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ml.chartshapes+xml"/>
  <Override PartName="/xl/charts/chart10.xml" ContentType="application/vnd.openxmlformats-officedocument.drawingml.chart+xml"/>
  <Override PartName="/xl/drawings/drawing4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2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4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6.xml" ContentType="application/vnd.openxmlformats-officedocument.drawing+xml"/>
  <Override PartName="/xl/comments9.xml" ContentType="application/vnd.openxmlformats-officedocument.spreadsheetml.comment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7.xml" ContentType="application/vnd.openxmlformats-officedocument.drawing+xml"/>
  <Override PartName="/xl/comments10.xml" ContentType="application/vnd.openxmlformats-officedocument.spreadsheetml.comment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8.xml" ContentType="application/vnd.openxmlformats-officedocument.drawing+xml"/>
  <Override PartName="/xl/comments11.xml" ContentType="application/vnd.openxmlformats-officedocument.spreadsheetml.comment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+xml"/>
  <Override PartName="/xl/comments12.xml" ContentType="application/vnd.openxmlformats-officedocument.spreadsheetml.comment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charts/chart99.xml" ContentType="application/vnd.openxmlformats-officedocument.drawingml.chart+xml"/>
  <Override PartName="/xl/drawings/drawing21.xml" ContentType="application/vnd.openxmlformats-officedocument.drawingml.chartshapes+xml"/>
  <Override PartName="/xl/charts/chart100.xml" ContentType="application/vnd.openxmlformats-officedocument.drawingml.chart+xml"/>
  <Override PartName="/xl/drawings/drawing22.xml" ContentType="application/vnd.openxmlformats-officedocument.drawingml.chartshapes+xml"/>
  <Override PartName="/xl/charts/chart101.xml" ContentType="application/vnd.openxmlformats-officedocument.drawingml.chart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charts/chart102.xml" ContentType="application/vnd.openxmlformats-officedocument.drawingml.chart+xml"/>
  <Override PartName="/xl/drawings/drawing24.xml" ContentType="application/vnd.openxmlformats-officedocument.drawingml.chartshapes+xml"/>
  <Override PartName="/xl/charts/chart103.xml" ContentType="application/vnd.openxmlformats-officedocument.drawingml.chart+xml"/>
  <Override PartName="/xl/drawings/drawing25.xml" ContentType="application/vnd.openxmlformats-officedocument.drawingml.chartshapes+xml"/>
  <Override PartName="/xl/charts/chart104.xml" ContentType="application/vnd.openxmlformats-officedocument.drawingml.chart+xml"/>
  <Override PartName="/xl/drawings/drawing26.xml" ContentType="application/vnd.openxmlformats-officedocument.drawing+xml"/>
  <Override PartName="/xl/comments15.xml" ContentType="application/vnd.openxmlformats-officedocument.spreadsheetml.comments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7.xml" ContentType="application/vnd.openxmlformats-officedocument.drawing+xml"/>
  <Override PartName="/xl/comments16.xml" ContentType="application/vnd.openxmlformats-officedocument.spreadsheetml.comments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710" yWindow="1095" windowWidth="7665" windowHeight="6870" tabRatio="894"/>
  </bookViews>
  <sheets>
    <sheet name="Cover Page " sheetId="8" r:id="rId1"/>
    <sheet name="Summary page" sheetId="18" r:id="rId2"/>
    <sheet name="KZN Population" sheetId="17" r:id="rId3"/>
    <sheet name="National Government" sheetId="22" r:id="rId4"/>
    <sheet name="Manufacturing" sheetId="13" r:id="rId5"/>
    <sheet name="Retail" sheetId="12" r:id="rId6"/>
    <sheet name="Monetary" sheetId="14" r:id="rId7"/>
    <sheet name="Trade" sheetId="16" r:id="rId8"/>
    <sheet name="Employment" sheetId="4" r:id="rId9"/>
    <sheet name="PSCE" sheetId="1" r:id="rId10"/>
    <sheet name="PSCE Yearly" sheetId="2" r:id="rId11"/>
    <sheet name="PSCE Monthly" sheetId="3" r:id="rId12"/>
    <sheet name="Survey Results" sheetId="7" r:id="rId13"/>
    <sheet name="Civil Cases for Debt" sheetId="9" r:id="rId14"/>
    <sheet name="Inflation" sheetId="23" r:id="rId15"/>
    <sheet name="Electricity" sheetId="11" r:id="rId16"/>
    <sheet name="Building Plans Approved" sheetId="5" r:id="rId17"/>
    <sheet name="Building Plans Approved1" sheetId="6" r:id="rId18"/>
    <sheet name="Cement Sales" sheetId="19" r:id="rId19"/>
    <sheet name="House Prices" sheetId="20" r:id="rId20"/>
  </sheets>
  <definedNames>
    <definedName name="_xlnm._FilterDatabase" localSheetId="14" hidden="1">Inflation!$O$194:$U$252</definedName>
    <definedName name="_xlnm.Print_Area" localSheetId="1">'Summary page'!$A$1:$N$402</definedName>
  </definedNames>
  <calcPr calcId="145621"/>
</workbook>
</file>

<file path=xl/calcChain.xml><?xml version="1.0" encoding="utf-8"?>
<calcChain xmlns="http://schemas.openxmlformats.org/spreadsheetml/2006/main">
  <c r="W304" i="22" l="1"/>
  <c r="W289" i="22"/>
  <c r="N17" i="16" l="1"/>
  <c r="M17" i="16"/>
  <c r="E72" i="16" l="1"/>
  <c r="E71" i="16"/>
  <c r="J188" i="23"/>
  <c r="K190" i="23" l="1"/>
  <c r="H190" i="23"/>
  <c r="E190" i="23"/>
  <c r="C190" i="23"/>
  <c r="C246" i="13" l="1"/>
  <c r="B246" i="13"/>
  <c r="C193" i="11" l="1"/>
  <c r="D193" i="11"/>
  <c r="E193" i="11"/>
  <c r="F193" i="11"/>
  <c r="G193" i="11"/>
  <c r="H193" i="11"/>
  <c r="I193" i="11"/>
  <c r="J193" i="11"/>
  <c r="K193" i="11"/>
  <c r="B193" i="11"/>
  <c r="B189" i="23" l="1"/>
  <c r="C189" i="23"/>
  <c r="D189" i="23"/>
  <c r="E189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Z189" i="23"/>
  <c r="AA189" i="23"/>
  <c r="AB189" i="23"/>
  <c r="AC189" i="23"/>
  <c r="AD189" i="23"/>
  <c r="AE189" i="23"/>
  <c r="AF189" i="23"/>
  <c r="AG189" i="23"/>
  <c r="AH189" i="23"/>
  <c r="AI189" i="23"/>
  <c r="AJ189" i="23"/>
  <c r="AK189" i="23"/>
  <c r="AL189" i="23"/>
  <c r="AM189" i="23"/>
  <c r="AN189" i="23"/>
  <c r="AO189" i="23"/>
  <c r="AP189" i="23"/>
  <c r="AQ189" i="23"/>
  <c r="AR189" i="23"/>
  <c r="AS189" i="23"/>
  <c r="AT189" i="23"/>
  <c r="AU189" i="23"/>
  <c r="AV189" i="23"/>
  <c r="AW189" i="23"/>
  <c r="AX189" i="23"/>
  <c r="AY189" i="23"/>
  <c r="AZ189" i="23"/>
  <c r="BA189" i="23"/>
  <c r="BB189" i="23"/>
  <c r="BC189" i="23"/>
  <c r="BD189" i="23"/>
  <c r="BE189" i="23"/>
  <c r="BF189" i="23"/>
  <c r="BG189" i="23"/>
  <c r="B190" i="23"/>
  <c r="D190" i="23"/>
  <c r="F190" i="23"/>
  <c r="G190" i="23"/>
  <c r="I190" i="23"/>
  <c r="J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Z190" i="23"/>
  <c r="AA190" i="23"/>
  <c r="AB190" i="23"/>
  <c r="AC190" i="23"/>
  <c r="AD190" i="23"/>
  <c r="AE190" i="23"/>
  <c r="AF190" i="23"/>
  <c r="AG190" i="23"/>
  <c r="AH190" i="23"/>
  <c r="AI190" i="23"/>
  <c r="AJ190" i="23"/>
  <c r="AK190" i="23"/>
  <c r="AL190" i="23"/>
  <c r="AM190" i="23"/>
  <c r="AN190" i="23"/>
  <c r="AO190" i="23"/>
  <c r="AP190" i="23"/>
  <c r="AQ190" i="23"/>
  <c r="AR190" i="23"/>
  <c r="AS190" i="23"/>
  <c r="AT190" i="23"/>
  <c r="AU190" i="23"/>
  <c r="AV190" i="23"/>
  <c r="AW190" i="23"/>
  <c r="AX190" i="23"/>
  <c r="AY190" i="23"/>
  <c r="AZ190" i="23"/>
  <c r="BA190" i="23"/>
  <c r="BB190" i="23"/>
  <c r="BC190" i="23"/>
  <c r="BD190" i="23"/>
  <c r="BE190" i="23"/>
  <c r="BF190" i="23"/>
  <c r="BG190" i="23"/>
  <c r="B104" i="23"/>
  <c r="C104" i="23"/>
  <c r="D104" i="23"/>
  <c r="E104" i="23"/>
  <c r="F104" i="23"/>
  <c r="G104" i="23"/>
  <c r="H104" i="2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U104" i="23"/>
  <c r="V104" i="23"/>
  <c r="W104" i="23"/>
  <c r="X104" i="23"/>
  <c r="Y104" i="23"/>
  <c r="Z104" i="23"/>
  <c r="AA104" i="23"/>
  <c r="AB104" i="23"/>
  <c r="AC104" i="23"/>
  <c r="AD104" i="23"/>
  <c r="AE104" i="23"/>
  <c r="AF104" i="23"/>
  <c r="AG104" i="23"/>
  <c r="AH104" i="23"/>
  <c r="AI104" i="23"/>
  <c r="AJ104" i="23"/>
  <c r="AK104" i="23"/>
  <c r="AL104" i="23"/>
  <c r="AM104" i="23"/>
  <c r="AN104" i="23"/>
  <c r="AO104" i="23"/>
  <c r="AP104" i="23"/>
  <c r="AQ104" i="23"/>
  <c r="AR104" i="23"/>
  <c r="AS104" i="23"/>
  <c r="AT104" i="23"/>
  <c r="AU104" i="23"/>
  <c r="AV104" i="23"/>
  <c r="AW104" i="23"/>
  <c r="AX104" i="23"/>
  <c r="AY104" i="23"/>
  <c r="AZ104" i="23"/>
  <c r="BA104" i="23"/>
  <c r="BB104" i="23"/>
  <c r="BC104" i="23"/>
  <c r="BD104" i="23"/>
  <c r="BE104" i="23"/>
  <c r="BF104" i="23"/>
  <c r="BG104" i="23"/>
  <c r="B105" i="23"/>
  <c r="C105" i="23"/>
  <c r="D105" i="23"/>
  <c r="E105" i="23"/>
  <c r="F105" i="23"/>
  <c r="G105" i="23"/>
  <c r="H105" i="2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U105" i="23"/>
  <c r="V105" i="23"/>
  <c r="W105" i="23"/>
  <c r="X105" i="23"/>
  <c r="Y105" i="23"/>
  <c r="Z105" i="23"/>
  <c r="AA105" i="23"/>
  <c r="AB105" i="23"/>
  <c r="AC105" i="23"/>
  <c r="AD105" i="23"/>
  <c r="AE105" i="23"/>
  <c r="AF105" i="23"/>
  <c r="AG105" i="23"/>
  <c r="AH105" i="23"/>
  <c r="AI105" i="23"/>
  <c r="AJ105" i="23"/>
  <c r="AK105" i="23"/>
  <c r="AL105" i="23"/>
  <c r="AM105" i="23"/>
  <c r="AN105" i="23"/>
  <c r="AO105" i="23"/>
  <c r="AP105" i="23"/>
  <c r="AQ105" i="23"/>
  <c r="AR105" i="23"/>
  <c r="AS105" i="23"/>
  <c r="AT105" i="23"/>
  <c r="AU105" i="23"/>
  <c r="AV105" i="23"/>
  <c r="AW105" i="23"/>
  <c r="AX105" i="23"/>
  <c r="AY105" i="23"/>
  <c r="AZ105" i="23"/>
  <c r="BA105" i="23"/>
  <c r="BB105" i="23"/>
  <c r="BC105" i="23"/>
  <c r="BD105" i="23"/>
  <c r="BE105" i="23"/>
  <c r="BF105" i="23"/>
  <c r="BG105" i="23"/>
  <c r="B106" i="23"/>
  <c r="C106" i="23"/>
  <c r="D106" i="23"/>
  <c r="E106" i="23"/>
  <c r="F106" i="23"/>
  <c r="G106" i="23"/>
  <c r="H106" i="23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U106" i="23"/>
  <c r="V106" i="23"/>
  <c r="W106" i="23"/>
  <c r="X106" i="23"/>
  <c r="Y106" i="23"/>
  <c r="Z106" i="23"/>
  <c r="AA106" i="23"/>
  <c r="AB106" i="23"/>
  <c r="AC106" i="23"/>
  <c r="AD106" i="23"/>
  <c r="AE106" i="23"/>
  <c r="AF106" i="23"/>
  <c r="AG106" i="23"/>
  <c r="AH106" i="23"/>
  <c r="AI106" i="23"/>
  <c r="AJ106" i="23"/>
  <c r="AK106" i="23"/>
  <c r="AL106" i="23"/>
  <c r="AM106" i="23"/>
  <c r="AN106" i="23"/>
  <c r="AO106" i="23"/>
  <c r="AP106" i="23"/>
  <c r="AQ106" i="23"/>
  <c r="AR106" i="23"/>
  <c r="AS106" i="23"/>
  <c r="AT106" i="23"/>
  <c r="AU106" i="23"/>
  <c r="AV106" i="23"/>
  <c r="AW106" i="23"/>
  <c r="AX106" i="23"/>
  <c r="AY106" i="23"/>
  <c r="AZ106" i="23"/>
  <c r="BA106" i="23"/>
  <c r="BB106" i="23"/>
  <c r="BC106" i="23"/>
  <c r="BD106" i="23"/>
  <c r="BE106" i="23"/>
  <c r="BF106" i="23"/>
  <c r="BG106" i="23"/>
  <c r="B107" i="23"/>
  <c r="C107" i="23"/>
  <c r="D107" i="23"/>
  <c r="E107" i="23"/>
  <c r="F107" i="23"/>
  <c r="G107" i="23"/>
  <c r="H107" i="2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U107" i="23"/>
  <c r="V107" i="23"/>
  <c r="W107" i="23"/>
  <c r="X107" i="23"/>
  <c r="Y107" i="23"/>
  <c r="Z107" i="23"/>
  <c r="AA107" i="23"/>
  <c r="AB107" i="23"/>
  <c r="AC107" i="23"/>
  <c r="AD107" i="23"/>
  <c r="AE107" i="23"/>
  <c r="AF107" i="23"/>
  <c r="AG107" i="23"/>
  <c r="AH107" i="23"/>
  <c r="AI107" i="23"/>
  <c r="AJ107" i="23"/>
  <c r="AK107" i="23"/>
  <c r="AL107" i="23"/>
  <c r="AM107" i="23"/>
  <c r="AN107" i="23"/>
  <c r="AO107" i="23"/>
  <c r="AP107" i="23"/>
  <c r="AQ107" i="23"/>
  <c r="AR107" i="23"/>
  <c r="AS107" i="23"/>
  <c r="AT107" i="23"/>
  <c r="AU107" i="23"/>
  <c r="AV107" i="23"/>
  <c r="AW107" i="23"/>
  <c r="AX107" i="23"/>
  <c r="AY107" i="23"/>
  <c r="AZ107" i="23"/>
  <c r="BA107" i="23"/>
  <c r="BB107" i="23"/>
  <c r="BC107" i="23"/>
  <c r="BD107" i="23"/>
  <c r="BE107" i="23"/>
  <c r="BF107" i="23"/>
  <c r="BG107" i="23"/>
  <c r="B108" i="23"/>
  <c r="C108" i="23"/>
  <c r="D108" i="23"/>
  <c r="E108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W108" i="23"/>
  <c r="X108" i="23"/>
  <c r="Y108" i="23"/>
  <c r="Z108" i="23"/>
  <c r="AA108" i="23"/>
  <c r="AB108" i="23"/>
  <c r="AC108" i="23"/>
  <c r="AD108" i="23"/>
  <c r="AE108" i="23"/>
  <c r="AF108" i="23"/>
  <c r="AG108" i="23"/>
  <c r="AH108" i="23"/>
  <c r="AI108" i="23"/>
  <c r="AJ108" i="23"/>
  <c r="AK108" i="23"/>
  <c r="AL108" i="23"/>
  <c r="AM108" i="23"/>
  <c r="AN108" i="23"/>
  <c r="AO108" i="23"/>
  <c r="AP108" i="23"/>
  <c r="AQ108" i="23"/>
  <c r="AR108" i="23"/>
  <c r="AS108" i="23"/>
  <c r="AT108" i="23"/>
  <c r="AU108" i="23"/>
  <c r="AV108" i="23"/>
  <c r="AW108" i="23"/>
  <c r="AX108" i="23"/>
  <c r="AY108" i="23"/>
  <c r="AZ108" i="23"/>
  <c r="BA108" i="23"/>
  <c r="BB108" i="23"/>
  <c r="BC108" i="23"/>
  <c r="BD108" i="23"/>
  <c r="BE108" i="23"/>
  <c r="BF108" i="23"/>
  <c r="BG108" i="23"/>
  <c r="B109" i="23"/>
  <c r="C109" i="23"/>
  <c r="D109" i="23"/>
  <c r="E109" i="23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W109" i="23"/>
  <c r="X109" i="23"/>
  <c r="Y109" i="23"/>
  <c r="Z109" i="23"/>
  <c r="AA109" i="23"/>
  <c r="AB109" i="23"/>
  <c r="AC109" i="23"/>
  <c r="AD109" i="23"/>
  <c r="AE109" i="23"/>
  <c r="AF109" i="23"/>
  <c r="AG109" i="23"/>
  <c r="AH109" i="23"/>
  <c r="AI109" i="23"/>
  <c r="AJ109" i="23"/>
  <c r="AK109" i="23"/>
  <c r="AL109" i="23"/>
  <c r="AM109" i="23"/>
  <c r="AN109" i="23"/>
  <c r="AO109" i="23"/>
  <c r="AP109" i="23"/>
  <c r="AQ109" i="23"/>
  <c r="AR109" i="23"/>
  <c r="AS109" i="23"/>
  <c r="AT109" i="23"/>
  <c r="AU109" i="23"/>
  <c r="AV109" i="23"/>
  <c r="AW109" i="23"/>
  <c r="AX109" i="23"/>
  <c r="AY109" i="23"/>
  <c r="AZ109" i="23"/>
  <c r="BA109" i="23"/>
  <c r="BB109" i="23"/>
  <c r="BC109" i="23"/>
  <c r="BD109" i="23"/>
  <c r="BE109" i="23"/>
  <c r="BF109" i="23"/>
  <c r="BG109" i="23"/>
  <c r="B110" i="23"/>
  <c r="C110" i="23"/>
  <c r="D110" i="23"/>
  <c r="E110" i="23"/>
  <c r="F110" i="23"/>
  <c r="G110" i="23"/>
  <c r="H110" i="23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U110" i="23"/>
  <c r="V110" i="23"/>
  <c r="W110" i="23"/>
  <c r="X110" i="23"/>
  <c r="Y110" i="23"/>
  <c r="Z110" i="23"/>
  <c r="AA110" i="23"/>
  <c r="AB110" i="23"/>
  <c r="AC110" i="23"/>
  <c r="AD110" i="23"/>
  <c r="AE110" i="23"/>
  <c r="AF110" i="23"/>
  <c r="AG110" i="23"/>
  <c r="AH110" i="23"/>
  <c r="AI110" i="23"/>
  <c r="AJ110" i="23"/>
  <c r="AK110" i="23"/>
  <c r="AL110" i="23"/>
  <c r="AM110" i="23"/>
  <c r="AN110" i="23"/>
  <c r="AO110" i="23"/>
  <c r="AP110" i="23"/>
  <c r="AQ110" i="23"/>
  <c r="AR110" i="23"/>
  <c r="AS110" i="23"/>
  <c r="AT110" i="23"/>
  <c r="AU110" i="23"/>
  <c r="AV110" i="23"/>
  <c r="AW110" i="23"/>
  <c r="AX110" i="23"/>
  <c r="AY110" i="23"/>
  <c r="AZ110" i="23"/>
  <c r="BA110" i="23"/>
  <c r="BB110" i="23"/>
  <c r="BC110" i="23"/>
  <c r="BD110" i="23"/>
  <c r="BE110" i="23"/>
  <c r="BF110" i="23"/>
  <c r="BG110" i="23"/>
  <c r="B111" i="23"/>
  <c r="C111" i="23"/>
  <c r="D111" i="23"/>
  <c r="E111" i="23"/>
  <c r="F111" i="23"/>
  <c r="G111" i="23"/>
  <c r="H111" i="2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U111" i="23"/>
  <c r="V111" i="23"/>
  <c r="W111" i="23"/>
  <c r="X111" i="23"/>
  <c r="Y111" i="23"/>
  <c r="Z111" i="23"/>
  <c r="AA111" i="23"/>
  <c r="AB111" i="23"/>
  <c r="AC111" i="23"/>
  <c r="AD111" i="23"/>
  <c r="AE111" i="23"/>
  <c r="AF111" i="23"/>
  <c r="AG111" i="23"/>
  <c r="AH111" i="23"/>
  <c r="AI111" i="23"/>
  <c r="AJ111" i="23"/>
  <c r="AK111" i="23"/>
  <c r="AL111" i="23"/>
  <c r="AM111" i="23"/>
  <c r="AN111" i="23"/>
  <c r="AO111" i="23"/>
  <c r="AP111" i="23"/>
  <c r="AQ111" i="23"/>
  <c r="AR111" i="23"/>
  <c r="AS111" i="23"/>
  <c r="AT111" i="23"/>
  <c r="AU111" i="23"/>
  <c r="AV111" i="23"/>
  <c r="AW111" i="23"/>
  <c r="AX111" i="23"/>
  <c r="AY111" i="23"/>
  <c r="AZ111" i="23"/>
  <c r="BA111" i="23"/>
  <c r="BB111" i="23"/>
  <c r="BC111" i="23"/>
  <c r="BD111" i="23"/>
  <c r="BE111" i="23"/>
  <c r="BF111" i="23"/>
  <c r="BG111" i="23"/>
  <c r="B112" i="23"/>
  <c r="C112" i="23"/>
  <c r="D112" i="23"/>
  <c r="E112" i="23"/>
  <c r="F112" i="23"/>
  <c r="G112" i="23"/>
  <c r="H112" i="2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U112" i="23"/>
  <c r="V112" i="23"/>
  <c r="W112" i="23"/>
  <c r="X112" i="23"/>
  <c r="Y112" i="23"/>
  <c r="Z112" i="23"/>
  <c r="AA112" i="23"/>
  <c r="AB112" i="23"/>
  <c r="AC112" i="23"/>
  <c r="AD112" i="23"/>
  <c r="AE112" i="23"/>
  <c r="AF112" i="23"/>
  <c r="AG112" i="23"/>
  <c r="AH112" i="23"/>
  <c r="AI112" i="23"/>
  <c r="AJ112" i="23"/>
  <c r="AK112" i="23"/>
  <c r="AL112" i="23"/>
  <c r="AM112" i="23"/>
  <c r="AN112" i="23"/>
  <c r="AO112" i="23"/>
  <c r="AP112" i="23"/>
  <c r="AQ112" i="23"/>
  <c r="AR112" i="23"/>
  <c r="AS112" i="23"/>
  <c r="AT112" i="23"/>
  <c r="AU112" i="23"/>
  <c r="AV112" i="23"/>
  <c r="AW112" i="23"/>
  <c r="AX112" i="23"/>
  <c r="AY112" i="23"/>
  <c r="AZ112" i="23"/>
  <c r="BA112" i="23"/>
  <c r="BB112" i="23"/>
  <c r="BC112" i="23"/>
  <c r="BD112" i="23"/>
  <c r="BE112" i="23"/>
  <c r="BF112" i="23"/>
  <c r="BG112" i="23"/>
  <c r="B113" i="23"/>
  <c r="C113" i="23"/>
  <c r="D113" i="23"/>
  <c r="E113" i="23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W113" i="23"/>
  <c r="X113" i="23"/>
  <c r="Y113" i="23"/>
  <c r="Z113" i="23"/>
  <c r="AA113" i="23"/>
  <c r="AB113" i="23"/>
  <c r="AC113" i="23"/>
  <c r="AD113" i="23"/>
  <c r="AE113" i="23"/>
  <c r="AF113" i="23"/>
  <c r="AG113" i="23"/>
  <c r="AH113" i="23"/>
  <c r="AI113" i="23"/>
  <c r="AJ113" i="23"/>
  <c r="AK113" i="23"/>
  <c r="AL113" i="23"/>
  <c r="AM113" i="23"/>
  <c r="AN113" i="23"/>
  <c r="AO113" i="23"/>
  <c r="AP113" i="23"/>
  <c r="AQ113" i="23"/>
  <c r="AR113" i="23"/>
  <c r="AS113" i="23"/>
  <c r="AT113" i="23"/>
  <c r="AU113" i="23"/>
  <c r="AV113" i="23"/>
  <c r="AW113" i="23"/>
  <c r="AX113" i="23"/>
  <c r="AY113" i="23"/>
  <c r="AZ113" i="23"/>
  <c r="BA113" i="23"/>
  <c r="BB113" i="23"/>
  <c r="BC113" i="23"/>
  <c r="BD113" i="23"/>
  <c r="BE113" i="23"/>
  <c r="BF113" i="23"/>
  <c r="BG113" i="23"/>
  <c r="B114" i="23"/>
  <c r="C114" i="23"/>
  <c r="D114" i="23"/>
  <c r="E114" i="23"/>
  <c r="F114" i="23"/>
  <c r="G114" i="23"/>
  <c r="H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U114" i="23"/>
  <c r="V114" i="23"/>
  <c r="W114" i="23"/>
  <c r="X114" i="23"/>
  <c r="Y114" i="23"/>
  <c r="Z114" i="23"/>
  <c r="AA114" i="23"/>
  <c r="AB114" i="23"/>
  <c r="AC114" i="23"/>
  <c r="AD114" i="23"/>
  <c r="AE114" i="23"/>
  <c r="AF114" i="23"/>
  <c r="AG114" i="23"/>
  <c r="AH114" i="23"/>
  <c r="AI114" i="23"/>
  <c r="AJ114" i="23"/>
  <c r="AK114" i="23"/>
  <c r="AL114" i="23"/>
  <c r="AM114" i="23"/>
  <c r="AN114" i="23"/>
  <c r="AO114" i="23"/>
  <c r="AP114" i="23"/>
  <c r="AQ114" i="23"/>
  <c r="AR114" i="23"/>
  <c r="AS114" i="23"/>
  <c r="AT114" i="23"/>
  <c r="AU114" i="23"/>
  <c r="AV114" i="23"/>
  <c r="AW114" i="23"/>
  <c r="AX114" i="23"/>
  <c r="AY114" i="23"/>
  <c r="AZ114" i="23"/>
  <c r="BA114" i="23"/>
  <c r="BB114" i="23"/>
  <c r="BC114" i="23"/>
  <c r="BD114" i="23"/>
  <c r="BE114" i="23"/>
  <c r="BF114" i="23"/>
  <c r="BG114" i="23"/>
  <c r="B115" i="23"/>
  <c r="C115" i="23"/>
  <c r="D115" i="23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AI115" i="23"/>
  <c r="AJ115" i="23"/>
  <c r="AK115" i="23"/>
  <c r="AL115" i="23"/>
  <c r="AM115" i="23"/>
  <c r="AN115" i="23"/>
  <c r="AO115" i="23"/>
  <c r="AP115" i="23"/>
  <c r="AQ115" i="23"/>
  <c r="AR115" i="23"/>
  <c r="AS115" i="23"/>
  <c r="AT115" i="23"/>
  <c r="AU115" i="23"/>
  <c r="AV115" i="23"/>
  <c r="AW115" i="23"/>
  <c r="AX115" i="23"/>
  <c r="AY115" i="23"/>
  <c r="AZ115" i="23"/>
  <c r="BA115" i="23"/>
  <c r="BB115" i="23"/>
  <c r="BC115" i="23"/>
  <c r="BD115" i="23"/>
  <c r="BE115" i="23"/>
  <c r="BF115" i="23"/>
  <c r="BG115" i="23"/>
  <c r="B116" i="23"/>
  <c r="C116" i="23"/>
  <c r="D116" i="23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AG116" i="23"/>
  <c r="AH116" i="23"/>
  <c r="AI116" i="23"/>
  <c r="AJ116" i="23"/>
  <c r="AK116" i="23"/>
  <c r="AL116" i="23"/>
  <c r="AM116" i="23"/>
  <c r="AN116" i="23"/>
  <c r="AO116" i="23"/>
  <c r="AP116" i="23"/>
  <c r="AQ116" i="23"/>
  <c r="AR116" i="23"/>
  <c r="AS116" i="23"/>
  <c r="AT116" i="23"/>
  <c r="AU116" i="23"/>
  <c r="AV116" i="23"/>
  <c r="AW116" i="23"/>
  <c r="AX116" i="23"/>
  <c r="AY116" i="23"/>
  <c r="AZ116" i="23"/>
  <c r="BA116" i="23"/>
  <c r="BB116" i="23"/>
  <c r="BC116" i="23"/>
  <c r="BD116" i="23"/>
  <c r="BE116" i="23"/>
  <c r="BF116" i="23"/>
  <c r="BG116" i="23"/>
  <c r="B117" i="23"/>
  <c r="C117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AG117" i="23"/>
  <c r="AH117" i="23"/>
  <c r="AI117" i="23"/>
  <c r="AJ117" i="23"/>
  <c r="AK117" i="23"/>
  <c r="AL117" i="23"/>
  <c r="AM117" i="23"/>
  <c r="AN117" i="23"/>
  <c r="AO117" i="23"/>
  <c r="AP117" i="23"/>
  <c r="AQ117" i="23"/>
  <c r="AR117" i="23"/>
  <c r="AS117" i="23"/>
  <c r="AT117" i="23"/>
  <c r="AU117" i="23"/>
  <c r="AV117" i="23"/>
  <c r="AW117" i="23"/>
  <c r="AX117" i="23"/>
  <c r="AY117" i="23"/>
  <c r="AZ117" i="23"/>
  <c r="BA117" i="23"/>
  <c r="BB117" i="23"/>
  <c r="BC117" i="23"/>
  <c r="BD117" i="23"/>
  <c r="BE117" i="23"/>
  <c r="BF117" i="23"/>
  <c r="BG117" i="23"/>
  <c r="B118" i="23"/>
  <c r="C118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E118" i="23"/>
  <c r="AF118" i="23"/>
  <c r="AG118" i="23"/>
  <c r="AH118" i="23"/>
  <c r="AI118" i="23"/>
  <c r="AJ118" i="23"/>
  <c r="AK118" i="23"/>
  <c r="AL118" i="23"/>
  <c r="AM118" i="23"/>
  <c r="AN118" i="23"/>
  <c r="AO118" i="23"/>
  <c r="AP118" i="23"/>
  <c r="AQ118" i="23"/>
  <c r="AR118" i="23"/>
  <c r="AS118" i="23"/>
  <c r="AT118" i="23"/>
  <c r="AU118" i="23"/>
  <c r="AV118" i="23"/>
  <c r="AW118" i="23"/>
  <c r="AX118" i="23"/>
  <c r="AY118" i="23"/>
  <c r="AZ118" i="23"/>
  <c r="BA118" i="23"/>
  <c r="BB118" i="23"/>
  <c r="BC118" i="23"/>
  <c r="BD118" i="23"/>
  <c r="BE118" i="23"/>
  <c r="BF118" i="23"/>
  <c r="BG118" i="23"/>
  <c r="B119" i="23"/>
  <c r="C119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AI119" i="23"/>
  <c r="AJ119" i="23"/>
  <c r="AK119" i="23"/>
  <c r="AL119" i="23"/>
  <c r="AM119" i="23"/>
  <c r="AN119" i="23"/>
  <c r="AO119" i="23"/>
  <c r="AP119" i="23"/>
  <c r="AQ119" i="23"/>
  <c r="AR119" i="23"/>
  <c r="AS119" i="23"/>
  <c r="AT119" i="23"/>
  <c r="AU119" i="23"/>
  <c r="AV119" i="23"/>
  <c r="AW119" i="23"/>
  <c r="AX119" i="23"/>
  <c r="AY119" i="23"/>
  <c r="AZ119" i="23"/>
  <c r="BA119" i="23"/>
  <c r="BB119" i="23"/>
  <c r="BC119" i="23"/>
  <c r="BD119" i="23"/>
  <c r="BE119" i="23"/>
  <c r="BF119" i="23"/>
  <c r="BG119" i="23"/>
  <c r="B120" i="23"/>
  <c r="C120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E120" i="23"/>
  <c r="AF120" i="23"/>
  <c r="AG120" i="23"/>
  <c r="AH120" i="23"/>
  <c r="AI120" i="23"/>
  <c r="AJ120" i="23"/>
  <c r="AK120" i="23"/>
  <c r="AL120" i="23"/>
  <c r="AM120" i="23"/>
  <c r="AN120" i="23"/>
  <c r="AO120" i="23"/>
  <c r="AP120" i="23"/>
  <c r="AQ120" i="23"/>
  <c r="AR120" i="23"/>
  <c r="AS120" i="23"/>
  <c r="AT120" i="23"/>
  <c r="AU120" i="23"/>
  <c r="AV120" i="23"/>
  <c r="AW120" i="23"/>
  <c r="AX120" i="23"/>
  <c r="AY120" i="23"/>
  <c r="AZ120" i="23"/>
  <c r="BA120" i="23"/>
  <c r="BB120" i="23"/>
  <c r="BC120" i="23"/>
  <c r="BD120" i="23"/>
  <c r="BE120" i="23"/>
  <c r="BF120" i="23"/>
  <c r="BG120" i="23"/>
  <c r="B121" i="23"/>
  <c r="C121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AG121" i="23"/>
  <c r="AH121" i="23"/>
  <c r="AI121" i="23"/>
  <c r="AJ121" i="23"/>
  <c r="AK121" i="23"/>
  <c r="AL121" i="23"/>
  <c r="AM121" i="23"/>
  <c r="AN121" i="23"/>
  <c r="AO121" i="23"/>
  <c r="AP121" i="23"/>
  <c r="AQ121" i="23"/>
  <c r="AR121" i="23"/>
  <c r="AS121" i="23"/>
  <c r="AT121" i="23"/>
  <c r="AU121" i="23"/>
  <c r="AV121" i="23"/>
  <c r="AW121" i="23"/>
  <c r="AX121" i="23"/>
  <c r="AY121" i="23"/>
  <c r="AZ121" i="23"/>
  <c r="BA121" i="23"/>
  <c r="BB121" i="23"/>
  <c r="BC121" i="23"/>
  <c r="BD121" i="23"/>
  <c r="BE121" i="23"/>
  <c r="BF121" i="23"/>
  <c r="BG121" i="23"/>
  <c r="B122" i="23"/>
  <c r="C122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AG122" i="23"/>
  <c r="AH122" i="23"/>
  <c r="AI122" i="23"/>
  <c r="AJ122" i="23"/>
  <c r="AK122" i="23"/>
  <c r="AL122" i="23"/>
  <c r="AM122" i="23"/>
  <c r="AN122" i="23"/>
  <c r="AO122" i="23"/>
  <c r="AP122" i="23"/>
  <c r="AQ122" i="23"/>
  <c r="AR122" i="23"/>
  <c r="AS122" i="23"/>
  <c r="AT122" i="23"/>
  <c r="AU122" i="23"/>
  <c r="AV122" i="23"/>
  <c r="AW122" i="23"/>
  <c r="AX122" i="23"/>
  <c r="AY122" i="23"/>
  <c r="AZ122" i="23"/>
  <c r="BA122" i="23"/>
  <c r="BB122" i="23"/>
  <c r="BC122" i="23"/>
  <c r="BD122" i="23"/>
  <c r="BE122" i="23"/>
  <c r="BF122" i="23"/>
  <c r="BG122" i="23"/>
  <c r="B123" i="23"/>
  <c r="C123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AI123" i="23"/>
  <c r="AJ123" i="23"/>
  <c r="AK123" i="23"/>
  <c r="AL123" i="23"/>
  <c r="AM123" i="23"/>
  <c r="AN123" i="23"/>
  <c r="AO123" i="23"/>
  <c r="AP123" i="23"/>
  <c r="AQ123" i="23"/>
  <c r="AR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BE123" i="23"/>
  <c r="BF123" i="23"/>
  <c r="BG123" i="23"/>
  <c r="B124" i="23"/>
  <c r="C124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E124" i="23"/>
  <c r="AF124" i="23"/>
  <c r="AG124" i="23"/>
  <c r="AH124" i="23"/>
  <c r="AI124" i="23"/>
  <c r="AJ124" i="23"/>
  <c r="AK124" i="23"/>
  <c r="AL124" i="23"/>
  <c r="AM124" i="23"/>
  <c r="AN124" i="23"/>
  <c r="AO124" i="23"/>
  <c r="AP124" i="23"/>
  <c r="AQ124" i="23"/>
  <c r="AR124" i="23"/>
  <c r="AS124" i="23"/>
  <c r="AT124" i="23"/>
  <c r="AU124" i="23"/>
  <c r="AV124" i="23"/>
  <c r="AW124" i="23"/>
  <c r="AX124" i="23"/>
  <c r="AY124" i="23"/>
  <c r="AZ124" i="23"/>
  <c r="BA124" i="23"/>
  <c r="BB124" i="23"/>
  <c r="BC124" i="23"/>
  <c r="BD124" i="23"/>
  <c r="BE124" i="23"/>
  <c r="BF124" i="23"/>
  <c r="BG124" i="23"/>
  <c r="B125" i="23"/>
  <c r="C125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E125" i="23"/>
  <c r="AF125" i="23"/>
  <c r="AG125" i="23"/>
  <c r="AH125" i="23"/>
  <c r="AI125" i="23"/>
  <c r="AJ125" i="23"/>
  <c r="AK125" i="23"/>
  <c r="AL125" i="23"/>
  <c r="AM125" i="23"/>
  <c r="AN125" i="23"/>
  <c r="AO125" i="23"/>
  <c r="AP125" i="23"/>
  <c r="AQ125" i="23"/>
  <c r="AR125" i="23"/>
  <c r="AS125" i="23"/>
  <c r="AT125" i="23"/>
  <c r="AU125" i="23"/>
  <c r="AV125" i="23"/>
  <c r="AW125" i="23"/>
  <c r="AX125" i="23"/>
  <c r="AY125" i="23"/>
  <c r="AZ125" i="23"/>
  <c r="BA125" i="23"/>
  <c r="BB125" i="23"/>
  <c r="BC125" i="23"/>
  <c r="BD125" i="23"/>
  <c r="BE125" i="23"/>
  <c r="BF125" i="23"/>
  <c r="BG125" i="23"/>
  <c r="B126" i="23"/>
  <c r="C126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E126" i="23"/>
  <c r="AF126" i="23"/>
  <c r="AG126" i="23"/>
  <c r="AH126" i="23"/>
  <c r="AI126" i="23"/>
  <c r="AJ126" i="23"/>
  <c r="AK126" i="23"/>
  <c r="AL126" i="23"/>
  <c r="AM126" i="23"/>
  <c r="AN126" i="23"/>
  <c r="AO126" i="23"/>
  <c r="AP126" i="23"/>
  <c r="AQ126" i="23"/>
  <c r="AR126" i="23"/>
  <c r="AS126" i="23"/>
  <c r="AT126" i="23"/>
  <c r="AU126" i="23"/>
  <c r="AV126" i="23"/>
  <c r="AW126" i="23"/>
  <c r="AX126" i="23"/>
  <c r="AY126" i="23"/>
  <c r="AZ126" i="23"/>
  <c r="BA126" i="23"/>
  <c r="BB126" i="23"/>
  <c r="BC126" i="23"/>
  <c r="BD126" i="23"/>
  <c r="BE126" i="23"/>
  <c r="BF126" i="23"/>
  <c r="BG126" i="23"/>
  <c r="B127" i="23"/>
  <c r="C127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E127" i="23"/>
  <c r="AF127" i="23"/>
  <c r="AG127" i="23"/>
  <c r="AH127" i="23"/>
  <c r="AI127" i="23"/>
  <c r="AJ127" i="23"/>
  <c r="AK127" i="23"/>
  <c r="AL127" i="23"/>
  <c r="AM127" i="23"/>
  <c r="AN127" i="23"/>
  <c r="AO127" i="23"/>
  <c r="AP127" i="23"/>
  <c r="AQ127" i="23"/>
  <c r="AR127" i="23"/>
  <c r="AS127" i="23"/>
  <c r="AT127" i="23"/>
  <c r="AU127" i="23"/>
  <c r="AV127" i="23"/>
  <c r="AW127" i="23"/>
  <c r="AX127" i="23"/>
  <c r="AY127" i="23"/>
  <c r="AZ127" i="23"/>
  <c r="BA127" i="23"/>
  <c r="BB127" i="23"/>
  <c r="BC127" i="23"/>
  <c r="BD127" i="23"/>
  <c r="BE127" i="23"/>
  <c r="BF127" i="23"/>
  <c r="BG127" i="23"/>
  <c r="B128" i="23"/>
  <c r="C128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E128" i="23"/>
  <c r="AF128" i="23"/>
  <c r="AG128" i="23"/>
  <c r="AH128" i="23"/>
  <c r="AI128" i="23"/>
  <c r="AJ128" i="23"/>
  <c r="AK128" i="23"/>
  <c r="AL128" i="23"/>
  <c r="AM128" i="23"/>
  <c r="AN128" i="23"/>
  <c r="AO128" i="23"/>
  <c r="AP128" i="23"/>
  <c r="AQ128" i="23"/>
  <c r="AR128" i="23"/>
  <c r="AS128" i="23"/>
  <c r="AT128" i="23"/>
  <c r="AU128" i="23"/>
  <c r="AV128" i="23"/>
  <c r="AW128" i="23"/>
  <c r="AX128" i="23"/>
  <c r="AY128" i="23"/>
  <c r="AZ128" i="23"/>
  <c r="BA128" i="23"/>
  <c r="BB128" i="23"/>
  <c r="BC128" i="23"/>
  <c r="BD128" i="23"/>
  <c r="BE128" i="23"/>
  <c r="BF128" i="23"/>
  <c r="BG128" i="23"/>
  <c r="B129" i="23"/>
  <c r="C129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E129" i="23"/>
  <c r="AF129" i="23"/>
  <c r="AG129" i="23"/>
  <c r="AH129" i="23"/>
  <c r="AI129" i="23"/>
  <c r="AJ129" i="23"/>
  <c r="AK129" i="23"/>
  <c r="AL129" i="23"/>
  <c r="AM129" i="23"/>
  <c r="AN129" i="23"/>
  <c r="AO129" i="23"/>
  <c r="AP129" i="23"/>
  <c r="AQ129" i="23"/>
  <c r="AR129" i="23"/>
  <c r="AS129" i="23"/>
  <c r="AT129" i="23"/>
  <c r="AU129" i="23"/>
  <c r="AV129" i="23"/>
  <c r="AW129" i="23"/>
  <c r="AX129" i="23"/>
  <c r="AY129" i="23"/>
  <c r="AZ129" i="23"/>
  <c r="BA129" i="23"/>
  <c r="BB129" i="23"/>
  <c r="BC129" i="23"/>
  <c r="BD129" i="23"/>
  <c r="BE129" i="23"/>
  <c r="BF129" i="23"/>
  <c r="BG129" i="23"/>
  <c r="B130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E130" i="23"/>
  <c r="AF130" i="23"/>
  <c r="AG130" i="23"/>
  <c r="AH130" i="23"/>
  <c r="AI130" i="23"/>
  <c r="AJ130" i="23"/>
  <c r="AK130" i="23"/>
  <c r="AL130" i="23"/>
  <c r="AM130" i="23"/>
  <c r="AN130" i="23"/>
  <c r="AO130" i="23"/>
  <c r="AP130" i="23"/>
  <c r="AQ130" i="23"/>
  <c r="AR130" i="23"/>
  <c r="AS130" i="23"/>
  <c r="AT130" i="23"/>
  <c r="AU130" i="23"/>
  <c r="AV130" i="23"/>
  <c r="AW130" i="23"/>
  <c r="AX130" i="23"/>
  <c r="AY130" i="23"/>
  <c r="AZ130" i="23"/>
  <c r="BA130" i="23"/>
  <c r="BB130" i="23"/>
  <c r="BC130" i="23"/>
  <c r="BD130" i="23"/>
  <c r="BE130" i="23"/>
  <c r="BF130" i="23"/>
  <c r="BG130" i="23"/>
  <c r="B131" i="23"/>
  <c r="C131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AI131" i="23"/>
  <c r="AJ131" i="23"/>
  <c r="AK131" i="23"/>
  <c r="AL131" i="23"/>
  <c r="AM131" i="23"/>
  <c r="AN131" i="23"/>
  <c r="AO131" i="23"/>
  <c r="AP131" i="23"/>
  <c r="AQ131" i="23"/>
  <c r="AR131" i="23"/>
  <c r="AS131" i="23"/>
  <c r="AT131" i="23"/>
  <c r="AU131" i="23"/>
  <c r="AV131" i="23"/>
  <c r="AW131" i="23"/>
  <c r="AX131" i="23"/>
  <c r="AY131" i="23"/>
  <c r="AZ131" i="23"/>
  <c r="BA131" i="23"/>
  <c r="BB131" i="23"/>
  <c r="BC131" i="23"/>
  <c r="BD131" i="23"/>
  <c r="BE131" i="23"/>
  <c r="BF131" i="23"/>
  <c r="BG131" i="23"/>
  <c r="B132" i="23"/>
  <c r="C132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R132" i="23"/>
  <c r="AS132" i="23"/>
  <c r="AT132" i="23"/>
  <c r="AU132" i="23"/>
  <c r="AV132" i="23"/>
  <c r="AW132" i="23"/>
  <c r="AX132" i="23"/>
  <c r="AY132" i="23"/>
  <c r="AZ132" i="23"/>
  <c r="BA132" i="23"/>
  <c r="BB132" i="23"/>
  <c r="BC132" i="23"/>
  <c r="BD132" i="23"/>
  <c r="BE132" i="23"/>
  <c r="BF132" i="23"/>
  <c r="BG132" i="23"/>
  <c r="B133" i="23"/>
  <c r="C133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AI133" i="23"/>
  <c r="AJ133" i="23"/>
  <c r="AK133" i="23"/>
  <c r="AL133" i="23"/>
  <c r="AM133" i="23"/>
  <c r="AN133" i="23"/>
  <c r="AO133" i="23"/>
  <c r="AP133" i="23"/>
  <c r="AQ133" i="23"/>
  <c r="AR133" i="23"/>
  <c r="AS133" i="23"/>
  <c r="AT133" i="23"/>
  <c r="AU133" i="23"/>
  <c r="AV133" i="23"/>
  <c r="AW133" i="23"/>
  <c r="AX133" i="23"/>
  <c r="AY133" i="23"/>
  <c r="AZ133" i="23"/>
  <c r="BA133" i="23"/>
  <c r="BB133" i="23"/>
  <c r="BC133" i="23"/>
  <c r="BD133" i="23"/>
  <c r="BE133" i="23"/>
  <c r="BF133" i="23"/>
  <c r="BG133" i="23"/>
  <c r="B134" i="23"/>
  <c r="C134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R134" i="23"/>
  <c r="AS134" i="23"/>
  <c r="AT134" i="23"/>
  <c r="AU134" i="23"/>
  <c r="AV134" i="23"/>
  <c r="AW134" i="23"/>
  <c r="AX134" i="23"/>
  <c r="AY134" i="23"/>
  <c r="AZ134" i="23"/>
  <c r="BA134" i="23"/>
  <c r="BB134" i="23"/>
  <c r="BC134" i="23"/>
  <c r="BD134" i="23"/>
  <c r="BE134" i="23"/>
  <c r="BF134" i="23"/>
  <c r="BG134" i="23"/>
  <c r="B135" i="23"/>
  <c r="C135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BD135" i="23"/>
  <c r="BE135" i="23"/>
  <c r="BF135" i="23"/>
  <c r="BG135" i="23"/>
  <c r="B136" i="23"/>
  <c r="C136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BD136" i="23"/>
  <c r="BE136" i="23"/>
  <c r="BF136" i="23"/>
  <c r="BG136" i="23"/>
  <c r="B137" i="23"/>
  <c r="C137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R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BD137" i="23"/>
  <c r="BE137" i="23"/>
  <c r="BF137" i="23"/>
  <c r="BG137" i="23"/>
  <c r="B138" i="23"/>
  <c r="C138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R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BD138" i="23"/>
  <c r="BE138" i="23"/>
  <c r="BF138" i="23"/>
  <c r="BG138" i="23"/>
  <c r="B139" i="23"/>
  <c r="C139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R139" i="23"/>
  <c r="AS139" i="23"/>
  <c r="AT139" i="23"/>
  <c r="AU139" i="23"/>
  <c r="AV139" i="23"/>
  <c r="AW139" i="23"/>
  <c r="AX139" i="23"/>
  <c r="AY139" i="23"/>
  <c r="AZ139" i="23"/>
  <c r="BA139" i="23"/>
  <c r="BB139" i="23"/>
  <c r="BC139" i="23"/>
  <c r="BD139" i="23"/>
  <c r="BE139" i="23"/>
  <c r="BF139" i="23"/>
  <c r="BG139" i="23"/>
  <c r="B140" i="23"/>
  <c r="C140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E140" i="23"/>
  <c r="BF140" i="23"/>
  <c r="BG140" i="23"/>
  <c r="B141" i="23"/>
  <c r="C141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AG141" i="23"/>
  <c r="AH141" i="23"/>
  <c r="AI141" i="23"/>
  <c r="AJ141" i="23"/>
  <c r="AK141" i="23"/>
  <c r="AL141" i="23"/>
  <c r="AM141" i="23"/>
  <c r="AN141" i="23"/>
  <c r="AO141" i="23"/>
  <c r="AP141" i="23"/>
  <c r="AQ141" i="23"/>
  <c r="AR141" i="23"/>
  <c r="AS141" i="23"/>
  <c r="AT141" i="23"/>
  <c r="AU141" i="23"/>
  <c r="AV141" i="23"/>
  <c r="AW141" i="23"/>
  <c r="AX141" i="23"/>
  <c r="AY141" i="23"/>
  <c r="AZ141" i="23"/>
  <c r="BA141" i="23"/>
  <c r="BB141" i="23"/>
  <c r="BC141" i="23"/>
  <c r="BD141" i="23"/>
  <c r="BE141" i="23"/>
  <c r="BF141" i="23"/>
  <c r="BG141" i="23"/>
  <c r="B142" i="23"/>
  <c r="C142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AG142" i="23"/>
  <c r="AH142" i="23"/>
  <c r="AI142" i="23"/>
  <c r="AJ142" i="23"/>
  <c r="AK142" i="23"/>
  <c r="AL142" i="23"/>
  <c r="AM142" i="23"/>
  <c r="AN142" i="23"/>
  <c r="AO142" i="23"/>
  <c r="AP142" i="23"/>
  <c r="AQ142" i="23"/>
  <c r="AR142" i="23"/>
  <c r="AS142" i="23"/>
  <c r="AT142" i="23"/>
  <c r="AU142" i="23"/>
  <c r="AV142" i="23"/>
  <c r="AW142" i="23"/>
  <c r="AX142" i="23"/>
  <c r="AY142" i="23"/>
  <c r="AZ142" i="23"/>
  <c r="BA142" i="23"/>
  <c r="BB142" i="23"/>
  <c r="BC142" i="23"/>
  <c r="BD142" i="23"/>
  <c r="BE142" i="23"/>
  <c r="BF142" i="23"/>
  <c r="BG142" i="23"/>
  <c r="B143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E143" i="23"/>
  <c r="BF143" i="23"/>
  <c r="BG143" i="23"/>
  <c r="B144" i="23"/>
  <c r="C144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AG144" i="23"/>
  <c r="AH144" i="23"/>
  <c r="AI144" i="23"/>
  <c r="AJ144" i="23"/>
  <c r="AK144" i="23"/>
  <c r="AL144" i="23"/>
  <c r="AM144" i="23"/>
  <c r="AN144" i="23"/>
  <c r="AO144" i="23"/>
  <c r="AP144" i="23"/>
  <c r="AQ144" i="23"/>
  <c r="AR144" i="23"/>
  <c r="AS144" i="23"/>
  <c r="AT144" i="23"/>
  <c r="AU144" i="23"/>
  <c r="AV144" i="23"/>
  <c r="AW144" i="23"/>
  <c r="AX144" i="23"/>
  <c r="AY144" i="23"/>
  <c r="AZ144" i="23"/>
  <c r="BA144" i="23"/>
  <c r="BB144" i="23"/>
  <c r="BC144" i="23"/>
  <c r="BD144" i="23"/>
  <c r="BE144" i="23"/>
  <c r="BF144" i="23"/>
  <c r="BG144" i="23"/>
  <c r="B145" i="23"/>
  <c r="C145" i="23"/>
  <c r="D145" i="23"/>
  <c r="E145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B146" i="23"/>
  <c r="C146" i="23"/>
  <c r="D146" i="23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Q146" i="23"/>
  <c r="AR146" i="23"/>
  <c r="AS146" i="23"/>
  <c r="AT146" i="23"/>
  <c r="AU146" i="23"/>
  <c r="AV146" i="23"/>
  <c r="AW146" i="23"/>
  <c r="AX146" i="23"/>
  <c r="AY146" i="23"/>
  <c r="AZ146" i="23"/>
  <c r="BA146" i="23"/>
  <c r="BB146" i="23"/>
  <c r="BC146" i="23"/>
  <c r="BD146" i="23"/>
  <c r="BE146" i="23"/>
  <c r="BF146" i="23"/>
  <c r="BG146" i="23"/>
  <c r="B147" i="23"/>
  <c r="C147" i="23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H147" i="23"/>
  <c r="AI147" i="23"/>
  <c r="AJ147" i="23"/>
  <c r="AK147" i="23"/>
  <c r="AL147" i="23"/>
  <c r="AM147" i="23"/>
  <c r="AN147" i="23"/>
  <c r="AO147" i="23"/>
  <c r="AP147" i="23"/>
  <c r="AQ147" i="23"/>
  <c r="AR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E147" i="23"/>
  <c r="BF147" i="23"/>
  <c r="BG147" i="23"/>
  <c r="B148" i="23"/>
  <c r="C148" i="23"/>
  <c r="D148" i="23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R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E148" i="23"/>
  <c r="BF148" i="23"/>
  <c r="BG148" i="23"/>
  <c r="B149" i="23"/>
  <c r="C149" i="23"/>
  <c r="D149" i="23"/>
  <c r="E149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AI149" i="23"/>
  <c r="AJ149" i="23"/>
  <c r="AK149" i="23"/>
  <c r="AL149" i="23"/>
  <c r="AM149" i="23"/>
  <c r="AN149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E149" i="23"/>
  <c r="BF149" i="23"/>
  <c r="BG149" i="23"/>
  <c r="B150" i="23"/>
  <c r="C150" i="23"/>
  <c r="D150" i="23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E150" i="23"/>
  <c r="BF150" i="23"/>
  <c r="BG150" i="23"/>
  <c r="B151" i="23"/>
  <c r="C151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E151" i="23"/>
  <c r="BF151" i="23"/>
  <c r="BG151" i="23"/>
  <c r="B152" i="23"/>
  <c r="C152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E152" i="23"/>
  <c r="BF152" i="23"/>
  <c r="BG152" i="23"/>
  <c r="B153" i="23"/>
  <c r="C153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AI153" i="23"/>
  <c r="AJ153" i="23"/>
  <c r="AK153" i="23"/>
  <c r="AL153" i="23"/>
  <c r="AM153" i="23"/>
  <c r="AN153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E153" i="23"/>
  <c r="BF153" i="23"/>
  <c r="BG153" i="23"/>
  <c r="B154" i="23"/>
  <c r="C154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B155" i="23"/>
  <c r="C155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AI155" i="23"/>
  <c r="AJ155" i="23"/>
  <c r="AK155" i="23"/>
  <c r="AL155" i="23"/>
  <c r="AM155" i="23"/>
  <c r="AN155" i="23"/>
  <c r="AO155" i="23"/>
  <c r="AP155" i="23"/>
  <c r="AQ155" i="23"/>
  <c r="AR155" i="23"/>
  <c r="AS155" i="23"/>
  <c r="AT155" i="23"/>
  <c r="AU155" i="23"/>
  <c r="AV155" i="23"/>
  <c r="AW155" i="23"/>
  <c r="AX155" i="23"/>
  <c r="AY155" i="23"/>
  <c r="AZ155" i="23"/>
  <c r="BA155" i="23"/>
  <c r="BB155" i="23"/>
  <c r="BC155" i="23"/>
  <c r="BD155" i="23"/>
  <c r="BE155" i="23"/>
  <c r="BF155" i="23"/>
  <c r="BG155" i="23"/>
  <c r="B156" i="23"/>
  <c r="C156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AI156" i="23"/>
  <c r="AJ156" i="23"/>
  <c r="AK156" i="23"/>
  <c r="AL156" i="23"/>
  <c r="AM156" i="23"/>
  <c r="AN156" i="23"/>
  <c r="AO156" i="23"/>
  <c r="AP156" i="23"/>
  <c r="AQ156" i="23"/>
  <c r="AR156" i="23"/>
  <c r="AS156" i="23"/>
  <c r="AT156" i="23"/>
  <c r="AU156" i="23"/>
  <c r="AV156" i="23"/>
  <c r="AW156" i="23"/>
  <c r="AX156" i="23"/>
  <c r="AY156" i="23"/>
  <c r="AZ156" i="23"/>
  <c r="BA156" i="23"/>
  <c r="BB156" i="23"/>
  <c r="BC156" i="23"/>
  <c r="BD156" i="23"/>
  <c r="BE156" i="23"/>
  <c r="BF156" i="23"/>
  <c r="BG156" i="23"/>
  <c r="B157" i="23"/>
  <c r="C157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AI157" i="23"/>
  <c r="AJ157" i="23"/>
  <c r="AK157" i="23"/>
  <c r="AL157" i="23"/>
  <c r="AM157" i="23"/>
  <c r="AN157" i="23"/>
  <c r="AO157" i="23"/>
  <c r="AP157" i="23"/>
  <c r="AQ157" i="23"/>
  <c r="AR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E157" i="23"/>
  <c r="BF157" i="23"/>
  <c r="BG157" i="23"/>
  <c r="B158" i="23"/>
  <c r="C158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AI158" i="23"/>
  <c r="AJ158" i="23"/>
  <c r="AK158" i="23"/>
  <c r="AL158" i="23"/>
  <c r="AM158" i="23"/>
  <c r="AN158" i="23"/>
  <c r="AO158" i="23"/>
  <c r="AP158" i="23"/>
  <c r="AQ158" i="23"/>
  <c r="AR158" i="23"/>
  <c r="AS158" i="23"/>
  <c r="AT158" i="23"/>
  <c r="AU158" i="23"/>
  <c r="AV158" i="23"/>
  <c r="AW158" i="23"/>
  <c r="AX158" i="23"/>
  <c r="AY158" i="23"/>
  <c r="AZ158" i="23"/>
  <c r="BA158" i="23"/>
  <c r="BB158" i="23"/>
  <c r="BC158" i="23"/>
  <c r="BD158" i="23"/>
  <c r="BE158" i="23"/>
  <c r="BF158" i="23"/>
  <c r="BG158" i="23"/>
  <c r="B159" i="23"/>
  <c r="C159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AI159" i="23"/>
  <c r="AJ159" i="23"/>
  <c r="AK159" i="23"/>
  <c r="AL159" i="23"/>
  <c r="AM159" i="23"/>
  <c r="AN159" i="23"/>
  <c r="AO159" i="23"/>
  <c r="AP159" i="23"/>
  <c r="AQ159" i="23"/>
  <c r="AR159" i="23"/>
  <c r="AS159" i="23"/>
  <c r="AT159" i="23"/>
  <c r="AU159" i="23"/>
  <c r="AV159" i="23"/>
  <c r="AW159" i="23"/>
  <c r="AX159" i="23"/>
  <c r="AY159" i="23"/>
  <c r="AZ159" i="23"/>
  <c r="BA159" i="23"/>
  <c r="BB159" i="23"/>
  <c r="BC159" i="23"/>
  <c r="BD159" i="23"/>
  <c r="BE159" i="23"/>
  <c r="BF159" i="23"/>
  <c r="BG159" i="23"/>
  <c r="B160" i="23"/>
  <c r="C160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AG160" i="23"/>
  <c r="AH160" i="23"/>
  <c r="AI160" i="23"/>
  <c r="AJ160" i="23"/>
  <c r="AK160" i="23"/>
  <c r="AL160" i="23"/>
  <c r="AM160" i="23"/>
  <c r="AN160" i="23"/>
  <c r="AO160" i="23"/>
  <c r="AP160" i="23"/>
  <c r="AQ160" i="23"/>
  <c r="AR160" i="23"/>
  <c r="AS160" i="23"/>
  <c r="AT160" i="23"/>
  <c r="AU160" i="23"/>
  <c r="AV160" i="23"/>
  <c r="AW160" i="23"/>
  <c r="AX160" i="23"/>
  <c r="AY160" i="23"/>
  <c r="AZ160" i="23"/>
  <c r="BA160" i="23"/>
  <c r="BB160" i="23"/>
  <c r="BC160" i="23"/>
  <c r="BD160" i="23"/>
  <c r="BE160" i="23"/>
  <c r="BF160" i="23"/>
  <c r="BG160" i="23"/>
  <c r="C346" i="3" l="1"/>
  <c r="D346" i="3"/>
  <c r="E346" i="3"/>
  <c r="F346" i="3"/>
  <c r="G346" i="3"/>
  <c r="H346" i="3"/>
  <c r="B346" i="3"/>
  <c r="B317" i="3"/>
  <c r="C317" i="3"/>
  <c r="D317" i="3"/>
  <c r="E317" i="3"/>
  <c r="F317" i="3"/>
  <c r="G317" i="3"/>
  <c r="H317" i="3"/>
  <c r="B318" i="3"/>
  <c r="C318" i="3"/>
  <c r="D318" i="3"/>
  <c r="E318" i="3"/>
  <c r="F318" i="3"/>
  <c r="G318" i="3"/>
  <c r="H318" i="3"/>
  <c r="B316" i="3"/>
  <c r="C335" i="2"/>
  <c r="D335" i="2"/>
  <c r="E335" i="2"/>
  <c r="F335" i="2"/>
  <c r="G335" i="2"/>
  <c r="H335" i="2"/>
  <c r="B335" i="2"/>
  <c r="B306" i="2"/>
  <c r="C306" i="2"/>
  <c r="D306" i="2"/>
  <c r="E306" i="2"/>
  <c r="F306" i="2"/>
  <c r="G306" i="2"/>
  <c r="H306" i="2"/>
  <c r="B307" i="2"/>
  <c r="C307" i="2"/>
  <c r="D307" i="2"/>
  <c r="E307" i="2"/>
  <c r="F307" i="2"/>
  <c r="G307" i="2"/>
  <c r="H307" i="2"/>
  <c r="B308" i="2"/>
  <c r="C308" i="2"/>
  <c r="D308" i="2"/>
  <c r="E308" i="2"/>
  <c r="F308" i="2"/>
  <c r="G308" i="2"/>
  <c r="H308" i="2"/>
  <c r="C305" i="2"/>
  <c r="C245" i="2"/>
  <c r="C349" i="1"/>
  <c r="D349" i="1"/>
  <c r="E349" i="1"/>
  <c r="F349" i="1"/>
  <c r="G349" i="1"/>
  <c r="H349" i="1"/>
  <c r="B349" i="1"/>
  <c r="C310" i="6" l="1"/>
  <c r="D310" i="6"/>
  <c r="E310" i="6"/>
  <c r="F310" i="6"/>
  <c r="G310" i="6"/>
  <c r="H310" i="6"/>
  <c r="I310" i="6"/>
  <c r="B310" i="6"/>
  <c r="K283" i="6"/>
  <c r="K284" i="6"/>
  <c r="K279" i="6"/>
  <c r="K280" i="6"/>
  <c r="K281" i="6"/>
  <c r="K282" i="6"/>
  <c r="P278" i="5"/>
  <c r="P279" i="5"/>
  <c r="P280" i="5"/>
  <c r="P281" i="5"/>
  <c r="P282" i="5"/>
  <c r="P283" i="5"/>
  <c r="P284" i="5"/>
  <c r="C310" i="5"/>
  <c r="D310" i="5"/>
  <c r="E310" i="5"/>
  <c r="F310" i="5"/>
  <c r="G310" i="5"/>
  <c r="H310" i="5"/>
  <c r="I310" i="5"/>
  <c r="J310" i="5"/>
  <c r="K310" i="5"/>
  <c r="L310" i="5"/>
  <c r="B310" i="5"/>
  <c r="C246" i="12" l="1"/>
  <c r="D246" i="12"/>
  <c r="B246" i="12"/>
  <c r="N438" i="9" l="1"/>
  <c r="B349" i="9"/>
  <c r="C318" i="9"/>
  <c r="C319" i="9"/>
  <c r="C247" i="9"/>
  <c r="C317" i="9"/>
  <c r="C246" i="14" l="1"/>
  <c r="D246" i="14"/>
  <c r="E246" i="14"/>
  <c r="B246" i="14"/>
  <c r="D226" i="14"/>
  <c r="W15" i="22" l="1"/>
  <c r="L188" i="23" l="1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Z188" i="23"/>
  <c r="AA188" i="23"/>
  <c r="AB188" i="23"/>
  <c r="AC188" i="23"/>
  <c r="B202" i="4" l="1"/>
  <c r="D133" i="4"/>
  <c r="B68" i="4"/>
  <c r="C366" i="4" l="1"/>
  <c r="C19" i="4" l="1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K365" i="4"/>
  <c r="H366" i="4"/>
  <c r="D366" i="4"/>
  <c r="E366" i="4"/>
  <c r="F366" i="4"/>
  <c r="G366" i="4"/>
  <c r="I366" i="4"/>
  <c r="J366" i="4"/>
  <c r="K366" i="4"/>
  <c r="D365" i="4"/>
  <c r="C364" i="4"/>
  <c r="C365" i="4"/>
  <c r="E365" i="4"/>
  <c r="F365" i="4"/>
  <c r="G365" i="4"/>
  <c r="H365" i="4"/>
  <c r="I365" i="4"/>
  <c r="J365" i="4"/>
  <c r="B366" i="4"/>
  <c r="B365" i="4"/>
  <c r="B364" i="4"/>
  <c r="E329" i="4"/>
  <c r="E330" i="4"/>
  <c r="D329" i="4"/>
  <c r="D330" i="4"/>
  <c r="C329" i="4"/>
  <c r="C330" i="4"/>
  <c r="B329" i="4"/>
  <c r="B330" i="4"/>
  <c r="E299" i="4"/>
  <c r="E300" i="4"/>
  <c r="D299" i="4"/>
  <c r="D300" i="4"/>
  <c r="C300" i="4"/>
  <c r="B300" i="4"/>
  <c r="F267" i="4"/>
  <c r="J267" i="4" s="1"/>
  <c r="F266" i="4"/>
  <c r="K266" i="4" s="1"/>
  <c r="K267" i="4" l="1"/>
  <c r="H267" i="4"/>
  <c r="I267" i="4"/>
  <c r="J266" i="4"/>
  <c r="F300" i="4"/>
  <c r="H266" i="4"/>
  <c r="I266" i="4"/>
  <c r="K232" i="4"/>
  <c r="K202" i="4"/>
  <c r="J232" i="4"/>
  <c r="I232" i="4"/>
  <c r="H232" i="4"/>
  <c r="G232" i="4"/>
  <c r="F232" i="4"/>
  <c r="E232" i="4"/>
  <c r="D232" i="4"/>
  <c r="C231" i="4"/>
  <c r="C232" i="4"/>
  <c r="B232" i="4"/>
  <c r="J202" i="4"/>
  <c r="I202" i="4"/>
  <c r="H202" i="4"/>
  <c r="G202" i="4"/>
  <c r="F202" i="4"/>
  <c r="E202" i="4"/>
  <c r="D202" i="4"/>
  <c r="C202" i="4"/>
  <c r="B201" i="4"/>
  <c r="D132" i="4" l="1"/>
  <c r="C132" i="4"/>
  <c r="C133" i="4"/>
  <c r="G98" i="4"/>
  <c r="B97" i="4"/>
  <c r="B98" i="4"/>
  <c r="F98" i="4"/>
  <c r="E98" i="4"/>
  <c r="D98" i="4"/>
  <c r="G68" i="4"/>
  <c r="F68" i="4"/>
  <c r="E68" i="4"/>
  <c r="D68" i="4"/>
  <c r="F133" i="4"/>
  <c r="F132" i="4"/>
  <c r="B133" i="4" l="1"/>
  <c r="B132" i="4"/>
  <c r="C68" i="4"/>
  <c r="P275" i="5" l="1"/>
  <c r="P276" i="5"/>
  <c r="P277" i="5"/>
  <c r="D219" i="14"/>
  <c r="D220" i="14"/>
  <c r="D221" i="14"/>
  <c r="D222" i="14"/>
  <c r="D223" i="14"/>
  <c r="D224" i="14"/>
  <c r="D225" i="14"/>
  <c r="B192" i="11" l="1"/>
  <c r="C335" i="6" l="1"/>
  <c r="D335" i="6"/>
  <c r="E335" i="6"/>
  <c r="F335" i="6"/>
  <c r="G335" i="6"/>
  <c r="H335" i="6"/>
  <c r="I335" i="6"/>
  <c r="B335" i="6"/>
  <c r="C334" i="5"/>
  <c r="D334" i="5"/>
  <c r="E334" i="5"/>
  <c r="F334" i="5"/>
  <c r="G334" i="5"/>
  <c r="H334" i="5"/>
  <c r="I334" i="5"/>
  <c r="J334" i="5"/>
  <c r="K334" i="5"/>
  <c r="L334" i="5"/>
  <c r="B334" i="5"/>
  <c r="C188" i="23"/>
  <c r="D188" i="23"/>
  <c r="E188" i="23"/>
  <c r="F188" i="23"/>
  <c r="G188" i="23"/>
  <c r="H188" i="23"/>
  <c r="I188" i="23"/>
  <c r="K188" i="23"/>
  <c r="AD188" i="23"/>
  <c r="AE188" i="23"/>
  <c r="AF188" i="23"/>
  <c r="AG188" i="23"/>
  <c r="AH188" i="23"/>
  <c r="AI188" i="23"/>
  <c r="AJ188" i="23"/>
  <c r="AK188" i="23"/>
  <c r="AL188" i="23"/>
  <c r="AM188" i="23"/>
  <c r="AN188" i="23"/>
  <c r="AO188" i="23"/>
  <c r="AP188" i="23"/>
  <c r="AQ188" i="23"/>
  <c r="AR188" i="23"/>
  <c r="AS188" i="23"/>
  <c r="AT188" i="23"/>
  <c r="AU188" i="23"/>
  <c r="AV188" i="23"/>
  <c r="AW188" i="23"/>
  <c r="AX188" i="23"/>
  <c r="AY188" i="23"/>
  <c r="AZ188" i="23"/>
  <c r="BA188" i="23"/>
  <c r="BB188" i="23"/>
  <c r="BC188" i="23"/>
  <c r="BD188" i="23"/>
  <c r="BE188" i="23"/>
  <c r="BF188" i="23"/>
  <c r="BG188" i="23"/>
  <c r="B188" i="23"/>
  <c r="C187" i="23"/>
  <c r="D187" i="23"/>
  <c r="E187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Z187" i="23"/>
  <c r="AA187" i="23"/>
  <c r="AB187" i="23"/>
  <c r="AC187" i="23"/>
  <c r="AD187" i="23"/>
  <c r="AE187" i="23"/>
  <c r="AF187" i="23"/>
  <c r="AG187" i="23"/>
  <c r="AH187" i="23"/>
  <c r="AI187" i="23"/>
  <c r="AJ187" i="23"/>
  <c r="AK187" i="23"/>
  <c r="AL187" i="23"/>
  <c r="AM187" i="23"/>
  <c r="AN187" i="23"/>
  <c r="AO187" i="23"/>
  <c r="AP187" i="23"/>
  <c r="AQ187" i="23"/>
  <c r="AR187" i="23"/>
  <c r="AS187" i="23"/>
  <c r="AT187" i="23"/>
  <c r="AU187" i="23"/>
  <c r="AV187" i="23"/>
  <c r="AW187" i="23"/>
  <c r="AX187" i="23"/>
  <c r="AY187" i="23"/>
  <c r="AZ187" i="23"/>
  <c r="BA187" i="23"/>
  <c r="BB187" i="23"/>
  <c r="BC187" i="23"/>
  <c r="BD187" i="23"/>
  <c r="BE187" i="23"/>
  <c r="BF187" i="23"/>
  <c r="BG187" i="23"/>
  <c r="B187" i="23"/>
  <c r="C349" i="9" l="1"/>
  <c r="D349" i="9"/>
  <c r="E349" i="9"/>
  <c r="F349" i="9"/>
  <c r="G349" i="9"/>
  <c r="H349" i="9"/>
  <c r="I349" i="9"/>
  <c r="J349" i="9"/>
  <c r="K349" i="9"/>
  <c r="L349" i="9"/>
  <c r="M349" i="9"/>
  <c r="N349" i="9"/>
  <c r="O349" i="9"/>
  <c r="P349" i="9"/>
  <c r="B378" i="9"/>
  <c r="C265" i="14" l="1"/>
  <c r="B245" i="14"/>
  <c r="W281" i="22"/>
  <c r="E15" i="16" l="1"/>
  <c r="H15" i="16"/>
  <c r="K15" i="16"/>
  <c r="E16" i="16"/>
  <c r="H16" i="16"/>
  <c r="K16" i="16"/>
  <c r="E17" i="16"/>
  <c r="H17" i="16"/>
  <c r="K17" i="16"/>
  <c r="R315" i="22" l="1"/>
  <c r="R313" i="22"/>
  <c r="R311" i="22"/>
  <c r="R309" i="22"/>
  <c r="R307" i="22"/>
  <c r="R292" i="22"/>
  <c r="R291" i="22"/>
  <c r="R290" i="22"/>
  <c r="R289" i="22"/>
  <c r="R285" i="22"/>
  <c r="R283" i="22"/>
  <c r="R281" i="22"/>
  <c r="K81" i="16" l="1"/>
  <c r="H81" i="16"/>
  <c r="E81" i="16"/>
  <c r="K80" i="16"/>
  <c r="H80" i="16"/>
  <c r="E80" i="16"/>
  <c r="K79" i="16"/>
  <c r="H79" i="16"/>
  <c r="E79" i="16"/>
  <c r="K78" i="16"/>
  <c r="H78" i="16"/>
  <c r="E78" i="16"/>
  <c r="K77" i="16"/>
  <c r="H77" i="16"/>
  <c r="E77" i="16"/>
  <c r="K76" i="16"/>
  <c r="H76" i="16"/>
  <c r="E76" i="16"/>
  <c r="K75" i="16"/>
  <c r="H75" i="16"/>
  <c r="E75" i="16"/>
  <c r="K74" i="16"/>
  <c r="H74" i="16"/>
  <c r="E74" i="16"/>
  <c r="K73" i="16"/>
  <c r="H73" i="16"/>
  <c r="E73" i="16"/>
  <c r="K72" i="16"/>
  <c r="H72" i="16"/>
  <c r="K71" i="16"/>
  <c r="H71" i="16"/>
  <c r="K70" i="16"/>
  <c r="H70" i="16"/>
  <c r="E70" i="16"/>
  <c r="C192" i="11" l="1"/>
  <c r="D192" i="11"/>
  <c r="E192" i="11"/>
  <c r="F192" i="11"/>
  <c r="G192" i="11"/>
  <c r="H192" i="11"/>
  <c r="I192" i="11"/>
  <c r="J192" i="11"/>
  <c r="K192" i="11"/>
  <c r="BG186" i="23"/>
  <c r="BF186" i="23"/>
  <c r="BE186" i="23"/>
  <c r="BD186" i="23"/>
  <c r="BC186" i="23"/>
  <c r="BB186" i="23"/>
  <c r="BA186" i="23"/>
  <c r="AZ186" i="23"/>
  <c r="AY186" i="23"/>
  <c r="AX186" i="23"/>
  <c r="AW186" i="23"/>
  <c r="AV186" i="23"/>
  <c r="AU186" i="23"/>
  <c r="AT186" i="23"/>
  <c r="AS186" i="23"/>
  <c r="AR186" i="23"/>
  <c r="AQ186" i="23"/>
  <c r="AP186" i="23"/>
  <c r="AO186" i="23"/>
  <c r="AN186" i="23"/>
  <c r="AM186" i="23"/>
  <c r="AL186" i="23"/>
  <c r="AK186" i="23"/>
  <c r="AJ186" i="23"/>
  <c r="AI186" i="23"/>
  <c r="AH186" i="23"/>
  <c r="AG186" i="23"/>
  <c r="AF186" i="23"/>
  <c r="AE186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BG184" i="23"/>
  <c r="BF184" i="23"/>
  <c r="BE184" i="23"/>
  <c r="BD184" i="23"/>
  <c r="BC184" i="23"/>
  <c r="BB184" i="23"/>
  <c r="BA184" i="23"/>
  <c r="AZ184" i="23"/>
  <c r="AY184" i="23"/>
  <c r="AX184" i="23"/>
  <c r="AW184" i="23"/>
  <c r="AV184" i="23"/>
  <c r="AU184" i="23"/>
  <c r="AT184" i="23"/>
  <c r="AS184" i="23"/>
  <c r="AR184" i="23"/>
  <c r="AQ184" i="23"/>
  <c r="AP184" i="23"/>
  <c r="AO184" i="23"/>
  <c r="AN184" i="23"/>
  <c r="AM184" i="23"/>
  <c r="AL184" i="23"/>
  <c r="AK184" i="23"/>
  <c r="AJ184" i="23"/>
  <c r="AI184" i="23"/>
  <c r="AH184" i="23"/>
  <c r="AG184" i="23"/>
  <c r="AF184" i="23"/>
  <c r="AE184" i="23"/>
  <c r="AD184" i="23"/>
  <c r="AC184" i="23"/>
  <c r="AB184" i="23"/>
  <c r="AA184" i="23"/>
  <c r="Z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BG183" i="23"/>
  <c r="BF183" i="23"/>
  <c r="BE183" i="23"/>
  <c r="BD183" i="23"/>
  <c r="BC183" i="23"/>
  <c r="BB183" i="23"/>
  <c r="BA183" i="23"/>
  <c r="AZ183" i="23"/>
  <c r="AY183" i="23"/>
  <c r="AX183" i="23"/>
  <c r="AW183" i="23"/>
  <c r="AV183" i="23"/>
  <c r="AU183" i="23"/>
  <c r="AT183" i="23"/>
  <c r="AS183" i="23"/>
  <c r="AR183" i="23"/>
  <c r="AQ183" i="23"/>
  <c r="AP183" i="23"/>
  <c r="AO183" i="23"/>
  <c r="AN183" i="23"/>
  <c r="AM183" i="23"/>
  <c r="AL183" i="23"/>
  <c r="AK183" i="23"/>
  <c r="AJ183" i="23"/>
  <c r="AI183" i="23"/>
  <c r="AH183" i="23"/>
  <c r="AG183" i="23"/>
  <c r="AF183" i="23"/>
  <c r="AE183" i="23"/>
  <c r="AD183" i="23"/>
  <c r="AC183" i="23"/>
  <c r="AB183" i="23"/>
  <c r="AA183" i="23"/>
  <c r="Z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BG181" i="23"/>
  <c r="BF181" i="23"/>
  <c r="BE181" i="23"/>
  <c r="BD181" i="23"/>
  <c r="BC181" i="23"/>
  <c r="BB181" i="23"/>
  <c r="BA181" i="23"/>
  <c r="AZ181" i="23"/>
  <c r="AY181" i="23"/>
  <c r="AX181" i="23"/>
  <c r="AW181" i="23"/>
  <c r="AV181" i="23"/>
  <c r="AU181" i="23"/>
  <c r="AT181" i="23"/>
  <c r="AS181" i="23"/>
  <c r="AR181" i="23"/>
  <c r="AQ181" i="23"/>
  <c r="AP181" i="23"/>
  <c r="AO181" i="23"/>
  <c r="AN181" i="23"/>
  <c r="AM181" i="23"/>
  <c r="AL181" i="23"/>
  <c r="AK181" i="23"/>
  <c r="AJ181" i="23"/>
  <c r="AI181" i="23"/>
  <c r="AH181" i="23"/>
  <c r="AG181" i="23"/>
  <c r="AF181" i="23"/>
  <c r="AE181" i="23"/>
  <c r="AD181" i="23"/>
  <c r="AC181" i="23"/>
  <c r="AB181" i="23"/>
  <c r="AA181" i="23"/>
  <c r="Z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BG180" i="23"/>
  <c r="BF180" i="23"/>
  <c r="BE180" i="23"/>
  <c r="BD180" i="23"/>
  <c r="BC180" i="23"/>
  <c r="BB180" i="23"/>
  <c r="BA180" i="23"/>
  <c r="AZ180" i="23"/>
  <c r="AY180" i="23"/>
  <c r="AX180" i="23"/>
  <c r="AW180" i="23"/>
  <c r="AV180" i="23"/>
  <c r="AU180" i="23"/>
  <c r="AT180" i="23"/>
  <c r="AS180" i="23"/>
  <c r="AR180" i="23"/>
  <c r="AQ180" i="23"/>
  <c r="AP180" i="23"/>
  <c r="AO180" i="23"/>
  <c r="AN180" i="23"/>
  <c r="AM180" i="23"/>
  <c r="AL180" i="23"/>
  <c r="AK180" i="23"/>
  <c r="AJ180" i="23"/>
  <c r="AI180" i="23"/>
  <c r="AH180" i="23"/>
  <c r="AG180" i="23"/>
  <c r="AF180" i="23"/>
  <c r="AE180" i="23"/>
  <c r="AD180" i="23"/>
  <c r="AC180" i="23"/>
  <c r="AB180" i="23"/>
  <c r="AA180" i="23"/>
  <c r="Z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BG179" i="23"/>
  <c r="BF179" i="23"/>
  <c r="BE179" i="23"/>
  <c r="BD179" i="23"/>
  <c r="BC179" i="23"/>
  <c r="BB179" i="23"/>
  <c r="BA179" i="23"/>
  <c r="AZ179" i="23"/>
  <c r="AY179" i="23"/>
  <c r="AX179" i="23"/>
  <c r="AW179" i="23"/>
  <c r="AV179" i="23"/>
  <c r="AU179" i="23"/>
  <c r="AT179" i="23"/>
  <c r="AS179" i="23"/>
  <c r="AR179" i="23"/>
  <c r="AQ179" i="23"/>
  <c r="AP179" i="23"/>
  <c r="AO179" i="23"/>
  <c r="AN179" i="23"/>
  <c r="AM179" i="23"/>
  <c r="AL179" i="23"/>
  <c r="AK179" i="23"/>
  <c r="AJ179" i="23"/>
  <c r="AI179" i="23"/>
  <c r="AH179" i="23"/>
  <c r="AG179" i="23"/>
  <c r="AF179" i="23"/>
  <c r="AE179" i="23"/>
  <c r="AD179" i="23"/>
  <c r="AC179" i="23"/>
  <c r="AB179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BG178" i="23"/>
  <c r="BF178" i="23"/>
  <c r="BE178" i="23"/>
  <c r="BD178" i="23"/>
  <c r="BC178" i="23"/>
  <c r="BB178" i="23"/>
  <c r="BA178" i="23"/>
  <c r="AZ178" i="23"/>
  <c r="AY178" i="23"/>
  <c r="AX178" i="23"/>
  <c r="AW178" i="23"/>
  <c r="AV178" i="23"/>
  <c r="AU178" i="23"/>
  <c r="AT178" i="23"/>
  <c r="AS178" i="23"/>
  <c r="AR178" i="23"/>
  <c r="AQ178" i="23"/>
  <c r="AP178" i="23"/>
  <c r="AO178" i="23"/>
  <c r="AN178" i="23"/>
  <c r="AM178" i="23"/>
  <c r="AL178" i="23"/>
  <c r="AK178" i="23"/>
  <c r="AJ178" i="23"/>
  <c r="AI178" i="23"/>
  <c r="AH178" i="23"/>
  <c r="AG178" i="23"/>
  <c r="AF178" i="23"/>
  <c r="AE178" i="23"/>
  <c r="AD178" i="23"/>
  <c r="AC178" i="23"/>
  <c r="AB178" i="23"/>
  <c r="AA178" i="23"/>
  <c r="Z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BG177" i="23"/>
  <c r="BF177" i="23"/>
  <c r="BE177" i="23"/>
  <c r="BD177" i="23"/>
  <c r="BC177" i="23"/>
  <c r="BB177" i="23"/>
  <c r="BA177" i="23"/>
  <c r="AZ177" i="23"/>
  <c r="AY177" i="23"/>
  <c r="AX177" i="23"/>
  <c r="AW177" i="23"/>
  <c r="AV177" i="23"/>
  <c r="AU177" i="23"/>
  <c r="AT177" i="23"/>
  <c r="AS177" i="23"/>
  <c r="AR177" i="23"/>
  <c r="AQ177" i="23"/>
  <c r="AP177" i="23"/>
  <c r="AO177" i="23"/>
  <c r="AN177" i="23"/>
  <c r="AM177" i="23"/>
  <c r="AL177" i="23"/>
  <c r="AK177" i="23"/>
  <c r="AJ177" i="23"/>
  <c r="AI177" i="23"/>
  <c r="AH177" i="23"/>
  <c r="AG177" i="23"/>
  <c r="AF177" i="23"/>
  <c r="AE177" i="23"/>
  <c r="AD177" i="23"/>
  <c r="AC177" i="23"/>
  <c r="AB177" i="23"/>
  <c r="AA177" i="23"/>
  <c r="Z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BG176" i="23"/>
  <c r="BF176" i="23"/>
  <c r="BE176" i="23"/>
  <c r="BD176" i="23"/>
  <c r="BC176" i="23"/>
  <c r="BB176" i="23"/>
  <c r="BA176" i="23"/>
  <c r="AZ176" i="23"/>
  <c r="AY176" i="23"/>
  <c r="AX176" i="23"/>
  <c r="AW176" i="23"/>
  <c r="AV176" i="23"/>
  <c r="AU176" i="23"/>
  <c r="AT176" i="23"/>
  <c r="AS176" i="23"/>
  <c r="AR176" i="23"/>
  <c r="AQ176" i="23"/>
  <c r="AP176" i="23"/>
  <c r="AO176" i="23"/>
  <c r="AN176" i="23"/>
  <c r="AM176" i="23"/>
  <c r="AL176" i="23"/>
  <c r="AK176" i="23"/>
  <c r="AJ176" i="23"/>
  <c r="AI176" i="23"/>
  <c r="AH176" i="23"/>
  <c r="AG176" i="23"/>
  <c r="AF176" i="23"/>
  <c r="AE176" i="23"/>
  <c r="AD176" i="23"/>
  <c r="AC176" i="23"/>
  <c r="AB176" i="23"/>
  <c r="AA176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AL175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BG174" i="23"/>
  <c r="BF174" i="23"/>
  <c r="BE174" i="23"/>
  <c r="BD174" i="23"/>
  <c r="BC174" i="23"/>
  <c r="BB174" i="23"/>
  <c r="BA174" i="23"/>
  <c r="AZ174" i="23"/>
  <c r="AY174" i="23"/>
  <c r="AX174" i="23"/>
  <c r="AW174" i="23"/>
  <c r="AV174" i="23"/>
  <c r="AU174" i="23"/>
  <c r="AT174" i="23"/>
  <c r="AS174" i="23"/>
  <c r="AR174" i="23"/>
  <c r="AQ174" i="23"/>
  <c r="AP174" i="23"/>
  <c r="AO174" i="23"/>
  <c r="AN174" i="23"/>
  <c r="AM174" i="23"/>
  <c r="AL174" i="23"/>
  <c r="AK174" i="23"/>
  <c r="AJ174" i="23"/>
  <c r="AI174" i="23"/>
  <c r="AH174" i="23"/>
  <c r="AG174" i="23"/>
  <c r="AF174" i="23"/>
  <c r="AE174" i="23"/>
  <c r="AD174" i="23"/>
  <c r="AC174" i="23"/>
  <c r="AB174" i="23"/>
  <c r="AA174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BG173" i="23"/>
  <c r="BF173" i="23"/>
  <c r="BE173" i="23"/>
  <c r="BD173" i="23"/>
  <c r="BC173" i="23"/>
  <c r="BB173" i="23"/>
  <c r="BA173" i="23"/>
  <c r="AZ173" i="23"/>
  <c r="AY173" i="23"/>
  <c r="AX173" i="23"/>
  <c r="AW173" i="23"/>
  <c r="AV173" i="23"/>
  <c r="AU173" i="23"/>
  <c r="AT173" i="23"/>
  <c r="AS173" i="23"/>
  <c r="AR173" i="23"/>
  <c r="AQ173" i="23"/>
  <c r="AP173" i="23"/>
  <c r="AO173" i="23"/>
  <c r="AN173" i="23"/>
  <c r="AM173" i="23"/>
  <c r="AL173" i="23"/>
  <c r="AK173" i="23"/>
  <c r="AJ173" i="23"/>
  <c r="AI173" i="23"/>
  <c r="AH173" i="23"/>
  <c r="AG173" i="23"/>
  <c r="AF173" i="23"/>
  <c r="AE173" i="23"/>
  <c r="AD173" i="23"/>
  <c r="AC173" i="23"/>
  <c r="AB173" i="23"/>
  <c r="AA173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BG172" i="23"/>
  <c r="BF172" i="23"/>
  <c r="BE172" i="23"/>
  <c r="BD172" i="23"/>
  <c r="BC172" i="23"/>
  <c r="BB172" i="23"/>
  <c r="BA172" i="23"/>
  <c r="AZ172" i="23"/>
  <c r="AY172" i="23"/>
  <c r="AX172" i="23"/>
  <c r="AW172" i="23"/>
  <c r="AV172" i="23"/>
  <c r="AU172" i="23"/>
  <c r="AT172" i="23"/>
  <c r="AS172" i="23"/>
  <c r="AR172" i="23"/>
  <c r="AQ172" i="23"/>
  <c r="AP172" i="23"/>
  <c r="AO172" i="23"/>
  <c r="AN172" i="23"/>
  <c r="AM172" i="23"/>
  <c r="AL172" i="23"/>
  <c r="AK172" i="23"/>
  <c r="AJ172" i="23"/>
  <c r="AI172" i="23"/>
  <c r="AH172" i="23"/>
  <c r="AG172" i="23"/>
  <c r="AF172" i="23"/>
  <c r="AE172" i="23"/>
  <c r="AD172" i="23"/>
  <c r="AC172" i="23"/>
  <c r="AB172" i="23"/>
  <c r="AA172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AL170" i="23"/>
  <c r="AK170" i="23"/>
  <c r="AJ170" i="23"/>
  <c r="AI170" i="23"/>
  <c r="AH170" i="23"/>
  <c r="AG170" i="23"/>
  <c r="AF170" i="23"/>
  <c r="AE170" i="23"/>
  <c r="AD170" i="23"/>
  <c r="AC170" i="23"/>
  <c r="AB170" i="23"/>
  <c r="AA170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AL169" i="23"/>
  <c r="AK169" i="23"/>
  <c r="AJ169" i="23"/>
  <c r="AI169" i="23"/>
  <c r="AH169" i="23"/>
  <c r="AG169" i="23"/>
  <c r="AF169" i="23"/>
  <c r="AE169" i="23"/>
  <c r="AD169" i="23"/>
  <c r="AC169" i="23"/>
  <c r="AB169" i="23"/>
  <c r="AA169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BG168" i="23"/>
  <c r="BF168" i="23"/>
  <c r="BE168" i="23"/>
  <c r="BD168" i="23"/>
  <c r="BC168" i="23"/>
  <c r="BB168" i="23"/>
  <c r="BA168" i="23"/>
  <c r="AZ168" i="23"/>
  <c r="AY168" i="23"/>
  <c r="AX168" i="23"/>
  <c r="AW168" i="23"/>
  <c r="AV168" i="23"/>
  <c r="AU168" i="23"/>
  <c r="AT168" i="23"/>
  <c r="AS168" i="23"/>
  <c r="AR168" i="23"/>
  <c r="AQ168" i="23"/>
  <c r="AP168" i="23"/>
  <c r="AO168" i="23"/>
  <c r="AN168" i="23"/>
  <c r="AM168" i="23"/>
  <c r="AL168" i="23"/>
  <c r="AK168" i="23"/>
  <c r="AJ168" i="23"/>
  <c r="AI168" i="23"/>
  <c r="AH168" i="23"/>
  <c r="AG168" i="23"/>
  <c r="AF168" i="23"/>
  <c r="AE168" i="23"/>
  <c r="AD168" i="23"/>
  <c r="AC168" i="23"/>
  <c r="AB168" i="23"/>
  <c r="AA168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BG165" i="23"/>
  <c r="BF165" i="23"/>
  <c r="BE165" i="23"/>
  <c r="BD165" i="23"/>
  <c r="BC165" i="23"/>
  <c r="BB165" i="23"/>
  <c r="BA165" i="23"/>
  <c r="AZ165" i="23"/>
  <c r="AY165" i="23"/>
  <c r="AX165" i="23"/>
  <c r="AW165" i="23"/>
  <c r="AV165" i="23"/>
  <c r="AU165" i="23"/>
  <c r="AT165" i="23"/>
  <c r="AS165" i="23"/>
  <c r="AR165" i="23"/>
  <c r="AQ165" i="23"/>
  <c r="AP165" i="23"/>
  <c r="AO165" i="23"/>
  <c r="AN165" i="23"/>
  <c r="AM165" i="23"/>
  <c r="AL165" i="23"/>
  <c r="AK165" i="23"/>
  <c r="AJ165" i="23"/>
  <c r="AI165" i="23"/>
  <c r="AH165" i="23"/>
  <c r="AG165" i="23"/>
  <c r="AF165" i="23"/>
  <c r="AE165" i="23"/>
  <c r="AD165" i="23"/>
  <c r="AC165" i="23"/>
  <c r="AB165" i="23"/>
  <c r="AA165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BG164" i="23"/>
  <c r="BF164" i="23"/>
  <c r="BE164" i="23"/>
  <c r="BD164" i="23"/>
  <c r="BC164" i="23"/>
  <c r="BB164" i="23"/>
  <c r="BA164" i="23"/>
  <c r="AZ164" i="23"/>
  <c r="AY164" i="23"/>
  <c r="AX164" i="23"/>
  <c r="AW164" i="23"/>
  <c r="AV164" i="23"/>
  <c r="AU164" i="23"/>
  <c r="AT164" i="23"/>
  <c r="AS164" i="23"/>
  <c r="AR164" i="23"/>
  <c r="AQ164" i="23"/>
  <c r="AP164" i="23"/>
  <c r="AO164" i="23"/>
  <c r="AN164" i="23"/>
  <c r="AM164" i="23"/>
  <c r="AL164" i="23"/>
  <c r="AK164" i="23"/>
  <c r="AJ164" i="23"/>
  <c r="AI164" i="23"/>
  <c r="AH164" i="23"/>
  <c r="AG164" i="23"/>
  <c r="AF164" i="23"/>
  <c r="AE164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BG163" i="23"/>
  <c r="BF163" i="23"/>
  <c r="BE163" i="23"/>
  <c r="BD163" i="23"/>
  <c r="BC163" i="23"/>
  <c r="BB163" i="23"/>
  <c r="BA163" i="23"/>
  <c r="AZ163" i="23"/>
  <c r="AY163" i="23"/>
  <c r="AX163" i="23"/>
  <c r="AW163" i="23"/>
  <c r="AV163" i="23"/>
  <c r="AU163" i="23"/>
  <c r="AT163" i="23"/>
  <c r="AS163" i="23"/>
  <c r="AR163" i="23"/>
  <c r="AQ163" i="23"/>
  <c r="AP163" i="23"/>
  <c r="AO163" i="23"/>
  <c r="AN163" i="23"/>
  <c r="AM163" i="23"/>
  <c r="AL163" i="23"/>
  <c r="AK163" i="23"/>
  <c r="AJ163" i="23"/>
  <c r="AI163" i="23"/>
  <c r="AH163" i="23"/>
  <c r="AG163" i="23"/>
  <c r="AF163" i="23"/>
  <c r="AE163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BG161" i="23"/>
  <c r="BF161" i="23"/>
  <c r="BE161" i="23"/>
  <c r="BD161" i="23"/>
  <c r="BC161" i="23"/>
  <c r="BB161" i="23"/>
  <c r="BA161" i="23"/>
  <c r="AZ161" i="23"/>
  <c r="AY161" i="23"/>
  <c r="AX161" i="23"/>
  <c r="AW161" i="23"/>
  <c r="AV161" i="23"/>
  <c r="AU161" i="23"/>
  <c r="AT161" i="23"/>
  <c r="AS161" i="23"/>
  <c r="AR161" i="23"/>
  <c r="AQ161" i="23"/>
  <c r="AP161" i="23"/>
  <c r="AO161" i="23"/>
  <c r="AN161" i="23"/>
  <c r="AM161" i="23"/>
  <c r="AL161" i="23"/>
  <c r="AK161" i="23"/>
  <c r="AJ161" i="23"/>
  <c r="AI161" i="23"/>
  <c r="AH161" i="23"/>
  <c r="AG161" i="23"/>
  <c r="AF161" i="23"/>
  <c r="AE161" i="23"/>
  <c r="AD161" i="23"/>
  <c r="AC161" i="23"/>
  <c r="AB161" i="23"/>
  <c r="AA161" i="23"/>
  <c r="Z161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C208" i="11" l="1"/>
  <c r="B208" i="11"/>
  <c r="D208" i="11"/>
  <c r="E208" i="11"/>
  <c r="F208" i="11"/>
  <c r="G208" i="11"/>
  <c r="H208" i="11"/>
  <c r="I208" i="11"/>
  <c r="J208" i="11"/>
  <c r="K208" i="11"/>
  <c r="J179" i="11"/>
  <c r="J180" i="11"/>
  <c r="J196" i="11" s="1"/>
  <c r="J181" i="11"/>
  <c r="J182" i="11"/>
  <c r="J183" i="11"/>
  <c r="J184" i="11"/>
  <c r="J200" i="11" s="1"/>
  <c r="J185" i="11"/>
  <c r="J186" i="11"/>
  <c r="J187" i="11"/>
  <c r="J188" i="11"/>
  <c r="J204" i="11" s="1"/>
  <c r="J189" i="11"/>
  <c r="J190" i="11"/>
  <c r="J191" i="11"/>
  <c r="J207" i="11" s="1"/>
  <c r="J195" i="11"/>
  <c r="J197" i="11"/>
  <c r="J198" i="11"/>
  <c r="J199" i="11"/>
  <c r="J201" i="11"/>
  <c r="J202" i="11"/>
  <c r="J203" i="11"/>
  <c r="J205" i="11"/>
  <c r="J206" i="11"/>
  <c r="F347" i="9"/>
  <c r="D348" i="9"/>
  <c r="E348" i="9"/>
  <c r="F348" i="9"/>
  <c r="G348" i="9"/>
  <c r="H348" i="9"/>
  <c r="I348" i="9"/>
  <c r="J348" i="9"/>
  <c r="K348" i="9"/>
  <c r="L348" i="9"/>
  <c r="M348" i="9"/>
  <c r="N348" i="9"/>
  <c r="O348" i="9"/>
  <c r="P348" i="9"/>
  <c r="B348" i="9"/>
  <c r="K378" i="9"/>
  <c r="O378" i="9"/>
  <c r="P378" i="9"/>
  <c r="N378" i="9"/>
  <c r="M378" i="9"/>
  <c r="L378" i="9"/>
  <c r="J378" i="9"/>
  <c r="I378" i="9"/>
  <c r="H378" i="9"/>
  <c r="G378" i="9"/>
  <c r="F377" i="9"/>
  <c r="F378" i="9"/>
  <c r="E378" i="9"/>
  <c r="D378" i="9"/>
  <c r="C316" i="9" l="1"/>
  <c r="E323" i="9"/>
  <c r="F323" i="9"/>
  <c r="G323" i="9"/>
  <c r="H323" i="9"/>
  <c r="I323" i="9"/>
  <c r="J323" i="9"/>
  <c r="K323" i="9"/>
  <c r="L323" i="9"/>
  <c r="M323" i="9"/>
  <c r="N323" i="9"/>
  <c r="O323" i="9"/>
  <c r="P323" i="9"/>
  <c r="E324" i="9"/>
  <c r="F324" i="9"/>
  <c r="G324" i="9"/>
  <c r="H324" i="9"/>
  <c r="I324" i="9"/>
  <c r="J324" i="9"/>
  <c r="K324" i="9"/>
  <c r="L324" i="9"/>
  <c r="M324" i="9"/>
  <c r="N324" i="9"/>
  <c r="O324" i="9"/>
  <c r="P324" i="9"/>
  <c r="E325" i="9"/>
  <c r="F325" i="9"/>
  <c r="G325" i="9"/>
  <c r="H325" i="9"/>
  <c r="I325" i="9"/>
  <c r="J325" i="9"/>
  <c r="K325" i="9"/>
  <c r="L325" i="9"/>
  <c r="M325" i="9"/>
  <c r="N325" i="9"/>
  <c r="O325" i="9"/>
  <c r="P325" i="9"/>
  <c r="E326" i="9"/>
  <c r="F326" i="9"/>
  <c r="G326" i="9"/>
  <c r="H326" i="9"/>
  <c r="I326" i="9"/>
  <c r="J326" i="9"/>
  <c r="K326" i="9"/>
  <c r="L326" i="9"/>
  <c r="M326" i="9"/>
  <c r="N326" i="9"/>
  <c r="O326" i="9"/>
  <c r="P326" i="9"/>
  <c r="E327" i="9"/>
  <c r="F327" i="9"/>
  <c r="G327" i="9"/>
  <c r="H327" i="9"/>
  <c r="I327" i="9"/>
  <c r="J327" i="9"/>
  <c r="K327" i="9"/>
  <c r="L327" i="9"/>
  <c r="M327" i="9"/>
  <c r="N327" i="9"/>
  <c r="O327" i="9"/>
  <c r="P327" i="9"/>
  <c r="E328" i="9"/>
  <c r="F328" i="9"/>
  <c r="G328" i="9"/>
  <c r="H328" i="9"/>
  <c r="I328" i="9"/>
  <c r="J328" i="9"/>
  <c r="K328" i="9"/>
  <c r="L328" i="9"/>
  <c r="M328" i="9"/>
  <c r="N328" i="9"/>
  <c r="O328" i="9"/>
  <c r="P328" i="9"/>
  <c r="E329" i="9"/>
  <c r="F329" i="9"/>
  <c r="G329" i="9"/>
  <c r="H329" i="9"/>
  <c r="I329" i="9"/>
  <c r="J329" i="9"/>
  <c r="K329" i="9"/>
  <c r="L329" i="9"/>
  <c r="M329" i="9"/>
  <c r="N329" i="9"/>
  <c r="O329" i="9"/>
  <c r="P329" i="9"/>
  <c r="E330" i="9"/>
  <c r="F330" i="9"/>
  <c r="G330" i="9"/>
  <c r="H330" i="9"/>
  <c r="I330" i="9"/>
  <c r="J330" i="9"/>
  <c r="K330" i="9"/>
  <c r="L330" i="9"/>
  <c r="M330" i="9"/>
  <c r="N330" i="9"/>
  <c r="O330" i="9"/>
  <c r="P330" i="9"/>
  <c r="E331" i="9"/>
  <c r="F331" i="9"/>
  <c r="G331" i="9"/>
  <c r="H331" i="9"/>
  <c r="I331" i="9"/>
  <c r="J331" i="9"/>
  <c r="K331" i="9"/>
  <c r="L331" i="9"/>
  <c r="M331" i="9"/>
  <c r="N331" i="9"/>
  <c r="O331" i="9"/>
  <c r="P331" i="9"/>
  <c r="E332" i="9"/>
  <c r="F332" i="9"/>
  <c r="G332" i="9"/>
  <c r="H332" i="9"/>
  <c r="I332" i="9"/>
  <c r="J332" i="9"/>
  <c r="K332" i="9"/>
  <c r="L332" i="9"/>
  <c r="M332" i="9"/>
  <c r="N332" i="9"/>
  <c r="O332" i="9"/>
  <c r="P332" i="9"/>
  <c r="C315" i="9"/>
  <c r="I333" i="9"/>
  <c r="J333" i="9"/>
  <c r="I334" i="9"/>
  <c r="J334" i="9"/>
  <c r="I335" i="9"/>
  <c r="J335" i="9"/>
  <c r="I336" i="9"/>
  <c r="J336" i="9"/>
  <c r="I337" i="9"/>
  <c r="J337" i="9"/>
  <c r="I338" i="9"/>
  <c r="J338" i="9"/>
  <c r="I339" i="9"/>
  <c r="J339" i="9"/>
  <c r="I340" i="9"/>
  <c r="J340" i="9"/>
  <c r="I341" i="9"/>
  <c r="J341" i="9"/>
  <c r="I342" i="9"/>
  <c r="J342" i="9"/>
  <c r="I343" i="9"/>
  <c r="J343" i="9"/>
  <c r="I344" i="9"/>
  <c r="J344" i="9"/>
  <c r="I345" i="9"/>
  <c r="J345" i="9"/>
  <c r="I346" i="9"/>
  <c r="J346" i="9"/>
  <c r="I347" i="9"/>
  <c r="I377" i="9" s="1"/>
  <c r="J347" i="9"/>
  <c r="J377" i="9" s="1"/>
  <c r="D228" i="12" l="1"/>
  <c r="C228" i="12"/>
  <c r="C248" i="12" s="1"/>
  <c r="C265" i="12"/>
  <c r="C229" i="12"/>
  <c r="C230" i="12"/>
  <c r="C250" i="12" s="1"/>
  <c r="C231" i="12"/>
  <c r="C232" i="12"/>
  <c r="C251" i="12" s="1"/>
  <c r="C233" i="12"/>
  <c r="C234" i="12"/>
  <c r="C253" i="12" s="1"/>
  <c r="C235" i="12"/>
  <c r="C236" i="12"/>
  <c r="C255" i="12" s="1"/>
  <c r="C237" i="12"/>
  <c r="C238" i="12"/>
  <c r="C257" i="12" s="1"/>
  <c r="C239" i="12"/>
  <c r="C240" i="12"/>
  <c r="C259" i="12" s="1"/>
  <c r="C241" i="12"/>
  <c r="C242" i="12"/>
  <c r="C243" i="12"/>
  <c r="C244" i="12"/>
  <c r="C263" i="12" s="1"/>
  <c r="C245" i="12"/>
  <c r="C249" i="12"/>
  <c r="B245" i="12"/>
  <c r="C261" i="12" l="1"/>
  <c r="C262" i="12"/>
  <c r="C258" i="12"/>
  <c r="B265" i="12"/>
  <c r="C254" i="12"/>
  <c r="C264" i="12"/>
  <c r="C260" i="12"/>
  <c r="C256" i="12"/>
  <c r="C252" i="12"/>
  <c r="C309" i="6"/>
  <c r="D309" i="6"/>
  <c r="E309" i="6"/>
  <c r="F309" i="6"/>
  <c r="G309" i="6"/>
  <c r="H309" i="6"/>
  <c r="I309" i="6"/>
  <c r="B309" i="6"/>
  <c r="C309" i="5"/>
  <c r="D309" i="5"/>
  <c r="E309" i="5"/>
  <c r="F309" i="5"/>
  <c r="G309" i="5"/>
  <c r="H309" i="5"/>
  <c r="I309" i="5"/>
  <c r="J309" i="5"/>
  <c r="K309" i="5"/>
  <c r="L309" i="5"/>
  <c r="B309" i="5"/>
  <c r="C314" i="9"/>
  <c r="C316" i="3"/>
  <c r="D316" i="3"/>
  <c r="E316" i="3"/>
  <c r="F316" i="3"/>
  <c r="G316" i="3"/>
  <c r="H316" i="3"/>
  <c r="B302" i="2"/>
  <c r="C302" i="2"/>
  <c r="D302" i="2"/>
  <c r="E302" i="2"/>
  <c r="F302" i="2"/>
  <c r="G302" i="2"/>
  <c r="H302" i="2"/>
  <c r="B303" i="2"/>
  <c r="C303" i="2"/>
  <c r="D303" i="2"/>
  <c r="E303" i="2"/>
  <c r="F303" i="2"/>
  <c r="G303" i="2"/>
  <c r="H303" i="2"/>
  <c r="B304" i="2"/>
  <c r="C304" i="2"/>
  <c r="D304" i="2"/>
  <c r="E304" i="2"/>
  <c r="F304" i="2"/>
  <c r="G304" i="2"/>
  <c r="H304" i="2"/>
  <c r="B305" i="2"/>
  <c r="D305" i="2"/>
  <c r="E305" i="2"/>
  <c r="F305" i="2"/>
  <c r="G305" i="2"/>
  <c r="H305" i="2"/>
  <c r="H348" i="1"/>
  <c r="C348" i="1"/>
  <c r="D348" i="1"/>
  <c r="E348" i="1"/>
  <c r="F348" i="1"/>
  <c r="G348" i="1"/>
  <c r="B348" i="1"/>
  <c r="B327" i="4"/>
  <c r="C327" i="4"/>
  <c r="B328" i="4"/>
  <c r="C328" i="4"/>
  <c r="D328" i="4"/>
  <c r="E328" i="4"/>
  <c r="B296" i="4"/>
  <c r="C296" i="4"/>
  <c r="D296" i="4"/>
  <c r="E296" i="4"/>
  <c r="B297" i="4"/>
  <c r="C297" i="4"/>
  <c r="D297" i="4"/>
  <c r="E297" i="4"/>
  <c r="B298" i="4"/>
  <c r="C298" i="4"/>
  <c r="D298" i="4"/>
  <c r="E298" i="4"/>
  <c r="B299" i="4"/>
  <c r="C299" i="4"/>
  <c r="B227" i="4"/>
  <c r="C227" i="4"/>
  <c r="D227" i="4"/>
  <c r="E227" i="4"/>
  <c r="F227" i="4"/>
  <c r="G227" i="4"/>
  <c r="H227" i="4"/>
  <c r="I227" i="4"/>
  <c r="J227" i="4"/>
  <c r="K227" i="4"/>
  <c r="B228" i="4"/>
  <c r="C228" i="4"/>
  <c r="D228" i="4"/>
  <c r="E228" i="4"/>
  <c r="F228" i="4"/>
  <c r="G228" i="4"/>
  <c r="H228" i="4"/>
  <c r="I228" i="4"/>
  <c r="J228" i="4"/>
  <c r="K228" i="4"/>
  <c r="B229" i="4"/>
  <c r="C229" i="4"/>
  <c r="D229" i="4"/>
  <c r="E229" i="4"/>
  <c r="F229" i="4"/>
  <c r="G229" i="4"/>
  <c r="H229" i="4"/>
  <c r="I229" i="4"/>
  <c r="J229" i="4"/>
  <c r="K229" i="4"/>
  <c r="B230" i="4"/>
  <c r="C230" i="4"/>
  <c r="D230" i="4"/>
  <c r="E230" i="4"/>
  <c r="F230" i="4"/>
  <c r="G230" i="4"/>
  <c r="H230" i="4"/>
  <c r="I230" i="4"/>
  <c r="J230" i="4"/>
  <c r="K230" i="4"/>
  <c r="B231" i="4"/>
  <c r="D231" i="4"/>
  <c r="E231" i="4"/>
  <c r="F231" i="4"/>
  <c r="G231" i="4"/>
  <c r="H231" i="4"/>
  <c r="I231" i="4"/>
  <c r="J231" i="4"/>
  <c r="K231" i="4"/>
  <c r="B198" i="4"/>
  <c r="C198" i="4"/>
  <c r="D198" i="4"/>
  <c r="E198" i="4"/>
  <c r="F198" i="4"/>
  <c r="G198" i="4"/>
  <c r="H198" i="4"/>
  <c r="I198" i="4"/>
  <c r="J198" i="4"/>
  <c r="K198" i="4"/>
  <c r="B199" i="4"/>
  <c r="C199" i="4"/>
  <c r="D199" i="4"/>
  <c r="E199" i="4"/>
  <c r="F199" i="4"/>
  <c r="G199" i="4"/>
  <c r="H199" i="4"/>
  <c r="I199" i="4"/>
  <c r="J199" i="4"/>
  <c r="K199" i="4"/>
  <c r="B200" i="4"/>
  <c r="C200" i="4"/>
  <c r="D200" i="4"/>
  <c r="E200" i="4"/>
  <c r="F200" i="4"/>
  <c r="G200" i="4"/>
  <c r="H200" i="4"/>
  <c r="I200" i="4"/>
  <c r="J200" i="4"/>
  <c r="K200" i="4"/>
  <c r="C201" i="4"/>
  <c r="D201" i="4"/>
  <c r="E201" i="4"/>
  <c r="F201" i="4"/>
  <c r="G201" i="4"/>
  <c r="H201" i="4"/>
  <c r="I201" i="4"/>
  <c r="J201" i="4"/>
  <c r="K201" i="4"/>
  <c r="B93" i="4"/>
  <c r="D93" i="4"/>
  <c r="E93" i="4"/>
  <c r="F93" i="4"/>
  <c r="G93" i="4"/>
  <c r="B94" i="4"/>
  <c r="D94" i="4"/>
  <c r="E94" i="4"/>
  <c r="F94" i="4"/>
  <c r="G94" i="4"/>
  <c r="B95" i="4"/>
  <c r="D95" i="4"/>
  <c r="E95" i="4"/>
  <c r="F95" i="4"/>
  <c r="G95" i="4"/>
  <c r="B96" i="4"/>
  <c r="D96" i="4"/>
  <c r="E96" i="4"/>
  <c r="F96" i="4"/>
  <c r="G96" i="4"/>
  <c r="D97" i="4"/>
  <c r="E97" i="4"/>
  <c r="F97" i="4"/>
  <c r="G97" i="4"/>
  <c r="B60" i="4"/>
  <c r="D60" i="4"/>
  <c r="E60" i="4"/>
  <c r="F60" i="4"/>
  <c r="G60" i="4"/>
  <c r="B61" i="4"/>
  <c r="D61" i="4"/>
  <c r="E61" i="4"/>
  <c r="F61" i="4"/>
  <c r="G61" i="4"/>
  <c r="B62" i="4"/>
  <c r="D62" i="4"/>
  <c r="E62" i="4"/>
  <c r="F62" i="4"/>
  <c r="G62" i="4"/>
  <c r="B63" i="4"/>
  <c r="D63" i="4"/>
  <c r="E63" i="4"/>
  <c r="F63" i="4"/>
  <c r="G63" i="4"/>
  <c r="B64" i="4"/>
  <c r="D64" i="4"/>
  <c r="E64" i="4"/>
  <c r="F64" i="4"/>
  <c r="G64" i="4"/>
  <c r="B65" i="4"/>
  <c r="D65" i="4"/>
  <c r="E65" i="4"/>
  <c r="F65" i="4"/>
  <c r="G65" i="4"/>
  <c r="B66" i="4"/>
  <c r="D66" i="4"/>
  <c r="E66" i="4"/>
  <c r="F66" i="4"/>
  <c r="G66" i="4"/>
  <c r="B67" i="4"/>
  <c r="D67" i="4"/>
  <c r="E67" i="4"/>
  <c r="F67" i="4"/>
  <c r="G67" i="4"/>
  <c r="B131" i="4"/>
  <c r="D245" i="12"/>
  <c r="D265" i="12" s="1"/>
  <c r="C245" i="13"/>
  <c r="B245" i="13"/>
  <c r="C255" i="20"/>
  <c r="D255" i="20"/>
  <c r="E255" i="20"/>
  <c r="F255" i="20"/>
  <c r="G255" i="20"/>
  <c r="H255" i="20"/>
  <c r="I255" i="20"/>
  <c r="J255" i="20"/>
  <c r="K255" i="20"/>
  <c r="B255" i="20"/>
  <c r="B265" i="13" l="1"/>
  <c r="C265" i="13"/>
  <c r="K364" i="4"/>
  <c r="I364" i="4"/>
  <c r="G364" i="4"/>
  <c r="E364" i="4"/>
  <c r="C67" i="4"/>
  <c r="J364" i="4"/>
  <c r="H364" i="4"/>
  <c r="F364" i="4"/>
  <c r="D364" i="4"/>
  <c r="T313" i="22"/>
  <c r="T311" i="22"/>
  <c r="T309" i="22"/>
  <c r="T307" i="22"/>
  <c r="T283" i="22"/>
  <c r="T285" i="22"/>
  <c r="T289" i="22"/>
  <c r="T290" i="22"/>
  <c r="T291" i="22"/>
  <c r="T292" i="22"/>
  <c r="T281" i="22"/>
  <c r="N296" i="22"/>
  <c r="N302" i="22" s="1"/>
  <c r="C313" i="9"/>
  <c r="C310" i="9"/>
  <c r="C312" i="9"/>
  <c r="B315" i="3"/>
  <c r="C315" i="3"/>
  <c r="D315" i="3"/>
  <c r="E315" i="3"/>
  <c r="F315" i="3"/>
  <c r="G315" i="3"/>
  <c r="H315" i="3"/>
  <c r="B265" i="14" l="1"/>
  <c r="K277" i="6"/>
  <c r="K278" i="6"/>
  <c r="C547" i="22"/>
  <c r="W280" i="22"/>
  <c r="M296" i="22"/>
  <c r="M302" i="22" s="1"/>
  <c r="L296" i="22"/>
  <c r="L302" i="22" s="1"/>
  <c r="B313" i="3"/>
  <c r="C313" i="3"/>
  <c r="D313" i="3"/>
  <c r="E313" i="3"/>
  <c r="F313" i="3"/>
  <c r="G313" i="3"/>
  <c r="H313" i="3"/>
  <c r="B314" i="3"/>
  <c r="C314" i="3"/>
  <c r="D314" i="3"/>
  <c r="E314" i="3"/>
  <c r="F314" i="3"/>
  <c r="G314" i="3"/>
  <c r="H314" i="3"/>
  <c r="E245" i="14"/>
  <c r="E265" i="14" s="1"/>
  <c r="C245" i="14"/>
  <c r="D216" i="14"/>
  <c r="D217" i="14"/>
  <c r="D218" i="14"/>
  <c r="D186" i="14"/>
  <c r="K276" i="6" l="1"/>
  <c r="C556" i="22"/>
  <c r="C555" i="22"/>
  <c r="C554" i="22"/>
  <c r="C546" i="22"/>
  <c r="D500" i="22"/>
  <c r="E500" i="22"/>
  <c r="D501" i="22"/>
  <c r="E501" i="22"/>
  <c r="D502" i="22"/>
  <c r="E502" i="22"/>
  <c r="D503" i="22"/>
  <c r="E503" i="22"/>
  <c r="D504" i="22"/>
  <c r="E504" i="22"/>
  <c r="D505" i="22"/>
  <c r="E505" i="22"/>
  <c r="D506" i="22"/>
  <c r="E506" i="22"/>
  <c r="D507" i="22"/>
  <c r="E507" i="22"/>
  <c r="D508" i="22"/>
  <c r="E508" i="22"/>
  <c r="D509" i="22"/>
  <c r="E509" i="22"/>
  <c r="D510" i="22"/>
  <c r="E510" i="22"/>
  <c r="D511" i="22"/>
  <c r="E511" i="22"/>
  <c r="D512" i="22"/>
  <c r="E512" i="22"/>
  <c r="D513" i="22"/>
  <c r="E513" i="22"/>
  <c r="D514" i="22"/>
  <c r="E514" i="22"/>
  <c r="D515" i="22"/>
  <c r="E515" i="22"/>
  <c r="D516" i="22"/>
  <c r="E516" i="22"/>
  <c r="D517" i="22"/>
  <c r="E517" i="22"/>
  <c r="D518" i="22"/>
  <c r="E518" i="22"/>
  <c r="D519" i="22"/>
  <c r="E519" i="22"/>
  <c r="D520" i="22"/>
  <c r="E520" i="22"/>
  <c r="D521" i="22"/>
  <c r="E521" i="22"/>
  <c r="D522" i="22"/>
  <c r="E522" i="22"/>
  <c r="D523" i="22"/>
  <c r="E523" i="22"/>
  <c r="D524" i="22"/>
  <c r="E524" i="22"/>
  <c r="D525" i="22"/>
  <c r="E525" i="22"/>
  <c r="D526" i="22"/>
  <c r="E526" i="22"/>
  <c r="C531" i="22"/>
  <c r="C532" i="22"/>
  <c r="C533" i="22"/>
  <c r="C311" i="9"/>
  <c r="B312" i="3"/>
  <c r="C312" i="3"/>
  <c r="D312" i="3"/>
  <c r="E312" i="3"/>
  <c r="F312" i="3"/>
  <c r="G312" i="3"/>
  <c r="H312" i="3"/>
  <c r="B301" i="2"/>
  <c r="C301" i="2"/>
  <c r="D301" i="2"/>
  <c r="E301" i="2"/>
  <c r="F301" i="2"/>
  <c r="G301" i="2"/>
  <c r="H301" i="2"/>
  <c r="K296" i="22"/>
  <c r="K302" i="22" s="1"/>
  <c r="D547" i="22" l="1"/>
  <c r="D546" i="22"/>
  <c r="E547" i="22"/>
  <c r="E546" i="22"/>
  <c r="D556" i="22"/>
  <c r="F263" i="4"/>
  <c r="F330" i="4" s="1"/>
  <c r="F264" i="4"/>
  <c r="F265" i="4"/>
  <c r="F299" i="4" s="1"/>
  <c r="C131" i="4"/>
  <c r="D131" i="4"/>
  <c r="F131" i="4"/>
  <c r="C363" i="4" l="1"/>
  <c r="E363" i="4"/>
  <c r="G363" i="4"/>
  <c r="I363" i="4"/>
  <c r="K363" i="4"/>
  <c r="B363" i="4"/>
  <c r="D363" i="4"/>
  <c r="F363" i="4"/>
  <c r="H363" i="4"/>
  <c r="J363" i="4"/>
  <c r="C361" i="4"/>
  <c r="E361" i="4"/>
  <c r="G361" i="4"/>
  <c r="I361" i="4"/>
  <c r="K361" i="4"/>
  <c r="B361" i="4"/>
  <c r="D361" i="4"/>
  <c r="F361" i="4"/>
  <c r="H361" i="4"/>
  <c r="J361" i="4"/>
  <c r="C362" i="4"/>
  <c r="E362" i="4"/>
  <c r="G362" i="4"/>
  <c r="I362" i="4"/>
  <c r="K362" i="4"/>
  <c r="B362" i="4"/>
  <c r="D362" i="4"/>
  <c r="F362" i="4"/>
  <c r="H362" i="4"/>
  <c r="J362" i="4"/>
  <c r="F298" i="4"/>
  <c r="F297" i="4"/>
  <c r="K265" i="4"/>
  <c r="I265" i="4"/>
  <c r="H265" i="4"/>
  <c r="J265" i="4"/>
  <c r="K273" i="6"/>
  <c r="K274" i="6"/>
  <c r="K275" i="6"/>
  <c r="P272" i="5"/>
  <c r="P273" i="5"/>
  <c r="P274" i="5"/>
  <c r="J296" i="22"/>
  <c r="J302" i="22" s="1"/>
  <c r="I296" i="22"/>
  <c r="I302" i="22" s="1"/>
  <c r="B311" i="3"/>
  <c r="C311" i="3"/>
  <c r="D311" i="3"/>
  <c r="E311" i="3"/>
  <c r="F311" i="3"/>
  <c r="G311" i="3"/>
  <c r="H311" i="3"/>
  <c r="B299" i="2"/>
  <c r="C299" i="2"/>
  <c r="D299" i="2"/>
  <c r="E299" i="2"/>
  <c r="F299" i="2"/>
  <c r="G299" i="2"/>
  <c r="H299" i="2"/>
  <c r="B300" i="2"/>
  <c r="C300" i="2"/>
  <c r="D300" i="2"/>
  <c r="E300" i="2"/>
  <c r="F300" i="2"/>
  <c r="G300" i="2"/>
  <c r="H300" i="2"/>
  <c r="B344" i="1"/>
  <c r="B345" i="1"/>
  <c r="C347" i="1"/>
  <c r="D347" i="1"/>
  <c r="E347" i="1"/>
  <c r="F347" i="1"/>
  <c r="G347" i="1"/>
  <c r="H347" i="1"/>
  <c r="B347" i="1"/>
  <c r="C346" i="1"/>
  <c r="D346" i="1"/>
  <c r="E346" i="1"/>
  <c r="F346" i="1"/>
  <c r="G346" i="1"/>
  <c r="H346" i="1"/>
  <c r="B346" i="1"/>
  <c r="D211" i="14"/>
  <c r="D212" i="14"/>
  <c r="D213" i="14"/>
  <c r="D214" i="14"/>
  <c r="D215" i="14"/>
  <c r="G296" i="22"/>
  <c r="C309" i="9"/>
  <c r="C308" i="9"/>
  <c r="B310" i="3"/>
  <c r="C310" i="3"/>
  <c r="D310" i="3"/>
  <c r="E310" i="3"/>
  <c r="F310" i="3"/>
  <c r="G310" i="3"/>
  <c r="H310" i="3"/>
  <c r="B309" i="3"/>
  <c r="C309" i="3"/>
  <c r="D309" i="3"/>
  <c r="E309" i="3"/>
  <c r="F309" i="3"/>
  <c r="G309" i="3"/>
  <c r="H309" i="3"/>
  <c r="B298" i="2"/>
  <c r="C298" i="2"/>
  <c r="D298" i="2"/>
  <c r="E298" i="2"/>
  <c r="F298" i="2"/>
  <c r="G298" i="2"/>
  <c r="H298" i="2"/>
  <c r="D245" i="14" l="1"/>
  <c r="D265" i="14" s="1"/>
  <c r="K333" i="5"/>
  <c r="F265" i="22"/>
  <c r="H296" i="22"/>
  <c r="H302" i="22" s="1"/>
  <c r="F296" i="22"/>
  <c r="K59" i="16"/>
  <c r="K60" i="16"/>
  <c r="D155" i="14"/>
  <c r="F302" i="22" l="1"/>
  <c r="R296" i="22"/>
  <c r="D120" i="18"/>
  <c r="E120" i="18"/>
  <c r="F120" i="18"/>
  <c r="G120" i="18"/>
  <c r="B120" i="18"/>
  <c r="B326" i="4"/>
  <c r="K263" i="4"/>
  <c r="K264" i="4"/>
  <c r="B197" i="4"/>
  <c r="D130" i="4"/>
  <c r="C130" i="4"/>
  <c r="C129" i="4"/>
  <c r="D129" i="4"/>
  <c r="B129" i="4" l="1"/>
  <c r="C98" i="4"/>
  <c r="J264" i="4"/>
  <c r="I263" i="4"/>
  <c r="I264" i="4"/>
  <c r="H263" i="4"/>
  <c r="H264" i="4"/>
  <c r="J263" i="4"/>
  <c r="F129" i="4"/>
  <c r="C4" i="17" l="1"/>
  <c r="W282" i="22" l="1"/>
  <c r="W284" i="22"/>
  <c r="W315" i="22"/>
  <c r="W313" i="22"/>
  <c r="W311" i="22"/>
  <c r="W309" i="22"/>
  <c r="W307" i="22"/>
  <c r="W290" i="22"/>
  <c r="G302" i="22"/>
  <c r="R302" i="22" s="1"/>
  <c r="D296" i="22"/>
  <c r="D302" i="22" s="1"/>
  <c r="W287" i="22"/>
  <c r="T257" i="22"/>
  <c r="T231" i="22"/>
  <c r="K259" i="6" l="1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P263" i="5"/>
  <c r="P264" i="5"/>
  <c r="P265" i="5"/>
  <c r="P266" i="5"/>
  <c r="P267" i="5"/>
  <c r="P268" i="5"/>
  <c r="P269" i="5"/>
  <c r="P270" i="5"/>
  <c r="P271" i="5"/>
  <c r="B244" i="14"/>
  <c r="B264" i="14" s="1"/>
  <c r="C119" i="18"/>
  <c r="C118" i="18"/>
  <c r="C117" i="18"/>
  <c r="C116" i="18"/>
  <c r="C115" i="18"/>
  <c r="C114" i="18"/>
  <c r="B308" i="5"/>
  <c r="B333" i="5" s="1"/>
  <c r="B191" i="11"/>
  <c r="C306" i="9"/>
  <c r="C307" i="9"/>
  <c r="B207" i="11" l="1"/>
  <c r="W305" i="22"/>
  <c r="W303" i="22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B292" i="2"/>
  <c r="B293" i="2"/>
  <c r="B294" i="2"/>
  <c r="B295" i="2"/>
  <c r="B296" i="2"/>
  <c r="B297" i="2"/>
  <c r="B290" i="2"/>
  <c r="B291" i="2"/>
  <c r="B287" i="2"/>
  <c r="B288" i="2"/>
  <c r="B289" i="2"/>
  <c r="C334" i="2" l="1"/>
  <c r="F334" i="2"/>
  <c r="G334" i="2"/>
  <c r="H334" i="2"/>
  <c r="D334" i="2"/>
  <c r="E334" i="2"/>
  <c r="B334" i="2"/>
  <c r="B345" i="3"/>
  <c r="F345" i="3"/>
  <c r="G345" i="3"/>
  <c r="C345" i="3"/>
  <c r="D345" i="3"/>
  <c r="E345" i="3"/>
  <c r="H345" i="3"/>
  <c r="B228" i="12"/>
  <c r="D70" i="4"/>
  <c r="E70" i="4"/>
  <c r="F70" i="4"/>
  <c r="G70" i="4"/>
  <c r="D71" i="4"/>
  <c r="E71" i="4"/>
  <c r="F71" i="4"/>
  <c r="G71" i="4"/>
  <c r="D72" i="4"/>
  <c r="E72" i="4"/>
  <c r="F72" i="4"/>
  <c r="G72" i="4"/>
  <c r="D73" i="4"/>
  <c r="E73" i="4"/>
  <c r="F73" i="4"/>
  <c r="G73" i="4"/>
  <c r="D74" i="4"/>
  <c r="E74" i="4"/>
  <c r="F74" i="4"/>
  <c r="G74" i="4"/>
  <c r="D75" i="4"/>
  <c r="E75" i="4"/>
  <c r="F75" i="4"/>
  <c r="G75" i="4"/>
  <c r="D76" i="4"/>
  <c r="E76" i="4"/>
  <c r="F76" i="4"/>
  <c r="G76" i="4"/>
  <c r="D77" i="4"/>
  <c r="E77" i="4"/>
  <c r="F77" i="4"/>
  <c r="G77" i="4"/>
  <c r="D78" i="4"/>
  <c r="E78" i="4"/>
  <c r="F78" i="4"/>
  <c r="G78" i="4"/>
  <c r="D79" i="4"/>
  <c r="E79" i="4"/>
  <c r="F79" i="4"/>
  <c r="G79" i="4"/>
  <c r="D80" i="4"/>
  <c r="E80" i="4"/>
  <c r="F80" i="4"/>
  <c r="G80" i="4"/>
  <c r="D81" i="4"/>
  <c r="E81" i="4"/>
  <c r="F81" i="4"/>
  <c r="G81" i="4"/>
  <c r="D82" i="4"/>
  <c r="E82" i="4"/>
  <c r="F82" i="4"/>
  <c r="G82" i="4"/>
  <c r="D83" i="4"/>
  <c r="E83" i="4"/>
  <c r="F83" i="4"/>
  <c r="G83" i="4"/>
  <c r="D84" i="4"/>
  <c r="E84" i="4"/>
  <c r="F84" i="4"/>
  <c r="G84" i="4"/>
  <c r="D85" i="4"/>
  <c r="E85" i="4"/>
  <c r="F85" i="4"/>
  <c r="G85" i="4"/>
  <c r="D86" i="4"/>
  <c r="E86" i="4"/>
  <c r="F86" i="4"/>
  <c r="G86" i="4"/>
  <c r="D87" i="4"/>
  <c r="E87" i="4"/>
  <c r="F87" i="4"/>
  <c r="G87" i="4"/>
  <c r="D88" i="4"/>
  <c r="E88" i="4"/>
  <c r="F88" i="4"/>
  <c r="G88" i="4"/>
  <c r="D89" i="4"/>
  <c r="E89" i="4"/>
  <c r="F89" i="4"/>
  <c r="G89" i="4"/>
  <c r="D90" i="4"/>
  <c r="E90" i="4"/>
  <c r="F90" i="4"/>
  <c r="G90" i="4"/>
  <c r="D91" i="4"/>
  <c r="E91" i="4"/>
  <c r="F91" i="4"/>
  <c r="G91" i="4"/>
  <c r="D92" i="4"/>
  <c r="E92" i="4"/>
  <c r="F92" i="4"/>
  <c r="G92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D37" i="4"/>
  <c r="E37" i="4"/>
  <c r="F37" i="4"/>
  <c r="G37" i="4"/>
  <c r="D38" i="4"/>
  <c r="E38" i="4"/>
  <c r="F38" i="4"/>
  <c r="G38" i="4"/>
  <c r="D39" i="4"/>
  <c r="E39" i="4"/>
  <c r="F39" i="4"/>
  <c r="G39" i="4"/>
  <c r="D40" i="4"/>
  <c r="E40" i="4"/>
  <c r="F40" i="4"/>
  <c r="G40" i="4"/>
  <c r="D41" i="4"/>
  <c r="E41" i="4"/>
  <c r="F41" i="4"/>
  <c r="G41" i="4"/>
  <c r="D42" i="4"/>
  <c r="E42" i="4"/>
  <c r="F42" i="4"/>
  <c r="G42" i="4"/>
  <c r="D43" i="4"/>
  <c r="E43" i="4"/>
  <c r="F43" i="4"/>
  <c r="G43" i="4"/>
  <c r="D44" i="4"/>
  <c r="E44" i="4"/>
  <c r="F44" i="4"/>
  <c r="G44" i="4"/>
  <c r="D45" i="4"/>
  <c r="E45" i="4"/>
  <c r="F45" i="4"/>
  <c r="G45" i="4"/>
  <c r="D46" i="4"/>
  <c r="E46" i="4"/>
  <c r="F46" i="4"/>
  <c r="G46" i="4"/>
  <c r="D47" i="4"/>
  <c r="E47" i="4"/>
  <c r="F47" i="4"/>
  <c r="G47" i="4"/>
  <c r="D48" i="4"/>
  <c r="E48" i="4"/>
  <c r="F48" i="4"/>
  <c r="G48" i="4"/>
  <c r="D49" i="4"/>
  <c r="E49" i="4"/>
  <c r="F49" i="4"/>
  <c r="G49" i="4"/>
  <c r="D50" i="4"/>
  <c r="E50" i="4"/>
  <c r="F50" i="4"/>
  <c r="G50" i="4"/>
  <c r="D51" i="4"/>
  <c r="E51" i="4"/>
  <c r="F51" i="4"/>
  <c r="G51" i="4"/>
  <c r="D52" i="4"/>
  <c r="E52" i="4"/>
  <c r="F52" i="4"/>
  <c r="G52" i="4"/>
  <c r="D53" i="4"/>
  <c r="E53" i="4"/>
  <c r="F53" i="4"/>
  <c r="G53" i="4"/>
  <c r="D54" i="4"/>
  <c r="E54" i="4"/>
  <c r="F54" i="4"/>
  <c r="G54" i="4"/>
  <c r="D55" i="4"/>
  <c r="E55" i="4"/>
  <c r="F55" i="4"/>
  <c r="G55" i="4"/>
  <c r="D56" i="4"/>
  <c r="E56" i="4"/>
  <c r="F56" i="4"/>
  <c r="G56" i="4"/>
  <c r="D57" i="4"/>
  <c r="E57" i="4"/>
  <c r="F57" i="4"/>
  <c r="G57" i="4"/>
  <c r="D58" i="4"/>
  <c r="E58" i="4"/>
  <c r="F58" i="4"/>
  <c r="G58" i="4"/>
  <c r="D59" i="4"/>
  <c r="E59" i="4"/>
  <c r="F59" i="4"/>
  <c r="G59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C101" i="4"/>
  <c r="D101" i="4"/>
  <c r="C102" i="4"/>
  <c r="D102" i="4"/>
  <c r="C103" i="4"/>
  <c r="D103" i="4"/>
  <c r="C104" i="4"/>
  <c r="D104" i="4"/>
  <c r="C105" i="4"/>
  <c r="D105" i="4"/>
  <c r="C106" i="4"/>
  <c r="D106" i="4"/>
  <c r="C107" i="4"/>
  <c r="D107" i="4"/>
  <c r="C108" i="4"/>
  <c r="D108" i="4"/>
  <c r="C109" i="4"/>
  <c r="D109" i="4"/>
  <c r="C110" i="4"/>
  <c r="D110" i="4"/>
  <c r="C111" i="4"/>
  <c r="D111" i="4"/>
  <c r="C112" i="4"/>
  <c r="D112" i="4"/>
  <c r="C113" i="4"/>
  <c r="D113" i="4"/>
  <c r="C114" i="4"/>
  <c r="D114" i="4"/>
  <c r="C115" i="4"/>
  <c r="D115" i="4"/>
  <c r="C116" i="4"/>
  <c r="D116" i="4"/>
  <c r="C117" i="4"/>
  <c r="D117" i="4"/>
  <c r="C118" i="4"/>
  <c r="D118" i="4"/>
  <c r="C119" i="4"/>
  <c r="D119" i="4"/>
  <c r="C120" i="4"/>
  <c r="D120" i="4"/>
  <c r="C121" i="4"/>
  <c r="D121" i="4"/>
  <c r="C122" i="4"/>
  <c r="D122" i="4"/>
  <c r="C123" i="4"/>
  <c r="D123" i="4"/>
  <c r="C124" i="4"/>
  <c r="D124" i="4"/>
  <c r="C125" i="4"/>
  <c r="D125" i="4"/>
  <c r="C126" i="4"/>
  <c r="D126" i="4"/>
  <c r="C127" i="4"/>
  <c r="D127" i="4"/>
  <c r="C128" i="4"/>
  <c r="D128" i="4"/>
  <c r="C204" i="4"/>
  <c r="D204" i="4"/>
  <c r="E204" i="4"/>
  <c r="F204" i="4"/>
  <c r="G204" i="4"/>
  <c r="H204" i="4"/>
  <c r="I204" i="4"/>
  <c r="J204" i="4"/>
  <c r="K204" i="4"/>
  <c r="C205" i="4"/>
  <c r="D205" i="4"/>
  <c r="E205" i="4"/>
  <c r="F205" i="4"/>
  <c r="G205" i="4"/>
  <c r="H205" i="4"/>
  <c r="I205" i="4"/>
  <c r="J205" i="4"/>
  <c r="K205" i="4"/>
  <c r="C206" i="4"/>
  <c r="D206" i="4"/>
  <c r="E206" i="4"/>
  <c r="F206" i="4"/>
  <c r="G206" i="4"/>
  <c r="H206" i="4"/>
  <c r="I206" i="4"/>
  <c r="J206" i="4"/>
  <c r="K206" i="4"/>
  <c r="C207" i="4"/>
  <c r="D207" i="4"/>
  <c r="E207" i="4"/>
  <c r="F207" i="4"/>
  <c r="G207" i="4"/>
  <c r="H207" i="4"/>
  <c r="I207" i="4"/>
  <c r="J207" i="4"/>
  <c r="K207" i="4"/>
  <c r="C208" i="4"/>
  <c r="D208" i="4"/>
  <c r="E208" i="4"/>
  <c r="F208" i="4"/>
  <c r="G208" i="4"/>
  <c r="H208" i="4"/>
  <c r="I208" i="4"/>
  <c r="J208" i="4"/>
  <c r="K208" i="4"/>
  <c r="C209" i="4"/>
  <c r="D209" i="4"/>
  <c r="E209" i="4"/>
  <c r="F209" i="4"/>
  <c r="G209" i="4"/>
  <c r="H209" i="4"/>
  <c r="I209" i="4"/>
  <c r="J209" i="4"/>
  <c r="K209" i="4"/>
  <c r="C210" i="4"/>
  <c r="D210" i="4"/>
  <c r="E210" i="4"/>
  <c r="F210" i="4"/>
  <c r="G210" i="4"/>
  <c r="H210" i="4"/>
  <c r="I210" i="4"/>
  <c r="J210" i="4"/>
  <c r="K210" i="4"/>
  <c r="C211" i="4"/>
  <c r="D211" i="4"/>
  <c r="E211" i="4"/>
  <c r="F211" i="4"/>
  <c r="G211" i="4"/>
  <c r="H211" i="4"/>
  <c r="I211" i="4"/>
  <c r="J211" i="4"/>
  <c r="K211" i="4"/>
  <c r="C212" i="4"/>
  <c r="D212" i="4"/>
  <c r="E212" i="4"/>
  <c r="F212" i="4"/>
  <c r="G212" i="4"/>
  <c r="H212" i="4"/>
  <c r="I212" i="4"/>
  <c r="J212" i="4"/>
  <c r="K212" i="4"/>
  <c r="C213" i="4"/>
  <c r="D213" i="4"/>
  <c r="E213" i="4"/>
  <c r="F213" i="4"/>
  <c r="G213" i="4"/>
  <c r="H213" i="4"/>
  <c r="I213" i="4"/>
  <c r="J213" i="4"/>
  <c r="K213" i="4"/>
  <c r="C214" i="4"/>
  <c r="D214" i="4"/>
  <c r="E214" i="4"/>
  <c r="F214" i="4"/>
  <c r="G214" i="4"/>
  <c r="H214" i="4"/>
  <c r="I214" i="4"/>
  <c r="J214" i="4"/>
  <c r="K214" i="4"/>
  <c r="C215" i="4"/>
  <c r="D215" i="4"/>
  <c r="E215" i="4"/>
  <c r="F215" i="4"/>
  <c r="G215" i="4"/>
  <c r="H215" i="4"/>
  <c r="I215" i="4"/>
  <c r="J215" i="4"/>
  <c r="K215" i="4"/>
  <c r="C216" i="4"/>
  <c r="D216" i="4"/>
  <c r="E216" i="4"/>
  <c r="F216" i="4"/>
  <c r="G216" i="4"/>
  <c r="H216" i="4"/>
  <c r="I216" i="4"/>
  <c r="J216" i="4"/>
  <c r="K216" i="4"/>
  <c r="C217" i="4"/>
  <c r="D217" i="4"/>
  <c r="E217" i="4"/>
  <c r="F217" i="4"/>
  <c r="G217" i="4"/>
  <c r="H217" i="4"/>
  <c r="I217" i="4"/>
  <c r="J217" i="4"/>
  <c r="K217" i="4"/>
  <c r="C218" i="4"/>
  <c r="D218" i="4"/>
  <c r="E218" i="4"/>
  <c r="F218" i="4"/>
  <c r="G218" i="4"/>
  <c r="H218" i="4"/>
  <c r="I218" i="4"/>
  <c r="J218" i="4"/>
  <c r="K218" i="4"/>
  <c r="C219" i="4"/>
  <c r="D219" i="4"/>
  <c r="E219" i="4"/>
  <c r="F219" i="4"/>
  <c r="G219" i="4"/>
  <c r="H219" i="4"/>
  <c r="I219" i="4"/>
  <c r="J219" i="4"/>
  <c r="K219" i="4"/>
  <c r="C220" i="4"/>
  <c r="D220" i="4"/>
  <c r="E220" i="4"/>
  <c r="F220" i="4"/>
  <c r="G220" i="4"/>
  <c r="H220" i="4"/>
  <c r="I220" i="4"/>
  <c r="J220" i="4"/>
  <c r="K220" i="4"/>
  <c r="C221" i="4"/>
  <c r="D221" i="4"/>
  <c r="E221" i="4"/>
  <c r="F221" i="4"/>
  <c r="G221" i="4"/>
  <c r="H221" i="4"/>
  <c r="I221" i="4"/>
  <c r="J221" i="4"/>
  <c r="K221" i="4"/>
  <c r="C222" i="4"/>
  <c r="D222" i="4"/>
  <c r="E222" i="4"/>
  <c r="F222" i="4"/>
  <c r="G222" i="4"/>
  <c r="H222" i="4"/>
  <c r="I222" i="4"/>
  <c r="J222" i="4"/>
  <c r="K222" i="4"/>
  <c r="C223" i="4"/>
  <c r="D223" i="4"/>
  <c r="E223" i="4"/>
  <c r="F223" i="4"/>
  <c r="G223" i="4"/>
  <c r="H223" i="4"/>
  <c r="I223" i="4"/>
  <c r="J223" i="4"/>
  <c r="K223" i="4"/>
  <c r="C224" i="4"/>
  <c r="D224" i="4"/>
  <c r="E224" i="4"/>
  <c r="F224" i="4"/>
  <c r="G224" i="4"/>
  <c r="H224" i="4"/>
  <c r="I224" i="4"/>
  <c r="J224" i="4"/>
  <c r="K224" i="4"/>
  <c r="C225" i="4"/>
  <c r="D225" i="4"/>
  <c r="E225" i="4"/>
  <c r="F225" i="4"/>
  <c r="G225" i="4"/>
  <c r="H225" i="4"/>
  <c r="I225" i="4"/>
  <c r="J225" i="4"/>
  <c r="K225" i="4"/>
  <c r="C226" i="4"/>
  <c r="D226" i="4"/>
  <c r="E226" i="4"/>
  <c r="F226" i="4"/>
  <c r="G226" i="4"/>
  <c r="H226" i="4"/>
  <c r="I226" i="4"/>
  <c r="J226" i="4"/>
  <c r="K226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C171" i="4"/>
  <c r="D171" i="4"/>
  <c r="E171" i="4"/>
  <c r="F171" i="4"/>
  <c r="G171" i="4"/>
  <c r="H171" i="4"/>
  <c r="I171" i="4"/>
  <c r="J171" i="4"/>
  <c r="K171" i="4"/>
  <c r="C172" i="4"/>
  <c r="D172" i="4"/>
  <c r="E172" i="4"/>
  <c r="F172" i="4"/>
  <c r="G172" i="4"/>
  <c r="H172" i="4"/>
  <c r="I172" i="4"/>
  <c r="J172" i="4"/>
  <c r="K172" i="4"/>
  <c r="C173" i="4"/>
  <c r="D173" i="4"/>
  <c r="E173" i="4"/>
  <c r="F173" i="4"/>
  <c r="G173" i="4"/>
  <c r="H173" i="4"/>
  <c r="I173" i="4"/>
  <c r="J173" i="4"/>
  <c r="K173" i="4"/>
  <c r="C174" i="4"/>
  <c r="D174" i="4"/>
  <c r="E174" i="4"/>
  <c r="F174" i="4"/>
  <c r="G174" i="4"/>
  <c r="H174" i="4"/>
  <c r="I174" i="4"/>
  <c r="J174" i="4"/>
  <c r="K174" i="4"/>
  <c r="C175" i="4"/>
  <c r="D175" i="4"/>
  <c r="E175" i="4"/>
  <c r="F175" i="4"/>
  <c r="G175" i="4"/>
  <c r="H175" i="4"/>
  <c r="I175" i="4"/>
  <c r="J175" i="4"/>
  <c r="K175" i="4"/>
  <c r="C176" i="4"/>
  <c r="D176" i="4"/>
  <c r="E176" i="4"/>
  <c r="F176" i="4"/>
  <c r="G176" i="4"/>
  <c r="H176" i="4"/>
  <c r="I176" i="4"/>
  <c r="J176" i="4"/>
  <c r="K176" i="4"/>
  <c r="C177" i="4"/>
  <c r="D177" i="4"/>
  <c r="E177" i="4"/>
  <c r="F177" i="4"/>
  <c r="G177" i="4"/>
  <c r="H177" i="4"/>
  <c r="I177" i="4"/>
  <c r="J177" i="4"/>
  <c r="K177" i="4"/>
  <c r="C178" i="4"/>
  <c r="D178" i="4"/>
  <c r="E178" i="4"/>
  <c r="F178" i="4"/>
  <c r="G178" i="4"/>
  <c r="H178" i="4"/>
  <c r="I178" i="4"/>
  <c r="J178" i="4"/>
  <c r="K178" i="4"/>
  <c r="C179" i="4"/>
  <c r="D179" i="4"/>
  <c r="E179" i="4"/>
  <c r="F179" i="4"/>
  <c r="G179" i="4"/>
  <c r="H179" i="4"/>
  <c r="I179" i="4"/>
  <c r="J179" i="4"/>
  <c r="K179" i="4"/>
  <c r="C180" i="4"/>
  <c r="D180" i="4"/>
  <c r="E180" i="4"/>
  <c r="F180" i="4"/>
  <c r="G180" i="4"/>
  <c r="H180" i="4"/>
  <c r="I180" i="4"/>
  <c r="J180" i="4"/>
  <c r="K180" i="4"/>
  <c r="C181" i="4"/>
  <c r="D181" i="4"/>
  <c r="E181" i="4"/>
  <c r="F181" i="4"/>
  <c r="G181" i="4"/>
  <c r="H181" i="4"/>
  <c r="I181" i="4"/>
  <c r="J181" i="4"/>
  <c r="K181" i="4"/>
  <c r="C182" i="4"/>
  <c r="D182" i="4"/>
  <c r="E182" i="4"/>
  <c r="F182" i="4"/>
  <c r="G182" i="4"/>
  <c r="H182" i="4"/>
  <c r="I182" i="4"/>
  <c r="J182" i="4"/>
  <c r="K182" i="4"/>
  <c r="C183" i="4"/>
  <c r="D183" i="4"/>
  <c r="E183" i="4"/>
  <c r="F183" i="4"/>
  <c r="G183" i="4"/>
  <c r="H183" i="4"/>
  <c r="I183" i="4"/>
  <c r="J183" i="4"/>
  <c r="K183" i="4"/>
  <c r="C184" i="4"/>
  <c r="D184" i="4"/>
  <c r="E184" i="4"/>
  <c r="F184" i="4"/>
  <c r="G184" i="4"/>
  <c r="H184" i="4"/>
  <c r="I184" i="4"/>
  <c r="J184" i="4"/>
  <c r="K184" i="4"/>
  <c r="C185" i="4"/>
  <c r="D185" i="4"/>
  <c r="E185" i="4"/>
  <c r="F185" i="4"/>
  <c r="G185" i="4"/>
  <c r="H185" i="4"/>
  <c r="I185" i="4"/>
  <c r="J185" i="4"/>
  <c r="K185" i="4"/>
  <c r="C186" i="4"/>
  <c r="D186" i="4"/>
  <c r="E186" i="4"/>
  <c r="F186" i="4"/>
  <c r="G186" i="4"/>
  <c r="H186" i="4"/>
  <c r="I186" i="4"/>
  <c r="J186" i="4"/>
  <c r="K186" i="4"/>
  <c r="C187" i="4"/>
  <c r="D187" i="4"/>
  <c r="E187" i="4"/>
  <c r="F187" i="4"/>
  <c r="G187" i="4"/>
  <c r="H187" i="4"/>
  <c r="I187" i="4"/>
  <c r="J187" i="4"/>
  <c r="K187" i="4"/>
  <c r="C188" i="4"/>
  <c r="D188" i="4"/>
  <c r="E188" i="4"/>
  <c r="F188" i="4"/>
  <c r="G188" i="4"/>
  <c r="H188" i="4"/>
  <c r="I188" i="4"/>
  <c r="J188" i="4"/>
  <c r="K188" i="4"/>
  <c r="C189" i="4"/>
  <c r="D189" i="4"/>
  <c r="E189" i="4"/>
  <c r="F189" i="4"/>
  <c r="G189" i="4"/>
  <c r="H189" i="4"/>
  <c r="I189" i="4"/>
  <c r="J189" i="4"/>
  <c r="K189" i="4"/>
  <c r="C190" i="4"/>
  <c r="D190" i="4"/>
  <c r="E190" i="4"/>
  <c r="F190" i="4"/>
  <c r="G190" i="4"/>
  <c r="H190" i="4"/>
  <c r="I190" i="4"/>
  <c r="J190" i="4"/>
  <c r="K190" i="4"/>
  <c r="C191" i="4"/>
  <c r="D191" i="4"/>
  <c r="E191" i="4"/>
  <c r="F191" i="4"/>
  <c r="G191" i="4"/>
  <c r="H191" i="4"/>
  <c r="I191" i="4"/>
  <c r="J191" i="4"/>
  <c r="K191" i="4"/>
  <c r="C192" i="4"/>
  <c r="D192" i="4"/>
  <c r="E192" i="4"/>
  <c r="F192" i="4"/>
  <c r="G192" i="4"/>
  <c r="H192" i="4"/>
  <c r="I192" i="4"/>
  <c r="J192" i="4"/>
  <c r="K192" i="4"/>
  <c r="C193" i="4"/>
  <c r="D193" i="4"/>
  <c r="E193" i="4"/>
  <c r="F193" i="4"/>
  <c r="G193" i="4"/>
  <c r="H193" i="4"/>
  <c r="I193" i="4"/>
  <c r="J193" i="4"/>
  <c r="K193" i="4"/>
  <c r="C194" i="4"/>
  <c r="D194" i="4"/>
  <c r="E194" i="4"/>
  <c r="F194" i="4"/>
  <c r="G194" i="4"/>
  <c r="H194" i="4"/>
  <c r="I194" i="4"/>
  <c r="J194" i="4"/>
  <c r="K194" i="4"/>
  <c r="C195" i="4"/>
  <c r="D195" i="4"/>
  <c r="E195" i="4"/>
  <c r="F195" i="4"/>
  <c r="G195" i="4"/>
  <c r="H195" i="4"/>
  <c r="I195" i="4"/>
  <c r="J195" i="4"/>
  <c r="K195" i="4"/>
  <c r="C196" i="4"/>
  <c r="D196" i="4"/>
  <c r="E196" i="4"/>
  <c r="F196" i="4"/>
  <c r="G196" i="4"/>
  <c r="H196" i="4"/>
  <c r="I196" i="4"/>
  <c r="J196" i="4"/>
  <c r="K196" i="4"/>
  <c r="C197" i="4"/>
  <c r="D197" i="4"/>
  <c r="E197" i="4"/>
  <c r="F197" i="4"/>
  <c r="G197" i="4"/>
  <c r="H197" i="4"/>
  <c r="I197" i="4"/>
  <c r="J197" i="4"/>
  <c r="K197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D295" i="4"/>
  <c r="E295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C96" i="4"/>
  <c r="B207" i="20"/>
  <c r="B253" i="20"/>
  <c r="C254" i="20"/>
  <c r="D254" i="20"/>
  <c r="E254" i="20"/>
  <c r="F254" i="20"/>
  <c r="G254" i="20"/>
  <c r="H254" i="20"/>
  <c r="I254" i="20"/>
  <c r="J254" i="20"/>
  <c r="K254" i="20"/>
  <c r="B254" i="20"/>
  <c r="B305" i="20" s="1"/>
  <c r="B219" i="20"/>
  <c r="B306" i="6"/>
  <c r="B307" i="6"/>
  <c r="C307" i="6"/>
  <c r="D307" i="6"/>
  <c r="E307" i="6"/>
  <c r="F307" i="6"/>
  <c r="G307" i="6"/>
  <c r="H307" i="6"/>
  <c r="I307" i="6"/>
  <c r="B308" i="6"/>
  <c r="C308" i="6"/>
  <c r="D308" i="6"/>
  <c r="E308" i="6"/>
  <c r="F308" i="6"/>
  <c r="G308" i="6"/>
  <c r="H308" i="6"/>
  <c r="I308" i="6"/>
  <c r="B307" i="5"/>
  <c r="B332" i="5" s="1"/>
  <c r="C308" i="5"/>
  <c r="D308" i="5"/>
  <c r="E308" i="5"/>
  <c r="F308" i="5"/>
  <c r="G308" i="5"/>
  <c r="H308" i="5"/>
  <c r="I308" i="5"/>
  <c r="J308" i="5"/>
  <c r="K308" i="5"/>
  <c r="K332" i="5" s="1"/>
  <c r="L308" i="5"/>
  <c r="B190" i="11"/>
  <c r="B206" i="11" s="1"/>
  <c r="C191" i="11"/>
  <c r="D191" i="11"/>
  <c r="D207" i="11" s="1"/>
  <c r="E191" i="11"/>
  <c r="E207" i="11" s="1"/>
  <c r="F191" i="11"/>
  <c r="F207" i="11" s="1"/>
  <c r="G191" i="11"/>
  <c r="G207" i="11" s="1"/>
  <c r="H191" i="11"/>
  <c r="H207" i="11" s="1"/>
  <c r="I191" i="11"/>
  <c r="I207" i="11" s="1"/>
  <c r="K191" i="11"/>
  <c r="K207" i="11" s="1"/>
  <c r="B346" i="9"/>
  <c r="D347" i="9"/>
  <c r="D377" i="9" s="1"/>
  <c r="E347" i="9"/>
  <c r="E377" i="9" s="1"/>
  <c r="G347" i="9"/>
  <c r="G377" i="9" s="1"/>
  <c r="H347" i="9"/>
  <c r="H377" i="9" s="1"/>
  <c r="K347" i="9"/>
  <c r="K377" i="9" s="1"/>
  <c r="L347" i="9"/>
  <c r="L377" i="9" s="1"/>
  <c r="M347" i="9"/>
  <c r="M377" i="9" s="1"/>
  <c r="N347" i="9"/>
  <c r="N377" i="9" s="1"/>
  <c r="O347" i="9"/>
  <c r="O377" i="9" s="1"/>
  <c r="P347" i="9"/>
  <c r="P377" i="9" s="1"/>
  <c r="B347" i="9"/>
  <c r="B377" i="9" s="1"/>
  <c r="B244" i="12"/>
  <c r="B264" i="12" s="1"/>
  <c r="B243" i="13"/>
  <c r="C244" i="13"/>
  <c r="B244" i="13"/>
  <c r="B243" i="12"/>
  <c r="D244" i="12"/>
  <c r="C244" i="14"/>
  <c r="T259" i="22"/>
  <c r="T263" i="22"/>
  <c r="T235" i="22"/>
  <c r="T239" i="22"/>
  <c r="T240" i="22"/>
  <c r="T241" i="22"/>
  <c r="T242" i="22"/>
  <c r="T248" i="22"/>
  <c r="T250" i="22"/>
  <c r="T261" i="22"/>
  <c r="R231" i="22"/>
  <c r="W230" i="22" s="1"/>
  <c r="E265" i="22"/>
  <c r="F246" i="22"/>
  <c r="N265" i="22"/>
  <c r="O265" i="22"/>
  <c r="P265" i="22"/>
  <c r="Q265" i="22"/>
  <c r="S265" i="22"/>
  <c r="C264" i="13" l="1"/>
  <c r="B263" i="13"/>
  <c r="B264" i="13"/>
  <c r="C207" i="11"/>
  <c r="C97" i="4"/>
  <c r="C63" i="4"/>
  <c r="C64" i="4"/>
  <c r="C65" i="4"/>
  <c r="C66" i="4"/>
  <c r="T265" i="22"/>
  <c r="F127" i="4"/>
  <c r="C120" i="18"/>
  <c r="D264" i="12"/>
  <c r="D333" i="6"/>
  <c r="D334" i="6"/>
  <c r="I305" i="20"/>
  <c r="E305" i="20"/>
  <c r="G333" i="6"/>
  <c r="G334" i="6"/>
  <c r="H305" i="20"/>
  <c r="B263" i="12"/>
  <c r="F333" i="6"/>
  <c r="F334" i="6"/>
  <c r="B333" i="6"/>
  <c r="B334" i="6"/>
  <c r="K305" i="20"/>
  <c r="G305" i="20"/>
  <c r="C305" i="20"/>
  <c r="H333" i="6"/>
  <c r="H334" i="6"/>
  <c r="C333" i="6"/>
  <c r="C334" i="6"/>
  <c r="B304" i="20"/>
  <c r="D305" i="20"/>
  <c r="I333" i="6"/>
  <c r="I334" i="6"/>
  <c r="E333" i="6"/>
  <c r="E334" i="6"/>
  <c r="J305" i="20"/>
  <c r="F305" i="20"/>
  <c r="I333" i="5"/>
  <c r="G333" i="5"/>
  <c r="E333" i="5"/>
  <c r="C333" i="5"/>
  <c r="L333" i="5"/>
  <c r="J333" i="5"/>
  <c r="H333" i="5"/>
  <c r="F333" i="5"/>
  <c r="D333" i="5"/>
  <c r="C264" i="14"/>
  <c r="F130" i="4"/>
  <c r="B130" i="4"/>
  <c r="B332" i="6"/>
  <c r="F128" i="4"/>
  <c r="B128" i="4"/>
  <c r="B127" i="4"/>
  <c r="B376" i="9"/>
  <c r="C243" i="13"/>
  <c r="C263" i="13" s="1"/>
  <c r="B267" i="22" l="1"/>
  <c r="B177" i="22"/>
  <c r="B218" i="20"/>
  <c r="D555" i="22"/>
  <c r="O246" i="22"/>
  <c r="O252" i="22" s="1"/>
  <c r="P246" i="22"/>
  <c r="P252" i="22" s="1"/>
  <c r="Q246" i="22"/>
  <c r="Q252" i="22" s="1"/>
  <c r="E246" i="22" l="1"/>
  <c r="E252" i="22" s="1"/>
  <c r="C545" i="22"/>
  <c r="C236" i="20" l="1"/>
  <c r="D236" i="20"/>
  <c r="E236" i="20"/>
  <c r="F236" i="20"/>
  <c r="G236" i="20"/>
  <c r="H236" i="20"/>
  <c r="I236" i="20"/>
  <c r="J236" i="20"/>
  <c r="K236" i="20"/>
  <c r="B236" i="20"/>
  <c r="C235" i="20"/>
  <c r="D235" i="20"/>
  <c r="E235" i="20"/>
  <c r="F235" i="20"/>
  <c r="G235" i="20"/>
  <c r="H235" i="20"/>
  <c r="I235" i="20"/>
  <c r="J235" i="20"/>
  <c r="K235" i="20"/>
  <c r="B235" i="20"/>
  <c r="B234" i="20"/>
  <c r="C234" i="20"/>
  <c r="D234" i="20"/>
  <c r="E234" i="20"/>
  <c r="F234" i="20"/>
  <c r="G234" i="20"/>
  <c r="H234" i="20"/>
  <c r="I234" i="20"/>
  <c r="J234" i="20"/>
  <c r="K234" i="20"/>
  <c r="C233" i="20"/>
  <c r="D233" i="20"/>
  <c r="E233" i="20"/>
  <c r="F233" i="20"/>
  <c r="G233" i="20"/>
  <c r="H233" i="20"/>
  <c r="I233" i="20"/>
  <c r="J233" i="20"/>
  <c r="K233" i="20"/>
  <c r="B233" i="20"/>
  <c r="C232" i="20"/>
  <c r="D232" i="20"/>
  <c r="E232" i="20"/>
  <c r="F232" i="20"/>
  <c r="G232" i="20"/>
  <c r="H232" i="20"/>
  <c r="I232" i="20"/>
  <c r="J232" i="20"/>
  <c r="K232" i="20"/>
  <c r="B232" i="20"/>
  <c r="C231" i="20"/>
  <c r="D231" i="20"/>
  <c r="E231" i="20"/>
  <c r="F231" i="20"/>
  <c r="G231" i="20"/>
  <c r="H231" i="20"/>
  <c r="I231" i="20"/>
  <c r="J231" i="20"/>
  <c r="K231" i="20"/>
  <c r="B231" i="20"/>
  <c r="C230" i="20"/>
  <c r="D230" i="20"/>
  <c r="E230" i="20"/>
  <c r="F230" i="20"/>
  <c r="G230" i="20"/>
  <c r="H230" i="20"/>
  <c r="I230" i="20"/>
  <c r="J230" i="20"/>
  <c r="K230" i="20"/>
  <c r="B230" i="20"/>
  <c r="B229" i="20"/>
  <c r="C229" i="20"/>
  <c r="D229" i="20"/>
  <c r="E229" i="20"/>
  <c r="F229" i="20"/>
  <c r="G229" i="20"/>
  <c r="H229" i="20"/>
  <c r="I229" i="20"/>
  <c r="J229" i="20"/>
  <c r="K229" i="20"/>
  <c r="C228" i="20"/>
  <c r="D228" i="20"/>
  <c r="E228" i="20"/>
  <c r="F228" i="20"/>
  <c r="G228" i="20"/>
  <c r="H228" i="20"/>
  <c r="I228" i="20"/>
  <c r="J228" i="20"/>
  <c r="K228" i="20"/>
  <c r="B228" i="20"/>
  <c r="C227" i="20"/>
  <c r="D227" i="20"/>
  <c r="E227" i="20"/>
  <c r="F227" i="20"/>
  <c r="G227" i="20"/>
  <c r="H227" i="20"/>
  <c r="I227" i="20"/>
  <c r="J227" i="20"/>
  <c r="K227" i="20"/>
  <c r="B227" i="20"/>
  <c r="C226" i="20"/>
  <c r="D226" i="20"/>
  <c r="E226" i="20"/>
  <c r="F226" i="20"/>
  <c r="G226" i="20"/>
  <c r="H226" i="20"/>
  <c r="I226" i="20"/>
  <c r="J226" i="20"/>
  <c r="K226" i="20"/>
  <c r="B226" i="20"/>
  <c r="B225" i="20"/>
  <c r="C225" i="20"/>
  <c r="D225" i="20"/>
  <c r="E225" i="20"/>
  <c r="F225" i="20"/>
  <c r="G225" i="20"/>
  <c r="H225" i="20"/>
  <c r="I225" i="20"/>
  <c r="J225" i="20"/>
  <c r="K225" i="20"/>
  <c r="C224" i="20"/>
  <c r="D224" i="20"/>
  <c r="E224" i="20"/>
  <c r="F224" i="20"/>
  <c r="G224" i="20"/>
  <c r="H224" i="20"/>
  <c r="I224" i="20"/>
  <c r="J224" i="20"/>
  <c r="K224" i="20"/>
  <c r="B224" i="20"/>
  <c r="C223" i="20"/>
  <c r="D223" i="20"/>
  <c r="E223" i="20"/>
  <c r="F223" i="20"/>
  <c r="G223" i="20"/>
  <c r="H223" i="20"/>
  <c r="I223" i="20"/>
  <c r="J223" i="20"/>
  <c r="K223" i="20"/>
  <c r="B223" i="20"/>
  <c r="C222" i="20"/>
  <c r="D222" i="20"/>
  <c r="E222" i="20"/>
  <c r="F222" i="20"/>
  <c r="G222" i="20"/>
  <c r="H222" i="20"/>
  <c r="I222" i="20"/>
  <c r="J222" i="20"/>
  <c r="K222" i="20"/>
  <c r="B222" i="20"/>
  <c r="B221" i="20"/>
  <c r="C221" i="20"/>
  <c r="D221" i="20"/>
  <c r="E221" i="20"/>
  <c r="F221" i="20"/>
  <c r="G221" i="20"/>
  <c r="H221" i="20"/>
  <c r="I221" i="20"/>
  <c r="J221" i="20"/>
  <c r="K221" i="20"/>
  <c r="C220" i="20"/>
  <c r="D220" i="20"/>
  <c r="E220" i="20"/>
  <c r="F220" i="20"/>
  <c r="G220" i="20"/>
  <c r="H220" i="20"/>
  <c r="I220" i="20"/>
  <c r="J220" i="20"/>
  <c r="K220" i="20"/>
  <c r="B220" i="20"/>
  <c r="B270" i="20" s="1"/>
  <c r="C219" i="20"/>
  <c r="D219" i="20"/>
  <c r="E219" i="20"/>
  <c r="F219" i="20"/>
  <c r="G219" i="20"/>
  <c r="H219" i="20"/>
  <c r="I219" i="20"/>
  <c r="J219" i="20"/>
  <c r="K219" i="20"/>
  <c r="C218" i="20"/>
  <c r="D218" i="20"/>
  <c r="E218" i="20"/>
  <c r="F218" i="20"/>
  <c r="G218" i="20"/>
  <c r="H218" i="20"/>
  <c r="I218" i="20"/>
  <c r="J218" i="20"/>
  <c r="K218" i="20"/>
  <c r="B217" i="20"/>
  <c r="B268" i="20" s="1"/>
  <c r="C217" i="20"/>
  <c r="D217" i="20"/>
  <c r="E217" i="20"/>
  <c r="F217" i="20"/>
  <c r="G217" i="20"/>
  <c r="H217" i="20"/>
  <c r="I217" i="20"/>
  <c r="J217" i="20"/>
  <c r="K217" i="20"/>
  <c r="C216" i="20"/>
  <c r="D216" i="20"/>
  <c r="E216" i="20"/>
  <c r="F216" i="20"/>
  <c r="G216" i="20"/>
  <c r="H216" i="20"/>
  <c r="I216" i="20"/>
  <c r="J216" i="20"/>
  <c r="K216" i="20"/>
  <c r="B216" i="20"/>
  <c r="B215" i="20"/>
  <c r="C215" i="20"/>
  <c r="D215" i="20"/>
  <c r="E215" i="20"/>
  <c r="F215" i="20"/>
  <c r="G215" i="20"/>
  <c r="H215" i="20"/>
  <c r="I215" i="20"/>
  <c r="J215" i="20"/>
  <c r="K215" i="20"/>
  <c r="C214" i="20"/>
  <c r="D214" i="20"/>
  <c r="E214" i="20"/>
  <c r="F214" i="20"/>
  <c r="G214" i="20"/>
  <c r="H214" i="20"/>
  <c r="I214" i="20"/>
  <c r="J214" i="20"/>
  <c r="K214" i="20"/>
  <c r="B214" i="20"/>
  <c r="C213" i="20"/>
  <c r="D213" i="20"/>
  <c r="E213" i="20"/>
  <c r="F213" i="20"/>
  <c r="G213" i="20"/>
  <c r="H213" i="20"/>
  <c r="I213" i="20"/>
  <c r="J213" i="20"/>
  <c r="K213" i="20"/>
  <c r="B213" i="20"/>
  <c r="C212" i="20"/>
  <c r="D212" i="20"/>
  <c r="E212" i="20"/>
  <c r="F212" i="20"/>
  <c r="G212" i="20"/>
  <c r="H212" i="20"/>
  <c r="I212" i="20"/>
  <c r="J212" i="20"/>
  <c r="K212" i="20"/>
  <c r="B212" i="20"/>
  <c r="C209" i="20"/>
  <c r="D209" i="20"/>
  <c r="E209" i="20"/>
  <c r="F209" i="20"/>
  <c r="G209" i="20"/>
  <c r="H209" i="20"/>
  <c r="I209" i="20"/>
  <c r="J209" i="20"/>
  <c r="K209" i="20"/>
  <c r="C210" i="20"/>
  <c r="D210" i="20"/>
  <c r="E210" i="20"/>
  <c r="F210" i="20"/>
  <c r="G210" i="20"/>
  <c r="H210" i="20"/>
  <c r="I210" i="20"/>
  <c r="J210" i="20"/>
  <c r="K210" i="20"/>
  <c r="C211" i="20"/>
  <c r="D211" i="20"/>
  <c r="E211" i="20"/>
  <c r="E261" i="20" s="1"/>
  <c r="F211" i="20"/>
  <c r="G211" i="20"/>
  <c r="H211" i="20"/>
  <c r="I211" i="20"/>
  <c r="J211" i="20"/>
  <c r="K211" i="20"/>
  <c r="B211" i="20"/>
  <c r="B210" i="20"/>
  <c r="B209" i="20"/>
  <c r="B208" i="20"/>
  <c r="B258" i="20" s="1"/>
  <c r="D207" i="20"/>
  <c r="C208" i="20"/>
  <c r="D208" i="20"/>
  <c r="E208" i="20"/>
  <c r="F208" i="20"/>
  <c r="G208" i="20"/>
  <c r="H208" i="20"/>
  <c r="I208" i="20"/>
  <c r="J208" i="20"/>
  <c r="K208" i="20"/>
  <c r="C207" i="20"/>
  <c r="E207" i="20"/>
  <c r="F207" i="20"/>
  <c r="G207" i="20"/>
  <c r="H207" i="20"/>
  <c r="I207" i="20"/>
  <c r="J207" i="20"/>
  <c r="K207" i="20"/>
  <c r="E206" i="20"/>
  <c r="B206" i="20"/>
  <c r="B257" i="20" s="1"/>
  <c r="F259" i="20"/>
  <c r="G259" i="20"/>
  <c r="B269" i="20"/>
  <c r="C206" i="20"/>
  <c r="D206" i="20"/>
  <c r="D257" i="20" s="1"/>
  <c r="F206" i="20"/>
  <c r="G206" i="20"/>
  <c r="H206" i="20"/>
  <c r="I206" i="20"/>
  <c r="J206" i="20"/>
  <c r="K206" i="20"/>
  <c r="D269" i="20" l="1"/>
  <c r="G282" i="20"/>
  <c r="I281" i="20"/>
  <c r="E283" i="20"/>
  <c r="H264" i="20"/>
  <c r="H266" i="20"/>
  <c r="H282" i="20"/>
  <c r="D284" i="20"/>
  <c r="H276" i="20"/>
  <c r="D279" i="20"/>
  <c r="J284" i="20"/>
  <c r="B261" i="20"/>
  <c r="B265" i="20"/>
  <c r="K272" i="20"/>
  <c r="G272" i="20"/>
  <c r="K276" i="20"/>
  <c r="G276" i="20"/>
  <c r="B284" i="20"/>
  <c r="B267" i="20"/>
  <c r="B279" i="20"/>
  <c r="H280" i="20"/>
  <c r="J260" i="20"/>
  <c r="F267" i="20"/>
  <c r="H272" i="20"/>
  <c r="I277" i="20"/>
  <c r="D280" i="20"/>
  <c r="H262" i="20"/>
  <c r="D262" i="20"/>
  <c r="I265" i="20"/>
  <c r="E267" i="20"/>
  <c r="K271" i="20"/>
  <c r="C271" i="20"/>
  <c r="C275" i="20"/>
  <c r="K279" i="20"/>
  <c r="G279" i="20"/>
  <c r="C279" i="20"/>
  <c r="I284" i="20"/>
  <c r="E284" i="20"/>
  <c r="K258" i="20"/>
  <c r="K259" i="20"/>
  <c r="E262" i="20"/>
  <c r="C272" i="20"/>
  <c r="G278" i="20"/>
  <c r="J259" i="20"/>
  <c r="B262" i="20"/>
  <c r="K275" i="20"/>
  <c r="J257" i="20"/>
  <c r="F257" i="20"/>
  <c r="G258" i="20"/>
  <c r="I262" i="20"/>
  <c r="E266" i="20"/>
  <c r="C276" i="20"/>
  <c r="D261" i="20"/>
  <c r="K263" i="20"/>
  <c r="G263" i="20"/>
  <c r="I264" i="20"/>
  <c r="E264" i="20"/>
  <c r="K264" i="20"/>
  <c r="G264" i="20"/>
  <c r="C264" i="20"/>
  <c r="H265" i="20"/>
  <c r="D265" i="20"/>
  <c r="H267" i="20"/>
  <c r="D267" i="20"/>
  <c r="J268" i="20"/>
  <c r="F268" i="20"/>
  <c r="K269" i="20"/>
  <c r="G269" i="20"/>
  <c r="C269" i="20"/>
  <c r="I270" i="20"/>
  <c r="E270" i="20"/>
  <c r="J272" i="20"/>
  <c r="F272" i="20"/>
  <c r="K273" i="20"/>
  <c r="G273" i="20"/>
  <c r="C273" i="20"/>
  <c r="I274" i="20"/>
  <c r="E274" i="20"/>
  <c r="K277" i="20"/>
  <c r="G277" i="20"/>
  <c r="C277" i="20"/>
  <c r="I278" i="20"/>
  <c r="E278" i="20"/>
  <c r="K281" i="20"/>
  <c r="G281" i="20"/>
  <c r="C281" i="20"/>
  <c r="I282" i="20"/>
  <c r="E282" i="20"/>
  <c r="K283" i="20"/>
  <c r="B260" i="20"/>
  <c r="J261" i="20"/>
  <c r="F261" i="20"/>
  <c r="K260" i="20"/>
  <c r="G260" i="20"/>
  <c r="C260" i="20"/>
  <c r="F263" i="20"/>
  <c r="B264" i="20"/>
  <c r="H263" i="20"/>
  <c r="D263" i="20"/>
  <c r="J264" i="20"/>
  <c r="F264" i="20"/>
  <c r="J266" i="20"/>
  <c r="F266" i="20"/>
  <c r="K268" i="20"/>
  <c r="C268" i="20"/>
  <c r="I268" i="20"/>
  <c r="E268" i="20"/>
  <c r="J270" i="20"/>
  <c r="F270" i="20"/>
  <c r="H271" i="20"/>
  <c r="D271" i="20"/>
  <c r="H273" i="20"/>
  <c r="D273" i="20"/>
  <c r="J274" i="20"/>
  <c r="F274" i="20"/>
  <c r="B274" i="20"/>
  <c r="H275" i="20"/>
  <c r="D275" i="20"/>
  <c r="H279" i="20"/>
  <c r="I279" i="20"/>
  <c r="B281" i="20"/>
  <c r="F284" i="20"/>
  <c r="C284" i="20"/>
  <c r="J285" i="20"/>
  <c r="F285" i="20"/>
  <c r="J273" i="20"/>
  <c r="E269" i="20"/>
  <c r="B263" i="20"/>
  <c r="B278" i="20"/>
  <c r="H277" i="20"/>
  <c r="D277" i="20"/>
  <c r="J278" i="20"/>
  <c r="F278" i="20"/>
  <c r="J280" i="20"/>
  <c r="F280" i="20"/>
  <c r="B282" i="20"/>
  <c r="H281" i="20"/>
  <c r="D281" i="20"/>
  <c r="J282" i="20"/>
  <c r="F282" i="20"/>
  <c r="H283" i="20"/>
  <c r="D283" i="20"/>
  <c r="B286" i="20"/>
  <c r="H286" i="20"/>
  <c r="D286" i="20"/>
  <c r="J286" i="20"/>
  <c r="F286" i="20"/>
  <c r="K261" i="20"/>
  <c r="G261" i="20"/>
  <c r="C261" i="20"/>
  <c r="H260" i="20"/>
  <c r="K266" i="20"/>
  <c r="G266" i="20"/>
  <c r="C266" i="20"/>
  <c r="B271" i="20"/>
  <c r="I272" i="20"/>
  <c r="E272" i="20"/>
  <c r="J275" i="20"/>
  <c r="F275" i="20"/>
  <c r="B275" i="20"/>
  <c r="B280" i="20"/>
  <c r="I280" i="20"/>
  <c r="E280" i="20"/>
  <c r="G283" i="20"/>
  <c r="C283" i="20"/>
  <c r="K285" i="20"/>
  <c r="G285" i="20"/>
  <c r="D274" i="20"/>
  <c r="D270" i="20"/>
  <c r="J265" i="20"/>
  <c r="I261" i="20"/>
  <c r="F260" i="20"/>
  <c r="E265" i="20"/>
  <c r="B266" i="20"/>
  <c r="I266" i="20"/>
  <c r="H269" i="20"/>
  <c r="G271" i="20"/>
  <c r="G275" i="20"/>
  <c r="I258" i="20"/>
  <c r="H257" i="20"/>
  <c r="J279" i="20"/>
  <c r="F279" i="20"/>
  <c r="C285" i="20"/>
  <c r="F283" i="20"/>
  <c r="F269" i="20"/>
  <c r="D268" i="20"/>
  <c r="D276" i="20"/>
  <c r="J277" i="20"/>
  <c r="H278" i="20"/>
  <c r="E279" i="20"/>
  <c r="K284" i="20"/>
  <c r="E258" i="20"/>
  <c r="J281" i="20"/>
  <c r="F271" i="20"/>
  <c r="I259" i="20"/>
  <c r="E259" i="20"/>
  <c r="J276" i="20"/>
  <c r="F276" i="20"/>
  <c r="H284" i="20"/>
  <c r="D278" i="20"/>
  <c r="F277" i="20"/>
  <c r="J269" i="20"/>
  <c r="H268" i="20"/>
  <c r="H259" i="20"/>
  <c r="D259" i="20"/>
  <c r="J262" i="20"/>
  <c r="F262" i="20"/>
  <c r="K265" i="20"/>
  <c r="G265" i="20"/>
  <c r="C265" i="20"/>
  <c r="K267" i="20"/>
  <c r="G267" i="20"/>
  <c r="C267" i="20"/>
  <c r="B272" i="20"/>
  <c r="B276" i="20"/>
  <c r="I276" i="20"/>
  <c r="E276" i="20"/>
  <c r="B285" i="20"/>
  <c r="G284" i="20"/>
  <c r="J283" i="20"/>
  <c r="B283" i="20"/>
  <c r="D282" i="20"/>
  <c r="F281" i="20"/>
  <c r="K278" i="20"/>
  <c r="C278" i="20"/>
  <c r="E277" i="20"/>
  <c r="F273" i="20"/>
  <c r="J271" i="20"/>
  <c r="I269" i="20"/>
  <c r="G268" i="20"/>
  <c r="J267" i="20"/>
  <c r="D266" i="20"/>
  <c r="F265" i="20"/>
  <c r="D264" i="20"/>
  <c r="I283" i="20"/>
  <c r="K282" i="20"/>
  <c r="C282" i="20"/>
  <c r="E281" i="20"/>
  <c r="B277" i="20"/>
  <c r="H274" i="20"/>
  <c r="B273" i="20"/>
  <c r="D272" i="20"/>
  <c r="H270" i="20"/>
  <c r="I267" i="20"/>
  <c r="J263" i="20"/>
  <c r="C262" i="20"/>
  <c r="I285" i="20"/>
  <c r="K280" i="20"/>
  <c r="I275" i="20"/>
  <c r="K274" i="20"/>
  <c r="C274" i="20"/>
  <c r="E271" i="20"/>
  <c r="G270" i="20"/>
  <c r="I263" i="20"/>
  <c r="K262" i="20"/>
  <c r="G262" i="20"/>
  <c r="H261" i="20"/>
  <c r="I260" i="20"/>
  <c r="E260" i="20"/>
  <c r="H285" i="20"/>
  <c r="D285" i="20"/>
  <c r="D260" i="20"/>
  <c r="C258" i="20"/>
  <c r="C259" i="20"/>
  <c r="E285" i="20"/>
  <c r="G280" i="20"/>
  <c r="C280" i="20"/>
  <c r="E275" i="20"/>
  <c r="G274" i="20"/>
  <c r="I273" i="20"/>
  <c r="E273" i="20"/>
  <c r="I271" i="20"/>
  <c r="K270" i="20"/>
  <c r="C270" i="20"/>
  <c r="E263" i="20"/>
  <c r="C263" i="20"/>
  <c r="K286" i="20"/>
  <c r="G286" i="20"/>
  <c r="C286" i="20"/>
  <c r="I286" i="20"/>
  <c r="E286" i="20"/>
  <c r="K257" i="20"/>
  <c r="I257" i="20"/>
  <c r="G257" i="20"/>
  <c r="E257" i="20"/>
  <c r="C257" i="20"/>
  <c r="B259" i="20"/>
  <c r="J258" i="20"/>
  <c r="H258" i="20"/>
  <c r="F258" i="20"/>
  <c r="D258" i="20"/>
  <c r="J376" i="9"/>
  <c r="C303" i="9"/>
  <c r="C304" i="9"/>
  <c r="C305" i="9"/>
  <c r="K57" i="16"/>
  <c r="K58" i="16"/>
  <c r="K61" i="16"/>
  <c r="K62" i="16"/>
  <c r="K63" i="16"/>
  <c r="K64" i="16"/>
  <c r="K65" i="16"/>
  <c r="K66" i="16"/>
  <c r="K55" i="16"/>
  <c r="K56" i="16"/>
  <c r="E244" i="14"/>
  <c r="C348" i="9" l="1"/>
  <c r="C378" i="9" s="1"/>
  <c r="N16" i="16"/>
  <c r="E264" i="14"/>
  <c r="N674" i="9"/>
  <c r="N649" i="9"/>
  <c r="T279" i="22" l="1"/>
  <c r="F262" i="4" l="1"/>
  <c r="F329" i="4" s="1"/>
  <c r="N246" i="22"/>
  <c r="D208" i="14"/>
  <c r="D209" i="14"/>
  <c r="D210" i="14"/>
  <c r="F296" i="4" l="1"/>
  <c r="K262" i="4"/>
  <c r="I360" i="4"/>
  <c r="B360" i="4"/>
  <c r="H360" i="4"/>
  <c r="H262" i="4"/>
  <c r="F360" i="4"/>
  <c r="J360" i="4"/>
  <c r="I262" i="4"/>
  <c r="G360" i="4"/>
  <c r="K360" i="4"/>
  <c r="E360" i="4"/>
  <c r="D360" i="4"/>
  <c r="J262" i="4"/>
  <c r="C360" i="4"/>
  <c r="C302" i="9"/>
  <c r="B258" i="2"/>
  <c r="C296" i="9"/>
  <c r="C297" i="9"/>
  <c r="C298" i="9"/>
  <c r="C299" i="9"/>
  <c r="C300" i="9"/>
  <c r="C301" i="9"/>
  <c r="Q271" i="9"/>
  <c r="F237" i="22"/>
  <c r="D207" i="14"/>
  <c r="D206" i="14"/>
  <c r="D205" i="14"/>
  <c r="K237" i="22"/>
  <c r="J237" i="22"/>
  <c r="G237" i="22"/>
  <c r="I237" i="22"/>
  <c r="F261" i="4"/>
  <c r="F328" i="4" s="1"/>
  <c r="P256" i="5"/>
  <c r="P257" i="5"/>
  <c r="P258" i="5"/>
  <c r="P259" i="5"/>
  <c r="P260" i="5"/>
  <c r="P261" i="5"/>
  <c r="P262" i="5"/>
  <c r="B277" i="2"/>
  <c r="B278" i="2"/>
  <c r="B279" i="2"/>
  <c r="B280" i="2"/>
  <c r="B281" i="2"/>
  <c r="B282" i="2"/>
  <c r="B283" i="2"/>
  <c r="B284" i="2"/>
  <c r="B285" i="2"/>
  <c r="B286" i="2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G359" i="4" l="1"/>
  <c r="K359" i="4"/>
  <c r="F359" i="4"/>
  <c r="H359" i="4"/>
  <c r="E359" i="4"/>
  <c r="D359" i="4"/>
  <c r="B359" i="4"/>
  <c r="I359" i="4"/>
  <c r="C359" i="4"/>
  <c r="J359" i="4"/>
  <c r="F295" i="4"/>
  <c r="F333" i="2"/>
  <c r="B333" i="2"/>
  <c r="E333" i="2"/>
  <c r="H333" i="2"/>
  <c r="D333" i="2"/>
  <c r="G333" i="2"/>
  <c r="C333" i="2"/>
  <c r="D244" i="14"/>
  <c r="J261" i="4"/>
  <c r="I261" i="4"/>
  <c r="K261" i="4"/>
  <c r="H261" i="4"/>
  <c r="B249" i="3"/>
  <c r="C249" i="3"/>
  <c r="E249" i="3"/>
  <c r="F249" i="3"/>
  <c r="G249" i="3"/>
  <c r="H249" i="3"/>
  <c r="B250" i="3"/>
  <c r="C250" i="3"/>
  <c r="D250" i="3"/>
  <c r="E250" i="3"/>
  <c r="F250" i="3"/>
  <c r="G250" i="3"/>
  <c r="B251" i="3"/>
  <c r="C251" i="3"/>
  <c r="E251" i="3"/>
  <c r="F251" i="3"/>
  <c r="G251" i="3"/>
  <c r="B252" i="3"/>
  <c r="C252" i="3"/>
  <c r="E252" i="3"/>
  <c r="F252" i="3"/>
  <c r="G252" i="3"/>
  <c r="B253" i="3"/>
  <c r="C253" i="3"/>
  <c r="D253" i="3"/>
  <c r="E253" i="3"/>
  <c r="F253" i="3"/>
  <c r="G253" i="3"/>
  <c r="B254" i="3"/>
  <c r="C254" i="3"/>
  <c r="D254" i="3"/>
  <c r="E254" i="3"/>
  <c r="F254" i="3"/>
  <c r="G254" i="3"/>
  <c r="B255" i="3"/>
  <c r="C255" i="3"/>
  <c r="D255" i="3"/>
  <c r="E255" i="3"/>
  <c r="F255" i="3"/>
  <c r="G255" i="3"/>
  <c r="B256" i="3"/>
  <c r="C256" i="3"/>
  <c r="D256" i="3"/>
  <c r="E256" i="3"/>
  <c r="F256" i="3"/>
  <c r="G256" i="3"/>
  <c r="B257" i="3"/>
  <c r="C257" i="3"/>
  <c r="D257" i="3"/>
  <c r="E257" i="3"/>
  <c r="F257" i="3"/>
  <c r="G257" i="3"/>
  <c r="B258" i="3"/>
  <c r="C258" i="3"/>
  <c r="D258" i="3"/>
  <c r="E258" i="3"/>
  <c r="F258" i="3"/>
  <c r="B259" i="3"/>
  <c r="C259" i="3"/>
  <c r="D259" i="3"/>
  <c r="E259" i="3"/>
  <c r="F259" i="3"/>
  <c r="B260" i="3"/>
  <c r="C260" i="3"/>
  <c r="D260" i="3"/>
  <c r="F260" i="3"/>
  <c r="B261" i="3"/>
  <c r="C261" i="3"/>
  <c r="D261" i="3"/>
  <c r="B262" i="3"/>
  <c r="C262" i="3"/>
  <c r="D262" i="3"/>
  <c r="B263" i="3"/>
  <c r="C263" i="3"/>
  <c r="D263" i="3"/>
  <c r="B264" i="3"/>
  <c r="C264" i="3"/>
  <c r="D264" i="3"/>
  <c r="B265" i="3"/>
  <c r="C265" i="3"/>
  <c r="D265" i="3"/>
  <c r="B266" i="3"/>
  <c r="C266" i="3"/>
  <c r="D266" i="3"/>
  <c r="B267" i="3"/>
  <c r="C267" i="3"/>
  <c r="D267" i="3"/>
  <c r="B268" i="3"/>
  <c r="C268" i="3"/>
  <c r="D268" i="3"/>
  <c r="B269" i="3"/>
  <c r="C269" i="3"/>
  <c r="D269" i="3"/>
  <c r="B270" i="3"/>
  <c r="C270" i="3"/>
  <c r="D270" i="3"/>
  <c r="B271" i="3"/>
  <c r="D271" i="3"/>
  <c r="B272" i="3"/>
  <c r="D272" i="3"/>
  <c r="B273" i="3"/>
  <c r="D273" i="3"/>
  <c r="B274" i="3"/>
  <c r="D274" i="3"/>
  <c r="B275" i="3"/>
  <c r="D275" i="3"/>
  <c r="B276" i="3"/>
  <c r="D276" i="3"/>
  <c r="B277" i="3"/>
  <c r="D277" i="3"/>
  <c r="B278" i="3"/>
  <c r="D278" i="3"/>
  <c r="B279" i="3"/>
  <c r="D279" i="3"/>
  <c r="B280" i="3"/>
  <c r="D280" i="3"/>
  <c r="B281" i="3"/>
  <c r="B246" i="2"/>
  <c r="C246" i="2"/>
  <c r="D246" i="2"/>
  <c r="E246" i="2"/>
  <c r="F246" i="2"/>
  <c r="G246" i="2"/>
  <c r="H246" i="2"/>
  <c r="B247" i="2"/>
  <c r="C247" i="2"/>
  <c r="D247" i="2"/>
  <c r="E247" i="2"/>
  <c r="F247" i="2"/>
  <c r="G247" i="2"/>
  <c r="H247" i="2"/>
  <c r="B248" i="2"/>
  <c r="C248" i="2"/>
  <c r="D248" i="2"/>
  <c r="E248" i="2"/>
  <c r="F248" i="2"/>
  <c r="G248" i="2"/>
  <c r="H248" i="2"/>
  <c r="B249" i="2"/>
  <c r="C249" i="2"/>
  <c r="E249" i="2"/>
  <c r="F249" i="2"/>
  <c r="G249" i="2"/>
  <c r="H249" i="2"/>
  <c r="B250" i="2"/>
  <c r="C250" i="2"/>
  <c r="D250" i="2"/>
  <c r="E250" i="2"/>
  <c r="F250" i="2"/>
  <c r="G250" i="2"/>
  <c r="H250" i="2"/>
  <c r="B251" i="2"/>
  <c r="C251" i="2"/>
  <c r="D251" i="2"/>
  <c r="E251" i="2"/>
  <c r="F251" i="2"/>
  <c r="G251" i="2"/>
  <c r="H251" i="2"/>
  <c r="B252" i="2"/>
  <c r="C252" i="2"/>
  <c r="E252" i="2"/>
  <c r="F252" i="2"/>
  <c r="G252" i="2"/>
  <c r="H252" i="2"/>
  <c r="B253" i="2"/>
  <c r="C253" i="2"/>
  <c r="D253" i="2"/>
  <c r="E253" i="2"/>
  <c r="F253" i="2"/>
  <c r="G253" i="2"/>
  <c r="H253" i="2"/>
  <c r="B254" i="2"/>
  <c r="C254" i="2"/>
  <c r="D254" i="2"/>
  <c r="E254" i="2"/>
  <c r="F254" i="2"/>
  <c r="G254" i="2"/>
  <c r="H254" i="2"/>
  <c r="B255" i="2"/>
  <c r="C255" i="2"/>
  <c r="D255" i="2"/>
  <c r="E255" i="2"/>
  <c r="F255" i="2"/>
  <c r="G255" i="2"/>
  <c r="H255" i="2"/>
  <c r="B256" i="2"/>
  <c r="C256" i="2"/>
  <c r="D256" i="2"/>
  <c r="E256" i="2"/>
  <c r="F256" i="2"/>
  <c r="G256" i="2"/>
  <c r="H256" i="2"/>
  <c r="B257" i="2"/>
  <c r="C257" i="2"/>
  <c r="D257" i="2"/>
  <c r="E257" i="2"/>
  <c r="F257" i="2"/>
  <c r="G257" i="2"/>
  <c r="H257" i="2"/>
  <c r="C258" i="2"/>
  <c r="D258" i="2"/>
  <c r="E258" i="2"/>
  <c r="F258" i="2"/>
  <c r="G258" i="2"/>
  <c r="H258" i="2"/>
  <c r="B259" i="2"/>
  <c r="C259" i="2"/>
  <c r="D259" i="2"/>
  <c r="E259" i="2"/>
  <c r="F259" i="2"/>
  <c r="G259" i="2"/>
  <c r="H259" i="2"/>
  <c r="B260" i="2"/>
  <c r="C260" i="2"/>
  <c r="D260" i="2"/>
  <c r="E260" i="2"/>
  <c r="F260" i="2"/>
  <c r="G260" i="2"/>
  <c r="H260" i="2"/>
  <c r="B261" i="2"/>
  <c r="C261" i="2"/>
  <c r="D261" i="2"/>
  <c r="E261" i="2"/>
  <c r="F261" i="2"/>
  <c r="G261" i="2"/>
  <c r="H261" i="2"/>
  <c r="B262" i="2"/>
  <c r="C262" i="2"/>
  <c r="D262" i="2"/>
  <c r="E262" i="2"/>
  <c r="F262" i="2"/>
  <c r="G262" i="2"/>
  <c r="H262" i="2"/>
  <c r="B263" i="2"/>
  <c r="C263" i="2"/>
  <c r="D263" i="2"/>
  <c r="E263" i="2"/>
  <c r="F263" i="2"/>
  <c r="G263" i="2"/>
  <c r="H263" i="2"/>
  <c r="B264" i="2"/>
  <c r="C264" i="2"/>
  <c r="D264" i="2"/>
  <c r="E264" i="2"/>
  <c r="F264" i="2"/>
  <c r="G264" i="2"/>
  <c r="H264" i="2"/>
  <c r="B265" i="2"/>
  <c r="C265" i="2"/>
  <c r="D265" i="2"/>
  <c r="E265" i="2"/>
  <c r="F265" i="2"/>
  <c r="G265" i="2"/>
  <c r="H265" i="2"/>
  <c r="B266" i="2"/>
  <c r="C266" i="2"/>
  <c r="D266" i="2"/>
  <c r="E266" i="2"/>
  <c r="G266" i="2"/>
  <c r="B267" i="2"/>
  <c r="C267" i="2"/>
  <c r="D267" i="2"/>
  <c r="E267" i="2"/>
  <c r="G267" i="2"/>
  <c r="B268" i="2"/>
  <c r="C268" i="2"/>
  <c r="D268" i="2"/>
  <c r="E268" i="2"/>
  <c r="B269" i="2"/>
  <c r="C269" i="2"/>
  <c r="D269" i="2"/>
  <c r="E269" i="2"/>
  <c r="B270" i="2"/>
  <c r="C270" i="2"/>
  <c r="D270" i="2"/>
  <c r="E270" i="2"/>
  <c r="B271" i="2"/>
  <c r="C271" i="2"/>
  <c r="D271" i="2"/>
  <c r="E271" i="2"/>
  <c r="B272" i="2"/>
  <c r="C272" i="2"/>
  <c r="D272" i="2"/>
  <c r="E272" i="2"/>
  <c r="B273" i="2"/>
  <c r="C273" i="2"/>
  <c r="D273" i="2"/>
  <c r="E273" i="2"/>
  <c r="B274" i="2"/>
  <c r="C274" i="2"/>
  <c r="E274" i="2"/>
  <c r="B275" i="2"/>
  <c r="C275" i="2"/>
  <c r="E275" i="2"/>
  <c r="B276" i="2"/>
  <c r="C276" i="2"/>
  <c r="E276" i="2"/>
  <c r="I265" i="22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D264" i="14" l="1"/>
  <c r="G344" i="3"/>
  <c r="B344" i="3"/>
  <c r="E344" i="3"/>
  <c r="C344" i="3"/>
  <c r="C347" i="9"/>
  <c r="C377" i="9" s="1"/>
  <c r="B332" i="2"/>
  <c r="F344" i="3"/>
  <c r="B343" i="3"/>
  <c r="H344" i="3"/>
  <c r="D344" i="3"/>
  <c r="K19" i="17"/>
  <c r="L19" i="17" s="1"/>
  <c r="K18" i="17"/>
  <c r="L18" i="17" s="1"/>
  <c r="K17" i="17"/>
  <c r="L17" i="17" s="1"/>
  <c r="K16" i="17"/>
  <c r="L16" i="17" s="1"/>
  <c r="K15" i="17"/>
  <c r="L15" i="17" s="1"/>
  <c r="K14" i="17"/>
  <c r="L14" i="17" s="1"/>
  <c r="K13" i="17"/>
  <c r="L13" i="17" s="1"/>
  <c r="K12" i="17"/>
  <c r="L12" i="17" s="1"/>
  <c r="K11" i="17"/>
  <c r="L11" i="17" s="1"/>
  <c r="K10" i="17"/>
  <c r="L10" i="17" s="1"/>
  <c r="K9" i="17"/>
  <c r="L9" i="17" s="1"/>
  <c r="K8" i="17"/>
  <c r="L8" i="17" s="1"/>
  <c r="K7" i="17"/>
  <c r="L7" i="17" s="1"/>
  <c r="K6" i="17"/>
  <c r="L6" i="17" s="1"/>
  <c r="K5" i="17"/>
  <c r="L5" i="17" s="1"/>
  <c r="K4" i="17"/>
  <c r="L4" i="17" s="1"/>
  <c r="K3" i="17"/>
  <c r="L3" i="17" s="1"/>
  <c r="A4" i="17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B18" i="17"/>
  <c r="C17" i="17" s="1"/>
  <c r="B19" i="17"/>
  <c r="B20" i="17"/>
  <c r="B21" i="17"/>
  <c r="C16" i="17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93" i="4"/>
  <c r="C94" i="4"/>
  <c r="C95" i="4"/>
  <c r="C3" i="4"/>
  <c r="C60" i="4" l="1"/>
  <c r="C61" i="4"/>
  <c r="C62" i="4"/>
  <c r="D17" i="17"/>
  <c r="F124" i="4"/>
  <c r="C89" i="4"/>
  <c r="C59" i="4"/>
  <c r="B124" i="4"/>
  <c r="F120" i="4"/>
  <c r="C85" i="4"/>
  <c r="C55" i="4"/>
  <c r="B120" i="4"/>
  <c r="F116" i="4"/>
  <c r="C81" i="4"/>
  <c r="C51" i="4"/>
  <c r="B116" i="4"/>
  <c r="F112" i="4"/>
  <c r="C77" i="4"/>
  <c r="C47" i="4"/>
  <c r="B112" i="4"/>
  <c r="F108" i="4"/>
  <c r="C73" i="4"/>
  <c r="C43" i="4"/>
  <c r="B108" i="4"/>
  <c r="F104" i="4"/>
  <c r="C39" i="4"/>
  <c r="B104" i="4"/>
  <c r="C88" i="4"/>
  <c r="C58" i="4"/>
  <c r="B123" i="4"/>
  <c r="F123" i="4"/>
  <c r="C92" i="4"/>
  <c r="C84" i="4"/>
  <c r="C54" i="4"/>
  <c r="B119" i="4"/>
  <c r="F119" i="4"/>
  <c r="C80" i="4"/>
  <c r="C50" i="4"/>
  <c r="B115" i="4"/>
  <c r="F115" i="4"/>
  <c r="C76" i="4"/>
  <c r="C46" i="4"/>
  <c r="B111" i="4"/>
  <c r="F111" i="4"/>
  <c r="C72" i="4"/>
  <c r="C42" i="4"/>
  <c r="B107" i="4"/>
  <c r="F107" i="4"/>
  <c r="C38" i="4"/>
  <c r="B103" i="4"/>
  <c r="F103" i="4"/>
  <c r="B126" i="4"/>
  <c r="F126" i="4"/>
  <c r="C91" i="4"/>
  <c r="B122" i="4"/>
  <c r="F122" i="4"/>
  <c r="C87" i="4"/>
  <c r="C57" i="4"/>
  <c r="B118" i="4"/>
  <c r="F118" i="4"/>
  <c r="C53" i="4"/>
  <c r="C83" i="4"/>
  <c r="B114" i="4"/>
  <c r="F114" i="4"/>
  <c r="C49" i="4"/>
  <c r="C79" i="4"/>
  <c r="B110" i="4"/>
  <c r="F110" i="4"/>
  <c r="C45" i="4"/>
  <c r="C75" i="4"/>
  <c r="B106" i="4"/>
  <c r="F106" i="4"/>
  <c r="C71" i="4"/>
  <c r="C41" i="4"/>
  <c r="B102" i="4"/>
  <c r="F102" i="4"/>
  <c r="C37" i="4"/>
  <c r="F125" i="4"/>
  <c r="C90" i="4"/>
  <c r="B125" i="4"/>
  <c r="F121" i="4"/>
  <c r="C86" i="4"/>
  <c r="C56" i="4"/>
  <c r="B121" i="4"/>
  <c r="F117" i="4"/>
  <c r="C82" i="4"/>
  <c r="C52" i="4"/>
  <c r="B117" i="4"/>
  <c r="F113" i="4"/>
  <c r="C78" i="4"/>
  <c r="C48" i="4"/>
  <c r="B113" i="4"/>
  <c r="F109" i="4"/>
  <c r="C74" i="4"/>
  <c r="C44" i="4"/>
  <c r="B109" i="4"/>
  <c r="F105" i="4"/>
  <c r="C70" i="4"/>
  <c r="C40" i="4"/>
  <c r="B105" i="4"/>
  <c r="H237" i="22"/>
  <c r="E260" i="4"/>
  <c r="E327" i="4" s="1"/>
  <c r="D260" i="4"/>
  <c r="D327" i="4" s="1"/>
  <c r="R257" i="22"/>
  <c r="W257" i="22" s="1"/>
  <c r="S237" i="22"/>
  <c r="W231" i="22"/>
  <c r="W232" i="22" s="1"/>
  <c r="R216" i="22"/>
  <c r="T190" i="22"/>
  <c r="T194" i="22"/>
  <c r="T195" i="22"/>
  <c r="T196" i="22"/>
  <c r="T197" i="22"/>
  <c r="T203" i="22"/>
  <c r="T205" i="22"/>
  <c r="T212" i="22"/>
  <c r="T214" i="22"/>
  <c r="T216" i="22"/>
  <c r="T218" i="22"/>
  <c r="T186" i="22"/>
  <c r="G246" i="22"/>
  <c r="I246" i="22"/>
  <c r="I252" i="22" s="1"/>
  <c r="J246" i="22"/>
  <c r="J252" i="22" s="1"/>
  <c r="K246" i="22"/>
  <c r="K252" i="22" s="1"/>
  <c r="L237" i="22"/>
  <c r="L246" i="22" s="1"/>
  <c r="L252" i="22" s="1"/>
  <c r="M237" i="22"/>
  <c r="M246" i="22" s="1"/>
  <c r="M252" i="22" s="1"/>
  <c r="N252" i="22"/>
  <c r="G265" i="22"/>
  <c r="H265" i="22"/>
  <c r="J265" i="22"/>
  <c r="K265" i="22"/>
  <c r="L265" i="22"/>
  <c r="M265" i="22"/>
  <c r="B222" i="22"/>
  <c r="D265" i="22"/>
  <c r="R263" i="22"/>
  <c r="R261" i="22"/>
  <c r="W261" i="22" s="1"/>
  <c r="R259" i="22"/>
  <c r="W259" i="22" s="1"/>
  <c r="R242" i="22"/>
  <c r="R240" i="22"/>
  <c r="R239" i="22"/>
  <c r="D237" i="22"/>
  <c r="D233" i="22" s="1"/>
  <c r="D246" i="22" s="1"/>
  <c r="D252" i="22" s="1"/>
  <c r="R235" i="22"/>
  <c r="T229" i="22"/>
  <c r="T315" i="22" l="1"/>
  <c r="H246" i="22"/>
  <c r="H252" i="22" s="1"/>
  <c r="T287" i="22"/>
  <c r="R246" i="22"/>
  <c r="W237" i="22"/>
  <c r="W239" i="22"/>
  <c r="W240" i="22" s="1"/>
  <c r="D294" i="4"/>
  <c r="E294" i="4"/>
  <c r="W263" i="22"/>
  <c r="R265" i="22"/>
  <c r="C271" i="22" s="1"/>
  <c r="S233" i="22"/>
  <c r="S246" i="22" s="1"/>
  <c r="S252" i="22" s="1"/>
  <c r="F252" i="22"/>
  <c r="R233" i="22"/>
  <c r="G252" i="22"/>
  <c r="F260" i="4"/>
  <c r="F327" i="4" s="1"/>
  <c r="R237" i="22"/>
  <c r="Q192" i="22"/>
  <c r="Q188" i="22" s="1"/>
  <c r="Q201" i="22" s="1"/>
  <c r="T302" i="22" l="1"/>
  <c r="W302" i="22" s="1"/>
  <c r="T296" i="22"/>
  <c r="I358" i="4"/>
  <c r="E358" i="4"/>
  <c r="F358" i="4"/>
  <c r="J358" i="4"/>
  <c r="C358" i="4"/>
  <c r="G358" i="4"/>
  <c r="K358" i="4"/>
  <c r="H358" i="4"/>
  <c r="K260" i="4"/>
  <c r="F294" i="4"/>
  <c r="R252" i="22"/>
  <c r="J260" i="4"/>
  <c r="B358" i="4"/>
  <c r="I260" i="4"/>
  <c r="H260" i="4"/>
  <c r="D358" i="4"/>
  <c r="W265" i="22"/>
  <c r="W253" i="22" l="1"/>
  <c r="W254" i="22" s="1"/>
  <c r="W252" i="22"/>
  <c r="P249" i="5"/>
  <c r="P250" i="5"/>
  <c r="P251" i="5"/>
  <c r="P252" i="5"/>
  <c r="P253" i="5"/>
  <c r="P254" i="5"/>
  <c r="P255" i="5"/>
  <c r="K253" i="6"/>
  <c r="K254" i="6"/>
  <c r="K255" i="6"/>
  <c r="K256" i="6"/>
  <c r="K257" i="6"/>
  <c r="K258" i="6"/>
  <c r="L307" i="5" l="1"/>
  <c r="L332" i="5" s="1"/>
  <c r="K307" i="5"/>
  <c r="J307" i="5"/>
  <c r="J332" i="5" s="1"/>
  <c r="I307" i="5"/>
  <c r="I332" i="5" s="1"/>
  <c r="H307" i="5"/>
  <c r="H332" i="5" s="1"/>
  <c r="G307" i="5"/>
  <c r="G332" i="5" s="1"/>
  <c r="F307" i="5"/>
  <c r="F332" i="5" s="1"/>
  <c r="E307" i="5"/>
  <c r="E332" i="5" s="1"/>
  <c r="D307" i="5"/>
  <c r="D332" i="5" s="1"/>
  <c r="C307" i="5"/>
  <c r="C332" i="5" s="1"/>
  <c r="K190" i="11"/>
  <c r="K206" i="11" s="1"/>
  <c r="I190" i="11"/>
  <c r="I206" i="11" s="1"/>
  <c r="H190" i="11"/>
  <c r="H206" i="11" s="1"/>
  <c r="G190" i="11"/>
  <c r="G206" i="11" s="1"/>
  <c r="F190" i="11"/>
  <c r="F206" i="11" s="1"/>
  <c r="E190" i="11"/>
  <c r="E206" i="11" s="1"/>
  <c r="D190" i="11"/>
  <c r="D206" i="11" s="1"/>
  <c r="C190" i="11"/>
  <c r="C206" i="11" s="1"/>
  <c r="P346" i="9"/>
  <c r="O346" i="9"/>
  <c r="N346" i="9"/>
  <c r="M346" i="9"/>
  <c r="L346" i="9"/>
  <c r="K346" i="9"/>
  <c r="H346" i="9"/>
  <c r="G346" i="9"/>
  <c r="F346" i="9"/>
  <c r="E346" i="9"/>
  <c r="D346" i="9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35" i="4"/>
  <c r="D259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35" i="4"/>
  <c r="E65" i="16"/>
  <c r="E66" i="16"/>
  <c r="C243" i="14"/>
  <c r="C263" i="14" s="1"/>
  <c r="E243" i="14"/>
  <c r="E263" i="14" s="1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7" i="14"/>
  <c r="D188" i="14"/>
  <c r="D189" i="14"/>
  <c r="D190" i="14"/>
  <c r="D191" i="14"/>
  <c r="D192" i="14"/>
  <c r="R186" i="22"/>
  <c r="C550" i="22"/>
  <c r="C544" i="22"/>
  <c r="D242" i="12"/>
  <c r="D243" i="12"/>
  <c r="C543" i="22"/>
  <c r="O220" i="22"/>
  <c r="N220" i="22"/>
  <c r="P192" i="22"/>
  <c r="P188" i="22" s="1"/>
  <c r="O192" i="22"/>
  <c r="O188" i="22" s="1"/>
  <c r="N192" i="22"/>
  <c r="N188" i="22" s="1"/>
  <c r="N201" i="22" s="1"/>
  <c r="L207" i="22"/>
  <c r="K253" i="20"/>
  <c r="J253" i="20"/>
  <c r="I253" i="20"/>
  <c r="H253" i="20"/>
  <c r="G253" i="20"/>
  <c r="F253" i="20"/>
  <c r="E253" i="20"/>
  <c r="D253" i="20"/>
  <c r="C253" i="20"/>
  <c r="E56" i="16"/>
  <c r="E57" i="16"/>
  <c r="E58" i="16"/>
  <c r="E59" i="16"/>
  <c r="E60" i="16"/>
  <c r="E61" i="16"/>
  <c r="E62" i="16"/>
  <c r="E63" i="16"/>
  <c r="E64" i="16"/>
  <c r="D488" i="22"/>
  <c r="E488" i="22"/>
  <c r="D489" i="22"/>
  <c r="E489" i="22"/>
  <c r="D490" i="22"/>
  <c r="E490" i="22"/>
  <c r="D491" i="22"/>
  <c r="E491" i="22"/>
  <c r="D492" i="22"/>
  <c r="E492" i="22"/>
  <c r="D493" i="22"/>
  <c r="E493" i="22"/>
  <c r="D494" i="22"/>
  <c r="E494" i="22"/>
  <c r="D495" i="22"/>
  <c r="E495" i="22"/>
  <c r="D496" i="22"/>
  <c r="E496" i="22"/>
  <c r="D497" i="22"/>
  <c r="E497" i="22"/>
  <c r="D498" i="22"/>
  <c r="E498" i="22"/>
  <c r="D499" i="22"/>
  <c r="E499" i="22"/>
  <c r="E545" i="22" l="1"/>
  <c r="E544" i="22"/>
  <c r="D545" i="22"/>
  <c r="D544" i="22"/>
  <c r="D262" i="12"/>
  <c r="D263" i="12"/>
  <c r="J304" i="20"/>
  <c r="D304" i="20"/>
  <c r="H304" i="20"/>
  <c r="E304" i="20"/>
  <c r="I304" i="20"/>
  <c r="F304" i="20"/>
  <c r="C304" i="20"/>
  <c r="G304" i="20"/>
  <c r="K304" i="20"/>
  <c r="D271" i="4"/>
  <c r="E270" i="4"/>
  <c r="W186" i="22"/>
  <c r="W187" i="22" s="1"/>
  <c r="W185" i="22"/>
  <c r="D270" i="4"/>
  <c r="D318" i="4"/>
  <c r="D288" i="4"/>
  <c r="D310" i="4"/>
  <c r="D280" i="4"/>
  <c r="D302" i="4"/>
  <c r="D272" i="4"/>
  <c r="E286" i="4"/>
  <c r="E316" i="4"/>
  <c r="E278" i="4"/>
  <c r="E308" i="4"/>
  <c r="E274" i="4"/>
  <c r="E304" i="4"/>
  <c r="D321" i="4"/>
  <c r="D325" i="4"/>
  <c r="D291" i="4"/>
  <c r="D313" i="4"/>
  <c r="D283" i="4"/>
  <c r="D309" i="4"/>
  <c r="D279" i="4"/>
  <c r="D305" i="4"/>
  <c r="D275" i="4"/>
  <c r="E289" i="4"/>
  <c r="E319" i="4"/>
  <c r="E323" i="4"/>
  <c r="E311" i="4"/>
  <c r="E281" i="4"/>
  <c r="E307" i="4"/>
  <c r="E277" i="4"/>
  <c r="E303" i="4"/>
  <c r="E273" i="4"/>
  <c r="D320" i="4"/>
  <c r="D324" i="4"/>
  <c r="D290" i="4"/>
  <c r="D316" i="4"/>
  <c r="D286" i="4"/>
  <c r="D312" i="4"/>
  <c r="D282" i="4"/>
  <c r="D308" i="4"/>
  <c r="D278" i="4"/>
  <c r="D304" i="4"/>
  <c r="D274" i="4"/>
  <c r="E292" i="4"/>
  <c r="E322" i="4"/>
  <c r="E326" i="4"/>
  <c r="E293" i="4"/>
  <c r="E288" i="4"/>
  <c r="E318" i="4"/>
  <c r="E284" i="4"/>
  <c r="E314" i="4"/>
  <c r="E280" i="4"/>
  <c r="E310" i="4"/>
  <c r="E276" i="4"/>
  <c r="E306" i="4"/>
  <c r="E272" i="4"/>
  <c r="E302" i="4"/>
  <c r="D314" i="4"/>
  <c r="D284" i="4"/>
  <c r="D306" i="4"/>
  <c r="D276" i="4"/>
  <c r="D322" i="4"/>
  <c r="D326" i="4"/>
  <c r="D292" i="4"/>
  <c r="D293" i="4"/>
  <c r="E290" i="4"/>
  <c r="E320" i="4"/>
  <c r="E324" i="4"/>
  <c r="E282" i="4"/>
  <c r="E312" i="4"/>
  <c r="D317" i="4"/>
  <c r="D287" i="4"/>
  <c r="E285" i="4"/>
  <c r="E315" i="4"/>
  <c r="E269" i="4"/>
  <c r="D319" i="4"/>
  <c r="D289" i="4"/>
  <c r="D323" i="4"/>
  <c r="D315" i="4"/>
  <c r="D285" i="4"/>
  <c r="D311" i="4"/>
  <c r="D281" i="4"/>
  <c r="D307" i="4"/>
  <c r="D277" i="4"/>
  <c r="D303" i="4"/>
  <c r="D273" i="4"/>
  <c r="D269" i="4"/>
  <c r="E321" i="4"/>
  <c r="E325" i="4"/>
  <c r="E291" i="4"/>
  <c r="E317" i="4"/>
  <c r="E287" i="4"/>
  <c r="E313" i="4"/>
  <c r="E283" i="4"/>
  <c r="E309" i="4"/>
  <c r="E279" i="4"/>
  <c r="E305" i="4"/>
  <c r="E275" i="4"/>
  <c r="E271" i="4"/>
  <c r="E376" i="9"/>
  <c r="I376" i="9"/>
  <c r="N376" i="9"/>
  <c r="F376" i="9"/>
  <c r="K376" i="9"/>
  <c r="O376" i="9"/>
  <c r="G376" i="9"/>
  <c r="L376" i="9"/>
  <c r="P376" i="9"/>
  <c r="D376" i="9"/>
  <c r="H376" i="9"/>
  <c r="M376" i="9"/>
  <c r="F257" i="4"/>
  <c r="F255" i="4"/>
  <c r="F254" i="4"/>
  <c r="F259" i="4"/>
  <c r="E357" i="4" s="1"/>
  <c r="F258" i="4"/>
  <c r="F256" i="4"/>
  <c r="N624" i="9"/>
  <c r="K331" i="5"/>
  <c r="D243" i="14"/>
  <c r="D263" i="14" s="1"/>
  <c r="B243" i="14"/>
  <c r="B263" i="14" s="1"/>
  <c r="A290" i="3"/>
  <c r="I355" i="4" l="1"/>
  <c r="B355" i="4"/>
  <c r="F288" i="4"/>
  <c r="F291" i="4"/>
  <c r="F321" i="4"/>
  <c r="F325" i="4"/>
  <c r="J257" i="4"/>
  <c r="F290" i="4"/>
  <c r="F324" i="4"/>
  <c r="J254" i="4"/>
  <c r="F289" i="4"/>
  <c r="F323" i="4"/>
  <c r="F292" i="4"/>
  <c r="F322" i="4"/>
  <c r="F326" i="4"/>
  <c r="F293" i="4"/>
  <c r="K257" i="4"/>
  <c r="I256" i="4"/>
  <c r="H256" i="4"/>
  <c r="H254" i="4"/>
  <c r="I254" i="4"/>
  <c r="K254" i="4"/>
  <c r="K256" i="4"/>
  <c r="B357" i="4"/>
  <c r="H259" i="4"/>
  <c r="I259" i="4"/>
  <c r="G356" i="4"/>
  <c r="H258" i="4"/>
  <c r="I258" i="4"/>
  <c r="H255" i="4"/>
  <c r="I255" i="4"/>
  <c r="J255" i="4"/>
  <c r="J256" i="4"/>
  <c r="J258" i="4"/>
  <c r="K259" i="4"/>
  <c r="H257" i="4"/>
  <c r="I257" i="4"/>
  <c r="J259" i="4"/>
  <c r="K258" i="4"/>
  <c r="K255" i="4"/>
  <c r="K356" i="4"/>
  <c r="F356" i="4"/>
  <c r="J356" i="4"/>
  <c r="B356" i="4"/>
  <c r="H356" i="4"/>
  <c r="C356" i="4"/>
  <c r="G357" i="4"/>
  <c r="J357" i="4"/>
  <c r="D356" i="4"/>
  <c r="E356" i="4"/>
  <c r="K357" i="4"/>
  <c r="C357" i="4"/>
  <c r="F357" i="4"/>
  <c r="I356" i="4"/>
  <c r="H357" i="4"/>
  <c r="I357" i="4"/>
  <c r="D357" i="4"/>
  <c r="A289" i="3"/>
  <c r="A288" i="3"/>
  <c r="K252" i="6"/>
  <c r="K252" i="20" l="1"/>
  <c r="K303" i="20" s="1"/>
  <c r="J252" i="20"/>
  <c r="J303" i="20" s="1"/>
  <c r="I252" i="20"/>
  <c r="I303" i="20" s="1"/>
  <c r="H252" i="20"/>
  <c r="H303" i="20" s="1"/>
  <c r="G252" i="20"/>
  <c r="G303" i="20" s="1"/>
  <c r="F252" i="20"/>
  <c r="F303" i="20" s="1"/>
  <c r="E252" i="20"/>
  <c r="E303" i="20" s="1"/>
  <c r="D252" i="20"/>
  <c r="D303" i="20" s="1"/>
  <c r="C252" i="20"/>
  <c r="C303" i="20" s="1"/>
  <c r="B252" i="20"/>
  <c r="B303" i="20" s="1"/>
  <c r="K251" i="20"/>
  <c r="J251" i="20"/>
  <c r="I251" i="20"/>
  <c r="H251" i="20"/>
  <c r="G251" i="20"/>
  <c r="F251" i="20"/>
  <c r="E251" i="20"/>
  <c r="D251" i="20"/>
  <c r="C251" i="20"/>
  <c r="B251" i="20"/>
  <c r="K250" i="20"/>
  <c r="J250" i="20"/>
  <c r="I250" i="20"/>
  <c r="H250" i="20"/>
  <c r="G250" i="20"/>
  <c r="F250" i="20"/>
  <c r="E250" i="20"/>
  <c r="D250" i="20"/>
  <c r="B302" i="20" l="1"/>
  <c r="K301" i="20" s="1"/>
  <c r="J301" i="20"/>
  <c r="I301" i="20" s="1"/>
  <c r="H301" i="20" s="1"/>
  <c r="G301" i="20" s="1"/>
  <c r="F301" i="20" s="1"/>
  <c r="E301" i="20" s="1"/>
  <c r="D301" i="20" s="1"/>
  <c r="C250" i="20"/>
  <c r="B250" i="20"/>
  <c r="K249" i="20"/>
  <c r="J249" i="20"/>
  <c r="I249" i="20"/>
  <c r="I300" i="20" s="1"/>
  <c r="H249" i="20"/>
  <c r="G249" i="20"/>
  <c r="F249" i="20"/>
  <c r="F300" i="20" s="1"/>
  <c r="E249" i="20"/>
  <c r="E300" i="20" s="1"/>
  <c r="D249" i="20"/>
  <c r="C249" i="20"/>
  <c r="B249" i="20"/>
  <c r="K248" i="20"/>
  <c r="J248" i="20"/>
  <c r="I248" i="20"/>
  <c r="H248" i="20"/>
  <c r="G248" i="20"/>
  <c r="F248" i="20"/>
  <c r="E248" i="20"/>
  <c r="D248" i="20"/>
  <c r="C248" i="20"/>
  <c r="B248" i="20"/>
  <c r="K247" i="20"/>
  <c r="J247" i="20"/>
  <c r="I247" i="20"/>
  <c r="H247" i="20"/>
  <c r="G247" i="20"/>
  <c r="F247" i="20"/>
  <c r="E247" i="20"/>
  <c r="D247" i="20"/>
  <c r="C247" i="20"/>
  <c r="B247" i="20"/>
  <c r="K246" i="20"/>
  <c r="J246" i="20"/>
  <c r="I246" i="20"/>
  <c r="H246" i="20"/>
  <c r="G246" i="20"/>
  <c r="F246" i="20"/>
  <c r="E246" i="20"/>
  <c r="D246" i="20"/>
  <c r="C246" i="20"/>
  <c r="B246" i="20"/>
  <c r="K245" i="20"/>
  <c r="J245" i="20"/>
  <c r="I245" i="20"/>
  <c r="H245" i="20"/>
  <c r="G245" i="20"/>
  <c r="F245" i="20"/>
  <c r="E245" i="20"/>
  <c r="D245" i="20"/>
  <c r="C245" i="20"/>
  <c r="B245" i="20"/>
  <c r="K244" i="20"/>
  <c r="J244" i="20"/>
  <c r="I244" i="20"/>
  <c r="H244" i="20"/>
  <c r="G244" i="20"/>
  <c r="F244" i="20"/>
  <c r="E244" i="20"/>
  <c r="D244" i="20"/>
  <c r="C244" i="20"/>
  <c r="B244" i="20"/>
  <c r="K243" i="20"/>
  <c r="J243" i="20"/>
  <c r="I243" i="20"/>
  <c r="H243" i="20"/>
  <c r="G243" i="20"/>
  <c r="F243" i="20"/>
  <c r="E243" i="20"/>
  <c r="D243" i="20"/>
  <c r="C243" i="20"/>
  <c r="B243" i="20"/>
  <c r="K242" i="20"/>
  <c r="J242" i="20"/>
  <c r="I242" i="20"/>
  <c r="H242" i="20"/>
  <c r="G242" i="20"/>
  <c r="F242" i="20"/>
  <c r="E242" i="20"/>
  <c r="D242" i="20"/>
  <c r="C242" i="20"/>
  <c r="B242" i="20"/>
  <c r="K241" i="20"/>
  <c r="J241" i="20"/>
  <c r="I241" i="20"/>
  <c r="H241" i="20"/>
  <c r="G241" i="20"/>
  <c r="F241" i="20"/>
  <c r="E241" i="20"/>
  <c r="D241" i="20"/>
  <c r="C241" i="20"/>
  <c r="B241" i="20"/>
  <c r="K240" i="20"/>
  <c r="J240" i="20"/>
  <c r="I240" i="20"/>
  <c r="H240" i="20"/>
  <c r="G240" i="20"/>
  <c r="F240" i="20"/>
  <c r="E240" i="20"/>
  <c r="D240" i="20"/>
  <c r="C240" i="20"/>
  <c r="B240" i="20"/>
  <c r="K239" i="20"/>
  <c r="J239" i="20"/>
  <c r="I239" i="20"/>
  <c r="H239" i="20"/>
  <c r="G239" i="20"/>
  <c r="F239" i="20"/>
  <c r="E239" i="20"/>
  <c r="D239" i="20"/>
  <c r="C239" i="20"/>
  <c r="B239" i="20"/>
  <c r="K238" i="20"/>
  <c r="J238" i="20"/>
  <c r="I238" i="20"/>
  <c r="H238" i="20"/>
  <c r="G238" i="20"/>
  <c r="F238" i="20"/>
  <c r="E238" i="20"/>
  <c r="D238" i="20"/>
  <c r="C238" i="20"/>
  <c r="B238" i="20"/>
  <c r="K237" i="20"/>
  <c r="J237" i="20"/>
  <c r="I237" i="20"/>
  <c r="H237" i="20"/>
  <c r="G237" i="20"/>
  <c r="F237" i="20"/>
  <c r="E237" i="20"/>
  <c r="D237" i="20"/>
  <c r="C237" i="20"/>
  <c r="B237" i="20"/>
  <c r="L139" i="19"/>
  <c r="D287" i="20" l="1"/>
  <c r="H287" i="20"/>
  <c r="B288" i="20"/>
  <c r="F288" i="20"/>
  <c r="E288" i="20" s="1"/>
  <c r="J288" i="20"/>
  <c r="D289" i="20"/>
  <c r="H289" i="20"/>
  <c r="B290" i="20"/>
  <c r="F290" i="20"/>
  <c r="J290" i="20"/>
  <c r="D291" i="20"/>
  <c r="H291" i="20"/>
  <c r="B292" i="20"/>
  <c r="F292" i="20"/>
  <c r="J292" i="20"/>
  <c r="D293" i="20"/>
  <c r="H293" i="20"/>
  <c r="B294" i="20"/>
  <c r="F294" i="20"/>
  <c r="J294" i="20"/>
  <c r="D295" i="20"/>
  <c r="H295" i="20"/>
  <c r="B296" i="20"/>
  <c r="F296" i="20"/>
  <c r="J296" i="20"/>
  <c r="D297" i="20"/>
  <c r="H297" i="20"/>
  <c r="B298" i="20"/>
  <c r="F298" i="20"/>
  <c r="J298" i="20"/>
  <c r="D299" i="20"/>
  <c r="H299" i="20"/>
  <c r="B300" i="20"/>
  <c r="C287" i="20"/>
  <c r="K287" i="20"/>
  <c r="I288" i="20"/>
  <c r="C289" i="20"/>
  <c r="G289" i="20"/>
  <c r="K289" i="20"/>
  <c r="E290" i="20"/>
  <c r="I290" i="20"/>
  <c r="C291" i="20"/>
  <c r="G291" i="20"/>
  <c r="K291" i="20"/>
  <c r="E292" i="20"/>
  <c r="I292" i="20"/>
  <c r="C293" i="20"/>
  <c r="G293" i="20"/>
  <c r="K293" i="20"/>
  <c r="E294" i="20"/>
  <c r="I294" i="20"/>
  <c r="C295" i="20"/>
  <c r="G295" i="20"/>
  <c r="K295" i="20"/>
  <c r="E296" i="20"/>
  <c r="I296" i="20"/>
  <c r="C297" i="20"/>
  <c r="G297" i="20"/>
  <c r="K297" i="20"/>
  <c r="E298" i="20"/>
  <c r="I298" i="20"/>
  <c r="C299" i="20"/>
  <c r="G299" i="20"/>
  <c r="K299" i="20"/>
  <c r="G287" i="20"/>
  <c r="B299" i="20"/>
  <c r="D300" i="20"/>
  <c r="F287" i="20"/>
  <c r="D288" i="20"/>
  <c r="H288" i="20"/>
  <c r="F289" i="20"/>
  <c r="D290" i="20"/>
  <c r="H290" i="20"/>
  <c r="B291" i="20"/>
  <c r="J291" i="20"/>
  <c r="D292" i="20"/>
  <c r="H292" i="20"/>
  <c r="B293" i="20"/>
  <c r="F293" i="20"/>
  <c r="J293" i="20"/>
  <c r="D294" i="20"/>
  <c r="H294" i="20"/>
  <c r="B295" i="20"/>
  <c r="F295" i="20"/>
  <c r="J295" i="20"/>
  <c r="D296" i="20"/>
  <c r="B297" i="20"/>
  <c r="F297" i="20"/>
  <c r="J297" i="20"/>
  <c r="D298" i="20"/>
  <c r="H298" i="20"/>
  <c r="J299" i="20"/>
  <c r="K300" i="20"/>
  <c r="J300" i="20" s="1"/>
  <c r="B301" i="20"/>
  <c r="E287" i="20"/>
  <c r="I287" i="20"/>
  <c r="C288" i="20"/>
  <c r="G288" i="20"/>
  <c r="K288" i="20"/>
  <c r="E289" i="20"/>
  <c r="I289" i="20"/>
  <c r="C290" i="20"/>
  <c r="G290" i="20"/>
  <c r="K290" i="20"/>
  <c r="E291" i="20"/>
  <c r="I291" i="20"/>
  <c r="C292" i="20"/>
  <c r="G292" i="20"/>
  <c r="K292" i="20"/>
  <c r="E293" i="20"/>
  <c r="I293" i="20"/>
  <c r="C294" i="20"/>
  <c r="G294" i="20"/>
  <c r="K294" i="20"/>
  <c r="E295" i="20"/>
  <c r="I295" i="20"/>
  <c r="C296" i="20"/>
  <c r="G296" i="20"/>
  <c r="K296" i="20"/>
  <c r="E297" i="20"/>
  <c r="I297" i="20"/>
  <c r="C298" i="20"/>
  <c r="G298" i="20"/>
  <c r="K298" i="20"/>
  <c r="E299" i="20"/>
  <c r="I299" i="20"/>
  <c r="C300" i="20"/>
  <c r="C301" i="20"/>
  <c r="H300" i="20"/>
  <c r="F299" i="20"/>
  <c r="G300" i="20"/>
  <c r="B287" i="20"/>
  <c r="J287" i="20"/>
  <c r="B289" i="20"/>
  <c r="J289" i="20"/>
  <c r="F291" i="20"/>
  <c r="H296" i="20"/>
  <c r="K138" i="19"/>
  <c r="J138" i="19"/>
  <c r="I138" i="19"/>
  <c r="H138" i="19"/>
  <c r="G138" i="19"/>
  <c r="F138" i="19"/>
  <c r="E138" i="19"/>
  <c r="D138" i="19"/>
  <c r="C138" i="19"/>
  <c r="B138" i="19"/>
  <c r="K137" i="19" l="1"/>
  <c r="J137" i="19"/>
  <c r="I137" i="19"/>
  <c r="H137" i="19"/>
  <c r="G137" i="19"/>
  <c r="F137" i="19"/>
  <c r="E137" i="19"/>
  <c r="D137" i="19"/>
  <c r="C137" i="19"/>
  <c r="B137" i="19"/>
  <c r="K136" i="19"/>
  <c r="J136" i="19"/>
  <c r="I136" i="19"/>
  <c r="H136" i="19"/>
  <c r="G136" i="19"/>
  <c r="F136" i="19"/>
  <c r="E136" i="19"/>
  <c r="D136" i="19"/>
  <c r="C136" i="19"/>
  <c r="B136" i="19"/>
  <c r="K135" i="19"/>
  <c r="J135" i="19"/>
  <c r="I135" i="19"/>
  <c r="H135" i="19"/>
  <c r="G135" i="19"/>
  <c r="F135" i="19"/>
  <c r="E135" i="19"/>
  <c r="D135" i="19"/>
  <c r="C135" i="19"/>
  <c r="B135" i="19"/>
  <c r="K134" i="19"/>
  <c r="J134" i="19"/>
  <c r="I134" i="19"/>
  <c r="H134" i="19"/>
  <c r="G134" i="19"/>
  <c r="F134" i="19"/>
  <c r="E134" i="19"/>
  <c r="D134" i="19"/>
  <c r="C134" i="19"/>
  <c r="B134" i="19"/>
  <c r="K133" i="19"/>
  <c r="J133" i="19"/>
  <c r="I133" i="19"/>
  <c r="H133" i="19"/>
  <c r="G133" i="19"/>
  <c r="F133" i="19"/>
  <c r="E133" i="19"/>
  <c r="D133" i="19"/>
  <c r="C133" i="19"/>
  <c r="B133" i="19"/>
  <c r="K132" i="19"/>
  <c r="J132" i="19"/>
  <c r="I132" i="19"/>
  <c r="H132" i="19"/>
  <c r="G132" i="19"/>
  <c r="F132" i="19"/>
  <c r="E132" i="19"/>
  <c r="D132" i="19"/>
  <c r="C132" i="19"/>
  <c r="B132" i="19"/>
  <c r="K131" i="19"/>
  <c r="J131" i="19"/>
  <c r="I131" i="19"/>
  <c r="H131" i="19"/>
  <c r="G131" i="19"/>
  <c r="F131" i="19"/>
  <c r="E131" i="19"/>
  <c r="D131" i="19"/>
  <c r="C131" i="19"/>
  <c r="B131" i="19"/>
  <c r="K130" i="19"/>
  <c r="J130" i="19"/>
  <c r="I130" i="19"/>
  <c r="H130" i="19"/>
  <c r="G130" i="19"/>
  <c r="F130" i="19"/>
  <c r="E130" i="19"/>
  <c r="D130" i="19"/>
  <c r="C130" i="19"/>
  <c r="B130" i="19"/>
  <c r="C144" i="19" l="1"/>
  <c r="G144" i="19"/>
  <c r="K144" i="19"/>
  <c r="G148" i="19"/>
  <c r="K148" i="19"/>
  <c r="B143" i="19"/>
  <c r="F143" i="19"/>
  <c r="J143" i="19"/>
  <c r="F147" i="19"/>
  <c r="D145" i="19"/>
  <c r="H145" i="19"/>
  <c r="E142" i="19"/>
  <c r="I142" i="19"/>
  <c r="E146" i="19"/>
  <c r="I146" i="19"/>
  <c r="J147" i="19"/>
  <c r="H142" i="19"/>
  <c r="E143" i="19"/>
  <c r="B144" i="19"/>
  <c r="F144" i="19"/>
  <c r="J144" i="19"/>
  <c r="C145" i="19"/>
  <c r="K145" i="19"/>
  <c r="D146" i="19"/>
  <c r="H146" i="19"/>
  <c r="E147" i="19"/>
  <c r="I147" i="19"/>
  <c r="F148" i="19"/>
  <c r="J148" i="19"/>
  <c r="I148" i="19" s="1"/>
  <c r="C142" i="19"/>
  <c r="G142" i="19"/>
  <c r="K142" i="19"/>
  <c r="D143" i="19"/>
  <c r="H143" i="19"/>
  <c r="E144" i="19"/>
  <c r="I144" i="19"/>
  <c r="B145" i="19"/>
  <c r="F145" i="19"/>
  <c r="J145" i="19"/>
  <c r="C146" i="19"/>
  <c r="G146" i="19"/>
  <c r="K146" i="19"/>
  <c r="D147" i="19"/>
  <c r="H147" i="19"/>
  <c r="E148" i="19"/>
  <c r="B142" i="19"/>
  <c r="F142" i="19"/>
  <c r="J142" i="19"/>
  <c r="C143" i="19"/>
  <c r="G143" i="19"/>
  <c r="K143" i="19"/>
  <c r="D144" i="19"/>
  <c r="H144" i="19"/>
  <c r="E145" i="19"/>
  <c r="I145" i="19"/>
  <c r="B146" i="19"/>
  <c r="F146" i="19"/>
  <c r="J146" i="19"/>
  <c r="C147" i="19"/>
  <c r="B147" i="19" s="1"/>
  <c r="G147" i="19"/>
  <c r="K147" i="19"/>
  <c r="D148" i="19"/>
  <c r="C148" i="19" s="1"/>
  <c r="B148" i="19" s="1"/>
  <c r="H148" i="19"/>
  <c r="D142" i="19"/>
  <c r="I143" i="19"/>
  <c r="G145" i="19"/>
  <c r="L123" i="19" l="1"/>
  <c r="L122" i="19"/>
  <c r="L121" i="19"/>
  <c r="L120" i="19"/>
  <c r="E127" i="19" l="1"/>
  <c r="E141" i="19" s="1"/>
  <c r="F127" i="19"/>
  <c r="F141" i="19" s="1"/>
  <c r="K127" i="19"/>
  <c r="K141" i="19" s="1"/>
  <c r="G127" i="19"/>
  <c r="G141" i="19" s="1"/>
  <c r="H127" i="19"/>
  <c r="H141" i="19" s="1"/>
  <c r="D127" i="19"/>
  <c r="I127" i="19"/>
  <c r="I141" i="19" s="1"/>
  <c r="J127" i="19"/>
  <c r="J141" i="19" s="1"/>
  <c r="B127" i="19"/>
  <c r="C127" i="19"/>
  <c r="C141" i="19" s="1"/>
  <c r="L119" i="19"/>
  <c r="L118" i="19"/>
  <c r="L117" i="19"/>
  <c r="L116" i="19"/>
  <c r="L115" i="19"/>
  <c r="L114" i="19"/>
  <c r="L113" i="19"/>
  <c r="L112" i="19"/>
  <c r="L111" i="19"/>
  <c r="L110" i="19"/>
  <c r="L109" i="19"/>
  <c r="L108" i="19"/>
  <c r="L138" i="19" l="1"/>
  <c r="L150" i="19" s="1"/>
  <c r="B141" i="19"/>
  <c r="K125" i="19"/>
  <c r="G125" i="19"/>
  <c r="H125" i="19"/>
  <c r="I125" i="19"/>
  <c r="J125" i="19"/>
  <c r="F125" i="19"/>
  <c r="E125" i="19"/>
  <c r="B125" i="19"/>
  <c r="C125" i="19"/>
  <c r="D125" i="19"/>
  <c r="D141" i="19"/>
  <c r="K126" i="19"/>
  <c r="G126" i="19"/>
  <c r="H126" i="19"/>
  <c r="I126" i="19"/>
  <c r="J126" i="19"/>
  <c r="F126" i="19"/>
  <c r="E126" i="19"/>
  <c r="B126" i="19"/>
  <c r="C126" i="19"/>
  <c r="D126" i="19"/>
  <c r="L107" i="19"/>
  <c r="L106" i="19"/>
  <c r="L105" i="19"/>
  <c r="L104" i="19"/>
  <c r="L103" i="19"/>
  <c r="L102" i="19"/>
  <c r="L101" i="19"/>
  <c r="L100" i="19"/>
  <c r="L99" i="19"/>
  <c r="L98" i="19"/>
  <c r="L97" i="19"/>
  <c r="L96" i="19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L82" i="19"/>
  <c r="L81" i="19"/>
  <c r="L80" i="19"/>
  <c r="L79" i="19"/>
  <c r="L78" i="19"/>
  <c r="L77" i="19"/>
  <c r="L76" i="19"/>
  <c r="L75" i="19"/>
  <c r="L74" i="19"/>
  <c r="L73" i="19"/>
  <c r="L72" i="19"/>
  <c r="L71" i="19"/>
  <c r="L70" i="19"/>
  <c r="L69" i="19"/>
  <c r="L68" i="19"/>
  <c r="L67" i="19"/>
  <c r="L66" i="19"/>
  <c r="L65" i="19"/>
  <c r="L64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C139" i="19" l="1"/>
  <c r="J139" i="19"/>
  <c r="J150" i="19" s="1"/>
  <c r="K139" i="19"/>
  <c r="K150" i="19" s="1"/>
  <c r="B139" i="19"/>
  <c r="I139" i="19"/>
  <c r="L130" i="19"/>
  <c r="L141" i="19" s="1"/>
  <c r="L131" i="19"/>
  <c r="L132" i="19"/>
  <c r="L133" i="19"/>
  <c r="G139" i="19"/>
  <c r="E139" i="19"/>
  <c r="H139" i="19"/>
  <c r="H150" i="19" s="1"/>
  <c r="L134" i="19"/>
  <c r="L145" i="19" s="1"/>
  <c r="L135" i="19"/>
  <c r="L136" i="19"/>
  <c r="L137" i="19"/>
  <c r="D139" i="19"/>
  <c r="F139" i="19"/>
  <c r="I306" i="6"/>
  <c r="H306" i="6"/>
  <c r="G306" i="6"/>
  <c r="F306" i="6"/>
  <c r="E306" i="6"/>
  <c r="D306" i="6"/>
  <c r="C306" i="6"/>
  <c r="I305" i="6"/>
  <c r="H305" i="6"/>
  <c r="G305" i="6"/>
  <c r="F305" i="6"/>
  <c r="E305" i="6"/>
  <c r="D305" i="6"/>
  <c r="C305" i="6"/>
  <c r="B305" i="6"/>
  <c r="I304" i="6"/>
  <c r="H304" i="6"/>
  <c r="G304" i="6"/>
  <c r="F304" i="6"/>
  <c r="E304" i="6"/>
  <c r="D304" i="6"/>
  <c r="C304" i="6"/>
  <c r="B304" i="6"/>
  <c r="I303" i="6"/>
  <c r="H303" i="6"/>
  <c r="G303" i="6"/>
  <c r="F303" i="6"/>
  <c r="E303" i="6"/>
  <c r="D303" i="6"/>
  <c r="C303" i="6"/>
  <c r="B303" i="6"/>
  <c r="I302" i="6"/>
  <c r="H302" i="6"/>
  <c r="G302" i="6"/>
  <c r="F302" i="6"/>
  <c r="E302" i="6"/>
  <c r="D302" i="6"/>
  <c r="C302" i="6"/>
  <c r="B302" i="6"/>
  <c r="I301" i="6"/>
  <c r="H301" i="6"/>
  <c r="G301" i="6"/>
  <c r="F301" i="6"/>
  <c r="E301" i="6"/>
  <c r="D301" i="6"/>
  <c r="C301" i="6"/>
  <c r="B301" i="6"/>
  <c r="I300" i="6"/>
  <c r="H300" i="6"/>
  <c r="G300" i="6"/>
  <c r="F300" i="6"/>
  <c r="E300" i="6"/>
  <c r="D300" i="6"/>
  <c r="C300" i="6"/>
  <c r="B300" i="6"/>
  <c r="I299" i="6"/>
  <c r="H299" i="6"/>
  <c r="G299" i="6"/>
  <c r="F299" i="6"/>
  <c r="E299" i="6"/>
  <c r="D299" i="6"/>
  <c r="C299" i="6"/>
  <c r="B299" i="6"/>
  <c r="I298" i="6"/>
  <c r="H298" i="6"/>
  <c r="G298" i="6"/>
  <c r="F298" i="6"/>
  <c r="E298" i="6"/>
  <c r="D298" i="6"/>
  <c r="C298" i="6"/>
  <c r="B298" i="6"/>
  <c r="I297" i="6"/>
  <c r="H297" i="6"/>
  <c r="G297" i="6"/>
  <c r="F297" i="6"/>
  <c r="E297" i="6"/>
  <c r="D297" i="6"/>
  <c r="C297" i="6"/>
  <c r="B297" i="6"/>
  <c r="I296" i="6"/>
  <c r="H296" i="6"/>
  <c r="G296" i="6"/>
  <c r="F296" i="6"/>
  <c r="E296" i="6"/>
  <c r="D296" i="6"/>
  <c r="C296" i="6"/>
  <c r="B296" i="6"/>
  <c r="I295" i="6"/>
  <c r="H295" i="6"/>
  <c r="G295" i="6"/>
  <c r="F295" i="6"/>
  <c r="E295" i="6"/>
  <c r="D295" i="6"/>
  <c r="C295" i="6"/>
  <c r="B295" i="6"/>
  <c r="I294" i="6"/>
  <c r="H294" i="6"/>
  <c r="G294" i="6"/>
  <c r="F294" i="6"/>
  <c r="E294" i="6"/>
  <c r="D294" i="6"/>
  <c r="C294" i="6"/>
  <c r="B294" i="6"/>
  <c r="I293" i="6"/>
  <c r="H293" i="6"/>
  <c r="G293" i="6"/>
  <c r="F293" i="6"/>
  <c r="E293" i="6"/>
  <c r="D293" i="6"/>
  <c r="C293" i="6"/>
  <c r="B293" i="6"/>
  <c r="I292" i="6"/>
  <c r="H292" i="6"/>
  <c r="G292" i="6"/>
  <c r="F292" i="6"/>
  <c r="E292" i="6"/>
  <c r="D292" i="6"/>
  <c r="C292" i="6"/>
  <c r="B292" i="6"/>
  <c r="I291" i="6"/>
  <c r="H291" i="6"/>
  <c r="G291" i="6"/>
  <c r="F291" i="6"/>
  <c r="E291" i="6"/>
  <c r="D291" i="6"/>
  <c r="C291" i="6"/>
  <c r="B291" i="6"/>
  <c r="I290" i="6"/>
  <c r="H290" i="6"/>
  <c r="G290" i="6"/>
  <c r="F290" i="6"/>
  <c r="E290" i="6"/>
  <c r="D290" i="6"/>
  <c r="C290" i="6"/>
  <c r="B290" i="6"/>
  <c r="I289" i="6"/>
  <c r="H289" i="6"/>
  <c r="G289" i="6"/>
  <c r="F289" i="6"/>
  <c r="E289" i="6"/>
  <c r="D289" i="6"/>
  <c r="C289" i="6"/>
  <c r="B289" i="6"/>
  <c r="I288" i="6"/>
  <c r="H288" i="6"/>
  <c r="G288" i="6"/>
  <c r="F288" i="6"/>
  <c r="E288" i="6"/>
  <c r="D288" i="6"/>
  <c r="C288" i="6"/>
  <c r="B288" i="6"/>
  <c r="I287" i="6"/>
  <c r="H287" i="6"/>
  <c r="G287" i="6"/>
  <c r="F287" i="6"/>
  <c r="E287" i="6"/>
  <c r="D287" i="6"/>
  <c r="C287" i="6"/>
  <c r="B287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G315" i="6" l="1"/>
  <c r="G316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H331" i="6"/>
  <c r="H332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I314" i="6"/>
  <c r="I315" i="6"/>
  <c r="E316" i="6"/>
  <c r="I316" i="6"/>
  <c r="E317" i="6"/>
  <c r="I317" i="6"/>
  <c r="E318" i="6"/>
  <c r="I318" i="6"/>
  <c r="E319" i="6"/>
  <c r="I319" i="6"/>
  <c r="E320" i="6"/>
  <c r="I320" i="6"/>
  <c r="E321" i="6"/>
  <c r="I321" i="6"/>
  <c r="E322" i="6"/>
  <c r="I322" i="6"/>
  <c r="E323" i="6"/>
  <c r="I323" i="6"/>
  <c r="E324" i="6"/>
  <c r="I324" i="6"/>
  <c r="E325" i="6"/>
  <c r="I325" i="6"/>
  <c r="E326" i="6"/>
  <c r="I326" i="6"/>
  <c r="E327" i="6"/>
  <c r="I327" i="6"/>
  <c r="E328" i="6"/>
  <c r="I328" i="6"/>
  <c r="E329" i="6"/>
  <c r="I329" i="6"/>
  <c r="E330" i="6"/>
  <c r="I330" i="6"/>
  <c r="F331" i="6"/>
  <c r="F332" i="6"/>
  <c r="G317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D331" i="6"/>
  <c r="D332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E331" i="6"/>
  <c r="E332" i="6"/>
  <c r="I331" i="6"/>
  <c r="I332" i="6"/>
  <c r="F317" i="6"/>
  <c r="F318" i="6"/>
  <c r="F319" i="6"/>
  <c r="B320" i="6"/>
  <c r="F320" i="6"/>
  <c r="B321" i="6"/>
  <c r="F321" i="6"/>
  <c r="B322" i="6"/>
  <c r="F322" i="6"/>
  <c r="B323" i="6"/>
  <c r="F323" i="6"/>
  <c r="B324" i="6"/>
  <c r="F324" i="6"/>
  <c r="B325" i="6"/>
  <c r="F325" i="6"/>
  <c r="B326" i="6"/>
  <c r="F326" i="6"/>
  <c r="B327" i="6"/>
  <c r="F327" i="6"/>
  <c r="B328" i="6"/>
  <c r="F328" i="6"/>
  <c r="B329" i="6"/>
  <c r="F329" i="6"/>
  <c r="B330" i="6"/>
  <c r="B331" i="6"/>
  <c r="F330" i="6"/>
  <c r="C331" i="6"/>
  <c r="C332" i="6"/>
  <c r="G331" i="6"/>
  <c r="G332" i="6"/>
  <c r="I150" i="19"/>
  <c r="G150" i="19"/>
  <c r="F150" i="19" s="1"/>
  <c r="E150" i="19" s="1"/>
  <c r="L143" i="19"/>
  <c r="L144" i="19"/>
  <c r="F313" i="6"/>
  <c r="F314" i="6"/>
  <c r="B315" i="6"/>
  <c r="B316" i="6"/>
  <c r="B317" i="6"/>
  <c r="E313" i="6"/>
  <c r="I313" i="6"/>
  <c r="E314" i="6"/>
  <c r="E315" i="6"/>
  <c r="B313" i="6"/>
  <c r="B314" i="6"/>
  <c r="F315" i="6"/>
  <c r="F316" i="6"/>
  <c r="B318" i="6"/>
  <c r="B319" i="6"/>
  <c r="D313" i="6"/>
  <c r="H313" i="6"/>
  <c r="D314" i="6"/>
  <c r="H314" i="6"/>
  <c r="D315" i="6"/>
  <c r="D316" i="6"/>
  <c r="C313" i="6"/>
  <c r="G313" i="6"/>
  <c r="C314" i="6"/>
  <c r="G314" i="6"/>
  <c r="C315" i="6"/>
  <c r="C316" i="6"/>
  <c r="C317" i="6"/>
  <c r="C318" i="6"/>
  <c r="D150" i="19"/>
  <c r="C150" i="19" s="1"/>
  <c r="B150" i="19" s="1"/>
  <c r="L149" i="19" s="1"/>
  <c r="K149" i="19" s="1"/>
  <c r="J149" i="19" s="1"/>
  <c r="I149" i="19" s="1"/>
  <c r="H149" i="19" s="1"/>
  <c r="G149" i="19" s="1"/>
  <c r="F149" i="19" s="1"/>
  <c r="E149" i="19" s="1"/>
  <c r="D149" i="19" s="1"/>
  <c r="C149" i="19" s="1"/>
  <c r="B149" i="19" s="1"/>
  <c r="L148" i="19" s="1"/>
  <c r="L146" i="19"/>
  <c r="L147" i="19"/>
  <c r="L142" i="19"/>
  <c r="L306" i="5" l="1"/>
  <c r="L331" i="5" s="1"/>
  <c r="K306" i="5"/>
  <c r="J306" i="5"/>
  <c r="J331" i="5" s="1"/>
  <c r="I306" i="5"/>
  <c r="I331" i="5" s="1"/>
  <c r="H306" i="5"/>
  <c r="H331" i="5" s="1"/>
  <c r="G306" i="5"/>
  <c r="G331" i="5" s="1"/>
  <c r="F306" i="5"/>
  <c r="F331" i="5" s="1"/>
  <c r="E306" i="5"/>
  <c r="E331" i="5" s="1"/>
  <c r="D306" i="5"/>
  <c r="D331" i="5" s="1"/>
  <c r="C306" i="5"/>
  <c r="C331" i="5" s="1"/>
  <c r="B306" i="5"/>
  <c r="L305" i="5"/>
  <c r="K305" i="5"/>
  <c r="J305" i="5"/>
  <c r="I305" i="5"/>
  <c r="H305" i="5"/>
  <c r="G305" i="5"/>
  <c r="F305" i="5"/>
  <c r="E305" i="5"/>
  <c r="D305" i="5"/>
  <c r="C305" i="5"/>
  <c r="B305" i="5"/>
  <c r="L304" i="5"/>
  <c r="K304" i="5"/>
  <c r="J304" i="5"/>
  <c r="I304" i="5"/>
  <c r="H304" i="5"/>
  <c r="G304" i="5"/>
  <c r="F304" i="5"/>
  <c r="E304" i="5"/>
  <c r="D304" i="5"/>
  <c r="C304" i="5"/>
  <c r="B304" i="5"/>
  <c r="L303" i="5"/>
  <c r="K303" i="5"/>
  <c r="J303" i="5"/>
  <c r="I303" i="5"/>
  <c r="H303" i="5"/>
  <c r="G303" i="5"/>
  <c r="F303" i="5"/>
  <c r="E303" i="5"/>
  <c r="D303" i="5"/>
  <c r="C303" i="5"/>
  <c r="B303" i="5"/>
  <c r="L302" i="5"/>
  <c r="K302" i="5"/>
  <c r="J302" i="5"/>
  <c r="I302" i="5"/>
  <c r="H302" i="5"/>
  <c r="G302" i="5"/>
  <c r="F302" i="5"/>
  <c r="E302" i="5"/>
  <c r="D302" i="5"/>
  <c r="C302" i="5"/>
  <c r="B302" i="5"/>
  <c r="L301" i="5"/>
  <c r="K301" i="5"/>
  <c r="J301" i="5"/>
  <c r="I301" i="5"/>
  <c r="H301" i="5"/>
  <c r="G301" i="5"/>
  <c r="F301" i="5"/>
  <c r="E301" i="5"/>
  <c r="D301" i="5"/>
  <c r="C301" i="5"/>
  <c r="B301" i="5"/>
  <c r="L300" i="5"/>
  <c r="K300" i="5"/>
  <c r="J300" i="5"/>
  <c r="I300" i="5"/>
  <c r="H300" i="5"/>
  <c r="G300" i="5"/>
  <c r="F300" i="5"/>
  <c r="E300" i="5"/>
  <c r="D300" i="5"/>
  <c r="C300" i="5"/>
  <c r="B300" i="5"/>
  <c r="L299" i="5"/>
  <c r="K299" i="5"/>
  <c r="J299" i="5"/>
  <c r="I299" i="5"/>
  <c r="H299" i="5"/>
  <c r="G299" i="5"/>
  <c r="F299" i="5"/>
  <c r="E299" i="5"/>
  <c r="D299" i="5"/>
  <c r="C299" i="5"/>
  <c r="B299" i="5"/>
  <c r="L298" i="5"/>
  <c r="K298" i="5"/>
  <c r="J298" i="5"/>
  <c r="I298" i="5"/>
  <c r="H298" i="5"/>
  <c r="G298" i="5"/>
  <c r="F298" i="5"/>
  <c r="E298" i="5"/>
  <c r="D298" i="5"/>
  <c r="C298" i="5"/>
  <c r="B298" i="5"/>
  <c r="L297" i="5"/>
  <c r="K297" i="5"/>
  <c r="J297" i="5"/>
  <c r="I297" i="5"/>
  <c r="H297" i="5"/>
  <c r="G297" i="5"/>
  <c r="F297" i="5"/>
  <c r="E297" i="5"/>
  <c r="D297" i="5"/>
  <c r="C297" i="5"/>
  <c r="B297" i="5"/>
  <c r="L296" i="5"/>
  <c r="K296" i="5"/>
  <c r="J296" i="5"/>
  <c r="I296" i="5"/>
  <c r="H296" i="5"/>
  <c r="G296" i="5"/>
  <c r="F296" i="5"/>
  <c r="E296" i="5"/>
  <c r="D296" i="5"/>
  <c r="C296" i="5"/>
  <c r="B296" i="5"/>
  <c r="L295" i="5"/>
  <c r="K295" i="5"/>
  <c r="J295" i="5"/>
  <c r="I295" i="5"/>
  <c r="H295" i="5"/>
  <c r="G295" i="5"/>
  <c r="F295" i="5"/>
  <c r="E295" i="5"/>
  <c r="D295" i="5"/>
  <c r="C295" i="5"/>
  <c r="B295" i="5"/>
  <c r="L294" i="5"/>
  <c r="K294" i="5"/>
  <c r="J294" i="5"/>
  <c r="I294" i="5"/>
  <c r="H294" i="5"/>
  <c r="G294" i="5"/>
  <c r="F294" i="5"/>
  <c r="E294" i="5"/>
  <c r="D294" i="5"/>
  <c r="C294" i="5"/>
  <c r="B294" i="5"/>
  <c r="L293" i="5"/>
  <c r="K293" i="5"/>
  <c r="J293" i="5"/>
  <c r="I293" i="5"/>
  <c r="H293" i="5"/>
  <c r="G293" i="5"/>
  <c r="F293" i="5"/>
  <c r="E293" i="5"/>
  <c r="D293" i="5"/>
  <c r="C293" i="5"/>
  <c r="B293" i="5"/>
  <c r="L292" i="5"/>
  <c r="K292" i="5"/>
  <c r="J292" i="5"/>
  <c r="I292" i="5"/>
  <c r="H292" i="5"/>
  <c r="G292" i="5"/>
  <c r="F292" i="5"/>
  <c r="E292" i="5"/>
  <c r="D292" i="5"/>
  <c r="C292" i="5"/>
  <c r="B292" i="5"/>
  <c r="L291" i="5"/>
  <c r="K291" i="5"/>
  <c r="J291" i="5"/>
  <c r="I291" i="5"/>
  <c r="H291" i="5"/>
  <c r="G291" i="5"/>
  <c r="F291" i="5"/>
  <c r="E291" i="5"/>
  <c r="D291" i="5"/>
  <c r="C291" i="5"/>
  <c r="B291" i="5"/>
  <c r="L290" i="5"/>
  <c r="K290" i="5"/>
  <c r="J290" i="5"/>
  <c r="I290" i="5"/>
  <c r="H290" i="5"/>
  <c r="G290" i="5"/>
  <c r="F290" i="5"/>
  <c r="E290" i="5"/>
  <c r="D290" i="5"/>
  <c r="C290" i="5"/>
  <c r="B290" i="5"/>
  <c r="L289" i="5"/>
  <c r="K289" i="5"/>
  <c r="J289" i="5"/>
  <c r="I289" i="5"/>
  <c r="H289" i="5"/>
  <c r="G289" i="5"/>
  <c r="F289" i="5"/>
  <c r="E289" i="5"/>
  <c r="D289" i="5"/>
  <c r="C289" i="5"/>
  <c r="B289" i="5"/>
  <c r="L288" i="5"/>
  <c r="K288" i="5"/>
  <c r="J288" i="5"/>
  <c r="I288" i="5"/>
  <c r="H288" i="5"/>
  <c r="G288" i="5"/>
  <c r="F288" i="5"/>
  <c r="E288" i="5"/>
  <c r="D288" i="5"/>
  <c r="C288" i="5"/>
  <c r="B288" i="5"/>
  <c r="L287" i="5"/>
  <c r="K287" i="5"/>
  <c r="J287" i="5"/>
  <c r="I287" i="5"/>
  <c r="H287" i="5"/>
  <c r="G287" i="5"/>
  <c r="F287" i="5"/>
  <c r="E287" i="5"/>
  <c r="D287" i="5"/>
  <c r="C287" i="5"/>
  <c r="B287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B327" i="5" l="1"/>
  <c r="B326" i="5"/>
  <c r="B330" i="5"/>
  <c r="B331" i="5"/>
  <c r="B329" i="5"/>
  <c r="B328" i="5"/>
  <c r="B312" i="5"/>
  <c r="F312" i="5"/>
  <c r="J312" i="5"/>
  <c r="C313" i="5"/>
  <c r="K313" i="5"/>
  <c r="H314" i="5"/>
  <c r="E315" i="5"/>
  <c r="F329" i="5"/>
  <c r="E329" i="5"/>
  <c r="E327" i="5"/>
  <c r="I327" i="5"/>
  <c r="F328" i="5"/>
  <c r="G329" i="5"/>
  <c r="D327" i="5"/>
  <c r="C327" i="5" s="1"/>
  <c r="H327" i="5"/>
  <c r="L327" i="5"/>
  <c r="E328" i="5"/>
  <c r="I328" i="5"/>
  <c r="E312" i="5"/>
  <c r="I312" i="5"/>
  <c r="B313" i="5"/>
  <c r="F313" i="5"/>
  <c r="J313" i="5"/>
  <c r="C314" i="5"/>
  <c r="G314" i="5"/>
  <c r="K314" i="5"/>
  <c r="D315" i="5"/>
  <c r="H315" i="5"/>
  <c r="L315" i="5"/>
  <c r="E316" i="5"/>
  <c r="I316" i="5"/>
  <c r="B317" i="5"/>
  <c r="F317" i="5"/>
  <c r="J317" i="5"/>
  <c r="C318" i="5"/>
  <c r="G318" i="5"/>
  <c r="K318" i="5"/>
  <c r="D319" i="5"/>
  <c r="H319" i="5"/>
  <c r="L319" i="5"/>
  <c r="E320" i="5"/>
  <c r="I320" i="5"/>
  <c r="B321" i="5"/>
  <c r="F321" i="5"/>
  <c r="J321" i="5"/>
  <c r="C322" i="5"/>
  <c r="G322" i="5"/>
  <c r="K322" i="5"/>
  <c r="D323" i="5"/>
  <c r="H323" i="5"/>
  <c r="L323" i="5"/>
  <c r="E324" i="5"/>
  <c r="I324" i="5"/>
  <c r="B325" i="5"/>
  <c r="F325" i="5"/>
  <c r="J325" i="5"/>
  <c r="C326" i="5"/>
  <c r="G326" i="5"/>
  <c r="K326" i="5"/>
  <c r="J329" i="5"/>
  <c r="D312" i="5"/>
  <c r="H312" i="5"/>
  <c r="L312" i="5"/>
  <c r="E313" i="5"/>
  <c r="I313" i="5"/>
  <c r="B314" i="5"/>
  <c r="F314" i="5"/>
  <c r="J314" i="5"/>
  <c r="C315" i="5"/>
  <c r="G315" i="5"/>
  <c r="K315" i="5"/>
  <c r="D316" i="5"/>
  <c r="H316" i="5"/>
  <c r="L316" i="5"/>
  <c r="E317" i="5"/>
  <c r="I317" i="5"/>
  <c r="B318" i="5"/>
  <c r="F318" i="5"/>
  <c r="J318" i="5"/>
  <c r="C319" i="5"/>
  <c r="G319" i="5"/>
  <c r="K319" i="5"/>
  <c r="D320" i="5"/>
  <c r="H320" i="5"/>
  <c r="L320" i="5"/>
  <c r="E321" i="5"/>
  <c r="I321" i="5"/>
  <c r="B322" i="5"/>
  <c r="F322" i="5"/>
  <c r="J322" i="5"/>
  <c r="C323" i="5"/>
  <c r="G323" i="5"/>
  <c r="K323" i="5"/>
  <c r="D324" i="5"/>
  <c r="H324" i="5"/>
  <c r="L324" i="5"/>
  <c r="E325" i="5"/>
  <c r="I325" i="5"/>
  <c r="F326" i="5"/>
  <c r="J326" i="5"/>
  <c r="G327" i="5"/>
  <c r="K327" i="5"/>
  <c r="D328" i="5"/>
  <c r="H328" i="5"/>
  <c r="L328" i="5"/>
  <c r="I329" i="5"/>
  <c r="H329" i="5" s="1"/>
  <c r="G312" i="5"/>
  <c r="D313" i="5"/>
  <c r="L313" i="5"/>
  <c r="I314" i="5"/>
  <c r="B316" i="5"/>
  <c r="F315" i="5"/>
  <c r="J316" i="5"/>
  <c r="C316" i="5"/>
  <c r="G317" i="5"/>
  <c r="K316" i="5"/>
  <c r="D318" i="5"/>
  <c r="H317" i="5"/>
  <c r="L318" i="5"/>
  <c r="E318" i="5"/>
  <c r="I319" i="5"/>
  <c r="B319" i="5"/>
  <c r="F320" i="5"/>
  <c r="J319" i="5"/>
  <c r="C321" i="5"/>
  <c r="G320" i="5"/>
  <c r="K321" i="5"/>
  <c r="D321" i="5"/>
  <c r="H322" i="5"/>
  <c r="L321" i="5"/>
  <c r="E323" i="5"/>
  <c r="I322" i="5"/>
  <c r="B324" i="5"/>
  <c r="F323" i="5"/>
  <c r="J324" i="5"/>
  <c r="C324" i="5"/>
  <c r="G325" i="5"/>
  <c r="K324" i="5"/>
  <c r="D326" i="5"/>
  <c r="H325" i="5"/>
  <c r="L326" i="5"/>
  <c r="E326" i="5"/>
  <c r="I326" i="5"/>
  <c r="F327" i="5"/>
  <c r="J327" i="5"/>
  <c r="C328" i="5"/>
  <c r="G328" i="5"/>
  <c r="K329" i="5"/>
  <c r="D329" i="5"/>
  <c r="C329" i="5" s="1"/>
  <c r="L329" i="5"/>
  <c r="G313" i="5"/>
  <c r="D314" i="5"/>
  <c r="L314" i="5"/>
  <c r="I315" i="5"/>
  <c r="F316" i="5"/>
  <c r="C317" i="5"/>
  <c r="K317" i="5"/>
  <c r="H318" i="5"/>
  <c r="E319" i="5"/>
  <c r="B320" i="5"/>
  <c r="J320" i="5"/>
  <c r="G321" i="5"/>
  <c r="D322" i="5"/>
  <c r="L322" i="5"/>
  <c r="I323" i="5"/>
  <c r="F324" i="5"/>
  <c r="C325" i="5"/>
  <c r="K325" i="5"/>
  <c r="H326" i="5"/>
  <c r="K328" i="5"/>
  <c r="C312" i="5"/>
  <c r="K312" i="5"/>
  <c r="H313" i="5"/>
  <c r="E314" i="5"/>
  <c r="B315" i="5"/>
  <c r="J315" i="5"/>
  <c r="G316" i="5"/>
  <c r="D317" i="5"/>
  <c r="L317" i="5"/>
  <c r="I318" i="5"/>
  <c r="F319" i="5"/>
  <c r="C320" i="5"/>
  <c r="K320" i="5"/>
  <c r="H321" i="5"/>
  <c r="E322" i="5"/>
  <c r="B323" i="5"/>
  <c r="J323" i="5"/>
  <c r="G324" i="5"/>
  <c r="D325" i="5"/>
  <c r="L325" i="5"/>
  <c r="J328" i="5"/>
  <c r="K189" i="11"/>
  <c r="I189" i="11"/>
  <c r="H189" i="11"/>
  <c r="G189" i="11"/>
  <c r="F189" i="11"/>
  <c r="E189" i="11"/>
  <c r="D189" i="11"/>
  <c r="C189" i="11"/>
  <c r="B189" i="11"/>
  <c r="K188" i="11"/>
  <c r="I188" i="11"/>
  <c r="H188" i="11"/>
  <c r="G188" i="11"/>
  <c r="F188" i="11"/>
  <c r="E188" i="11"/>
  <c r="D188" i="11"/>
  <c r="C188" i="11"/>
  <c r="B188" i="11"/>
  <c r="K187" i="11"/>
  <c r="I187" i="11"/>
  <c r="H187" i="11"/>
  <c r="G187" i="11"/>
  <c r="F187" i="11"/>
  <c r="E187" i="11"/>
  <c r="D187" i="11"/>
  <c r="C187" i="11"/>
  <c r="B187" i="11"/>
  <c r="K186" i="11"/>
  <c r="I186" i="11"/>
  <c r="H186" i="11"/>
  <c r="G186" i="11"/>
  <c r="F186" i="11"/>
  <c r="E186" i="11"/>
  <c r="D186" i="11"/>
  <c r="C186" i="11"/>
  <c r="B186" i="11"/>
  <c r="K185" i="11"/>
  <c r="I185" i="11"/>
  <c r="H185" i="11"/>
  <c r="G185" i="11"/>
  <c r="F185" i="11"/>
  <c r="E185" i="11"/>
  <c r="D185" i="11"/>
  <c r="C185" i="11"/>
  <c r="B185" i="11"/>
  <c r="K184" i="11"/>
  <c r="I184" i="11"/>
  <c r="H184" i="11"/>
  <c r="G184" i="11"/>
  <c r="F184" i="11"/>
  <c r="E184" i="11"/>
  <c r="D184" i="11"/>
  <c r="C184" i="11"/>
  <c r="B184" i="11"/>
  <c r="K183" i="11"/>
  <c r="I183" i="11"/>
  <c r="H183" i="11"/>
  <c r="G183" i="11"/>
  <c r="F183" i="11"/>
  <c r="E183" i="11"/>
  <c r="D183" i="11"/>
  <c r="C183" i="11"/>
  <c r="B183" i="11"/>
  <c r="K182" i="11"/>
  <c r="I182" i="11"/>
  <c r="H182" i="11"/>
  <c r="G182" i="11"/>
  <c r="F182" i="11"/>
  <c r="E182" i="11"/>
  <c r="D182" i="11"/>
  <c r="C182" i="11"/>
  <c r="B182" i="11"/>
  <c r="K181" i="11"/>
  <c r="I181" i="11"/>
  <c r="H181" i="11"/>
  <c r="G181" i="11"/>
  <c r="F181" i="11"/>
  <c r="E181" i="11"/>
  <c r="D181" i="11"/>
  <c r="C181" i="11"/>
  <c r="B181" i="11"/>
  <c r="K180" i="11"/>
  <c r="I180" i="11"/>
  <c r="H180" i="11"/>
  <c r="G180" i="11"/>
  <c r="F180" i="11"/>
  <c r="E180" i="11"/>
  <c r="D180" i="11"/>
  <c r="C180" i="11"/>
  <c r="B180" i="11"/>
  <c r="K179" i="11"/>
  <c r="I179" i="11"/>
  <c r="H179" i="11"/>
  <c r="G179" i="11"/>
  <c r="F179" i="11"/>
  <c r="E179" i="11"/>
  <c r="D179" i="11"/>
  <c r="C179" i="11"/>
  <c r="B179" i="11"/>
  <c r="B205" i="11" l="1"/>
  <c r="F205" i="11"/>
  <c r="K205" i="11"/>
  <c r="E205" i="11"/>
  <c r="D202" i="11"/>
  <c r="D195" i="11"/>
  <c r="H195" i="11"/>
  <c r="B196" i="11"/>
  <c r="F196" i="11"/>
  <c r="D197" i="11"/>
  <c r="H197" i="11"/>
  <c r="B198" i="11"/>
  <c r="F198" i="11"/>
  <c r="D199" i="11"/>
  <c r="H199" i="11"/>
  <c r="B200" i="11"/>
  <c r="F200" i="11"/>
  <c r="D201" i="11"/>
  <c r="H201" i="11"/>
  <c r="B202" i="11"/>
  <c r="K201" i="11" s="1"/>
  <c r="F202" i="11"/>
  <c r="E202" i="11" s="1"/>
  <c r="I202" i="11"/>
  <c r="E195" i="11"/>
  <c r="I195" i="11"/>
  <c r="C196" i="11"/>
  <c r="G196" i="11"/>
  <c r="K196" i="11"/>
  <c r="E197" i="11"/>
  <c r="I197" i="11"/>
  <c r="C198" i="11"/>
  <c r="G198" i="11"/>
  <c r="K198" i="11"/>
  <c r="E199" i="11"/>
  <c r="I199" i="11"/>
  <c r="C200" i="11"/>
  <c r="G200" i="11"/>
  <c r="K200" i="11"/>
  <c r="E201" i="11"/>
  <c r="I201" i="11"/>
  <c r="C202" i="11"/>
  <c r="G202" i="11"/>
  <c r="K202" i="11"/>
  <c r="I205" i="11"/>
  <c r="H205" i="11" s="1"/>
  <c r="G205" i="11" s="1"/>
  <c r="K204" i="11" s="1"/>
  <c r="I204" i="11" s="1"/>
  <c r="H204" i="11" s="1"/>
  <c r="G204" i="11" s="1"/>
  <c r="F204" i="11" s="1"/>
  <c r="E204" i="11" s="1"/>
  <c r="C195" i="11"/>
  <c r="G195" i="11"/>
  <c r="K195" i="11"/>
  <c r="E196" i="11"/>
  <c r="I196" i="11"/>
  <c r="C197" i="11"/>
  <c r="G197" i="11"/>
  <c r="K197" i="11"/>
  <c r="E198" i="11"/>
  <c r="I198" i="11"/>
  <c r="C199" i="11"/>
  <c r="G199" i="11"/>
  <c r="K199" i="11"/>
  <c r="E200" i="11"/>
  <c r="I200" i="11"/>
  <c r="C201" i="11"/>
  <c r="G201" i="11"/>
  <c r="H202" i="11"/>
  <c r="B195" i="11"/>
  <c r="F195" i="11"/>
  <c r="D196" i="11"/>
  <c r="H196" i="11"/>
  <c r="B197" i="11"/>
  <c r="F197" i="11"/>
  <c r="D198" i="11"/>
  <c r="H198" i="11"/>
  <c r="B199" i="11"/>
  <c r="F199" i="11"/>
  <c r="D200" i="11"/>
  <c r="H200" i="11"/>
  <c r="B201" i="11"/>
  <c r="F201" i="11"/>
  <c r="I203" i="11"/>
  <c r="H203" i="11" s="1"/>
  <c r="G203" i="11" s="1"/>
  <c r="F203" i="11" s="1"/>
  <c r="E203" i="11" s="1"/>
  <c r="D203" i="11" s="1"/>
  <c r="C203" i="11" s="1"/>
  <c r="B203" i="11" s="1"/>
  <c r="C205" i="11"/>
  <c r="C204" i="11"/>
  <c r="B204" i="11" s="1"/>
  <c r="K203" i="11"/>
  <c r="D205" i="11"/>
  <c r="D204" i="11"/>
  <c r="P345" i="9" l="1"/>
  <c r="O345" i="9"/>
  <c r="N345" i="9"/>
  <c r="M345" i="9"/>
  <c r="L345" i="9"/>
  <c r="K345" i="9"/>
  <c r="H345" i="9"/>
  <c r="G345" i="9"/>
  <c r="F345" i="9"/>
  <c r="E345" i="9"/>
  <c r="D345" i="9"/>
  <c r="B345" i="9"/>
  <c r="P344" i="9"/>
  <c r="O344" i="9"/>
  <c r="N344" i="9"/>
  <c r="M344" i="9"/>
  <c r="L344" i="9"/>
  <c r="K344" i="9"/>
  <c r="H344" i="9"/>
  <c r="G344" i="9"/>
  <c r="F344" i="9"/>
  <c r="E344" i="9"/>
  <c r="D344" i="9"/>
  <c r="B344" i="9"/>
  <c r="P343" i="9"/>
  <c r="O343" i="9"/>
  <c r="N343" i="9"/>
  <c r="M343" i="9"/>
  <c r="L343" i="9"/>
  <c r="K343" i="9"/>
  <c r="H343" i="9"/>
  <c r="G343" i="9"/>
  <c r="F343" i="9"/>
  <c r="E343" i="9"/>
  <c r="D343" i="9"/>
  <c r="B343" i="9"/>
  <c r="P342" i="9"/>
  <c r="O342" i="9"/>
  <c r="N342" i="9"/>
  <c r="M342" i="9"/>
  <c r="L342" i="9"/>
  <c r="K342" i="9"/>
  <c r="H342" i="9"/>
  <c r="G342" i="9"/>
  <c r="F342" i="9"/>
  <c r="E342" i="9"/>
  <c r="D342" i="9"/>
  <c r="B342" i="9"/>
  <c r="P341" i="9"/>
  <c r="O341" i="9"/>
  <c r="N341" i="9"/>
  <c r="M341" i="9"/>
  <c r="L341" i="9"/>
  <c r="K341" i="9"/>
  <c r="H341" i="9"/>
  <c r="G341" i="9"/>
  <c r="F341" i="9"/>
  <c r="E341" i="9"/>
  <c r="D341" i="9"/>
  <c r="B341" i="9"/>
  <c r="P340" i="9"/>
  <c r="O340" i="9"/>
  <c r="N340" i="9"/>
  <c r="M340" i="9"/>
  <c r="L340" i="9"/>
  <c r="K340" i="9"/>
  <c r="H340" i="9"/>
  <c r="G340" i="9"/>
  <c r="F340" i="9"/>
  <c r="E340" i="9"/>
  <c r="D340" i="9"/>
  <c r="B340" i="9"/>
  <c r="P339" i="9"/>
  <c r="O339" i="9"/>
  <c r="N339" i="9"/>
  <c r="M339" i="9"/>
  <c r="L339" i="9"/>
  <c r="K339" i="9"/>
  <c r="H339" i="9"/>
  <c r="G339" i="9"/>
  <c r="F339" i="9"/>
  <c r="E339" i="9"/>
  <c r="D339" i="9"/>
  <c r="B339" i="9"/>
  <c r="P338" i="9"/>
  <c r="O338" i="9"/>
  <c r="N338" i="9"/>
  <c r="M338" i="9"/>
  <c r="L338" i="9"/>
  <c r="K338" i="9"/>
  <c r="H338" i="9"/>
  <c r="G338" i="9"/>
  <c r="F338" i="9"/>
  <c r="E338" i="9"/>
  <c r="D338" i="9"/>
  <c r="B338" i="9"/>
  <c r="P337" i="9"/>
  <c r="O337" i="9"/>
  <c r="N337" i="9"/>
  <c r="M337" i="9"/>
  <c r="L337" i="9"/>
  <c r="K337" i="9"/>
  <c r="H337" i="9"/>
  <c r="G337" i="9"/>
  <c r="F337" i="9"/>
  <c r="E337" i="9"/>
  <c r="D337" i="9"/>
  <c r="B337" i="9"/>
  <c r="P336" i="9"/>
  <c r="O336" i="9"/>
  <c r="N336" i="9"/>
  <c r="M336" i="9"/>
  <c r="L336" i="9"/>
  <c r="K336" i="9"/>
  <c r="H336" i="9"/>
  <c r="G336" i="9"/>
  <c r="F336" i="9"/>
  <c r="E336" i="9"/>
  <c r="D336" i="9"/>
  <c r="B336" i="9"/>
  <c r="P335" i="9"/>
  <c r="O335" i="9"/>
  <c r="N335" i="9"/>
  <c r="M335" i="9"/>
  <c r="L335" i="9"/>
  <c r="K335" i="9"/>
  <c r="H335" i="9"/>
  <c r="G335" i="9"/>
  <c r="F335" i="9"/>
  <c r="E335" i="9"/>
  <c r="D335" i="9"/>
  <c r="B335" i="9"/>
  <c r="P334" i="9"/>
  <c r="O334" i="9"/>
  <c r="N334" i="9"/>
  <c r="M334" i="9"/>
  <c r="L334" i="9"/>
  <c r="K334" i="9"/>
  <c r="H334" i="9"/>
  <c r="G334" i="9"/>
  <c r="F334" i="9"/>
  <c r="E334" i="9"/>
  <c r="D334" i="9"/>
  <c r="B334" i="9"/>
  <c r="P333" i="9"/>
  <c r="O333" i="9"/>
  <c r="N333" i="9"/>
  <c r="M333" i="9"/>
  <c r="L333" i="9"/>
  <c r="K333" i="9"/>
  <c r="H333" i="9"/>
  <c r="G333" i="9"/>
  <c r="F333" i="9"/>
  <c r="E333" i="9"/>
  <c r="D333" i="9"/>
  <c r="B333" i="9"/>
  <c r="D332" i="9"/>
  <c r="B332" i="9"/>
  <c r="D331" i="9"/>
  <c r="B331" i="9"/>
  <c r="D330" i="9"/>
  <c r="B330" i="9"/>
  <c r="D329" i="9"/>
  <c r="B329" i="9"/>
  <c r="D328" i="9"/>
  <c r="B328" i="9"/>
  <c r="D327" i="9"/>
  <c r="B327" i="9"/>
  <c r="D326" i="9"/>
  <c r="B326" i="9"/>
  <c r="D325" i="9"/>
  <c r="B325" i="9"/>
  <c r="D324" i="9"/>
  <c r="B324" i="9"/>
  <c r="D323" i="9"/>
  <c r="B32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B371" i="9" l="1"/>
  <c r="B373" i="9"/>
  <c r="B370" i="9"/>
  <c r="B372" i="9"/>
  <c r="B374" i="9"/>
  <c r="B375" i="9"/>
  <c r="G355" i="9"/>
  <c r="K355" i="9"/>
  <c r="O355" i="9"/>
  <c r="E356" i="9"/>
  <c r="I356" i="9"/>
  <c r="M356" i="9"/>
  <c r="B357" i="9"/>
  <c r="G357" i="9"/>
  <c r="K357" i="9"/>
  <c r="O357" i="9"/>
  <c r="E358" i="9"/>
  <c r="I358" i="9"/>
  <c r="M358" i="9"/>
  <c r="B359" i="9"/>
  <c r="G359" i="9"/>
  <c r="K359" i="9"/>
  <c r="O359" i="9"/>
  <c r="E360" i="9"/>
  <c r="I360" i="9"/>
  <c r="M360" i="9"/>
  <c r="B361" i="9"/>
  <c r="G361" i="9"/>
  <c r="K361" i="9"/>
  <c r="O361" i="9"/>
  <c r="E362" i="9"/>
  <c r="I362" i="9"/>
  <c r="M362" i="9"/>
  <c r="B363" i="9"/>
  <c r="G363" i="9"/>
  <c r="K363" i="9"/>
  <c r="O363" i="9"/>
  <c r="E364" i="9"/>
  <c r="I364" i="9"/>
  <c r="M364" i="9"/>
  <c r="B365" i="9"/>
  <c r="G365" i="9"/>
  <c r="K365" i="9"/>
  <c r="O365" i="9"/>
  <c r="E366" i="9"/>
  <c r="I366" i="9"/>
  <c r="M366" i="9"/>
  <c r="B367" i="9"/>
  <c r="G367" i="9"/>
  <c r="K367" i="9"/>
  <c r="O367" i="9"/>
  <c r="E368" i="9"/>
  <c r="I368" i="9"/>
  <c r="M368" i="9"/>
  <c r="B369" i="9"/>
  <c r="G369" i="9"/>
  <c r="K369" i="9"/>
  <c r="O369" i="9"/>
  <c r="E370" i="9"/>
  <c r="I370" i="9"/>
  <c r="M370" i="9"/>
  <c r="G371" i="9"/>
  <c r="K371" i="9"/>
  <c r="O371" i="9"/>
  <c r="E372" i="9"/>
  <c r="I372" i="9"/>
  <c r="M372" i="9"/>
  <c r="G373" i="9"/>
  <c r="K373" i="9"/>
  <c r="O373" i="9"/>
  <c r="E374" i="9"/>
  <c r="E375" i="9"/>
  <c r="I374" i="9"/>
  <c r="I375" i="9"/>
  <c r="M374" i="9"/>
  <c r="M375" i="9"/>
  <c r="D355" i="9"/>
  <c r="H355" i="9"/>
  <c r="L355" i="9"/>
  <c r="P355" i="9"/>
  <c r="F356" i="9"/>
  <c r="J356" i="9"/>
  <c r="N356" i="9"/>
  <c r="D357" i="9"/>
  <c r="H357" i="9"/>
  <c r="L357" i="9"/>
  <c r="P357" i="9"/>
  <c r="F358" i="9"/>
  <c r="J358" i="9"/>
  <c r="N358" i="9"/>
  <c r="D359" i="9"/>
  <c r="H359" i="9"/>
  <c r="L359" i="9"/>
  <c r="P359" i="9"/>
  <c r="F360" i="9"/>
  <c r="J360" i="9"/>
  <c r="N360" i="9"/>
  <c r="D361" i="9"/>
  <c r="H361" i="9"/>
  <c r="L361" i="9"/>
  <c r="P361" i="9"/>
  <c r="F362" i="9"/>
  <c r="J362" i="9"/>
  <c r="N362" i="9"/>
  <c r="D363" i="9"/>
  <c r="H363" i="9"/>
  <c r="L363" i="9"/>
  <c r="P363" i="9"/>
  <c r="F364" i="9"/>
  <c r="J364" i="9"/>
  <c r="N364" i="9"/>
  <c r="D365" i="9"/>
  <c r="H365" i="9"/>
  <c r="L365" i="9"/>
  <c r="P365" i="9"/>
  <c r="F366" i="9"/>
  <c r="J366" i="9"/>
  <c r="N366" i="9"/>
  <c r="D367" i="9"/>
  <c r="H367" i="9"/>
  <c r="L367" i="9"/>
  <c r="P367" i="9"/>
  <c r="F368" i="9"/>
  <c r="J368" i="9"/>
  <c r="N368" i="9"/>
  <c r="D369" i="9"/>
  <c r="H369" i="9"/>
  <c r="L369" i="9"/>
  <c r="P369" i="9"/>
  <c r="F370" i="9"/>
  <c r="J370" i="9"/>
  <c r="N370" i="9"/>
  <c r="D371" i="9"/>
  <c r="H371" i="9"/>
  <c r="L371" i="9"/>
  <c r="P371" i="9"/>
  <c r="F372" i="9"/>
  <c r="J372" i="9"/>
  <c r="N372" i="9"/>
  <c r="D373" i="9"/>
  <c r="H373" i="9"/>
  <c r="L373" i="9"/>
  <c r="P373" i="9"/>
  <c r="F374" i="9"/>
  <c r="F375" i="9"/>
  <c r="J374" i="9"/>
  <c r="J375" i="9"/>
  <c r="N374" i="9"/>
  <c r="N375" i="9"/>
  <c r="E355" i="9"/>
  <c r="I355" i="9"/>
  <c r="M355" i="9"/>
  <c r="B356" i="9"/>
  <c r="G356" i="9"/>
  <c r="K356" i="9"/>
  <c r="O356" i="9"/>
  <c r="E357" i="9"/>
  <c r="I357" i="9"/>
  <c r="M357" i="9"/>
  <c r="B358" i="9"/>
  <c r="G358" i="9"/>
  <c r="K358" i="9"/>
  <c r="O358" i="9"/>
  <c r="E359" i="9"/>
  <c r="I359" i="9"/>
  <c r="M359" i="9"/>
  <c r="B360" i="9"/>
  <c r="G360" i="9"/>
  <c r="K360" i="9"/>
  <c r="O360" i="9"/>
  <c r="E361" i="9"/>
  <c r="I361" i="9"/>
  <c r="M361" i="9"/>
  <c r="B362" i="9"/>
  <c r="G362" i="9"/>
  <c r="K362" i="9"/>
  <c r="O362" i="9"/>
  <c r="E363" i="9"/>
  <c r="I363" i="9"/>
  <c r="M363" i="9"/>
  <c r="B364" i="9"/>
  <c r="G364" i="9"/>
  <c r="K364" i="9"/>
  <c r="O364" i="9"/>
  <c r="E365" i="9"/>
  <c r="I365" i="9"/>
  <c r="M365" i="9"/>
  <c r="B366" i="9"/>
  <c r="G366" i="9"/>
  <c r="K366" i="9"/>
  <c r="O366" i="9"/>
  <c r="E367" i="9"/>
  <c r="I367" i="9"/>
  <c r="M367" i="9"/>
  <c r="B368" i="9"/>
  <c r="G368" i="9"/>
  <c r="K368" i="9"/>
  <c r="O368" i="9"/>
  <c r="E369" i="9"/>
  <c r="I369" i="9"/>
  <c r="M369" i="9"/>
  <c r="G370" i="9"/>
  <c r="K370" i="9"/>
  <c r="O370" i="9"/>
  <c r="E371" i="9"/>
  <c r="I371" i="9"/>
  <c r="M371" i="9"/>
  <c r="G372" i="9"/>
  <c r="K372" i="9"/>
  <c r="O372" i="9"/>
  <c r="E373" i="9"/>
  <c r="I373" i="9"/>
  <c r="M373" i="9"/>
  <c r="G374" i="9"/>
  <c r="G375" i="9"/>
  <c r="K374" i="9"/>
  <c r="K375" i="9"/>
  <c r="O374" i="9"/>
  <c r="O375" i="9"/>
  <c r="F355" i="9"/>
  <c r="J355" i="9"/>
  <c r="N355" i="9"/>
  <c r="D356" i="9"/>
  <c r="H356" i="9"/>
  <c r="L356" i="9"/>
  <c r="P356" i="9"/>
  <c r="F357" i="9"/>
  <c r="J357" i="9"/>
  <c r="N357" i="9"/>
  <c r="D358" i="9"/>
  <c r="H358" i="9"/>
  <c r="L358" i="9"/>
  <c r="P358" i="9"/>
  <c r="F359" i="9"/>
  <c r="J359" i="9"/>
  <c r="N359" i="9"/>
  <c r="D360" i="9"/>
  <c r="H360" i="9"/>
  <c r="L360" i="9"/>
  <c r="P360" i="9"/>
  <c r="F361" i="9"/>
  <c r="J361" i="9"/>
  <c r="N361" i="9"/>
  <c r="D362" i="9"/>
  <c r="H362" i="9"/>
  <c r="L362" i="9"/>
  <c r="P362" i="9"/>
  <c r="F363" i="9"/>
  <c r="J363" i="9"/>
  <c r="N363" i="9"/>
  <c r="D364" i="9"/>
  <c r="H364" i="9"/>
  <c r="L364" i="9"/>
  <c r="P364" i="9"/>
  <c r="F365" i="9"/>
  <c r="J365" i="9"/>
  <c r="N365" i="9"/>
  <c r="D366" i="9"/>
  <c r="H366" i="9"/>
  <c r="L366" i="9"/>
  <c r="P366" i="9"/>
  <c r="F367" i="9"/>
  <c r="J367" i="9"/>
  <c r="N367" i="9"/>
  <c r="D368" i="9"/>
  <c r="H368" i="9"/>
  <c r="L368" i="9"/>
  <c r="P368" i="9"/>
  <c r="F369" i="9"/>
  <c r="J369" i="9"/>
  <c r="N369" i="9"/>
  <c r="D370" i="9"/>
  <c r="H370" i="9"/>
  <c r="L370" i="9"/>
  <c r="P370" i="9"/>
  <c r="F371" i="9"/>
  <c r="J371" i="9"/>
  <c r="N371" i="9"/>
  <c r="D372" i="9"/>
  <c r="H372" i="9"/>
  <c r="L372" i="9"/>
  <c r="P372" i="9"/>
  <c r="F373" i="9"/>
  <c r="J373" i="9"/>
  <c r="N373" i="9"/>
  <c r="D374" i="9"/>
  <c r="D375" i="9"/>
  <c r="H374" i="9"/>
  <c r="H375" i="9"/>
  <c r="L374" i="9"/>
  <c r="L375" i="9"/>
  <c r="P374" i="9"/>
  <c r="P375" i="9"/>
  <c r="C346" i="9"/>
  <c r="H354" i="9"/>
  <c r="C324" i="9"/>
  <c r="C325" i="9"/>
  <c r="C326" i="9"/>
  <c r="C328" i="9"/>
  <c r="C329" i="9"/>
  <c r="C330" i="9"/>
  <c r="C333" i="9"/>
  <c r="C334" i="9"/>
  <c r="C336" i="9"/>
  <c r="C337" i="9"/>
  <c r="C338" i="9"/>
  <c r="C340" i="9"/>
  <c r="C341" i="9"/>
  <c r="C342" i="9"/>
  <c r="C344" i="9"/>
  <c r="C345" i="9"/>
  <c r="B353" i="9"/>
  <c r="G353" i="9"/>
  <c r="K353" i="9"/>
  <c r="O353" i="9"/>
  <c r="E353" i="9"/>
  <c r="I353" i="9"/>
  <c r="M353" i="9"/>
  <c r="B354" i="9"/>
  <c r="G354" i="9"/>
  <c r="F354" i="9" s="1"/>
  <c r="K354" i="9"/>
  <c r="J354" i="9" s="1"/>
  <c r="F353" i="9"/>
  <c r="J353" i="9"/>
  <c r="N353" i="9"/>
  <c r="D353" i="9"/>
  <c r="H353" i="9"/>
  <c r="L353" i="9"/>
  <c r="P353" i="9"/>
  <c r="O354" i="9"/>
  <c r="N354" i="9" s="1"/>
  <c r="E354" i="9"/>
  <c r="I354" i="9"/>
  <c r="M354" i="9"/>
  <c r="L354" i="9" s="1"/>
  <c r="B355" i="9"/>
  <c r="P354" i="9" s="1"/>
  <c r="N592" i="9"/>
  <c r="C323" i="9"/>
  <c r="C327" i="9"/>
  <c r="C331" i="9"/>
  <c r="C360" i="9" s="1"/>
  <c r="C332" i="9"/>
  <c r="C335" i="9"/>
  <c r="C364" i="9" s="1"/>
  <c r="C339" i="9"/>
  <c r="C343" i="9"/>
  <c r="C372" i="9" s="1"/>
  <c r="N462" i="9"/>
  <c r="N485" i="9"/>
  <c r="N539" i="9"/>
  <c r="D354" i="9"/>
  <c r="N567" i="9"/>
  <c r="N511" i="9"/>
  <c r="A287" i="3"/>
  <c r="A286" i="3"/>
  <c r="A285" i="3"/>
  <c r="A284" i="3"/>
  <c r="C374" i="9" l="1"/>
  <c r="C363" i="9"/>
  <c r="C371" i="9"/>
  <c r="C373" i="9"/>
  <c r="C368" i="9"/>
  <c r="C356" i="9"/>
  <c r="C375" i="9"/>
  <c r="C376" i="9"/>
  <c r="C361" i="9"/>
  <c r="C367" i="9"/>
  <c r="C355" i="9"/>
  <c r="C370" i="9"/>
  <c r="C365" i="9"/>
  <c r="C358" i="9"/>
  <c r="C369" i="9"/>
  <c r="C357" i="9"/>
  <c r="C362" i="9"/>
  <c r="C366" i="9"/>
  <c r="C359" i="9"/>
  <c r="C354" i="9"/>
  <c r="C353" i="9"/>
  <c r="A283" i="3"/>
  <c r="A282" i="3"/>
  <c r="A281" i="3"/>
  <c r="D343" i="3"/>
  <c r="A280" i="3"/>
  <c r="A279" i="3"/>
  <c r="A278" i="3"/>
  <c r="A277" i="3"/>
  <c r="A276" i="3"/>
  <c r="A275" i="3"/>
  <c r="A274" i="3"/>
  <c r="A273" i="3"/>
  <c r="A272" i="3"/>
  <c r="A271" i="3"/>
  <c r="A270" i="3"/>
  <c r="C343" i="3" l="1"/>
  <c r="G343" i="3"/>
  <c r="H343" i="3"/>
  <c r="F343" i="3"/>
  <c r="E343" i="3"/>
  <c r="A269" i="3"/>
  <c r="H342" i="3"/>
  <c r="G342" i="3"/>
  <c r="F342" i="3"/>
  <c r="E342" i="3"/>
  <c r="D342" i="3"/>
  <c r="C342" i="3"/>
  <c r="B342" i="3"/>
  <c r="A268" i="3"/>
  <c r="A267" i="3"/>
  <c r="A266" i="3"/>
  <c r="A265" i="3"/>
  <c r="A264" i="3"/>
  <c r="A263" i="3"/>
  <c r="A262" i="3" l="1"/>
  <c r="A261" i="3" l="1"/>
  <c r="A260" i="3"/>
  <c r="A259" i="3"/>
  <c r="A258" i="3"/>
  <c r="A257" i="3"/>
  <c r="D341" i="3"/>
  <c r="A256" i="3"/>
  <c r="A255" i="3"/>
  <c r="A254" i="3"/>
  <c r="A253" i="3"/>
  <c r="A252" i="3"/>
  <c r="A251" i="3"/>
  <c r="A250" i="3"/>
  <c r="A249" i="3"/>
  <c r="H248" i="3"/>
  <c r="G248" i="3"/>
  <c r="F248" i="3"/>
  <c r="E248" i="3"/>
  <c r="C248" i="3"/>
  <c r="B248" i="3"/>
  <c r="A248" i="3"/>
  <c r="H247" i="3"/>
  <c r="G247" i="3"/>
  <c r="F247" i="3"/>
  <c r="E247" i="3"/>
  <c r="D247" i="3"/>
  <c r="C247" i="3"/>
  <c r="B247" i="3"/>
  <c r="A247" i="3"/>
  <c r="H246" i="3"/>
  <c r="G246" i="3"/>
  <c r="F246" i="3"/>
  <c r="E246" i="3"/>
  <c r="D246" i="3"/>
  <c r="C246" i="3"/>
  <c r="B246" i="3"/>
  <c r="A246" i="3"/>
  <c r="H245" i="3"/>
  <c r="G245" i="3"/>
  <c r="F245" i="3"/>
  <c r="E245" i="3"/>
  <c r="D245" i="3"/>
  <c r="C245" i="3"/>
  <c r="B245" i="3"/>
  <c r="A245" i="3"/>
  <c r="H244" i="3"/>
  <c r="G244" i="3"/>
  <c r="F244" i="3"/>
  <c r="E244" i="3"/>
  <c r="D244" i="3"/>
  <c r="C244" i="3"/>
  <c r="B244" i="3"/>
  <c r="A244" i="3"/>
  <c r="H243" i="3"/>
  <c r="G243" i="3"/>
  <c r="F243" i="3"/>
  <c r="E243" i="3"/>
  <c r="D243" i="3"/>
  <c r="C243" i="3"/>
  <c r="B243" i="3"/>
  <c r="A243" i="3"/>
  <c r="H242" i="3"/>
  <c r="G242" i="3"/>
  <c r="F242" i="3"/>
  <c r="E242" i="3"/>
  <c r="D242" i="3"/>
  <c r="C242" i="3"/>
  <c r="B242" i="3"/>
  <c r="A242" i="3"/>
  <c r="H241" i="3"/>
  <c r="G241" i="3"/>
  <c r="F241" i="3"/>
  <c r="E241" i="3"/>
  <c r="D241" i="3"/>
  <c r="C241" i="3"/>
  <c r="B241" i="3"/>
  <c r="A241" i="3"/>
  <c r="H240" i="3"/>
  <c r="G240" i="3"/>
  <c r="F240" i="3"/>
  <c r="E240" i="3"/>
  <c r="D240" i="3"/>
  <c r="C240" i="3"/>
  <c r="B240" i="3"/>
  <c r="A240" i="3"/>
  <c r="H239" i="3"/>
  <c r="G239" i="3"/>
  <c r="F239" i="3"/>
  <c r="E239" i="3"/>
  <c r="D239" i="3"/>
  <c r="C239" i="3"/>
  <c r="B239" i="3"/>
  <c r="A239" i="3"/>
  <c r="H238" i="3"/>
  <c r="G238" i="3"/>
  <c r="F238" i="3"/>
  <c r="E238" i="3"/>
  <c r="D238" i="3"/>
  <c r="C238" i="3"/>
  <c r="B238" i="3"/>
  <c r="A238" i="3"/>
  <c r="H237" i="3"/>
  <c r="G237" i="3"/>
  <c r="F237" i="3"/>
  <c r="E237" i="3"/>
  <c r="C237" i="3"/>
  <c r="B237" i="3"/>
  <c r="A237" i="3"/>
  <c r="H236" i="3"/>
  <c r="G236" i="3"/>
  <c r="F236" i="3"/>
  <c r="E236" i="3"/>
  <c r="C236" i="3"/>
  <c r="B236" i="3"/>
  <c r="A236" i="3"/>
  <c r="H235" i="3"/>
  <c r="G235" i="3"/>
  <c r="F235" i="3"/>
  <c r="E235" i="3"/>
  <c r="C235" i="3"/>
  <c r="B235" i="3"/>
  <c r="A235" i="3"/>
  <c r="H234" i="3"/>
  <c r="G234" i="3"/>
  <c r="F234" i="3"/>
  <c r="E234" i="3"/>
  <c r="C234" i="3"/>
  <c r="B234" i="3"/>
  <c r="A234" i="3"/>
  <c r="H233" i="3"/>
  <c r="G233" i="3"/>
  <c r="F233" i="3"/>
  <c r="E233" i="3"/>
  <c r="C233" i="3"/>
  <c r="B233" i="3"/>
  <c r="A233" i="3"/>
  <c r="H232" i="3"/>
  <c r="G232" i="3"/>
  <c r="F232" i="3"/>
  <c r="E232" i="3"/>
  <c r="C232" i="3"/>
  <c r="B232" i="3"/>
  <c r="A232" i="3"/>
  <c r="H231" i="3"/>
  <c r="G231" i="3"/>
  <c r="F231" i="3"/>
  <c r="E231" i="3"/>
  <c r="C231" i="3"/>
  <c r="B231" i="3"/>
  <c r="A231" i="3"/>
  <c r="H230" i="3"/>
  <c r="G230" i="3"/>
  <c r="F230" i="3"/>
  <c r="E230" i="3"/>
  <c r="C230" i="3"/>
  <c r="B230" i="3"/>
  <c r="A230" i="3"/>
  <c r="H229" i="3"/>
  <c r="G229" i="3"/>
  <c r="F229" i="3"/>
  <c r="E229" i="3"/>
  <c r="C229" i="3"/>
  <c r="B229" i="3"/>
  <c r="A229" i="3"/>
  <c r="H228" i="3"/>
  <c r="G228" i="3"/>
  <c r="F228" i="3"/>
  <c r="E228" i="3"/>
  <c r="C228" i="3"/>
  <c r="B228" i="3"/>
  <c r="A228" i="3"/>
  <c r="H227" i="3"/>
  <c r="G227" i="3"/>
  <c r="F227" i="3"/>
  <c r="E227" i="3"/>
  <c r="C227" i="3"/>
  <c r="B227" i="3"/>
  <c r="A227" i="3"/>
  <c r="H226" i="3"/>
  <c r="G226" i="3"/>
  <c r="F226" i="3"/>
  <c r="E226" i="3"/>
  <c r="C226" i="3"/>
  <c r="B226" i="3"/>
  <c r="A226" i="3"/>
  <c r="H225" i="3"/>
  <c r="G225" i="3"/>
  <c r="F225" i="3"/>
  <c r="E225" i="3"/>
  <c r="C225" i="3"/>
  <c r="B225" i="3"/>
  <c r="A225" i="3"/>
  <c r="H224" i="3"/>
  <c r="G224" i="3"/>
  <c r="F224" i="3"/>
  <c r="E224" i="3"/>
  <c r="C224" i="3"/>
  <c r="B224" i="3"/>
  <c r="A224" i="3"/>
  <c r="H223" i="3"/>
  <c r="G223" i="3"/>
  <c r="F223" i="3"/>
  <c r="E223" i="3"/>
  <c r="C223" i="3"/>
  <c r="B223" i="3"/>
  <c r="A223" i="3"/>
  <c r="H222" i="3"/>
  <c r="G222" i="3"/>
  <c r="F222" i="3"/>
  <c r="E222" i="3"/>
  <c r="C222" i="3"/>
  <c r="B222" i="3"/>
  <c r="A222" i="3"/>
  <c r="H221" i="3"/>
  <c r="G221" i="3"/>
  <c r="F221" i="3"/>
  <c r="E221" i="3"/>
  <c r="C221" i="3"/>
  <c r="B221" i="3"/>
  <c r="A221" i="3"/>
  <c r="H220" i="3"/>
  <c r="G220" i="3"/>
  <c r="F220" i="3"/>
  <c r="E220" i="3"/>
  <c r="C220" i="3"/>
  <c r="B220" i="3"/>
  <c r="A220" i="3"/>
  <c r="H219" i="3"/>
  <c r="G219" i="3"/>
  <c r="F219" i="3"/>
  <c r="E219" i="3"/>
  <c r="C219" i="3"/>
  <c r="B219" i="3"/>
  <c r="A219" i="3"/>
  <c r="H218" i="3"/>
  <c r="G218" i="3"/>
  <c r="F218" i="3"/>
  <c r="E218" i="3"/>
  <c r="C218" i="3"/>
  <c r="B218" i="3"/>
  <c r="A218" i="3"/>
  <c r="H217" i="3"/>
  <c r="G217" i="3"/>
  <c r="F217" i="3"/>
  <c r="E217" i="3"/>
  <c r="C217" i="3"/>
  <c r="B217" i="3"/>
  <c r="A217" i="3"/>
  <c r="H216" i="3"/>
  <c r="G216" i="3"/>
  <c r="F216" i="3"/>
  <c r="E216" i="3"/>
  <c r="C216" i="3"/>
  <c r="B216" i="3"/>
  <c r="A216" i="3"/>
  <c r="H215" i="3"/>
  <c r="G215" i="3"/>
  <c r="F215" i="3"/>
  <c r="E215" i="3"/>
  <c r="C215" i="3"/>
  <c r="B215" i="3"/>
  <c r="A215" i="3"/>
  <c r="H214" i="3"/>
  <c r="G214" i="3"/>
  <c r="F214" i="3"/>
  <c r="E214" i="3"/>
  <c r="C214" i="3"/>
  <c r="B214" i="3"/>
  <c r="A214" i="3"/>
  <c r="H213" i="3"/>
  <c r="G213" i="3"/>
  <c r="F213" i="3"/>
  <c r="E213" i="3"/>
  <c r="C213" i="3"/>
  <c r="B213" i="3"/>
  <c r="A213" i="3"/>
  <c r="H212" i="3"/>
  <c r="G212" i="3"/>
  <c r="F212" i="3"/>
  <c r="E212" i="3"/>
  <c r="C212" i="3"/>
  <c r="B212" i="3"/>
  <c r="A212" i="3"/>
  <c r="H211" i="3"/>
  <c r="G211" i="3"/>
  <c r="F211" i="3"/>
  <c r="E211" i="3"/>
  <c r="C211" i="3"/>
  <c r="B211" i="3"/>
  <c r="A211" i="3"/>
  <c r="H210" i="3"/>
  <c r="G210" i="3"/>
  <c r="F210" i="3"/>
  <c r="E210" i="3"/>
  <c r="C210" i="3"/>
  <c r="B210" i="3"/>
  <c r="A210" i="3"/>
  <c r="H209" i="3"/>
  <c r="G209" i="3"/>
  <c r="F209" i="3"/>
  <c r="E209" i="3"/>
  <c r="C209" i="3"/>
  <c r="B209" i="3"/>
  <c r="A209" i="3"/>
  <c r="H208" i="3"/>
  <c r="G208" i="3"/>
  <c r="F208" i="3"/>
  <c r="E208" i="3"/>
  <c r="C208" i="3"/>
  <c r="B208" i="3"/>
  <c r="A208" i="3"/>
  <c r="H207" i="3"/>
  <c r="G207" i="3"/>
  <c r="F207" i="3"/>
  <c r="E207" i="3"/>
  <c r="C207" i="3"/>
  <c r="B207" i="3"/>
  <c r="A207" i="3"/>
  <c r="H206" i="3"/>
  <c r="G206" i="3"/>
  <c r="F206" i="3"/>
  <c r="E206" i="3"/>
  <c r="C206" i="3"/>
  <c r="B206" i="3"/>
  <c r="A206" i="3"/>
  <c r="H205" i="3"/>
  <c r="G205" i="3"/>
  <c r="F205" i="3"/>
  <c r="E205" i="3"/>
  <c r="C205" i="3"/>
  <c r="B205" i="3"/>
  <c r="A205" i="3"/>
  <c r="H204" i="3"/>
  <c r="G204" i="3"/>
  <c r="F204" i="3"/>
  <c r="E204" i="3"/>
  <c r="C204" i="3"/>
  <c r="B204" i="3"/>
  <c r="A204" i="3"/>
  <c r="H203" i="3"/>
  <c r="G203" i="3"/>
  <c r="F203" i="3"/>
  <c r="E203" i="3"/>
  <c r="C203" i="3"/>
  <c r="B203" i="3"/>
  <c r="A203" i="3"/>
  <c r="H202" i="3"/>
  <c r="G202" i="3"/>
  <c r="F202" i="3"/>
  <c r="E202" i="3"/>
  <c r="C202" i="3"/>
  <c r="B202" i="3"/>
  <c r="A202" i="3"/>
  <c r="H201" i="3"/>
  <c r="G201" i="3"/>
  <c r="F201" i="3"/>
  <c r="E201" i="3"/>
  <c r="C201" i="3"/>
  <c r="B201" i="3"/>
  <c r="A201" i="3"/>
  <c r="H200" i="3"/>
  <c r="G200" i="3"/>
  <c r="F200" i="3"/>
  <c r="E200" i="3"/>
  <c r="C200" i="3"/>
  <c r="B200" i="3"/>
  <c r="A200" i="3"/>
  <c r="H199" i="3"/>
  <c r="G199" i="3"/>
  <c r="F199" i="3"/>
  <c r="E199" i="3"/>
  <c r="C199" i="3"/>
  <c r="B199" i="3"/>
  <c r="A199" i="3"/>
  <c r="H198" i="3"/>
  <c r="G198" i="3"/>
  <c r="F198" i="3"/>
  <c r="E198" i="3"/>
  <c r="C198" i="3"/>
  <c r="B198" i="3"/>
  <c r="A198" i="3"/>
  <c r="H197" i="3"/>
  <c r="G197" i="3"/>
  <c r="F197" i="3"/>
  <c r="E197" i="3"/>
  <c r="C197" i="3"/>
  <c r="B197" i="3"/>
  <c r="A197" i="3"/>
  <c r="H196" i="3"/>
  <c r="G196" i="3"/>
  <c r="F196" i="3"/>
  <c r="E196" i="3"/>
  <c r="C196" i="3"/>
  <c r="B196" i="3"/>
  <c r="A196" i="3"/>
  <c r="H195" i="3"/>
  <c r="G195" i="3"/>
  <c r="F195" i="3"/>
  <c r="E195" i="3"/>
  <c r="C195" i="3"/>
  <c r="B195" i="3"/>
  <c r="A195" i="3"/>
  <c r="H194" i="3"/>
  <c r="G194" i="3"/>
  <c r="F194" i="3"/>
  <c r="E194" i="3"/>
  <c r="C194" i="3"/>
  <c r="B194" i="3"/>
  <c r="A194" i="3"/>
  <c r="H193" i="3"/>
  <c r="G193" i="3"/>
  <c r="F193" i="3"/>
  <c r="E193" i="3"/>
  <c r="C193" i="3"/>
  <c r="B193" i="3"/>
  <c r="A193" i="3"/>
  <c r="H192" i="3"/>
  <c r="G192" i="3"/>
  <c r="F192" i="3"/>
  <c r="E192" i="3"/>
  <c r="C192" i="3"/>
  <c r="B192" i="3"/>
  <c r="A192" i="3"/>
  <c r="H191" i="3"/>
  <c r="G191" i="3"/>
  <c r="F191" i="3"/>
  <c r="E191" i="3"/>
  <c r="C191" i="3"/>
  <c r="B191" i="3"/>
  <c r="A191" i="3"/>
  <c r="H190" i="3"/>
  <c r="G190" i="3"/>
  <c r="F190" i="3"/>
  <c r="E190" i="3"/>
  <c r="C190" i="3"/>
  <c r="B190" i="3"/>
  <c r="A190" i="3"/>
  <c r="H189" i="3"/>
  <c r="G189" i="3"/>
  <c r="F189" i="3"/>
  <c r="E189" i="3"/>
  <c r="C189" i="3"/>
  <c r="B189" i="3"/>
  <c r="A189" i="3"/>
  <c r="H188" i="3"/>
  <c r="G188" i="3"/>
  <c r="F188" i="3"/>
  <c r="E188" i="3"/>
  <c r="C188" i="3"/>
  <c r="B188" i="3"/>
  <c r="A188" i="3"/>
  <c r="H187" i="3"/>
  <c r="G187" i="3"/>
  <c r="F187" i="3"/>
  <c r="E187" i="3"/>
  <c r="C187" i="3"/>
  <c r="B187" i="3"/>
  <c r="A187" i="3"/>
  <c r="H186" i="3"/>
  <c r="G186" i="3"/>
  <c r="F186" i="3"/>
  <c r="E186" i="3"/>
  <c r="C186" i="3"/>
  <c r="B186" i="3"/>
  <c r="A186" i="3"/>
  <c r="H185" i="3"/>
  <c r="G185" i="3"/>
  <c r="F185" i="3"/>
  <c r="E185" i="3"/>
  <c r="C185" i="3"/>
  <c r="B185" i="3"/>
  <c r="A185" i="3"/>
  <c r="H184" i="3"/>
  <c r="G184" i="3"/>
  <c r="F184" i="3"/>
  <c r="E184" i="3"/>
  <c r="C184" i="3"/>
  <c r="B184" i="3"/>
  <c r="A184" i="3"/>
  <c r="H183" i="3"/>
  <c r="G183" i="3"/>
  <c r="F183" i="3"/>
  <c r="E183" i="3"/>
  <c r="C183" i="3"/>
  <c r="B183" i="3"/>
  <c r="A183" i="3"/>
  <c r="H182" i="3"/>
  <c r="G182" i="3"/>
  <c r="F182" i="3"/>
  <c r="E182" i="3"/>
  <c r="C182" i="3"/>
  <c r="B182" i="3"/>
  <c r="A182" i="3"/>
  <c r="H181" i="3"/>
  <c r="G181" i="3"/>
  <c r="F181" i="3"/>
  <c r="E181" i="3"/>
  <c r="C181" i="3"/>
  <c r="B181" i="3"/>
  <c r="A181" i="3"/>
  <c r="H180" i="3"/>
  <c r="G180" i="3"/>
  <c r="F180" i="3"/>
  <c r="E180" i="3"/>
  <c r="C180" i="3"/>
  <c r="B180" i="3"/>
  <c r="A180" i="3"/>
  <c r="H179" i="3"/>
  <c r="G179" i="3"/>
  <c r="F179" i="3"/>
  <c r="E179" i="3"/>
  <c r="C179" i="3"/>
  <c r="B179" i="3"/>
  <c r="A179" i="3"/>
  <c r="H178" i="3"/>
  <c r="G178" i="3"/>
  <c r="F178" i="3"/>
  <c r="E178" i="3"/>
  <c r="C178" i="3"/>
  <c r="B178" i="3"/>
  <c r="A178" i="3"/>
  <c r="H177" i="3"/>
  <c r="G177" i="3"/>
  <c r="F177" i="3"/>
  <c r="E177" i="3"/>
  <c r="C177" i="3"/>
  <c r="B177" i="3"/>
  <c r="A177" i="3"/>
  <c r="H176" i="3"/>
  <c r="G176" i="3"/>
  <c r="F176" i="3"/>
  <c r="E176" i="3"/>
  <c r="C176" i="3"/>
  <c r="B176" i="3"/>
  <c r="A176" i="3"/>
  <c r="H175" i="3"/>
  <c r="G175" i="3"/>
  <c r="F175" i="3"/>
  <c r="E175" i="3"/>
  <c r="C175" i="3"/>
  <c r="B175" i="3"/>
  <c r="A175" i="3"/>
  <c r="H174" i="3"/>
  <c r="G174" i="3"/>
  <c r="F174" i="3"/>
  <c r="E174" i="3"/>
  <c r="C174" i="3"/>
  <c r="B174" i="3"/>
  <c r="A174" i="3"/>
  <c r="H173" i="3"/>
  <c r="G173" i="3"/>
  <c r="F173" i="3"/>
  <c r="E173" i="3"/>
  <c r="C173" i="3"/>
  <c r="B173" i="3"/>
  <c r="A173" i="3"/>
  <c r="H172" i="3"/>
  <c r="G172" i="3"/>
  <c r="F172" i="3"/>
  <c r="E172" i="3"/>
  <c r="C172" i="3"/>
  <c r="B172" i="3"/>
  <c r="A172" i="3"/>
  <c r="H171" i="3"/>
  <c r="G171" i="3"/>
  <c r="F171" i="3"/>
  <c r="E171" i="3"/>
  <c r="C171" i="3"/>
  <c r="B171" i="3"/>
  <c r="A171" i="3"/>
  <c r="H170" i="3"/>
  <c r="G170" i="3"/>
  <c r="F170" i="3"/>
  <c r="E170" i="3"/>
  <c r="C170" i="3"/>
  <c r="B170" i="3"/>
  <c r="A170" i="3"/>
  <c r="H169" i="3"/>
  <c r="G169" i="3"/>
  <c r="F169" i="3"/>
  <c r="E169" i="3"/>
  <c r="C169" i="3"/>
  <c r="B169" i="3"/>
  <c r="A169" i="3"/>
  <c r="H168" i="3"/>
  <c r="G168" i="3"/>
  <c r="F168" i="3"/>
  <c r="E168" i="3"/>
  <c r="C168" i="3"/>
  <c r="B168" i="3"/>
  <c r="A168" i="3"/>
  <c r="H167" i="3"/>
  <c r="G167" i="3"/>
  <c r="F167" i="3"/>
  <c r="E167" i="3"/>
  <c r="C167" i="3"/>
  <c r="B167" i="3"/>
  <c r="A167" i="3"/>
  <c r="H166" i="3"/>
  <c r="G166" i="3"/>
  <c r="F166" i="3"/>
  <c r="E166" i="3"/>
  <c r="C166" i="3"/>
  <c r="B166" i="3"/>
  <c r="A166" i="3"/>
  <c r="H165" i="3"/>
  <c r="G165" i="3"/>
  <c r="F165" i="3"/>
  <c r="E165" i="3"/>
  <c r="C165" i="3"/>
  <c r="B165" i="3"/>
  <c r="A165" i="3"/>
  <c r="H164" i="3"/>
  <c r="G164" i="3"/>
  <c r="F164" i="3"/>
  <c r="E164" i="3"/>
  <c r="C164" i="3"/>
  <c r="B164" i="3"/>
  <c r="A164" i="3"/>
  <c r="H163" i="3"/>
  <c r="G163" i="3"/>
  <c r="F163" i="3"/>
  <c r="E163" i="3"/>
  <c r="C163" i="3"/>
  <c r="B163" i="3"/>
  <c r="A163" i="3"/>
  <c r="H162" i="3"/>
  <c r="G162" i="3"/>
  <c r="F162" i="3"/>
  <c r="E162" i="3"/>
  <c r="C162" i="3"/>
  <c r="B162" i="3"/>
  <c r="A162" i="3"/>
  <c r="H161" i="3"/>
  <c r="G161" i="3"/>
  <c r="F161" i="3"/>
  <c r="E161" i="3"/>
  <c r="C161" i="3"/>
  <c r="B161" i="3"/>
  <c r="A161" i="3"/>
  <c r="H160" i="3"/>
  <c r="G160" i="3"/>
  <c r="F160" i="3"/>
  <c r="E160" i="3"/>
  <c r="C160" i="3"/>
  <c r="B160" i="3"/>
  <c r="A160" i="3"/>
  <c r="H159" i="3"/>
  <c r="G159" i="3"/>
  <c r="F159" i="3"/>
  <c r="E159" i="3"/>
  <c r="C159" i="3"/>
  <c r="B159" i="3"/>
  <c r="A159" i="3"/>
  <c r="H158" i="3"/>
  <c r="G158" i="3"/>
  <c r="F158" i="3"/>
  <c r="E158" i="3"/>
  <c r="C158" i="3"/>
  <c r="B158" i="3"/>
  <c r="A158" i="3"/>
  <c r="H157" i="3"/>
  <c r="G157" i="3"/>
  <c r="F157" i="3"/>
  <c r="E157" i="3"/>
  <c r="C157" i="3"/>
  <c r="B157" i="3"/>
  <c r="A157" i="3"/>
  <c r="H156" i="3"/>
  <c r="G156" i="3"/>
  <c r="F156" i="3"/>
  <c r="E156" i="3"/>
  <c r="C156" i="3"/>
  <c r="B156" i="3"/>
  <c r="A156" i="3"/>
  <c r="H155" i="3"/>
  <c r="G155" i="3"/>
  <c r="F155" i="3"/>
  <c r="E155" i="3"/>
  <c r="C155" i="3"/>
  <c r="B155" i="3"/>
  <c r="A155" i="3"/>
  <c r="H154" i="3"/>
  <c r="G154" i="3"/>
  <c r="F154" i="3"/>
  <c r="E154" i="3"/>
  <c r="C154" i="3"/>
  <c r="B154" i="3"/>
  <c r="A154" i="3"/>
  <c r="H153" i="3"/>
  <c r="G153" i="3"/>
  <c r="F153" i="3"/>
  <c r="E153" i="3"/>
  <c r="C153" i="3"/>
  <c r="B153" i="3"/>
  <c r="A153" i="3"/>
  <c r="H152" i="3"/>
  <c r="G152" i="3"/>
  <c r="F152" i="3"/>
  <c r="E152" i="3"/>
  <c r="C152" i="3"/>
  <c r="B152" i="3"/>
  <c r="A152" i="3"/>
  <c r="H151" i="3"/>
  <c r="G151" i="3"/>
  <c r="F151" i="3"/>
  <c r="E151" i="3"/>
  <c r="C151" i="3"/>
  <c r="B151" i="3"/>
  <c r="A151" i="3"/>
  <c r="H150" i="3"/>
  <c r="G150" i="3"/>
  <c r="F150" i="3"/>
  <c r="E150" i="3"/>
  <c r="C150" i="3"/>
  <c r="B150" i="3"/>
  <c r="A150" i="3"/>
  <c r="H149" i="3"/>
  <c r="G149" i="3"/>
  <c r="F149" i="3"/>
  <c r="E149" i="3"/>
  <c r="C149" i="3"/>
  <c r="B149" i="3"/>
  <c r="A149" i="3"/>
  <c r="H148" i="3"/>
  <c r="G148" i="3"/>
  <c r="F148" i="3"/>
  <c r="E148" i="3"/>
  <c r="C148" i="3"/>
  <c r="B148" i="3"/>
  <c r="A148" i="3"/>
  <c r="H147" i="3"/>
  <c r="G147" i="3"/>
  <c r="F147" i="3"/>
  <c r="E147" i="3"/>
  <c r="C147" i="3"/>
  <c r="B147" i="3"/>
  <c r="A147" i="3"/>
  <c r="H146" i="3"/>
  <c r="G146" i="3"/>
  <c r="F146" i="3"/>
  <c r="E146" i="3"/>
  <c r="C146" i="3"/>
  <c r="B146" i="3"/>
  <c r="A146" i="3"/>
  <c r="H145" i="3"/>
  <c r="G145" i="3"/>
  <c r="F145" i="3"/>
  <c r="E145" i="3"/>
  <c r="C145" i="3"/>
  <c r="B145" i="3"/>
  <c r="A145" i="3"/>
  <c r="H144" i="3"/>
  <c r="G144" i="3"/>
  <c r="F144" i="3"/>
  <c r="E144" i="3"/>
  <c r="C144" i="3"/>
  <c r="B144" i="3"/>
  <c r="A144" i="3"/>
  <c r="H143" i="3"/>
  <c r="G143" i="3"/>
  <c r="F143" i="3"/>
  <c r="E143" i="3"/>
  <c r="C143" i="3"/>
  <c r="B143" i="3"/>
  <c r="A143" i="3"/>
  <c r="H142" i="3"/>
  <c r="G142" i="3"/>
  <c r="F142" i="3"/>
  <c r="E142" i="3"/>
  <c r="C142" i="3"/>
  <c r="B142" i="3"/>
  <c r="A142" i="3"/>
  <c r="H141" i="3"/>
  <c r="G141" i="3"/>
  <c r="F141" i="3"/>
  <c r="E141" i="3"/>
  <c r="C141" i="3"/>
  <c r="B141" i="3"/>
  <c r="A141" i="3"/>
  <c r="H140" i="3"/>
  <c r="G140" i="3"/>
  <c r="F140" i="3"/>
  <c r="E140" i="3"/>
  <c r="C140" i="3"/>
  <c r="B140" i="3"/>
  <c r="A140" i="3"/>
  <c r="H139" i="3"/>
  <c r="G139" i="3"/>
  <c r="F139" i="3"/>
  <c r="E139" i="3"/>
  <c r="C139" i="3"/>
  <c r="B139" i="3"/>
  <c r="A139" i="3"/>
  <c r="H138" i="3"/>
  <c r="G138" i="3"/>
  <c r="F138" i="3"/>
  <c r="E138" i="3"/>
  <c r="C138" i="3"/>
  <c r="B138" i="3"/>
  <c r="A138" i="3"/>
  <c r="H137" i="3"/>
  <c r="G137" i="3"/>
  <c r="F137" i="3"/>
  <c r="E137" i="3"/>
  <c r="C137" i="3"/>
  <c r="B137" i="3"/>
  <c r="A137" i="3"/>
  <c r="H136" i="3"/>
  <c r="G136" i="3"/>
  <c r="F136" i="3"/>
  <c r="E136" i="3"/>
  <c r="C136" i="3"/>
  <c r="B136" i="3"/>
  <c r="A136" i="3"/>
  <c r="H135" i="3"/>
  <c r="G135" i="3"/>
  <c r="F135" i="3"/>
  <c r="E135" i="3"/>
  <c r="C135" i="3"/>
  <c r="B135" i="3"/>
  <c r="A135" i="3"/>
  <c r="H134" i="3"/>
  <c r="G134" i="3"/>
  <c r="F134" i="3"/>
  <c r="E134" i="3"/>
  <c r="C134" i="3"/>
  <c r="B134" i="3"/>
  <c r="A134" i="3"/>
  <c r="H133" i="3"/>
  <c r="G133" i="3"/>
  <c r="F133" i="3"/>
  <c r="E133" i="3"/>
  <c r="C133" i="3"/>
  <c r="B133" i="3"/>
  <c r="A133" i="3"/>
  <c r="H132" i="3"/>
  <c r="G132" i="3"/>
  <c r="F132" i="3"/>
  <c r="E132" i="3"/>
  <c r="C132" i="3"/>
  <c r="B132" i="3"/>
  <c r="A132" i="3"/>
  <c r="H131" i="3"/>
  <c r="G131" i="3"/>
  <c r="F131" i="3"/>
  <c r="E131" i="3"/>
  <c r="C131" i="3"/>
  <c r="B131" i="3"/>
  <c r="A131" i="3"/>
  <c r="H130" i="3"/>
  <c r="G130" i="3"/>
  <c r="F130" i="3"/>
  <c r="E130" i="3"/>
  <c r="C130" i="3"/>
  <c r="B130" i="3"/>
  <c r="A130" i="3"/>
  <c r="H129" i="3"/>
  <c r="G129" i="3"/>
  <c r="F129" i="3"/>
  <c r="E129" i="3"/>
  <c r="C129" i="3"/>
  <c r="B129" i="3"/>
  <c r="A129" i="3"/>
  <c r="H128" i="3"/>
  <c r="G128" i="3"/>
  <c r="F128" i="3"/>
  <c r="E128" i="3"/>
  <c r="C128" i="3"/>
  <c r="B128" i="3"/>
  <c r="A128" i="3"/>
  <c r="H127" i="3"/>
  <c r="G127" i="3"/>
  <c r="F127" i="3"/>
  <c r="E127" i="3"/>
  <c r="C127" i="3"/>
  <c r="B127" i="3"/>
  <c r="A127" i="3"/>
  <c r="H126" i="3"/>
  <c r="G126" i="3"/>
  <c r="F126" i="3"/>
  <c r="E126" i="3"/>
  <c r="C126" i="3"/>
  <c r="B126" i="3"/>
  <c r="A126" i="3"/>
  <c r="H125" i="3"/>
  <c r="G125" i="3"/>
  <c r="F125" i="3"/>
  <c r="E125" i="3"/>
  <c r="C125" i="3"/>
  <c r="B125" i="3"/>
  <c r="A125" i="3"/>
  <c r="H124" i="3"/>
  <c r="G124" i="3"/>
  <c r="F124" i="3"/>
  <c r="E124" i="3"/>
  <c r="C124" i="3"/>
  <c r="B124" i="3"/>
  <c r="A124" i="3"/>
  <c r="H123" i="3"/>
  <c r="G123" i="3"/>
  <c r="F123" i="3"/>
  <c r="E123" i="3"/>
  <c r="C123" i="3"/>
  <c r="B123" i="3"/>
  <c r="A123" i="3"/>
  <c r="H122" i="3"/>
  <c r="G122" i="3"/>
  <c r="F122" i="3"/>
  <c r="E122" i="3"/>
  <c r="C122" i="3"/>
  <c r="B122" i="3"/>
  <c r="A122" i="3"/>
  <c r="H121" i="3"/>
  <c r="G121" i="3"/>
  <c r="F121" i="3"/>
  <c r="E121" i="3"/>
  <c r="C121" i="3"/>
  <c r="B121" i="3"/>
  <c r="A121" i="3"/>
  <c r="H120" i="3"/>
  <c r="G120" i="3"/>
  <c r="F120" i="3"/>
  <c r="E120" i="3"/>
  <c r="C120" i="3"/>
  <c r="B120" i="3"/>
  <c r="A120" i="3"/>
  <c r="H119" i="3"/>
  <c r="G119" i="3"/>
  <c r="F119" i="3"/>
  <c r="E119" i="3"/>
  <c r="C119" i="3"/>
  <c r="B119" i="3"/>
  <c r="A119" i="3"/>
  <c r="H118" i="3"/>
  <c r="G118" i="3"/>
  <c r="F118" i="3"/>
  <c r="E118" i="3"/>
  <c r="C118" i="3"/>
  <c r="B118" i="3"/>
  <c r="A118" i="3"/>
  <c r="H117" i="3"/>
  <c r="G117" i="3"/>
  <c r="F117" i="3"/>
  <c r="E117" i="3"/>
  <c r="C117" i="3"/>
  <c r="B117" i="3"/>
  <c r="A117" i="3"/>
  <c r="H116" i="3"/>
  <c r="G116" i="3"/>
  <c r="F116" i="3"/>
  <c r="E116" i="3"/>
  <c r="C116" i="3"/>
  <c r="B116" i="3"/>
  <c r="A116" i="3"/>
  <c r="H115" i="3"/>
  <c r="G115" i="3"/>
  <c r="F115" i="3"/>
  <c r="E115" i="3"/>
  <c r="C115" i="3"/>
  <c r="B115" i="3"/>
  <c r="A115" i="3"/>
  <c r="H114" i="3"/>
  <c r="G114" i="3"/>
  <c r="F114" i="3"/>
  <c r="E114" i="3"/>
  <c r="C114" i="3"/>
  <c r="B114" i="3"/>
  <c r="A114" i="3"/>
  <c r="H113" i="3"/>
  <c r="G113" i="3"/>
  <c r="F113" i="3"/>
  <c r="E113" i="3"/>
  <c r="C113" i="3"/>
  <c r="B113" i="3"/>
  <c r="A113" i="3"/>
  <c r="H112" i="3"/>
  <c r="G112" i="3"/>
  <c r="F112" i="3"/>
  <c r="E112" i="3"/>
  <c r="C112" i="3"/>
  <c r="B112" i="3"/>
  <c r="A112" i="3"/>
  <c r="H111" i="3"/>
  <c r="G111" i="3"/>
  <c r="F111" i="3"/>
  <c r="E111" i="3"/>
  <c r="C111" i="3"/>
  <c r="B111" i="3"/>
  <c r="A111" i="3"/>
  <c r="H110" i="3"/>
  <c r="G110" i="3"/>
  <c r="F110" i="3"/>
  <c r="E110" i="3"/>
  <c r="C110" i="3"/>
  <c r="B110" i="3"/>
  <c r="A110" i="3"/>
  <c r="H109" i="3"/>
  <c r="G109" i="3"/>
  <c r="F109" i="3"/>
  <c r="E109" i="3"/>
  <c r="C109" i="3"/>
  <c r="B109" i="3"/>
  <c r="A109" i="3"/>
  <c r="H108" i="3"/>
  <c r="G108" i="3"/>
  <c r="F108" i="3"/>
  <c r="E108" i="3"/>
  <c r="C108" i="3"/>
  <c r="B108" i="3"/>
  <c r="A108" i="3"/>
  <c r="H107" i="3"/>
  <c r="G107" i="3"/>
  <c r="F107" i="3"/>
  <c r="E107" i="3"/>
  <c r="C107" i="3"/>
  <c r="B107" i="3"/>
  <c r="A107" i="3"/>
  <c r="H106" i="3"/>
  <c r="G106" i="3"/>
  <c r="F106" i="3"/>
  <c r="E106" i="3"/>
  <c r="C106" i="3"/>
  <c r="B106" i="3"/>
  <c r="A106" i="3"/>
  <c r="H105" i="3"/>
  <c r="G105" i="3"/>
  <c r="F105" i="3"/>
  <c r="E105" i="3"/>
  <c r="C105" i="3"/>
  <c r="B105" i="3"/>
  <c r="A105" i="3"/>
  <c r="H104" i="3"/>
  <c r="G104" i="3"/>
  <c r="F104" i="3"/>
  <c r="E104" i="3"/>
  <c r="C104" i="3"/>
  <c r="B104" i="3"/>
  <c r="A104" i="3"/>
  <c r="H103" i="3"/>
  <c r="G103" i="3"/>
  <c r="F103" i="3"/>
  <c r="E103" i="3"/>
  <c r="C103" i="3"/>
  <c r="B103" i="3"/>
  <c r="A103" i="3"/>
  <c r="H102" i="3"/>
  <c r="G102" i="3"/>
  <c r="F102" i="3"/>
  <c r="E102" i="3"/>
  <c r="C102" i="3"/>
  <c r="B102" i="3"/>
  <c r="A102" i="3"/>
  <c r="H101" i="3"/>
  <c r="G101" i="3"/>
  <c r="F101" i="3"/>
  <c r="E101" i="3"/>
  <c r="C101" i="3"/>
  <c r="B101" i="3"/>
  <c r="A101" i="3"/>
  <c r="H100" i="3"/>
  <c r="G100" i="3"/>
  <c r="F100" i="3"/>
  <c r="E100" i="3"/>
  <c r="C100" i="3"/>
  <c r="B100" i="3"/>
  <c r="A100" i="3"/>
  <c r="H99" i="3"/>
  <c r="G99" i="3"/>
  <c r="F99" i="3"/>
  <c r="E99" i="3"/>
  <c r="C99" i="3"/>
  <c r="B99" i="3"/>
  <c r="A99" i="3"/>
  <c r="H98" i="3"/>
  <c r="G98" i="3"/>
  <c r="F98" i="3"/>
  <c r="E98" i="3"/>
  <c r="C98" i="3"/>
  <c r="B98" i="3"/>
  <c r="A98" i="3"/>
  <c r="H97" i="3"/>
  <c r="G97" i="3"/>
  <c r="F97" i="3"/>
  <c r="E97" i="3"/>
  <c r="C97" i="3"/>
  <c r="B97" i="3"/>
  <c r="A97" i="3"/>
  <c r="H96" i="3"/>
  <c r="G96" i="3"/>
  <c r="F96" i="3"/>
  <c r="E96" i="3"/>
  <c r="C96" i="3"/>
  <c r="B96" i="3"/>
  <c r="A96" i="3"/>
  <c r="H95" i="3"/>
  <c r="G95" i="3"/>
  <c r="F95" i="3"/>
  <c r="E95" i="3"/>
  <c r="C95" i="3"/>
  <c r="B95" i="3"/>
  <c r="A95" i="3"/>
  <c r="H94" i="3"/>
  <c r="G94" i="3"/>
  <c r="F94" i="3"/>
  <c r="E94" i="3"/>
  <c r="C94" i="3"/>
  <c r="B94" i="3"/>
  <c r="A94" i="3"/>
  <c r="H93" i="3"/>
  <c r="G93" i="3"/>
  <c r="F93" i="3"/>
  <c r="E93" i="3"/>
  <c r="C93" i="3"/>
  <c r="B93" i="3"/>
  <c r="A93" i="3"/>
  <c r="H92" i="3"/>
  <c r="G92" i="3"/>
  <c r="F92" i="3"/>
  <c r="E92" i="3"/>
  <c r="C92" i="3"/>
  <c r="B92" i="3"/>
  <c r="A92" i="3"/>
  <c r="H91" i="3"/>
  <c r="G91" i="3"/>
  <c r="F91" i="3"/>
  <c r="E91" i="3"/>
  <c r="C91" i="3"/>
  <c r="B91" i="3"/>
  <c r="A91" i="3"/>
  <c r="H90" i="3"/>
  <c r="G90" i="3"/>
  <c r="F90" i="3"/>
  <c r="E90" i="3"/>
  <c r="C90" i="3"/>
  <c r="B90" i="3"/>
  <c r="A90" i="3"/>
  <c r="H89" i="3"/>
  <c r="G89" i="3"/>
  <c r="F89" i="3"/>
  <c r="E89" i="3"/>
  <c r="C89" i="3"/>
  <c r="B89" i="3"/>
  <c r="A89" i="3"/>
  <c r="H88" i="3"/>
  <c r="G88" i="3"/>
  <c r="F88" i="3"/>
  <c r="E88" i="3"/>
  <c r="C88" i="3"/>
  <c r="B88" i="3"/>
  <c r="A88" i="3"/>
  <c r="H87" i="3"/>
  <c r="G87" i="3"/>
  <c r="F87" i="3"/>
  <c r="E87" i="3"/>
  <c r="C87" i="3"/>
  <c r="B87" i="3"/>
  <c r="A87" i="3"/>
  <c r="H86" i="3"/>
  <c r="G86" i="3"/>
  <c r="F86" i="3"/>
  <c r="E86" i="3"/>
  <c r="C86" i="3"/>
  <c r="B86" i="3"/>
  <c r="A86" i="3"/>
  <c r="H85" i="3"/>
  <c r="G85" i="3"/>
  <c r="F85" i="3"/>
  <c r="E85" i="3"/>
  <c r="C85" i="3"/>
  <c r="B85" i="3"/>
  <c r="A85" i="3"/>
  <c r="H84" i="3"/>
  <c r="G84" i="3"/>
  <c r="F84" i="3"/>
  <c r="E84" i="3"/>
  <c r="C84" i="3"/>
  <c r="B84" i="3"/>
  <c r="A84" i="3"/>
  <c r="H83" i="3"/>
  <c r="G83" i="3"/>
  <c r="F83" i="3"/>
  <c r="E83" i="3"/>
  <c r="C83" i="3"/>
  <c r="B83" i="3"/>
  <c r="A83" i="3"/>
  <c r="H82" i="3"/>
  <c r="G82" i="3"/>
  <c r="F82" i="3"/>
  <c r="E82" i="3"/>
  <c r="C82" i="3"/>
  <c r="B82" i="3"/>
  <c r="A82" i="3"/>
  <c r="H81" i="3"/>
  <c r="G81" i="3"/>
  <c r="F81" i="3"/>
  <c r="E81" i="3"/>
  <c r="C81" i="3"/>
  <c r="B81" i="3"/>
  <c r="A81" i="3"/>
  <c r="H80" i="3"/>
  <c r="G80" i="3"/>
  <c r="F80" i="3"/>
  <c r="E80" i="3"/>
  <c r="C80" i="3"/>
  <c r="B80" i="3"/>
  <c r="A80" i="3"/>
  <c r="H79" i="3"/>
  <c r="G79" i="3"/>
  <c r="F79" i="3"/>
  <c r="E79" i="3"/>
  <c r="C79" i="3"/>
  <c r="B79" i="3"/>
  <c r="A79" i="3"/>
  <c r="H78" i="3"/>
  <c r="G78" i="3"/>
  <c r="F78" i="3"/>
  <c r="E78" i="3"/>
  <c r="C78" i="3"/>
  <c r="B78" i="3"/>
  <c r="A78" i="3"/>
  <c r="H77" i="3"/>
  <c r="G77" i="3"/>
  <c r="F77" i="3"/>
  <c r="E77" i="3"/>
  <c r="C77" i="3"/>
  <c r="B77" i="3"/>
  <c r="A77" i="3"/>
  <c r="H76" i="3"/>
  <c r="G76" i="3"/>
  <c r="F76" i="3"/>
  <c r="E76" i="3"/>
  <c r="C76" i="3"/>
  <c r="B76" i="3"/>
  <c r="A76" i="3"/>
  <c r="H75" i="3"/>
  <c r="G75" i="3"/>
  <c r="F75" i="3"/>
  <c r="E75" i="3"/>
  <c r="C75" i="3"/>
  <c r="B75" i="3"/>
  <c r="A75" i="3"/>
  <c r="H74" i="3"/>
  <c r="G74" i="3"/>
  <c r="F74" i="3"/>
  <c r="E74" i="3"/>
  <c r="C74" i="3"/>
  <c r="B74" i="3"/>
  <c r="A74" i="3"/>
  <c r="H73" i="3"/>
  <c r="G73" i="3"/>
  <c r="F73" i="3"/>
  <c r="E73" i="3"/>
  <c r="C73" i="3"/>
  <c r="B73" i="3"/>
  <c r="A73" i="3"/>
  <c r="H72" i="3"/>
  <c r="G72" i="3"/>
  <c r="F72" i="3"/>
  <c r="E72" i="3"/>
  <c r="C72" i="3"/>
  <c r="B72" i="3"/>
  <c r="A72" i="3"/>
  <c r="H71" i="3"/>
  <c r="G71" i="3"/>
  <c r="F71" i="3"/>
  <c r="E71" i="3"/>
  <c r="C71" i="3"/>
  <c r="B71" i="3"/>
  <c r="A71" i="3"/>
  <c r="H70" i="3"/>
  <c r="G70" i="3"/>
  <c r="F70" i="3"/>
  <c r="E70" i="3"/>
  <c r="C70" i="3"/>
  <c r="B70" i="3"/>
  <c r="A70" i="3"/>
  <c r="H69" i="3"/>
  <c r="G69" i="3"/>
  <c r="F69" i="3"/>
  <c r="E69" i="3"/>
  <c r="C69" i="3"/>
  <c r="B69" i="3"/>
  <c r="A69" i="3"/>
  <c r="H68" i="3"/>
  <c r="G68" i="3"/>
  <c r="F68" i="3"/>
  <c r="E68" i="3"/>
  <c r="C68" i="3"/>
  <c r="B68" i="3"/>
  <c r="A68" i="3"/>
  <c r="H67" i="3"/>
  <c r="G67" i="3"/>
  <c r="F67" i="3"/>
  <c r="E67" i="3"/>
  <c r="C67" i="3"/>
  <c r="B67" i="3"/>
  <c r="A67" i="3"/>
  <c r="H66" i="3"/>
  <c r="G66" i="3"/>
  <c r="F66" i="3"/>
  <c r="E66" i="3"/>
  <c r="C66" i="3"/>
  <c r="B66" i="3"/>
  <c r="A66" i="3"/>
  <c r="H65" i="3"/>
  <c r="G65" i="3"/>
  <c r="F65" i="3"/>
  <c r="E65" i="3"/>
  <c r="C65" i="3"/>
  <c r="B65" i="3"/>
  <c r="A65" i="3"/>
  <c r="H64" i="3"/>
  <c r="G64" i="3"/>
  <c r="F64" i="3"/>
  <c r="E64" i="3"/>
  <c r="C64" i="3"/>
  <c r="B64" i="3"/>
  <c r="A64" i="3"/>
  <c r="H63" i="3"/>
  <c r="G63" i="3"/>
  <c r="F63" i="3"/>
  <c r="E63" i="3"/>
  <c r="C63" i="3"/>
  <c r="B63" i="3"/>
  <c r="A63" i="3"/>
  <c r="H62" i="3"/>
  <c r="G62" i="3"/>
  <c r="F62" i="3"/>
  <c r="E62" i="3"/>
  <c r="C62" i="3"/>
  <c r="B62" i="3"/>
  <c r="A62" i="3"/>
  <c r="H61" i="3"/>
  <c r="G61" i="3"/>
  <c r="F61" i="3"/>
  <c r="E61" i="3"/>
  <c r="C61" i="3"/>
  <c r="B61" i="3"/>
  <c r="A61" i="3"/>
  <c r="H60" i="3"/>
  <c r="G60" i="3"/>
  <c r="F60" i="3"/>
  <c r="E60" i="3"/>
  <c r="C60" i="3"/>
  <c r="B60" i="3"/>
  <c r="A60" i="3"/>
  <c r="H59" i="3"/>
  <c r="G59" i="3"/>
  <c r="F59" i="3"/>
  <c r="E59" i="3"/>
  <c r="C59" i="3"/>
  <c r="B59" i="3"/>
  <c r="A59" i="3"/>
  <c r="H58" i="3"/>
  <c r="G58" i="3"/>
  <c r="F58" i="3"/>
  <c r="E58" i="3"/>
  <c r="C58" i="3"/>
  <c r="B58" i="3"/>
  <c r="A58" i="3"/>
  <c r="H57" i="3"/>
  <c r="G57" i="3"/>
  <c r="F57" i="3"/>
  <c r="E57" i="3"/>
  <c r="C57" i="3"/>
  <c r="B57" i="3"/>
  <c r="A57" i="3"/>
  <c r="H56" i="3"/>
  <c r="G56" i="3"/>
  <c r="F56" i="3"/>
  <c r="E56" i="3"/>
  <c r="C56" i="3"/>
  <c r="B56" i="3"/>
  <c r="A56" i="3"/>
  <c r="H55" i="3"/>
  <c r="G55" i="3"/>
  <c r="F55" i="3"/>
  <c r="E55" i="3"/>
  <c r="C55" i="3"/>
  <c r="B55" i="3"/>
  <c r="A55" i="3"/>
  <c r="H54" i="3"/>
  <c r="G54" i="3"/>
  <c r="F54" i="3"/>
  <c r="E54" i="3"/>
  <c r="C54" i="3"/>
  <c r="B54" i="3"/>
  <c r="A54" i="3"/>
  <c r="H53" i="3"/>
  <c r="G53" i="3"/>
  <c r="F53" i="3"/>
  <c r="E53" i="3"/>
  <c r="C53" i="3"/>
  <c r="B53" i="3"/>
  <c r="A53" i="3"/>
  <c r="H52" i="3"/>
  <c r="G52" i="3"/>
  <c r="F52" i="3"/>
  <c r="E52" i="3"/>
  <c r="C52" i="3"/>
  <c r="B52" i="3"/>
  <c r="A52" i="3"/>
  <c r="H51" i="3"/>
  <c r="G51" i="3"/>
  <c r="F51" i="3"/>
  <c r="E51" i="3"/>
  <c r="C51" i="3"/>
  <c r="B51" i="3"/>
  <c r="A51" i="3"/>
  <c r="H50" i="3"/>
  <c r="G50" i="3"/>
  <c r="F50" i="3"/>
  <c r="E50" i="3"/>
  <c r="C50" i="3"/>
  <c r="B50" i="3"/>
  <c r="A50" i="3"/>
  <c r="H49" i="3"/>
  <c r="G49" i="3"/>
  <c r="F49" i="3"/>
  <c r="E49" i="3"/>
  <c r="C49" i="3"/>
  <c r="B49" i="3"/>
  <c r="A49" i="3"/>
  <c r="H48" i="3"/>
  <c r="G48" i="3"/>
  <c r="F48" i="3"/>
  <c r="E48" i="3"/>
  <c r="C48" i="3"/>
  <c r="B48" i="3"/>
  <c r="A48" i="3"/>
  <c r="H47" i="3"/>
  <c r="G47" i="3"/>
  <c r="F47" i="3"/>
  <c r="E47" i="3"/>
  <c r="C47" i="3"/>
  <c r="B47" i="3"/>
  <c r="A47" i="3"/>
  <c r="H46" i="3"/>
  <c r="G46" i="3"/>
  <c r="F46" i="3"/>
  <c r="E46" i="3"/>
  <c r="C46" i="3"/>
  <c r="B46" i="3"/>
  <c r="A46" i="3"/>
  <c r="H45" i="3"/>
  <c r="G45" i="3"/>
  <c r="F45" i="3"/>
  <c r="E45" i="3"/>
  <c r="C45" i="3"/>
  <c r="B45" i="3"/>
  <c r="A45" i="3"/>
  <c r="H44" i="3"/>
  <c r="G44" i="3"/>
  <c r="F44" i="3"/>
  <c r="E44" i="3"/>
  <c r="C44" i="3"/>
  <c r="B44" i="3"/>
  <c r="A44" i="3"/>
  <c r="H43" i="3"/>
  <c r="G43" i="3"/>
  <c r="F43" i="3"/>
  <c r="E43" i="3"/>
  <c r="C43" i="3"/>
  <c r="B43" i="3"/>
  <c r="A43" i="3"/>
  <c r="H42" i="3"/>
  <c r="G42" i="3"/>
  <c r="F42" i="3"/>
  <c r="E42" i="3"/>
  <c r="C42" i="3"/>
  <c r="B42" i="3"/>
  <c r="A42" i="3"/>
  <c r="H41" i="3"/>
  <c r="G41" i="3"/>
  <c r="F41" i="3"/>
  <c r="E41" i="3"/>
  <c r="C41" i="3"/>
  <c r="B41" i="3"/>
  <c r="A41" i="3"/>
  <c r="H40" i="3"/>
  <c r="G40" i="3"/>
  <c r="F40" i="3"/>
  <c r="E40" i="3"/>
  <c r="C40" i="3"/>
  <c r="B40" i="3"/>
  <c r="A40" i="3"/>
  <c r="H39" i="3"/>
  <c r="G39" i="3"/>
  <c r="F39" i="3"/>
  <c r="E39" i="3"/>
  <c r="C39" i="3"/>
  <c r="B39" i="3"/>
  <c r="A39" i="3"/>
  <c r="H38" i="3"/>
  <c r="G38" i="3"/>
  <c r="F38" i="3"/>
  <c r="E38" i="3"/>
  <c r="C38" i="3"/>
  <c r="B38" i="3"/>
  <c r="A38" i="3"/>
  <c r="H37" i="3"/>
  <c r="G37" i="3"/>
  <c r="F37" i="3"/>
  <c r="E37" i="3"/>
  <c r="C37" i="3"/>
  <c r="B37" i="3"/>
  <c r="A37" i="3"/>
  <c r="H36" i="3"/>
  <c r="G36" i="3"/>
  <c r="F36" i="3"/>
  <c r="E36" i="3"/>
  <c r="C36" i="3"/>
  <c r="B36" i="3"/>
  <c r="A36" i="3"/>
  <c r="H35" i="3"/>
  <c r="G35" i="3"/>
  <c r="F35" i="3"/>
  <c r="E35" i="3"/>
  <c r="C35" i="3"/>
  <c r="B35" i="3"/>
  <c r="A35" i="3"/>
  <c r="H34" i="3"/>
  <c r="G34" i="3"/>
  <c r="F34" i="3"/>
  <c r="E34" i="3"/>
  <c r="C34" i="3"/>
  <c r="B34" i="3"/>
  <c r="A34" i="3"/>
  <c r="H33" i="3"/>
  <c r="G33" i="3"/>
  <c r="F33" i="3"/>
  <c r="E33" i="3"/>
  <c r="C33" i="3"/>
  <c r="B33" i="3"/>
  <c r="A33" i="3"/>
  <c r="H32" i="3"/>
  <c r="G32" i="3"/>
  <c r="F32" i="3"/>
  <c r="E32" i="3"/>
  <c r="C32" i="3"/>
  <c r="B32" i="3"/>
  <c r="A32" i="3"/>
  <c r="H31" i="3"/>
  <c r="G31" i="3"/>
  <c r="F31" i="3"/>
  <c r="E31" i="3"/>
  <c r="C31" i="3"/>
  <c r="B31" i="3"/>
  <c r="A31" i="3"/>
  <c r="H30" i="3"/>
  <c r="G30" i="3"/>
  <c r="F30" i="3"/>
  <c r="E30" i="3"/>
  <c r="C30" i="3"/>
  <c r="B30" i="3"/>
  <c r="A30" i="3"/>
  <c r="H29" i="3"/>
  <c r="G29" i="3"/>
  <c r="F29" i="3"/>
  <c r="E29" i="3"/>
  <c r="C29" i="3"/>
  <c r="B29" i="3"/>
  <c r="A29" i="3"/>
  <c r="H28" i="3"/>
  <c r="G28" i="3"/>
  <c r="F28" i="3"/>
  <c r="E28" i="3"/>
  <c r="C28" i="3"/>
  <c r="B28" i="3"/>
  <c r="A28" i="3"/>
  <c r="H27" i="3"/>
  <c r="G27" i="3"/>
  <c r="F27" i="3"/>
  <c r="E27" i="3"/>
  <c r="C27" i="3"/>
  <c r="B27" i="3"/>
  <c r="A27" i="3"/>
  <c r="H26" i="3"/>
  <c r="G26" i="3"/>
  <c r="F26" i="3"/>
  <c r="E26" i="3"/>
  <c r="C26" i="3"/>
  <c r="B26" i="3"/>
  <c r="A26" i="3"/>
  <c r="H25" i="3"/>
  <c r="G25" i="3"/>
  <c r="F25" i="3"/>
  <c r="E25" i="3"/>
  <c r="C25" i="3"/>
  <c r="B25" i="3"/>
  <c r="A25" i="3"/>
  <c r="H24" i="3"/>
  <c r="G24" i="3"/>
  <c r="F24" i="3"/>
  <c r="E24" i="3"/>
  <c r="C24" i="3"/>
  <c r="B24" i="3"/>
  <c r="A24" i="3"/>
  <c r="H23" i="3"/>
  <c r="G23" i="3"/>
  <c r="F23" i="3"/>
  <c r="E23" i="3"/>
  <c r="C23" i="3"/>
  <c r="B23" i="3"/>
  <c r="A23" i="3"/>
  <c r="H22" i="3"/>
  <c r="G22" i="3"/>
  <c r="F22" i="3"/>
  <c r="E22" i="3"/>
  <c r="C22" i="3"/>
  <c r="B22" i="3"/>
  <c r="A22" i="3"/>
  <c r="H21" i="3"/>
  <c r="G21" i="3"/>
  <c r="F21" i="3"/>
  <c r="E21" i="3"/>
  <c r="C21" i="3"/>
  <c r="B21" i="3"/>
  <c r="A21" i="3"/>
  <c r="H20" i="3"/>
  <c r="G20" i="3"/>
  <c r="F20" i="3"/>
  <c r="E20" i="3"/>
  <c r="C20" i="3"/>
  <c r="B20" i="3"/>
  <c r="A20" i="3"/>
  <c r="H19" i="3"/>
  <c r="G19" i="3"/>
  <c r="F19" i="3"/>
  <c r="E19" i="3"/>
  <c r="C19" i="3"/>
  <c r="B19" i="3"/>
  <c r="A19" i="3"/>
  <c r="H18" i="3"/>
  <c r="G18" i="3"/>
  <c r="F18" i="3"/>
  <c r="E18" i="3"/>
  <c r="C18" i="3"/>
  <c r="B18" i="3"/>
  <c r="A18" i="3"/>
  <c r="H17" i="3"/>
  <c r="G17" i="3"/>
  <c r="F17" i="3"/>
  <c r="E17" i="3"/>
  <c r="C17" i="3"/>
  <c r="B17" i="3"/>
  <c r="A17" i="3"/>
  <c r="H16" i="3"/>
  <c r="G16" i="3"/>
  <c r="F16" i="3"/>
  <c r="E16" i="3"/>
  <c r="C16" i="3"/>
  <c r="B16" i="3"/>
  <c r="A16" i="3"/>
  <c r="H15" i="3"/>
  <c r="G15" i="3"/>
  <c r="F15" i="3"/>
  <c r="E15" i="3"/>
  <c r="C15" i="3"/>
  <c r="B15" i="3"/>
  <c r="A15" i="3"/>
  <c r="H14" i="3"/>
  <c r="G14" i="3"/>
  <c r="F14" i="3"/>
  <c r="E14" i="3"/>
  <c r="C14" i="3"/>
  <c r="B14" i="3"/>
  <c r="A14" i="3"/>
  <c r="H13" i="3"/>
  <c r="G13" i="3"/>
  <c r="F13" i="3"/>
  <c r="E13" i="3"/>
  <c r="C13" i="3"/>
  <c r="B13" i="3"/>
  <c r="A13" i="3"/>
  <c r="H12" i="3"/>
  <c r="G12" i="3"/>
  <c r="F12" i="3"/>
  <c r="E12" i="3"/>
  <c r="C12" i="3"/>
  <c r="B12" i="3"/>
  <c r="A12" i="3"/>
  <c r="H11" i="3"/>
  <c r="G11" i="3"/>
  <c r="F11" i="3"/>
  <c r="E11" i="3"/>
  <c r="C11" i="3"/>
  <c r="B11" i="3"/>
  <c r="A11" i="3"/>
  <c r="H10" i="3"/>
  <c r="G10" i="3"/>
  <c r="F10" i="3"/>
  <c r="E10" i="3"/>
  <c r="C10" i="3"/>
  <c r="B10" i="3"/>
  <c r="A10" i="3"/>
  <c r="H9" i="3"/>
  <c r="G9" i="3"/>
  <c r="F9" i="3"/>
  <c r="E9" i="3"/>
  <c r="C9" i="3"/>
  <c r="B9" i="3"/>
  <c r="A9" i="3"/>
  <c r="H8" i="3"/>
  <c r="G8" i="3"/>
  <c r="F8" i="3"/>
  <c r="E8" i="3"/>
  <c r="C8" i="3"/>
  <c r="B8" i="3"/>
  <c r="A8" i="3"/>
  <c r="H7" i="3"/>
  <c r="G7" i="3"/>
  <c r="F7" i="3"/>
  <c r="E7" i="3"/>
  <c r="C7" i="3"/>
  <c r="B7" i="3"/>
  <c r="A7" i="3"/>
  <c r="H6" i="3"/>
  <c r="G6" i="3"/>
  <c r="F6" i="3"/>
  <c r="E6" i="3"/>
  <c r="C6" i="3"/>
  <c r="B6" i="3"/>
  <c r="A6" i="3"/>
  <c r="H5" i="3"/>
  <c r="G5" i="3"/>
  <c r="F5" i="3"/>
  <c r="E5" i="3"/>
  <c r="C5" i="3"/>
  <c r="B5" i="3"/>
  <c r="A5" i="3"/>
  <c r="H4" i="3"/>
  <c r="G4" i="3"/>
  <c r="F4" i="3"/>
  <c r="E4" i="3"/>
  <c r="D4" i="3"/>
  <c r="C4" i="3"/>
  <c r="B4" i="3"/>
  <c r="B334" i="3" l="1"/>
  <c r="B335" i="3"/>
  <c r="B336" i="3"/>
  <c r="H341" i="3"/>
  <c r="B341" i="3"/>
  <c r="C341" i="3"/>
  <c r="E341" i="3"/>
  <c r="G341" i="3"/>
  <c r="F341" i="3"/>
  <c r="E320" i="3"/>
  <c r="C321" i="3"/>
  <c r="H321" i="3"/>
  <c r="C322" i="3"/>
  <c r="H322" i="3"/>
  <c r="C323" i="3"/>
  <c r="H323" i="3"/>
  <c r="C324" i="3"/>
  <c r="H324" i="3"/>
  <c r="C325" i="3"/>
  <c r="H325" i="3"/>
  <c r="C326" i="3"/>
  <c r="H326" i="3"/>
  <c r="C327" i="3"/>
  <c r="H327" i="3"/>
  <c r="C328" i="3"/>
  <c r="H328" i="3"/>
  <c r="E329" i="3"/>
  <c r="C330" i="3"/>
  <c r="H330" i="3"/>
  <c r="C331" i="3"/>
  <c r="C332" i="3"/>
  <c r="H332" i="3"/>
  <c r="C333" i="3"/>
  <c r="H333" i="3"/>
  <c r="C334" i="3"/>
  <c r="H334" i="3"/>
  <c r="C335" i="3"/>
  <c r="H335" i="3"/>
  <c r="C336" i="3"/>
  <c r="H336" i="3"/>
  <c r="C337" i="3"/>
  <c r="H337" i="3"/>
  <c r="C338" i="3"/>
  <c r="H338" i="3"/>
  <c r="E340" i="3"/>
  <c r="H331" i="3"/>
  <c r="C339" i="3"/>
  <c r="H339" i="3"/>
  <c r="C320" i="3"/>
  <c r="G321" i="3"/>
  <c r="B322" i="3"/>
  <c r="G322" i="3"/>
  <c r="B323" i="3"/>
  <c r="G323" i="3"/>
  <c r="B324" i="3"/>
  <c r="G324" i="3"/>
  <c r="B325" i="3"/>
  <c r="G325" i="3"/>
  <c r="B326" i="3"/>
  <c r="G326" i="3"/>
  <c r="B327" i="3"/>
  <c r="G327" i="3"/>
  <c r="B328" i="3"/>
  <c r="G328" i="3"/>
  <c r="C329" i="3"/>
  <c r="H329" i="3"/>
  <c r="B330" i="3"/>
  <c r="G330" i="3"/>
  <c r="B331" i="3"/>
  <c r="G331" i="3"/>
  <c r="B332" i="3"/>
  <c r="G332" i="3"/>
  <c r="B333" i="3"/>
  <c r="G333" i="3"/>
  <c r="G334" i="3"/>
  <c r="G335" i="3"/>
  <c r="G336" i="3"/>
  <c r="B337" i="3"/>
  <c r="G337" i="3"/>
  <c r="B338" i="3"/>
  <c r="G338" i="3"/>
  <c r="B339" i="3"/>
  <c r="G339" i="3"/>
  <c r="H340" i="3"/>
  <c r="B320" i="3"/>
  <c r="F321" i="3"/>
  <c r="F324" i="3"/>
  <c r="F325" i="3"/>
  <c r="F326" i="3"/>
  <c r="F327" i="3"/>
  <c r="F328" i="3"/>
  <c r="B329" i="3"/>
  <c r="G329" i="3"/>
  <c r="F330" i="3"/>
  <c r="F331" i="3"/>
  <c r="F332" i="3"/>
  <c r="F333" i="3"/>
  <c r="F334" i="3"/>
  <c r="F335" i="3"/>
  <c r="F336" i="3"/>
  <c r="F337" i="3"/>
  <c r="F338" i="3"/>
  <c r="F339" i="3"/>
  <c r="C340" i="3"/>
  <c r="G340" i="3"/>
  <c r="H320" i="3"/>
  <c r="B321" i="3"/>
  <c r="G320" i="3"/>
  <c r="F320" i="3"/>
  <c r="E321" i="3"/>
  <c r="E322" i="3"/>
  <c r="E323" i="3"/>
  <c r="E324" i="3"/>
  <c r="E325" i="3"/>
  <c r="E326" i="3"/>
  <c r="E327" i="3"/>
  <c r="E328" i="3"/>
  <c r="F329" i="3"/>
  <c r="E330" i="3"/>
  <c r="E331" i="3"/>
  <c r="E332" i="3"/>
  <c r="E333" i="3"/>
  <c r="E334" i="3"/>
  <c r="E335" i="3"/>
  <c r="E336" i="3"/>
  <c r="E337" i="3"/>
  <c r="E338" i="3"/>
  <c r="E339" i="3"/>
  <c r="B340" i="3"/>
  <c r="F340" i="3"/>
  <c r="F323" i="3"/>
  <c r="F322" i="3"/>
  <c r="H332" i="2"/>
  <c r="D332" i="2"/>
  <c r="H245" i="2"/>
  <c r="G245" i="2"/>
  <c r="F245" i="2"/>
  <c r="E245" i="2"/>
  <c r="D245" i="2"/>
  <c r="B245" i="2"/>
  <c r="H244" i="2"/>
  <c r="G244" i="2"/>
  <c r="F244" i="2"/>
  <c r="E244" i="2"/>
  <c r="D244" i="2"/>
  <c r="C244" i="2"/>
  <c r="B244" i="2"/>
  <c r="H243" i="2"/>
  <c r="G243" i="2"/>
  <c r="F243" i="2"/>
  <c r="E243" i="2"/>
  <c r="D243" i="2"/>
  <c r="C243" i="2"/>
  <c r="B243" i="2"/>
  <c r="H242" i="2"/>
  <c r="G242" i="2"/>
  <c r="F242" i="2"/>
  <c r="E242" i="2"/>
  <c r="D242" i="2"/>
  <c r="C242" i="2"/>
  <c r="B242" i="2"/>
  <c r="H241" i="2"/>
  <c r="G241" i="2"/>
  <c r="F241" i="2"/>
  <c r="E241" i="2"/>
  <c r="D241" i="2"/>
  <c r="C241" i="2"/>
  <c r="B241" i="2"/>
  <c r="H240" i="2"/>
  <c r="G240" i="2"/>
  <c r="F240" i="2"/>
  <c r="E240" i="2"/>
  <c r="C240" i="2"/>
  <c r="B240" i="2"/>
  <c r="H239" i="2"/>
  <c r="G239" i="2"/>
  <c r="F239" i="2"/>
  <c r="E239" i="2"/>
  <c r="D239" i="2"/>
  <c r="C239" i="2"/>
  <c r="B239" i="2"/>
  <c r="H238" i="2"/>
  <c r="G238" i="2"/>
  <c r="F238" i="2"/>
  <c r="E238" i="2"/>
  <c r="D238" i="2"/>
  <c r="C238" i="2"/>
  <c r="B238" i="2"/>
  <c r="H237" i="2"/>
  <c r="G237" i="2"/>
  <c r="F237" i="2"/>
  <c r="E237" i="2"/>
  <c r="C237" i="2"/>
  <c r="B237" i="2"/>
  <c r="H236" i="2"/>
  <c r="G236" i="2"/>
  <c r="F236" i="2"/>
  <c r="E236" i="2"/>
  <c r="C236" i="2"/>
  <c r="B236" i="2"/>
  <c r="H235" i="2"/>
  <c r="G235" i="2"/>
  <c r="F235" i="2"/>
  <c r="E235" i="2"/>
  <c r="C235" i="2"/>
  <c r="B235" i="2"/>
  <c r="H234" i="2"/>
  <c r="G234" i="2"/>
  <c r="F234" i="2"/>
  <c r="E234" i="2"/>
  <c r="D234" i="2"/>
  <c r="C234" i="2"/>
  <c r="B234" i="2"/>
  <c r="H233" i="2"/>
  <c r="G233" i="2"/>
  <c r="F233" i="2"/>
  <c r="E233" i="2"/>
  <c r="C233" i="2"/>
  <c r="B233" i="2"/>
  <c r="H232" i="2"/>
  <c r="G232" i="2"/>
  <c r="F232" i="2"/>
  <c r="E232" i="2"/>
  <c r="C232" i="2"/>
  <c r="B232" i="2"/>
  <c r="H231" i="2"/>
  <c r="G231" i="2"/>
  <c r="F231" i="2"/>
  <c r="E231" i="2"/>
  <c r="C231" i="2"/>
  <c r="B231" i="2"/>
  <c r="H230" i="2"/>
  <c r="G230" i="2"/>
  <c r="F230" i="2"/>
  <c r="E230" i="2"/>
  <c r="C230" i="2"/>
  <c r="B230" i="2"/>
  <c r="H229" i="2"/>
  <c r="G229" i="2"/>
  <c r="F229" i="2"/>
  <c r="E229" i="2"/>
  <c r="C229" i="2"/>
  <c r="B229" i="2"/>
  <c r="H228" i="2"/>
  <c r="G228" i="2"/>
  <c r="F228" i="2"/>
  <c r="E228" i="2"/>
  <c r="C228" i="2"/>
  <c r="B228" i="2"/>
  <c r="H227" i="2"/>
  <c r="G227" i="2"/>
  <c r="F227" i="2"/>
  <c r="E227" i="2"/>
  <c r="C227" i="2"/>
  <c r="B227" i="2"/>
  <c r="H226" i="2"/>
  <c r="G226" i="2"/>
  <c r="F226" i="2"/>
  <c r="E226" i="2"/>
  <c r="C226" i="2"/>
  <c r="B226" i="2"/>
  <c r="H225" i="2"/>
  <c r="G225" i="2"/>
  <c r="F225" i="2"/>
  <c r="E225" i="2"/>
  <c r="C225" i="2"/>
  <c r="B225" i="2"/>
  <c r="H224" i="2"/>
  <c r="G224" i="2"/>
  <c r="F224" i="2"/>
  <c r="E224" i="2"/>
  <c r="C224" i="2"/>
  <c r="B224" i="2"/>
  <c r="H223" i="2"/>
  <c r="G223" i="2"/>
  <c r="F223" i="2"/>
  <c r="E223" i="2"/>
  <c r="C223" i="2"/>
  <c r="B223" i="2"/>
  <c r="H222" i="2"/>
  <c r="G222" i="2"/>
  <c r="F222" i="2"/>
  <c r="E222" i="2"/>
  <c r="C222" i="2"/>
  <c r="B222" i="2"/>
  <c r="H221" i="2"/>
  <c r="G221" i="2"/>
  <c r="F221" i="2"/>
  <c r="E221" i="2"/>
  <c r="C221" i="2"/>
  <c r="B221" i="2"/>
  <c r="H220" i="2"/>
  <c r="G220" i="2"/>
  <c r="F220" i="2"/>
  <c r="E220" i="2"/>
  <c r="C220" i="2"/>
  <c r="B220" i="2"/>
  <c r="H219" i="2"/>
  <c r="G219" i="2"/>
  <c r="F219" i="2"/>
  <c r="E219" i="2"/>
  <c r="C219" i="2"/>
  <c r="B219" i="2"/>
  <c r="H218" i="2"/>
  <c r="G218" i="2"/>
  <c r="F218" i="2"/>
  <c r="E218" i="2"/>
  <c r="C218" i="2"/>
  <c r="B218" i="2"/>
  <c r="H217" i="2"/>
  <c r="G217" i="2"/>
  <c r="F217" i="2"/>
  <c r="E217" i="2"/>
  <c r="C217" i="2"/>
  <c r="B217" i="2"/>
  <c r="H216" i="2"/>
  <c r="G216" i="2"/>
  <c r="F216" i="2"/>
  <c r="E216" i="2"/>
  <c r="C216" i="2"/>
  <c r="B216" i="2"/>
  <c r="H215" i="2"/>
  <c r="G215" i="2"/>
  <c r="F215" i="2"/>
  <c r="E215" i="2"/>
  <c r="C215" i="2"/>
  <c r="B215" i="2"/>
  <c r="H214" i="2"/>
  <c r="G214" i="2"/>
  <c r="F214" i="2"/>
  <c r="E214" i="2"/>
  <c r="C214" i="2"/>
  <c r="B214" i="2"/>
  <c r="H213" i="2"/>
  <c r="G213" i="2"/>
  <c r="F213" i="2"/>
  <c r="E213" i="2"/>
  <c r="C213" i="2"/>
  <c r="B213" i="2"/>
  <c r="H212" i="2"/>
  <c r="G212" i="2"/>
  <c r="F212" i="2"/>
  <c r="E212" i="2"/>
  <c r="C212" i="2"/>
  <c r="B212" i="2"/>
  <c r="H211" i="2"/>
  <c r="G211" i="2"/>
  <c r="F211" i="2"/>
  <c r="E211" i="2"/>
  <c r="C211" i="2"/>
  <c r="B211" i="2"/>
  <c r="H210" i="2"/>
  <c r="G210" i="2"/>
  <c r="F210" i="2"/>
  <c r="E210" i="2"/>
  <c r="C210" i="2"/>
  <c r="B210" i="2"/>
  <c r="H209" i="2"/>
  <c r="G209" i="2"/>
  <c r="F209" i="2"/>
  <c r="E209" i="2"/>
  <c r="C209" i="2"/>
  <c r="B209" i="2"/>
  <c r="H208" i="2"/>
  <c r="G208" i="2"/>
  <c r="F208" i="2"/>
  <c r="E208" i="2"/>
  <c r="C208" i="2"/>
  <c r="B208" i="2"/>
  <c r="H207" i="2"/>
  <c r="G207" i="2"/>
  <c r="F207" i="2"/>
  <c r="E207" i="2"/>
  <c r="C207" i="2"/>
  <c r="B207" i="2"/>
  <c r="H206" i="2"/>
  <c r="G206" i="2"/>
  <c r="F206" i="2"/>
  <c r="E206" i="2"/>
  <c r="C206" i="2"/>
  <c r="B206" i="2"/>
  <c r="H205" i="2"/>
  <c r="G205" i="2"/>
  <c r="F205" i="2"/>
  <c r="E205" i="2"/>
  <c r="C205" i="2"/>
  <c r="B205" i="2"/>
  <c r="H204" i="2"/>
  <c r="G204" i="2"/>
  <c r="F204" i="2"/>
  <c r="E204" i="2"/>
  <c r="C204" i="2"/>
  <c r="B204" i="2"/>
  <c r="H203" i="2"/>
  <c r="G203" i="2"/>
  <c r="F203" i="2"/>
  <c r="E203" i="2"/>
  <c r="C203" i="2"/>
  <c r="B203" i="2"/>
  <c r="H202" i="2"/>
  <c r="G202" i="2"/>
  <c r="F202" i="2"/>
  <c r="E202" i="2"/>
  <c r="C202" i="2"/>
  <c r="B202" i="2"/>
  <c r="H201" i="2"/>
  <c r="G201" i="2"/>
  <c r="F201" i="2"/>
  <c r="E201" i="2"/>
  <c r="C201" i="2"/>
  <c r="B201" i="2"/>
  <c r="H200" i="2"/>
  <c r="G200" i="2"/>
  <c r="F200" i="2"/>
  <c r="E200" i="2"/>
  <c r="C200" i="2"/>
  <c r="B200" i="2"/>
  <c r="H199" i="2"/>
  <c r="G199" i="2"/>
  <c r="F199" i="2"/>
  <c r="E199" i="2"/>
  <c r="C199" i="2"/>
  <c r="B199" i="2"/>
  <c r="H198" i="2"/>
  <c r="G198" i="2"/>
  <c r="F198" i="2"/>
  <c r="E198" i="2"/>
  <c r="C198" i="2"/>
  <c r="B198" i="2"/>
  <c r="H197" i="2"/>
  <c r="G197" i="2"/>
  <c r="F197" i="2"/>
  <c r="E197" i="2"/>
  <c r="C197" i="2"/>
  <c r="B197" i="2"/>
  <c r="H196" i="2"/>
  <c r="G196" i="2"/>
  <c r="F196" i="2"/>
  <c r="E196" i="2"/>
  <c r="C196" i="2"/>
  <c r="B196" i="2"/>
  <c r="H195" i="2"/>
  <c r="G195" i="2"/>
  <c r="F195" i="2"/>
  <c r="E195" i="2"/>
  <c r="C195" i="2"/>
  <c r="B195" i="2"/>
  <c r="H194" i="2"/>
  <c r="G194" i="2"/>
  <c r="F194" i="2"/>
  <c r="E194" i="2"/>
  <c r="C194" i="2"/>
  <c r="B194" i="2"/>
  <c r="H193" i="2"/>
  <c r="G193" i="2"/>
  <c r="F193" i="2"/>
  <c r="E193" i="2"/>
  <c r="C193" i="2"/>
  <c r="B193" i="2"/>
  <c r="H192" i="2"/>
  <c r="G192" i="2"/>
  <c r="F192" i="2"/>
  <c r="E192" i="2"/>
  <c r="C192" i="2"/>
  <c r="B192" i="2"/>
  <c r="H191" i="2"/>
  <c r="G191" i="2"/>
  <c r="F191" i="2"/>
  <c r="E191" i="2"/>
  <c r="C191" i="2"/>
  <c r="B191" i="2"/>
  <c r="H190" i="2"/>
  <c r="G190" i="2"/>
  <c r="F190" i="2"/>
  <c r="E190" i="2"/>
  <c r="C190" i="2"/>
  <c r="B190" i="2"/>
  <c r="H189" i="2"/>
  <c r="G189" i="2"/>
  <c r="F189" i="2"/>
  <c r="E189" i="2"/>
  <c r="C189" i="2"/>
  <c r="B189" i="2"/>
  <c r="H188" i="2"/>
  <c r="G188" i="2"/>
  <c r="F188" i="2"/>
  <c r="E188" i="2"/>
  <c r="C188" i="2"/>
  <c r="B188" i="2"/>
  <c r="H187" i="2"/>
  <c r="G187" i="2"/>
  <c r="F187" i="2"/>
  <c r="E187" i="2"/>
  <c r="C187" i="2"/>
  <c r="B187" i="2"/>
  <c r="H186" i="2"/>
  <c r="G186" i="2"/>
  <c r="F186" i="2"/>
  <c r="E186" i="2"/>
  <c r="C186" i="2"/>
  <c r="B186" i="2"/>
  <c r="H185" i="2"/>
  <c r="G185" i="2"/>
  <c r="F185" i="2"/>
  <c r="E185" i="2"/>
  <c r="C185" i="2"/>
  <c r="B185" i="2"/>
  <c r="H184" i="2"/>
  <c r="G184" i="2"/>
  <c r="F184" i="2"/>
  <c r="E184" i="2"/>
  <c r="C184" i="2"/>
  <c r="B184" i="2"/>
  <c r="H183" i="2"/>
  <c r="G183" i="2"/>
  <c r="F183" i="2"/>
  <c r="E183" i="2"/>
  <c r="C183" i="2"/>
  <c r="B183" i="2"/>
  <c r="H182" i="2"/>
  <c r="G182" i="2"/>
  <c r="F182" i="2"/>
  <c r="E182" i="2"/>
  <c r="C182" i="2"/>
  <c r="B182" i="2"/>
  <c r="H181" i="2"/>
  <c r="G181" i="2"/>
  <c r="F181" i="2"/>
  <c r="E181" i="2"/>
  <c r="C181" i="2"/>
  <c r="B181" i="2"/>
  <c r="H180" i="2"/>
  <c r="G180" i="2"/>
  <c r="F180" i="2"/>
  <c r="E180" i="2"/>
  <c r="C180" i="2"/>
  <c r="B180" i="2"/>
  <c r="H179" i="2"/>
  <c r="G179" i="2"/>
  <c r="F179" i="2"/>
  <c r="E179" i="2"/>
  <c r="C179" i="2"/>
  <c r="B179" i="2"/>
  <c r="H178" i="2"/>
  <c r="G178" i="2"/>
  <c r="F178" i="2"/>
  <c r="E178" i="2"/>
  <c r="C178" i="2"/>
  <c r="B178" i="2"/>
  <c r="H177" i="2"/>
  <c r="G177" i="2"/>
  <c r="F177" i="2"/>
  <c r="E177" i="2"/>
  <c r="C177" i="2"/>
  <c r="B177" i="2"/>
  <c r="H176" i="2"/>
  <c r="G176" i="2"/>
  <c r="F176" i="2"/>
  <c r="E176" i="2"/>
  <c r="C176" i="2"/>
  <c r="B176" i="2"/>
  <c r="H175" i="2"/>
  <c r="G175" i="2"/>
  <c r="F175" i="2"/>
  <c r="E175" i="2"/>
  <c r="C175" i="2"/>
  <c r="B175" i="2"/>
  <c r="H174" i="2"/>
  <c r="G174" i="2"/>
  <c r="F174" i="2"/>
  <c r="E174" i="2"/>
  <c r="C174" i="2"/>
  <c r="B174" i="2"/>
  <c r="H173" i="2"/>
  <c r="G173" i="2"/>
  <c r="F173" i="2"/>
  <c r="E173" i="2"/>
  <c r="C173" i="2"/>
  <c r="B173" i="2"/>
  <c r="H172" i="2"/>
  <c r="G172" i="2"/>
  <c r="F172" i="2"/>
  <c r="E172" i="2"/>
  <c r="C172" i="2"/>
  <c r="B172" i="2"/>
  <c r="H171" i="2"/>
  <c r="G171" i="2"/>
  <c r="F171" i="2"/>
  <c r="E171" i="2"/>
  <c r="C171" i="2"/>
  <c r="B171" i="2"/>
  <c r="H170" i="2"/>
  <c r="G170" i="2"/>
  <c r="F170" i="2"/>
  <c r="E170" i="2"/>
  <c r="C170" i="2"/>
  <c r="B170" i="2"/>
  <c r="H169" i="2"/>
  <c r="G169" i="2"/>
  <c r="F169" i="2"/>
  <c r="E169" i="2"/>
  <c r="C169" i="2"/>
  <c r="B169" i="2"/>
  <c r="H168" i="2"/>
  <c r="G168" i="2"/>
  <c r="F168" i="2"/>
  <c r="E168" i="2"/>
  <c r="C168" i="2"/>
  <c r="B168" i="2"/>
  <c r="H167" i="2"/>
  <c r="G167" i="2"/>
  <c r="F167" i="2"/>
  <c r="E167" i="2"/>
  <c r="C167" i="2"/>
  <c r="B167" i="2"/>
  <c r="H166" i="2"/>
  <c r="G166" i="2"/>
  <c r="F166" i="2"/>
  <c r="E166" i="2"/>
  <c r="C166" i="2"/>
  <c r="B166" i="2"/>
  <c r="H165" i="2"/>
  <c r="G165" i="2"/>
  <c r="F165" i="2"/>
  <c r="E165" i="2"/>
  <c r="C165" i="2"/>
  <c r="B165" i="2"/>
  <c r="H164" i="2"/>
  <c r="G164" i="2"/>
  <c r="F164" i="2"/>
  <c r="E164" i="2"/>
  <c r="C164" i="2"/>
  <c r="B164" i="2"/>
  <c r="H163" i="2"/>
  <c r="G163" i="2"/>
  <c r="F163" i="2"/>
  <c r="E163" i="2"/>
  <c r="C163" i="2"/>
  <c r="B163" i="2"/>
  <c r="H162" i="2"/>
  <c r="G162" i="2"/>
  <c r="F162" i="2"/>
  <c r="E162" i="2"/>
  <c r="C162" i="2"/>
  <c r="B162" i="2"/>
  <c r="H161" i="2"/>
  <c r="G161" i="2"/>
  <c r="F161" i="2"/>
  <c r="E161" i="2"/>
  <c r="C161" i="2"/>
  <c r="B161" i="2"/>
  <c r="H160" i="2"/>
  <c r="G160" i="2"/>
  <c r="F160" i="2"/>
  <c r="E160" i="2"/>
  <c r="C160" i="2"/>
  <c r="B160" i="2"/>
  <c r="H159" i="2"/>
  <c r="G159" i="2"/>
  <c r="F159" i="2"/>
  <c r="E159" i="2"/>
  <c r="C159" i="2"/>
  <c r="B159" i="2"/>
  <c r="H158" i="2"/>
  <c r="G158" i="2"/>
  <c r="F158" i="2"/>
  <c r="E158" i="2"/>
  <c r="C158" i="2"/>
  <c r="B158" i="2"/>
  <c r="H157" i="2"/>
  <c r="G157" i="2"/>
  <c r="F157" i="2"/>
  <c r="E157" i="2"/>
  <c r="C157" i="2"/>
  <c r="B157" i="2"/>
  <c r="H156" i="2"/>
  <c r="G156" i="2"/>
  <c r="F156" i="2"/>
  <c r="E156" i="2"/>
  <c r="C156" i="2"/>
  <c r="B156" i="2"/>
  <c r="H155" i="2"/>
  <c r="G155" i="2"/>
  <c r="F155" i="2"/>
  <c r="E155" i="2"/>
  <c r="C155" i="2"/>
  <c r="B155" i="2"/>
  <c r="H154" i="2"/>
  <c r="G154" i="2"/>
  <c r="F154" i="2"/>
  <c r="E154" i="2"/>
  <c r="C154" i="2"/>
  <c r="B154" i="2"/>
  <c r="H153" i="2"/>
  <c r="G153" i="2"/>
  <c r="F153" i="2"/>
  <c r="E153" i="2"/>
  <c r="C153" i="2"/>
  <c r="B153" i="2"/>
  <c r="H152" i="2"/>
  <c r="G152" i="2"/>
  <c r="F152" i="2"/>
  <c r="E152" i="2"/>
  <c r="C152" i="2"/>
  <c r="B152" i="2"/>
  <c r="H151" i="2"/>
  <c r="G151" i="2"/>
  <c r="F151" i="2"/>
  <c r="E151" i="2"/>
  <c r="C151" i="2"/>
  <c r="B151" i="2"/>
  <c r="H150" i="2"/>
  <c r="G150" i="2"/>
  <c r="F150" i="2"/>
  <c r="E150" i="2"/>
  <c r="C150" i="2"/>
  <c r="B150" i="2"/>
  <c r="H149" i="2"/>
  <c r="G149" i="2"/>
  <c r="F149" i="2"/>
  <c r="E149" i="2"/>
  <c r="C149" i="2"/>
  <c r="B149" i="2"/>
  <c r="H148" i="2"/>
  <c r="G148" i="2"/>
  <c r="F148" i="2"/>
  <c r="E148" i="2"/>
  <c r="C148" i="2"/>
  <c r="B148" i="2"/>
  <c r="H147" i="2"/>
  <c r="G147" i="2"/>
  <c r="F147" i="2"/>
  <c r="E147" i="2"/>
  <c r="C147" i="2"/>
  <c r="B147" i="2"/>
  <c r="H146" i="2"/>
  <c r="G146" i="2"/>
  <c r="F146" i="2"/>
  <c r="E146" i="2"/>
  <c r="C146" i="2"/>
  <c r="B146" i="2"/>
  <c r="H145" i="2"/>
  <c r="G145" i="2"/>
  <c r="F145" i="2"/>
  <c r="E145" i="2"/>
  <c r="C145" i="2"/>
  <c r="B145" i="2"/>
  <c r="H144" i="2"/>
  <c r="G144" i="2"/>
  <c r="F144" i="2"/>
  <c r="E144" i="2"/>
  <c r="C144" i="2"/>
  <c r="B144" i="2"/>
  <c r="H143" i="2"/>
  <c r="G143" i="2"/>
  <c r="F143" i="2"/>
  <c r="E143" i="2"/>
  <c r="C143" i="2"/>
  <c r="B143" i="2"/>
  <c r="H142" i="2"/>
  <c r="G142" i="2"/>
  <c r="F142" i="2"/>
  <c r="E142" i="2"/>
  <c r="C142" i="2"/>
  <c r="B142" i="2"/>
  <c r="H141" i="2"/>
  <c r="G141" i="2"/>
  <c r="F141" i="2"/>
  <c r="E141" i="2"/>
  <c r="C141" i="2"/>
  <c r="B141" i="2"/>
  <c r="H140" i="2"/>
  <c r="G140" i="2"/>
  <c r="F140" i="2"/>
  <c r="E140" i="2"/>
  <c r="C140" i="2"/>
  <c r="B140" i="2"/>
  <c r="H139" i="2"/>
  <c r="G139" i="2"/>
  <c r="F139" i="2"/>
  <c r="E139" i="2"/>
  <c r="C139" i="2"/>
  <c r="B139" i="2"/>
  <c r="H138" i="2"/>
  <c r="G138" i="2"/>
  <c r="F138" i="2"/>
  <c r="E138" i="2"/>
  <c r="C138" i="2"/>
  <c r="B138" i="2"/>
  <c r="H137" i="2"/>
  <c r="G137" i="2"/>
  <c r="F137" i="2"/>
  <c r="E137" i="2"/>
  <c r="C137" i="2"/>
  <c r="B137" i="2"/>
  <c r="H136" i="2"/>
  <c r="G136" i="2"/>
  <c r="F136" i="2"/>
  <c r="E136" i="2"/>
  <c r="C136" i="2"/>
  <c r="B136" i="2"/>
  <c r="H135" i="2"/>
  <c r="G135" i="2"/>
  <c r="F135" i="2"/>
  <c r="E135" i="2"/>
  <c r="C135" i="2"/>
  <c r="B135" i="2"/>
  <c r="H134" i="2"/>
  <c r="G134" i="2"/>
  <c r="F134" i="2"/>
  <c r="E134" i="2"/>
  <c r="C134" i="2"/>
  <c r="B134" i="2"/>
  <c r="H133" i="2"/>
  <c r="G133" i="2"/>
  <c r="F133" i="2"/>
  <c r="E133" i="2"/>
  <c r="C133" i="2"/>
  <c r="B133" i="2"/>
  <c r="H132" i="2"/>
  <c r="G132" i="2"/>
  <c r="F132" i="2"/>
  <c r="E132" i="2"/>
  <c r="C132" i="2"/>
  <c r="B132" i="2"/>
  <c r="H131" i="2"/>
  <c r="G131" i="2"/>
  <c r="F131" i="2"/>
  <c r="E131" i="2"/>
  <c r="C131" i="2"/>
  <c r="B131" i="2"/>
  <c r="H130" i="2"/>
  <c r="G130" i="2"/>
  <c r="F130" i="2"/>
  <c r="E130" i="2"/>
  <c r="C130" i="2"/>
  <c r="B130" i="2"/>
  <c r="H129" i="2"/>
  <c r="G129" i="2"/>
  <c r="F129" i="2"/>
  <c r="E129" i="2"/>
  <c r="C129" i="2"/>
  <c r="B129" i="2"/>
  <c r="H128" i="2"/>
  <c r="G128" i="2"/>
  <c r="F128" i="2"/>
  <c r="E128" i="2"/>
  <c r="C128" i="2"/>
  <c r="B128" i="2"/>
  <c r="H127" i="2"/>
  <c r="G127" i="2"/>
  <c r="F127" i="2"/>
  <c r="E127" i="2"/>
  <c r="C127" i="2"/>
  <c r="B127" i="2"/>
  <c r="H126" i="2"/>
  <c r="G126" i="2"/>
  <c r="F126" i="2"/>
  <c r="E126" i="2"/>
  <c r="C126" i="2"/>
  <c r="B126" i="2"/>
  <c r="H125" i="2"/>
  <c r="G125" i="2"/>
  <c r="F125" i="2"/>
  <c r="E125" i="2"/>
  <c r="C125" i="2"/>
  <c r="B125" i="2"/>
  <c r="H124" i="2"/>
  <c r="G124" i="2"/>
  <c r="F124" i="2"/>
  <c r="E124" i="2"/>
  <c r="C124" i="2"/>
  <c r="B124" i="2"/>
  <c r="H123" i="2"/>
  <c r="G123" i="2"/>
  <c r="F123" i="2"/>
  <c r="E123" i="2"/>
  <c r="C123" i="2"/>
  <c r="B123" i="2"/>
  <c r="H122" i="2"/>
  <c r="G122" i="2"/>
  <c r="F122" i="2"/>
  <c r="E122" i="2"/>
  <c r="C122" i="2"/>
  <c r="B122" i="2"/>
  <c r="H121" i="2"/>
  <c r="G121" i="2"/>
  <c r="F121" i="2"/>
  <c r="E121" i="2"/>
  <c r="C121" i="2"/>
  <c r="B121" i="2"/>
  <c r="H120" i="2"/>
  <c r="G120" i="2"/>
  <c r="F120" i="2"/>
  <c r="E120" i="2"/>
  <c r="C120" i="2"/>
  <c r="B120" i="2"/>
  <c r="H119" i="2"/>
  <c r="G119" i="2"/>
  <c r="F119" i="2"/>
  <c r="E119" i="2"/>
  <c r="C119" i="2"/>
  <c r="B119" i="2"/>
  <c r="H118" i="2"/>
  <c r="G118" i="2"/>
  <c r="F118" i="2"/>
  <c r="E118" i="2"/>
  <c r="C118" i="2"/>
  <c r="B118" i="2"/>
  <c r="H117" i="2"/>
  <c r="G117" i="2"/>
  <c r="F117" i="2"/>
  <c r="E117" i="2"/>
  <c r="C117" i="2"/>
  <c r="B117" i="2"/>
  <c r="H116" i="2"/>
  <c r="G116" i="2"/>
  <c r="F116" i="2"/>
  <c r="E116" i="2"/>
  <c r="C116" i="2"/>
  <c r="B116" i="2"/>
  <c r="H115" i="2"/>
  <c r="G115" i="2"/>
  <c r="F115" i="2"/>
  <c r="E115" i="2"/>
  <c r="C115" i="2"/>
  <c r="B115" i="2"/>
  <c r="H114" i="2"/>
  <c r="G114" i="2"/>
  <c r="F114" i="2"/>
  <c r="E114" i="2"/>
  <c r="C114" i="2"/>
  <c r="B114" i="2"/>
  <c r="H113" i="2"/>
  <c r="G113" i="2"/>
  <c r="F113" i="2"/>
  <c r="E113" i="2"/>
  <c r="C113" i="2"/>
  <c r="B113" i="2"/>
  <c r="H112" i="2"/>
  <c r="G112" i="2"/>
  <c r="F112" i="2"/>
  <c r="E112" i="2"/>
  <c r="C112" i="2"/>
  <c r="B112" i="2"/>
  <c r="H111" i="2"/>
  <c r="G111" i="2"/>
  <c r="F111" i="2"/>
  <c r="E111" i="2"/>
  <c r="C111" i="2"/>
  <c r="B111" i="2"/>
  <c r="H110" i="2"/>
  <c r="G110" i="2"/>
  <c r="F110" i="2"/>
  <c r="E110" i="2"/>
  <c r="C110" i="2"/>
  <c r="B110" i="2"/>
  <c r="H109" i="2"/>
  <c r="G109" i="2"/>
  <c r="F109" i="2"/>
  <c r="E109" i="2"/>
  <c r="C109" i="2"/>
  <c r="B109" i="2"/>
  <c r="H108" i="2"/>
  <c r="G108" i="2"/>
  <c r="F108" i="2"/>
  <c r="E108" i="2"/>
  <c r="C108" i="2"/>
  <c r="B108" i="2"/>
  <c r="H107" i="2"/>
  <c r="G107" i="2"/>
  <c r="F107" i="2"/>
  <c r="E107" i="2"/>
  <c r="C107" i="2"/>
  <c r="B107" i="2"/>
  <c r="H106" i="2"/>
  <c r="G106" i="2"/>
  <c r="F106" i="2"/>
  <c r="E106" i="2"/>
  <c r="C106" i="2"/>
  <c r="B106" i="2"/>
  <c r="H105" i="2"/>
  <c r="G105" i="2"/>
  <c r="F105" i="2"/>
  <c r="E105" i="2"/>
  <c r="C105" i="2"/>
  <c r="B105" i="2"/>
  <c r="H104" i="2"/>
  <c r="G104" i="2"/>
  <c r="F104" i="2"/>
  <c r="E104" i="2"/>
  <c r="C104" i="2"/>
  <c r="B104" i="2"/>
  <c r="H103" i="2"/>
  <c r="G103" i="2"/>
  <c r="F103" i="2"/>
  <c r="E103" i="2"/>
  <c r="C103" i="2"/>
  <c r="B103" i="2"/>
  <c r="H102" i="2"/>
  <c r="G102" i="2"/>
  <c r="F102" i="2"/>
  <c r="E102" i="2"/>
  <c r="C102" i="2"/>
  <c r="B102" i="2"/>
  <c r="H101" i="2"/>
  <c r="G101" i="2"/>
  <c r="F101" i="2"/>
  <c r="E101" i="2"/>
  <c r="C101" i="2"/>
  <c r="B101" i="2"/>
  <c r="H100" i="2"/>
  <c r="G100" i="2"/>
  <c r="F100" i="2"/>
  <c r="E100" i="2"/>
  <c r="C100" i="2"/>
  <c r="B100" i="2"/>
  <c r="H99" i="2"/>
  <c r="G99" i="2"/>
  <c r="F99" i="2"/>
  <c r="E99" i="2"/>
  <c r="C99" i="2"/>
  <c r="B99" i="2"/>
  <c r="H98" i="2"/>
  <c r="G98" i="2"/>
  <c r="F98" i="2"/>
  <c r="E98" i="2"/>
  <c r="C98" i="2"/>
  <c r="B98" i="2"/>
  <c r="H97" i="2"/>
  <c r="G97" i="2"/>
  <c r="F97" i="2"/>
  <c r="E97" i="2"/>
  <c r="C97" i="2"/>
  <c r="B97" i="2"/>
  <c r="H96" i="2"/>
  <c r="G96" i="2"/>
  <c r="F96" i="2"/>
  <c r="E96" i="2"/>
  <c r="C96" i="2"/>
  <c r="B96" i="2"/>
  <c r="H95" i="2"/>
  <c r="G95" i="2"/>
  <c r="F95" i="2"/>
  <c r="E95" i="2"/>
  <c r="C95" i="2"/>
  <c r="B95" i="2"/>
  <c r="H94" i="2"/>
  <c r="G94" i="2"/>
  <c r="F94" i="2"/>
  <c r="E94" i="2"/>
  <c r="C94" i="2"/>
  <c r="B94" i="2"/>
  <c r="H93" i="2"/>
  <c r="G93" i="2"/>
  <c r="F93" i="2"/>
  <c r="E93" i="2"/>
  <c r="C93" i="2"/>
  <c r="B93" i="2"/>
  <c r="H92" i="2"/>
  <c r="G92" i="2"/>
  <c r="F92" i="2"/>
  <c r="E92" i="2"/>
  <c r="C92" i="2"/>
  <c r="B92" i="2"/>
  <c r="H91" i="2"/>
  <c r="G91" i="2"/>
  <c r="F91" i="2"/>
  <c r="E91" i="2"/>
  <c r="C91" i="2"/>
  <c r="B91" i="2"/>
  <c r="H90" i="2"/>
  <c r="G90" i="2"/>
  <c r="F90" i="2"/>
  <c r="E90" i="2"/>
  <c r="C90" i="2"/>
  <c r="B90" i="2"/>
  <c r="H89" i="2"/>
  <c r="G89" i="2"/>
  <c r="F89" i="2"/>
  <c r="E89" i="2"/>
  <c r="C89" i="2"/>
  <c r="B89" i="2"/>
  <c r="H88" i="2"/>
  <c r="G88" i="2"/>
  <c r="F88" i="2"/>
  <c r="E88" i="2"/>
  <c r="C88" i="2"/>
  <c r="B88" i="2"/>
  <c r="H87" i="2"/>
  <c r="G87" i="2"/>
  <c r="F87" i="2"/>
  <c r="E87" i="2"/>
  <c r="C87" i="2"/>
  <c r="B87" i="2"/>
  <c r="H86" i="2"/>
  <c r="G86" i="2"/>
  <c r="F86" i="2"/>
  <c r="E86" i="2"/>
  <c r="C86" i="2"/>
  <c r="B86" i="2"/>
  <c r="H85" i="2"/>
  <c r="G85" i="2"/>
  <c r="F85" i="2"/>
  <c r="E85" i="2"/>
  <c r="C85" i="2"/>
  <c r="B85" i="2"/>
  <c r="H84" i="2"/>
  <c r="G84" i="2"/>
  <c r="F84" i="2"/>
  <c r="E84" i="2"/>
  <c r="C84" i="2"/>
  <c r="B84" i="2"/>
  <c r="H83" i="2"/>
  <c r="G83" i="2"/>
  <c r="F83" i="2"/>
  <c r="E83" i="2"/>
  <c r="C83" i="2"/>
  <c r="B83" i="2"/>
  <c r="H82" i="2"/>
  <c r="G82" i="2"/>
  <c r="F82" i="2"/>
  <c r="E82" i="2"/>
  <c r="C82" i="2"/>
  <c r="B82" i="2"/>
  <c r="H81" i="2"/>
  <c r="G81" i="2"/>
  <c r="F81" i="2"/>
  <c r="E81" i="2"/>
  <c r="C81" i="2"/>
  <c r="B81" i="2"/>
  <c r="H80" i="2"/>
  <c r="G80" i="2"/>
  <c r="F80" i="2"/>
  <c r="E80" i="2"/>
  <c r="C80" i="2"/>
  <c r="B80" i="2"/>
  <c r="H79" i="2"/>
  <c r="G79" i="2"/>
  <c r="F79" i="2"/>
  <c r="E79" i="2"/>
  <c r="C79" i="2"/>
  <c r="B79" i="2"/>
  <c r="H78" i="2"/>
  <c r="G78" i="2"/>
  <c r="F78" i="2"/>
  <c r="E78" i="2"/>
  <c r="C78" i="2"/>
  <c r="B78" i="2"/>
  <c r="H77" i="2"/>
  <c r="G77" i="2"/>
  <c r="F77" i="2"/>
  <c r="E77" i="2"/>
  <c r="C77" i="2"/>
  <c r="B77" i="2"/>
  <c r="H76" i="2"/>
  <c r="G76" i="2"/>
  <c r="F76" i="2"/>
  <c r="E76" i="2"/>
  <c r="C76" i="2"/>
  <c r="B76" i="2"/>
  <c r="H75" i="2"/>
  <c r="G75" i="2"/>
  <c r="F75" i="2"/>
  <c r="E75" i="2"/>
  <c r="C75" i="2"/>
  <c r="B75" i="2"/>
  <c r="H74" i="2"/>
  <c r="G74" i="2"/>
  <c r="F74" i="2"/>
  <c r="E74" i="2"/>
  <c r="C74" i="2"/>
  <c r="B74" i="2"/>
  <c r="H73" i="2"/>
  <c r="G73" i="2"/>
  <c r="F73" i="2"/>
  <c r="E73" i="2"/>
  <c r="C73" i="2"/>
  <c r="B73" i="2"/>
  <c r="H72" i="2"/>
  <c r="G72" i="2"/>
  <c r="F72" i="2"/>
  <c r="E72" i="2"/>
  <c r="C72" i="2"/>
  <c r="B72" i="2"/>
  <c r="H71" i="2"/>
  <c r="G71" i="2"/>
  <c r="F71" i="2"/>
  <c r="E71" i="2"/>
  <c r="C71" i="2"/>
  <c r="B71" i="2"/>
  <c r="H70" i="2"/>
  <c r="G70" i="2"/>
  <c r="F70" i="2"/>
  <c r="E70" i="2"/>
  <c r="C70" i="2"/>
  <c r="B70" i="2"/>
  <c r="H69" i="2"/>
  <c r="G69" i="2"/>
  <c r="F69" i="2"/>
  <c r="E69" i="2"/>
  <c r="C69" i="2"/>
  <c r="B69" i="2"/>
  <c r="H68" i="2"/>
  <c r="G68" i="2"/>
  <c r="F68" i="2"/>
  <c r="E68" i="2"/>
  <c r="C68" i="2"/>
  <c r="B68" i="2"/>
  <c r="H67" i="2"/>
  <c r="G67" i="2"/>
  <c r="F67" i="2"/>
  <c r="E67" i="2"/>
  <c r="C67" i="2"/>
  <c r="B67" i="2"/>
  <c r="H66" i="2"/>
  <c r="G66" i="2"/>
  <c r="F66" i="2"/>
  <c r="E66" i="2"/>
  <c r="C66" i="2"/>
  <c r="B66" i="2"/>
  <c r="H65" i="2"/>
  <c r="G65" i="2"/>
  <c r="F65" i="2"/>
  <c r="E65" i="2"/>
  <c r="C65" i="2"/>
  <c r="B65" i="2"/>
  <c r="H64" i="2"/>
  <c r="G64" i="2"/>
  <c r="F64" i="2"/>
  <c r="E64" i="2"/>
  <c r="C64" i="2"/>
  <c r="B64" i="2"/>
  <c r="H63" i="2"/>
  <c r="G63" i="2"/>
  <c r="F63" i="2"/>
  <c r="E63" i="2"/>
  <c r="C63" i="2"/>
  <c r="B63" i="2"/>
  <c r="H62" i="2"/>
  <c r="G62" i="2"/>
  <c r="F62" i="2"/>
  <c r="E62" i="2"/>
  <c r="C62" i="2"/>
  <c r="B62" i="2"/>
  <c r="H61" i="2"/>
  <c r="G61" i="2"/>
  <c r="F61" i="2"/>
  <c r="E61" i="2"/>
  <c r="C61" i="2"/>
  <c r="B61" i="2"/>
  <c r="H60" i="2"/>
  <c r="G60" i="2"/>
  <c r="F60" i="2"/>
  <c r="E60" i="2"/>
  <c r="C60" i="2"/>
  <c r="B60" i="2"/>
  <c r="H59" i="2"/>
  <c r="G59" i="2"/>
  <c r="F59" i="2"/>
  <c r="E59" i="2"/>
  <c r="C59" i="2"/>
  <c r="B59" i="2"/>
  <c r="H58" i="2"/>
  <c r="G58" i="2"/>
  <c r="F58" i="2"/>
  <c r="E58" i="2"/>
  <c r="C58" i="2"/>
  <c r="B58" i="2"/>
  <c r="H57" i="2"/>
  <c r="G57" i="2"/>
  <c r="F57" i="2"/>
  <c r="E57" i="2"/>
  <c r="C57" i="2"/>
  <c r="B57" i="2"/>
  <c r="H56" i="2"/>
  <c r="G56" i="2"/>
  <c r="F56" i="2"/>
  <c r="E56" i="2"/>
  <c r="C56" i="2"/>
  <c r="B56" i="2"/>
  <c r="H55" i="2"/>
  <c r="G55" i="2"/>
  <c r="F55" i="2"/>
  <c r="E55" i="2"/>
  <c r="C55" i="2"/>
  <c r="B55" i="2"/>
  <c r="H54" i="2"/>
  <c r="G54" i="2"/>
  <c r="F54" i="2"/>
  <c r="E54" i="2"/>
  <c r="C54" i="2"/>
  <c r="B54" i="2"/>
  <c r="H53" i="2"/>
  <c r="G53" i="2"/>
  <c r="F53" i="2"/>
  <c r="E53" i="2"/>
  <c r="C53" i="2"/>
  <c r="B53" i="2"/>
  <c r="H52" i="2"/>
  <c r="G52" i="2"/>
  <c r="F52" i="2"/>
  <c r="E52" i="2"/>
  <c r="C52" i="2"/>
  <c r="B52" i="2"/>
  <c r="H51" i="2"/>
  <c r="G51" i="2"/>
  <c r="F51" i="2"/>
  <c r="E51" i="2"/>
  <c r="C51" i="2"/>
  <c r="B51" i="2"/>
  <c r="H50" i="2"/>
  <c r="G50" i="2"/>
  <c r="F50" i="2"/>
  <c r="E50" i="2"/>
  <c r="C50" i="2"/>
  <c r="B50" i="2"/>
  <c r="H49" i="2"/>
  <c r="G49" i="2"/>
  <c r="F49" i="2"/>
  <c r="E49" i="2"/>
  <c r="C49" i="2"/>
  <c r="B49" i="2"/>
  <c r="H48" i="2"/>
  <c r="G48" i="2"/>
  <c r="F48" i="2"/>
  <c r="E48" i="2"/>
  <c r="C48" i="2"/>
  <c r="B48" i="2"/>
  <c r="H47" i="2"/>
  <c r="G47" i="2"/>
  <c r="F47" i="2"/>
  <c r="E47" i="2"/>
  <c r="C47" i="2"/>
  <c r="B47" i="2"/>
  <c r="H46" i="2"/>
  <c r="G46" i="2"/>
  <c r="F46" i="2"/>
  <c r="E46" i="2"/>
  <c r="C46" i="2"/>
  <c r="B46" i="2"/>
  <c r="H45" i="2"/>
  <c r="G45" i="2"/>
  <c r="F45" i="2"/>
  <c r="E45" i="2"/>
  <c r="C45" i="2"/>
  <c r="B45" i="2"/>
  <c r="H44" i="2"/>
  <c r="G44" i="2"/>
  <c r="F44" i="2"/>
  <c r="E44" i="2"/>
  <c r="C44" i="2"/>
  <c r="B44" i="2"/>
  <c r="H43" i="2"/>
  <c r="G43" i="2"/>
  <c r="F43" i="2"/>
  <c r="E43" i="2"/>
  <c r="C43" i="2"/>
  <c r="B43" i="2"/>
  <c r="H42" i="2"/>
  <c r="G42" i="2"/>
  <c r="F42" i="2"/>
  <c r="E42" i="2"/>
  <c r="C42" i="2"/>
  <c r="B42" i="2"/>
  <c r="H41" i="2"/>
  <c r="G41" i="2"/>
  <c r="F41" i="2"/>
  <c r="E41" i="2"/>
  <c r="C41" i="2"/>
  <c r="B41" i="2"/>
  <c r="H40" i="2"/>
  <c r="G40" i="2"/>
  <c r="F40" i="2"/>
  <c r="E40" i="2"/>
  <c r="C40" i="2"/>
  <c r="B40" i="2"/>
  <c r="H39" i="2"/>
  <c r="G39" i="2"/>
  <c r="F39" i="2"/>
  <c r="E39" i="2"/>
  <c r="C39" i="2"/>
  <c r="B39" i="2"/>
  <c r="H38" i="2"/>
  <c r="G38" i="2"/>
  <c r="F38" i="2"/>
  <c r="E38" i="2"/>
  <c r="C38" i="2"/>
  <c r="B38" i="2"/>
  <c r="H37" i="2"/>
  <c r="G37" i="2"/>
  <c r="F37" i="2"/>
  <c r="E37" i="2"/>
  <c r="C37" i="2"/>
  <c r="B37" i="2"/>
  <c r="H36" i="2"/>
  <c r="G36" i="2"/>
  <c r="F36" i="2"/>
  <c r="E36" i="2"/>
  <c r="C36" i="2"/>
  <c r="B36" i="2"/>
  <c r="H35" i="2"/>
  <c r="G35" i="2"/>
  <c r="F35" i="2"/>
  <c r="E35" i="2"/>
  <c r="C35" i="2"/>
  <c r="B35" i="2"/>
  <c r="H34" i="2"/>
  <c r="G34" i="2"/>
  <c r="F34" i="2"/>
  <c r="E34" i="2"/>
  <c r="C34" i="2"/>
  <c r="B34" i="2"/>
  <c r="H33" i="2"/>
  <c r="G33" i="2"/>
  <c r="F33" i="2"/>
  <c r="E33" i="2"/>
  <c r="C33" i="2"/>
  <c r="B33" i="2"/>
  <c r="H32" i="2"/>
  <c r="G32" i="2"/>
  <c r="F32" i="2"/>
  <c r="E32" i="2"/>
  <c r="C32" i="2"/>
  <c r="B32" i="2"/>
  <c r="H31" i="2"/>
  <c r="G31" i="2"/>
  <c r="F31" i="2"/>
  <c r="E31" i="2"/>
  <c r="C31" i="2"/>
  <c r="B31" i="2"/>
  <c r="H30" i="2"/>
  <c r="G30" i="2"/>
  <c r="F30" i="2"/>
  <c r="E30" i="2"/>
  <c r="C30" i="2"/>
  <c r="B30" i="2"/>
  <c r="H29" i="2"/>
  <c r="G29" i="2"/>
  <c r="F29" i="2"/>
  <c r="E29" i="2"/>
  <c r="C29" i="2"/>
  <c r="B29" i="2"/>
  <c r="H28" i="2"/>
  <c r="G28" i="2"/>
  <c r="F28" i="2"/>
  <c r="E28" i="2"/>
  <c r="C28" i="2"/>
  <c r="B28" i="2"/>
  <c r="H27" i="2"/>
  <c r="G27" i="2"/>
  <c r="F27" i="2"/>
  <c r="E27" i="2"/>
  <c r="C27" i="2"/>
  <c r="B27" i="2"/>
  <c r="H26" i="2"/>
  <c r="G26" i="2"/>
  <c r="F26" i="2"/>
  <c r="E26" i="2"/>
  <c r="C26" i="2"/>
  <c r="B26" i="2"/>
  <c r="H25" i="2"/>
  <c r="G25" i="2"/>
  <c r="F25" i="2"/>
  <c r="E25" i="2"/>
  <c r="C25" i="2"/>
  <c r="B25" i="2"/>
  <c r="H24" i="2"/>
  <c r="G24" i="2"/>
  <c r="F24" i="2"/>
  <c r="E24" i="2"/>
  <c r="C24" i="2"/>
  <c r="B24" i="2"/>
  <c r="H23" i="2"/>
  <c r="G23" i="2"/>
  <c r="F23" i="2"/>
  <c r="E23" i="2"/>
  <c r="C23" i="2"/>
  <c r="B23" i="2"/>
  <c r="H22" i="2"/>
  <c r="G22" i="2"/>
  <c r="F22" i="2"/>
  <c r="E22" i="2"/>
  <c r="C22" i="2"/>
  <c r="B22" i="2"/>
  <c r="H21" i="2"/>
  <c r="G21" i="2"/>
  <c r="F21" i="2"/>
  <c r="E21" i="2"/>
  <c r="C21" i="2"/>
  <c r="B21" i="2"/>
  <c r="H20" i="2"/>
  <c r="G20" i="2"/>
  <c r="F20" i="2"/>
  <c r="E20" i="2"/>
  <c r="C20" i="2"/>
  <c r="B20" i="2"/>
  <c r="H19" i="2"/>
  <c r="G19" i="2"/>
  <c r="F19" i="2"/>
  <c r="E19" i="2"/>
  <c r="C19" i="2"/>
  <c r="B19" i="2"/>
  <c r="H18" i="2"/>
  <c r="G18" i="2"/>
  <c r="F18" i="2"/>
  <c r="E18" i="2"/>
  <c r="C18" i="2"/>
  <c r="B18" i="2"/>
  <c r="H17" i="2"/>
  <c r="G17" i="2"/>
  <c r="F17" i="2"/>
  <c r="E17" i="2"/>
  <c r="C17" i="2"/>
  <c r="B17" i="2"/>
  <c r="H16" i="2"/>
  <c r="G16" i="2"/>
  <c r="F16" i="2"/>
  <c r="E16" i="2"/>
  <c r="C16" i="2"/>
  <c r="B16" i="2"/>
  <c r="H15" i="2"/>
  <c r="G15" i="2"/>
  <c r="F15" i="2"/>
  <c r="E15" i="2"/>
  <c r="C15" i="2"/>
  <c r="B15" i="2"/>
  <c r="H14" i="2"/>
  <c r="G14" i="2"/>
  <c r="F14" i="2"/>
  <c r="E14" i="2"/>
  <c r="C14" i="2"/>
  <c r="B14" i="2"/>
  <c r="H13" i="2"/>
  <c r="G13" i="2"/>
  <c r="F13" i="2"/>
  <c r="E13" i="2"/>
  <c r="C13" i="2"/>
  <c r="B13" i="2"/>
  <c r="H12" i="2"/>
  <c r="G12" i="2"/>
  <c r="F12" i="2"/>
  <c r="E12" i="2"/>
  <c r="C12" i="2"/>
  <c r="B12" i="2"/>
  <c r="H11" i="2"/>
  <c r="G11" i="2"/>
  <c r="F11" i="2"/>
  <c r="E11" i="2"/>
  <c r="C11" i="2"/>
  <c r="B11" i="2"/>
  <c r="H10" i="2"/>
  <c r="G10" i="2"/>
  <c r="F10" i="2"/>
  <c r="E10" i="2"/>
  <c r="C10" i="2"/>
  <c r="B10" i="2"/>
  <c r="H9" i="2"/>
  <c r="G9" i="2"/>
  <c r="F9" i="2"/>
  <c r="E9" i="2"/>
  <c r="C9" i="2"/>
  <c r="B9" i="2"/>
  <c r="H8" i="2"/>
  <c r="G8" i="2"/>
  <c r="F8" i="2"/>
  <c r="E8" i="2"/>
  <c r="C8" i="2"/>
  <c r="B8" i="2"/>
  <c r="H7" i="2"/>
  <c r="G7" i="2"/>
  <c r="F7" i="2"/>
  <c r="E7" i="2"/>
  <c r="C7" i="2"/>
  <c r="B7" i="2"/>
  <c r="H6" i="2"/>
  <c r="G6" i="2"/>
  <c r="F6" i="2"/>
  <c r="E6" i="2"/>
  <c r="C6" i="2"/>
  <c r="B6" i="2"/>
  <c r="H5" i="2"/>
  <c r="G5" i="2"/>
  <c r="F5" i="2"/>
  <c r="E5" i="2"/>
  <c r="C5" i="2"/>
  <c r="B5" i="2"/>
  <c r="H4" i="2"/>
  <c r="G4" i="2"/>
  <c r="F4" i="2"/>
  <c r="E4" i="2"/>
  <c r="D4" i="2"/>
  <c r="C4" i="2"/>
  <c r="B4" i="2"/>
  <c r="H345" i="1"/>
  <c r="G345" i="1"/>
  <c r="F345" i="1"/>
  <c r="E345" i="1"/>
  <c r="D345" i="1"/>
  <c r="C345" i="1"/>
  <c r="H344" i="1"/>
  <c r="G344" i="1"/>
  <c r="F344" i="1"/>
  <c r="E344" i="1"/>
  <c r="D344" i="1"/>
  <c r="C344" i="1"/>
  <c r="H343" i="1"/>
  <c r="G343" i="1"/>
  <c r="F343" i="1"/>
  <c r="E343" i="1"/>
  <c r="C343" i="1"/>
  <c r="B343" i="1"/>
  <c r="H342" i="1"/>
  <c r="G342" i="1"/>
  <c r="F342" i="1"/>
  <c r="E342" i="1"/>
  <c r="C342" i="1"/>
  <c r="B342" i="1"/>
  <c r="H341" i="1"/>
  <c r="G341" i="1"/>
  <c r="F341" i="1"/>
  <c r="E341" i="1"/>
  <c r="C341" i="1"/>
  <c r="B341" i="1"/>
  <c r="H340" i="1"/>
  <c r="G340" i="1"/>
  <c r="F340" i="1"/>
  <c r="E340" i="1"/>
  <c r="C340" i="1"/>
  <c r="B340" i="1"/>
  <c r="H339" i="1"/>
  <c r="G339" i="1"/>
  <c r="F339" i="1"/>
  <c r="E339" i="1"/>
  <c r="C339" i="1"/>
  <c r="B339" i="1"/>
  <c r="H338" i="1"/>
  <c r="G338" i="1"/>
  <c r="F338" i="1"/>
  <c r="E338" i="1"/>
  <c r="C338" i="1"/>
  <c r="B338" i="1"/>
  <c r="H337" i="1"/>
  <c r="G337" i="1"/>
  <c r="F337" i="1"/>
  <c r="E337" i="1"/>
  <c r="C337" i="1"/>
  <c r="B337" i="1"/>
  <c r="H336" i="1"/>
  <c r="G336" i="1"/>
  <c r="F336" i="1"/>
  <c r="E336" i="1"/>
  <c r="C336" i="1"/>
  <c r="B336" i="1"/>
  <c r="H335" i="1"/>
  <c r="G335" i="1"/>
  <c r="F335" i="1"/>
  <c r="E335" i="1"/>
  <c r="C335" i="1"/>
  <c r="B335" i="1"/>
  <c r="H334" i="1"/>
  <c r="G334" i="1"/>
  <c r="F334" i="1"/>
  <c r="E334" i="1"/>
  <c r="C334" i="1"/>
  <c r="B334" i="1"/>
  <c r="H333" i="1"/>
  <c r="G333" i="1"/>
  <c r="F333" i="1"/>
  <c r="E333" i="1"/>
  <c r="C333" i="1"/>
  <c r="B333" i="1"/>
  <c r="H332" i="1"/>
  <c r="G332" i="1"/>
  <c r="F332" i="1"/>
  <c r="E332" i="1"/>
  <c r="C332" i="1"/>
  <c r="B332" i="1"/>
  <c r="H331" i="1"/>
  <c r="G331" i="1"/>
  <c r="F331" i="1"/>
  <c r="E331" i="1"/>
  <c r="C331" i="1"/>
  <c r="B331" i="1"/>
  <c r="H330" i="1"/>
  <c r="G330" i="1"/>
  <c r="F330" i="1"/>
  <c r="E330" i="1"/>
  <c r="C330" i="1"/>
  <c r="B330" i="1"/>
  <c r="H329" i="1"/>
  <c r="G329" i="1"/>
  <c r="F329" i="1"/>
  <c r="E329" i="1"/>
  <c r="C329" i="1"/>
  <c r="B329" i="1"/>
  <c r="H328" i="1"/>
  <c r="G328" i="1"/>
  <c r="F328" i="1"/>
  <c r="E328" i="1"/>
  <c r="C328" i="1"/>
  <c r="B328" i="1"/>
  <c r="H327" i="1"/>
  <c r="G327" i="1"/>
  <c r="F327" i="1"/>
  <c r="E327" i="1"/>
  <c r="C327" i="1"/>
  <c r="B327" i="1"/>
  <c r="H326" i="1"/>
  <c r="G326" i="1"/>
  <c r="F326" i="1"/>
  <c r="E326" i="1"/>
  <c r="C326" i="1"/>
  <c r="B326" i="1"/>
  <c r="H325" i="1"/>
  <c r="G325" i="1"/>
  <c r="F325" i="1"/>
  <c r="E325" i="1"/>
  <c r="C325" i="1"/>
  <c r="B325" i="1"/>
  <c r="H324" i="1"/>
  <c r="G324" i="1"/>
  <c r="F324" i="1"/>
  <c r="E324" i="1"/>
  <c r="C324" i="1"/>
  <c r="B324" i="1"/>
  <c r="H323" i="1"/>
  <c r="G323" i="1"/>
  <c r="F323" i="1"/>
  <c r="E323" i="1"/>
  <c r="C323" i="1"/>
  <c r="B323" i="1"/>
  <c r="D252" i="1"/>
  <c r="D249" i="1"/>
  <c r="D237" i="1"/>
  <c r="D236" i="1"/>
  <c r="D235" i="1"/>
  <c r="D234" i="3" s="1"/>
  <c r="D233" i="1"/>
  <c r="D232" i="1"/>
  <c r="D231" i="1"/>
  <c r="D230" i="1"/>
  <c r="D229" i="1"/>
  <c r="D229" i="2" s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7" i="3" l="1"/>
  <c r="D11" i="3"/>
  <c r="D15" i="3"/>
  <c r="D19" i="3"/>
  <c r="D23" i="3"/>
  <c r="D27" i="3"/>
  <c r="D31" i="3"/>
  <c r="D35" i="3"/>
  <c r="D39" i="3"/>
  <c r="D43" i="3"/>
  <c r="D47" i="3"/>
  <c r="D51" i="3"/>
  <c r="D55" i="3"/>
  <c r="D59" i="3"/>
  <c r="D63" i="3"/>
  <c r="D67" i="3"/>
  <c r="D71" i="3"/>
  <c r="D75" i="3"/>
  <c r="D79" i="3"/>
  <c r="D83" i="3"/>
  <c r="D87" i="3"/>
  <c r="D91" i="3"/>
  <c r="D95" i="3"/>
  <c r="D99" i="3"/>
  <c r="D103" i="3"/>
  <c r="D107" i="3"/>
  <c r="D111" i="3"/>
  <c r="D115" i="3"/>
  <c r="D119" i="3"/>
  <c r="D123" i="3"/>
  <c r="D127" i="3"/>
  <c r="D131" i="3"/>
  <c r="D135" i="3"/>
  <c r="D139" i="3"/>
  <c r="D143" i="3"/>
  <c r="D147" i="3"/>
  <c r="D151" i="3"/>
  <c r="D155" i="3"/>
  <c r="D159" i="3"/>
  <c r="D163" i="3"/>
  <c r="D167" i="3"/>
  <c r="D171" i="3"/>
  <c r="D175" i="3"/>
  <c r="D179" i="3"/>
  <c r="D183" i="3"/>
  <c r="D187" i="3"/>
  <c r="D191" i="3"/>
  <c r="D195" i="3"/>
  <c r="D199" i="3"/>
  <c r="D203" i="3"/>
  <c r="D207" i="3"/>
  <c r="D211" i="3"/>
  <c r="D215" i="3"/>
  <c r="D219" i="3"/>
  <c r="D223" i="3"/>
  <c r="D249" i="3"/>
  <c r="D249" i="2"/>
  <c r="D252" i="2"/>
  <c r="D251" i="3"/>
  <c r="D252" i="3"/>
  <c r="F332" i="2"/>
  <c r="D227" i="3"/>
  <c r="C332" i="2"/>
  <c r="E332" i="2"/>
  <c r="G332" i="2"/>
  <c r="D231" i="3"/>
  <c r="D67" i="2"/>
  <c r="D99" i="2"/>
  <c r="D27" i="2"/>
  <c r="D39" i="2"/>
  <c r="D123" i="2"/>
  <c r="D14" i="2"/>
  <c r="D34" i="2"/>
  <c r="D25" i="2"/>
  <c r="D75" i="2"/>
  <c r="D21" i="2"/>
  <c r="D53" i="2"/>
  <c r="D73" i="2"/>
  <c r="D77" i="2"/>
  <c r="D89" i="2"/>
  <c r="D109" i="2"/>
  <c r="D113" i="2"/>
  <c r="D121" i="2"/>
  <c r="D137" i="2"/>
  <c r="D157" i="2"/>
  <c r="D169" i="2"/>
  <c r="D177" i="2"/>
  <c r="D205" i="2"/>
  <c r="D221" i="2"/>
  <c r="D97" i="2"/>
  <c r="D61" i="2"/>
  <c r="D65" i="2"/>
  <c r="D6" i="2"/>
  <c r="D10" i="2"/>
  <c r="D206" i="2"/>
  <c r="D174" i="2"/>
  <c r="D214" i="2"/>
  <c r="D218" i="2"/>
  <c r="D6" i="3"/>
  <c r="D10" i="3"/>
  <c r="D14" i="3"/>
  <c r="D18" i="3"/>
  <c r="D22" i="3"/>
  <c r="D26" i="3"/>
  <c r="D30" i="3"/>
  <c r="D34" i="3"/>
  <c r="D38" i="3"/>
  <c r="D42" i="3"/>
  <c r="D46" i="3"/>
  <c r="D50" i="3"/>
  <c r="D54" i="3"/>
  <c r="D58" i="3"/>
  <c r="D62" i="3"/>
  <c r="D66" i="3"/>
  <c r="D70" i="3"/>
  <c r="D74" i="3"/>
  <c r="D78" i="3"/>
  <c r="D82" i="3"/>
  <c r="D86" i="3"/>
  <c r="D90" i="3"/>
  <c r="D94" i="3"/>
  <c r="D98" i="3"/>
  <c r="D102" i="3"/>
  <c r="D106" i="3"/>
  <c r="D110" i="3"/>
  <c r="D114" i="3"/>
  <c r="D118" i="3"/>
  <c r="D122" i="3"/>
  <c r="D126" i="3"/>
  <c r="D130" i="3"/>
  <c r="D134" i="3"/>
  <c r="D138" i="3"/>
  <c r="D142" i="3"/>
  <c r="D146" i="3"/>
  <c r="D150" i="3"/>
  <c r="D154" i="3"/>
  <c r="D158" i="3"/>
  <c r="D162" i="3"/>
  <c r="D166" i="3"/>
  <c r="D170" i="3"/>
  <c r="D174" i="3"/>
  <c r="D178" i="3"/>
  <c r="D182" i="3"/>
  <c r="D186" i="3"/>
  <c r="D190" i="3"/>
  <c r="D194" i="3"/>
  <c r="D198" i="3"/>
  <c r="D202" i="3"/>
  <c r="D206" i="3"/>
  <c r="D210" i="3"/>
  <c r="D214" i="3"/>
  <c r="D218" i="3"/>
  <c r="D222" i="3"/>
  <c r="D226" i="3"/>
  <c r="D230" i="3"/>
  <c r="D235" i="3"/>
  <c r="D70" i="2"/>
  <c r="D102" i="2"/>
  <c r="D106" i="2"/>
  <c r="D126" i="2"/>
  <c r="D130" i="2"/>
  <c r="D145" i="2"/>
  <c r="D149" i="2"/>
  <c r="D151" i="2"/>
  <c r="D153" i="2"/>
  <c r="D155" i="2"/>
  <c r="D179" i="2"/>
  <c r="D189" i="2"/>
  <c r="D191" i="2"/>
  <c r="D193" i="2"/>
  <c r="D195" i="2"/>
  <c r="D22" i="2"/>
  <c r="D54" i="2"/>
  <c r="D58" i="2"/>
  <c r="D90" i="2"/>
  <c r="D111" i="2"/>
  <c r="D139" i="2"/>
  <c r="D158" i="2"/>
  <c r="D162" i="2"/>
  <c r="D198" i="2"/>
  <c r="D209" i="2"/>
  <c r="D323" i="1"/>
  <c r="D29" i="2"/>
  <c r="D37" i="2"/>
  <c r="D41" i="2"/>
  <c r="D49" i="2"/>
  <c r="D330" i="1"/>
  <c r="D85" i="2"/>
  <c r="D93" i="2"/>
  <c r="D117" i="2"/>
  <c r="D334" i="1"/>
  <c r="D133" i="2"/>
  <c r="D165" i="2"/>
  <c r="D338" i="1"/>
  <c r="D185" i="2"/>
  <c r="D201" i="2"/>
  <c r="D342" i="1"/>
  <c r="D18" i="2"/>
  <c r="D46" i="2"/>
  <c r="D78" i="2"/>
  <c r="D82" i="2"/>
  <c r="D114" i="2"/>
  <c r="D142" i="2"/>
  <c r="D171" i="2"/>
  <c r="D182" i="2"/>
  <c r="D222" i="2"/>
  <c r="D235" i="2"/>
  <c r="D237" i="3"/>
  <c r="D236" i="3"/>
  <c r="D328" i="1"/>
  <c r="D336" i="1"/>
  <c r="D24" i="2"/>
  <c r="D48" i="2"/>
  <c r="D84" i="2"/>
  <c r="D92" i="2"/>
  <c r="D104" i="2"/>
  <c r="D132" i="2"/>
  <c r="D164" i="2"/>
  <c r="D200" i="2"/>
  <c r="D329" i="1"/>
  <c r="D337" i="1"/>
  <c r="B310" i="2"/>
  <c r="D11" i="2"/>
  <c r="B311" i="2"/>
  <c r="E312" i="2"/>
  <c r="E313" i="2"/>
  <c r="C314" i="2"/>
  <c r="C315" i="2"/>
  <c r="G316" i="2"/>
  <c r="G317" i="2"/>
  <c r="D95" i="2"/>
  <c r="D100" i="2"/>
  <c r="C319" i="2"/>
  <c r="B320" i="2"/>
  <c r="D135" i="2"/>
  <c r="H321" i="2"/>
  <c r="C322" i="2"/>
  <c r="F323" i="2"/>
  <c r="B324" i="2"/>
  <c r="E325" i="2"/>
  <c r="D187" i="2"/>
  <c r="B326" i="2"/>
  <c r="D203" i="2"/>
  <c r="H327" i="2"/>
  <c r="D212" i="2"/>
  <c r="D216" i="2"/>
  <c r="C328" i="2"/>
  <c r="D225" i="2"/>
  <c r="D232" i="2"/>
  <c r="F329" i="2"/>
  <c r="C330" i="2"/>
  <c r="B331" i="2"/>
  <c r="D5" i="3"/>
  <c r="D9" i="3"/>
  <c r="D13" i="3"/>
  <c r="D17" i="3"/>
  <c r="D21" i="3"/>
  <c r="D25" i="3"/>
  <c r="D29" i="3"/>
  <c r="D33" i="3"/>
  <c r="D37" i="3"/>
  <c r="D41" i="3"/>
  <c r="D45" i="3"/>
  <c r="D49" i="3"/>
  <c r="D53" i="3"/>
  <c r="D57" i="3"/>
  <c r="D61" i="3"/>
  <c r="D65" i="3"/>
  <c r="D69" i="3"/>
  <c r="D73" i="3"/>
  <c r="D77" i="3"/>
  <c r="D81" i="3"/>
  <c r="D85" i="3"/>
  <c r="D89" i="3"/>
  <c r="D93" i="3"/>
  <c r="D97" i="3"/>
  <c r="D101" i="3"/>
  <c r="D105" i="3"/>
  <c r="D109" i="3"/>
  <c r="D113" i="3"/>
  <c r="D117" i="3"/>
  <c r="D121" i="3"/>
  <c r="D125" i="3"/>
  <c r="D129" i="3"/>
  <c r="D133" i="3"/>
  <c r="D137" i="3"/>
  <c r="D141" i="3"/>
  <c r="D145" i="3"/>
  <c r="D149" i="3"/>
  <c r="D153" i="3"/>
  <c r="D157" i="3"/>
  <c r="D161" i="3"/>
  <c r="D165" i="3"/>
  <c r="D169" i="3"/>
  <c r="D173" i="3"/>
  <c r="D177" i="3"/>
  <c r="D181" i="3"/>
  <c r="D185" i="3"/>
  <c r="D189" i="3"/>
  <c r="D193" i="3"/>
  <c r="D197" i="3"/>
  <c r="D201" i="3"/>
  <c r="D205" i="3"/>
  <c r="D209" i="3"/>
  <c r="D213" i="3"/>
  <c r="D217" i="3"/>
  <c r="D221" i="3"/>
  <c r="D225" i="3"/>
  <c r="D229" i="3"/>
  <c r="D326" i="1"/>
  <c r="D8" i="2"/>
  <c r="D12" i="2"/>
  <c r="D16" i="2"/>
  <c r="D19" i="2"/>
  <c r="D26" i="2"/>
  <c r="D32" i="2"/>
  <c r="D44" i="2"/>
  <c r="D47" i="2"/>
  <c r="D52" i="2"/>
  <c r="D57" i="2"/>
  <c r="D59" i="2"/>
  <c r="D64" i="2"/>
  <c r="D66" i="2"/>
  <c r="D71" i="2"/>
  <c r="D74" i="2"/>
  <c r="D76" i="2"/>
  <c r="D81" i="2"/>
  <c r="D83" i="2"/>
  <c r="D88" i="2"/>
  <c r="D96" i="2"/>
  <c r="D98" i="2"/>
  <c r="D105" i="2"/>
  <c r="D107" i="2"/>
  <c r="D110" i="2"/>
  <c r="D112" i="2"/>
  <c r="D122" i="2"/>
  <c r="D131" i="2"/>
  <c r="D138" i="2"/>
  <c r="D143" i="2"/>
  <c r="D148" i="2"/>
  <c r="D150" i="2"/>
  <c r="D152" i="2"/>
  <c r="D154" i="2"/>
  <c r="D156" i="2"/>
  <c r="D163" i="2"/>
  <c r="D170" i="2"/>
  <c r="D175" i="2"/>
  <c r="D178" i="2"/>
  <c r="D180" i="2"/>
  <c r="D188" i="2"/>
  <c r="D190" i="2"/>
  <c r="D192" i="2"/>
  <c r="D194" i="2"/>
  <c r="D204" i="2"/>
  <c r="D207" i="2"/>
  <c r="D210" i="2"/>
  <c r="D217" i="2"/>
  <c r="D219" i="2"/>
  <c r="D226" i="2"/>
  <c r="D230" i="2"/>
  <c r="D236" i="2"/>
  <c r="D240" i="2"/>
  <c r="D233" i="3"/>
  <c r="D232" i="3"/>
  <c r="D248" i="3"/>
  <c r="D324" i="1"/>
  <c r="D332" i="1"/>
  <c r="D340" i="1"/>
  <c r="D36" i="2"/>
  <c r="D56" i="2"/>
  <c r="D80" i="2"/>
  <c r="D116" i="2"/>
  <c r="D144" i="2"/>
  <c r="D184" i="2"/>
  <c r="D224" i="2"/>
  <c r="D228" i="2"/>
  <c r="D325" i="1"/>
  <c r="D333" i="1"/>
  <c r="D341" i="1"/>
  <c r="F310" i="2"/>
  <c r="D7" i="2"/>
  <c r="D15" i="2"/>
  <c r="F311" i="2"/>
  <c r="D28" i="2"/>
  <c r="D31" i="2"/>
  <c r="D40" i="2"/>
  <c r="D43" i="2"/>
  <c r="D51" i="2"/>
  <c r="D63" i="2"/>
  <c r="H315" i="2"/>
  <c r="D68" i="2"/>
  <c r="C316" i="2"/>
  <c r="D87" i="2"/>
  <c r="C317" i="2"/>
  <c r="G319" i="2"/>
  <c r="D119" i="2"/>
  <c r="D124" i="2"/>
  <c r="G320" i="2"/>
  <c r="D128" i="2"/>
  <c r="D140" i="2"/>
  <c r="D147" i="2"/>
  <c r="H322" i="2"/>
  <c r="D160" i="2"/>
  <c r="B323" i="2"/>
  <c r="D167" i="2"/>
  <c r="D172" i="2"/>
  <c r="F324" i="2"/>
  <c r="D196" i="2"/>
  <c r="G326" i="2"/>
  <c r="C327" i="2"/>
  <c r="G328" i="2"/>
  <c r="B329" i="2"/>
  <c r="G330" i="2"/>
  <c r="F331" i="2"/>
  <c r="D8" i="3"/>
  <c r="D12" i="3"/>
  <c r="D16" i="3"/>
  <c r="D20" i="3"/>
  <c r="D24" i="3"/>
  <c r="D28" i="3"/>
  <c r="D32" i="3"/>
  <c r="D36" i="3"/>
  <c r="D40" i="3"/>
  <c r="D44" i="3"/>
  <c r="D48" i="3"/>
  <c r="D52" i="3"/>
  <c r="D56" i="3"/>
  <c r="D60" i="3"/>
  <c r="D64" i="3"/>
  <c r="D68" i="3"/>
  <c r="D72" i="3"/>
  <c r="D76" i="3"/>
  <c r="D80" i="3"/>
  <c r="D84" i="3"/>
  <c r="D88" i="3"/>
  <c r="D92" i="3"/>
  <c r="D96" i="3"/>
  <c r="D100" i="3"/>
  <c r="D104" i="3"/>
  <c r="D108" i="3"/>
  <c r="D112" i="3"/>
  <c r="D116" i="3"/>
  <c r="D120" i="3"/>
  <c r="D124" i="3"/>
  <c r="D128" i="3"/>
  <c r="D132" i="3"/>
  <c r="D136" i="3"/>
  <c r="D140" i="3"/>
  <c r="D144" i="3"/>
  <c r="D148" i="3"/>
  <c r="D152" i="3"/>
  <c r="D156" i="3"/>
  <c r="D160" i="3"/>
  <c r="D164" i="3"/>
  <c r="D168" i="3"/>
  <c r="D172" i="3"/>
  <c r="D176" i="3"/>
  <c r="D180" i="3"/>
  <c r="D184" i="3"/>
  <c r="D188" i="3"/>
  <c r="D192" i="3"/>
  <c r="D196" i="3"/>
  <c r="D200" i="3"/>
  <c r="D204" i="3"/>
  <c r="D208" i="3"/>
  <c r="D212" i="3"/>
  <c r="D216" i="3"/>
  <c r="D220" i="3"/>
  <c r="D224" i="3"/>
  <c r="D228" i="3"/>
  <c r="D327" i="1"/>
  <c r="D331" i="1"/>
  <c r="D335" i="1"/>
  <c r="D339" i="1"/>
  <c r="D343" i="1"/>
  <c r="D5" i="2"/>
  <c r="H310" i="2"/>
  <c r="D9" i="2"/>
  <c r="D13" i="2"/>
  <c r="D17" i="2"/>
  <c r="H311" i="2"/>
  <c r="D20" i="2"/>
  <c r="D23" i="2"/>
  <c r="C312" i="2"/>
  <c r="G312" i="2"/>
  <c r="D30" i="2"/>
  <c r="D33" i="2"/>
  <c r="D35" i="2"/>
  <c r="D38" i="2"/>
  <c r="C313" i="2"/>
  <c r="G313" i="2"/>
  <c r="D42" i="2"/>
  <c r="D45" i="2"/>
  <c r="D50" i="2"/>
  <c r="E314" i="2"/>
  <c r="D55" i="2"/>
  <c r="D60" i="2"/>
  <c r="D62" i="2"/>
  <c r="F315" i="2"/>
  <c r="D69" i="2"/>
  <c r="D72" i="2"/>
  <c r="E316" i="2"/>
  <c r="D79" i="2"/>
  <c r="D86" i="2"/>
  <c r="E317" i="2"/>
  <c r="D91" i="2"/>
  <c r="D94" i="2"/>
  <c r="D101" i="2"/>
  <c r="B318" i="2"/>
  <c r="G318" i="2"/>
  <c r="D103" i="2"/>
  <c r="D108" i="2"/>
  <c r="E319" i="2"/>
  <c r="D115" i="2"/>
  <c r="D118" i="2"/>
  <c r="D120" i="2"/>
  <c r="D125" i="2"/>
  <c r="D127" i="2"/>
  <c r="D129" i="2"/>
  <c r="D134" i="2"/>
  <c r="D136" i="2"/>
  <c r="B321" i="2"/>
  <c r="F321" i="2"/>
  <c r="D141" i="2"/>
  <c r="D146" i="2"/>
  <c r="F322" i="2"/>
  <c r="D159" i="2"/>
  <c r="D161" i="2"/>
  <c r="H323" i="2"/>
  <c r="D166" i="2"/>
  <c r="D168" i="2"/>
  <c r="D173" i="2"/>
  <c r="H324" i="2"/>
  <c r="D176" i="2"/>
  <c r="D181" i="2"/>
  <c r="D183" i="2"/>
  <c r="C325" i="2"/>
  <c r="G325" i="2"/>
  <c r="D186" i="2"/>
  <c r="D197" i="2"/>
  <c r="D199" i="2"/>
  <c r="D202" i="2"/>
  <c r="D208" i="2"/>
  <c r="F327" i="2"/>
  <c r="D211" i="2"/>
  <c r="D213" i="2"/>
  <c r="D215" i="2"/>
  <c r="D220" i="2"/>
  <c r="E328" i="2"/>
  <c r="D223" i="2"/>
  <c r="D227" i="2"/>
  <c r="D231" i="2"/>
  <c r="D233" i="2"/>
  <c r="H329" i="2"/>
  <c r="D237" i="2"/>
  <c r="E330" i="2"/>
  <c r="D331" i="2"/>
  <c r="H331" i="2"/>
  <c r="B322" i="2"/>
  <c r="G322" i="2"/>
  <c r="B328" i="2"/>
  <c r="F328" i="2"/>
  <c r="H328" i="2"/>
  <c r="C329" i="2"/>
  <c r="E329" i="2"/>
  <c r="G329" i="2"/>
  <c r="B330" i="2"/>
  <c r="F330" i="2"/>
  <c r="H330" i="2"/>
  <c r="C331" i="2"/>
  <c r="E331" i="2"/>
  <c r="G331" i="2"/>
  <c r="C310" i="2"/>
  <c r="E310" i="2"/>
  <c r="G310" i="2"/>
  <c r="C311" i="2"/>
  <c r="E311" i="2"/>
  <c r="G311" i="2"/>
  <c r="B312" i="2"/>
  <c r="F312" i="2"/>
  <c r="H312" i="2"/>
  <c r="B313" i="2"/>
  <c r="F313" i="2"/>
  <c r="H313" i="2"/>
  <c r="B314" i="2"/>
  <c r="F314" i="2"/>
  <c r="H314" i="2"/>
  <c r="B315" i="2"/>
  <c r="G315" i="2"/>
  <c r="B316" i="2"/>
  <c r="F316" i="2"/>
  <c r="H316" i="2"/>
  <c r="B317" i="2"/>
  <c r="F317" i="2"/>
  <c r="H317" i="2"/>
  <c r="C318" i="2"/>
  <c r="F318" i="2"/>
  <c r="H318" i="2"/>
  <c r="B319" i="2"/>
  <c r="F319" i="2"/>
  <c r="H319" i="2"/>
  <c r="C320" i="2"/>
  <c r="F320" i="2"/>
  <c r="H320" i="2"/>
  <c r="C321" i="2"/>
  <c r="E321" i="2"/>
  <c r="G321" i="2"/>
  <c r="C323" i="2"/>
  <c r="E323" i="2"/>
  <c r="G323" i="2"/>
  <c r="C324" i="2"/>
  <c r="E324" i="2"/>
  <c r="G324" i="2"/>
  <c r="B325" i="2"/>
  <c r="F325" i="2"/>
  <c r="H325" i="2"/>
  <c r="C326" i="2"/>
  <c r="F326" i="2"/>
  <c r="H326" i="2"/>
  <c r="B327" i="2"/>
  <c r="G314" i="2"/>
  <c r="G327" i="2"/>
  <c r="E318" i="2"/>
  <c r="E320" i="2"/>
  <c r="E327" i="2"/>
  <c r="E315" i="2"/>
  <c r="E322" i="2"/>
  <c r="E326" i="2"/>
  <c r="K355" i="4"/>
  <c r="J355" i="4"/>
  <c r="H355" i="4"/>
  <c r="G355" i="4"/>
  <c r="F355" i="4"/>
  <c r="E355" i="4"/>
  <c r="D355" i="4"/>
  <c r="C355" i="4"/>
  <c r="D325" i="2" l="1"/>
  <c r="D317" i="2"/>
  <c r="D330" i="2"/>
  <c r="D328" i="2"/>
  <c r="D319" i="2"/>
  <c r="D315" i="2"/>
  <c r="D321" i="2"/>
  <c r="D318" i="2"/>
  <c r="D312" i="2"/>
  <c r="D335" i="3"/>
  <c r="D331" i="3"/>
  <c r="D327" i="3"/>
  <c r="D323" i="3"/>
  <c r="D327" i="2"/>
  <c r="D316" i="2"/>
  <c r="D314" i="2"/>
  <c r="D313" i="2"/>
  <c r="D340" i="3"/>
  <c r="D320" i="3"/>
  <c r="D326" i="2"/>
  <c r="D324" i="2"/>
  <c r="D310" i="2"/>
  <c r="D338" i="3"/>
  <c r="D330" i="3"/>
  <c r="D326" i="3"/>
  <c r="D322" i="2"/>
  <c r="D329" i="2"/>
  <c r="D320" i="2"/>
  <c r="D337" i="3"/>
  <c r="D333" i="3"/>
  <c r="D325" i="3"/>
  <c r="D321" i="3"/>
  <c r="D323" i="2"/>
  <c r="D311" i="2"/>
  <c r="D334" i="3"/>
  <c r="D322" i="3"/>
  <c r="D339" i="3"/>
  <c r="D336" i="3"/>
  <c r="D332" i="3"/>
  <c r="D328" i="3"/>
  <c r="D324" i="3"/>
  <c r="D329" i="3"/>
  <c r="K332" i="4"/>
  <c r="J332" i="4"/>
  <c r="I332" i="4"/>
  <c r="H332" i="4"/>
  <c r="G332" i="4"/>
  <c r="F332" i="4"/>
  <c r="E332" i="4"/>
  <c r="D332" i="4"/>
  <c r="C332" i="4"/>
  <c r="B332" i="4"/>
  <c r="B302" i="4" l="1"/>
  <c r="B269" i="4"/>
  <c r="A257" i="4"/>
  <c r="A355" i="4" s="1"/>
  <c r="A256" i="4" l="1"/>
  <c r="A255" i="4"/>
  <c r="H354" i="4" l="1"/>
  <c r="D354" i="4"/>
  <c r="F354" i="4"/>
  <c r="K354" i="4"/>
  <c r="C354" i="4"/>
  <c r="I354" i="4"/>
  <c r="E354" i="4"/>
  <c r="J354" i="4"/>
  <c r="B354" i="4"/>
  <c r="A354" i="4" s="1"/>
  <c r="G354" i="4"/>
  <c r="J353" i="4"/>
  <c r="F353" i="4"/>
  <c r="B353" i="4"/>
  <c r="A353" i="4" s="1"/>
  <c r="H353" i="4"/>
  <c r="I353" i="4"/>
  <c r="K353" i="4"/>
  <c r="G353" i="4"/>
  <c r="C353" i="4"/>
  <c r="D353" i="4"/>
  <c r="E353" i="4"/>
  <c r="F253" i="4"/>
  <c r="F287" i="4" l="1"/>
  <c r="F320" i="4"/>
  <c r="I253" i="4"/>
  <c r="H253" i="4"/>
  <c r="K253" i="4"/>
  <c r="J253" i="4"/>
  <c r="G352" i="4"/>
  <c r="D352" i="4"/>
  <c r="J352" i="4"/>
  <c r="I352" i="4"/>
  <c r="E352" i="4"/>
  <c r="B352" i="4"/>
  <c r="C352" i="4"/>
  <c r="F352" i="4"/>
  <c r="K352" i="4"/>
  <c r="H352" i="4"/>
  <c r="J351" i="4"/>
  <c r="F351" i="4"/>
  <c r="H351" i="4"/>
  <c r="E351" i="4"/>
  <c r="K351" i="4"/>
  <c r="G351" i="4"/>
  <c r="C351" i="4"/>
  <c r="D351" i="4"/>
  <c r="I351" i="4"/>
  <c r="B351" i="4"/>
  <c r="F252" i="4"/>
  <c r="F319" i="4" l="1"/>
  <c r="F286" i="4"/>
  <c r="I252" i="4"/>
  <c r="K252" i="4"/>
  <c r="J252" i="4"/>
  <c r="H252" i="4"/>
  <c r="I350" i="4"/>
  <c r="E350" i="4"/>
  <c r="K350" i="4"/>
  <c r="G350" i="4"/>
  <c r="D350" i="4"/>
  <c r="J350" i="4"/>
  <c r="F350" i="4"/>
  <c r="B350" i="4"/>
  <c r="C350" i="4"/>
  <c r="H350" i="4"/>
  <c r="F251" i="4"/>
  <c r="F250" i="4"/>
  <c r="F249" i="4"/>
  <c r="F246" i="4"/>
  <c r="F245" i="4"/>
  <c r="F242" i="4"/>
  <c r="F241" i="4"/>
  <c r="F239" i="4"/>
  <c r="F237" i="4"/>
  <c r="F235" i="4"/>
  <c r="H235" i="4" s="1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B204" i="4"/>
  <c r="A204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B171" i="4"/>
  <c r="A17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F308" i="4" l="1"/>
  <c r="H242" i="4"/>
  <c r="F275" i="4"/>
  <c r="F283" i="4"/>
  <c r="F313" i="4"/>
  <c r="F317" i="4"/>
  <c r="H239" i="4"/>
  <c r="F302" i="4"/>
  <c r="F279" i="4"/>
  <c r="F309" i="4"/>
  <c r="F284" i="4"/>
  <c r="F318" i="4"/>
  <c r="F304" i="4"/>
  <c r="F312" i="4"/>
  <c r="F316" i="4"/>
  <c r="F285" i="4"/>
  <c r="I250" i="4"/>
  <c r="J250" i="4"/>
  <c r="K250" i="4"/>
  <c r="I245" i="4"/>
  <c r="K245" i="4"/>
  <c r="J245" i="4"/>
  <c r="I251" i="4"/>
  <c r="K251" i="4"/>
  <c r="J251" i="4"/>
  <c r="J249" i="4"/>
  <c r="K249" i="4"/>
  <c r="K246" i="4"/>
  <c r="J246" i="4"/>
  <c r="H250" i="4"/>
  <c r="J237" i="4"/>
  <c r="H237" i="4"/>
  <c r="H246" i="4"/>
  <c r="A156" i="4"/>
  <c r="A254" i="4" s="1"/>
  <c r="A352" i="4" s="1"/>
  <c r="K349" i="4"/>
  <c r="G349" i="4"/>
  <c r="C349" i="4"/>
  <c r="I349" i="4"/>
  <c r="E349" i="4"/>
  <c r="F349" i="4"/>
  <c r="H349" i="4"/>
  <c r="D349" i="4"/>
  <c r="J349" i="4"/>
  <c r="B349" i="4"/>
  <c r="H251" i="4"/>
  <c r="K339" i="4"/>
  <c r="G339" i="4"/>
  <c r="C339" i="4"/>
  <c r="I339" i="4"/>
  <c r="J339" i="4"/>
  <c r="B339" i="4"/>
  <c r="H339" i="4"/>
  <c r="D339" i="4"/>
  <c r="E339" i="4"/>
  <c r="F339" i="4"/>
  <c r="K347" i="4"/>
  <c r="G347" i="4"/>
  <c r="C347" i="4"/>
  <c r="I347" i="4"/>
  <c r="J347" i="4"/>
  <c r="B347" i="4"/>
  <c r="H347" i="4"/>
  <c r="D347" i="4"/>
  <c r="E347" i="4"/>
  <c r="F347" i="4"/>
  <c r="A155" i="4"/>
  <c r="K333" i="4"/>
  <c r="G333" i="4"/>
  <c r="C333" i="4"/>
  <c r="E333" i="4"/>
  <c r="F333" i="4"/>
  <c r="H333" i="4"/>
  <c r="D333" i="4"/>
  <c r="I333" i="4"/>
  <c r="J333" i="4"/>
  <c r="B333" i="4"/>
  <c r="K337" i="4"/>
  <c r="G337" i="4"/>
  <c r="C337" i="4"/>
  <c r="E337" i="4"/>
  <c r="F337" i="4"/>
  <c r="H337" i="4"/>
  <c r="D337" i="4"/>
  <c r="I337" i="4"/>
  <c r="J337" i="4"/>
  <c r="B337" i="4"/>
  <c r="I340" i="4"/>
  <c r="E340" i="4"/>
  <c r="G340" i="4"/>
  <c r="H340" i="4"/>
  <c r="J340" i="4"/>
  <c r="F340" i="4"/>
  <c r="B340" i="4"/>
  <c r="K340" i="4"/>
  <c r="C340" i="4"/>
  <c r="D340" i="4"/>
  <c r="K237" i="4"/>
  <c r="J235" i="4"/>
  <c r="J239" i="4"/>
  <c r="I241" i="4"/>
  <c r="J242" i="4"/>
  <c r="F243" i="4"/>
  <c r="F247" i="4"/>
  <c r="F314" i="4" s="1"/>
  <c r="I249" i="4"/>
  <c r="K343" i="4"/>
  <c r="G343" i="4"/>
  <c r="C343" i="4"/>
  <c r="I343" i="4"/>
  <c r="J343" i="4"/>
  <c r="B343" i="4"/>
  <c r="H343" i="4"/>
  <c r="D343" i="4"/>
  <c r="E343" i="4"/>
  <c r="F343" i="4"/>
  <c r="K335" i="4"/>
  <c r="G335" i="4"/>
  <c r="C335" i="4"/>
  <c r="I335" i="4"/>
  <c r="J335" i="4"/>
  <c r="B335" i="4"/>
  <c r="H335" i="4"/>
  <c r="D335" i="4"/>
  <c r="E335" i="4"/>
  <c r="F335" i="4"/>
  <c r="I344" i="4"/>
  <c r="E344" i="4"/>
  <c r="G344" i="4"/>
  <c r="H344" i="4"/>
  <c r="J344" i="4"/>
  <c r="F344" i="4"/>
  <c r="B344" i="4"/>
  <c r="K344" i="4"/>
  <c r="C344" i="4"/>
  <c r="D344" i="4"/>
  <c r="I348" i="4"/>
  <c r="E348" i="4"/>
  <c r="G348" i="4"/>
  <c r="H348" i="4"/>
  <c r="J348" i="4"/>
  <c r="F348" i="4"/>
  <c r="B348" i="4"/>
  <c r="K348" i="4"/>
  <c r="C348" i="4"/>
  <c r="D348" i="4"/>
  <c r="K241" i="4"/>
  <c r="K235" i="4"/>
  <c r="K239" i="4"/>
  <c r="J241" i="4"/>
  <c r="K242" i="4"/>
  <c r="I235" i="4"/>
  <c r="F236" i="4"/>
  <c r="F269" i="4" s="1"/>
  <c r="I237" i="4"/>
  <c r="F238" i="4"/>
  <c r="F271" i="4" s="1"/>
  <c r="I239" i="4"/>
  <c r="F240" i="4"/>
  <c r="F274" i="4" s="1"/>
  <c r="H241" i="4"/>
  <c r="I242" i="4"/>
  <c r="F244" i="4"/>
  <c r="H245" i="4"/>
  <c r="I246" i="4"/>
  <c r="F248" i="4"/>
  <c r="H249" i="4"/>
  <c r="F272" i="4" l="1"/>
  <c r="K244" i="4"/>
  <c r="F277" i="4"/>
  <c r="F307" i="4"/>
  <c r="F281" i="4"/>
  <c r="F311" i="4"/>
  <c r="F315" i="4"/>
  <c r="F282" i="4"/>
  <c r="F280" i="4"/>
  <c r="F310" i="4"/>
  <c r="K243" i="4"/>
  <c r="F276" i="4"/>
  <c r="F306" i="4"/>
  <c r="F273" i="4"/>
  <c r="F303" i="4"/>
  <c r="F270" i="4"/>
  <c r="F305" i="4"/>
  <c r="F278" i="4"/>
  <c r="K247" i="4"/>
  <c r="J247" i="4"/>
  <c r="J248" i="4"/>
  <c r="K248" i="4"/>
  <c r="K238" i="4"/>
  <c r="I334" i="4"/>
  <c r="E334" i="4"/>
  <c r="K334" i="4"/>
  <c r="C334" i="4"/>
  <c r="D334" i="4"/>
  <c r="J334" i="4"/>
  <c r="F334" i="4"/>
  <c r="B334" i="4"/>
  <c r="G334" i="4"/>
  <c r="H334" i="4"/>
  <c r="H236" i="4"/>
  <c r="I236" i="4"/>
  <c r="J236" i="4"/>
  <c r="I346" i="4"/>
  <c r="E346" i="4"/>
  <c r="K346" i="4"/>
  <c r="C346" i="4"/>
  <c r="D346" i="4"/>
  <c r="J346" i="4"/>
  <c r="F346" i="4"/>
  <c r="B346" i="4"/>
  <c r="G346" i="4"/>
  <c r="H346" i="4"/>
  <c r="I248" i="4"/>
  <c r="H248" i="4"/>
  <c r="I338" i="4"/>
  <c r="E338" i="4"/>
  <c r="K338" i="4"/>
  <c r="C338" i="4"/>
  <c r="D338" i="4"/>
  <c r="J338" i="4"/>
  <c r="F338" i="4"/>
  <c r="B338" i="4"/>
  <c r="G338" i="4"/>
  <c r="H338" i="4"/>
  <c r="J240" i="4"/>
  <c r="H240" i="4"/>
  <c r="I240" i="4"/>
  <c r="I336" i="4"/>
  <c r="E336" i="4"/>
  <c r="G336" i="4"/>
  <c r="H336" i="4"/>
  <c r="J336" i="4"/>
  <c r="F336" i="4"/>
  <c r="B336" i="4"/>
  <c r="K336" i="4"/>
  <c r="C336" i="4"/>
  <c r="D336" i="4"/>
  <c r="I238" i="4"/>
  <c r="H238" i="4"/>
  <c r="J238" i="4"/>
  <c r="K345" i="4"/>
  <c r="G345" i="4"/>
  <c r="C345" i="4"/>
  <c r="E345" i="4"/>
  <c r="F345" i="4"/>
  <c r="H345" i="4"/>
  <c r="D345" i="4"/>
  <c r="I345" i="4"/>
  <c r="J345" i="4"/>
  <c r="B345" i="4"/>
  <c r="H247" i="4"/>
  <c r="I247" i="4"/>
  <c r="K240" i="4"/>
  <c r="I342" i="4"/>
  <c r="E342" i="4"/>
  <c r="K342" i="4"/>
  <c r="C342" i="4"/>
  <c r="D342" i="4"/>
  <c r="J342" i="4"/>
  <c r="F342" i="4"/>
  <c r="B342" i="4"/>
  <c r="G342" i="4"/>
  <c r="H342" i="4"/>
  <c r="H244" i="4"/>
  <c r="I244" i="4"/>
  <c r="J244" i="4"/>
  <c r="K341" i="4"/>
  <c r="G341" i="4"/>
  <c r="C341" i="4"/>
  <c r="E341" i="4"/>
  <c r="F341" i="4"/>
  <c r="H341" i="4"/>
  <c r="D341" i="4"/>
  <c r="I341" i="4"/>
  <c r="J341" i="4"/>
  <c r="B341" i="4"/>
  <c r="J243" i="4"/>
  <c r="H243" i="4"/>
  <c r="I243" i="4"/>
  <c r="A154" i="4"/>
  <c r="A253" i="4"/>
  <c r="A351" i="4" s="1"/>
  <c r="K236" i="4"/>
  <c r="B70" i="4"/>
  <c r="B37" i="4"/>
  <c r="H66" i="16"/>
  <c r="H65" i="16"/>
  <c r="H64" i="16"/>
  <c r="H63" i="16"/>
  <c r="H62" i="16"/>
  <c r="H61" i="16"/>
  <c r="H60" i="16"/>
  <c r="H59" i="16"/>
  <c r="H58" i="16"/>
  <c r="H57" i="16"/>
  <c r="H56" i="16"/>
  <c r="H55" i="16"/>
  <c r="E55" i="16"/>
  <c r="N14" i="16" s="1"/>
  <c r="K51" i="16"/>
  <c r="H51" i="16"/>
  <c r="N15" i="16" l="1"/>
  <c r="B101" i="4"/>
  <c r="F101" i="4"/>
  <c r="A153" i="4"/>
  <c r="A252" i="4"/>
  <c r="A350" i="4" s="1"/>
  <c r="E51" i="16"/>
  <c r="K50" i="16"/>
  <c r="H50" i="16"/>
  <c r="E50" i="16"/>
  <c r="K49" i="16"/>
  <c r="H49" i="16"/>
  <c r="E49" i="16"/>
  <c r="K48" i="16"/>
  <c r="H48" i="16"/>
  <c r="E48" i="16"/>
  <c r="K47" i="16"/>
  <c r="H47" i="16"/>
  <c r="E47" i="16"/>
  <c r="K46" i="16"/>
  <c r="H46" i="16"/>
  <c r="E46" i="16"/>
  <c r="K45" i="16"/>
  <c r="H45" i="16"/>
  <c r="E45" i="16"/>
  <c r="K44" i="16"/>
  <c r="H44" i="16"/>
  <c r="E44" i="16"/>
  <c r="K43" i="16"/>
  <c r="H43" i="16"/>
  <c r="E43" i="16"/>
  <c r="K42" i="16"/>
  <c r="H42" i="16"/>
  <c r="E42" i="16"/>
  <c r="K41" i="16"/>
  <c r="H41" i="16"/>
  <c r="E41" i="16"/>
  <c r="K40" i="16"/>
  <c r="H40" i="16"/>
  <c r="E40" i="16"/>
  <c r="K35" i="16"/>
  <c r="H35" i="16"/>
  <c r="E35" i="16"/>
  <c r="K34" i="16"/>
  <c r="H34" i="16"/>
  <c r="E34" i="16"/>
  <c r="K33" i="16"/>
  <c r="H33" i="16"/>
  <c r="E33" i="16"/>
  <c r="K32" i="16"/>
  <c r="H32" i="16"/>
  <c r="E32" i="16"/>
  <c r="K31" i="16"/>
  <c r="H31" i="16"/>
  <c r="E31" i="16"/>
  <c r="K30" i="16"/>
  <c r="H30" i="16"/>
  <c r="E30" i="16"/>
  <c r="K29" i="16"/>
  <c r="H29" i="16"/>
  <c r="E29" i="16"/>
  <c r="K28" i="16"/>
  <c r="H28" i="16"/>
  <c r="E28" i="16"/>
  <c r="K27" i="16"/>
  <c r="H27" i="16"/>
  <c r="E27" i="16"/>
  <c r="K26" i="16"/>
  <c r="H26" i="16"/>
  <c r="E26" i="16"/>
  <c r="K25" i="16"/>
  <c r="H25" i="16"/>
  <c r="E25" i="16"/>
  <c r="K24" i="16"/>
  <c r="H24" i="16"/>
  <c r="E24" i="16"/>
  <c r="K14" i="16"/>
  <c r="H14" i="16"/>
  <c r="E14" i="16"/>
  <c r="K13" i="16"/>
  <c r="H13" i="16"/>
  <c r="E13" i="16"/>
  <c r="K12" i="16"/>
  <c r="H12" i="16"/>
  <c r="E12" i="16"/>
  <c r="N12" i="16" l="1"/>
  <c r="N13" i="16"/>
  <c r="A152" i="4"/>
  <c r="A251" i="4"/>
  <c r="A349" i="4" s="1"/>
  <c r="N11" i="16"/>
  <c r="K11" i="16"/>
  <c r="H11" i="16"/>
  <c r="E11" i="16"/>
  <c r="N10" i="16"/>
  <c r="K10" i="16"/>
  <c r="H10" i="16"/>
  <c r="E10" i="16"/>
  <c r="N9" i="16"/>
  <c r="K9" i="16"/>
  <c r="H9" i="16"/>
  <c r="E9" i="16"/>
  <c r="N8" i="16"/>
  <c r="K8" i="16"/>
  <c r="H8" i="16"/>
  <c r="E8" i="16"/>
  <c r="K7" i="16"/>
  <c r="H7" i="16"/>
  <c r="E7" i="16"/>
  <c r="M6" i="16"/>
  <c r="K6" i="16"/>
  <c r="H6" i="16"/>
  <c r="E6" i="16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E242" i="14"/>
  <c r="E262" i="14" s="1"/>
  <c r="C242" i="14"/>
  <c r="B242" i="14"/>
  <c r="B262" i="14" s="1"/>
  <c r="E241" i="14"/>
  <c r="C241" i="14"/>
  <c r="B241" i="14"/>
  <c r="E240" i="14"/>
  <c r="C240" i="14"/>
  <c r="B240" i="14"/>
  <c r="E239" i="14"/>
  <c r="C239" i="14"/>
  <c r="B239" i="14"/>
  <c r="E238" i="14"/>
  <c r="C238" i="14"/>
  <c r="B238" i="14"/>
  <c r="E237" i="14"/>
  <c r="C237" i="14"/>
  <c r="B237" i="14"/>
  <c r="E236" i="14"/>
  <c r="C236" i="14"/>
  <c r="B236" i="14"/>
  <c r="E235" i="14"/>
  <c r="C235" i="14"/>
  <c r="B235" i="14"/>
  <c r="E234" i="14"/>
  <c r="C234" i="14"/>
  <c r="B234" i="14"/>
  <c r="E233" i="14"/>
  <c r="C233" i="14"/>
  <c r="B233" i="14"/>
  <c r="E232" i="14"/>
  <c r="C232" i="14"/>
  <c r="B232" i="14"/>
  <c r="E231" i="14"/>
  <c r="C231" i="14"/>
  <c r="B231" i="14"/>
  <c r="E230" i="14"/>
  <c r="C230" i="14"/>
  <c r="B230" i="14"/>
  <c r="E229" i="14"/>
  <c r="C229" i="14"/>
  <c r="B229" i="14"/>
  <c r="E228" i="14"/>
  <c r="C228" i="14"/>
  <c r="B228" i="14"/>
  <c r="C261" i="14" l="1"/>
  <c r="C262" i="14"/>
  <c r="C260" i="14"/>
  <c r="N7" i="16"/>
  <c r="M7" i="16"/>
  <c r="M8" i="16" s="1"/>
  <c r="M9" i="16" s="1"/>
  <c r="M10" i="16" s="1"/>
  <c r="M11" i="16" s="1"/>
  <c r="M12" i="16" s="1"/>
  <c r="M13" i="16" s="1"/>
  <c r="M14" i="16" s="1"/>
  <c r="M15" i="16" s="1"/>
  <c r="C249" i="14"/>
  <c r="C253" i="14"/>
  <c r="C257" i="14"/>
  <c r="B252" i="14"/>
  <c r="E254" i="14"/>
  <c r="B260" i="14"/>
  <c r="B249" i="14"/>
  <c r="C250" i="14"/>
  <c r="E251" i="14"/>
  <c r="B253" i="14"/>
  <c r="C254" i="14"/>
  <c r="E255" i="14"/>
  <c r="B257" i="14"/>
  <c r="C258" i="14"/>
  <c r="E259" i="14"/>
  <c r="N5" i="16"/>
  <c r="B248" i="14"/>
  <c r="E250" i="14"/>
  <c r="B256" i="14"/>
  <c r="E258" i="14"/>
  <c r="N6" i="16"/>
  <c r="C248" i="14"/>
  <c r="C251" i="14"/>
  <c r="C255" i="14"/>
  <c r="E248" i="14"/>
  <c r="B254" i="14"/>
  <c r="B258" i="14"/>
  <c r="B250" i="14"/>
  <c r="E252" i="14"/>
  <c r="E256" i="14"/>
  <c r="C259" i="14"/>
  <c r="B259" i="14" s="1"/>
  <c r="C252" i="14"/>
  <c r="C256" i="14"/>
  <c r="E249" i="14"/>
  <c r="B251" i="14"/>
  <c r="E253" i="14"/>
  <c r="B255" i="14"/>
  <c r="E257" i="14"/>
  <c r="A151" i="4"/>
  <c r="A250" i="4"/>
  <c r="A348" i="4" s="1"/>
  <c r="D242" i="14"/>
  <c r="D262" i="14" s="1"/>
  <c r="E261" i="14"/>
  <c r="D162" i="14"/>
  <c r="D161" i="14"/>
  <c r="D160" i="14"/>
  <c r="D159" i="14"/>
  <c r="D158" i="14"/>
  <c r="D157" i="14"/>
  <c r="D156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M16" i="16" l="1"/>
  <c r="D237" i="14"/>
  <c r="A150" i="4"/>
  <c r="A249" i="4"/>
  <c r="A347" i="4" s="1"/>
  <c r="D228" i="14"/>
  <c r="D229" i="14"/>
  <c r="D234" i="14"/>
  <c r="D235" i="14"/>
  <c r="D236" i="14"/>
  <c r="D239" i="14"/>
  <c r="D241" i="14"/>
  <c r="D261" i="14" s="1"/>
  <c r="B261" i="14" s="1"/>
  <c r="E260" i="14" s="1"/>
  <c r="D230" i="14"/>
  <c r="D231" i="14"/>
  <c r="D232" i="14"/>
  <c r="D233" i="14"/>
  <c r="D238" i="14"/>
  <c r="D240" i="14"/>
  <c r="B242" i="12"/>
  <c r="D241" i="12"/>
  <c r="D261" i="12" s="1"/>
  <c r="B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B261" i="12" l="1"/>
  <c r="B262" i="12"/>
  <c r="D258" i="14"/>
  <c r="D259" i="14"/>
  <c r="D250" i="14"/>
  <c r="D255" i="14"/>
  <c r="B248" i="12"/>
  <c r="D249" i="12"/>
  <c r="D250" i="12"/>
  <c r="B252" i="12"/>
  <c r="D254" i="12"/>
  <c r="B256" i="12"/>
  <c r="D248" i="12"/>
  <c r="B260" i="12"/>
  <c r="B258" i="12"/>
  <c r="D256" i="14"/>
  <c r="D253" i="12"/>
  <c r="D257" i="12"/>
  <c r="B259" i="12"/>
  <c r="B255" i="12"/>
  <c r="B250" i="12"/>
  <c r="B249" i="12"/>
  <c r="B253" i="12"/>
  <c r="D258" i="12"/>
  <c r="D257" i="14"/>
  <c r="B257" i="12"/>
  <c r="D251" i="12"/>
  <c r="B254" i="12"/>
  <c r="D255" i="12"/>
  <c r="D259" i="12"/>
  <c r="D256" i="12"/>
  <c r="D248" i="14"/>
  <c r="B251" i="12"/>
  <c r="D252" i="12"/>
  <c r="D260" i="14"/>
  <c r="D253" i="14"/>
  <c r="A149" i="4"/>
  <c r="A248" i="4"/>
  <c r="A346" i="4" s="1"/>
  <c r="D251" i="14"/>
  <c r="D252" i="14"/>
  <c r="D254" i="14"/>
  <c r="D260" i="12"/>
  <c r="D249" i="14"/>
  <c r="C242" i="13"/>
  <c r="B242" i="13"/>
  <c r="B262" i="13" s="1"/>
  <c r="C241" i="13"/>
  <c r="B241" i="13"/>
  <c r="C240" i="13"/>
  <c r="B240" i="13"/>
  <c r="C239" i="13"/>
  <c r="B239" i="13"/>
  <c r="C238" i="13"/>
  <c r="B238" i="13"/>
  <c r="C237" i="13"/>
  <c r="B237" i="13"/>
  <c r="C236" i="13"/>
  <c r="B236" i="13"/>
  <c r="C235" i="13"/>
  <c r="B235" i="13"/>
  <c r="C234" i="13"/>
  <c r="B234" i="13"/>
  <c r="C233" i="13"/>
  <c r="B233" i="13"/>
  <c r="C232" i="13"/>
  <c r="B232" i="13"/>
  <c r="C231" i="13"/>
  <c r="B231" i="13"/>
  <c r="C230" i="13"/>
  <c r="B230" i="13"/>
  <c r="C229" i="13"/>
  <c r="B229" i="13"/>
  <c r="C228" i="13"/>
  <c r="B228" i="13"/>
  <c r="C553" i="22"/>
  <c r="C552" i="22"/>
  <c r="C261" i="13" l="1"/>
  <c r="C262" i="13"/>
  <c r="B259" i="13"/>
  <c r="C260" i="13"/>
  <c r="B261" i="13"/>
  <c r="C259" i="13"/>
  <c r="B260" i="13"/>
  <c r="D553" i="22"/>
  <c r="D554" i="22"/>
  <c r="B248" i="13"/>
  <c r="B250" i="13"/>
  <c r="B252" i="13"/>
  <c r="B254" i="13"/>
  <c r="B256" i="13"/>
  <c r="B258" i="13"/>
  <c r="C248" i="13"/>
  <c r="C250" i="13"/>
  <c r="C252" i="13"/>
  <c r="C254" i="13"/>
  <c r="C256" i="13"/>
  <c r="C258" i="13"/>
  <c r="C249" i="13"/>
  <c r="C251" i="13"/>
  <c r="C253" i="13"/>
  <c r="C255" i="13"/>
  <c r="B249" i="13"/>
  <c r="B251" i="13"/>
  <c r="B253" i="13"/>
  <c r="B255" i="13"/>
  <c r="C257" i="13"/>
  <c r="A148" i="4"/>
  <c r="A247" i="4"/>
  <c r="A345" i="4" s="1"/>
  <c r="B257" i="13"/>
  <c r="C551" i="22"/>
  <c r="B550" i="22"/>
  <c r="C542" i="22"/>
  <c r="C541" i="22"/>
  <c r="C540" i="22"/>
  <c r="C539" i="22"/>
  <c r="C538" i="22"/>
  <c r="C537" i="22"/>
  <c r="C536" i="22"/>
  <c r="C535" i="22"/>
  <c r="C534" i="22"/>
  <c r="E487" i="22"/>
  <c r="D487" i="22"/>
  <c r="E486" i="22"/>
  <c r="D486" i="22"/>
  <c r="E485" i="22"/>
  <c r="D485" i="22"/>
  <c r="E484" i="22"/>
  <c r="D484" i="22"/>
  <c r="E483" i="22"/>
  <c r="D483" i="22"/>
  <c r="E482" i="22"/>
  <c r="D482" i="22"/>
  <c r="E481" i="22"/>
  <c r="D481" i="22"/>
  <c r="E480" i="22"/>
  <c r="D480" i="22"/>
  <c r="E479" i="22"/>
  <c r="D479" i="22"/>
  <c r="E478" i="22"/>
  <c r="D478" i="22"/>
  <c r="E477" i="22"/>
  <c r="D477" i="22"/>
  <c r="E476" i="22"/>
  <c r="D476" i="22"/>
  <c r="E475" i="22"/>
  <c r="D475" i="22"/>
  <c r="E474" i="22"/>
  <c r="D474" i="22"/>
  <c r="E473" i="22"/>
  <c r="D473" i="22"/>
  <c r="E472" i="22"/>
  <c r="D472" i="22"/>
  <c r="E471" i="22"/>
  <c r="D471" i="22"/>
  <c r="E470" i="22"/>
  <c r="D470" i="22"/>
  <c r="E469" i="22"/>
  <c r="D469" i="22"/>
  <c r="E468" i="22"/>
  <c r="D468" i="22"/>
  <c r="E467" i="22"/>
  <c r="D467" i="22"/>
  <c r="E466" i="22"/>
  <c r="D466" i="22"/>
  <c r="E465" i="22"/>
  <c r="D465" i="22"/>
  <c r="E464" i="22"/>
  <c r="D464" i="22"/>
  <c r="E463" i="22"/>
  <c r="D463" i="22"/>
  <c r="E462" i="22"/>
  <c r="D462" i="22"/>
  <c r="E461" i="22"/>
  <c r="D461" i="22"/>
  <c r="E460" i="22"/>
  <c r="D460" i="22"/>
  <c r="E459" i="22"/>
  <c r="D459" i="22"/>
  <c r="E458" i="22"/>
  <c r="D458" i="22"/>
  <c r="E457" i="22"/>
  <c r="D457" i="22"/>
  <c r="E456" i="22"/>
  <c r="D456" i="22"/>
  <c r="E455" i="22"/>
  <c r="D455" i="22"/>
  <c r="E454" i="22"/>
  <c r="D454" i="22"/>
  <c r="E453" i="22"/>
  <c r="D453" i="22"/>
  <c r="E452" i="22"/>
  <c r="D452" i="22"/>
  <c r="E451" i="22"/>
  <c r="D451" i="22"/>
  <c r="E450" i="22"/>
  <c r="D450" i="22"/>
  <c r="E449" i="22"/>
  <c r="D449" i="22"/>
  <c r="E448" i="22"/>
  <c r="D448" i="22"/>
  <c r="E447" i="22"/>
  <c r="D447" i="22"/>
  <c r="E446" i="22"/>
  <c r="D446" i="22"/>
  <c r="E445" i="22"/>
  <c r="D445" i="22"/>
  <c r="E444" i="22"/>
  <c r="D444" i="22"/>
  <c r="E443" i="22"/>
  <c r="D443" i="22"/>
  <c r="E442" i="22"/>
  <c r="D442" i="22"/>
  <c r="E441" i="22"/>
  <c r="D441" i="22"/>
  <c r="E440" i="22"/>
  <c r="D440" i="22"/>
  <c r="E439" i="22"/>
  <c r="D439" i="22"/>
  <c r="E438" i="22"/>
  <c r="D438" i="22"/>
  <c r="E437" i="22"/>
  <c r="D437" i="22"/>
  <c r="E436" i="22"/>
  <c r="D436" i="22"/>
  <c r="E435" i="22"/>
  <c r="D435" i="22"/>
  <c r="E434" i="22"/>
  <c r="D434" i="22"/>
  <c r="E433" i="22"/>
  <c r="D433" i="22"/>
  <c r="E432" i="22"/>
  <c r="D432" i="22"/>
  <c r="E431" i="22"/>
  <c r="D431" i="22"/>
  <c r="E430" i="22"/>
  <c r="D430" i="22"/>
  <c r="E429" i="22"/>
  <c r="D429" i="22"/>
  <c r="E428" i="22"/>
  <c r="D428" i="22"/>
  <c r="E427" i="22"/>
  <c r="D427" i="22"/>
  <c r="E426" i="22"/>
  <c r="D426" i="22"/>
  <c r="E425" i="22"/>
  <c r="D425" i="22"/>
  <c r="E424" i="22"/>
  <c r="D424" i="22"/>
  <c r="E423" i="22"/>
  <c r="D423" i="22"/>
  <c r="E422" i="22"/>
  <c r="D422" i="22"/>
  <c r="E421" i="22"/>
  <c r="D421" i="22"/>
  <c r="E420" i="22"/>
  <c r="D420" i="22"/>
  <c r="E419" i="22"/>
  <c r="D419" i="22"/>
  <c r="E418" i="22"/>
  <c r="D418" i="22"/>
  <c r="E417" i="22"/>
  <c r="D417" i="22"/>
  <c r="E416" i="22"/>
  <c r="D416" i="22"/>
  <c r="E415" i="22"/>
  <c r="D415" i="22"/>
  <c r="E414" i="22"/>
  <c r="D414" i="22"/>
  <c r="E413" i="22"/>
  <c r="D413" i="22"/>
  <c r="E412" i="22"/>
  <c r="D412" i="22"/>
  <c r="E411" i="22"/>
  <c r="D411" i="22"/>
  <c r="E410" i="22"/>
  <c r="D410" i="22"/>
  <c r="E409" i="22"/>
  <c r="D409" i="22"/>
  <c r="E408" i="22"/>
  <c r="D408" i="22"/>
  <c r="E407" i="22"/>
  <c r="D407" i="22"/>
  <c r="E406" i="22"/>
  <c r="D406" i="22"/>
  <c r="E405" i="22"/>
  <c r="D405" i="22"/>
  <c r="E404" i="22"/>
  <c r="D404" i="22"/>
  <c r="E403" i="22"/>
  <c r="D403" i="22"/>
  <c r="E402" i="22"/>
  <c r="D402" i="22"/>
  <c r="E401" i="22"/>
  <c r="D401" i="22"/>
  <c r="E400" i="22"/>
  <c r="D400" i="22"/>
  <c r="E399" i="22"/>
  <c r="D399" i="22"/>
  <c r="E398" i="22"/>
  <c r="D398" i="22"/>
  <c r="E397" i="22"/>
  <c r="D397" i="22"/>
  <c r="E396" i="22"/>
  <c r="D396" i="22"/>
  <c r="E395" i="22"/>
  <c r="D395" i="22"/>
  <c r="E394" i="22"/>
  <c r="D394" i="22"/>
  <c r="E393" i="22"/>
  <c r="D393" i="22"/>
  <c r="E392" i="22"/>
  <c r="D392" i="22"/>
  <c r="E391" i="22"/>
  <c r="D391" i="22"/>
  <c r="E390" i="22"/>
  <c r="D390" i="22"/>
  <c r="E389" i="22"/>
  <c r="D389" i="22"/>
  <c r="E388" i="22"/>
  <c r="D388" i="22"/>
  <c r="E387" i="22"/>
  <c r="D387" i="22"/>
  <c r="E386" i="22"/>
  <c r="D386" i="22"/>
  <c r="E385" i="22"/>
  <c r="D385" i="22"/>
  <c r="E384" i="22"/>
  <c r="D384" i="22"/>
  <c r="E383" i="22"/>
  <c r="D383" i="22"/>
  <c r="E382" i="22"/>
  <c r="D382" i="22"/>
  <c r="E381" i="22"/>
  <c r="D381" i="22"/>
  <c r="E380" i="22"/>
  <c r="D380" i="22"/>
  <c r="E379" i="22"/>
  <c r="D379" i="22"/>
  <c r="E378" i="22"/>
  <c r="D378" i="22"/>
  <c r="E377" i="22"/>
  <c r="D377" i="22"/>
  <c r="E376" i="22"/>
  <c r="D376" i="22"/>
  <c r="E375" i="22"/>
  <c r="D375" i="22"/>
  <c r="E374" i="22"/>
  <c r="D374" i="22"/>
  <c r="E373" i="22"/>
  <c r="D373" i="22"/>
  <c r="E372" i="22"/>
  <c r="D372" i="22"/>
  <c r="E371" i="22"/>
  <c r="D371" i="22"/>
  <c r="E370" i="22"/>
  <c r="D370" i="22"/>
  <c r="E369" i="22"/>
  <c r="D369" i="22"/>
  <c r="E368" i="22"/>
  <c r="D368" i="22"/>
  <c r="E367" i="22"/>
  <c r="D367" i="22"/>
  <c r="E366" i="22"/>
  <c r="D366" i="22"/>
  <c r="E365" i="22"/>
  <c r="D365" i="22"/>
  <c r="E364" i="22"/>
  <c r="D364" i="22"/>
  <c r="E363" i="22"/>
  <c r="D363" i="22"/>
  <c r="E362" i="22"/>
  <c r="D362" i="22"/>
  <c r="E361" i="22"/>
  <c r="D361" i="22"/>
  <c r="E360" i="22"/>
  <c r="D360" i="22"/>
  <c r="E359" i="22"/>
  <c r="D359" i="22"/>
  <c r="E358" i="22"/>
  <c r="D358" i="22"/>
  <c r="E357" i="22"/>
  <c r="D357" i="22"/>
  <c r="E356" i="22"/>
  <c r="D356" i="22"/>
  <c r="E355" i="22"/>
  <c r="D355" i="22"/>
  <c r="E354" i="22"/>
  <c r="D354" i="22"/>
  <c r="E353" i="22"/>
  <c r="D353" i="22"/>
  <c r="E352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B273" i="22"/>
  <c r="S220" i="22"/>
  <c r="Q220" i="22"/>
  <c r="P220" i="22"/>
  <c r="M220" i="22"/>
  <c r="L220" i="22"/>
  <c r="K220" i="22"/>
  <c r="J220" i="22"/>
  <c r="I220" i="22"/>
  <c r="H220" i="22"/>
  <c r="G220" i="22"/>
  <c r="F220" i="22"/>
  <c r="E220" i="22"/>
  <c r="D220" i="22"/>
  <c r="R218" i="22"/>
  <c r="W218" i="22" s="1"/>
  <c r="W216" i="22"/>
  <c r="R214" i="22"/>
  <c r="W214" i="22" s="1"/>
  <c r="R212" i="22"/>
  <c r="W212" i="22" s="1"/>
  <c r="E535" i="22" l="1"/>
  <c r="E536" i="22"/>
  <c r="E537" i="22"/>
  <c r="E539" i="22"/>
  <c r="E540" i="22"/>
  <c r="E541" i="22"/>
  <c r="E532" i="22"/>
  <c r="D543" i="22"/>
  <c r="E534" i="22"/>
  <c r="E533" i="22"/>
  <c r="E543" i="22"/>
  <c r="D532" i="22"/>
  <c r="D535" i="22"/>
  <c r="D536" i="22"/>
  <c r="D539" i="22"/>
  <c r="D540" i="22"/>
  <c r="E538" i="22"/>
  <c r="E542" i="22"/>
  <c r="D533" i="22"/>
  <c r="D534" i="22"/>
  <c r="D537" i="22"/>
  <c r="D538" i="22"/>
  <c r="D541" i="22"/>
  <c r="D542" i="22"/>
  <c r="D551" i="22"/>
  <c r="D552" i="22"/>
  <c r="E531" i="22"/>
  <c r="A147" i="4"/>
  <c r="A246" i="4"/>
  <c r="A344" i="4" s="1"/>
  <c r="D531" i="22"/>
  <c r="R220" i="22"/>
  <c r="R205" i="22"/>
  <c r="R203" i="22"/>
  <c r="R197" i="22"/>
  <c r="R195" i="22"/>
  <c r="W194" i="22" s="1"/>
  <c r="W195" i="22" s="1"/>
  <c r="R194" i="22"/>
  <c r="S192" i="22"/>
  <c r="S188" i="22" s="1"/>
  <c r="S201" i="22" s="1"/>
  <c r="S207" i="22" s="1"/>
  <c r="M192" i="22"/>
  <c r="L192" i="22"/>
  <c r="L188" i="22" s="1"/>
  <c r="K192" i="22"/>
  <c r="J192" i="22"/>
  <c r="I192" i="22"/>
  <c r="H192" i="22"/>
  <c r="H188" i="22" s="1"/>
  <c r="G192" i="22"/>
  <c r="F192" i="22"/>
  <c r="E192" i="22"/>
  <c r="D192" i="22"/>
  <c r="R190" i="22"/>
  <c r="T184" i="22"/>
  <c r="T237" i="22" l="1"/>
  <c r="W220" i="22"/>
  <c r="C226" i="22"/>
  <c r="W192" i="22"/>
  <c r="A146" i="4"/>
  <c r="A245" i="4"/>
  <c r="A343" i="4" s="1"/>
  <c r="G188" i="22"/>
  <c r="F188" i="22" s="1"/>
  <c r="M188" i="22"/>
  <c r="R192" i="22"/>
  <c r="K188" i="22"/>
  <c r="J188" i="22" s="1"/>
  <c r="I188" i="22" s="1"/>
  <c r="S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T173" i="22"/>
  <c r="R173" i="22"/>
  <c r="W173" i="22" s="1"/>
  <c r="T171" i="22"/>
  <c r="R171" i="22"/>
  <c r="W171" i="22" s="1"/>
  <c r="T169" i="22"/>
  <c r="R169" i="22"/>
  <c r="W169" i="22" s="1"/>
  <c r="T167" i="22"/>
  <c r="R167" i="22"/>
  <c r="W167" i="22" s="1"/>
  <c r="T220" i="22" l="1"/>
  <c r="T233" i="22"/>
  <c r="E188" i="22"/>
  <c r="F201" i="22"/>
  <c r="A145" i="4"/>
  <c r="A244" i="4"/>
  <c r="A342" i="4" s="1"/>
  <c r="R175" i="22"/>
  <c r="C181" i="22" s="1"/>
  <c r="R188" i="22"/>
  <c r="T246" i="22" l="1"/>
  <c r="W234" i="22"/>
  <c r="W175" i="22"/>
  <c r="C277" i="22"/>
  <c r="A144" i="4"/>
  <c r="A243" i="4"/>
  <c r="A341" i="4" s="1"/>
  <c r="D188" i="22"/>
  <c r="E201" i="22"/>
  <c r="T160" i="22"/>
  <c r="R160" i="22"/>
  <c r="T158" i="22"/>
  <c r="R158" i="22"/>
  <c r="A143" i="4" l="1"/>
  <c r="A242" i="4"/>
  <c r="A340" i="4" s="1"/>
  <c r="D201" i="22"/>
  <c r="T152" i="22"/>
  <c r="R152" i="22"/>
  <c r="T151" i="22"/>
  <c r="R151" i="22"/>
  <c r="T150" i="22"/>
  <c r="R150" i="22"/>
  <c r="W149" i="22" s="1"/>
  <c r="W150" i="22" s="1"/>
  <c r="T149" i="22"/>
  <c r="R149" i="22"/>
  <c r="S147" i="22"/>
  <c r="Q147" i="22"/>
  <c r="P147" i="22"/>
  <c r="O147" i="22"/>
  <c r="O143" i="22" s="1"/>
  <c r="N147" i="22"/>
  <c r="M147" i="22"/>
  <c r="L147" i="22"/>
  <c r="K147" i="22"/>
  <c r="J147" i="22"/>
  <c r="I147" i="22"/>
  <c r="H147" i="22"/>
  <c r="G147" i="22"/>
  <c r="F147" i="22"/>
  <c r="E147" i="22"/>
  <c r="D147" i="22"/>
  <c r="T145" i="22"/>
  <c r="R145" i="22"/>
  <c r="T141" i="22"/>
  <c r="R141" i="22"/>
  <c r="T139" i="22"/>
  <c r="B132" i="22"/>
  <c r="T130" i="22"/>
  <c r="S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R128" i="22"/>
  <c r="R126" i="22"/>
  <c r="R124" i="22"/>
  <c r="R122" i="22"/>
  <c r="T192" i="22" l="1"/>
  <c r="F143" i="22"/>
  <c r="W126" i="22"/>
  <c r="N143" i="22"/>
  <c r="M143" i="22" s="1"/>
  <c r="L143" i="22" s="1"/>
  <c r="K143" i="22" s="1"/>
  <c r="J143" i="22" s="1"/>
  <c r="I143" i="22" s="1"/>
  <c r="H143" i="22" s="1"/>
  <c r="G143" i="22" s="1"/>
  <c r="W124" i="22"/>
  <c r="W140" i="22"/>
  <c r="R147" i="22"/>
  <c r="A142" i="4"/>
  <c r="A241" i="4"/>
  <c r="A339" i="4" s="1"/>
  <c r="E143" i="22"/>
  <c r="D143" i="22" s="1"/>
  <c r="W122" i="22"/>
  <c r="W147" i="22"/>
  <c r="T175" i="22"/>
  <c r="R130" i="22"/>
  <c r="W128" i="22"/>
  <c r="R115" i="22"/>
  <c r="R113" i="22"/>
  <c r="R107" i="22"/>
  <c r="R106" i="22"/>
  <c r="R105" i="22"/>
  <c r="W104" i="22" s="1"/>
  <c r="R104" i="22"/>
  <c r="T102" i="22"/>
  <c r="S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F98" i="22" s="1"/>
  <c r="E102" i="22"/>
  <c r="D102" i="22"/>
  <c r="R100" i="22"/>
  <c r="R96" i="22"/>
  <c r="W95" i="22" s="1"/>
  <c r="T94" i="22"/>
  <c r="S93" i="22"/>
  <c r="B87" i="22"/>
  <c r="T85" i="22"/>
  <c r="S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R83" i="22"/>
  <c r="W83" i="22" s="1"/>
  <c r="R81" i="22"/>
  <c r="W81" i="22" s="1"/>
  <c r="R79" i="22"/>
  <c r="W79" i="22" s="1"/>
  <c r="R77" i="22"/>
  <c r="W77" i="22" s="1"/>
  <c r="F156" i="22" l="1"/>
  <c r="E156" i="22"/>
  <c r="D156" i="22" s="1"/>
  <c r="R85" i="22"/>
  <c r="C91" i="22" s="1"/>
  <c r="E98" i="22"/>
  <c r="D98" i="22" s="1"/>
  <c r="F111" i="22"/>
  <c r="A141" i="4"/>
  <c r="A240" i="4"/>
  <c r="A338" i="4" s="1"/>
  <c r="W102" i="22"/>
  <c r="C136" i="22"/>
  <c r="W130" i="22"/>
  <c r="T147" i="22"/>
  <c r="R102" i="22"/>
  <c r="W105" i="22"/>
  <c r="R70" i="22"/>
  <c r="R68" i="22"/>
  <c r="R62" i="22"/>
  <c r="R61" i="22"/>
  <c r="R60" i="22"/>
  <c r="W59" i="22" s="1"/>
  <c r="W60" i="22" s="1"/>
  <c r="R59" i="22"/>
  <c r="T57" i="22"/>
  <c r="S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F53" i="22" s="1"/>
  <c r="E57" i="22"/>
  <c r="D57" i="22"/>
  <c r="R55" i="22"/>
  <c r="R51" i="22"/>
  <c r="W50" i="22" s="1"/>
  <c r="T49" i="22"/>
  <c r="S48" i="22"/>
  <c r="B42" i="22"/>
  <c r="T40" i="22"/>
  <c r="S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R38" i="22"/>
  <c r="R36" i="22"/>
  <c r="R34" i="22"/>
  <c r="R32" i="22"/>
  <c r="W32" i="22" s="1"/>
  <c r="F162" i="22" l="1"/>
  <c r="E162" i="22"/>
  <c r="D162" i="22" s="1"/>
  <c r="W57" i="22"/>
  <c r="W38" i="22"/>
  <c r="W85" i="22"/>
  <c r="W34" i="22"/>
  <c r="E53" i="22"/>
  <c r="D53" i="22" s="1"/>
  <c r="E111" i="22"/>
  <c r="F117" i="22"/>
  <c r="R40" i="22"/>
  <c r="C46" i="22" s="1"/>
  <c r="R57" i="22"/>
  <c r="D111" i="22"/>
  <c r="A140" i="4"/>
  <c r="A239" i="4"/>
  <c r="A337" i="4" s="1"/>
  <c r="W36" i="22"/>
  <c r="R25" i="22"/>
  <c r="R23" i="22"/>
  <c r="R17" i="22"/>
  <c r="R16" i="22"/>
  <c r="R15" i="22"/>
  <c r="W14" i="22" s="1"/>
  <c r="R14" i="22"/>
  <c r="T12" i="22"/>
  <c r="S12" i="22"/>
  <c r="S8" i="22" s="1"/>
  <c r="S21" i="22" s="1"/>
  <c r="Q12" i="22"/>
  <c r="P12" i="22"/>
  <c r="O12" i="22"/>
  <c r="N12" i="22"/>
  <c r="M12" i="22"/>
  <c r="L12" i="22"/>
  <c r="K12" i="22"/>
  <c r="J12" i="22"/>
  <c r="I12" i="22"/>
  <c r="H12" i="22"/>
  <c r="G12" i="22"/>
  <c r="F12" i="22"/>
  <c r="F8" i="22" s="1"/>
  <c r="E12" i="22"/>
  <c r="D12" i="22"/>
  <c r="R10" i="22"/>
  <c r="R6" i="22"/>
  <c r="W5" i="22" s="1"/>
  <c r="T4" i="22"/>
  <c r="W40" i="22" l="1"/>
  <c r="E8" i="22"/>
  <c r="D8" i="22" s="1"/>
  <c r="W12" i="22"/>
  <c r="E117" i="22"/>
  <c r="D117" i="22" s="1"/>
  <c r="A139" i="4"/>
  <c r="A238" i="4"/>
  <c r="A336" i="4" s="1"/>
  <c r="R12" i="22"/>
  <c r="J19" i="17"/>
  <c r="D21" i="22" l="1"/>
  <c r="A138" i="4"/>
  <c r="A237" i="4"/>
  <c r="A335" i="4" s="1"/>
  <c r="J18" i="17"/>
  <c r="J17" i="17"/>
  <c r="J16" i="17"/>
  <c r="J15" i="17"/>
  <c r="C15" i="17"/>
  <c r="D16" i="17" s="1"/>
  <c r="J14" i="17"/>
  <c r="C14" i="17"/>
  <c r="J13" i="17"/>
  <c r="C13" i="17"/>
  <c r="J12" i="17"/>
  <c r="C12" i="17"/>
  <c r="J11" i="17"/>
  <c r="C11" i="17"/>
  <c r="J10" i="17"/>
  <c r="C10" i="17"/>
  <c r="J9" i="17"/>
  <c r="C9" i="17"/>
  <c r="J8" i="17"/>
  <c r="C8" i="17"/>
  <c r="J7" i="17"/>
  <c r="D11" i="17" l="1"/>
  <c r="D15" i="17"/>
  <c r="D13" i="17"/>
  <c r="D9" i="17"/>
  <c r="D12" i="17"/>
  <c r="D10" i="17"/>
  <c r="D14" i="17"/>
  <c r="A137" i="4"/>
  <c r="A235" i="4" s="1"/>
  <c r="A333" i="4" s="1"/>
  <c r="A236" i="4"/>
  <c r="A334" i="4" s="1"/>
  <c r="C7" i="17"/>
  <c r="D8" i="17" s="1"/>
  <c r="J6" i="17"/>
  <c r="C6" i="17"/>
  <c r="J5" i="17"/>
  <c r="C5" i="17"/>
  <c r="D5" i="17" s="1"/>
  <c r="J4" i="17"/>
  <c r="J3" i="17"/>
  <c r="J402" i="18"/>
  <c r="I402" i="18"/>
  <c r="G402" i="18"/>
  <c r="F402" i="18"/>
  <c r="E402" i="18"/>
  <c r="D402" i="18"/>
  <c r="C402" i="18"/>
  <c r="H400" i="18"/>
  <c r="H398" i="18"/>
  <c r="H396" i="18"/>
  <c r="H394" i="18"/>
  <c r="J389" i="18"/>
  <c r="H387" i="18"/>
  <c r="H385" i="18"/>
  <c r="J383" i="18"/>
  <c r="H379" i="18"/>
  <c r="H377" i="18"/>
  <c r="H376" i="18"/>
  <c r="I374" i="18"/>
  <c r="G374" i="18"/>
  <c r="F374" i="18"/>
  <c r="E374" i="18"/>
  <c r="D374" i="18"/>
  <c r="D370" i="18" s="1"/>
  <c r="C374" i="18"/>
  <c r="H372" i="18"/>
  <c r="H368" i="18"/>
  <c r="J366" i="18"/>
  <c r="A363" i="18"/>
  <c r="K302" i="20"/>
  <c r="J302" i="20"/>
  <c r="I302" i="20"/>
  <c r="H302" i="20"/>
  <c r="G302" i="20"/>
  <c r="F302" i="20"/>
  <c r="E302" i="20"/>
  <c r="D302" i="20"/>
  <c r="C302" i="20"/>
  <c r="K201" i="22"/>
  <c r="Q207" i="22"/>
  <c r="P201" i="22"/>
  <c r="P207" i="22" s="1"/>
  <c r="O201" i="22"/>
  <c r="O207" i="22" s="1"/>
  <c r="N207" i="22"/>
  <c r="M201" i="22"/>
  <c r="M207" i="22" s="1"/>
  <c r="J201" i="22"/>
  <c r="J207" i="22" s="1"/>
  <c r="I201" i="22"/>
  <c r="I207" i="22" s="1"/>
  <c r="H201" i="22"/>
  <c r="G201" i="22"/>
  <c r="C21" i="17" l="1"/>
  <c r="C18" i="17"/>
  <c r="C19" i="17"/>
  <c r="C20" i="17"/>
  <c r="H402" i="18"/>
  <c r="C370" i="18"/>
  <c r="D383" i="18"/>
  <c r="I370" i="18"/>
  <c r="I383" i="18" s="1"/>
  <c r="D6" i="17"/>
  <c r="H374" i="18"/>
  <c r="H370" i="18" s="1"/>
  <c r="G370" i="18" s="1"/>
  <c r="H207" i="22"/>
  <c r="G207" i="22" s="1"/>
  <c r="F207" i="22" s="1"/>
  <c r="D7" i="17"/>
  <c r="D389" i="18"/>
  <c r="R201" i="22"/>
  <c r="K207" i="22"/>
  <c r="D19" i="17" l="1"/>
  <c r="T252" i="22"/>
  <c r="W251" i="22" s="1"/>
  <c r="D21" i="17"/>
  <c r="D18" i="17"/>
  <c r="D20" i="17"/>
  <c r="I389" i="18"/>
  <c r="E207" i="22"/>
  <c r="D207" i="22" s="1"/>
  <c r="C383" i="18"/>
  <c r="C389" i="18"/>
  <c r="R207" i="22"/>
  <c r="F370" i="18"/>
  <c r="G389" i="18"/>
  <c r="G383" i="18"/>
  <c r="W208" i="22" l="1"/>
  <c r="W209" i="22" s="1"/>
  <c r="W207" i="22"/>
  <c r="E370" i="18"/>
  <c r="F383" i="18"/>
  <c r="F389" i="18"/>
  <c r="E383" i="18" l="1"/>
  <c r="H383" i="18" s="1"/>
  <c r="E389" i="18"/>
  <c r="H389" i="18" s="1"/>
  <c r="G156" i="22"/>
  <c r="H156" i="22"/>
  <c r="I156" i="22"/>
  <c r="I162" i="22" s="1"/>
  <c r="J156" i="22"/>
  <c r="J162" i="22" s="1"/>
  <c r="K156" i="22"/>
  <c r="K162" i="22" s="1"/>
  <c r="L156" i="22"/>
  <c r="L162" i="22" s="1"/>
  <c r="M156" i="22"/>
  <c r="M162" i="22" s="1"/>
  <c r="W6" i="22"/>
  <c r="W7" i="22" s="1"/>
  <c r="G8" i="22"/>
  <c r="H8" i="22"/>
  <c r="H21" i="22" s="1"/>
  <c r="H27" i="22" s="1"/>
  <c r="I8" i="22"/>
  <c r="I21" i="22" s="1"/>
  <c r="I27" i="22" s="1"/>
  <c r="J8" i="22"/>
  <c r="J21" i="22" s="1"/>
  <c r="J27" i="22" s="1"/>
  <c r="K8" i="22"/>
  <c r="K21" i="22" s="1"/>
  <c r="K27" i="22" s="1"/>
  <c r="L8" i="22"/>
  <c r="L21" i="22" s="1"/>
  <c r="L27" i="22" s="1"/>
  <c r="M8" i="22"/>
  <c r="M21" i="22" s="1"/>
  <c r="M27" i="22" s="1"/>
  <c r="N8" i="22"/>
  <c r="N21" i="22" s="1"/>
  <c r="N27" i="22" s="1"/>
  <c r="O8" i="22"/>
  <c r="O21" i="22" s="1"/>
  <c r="O27" i="22" s="1"/>
  <c r="P8" i="22"/>
  <c r="P21" i="22" s="1"/>
  <c r="P27" i="22" s="1"/>
  <c r="Q8" i="22"/>
  <c r="Q21" i="22" s="1"/>
  <c r="Q27" i="22" s="1"/>
  <c r="T8" i="22"/>
  <c r="T27" i="22" s="1"/>
  <c r="G98" i="22"/>
  <c r="G111" i="22" s="1"/>
  <c r="G117" i="22" s="1"/>
  <c r="H98" i="22"/>
  <c r="H111" i="22" s="1"/>
  <c r="H117" i="22" s="1"/>
  <c r="I98" i="22"/>
  <c r="J98" i="22"/>
  <c r="J111" i="22" s="1"/>
  <c r="J117" i="22" s="1"/>
  <c r="K98" i="22"/>
  <c r="K111" i="22" s="1"/>
  <c r="K117" i="22" s="1"/>
  <c r="L98" i="22"/>
  <c r="L111" i="22" s="1"/>
  <c r="L117" i="22" s="1"/>
  <c r="M98" i="22"/>
  <c r="M111" i="22" s="1"/>
  <c r="M117" i="22" s="1"/>
  <c r="N98" i="22"/>
  <c r="N111" i="22" s="1"/>
  <c r="N117" i="22" s="1"/>
  <c r="O98" i="22"/>
  <c r="O111" i="22" s="1"/>
  <c r="O117" i="22" s="1"/>
  <c r="P98" i="22"/>
  <c r="P111" i="22" s="1"/>
  <c r="P117" i="22" s="1"/>
  <c r="Q98" i="22"/>
  <c r="Q111" i="22" s="1"/>
  <c r="Q117" i="22" s="1"/>
  <c r="W96" i="22"/>
  <c r="W97" i="22" s="1"/>
  <c r="S27" i="22"/>
  <c r="F21" i="22"/>
  <c r="F27" i="22" s="1"/>
  <c r="D27" i="22"/>
  <c r="E21" i="22"/>
  <c r="E27" i="22" s="1"/>
  <c r="T53" i="22"/>
  <c r="T66" i="22" s="1"/>
  <c r="T72" i="22" s="1"/>
  <c r="S53" i="22"/>
  <c r="S66" i="22" s="1"/>
  <c r="S72" i="22" s="1"/>
  <c r="S143" i="22"/>
  <c r="S156" i="22" s="1"/>
  <c r="S162" i="22" s="1"/>
  <c r="G53" i="22"/>
  <c r="G66" i="22" s="1"/>
  <c r="G72" i="22" s="1"/>
  <c r="H53" i="22"/>
  <c r="H66" i="22" s="1"/>
  <c r="H72" i="22" s="1"/>
  <c r="I53" i="22"/>
  <c r="I66" i="22" s="1"/>
  <c r="I72" i="22" s="1"/>
  <c r="J53" i="22"/>
  <c r="J66" i="22" s="1"/>
  <c r="J72" i="22" s="1"/>
  <c r="K53" i="22"/>
  <c r="K66" i="22" s="1"/>
  <c r="K72" i="22" s="1"/>
  <c r="L53" i="22"/>
  <c r="L66" i="22" s="1"/>
  <c r="L72" i="22" s="1"/>
  <c r="M53" i="22"/>
  <c r="M66" i="22" s="1"/>
  <c r="M72" i="22" s="1"/>
  <c r="N53" i="22"/>
  <c r="N66" i="22" s="1"/>
  <c r="N72" i="22" s="1"/>
  <c r="O53" i="22"/>
  <c r="O66" i="22" s="1"/>
  <c r="O72" i="22" s="1"/>
  <c r="P53" i="22"/>
  <c r="P66" i="22" s="1"/>
  <c r="P72" i="22" s="1"/>
  <c r="Q53" i="22"/>
  <c r="Q66" i="22" s="1"/>
  <c r="Q72" i="22" s="1"/>
  <c r="T98" i="22"/>
  <c r="T111" i="22" s="1"/>
  <c r="T117" i="22" s="1"/>
  <c r="S98" i="22"/>
  <c r="S111" i="22" s="1"/>
  <c r="S117" i="22" s="1"/>
  <c r="F66" i="22"/>
  <c r="E66" i="22"/>
  <c r="E72" i="22" s="1"/>
  <c r="D66" i="22"/>
  <c r="D72" i="22" s="1"/>
  <c r="W51" i="22"/>
  <c r="W52" i="22" s="1"/>
  <c r="N156" i="22"/>
  <c r="N162" i="22" s="1"/>
  <c r="O156" i="22"/>
  <c r="O162" i="22" s="1"/>
  <c r="P143" i="22"/>
  <c r="Q143" i="22"/>
  <c r="Q156" i="22" s="1"/>
  <c r="Q162" i="22" s="1"/>
  <c r="W141" i="22"/>
  <c r="W142" i="22" s="1"/>
  <c r="F330" i="5"/>
  <c r="E330" i="5"/>
  <c r="J330" i="5"/>
  <c r="I330" i="5"/>
  <c r="K330" i="5"/>
  <c r="D330" i="5"/>
  <c r="G330" i="5"/>
  <c r="L330" i="5"/>
  <c r="C330" i="5"/>
  <c r="H330" i="5"/>
  <c r="T188" i="22" l="1"/>
  <c r="W189" i="22" s="1"/>
  <c r="G162" i="22"/>
  <c r="R143" i="22"/>
  <c r="P156" i="22"/>
  <c r="P162" i="22" s="1"/>
  <c r="R98" i="22"/>
  <c r="W99" i="22" s="1"/>
  <c r="R66" i="22"/>
  <c r="R53" i="22"/>
  <c r="W54" i="22" s="1"/>
  <c r="R8" i="22"/>
  <c r="W9" i="22" s="1"/>
  <c r="T143" i="22"/>
  <c r="F72" i="22"/>
  <c r="R72" i="22" s="1"/>
  <c r="I111" i="22"/>
  <c r="H162" i="22"/>
  <c r="T21" i="22"/>
  <c r="G21" i="22"/>
  <c r="T201" i="22" l="1"/>
  <c r="T207" i="22"/>
  <c r="W206" i="22" s="1"/>
  <c r="W144" i="22"/>
  <c r="R156" i="22"/>
  <c r="R21" i="22"/>
  <c r="G27" i="22"/>
  <c r="R27" i="22" s="1"/>
  <c r="T156" i="22"/>
  <c r="I117" i="22"/>
  <c r="R111" i="22"/>
  <c r="R162" i="22"/>
  <c r="W71" i="22"/>
  <c r="W72" i="22"/>
  <c r="W73" i="22"/>
  <c r="W74" i="22" s="1"/>
  <c r="R117" i="22" l="1"/>
  <c r="T162" i="22"/>
  <c r="W161" i="22" s="1"/>
  <c r="W163" i="22"/>
  <c r="W164" i="22" s="1"/>
  <c r="W162" i="22"/>
  <c r="W27" i="22"/>
  <c r="W28" i="22"/>
  <c r="W29" i="22" s="1"/>
  <c r="W26" i="22"/>
  <c r="W118" i="22" l="1"/>
  <c r="W119" i="22" s="1"/>
  <c r="W116" i="22"/>
  <c r="W117" i="22"/>
  <c r="U195" i="23" l="1"/>
  <c r="U196" i="23" s="1"/>
  <c r="U197" i="23" s="1"/>
  <c r="U198" i="23" s="1"/>
  <c r="U199" i="23" s="1"/>
  <c r="U200" i="23" s="1"/>
  <c r="U201" i="23" s="1"/>
  <c r="U202" i="23" s="1"/>
  <c r="U203" i="23" s="1"/>
  <c r="U204" i="23" s="1"/>
  <c r="U205" i="23" s="1"/>
  <c r="U206" i="23" s="1"/>
  <c r="U207" i="23" s="1"/>
  <c r="U208" i="23" s="1"/>
  <c r="U209" i="23" s="1"/>
  <c r="U210" i="23" s="1"/>
  <c r="U211" i="23" s="1"/>
  <c r="U212" i="23" s="1"/>
  <c r="U213" i="23" s="1"/>
  <c r="U214" i="23" s="1"/>
  <c r="U215" i="23" s="1"/>
  <c r="U216" i="23" s="1"/>
  <c r="U217" i="23" s="1"/>
  <c r="U218" i="23" s="1"/>
  <c r="U219" i="23" s="1"/>
  <c r="U220" i="23" s="1"/>
  <c r="U221" i="23" s="1"/>
  <c r="U222" i="23" s="1"/>
  <c r="U223" i="23" s="1"/>
  <c r="U224" i="23" s="1"/>
  <c r="U225" i="23" s="1"/>
  <c r="U226" i="23" s="1"/>
  <c r="U227" i="23" s="1"/>
  <c r="U228" i="23" s="1"/>
  <c r="U229" i="23" s="1"/>
  <c r="U230" i="23" s="1"/>
  <c r="U231" i="23" s="1"/>
  <c r="U232" i="23" s="1"/>
  <c r="U233" i="23" s="1"/>
  <c r="U234" i="23" s="1"/>
  <c r="U235" i="23" s="1"/>
  <c r="U236" i="23" s="1"/>
  <c r="U237" i="23" s="1"/>
  <c r="U238" i="23" s="1"/>
  <c r="U239" i="23" s="1"/>
  <c r="U240" i="23" s="1"/>
  <c r="U241" i="23" s="1"/>
  <c r="U242" i="23" s="1"/>
  <c r="U243" i="23" s="1"/>
  <c r="U244" i="23" s="1"/>
  <c r="U245" i="23" s="1"/>
  <c r="U246" i="23" s="1"/>
  <c r="U247" i="23" s="1"/>
  <c r="U248" i="23" s="1"/>
  <c r="U249" i="23" s="1"/>
  <c r="U250" i="23" s="1"/>
  <c r="U251" i="23" s="1"/>
</calcChain>
</file>

<file path=xl/comments1.xml><?xml version="1.0" encoding="utf-8"?>
<comments xmlns="http://schemas.openxmlformats.org/spreadsheetml/2006/main">
  <authors>
    <author>user</author>
  </authors>
  <commentList>
    <comment ref="J1" authorId="0">
      <text>
        <r>
          <rPr>
            <b/>
            <sz val="8"/>
            <color indexed="81"/>
            <rFont val="Tahoma"/>
            <family val="2"/>
          </rPr>
          <t xml:space="preserve">Source: Statistics South Africa
</t>
        </r>
        <r>
          <rPr>
            <sz val="8"/>
            <color indexed="81"/>
            <rFont val="Tahoma"/>
            <family val="2"/>
          </rPr>
          <t xml:space="preserve">KZN Population Estimates
www.statssa.gov.za
</t>
        </r>
      </text>
    </comment>
  </commentList>
</comments>
</file>

<file path=xl/comments10.xml><?xml version="1.0" encoding="utf-8"?>
<comments xmlns="http://schemas.openxmlformats.org/spreadsheetml/2006/main">
  <authors>
    <author>user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>Source: Statistics South Africa</t>
        </r>
        <r>
          <rPr>
            <sz val="8"/>
            <color indexed="81"/>
            <rFont val="Tahoma"/>
            <family val="2"/>
          </rPr>
          <t xml:space="preserve">
Civil Cases For Dept
http://www.statssa.gov.za/timeseriesdata/excel_format.asp
</t>
        </r>
      </text>
    </comment>
  </commentList>
</comments>
</file>

<file path=xl/comments11.xml><?xml version="1.0" encoding="utf-8"?>
<comments xmlns="http://schemas.openxmlformats.org/spreadsheetml/2006/main">
  <authors>
    <author>user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 xml:space="preserve">Source: Statistics South Africa
</t>
        </r>
        <r>
          <rPr>
            <sz val="8"/>
            <color indexed="81"/>
            <rFont val="Tahoma"/>
            <family val="2"/>
          </rPr>
          <t xml:space="preserve">Consumer Price Index
http://www.statssa.gov.za/timeseriesdata/excel_format.asp
</t>
        </r>
      </text>
    </comment>
  </commentList>
</comments>
</file>

<file path=xl/comments12.xml><?xml version="1.0" encoding="utf-8"?>
<comments xmlns="http://schemas.openxmlformats.org/spreadsheetml/2006/main">
  <authors>
    <author>user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>Source: Statistics South Africa</t>
        </r>
        <r>
          <rPr>
            <sz val="8"/>
            <color indexed="81"/>
            <rFont val="Tahoma"/>
            <family val="2"/>
          </rPr>
          <t xml:space="preserve">
Electricity Generated and Available For Distribution
http://www.statssa.gov.za/timeseriesdata/excel_format.asp
</t>
        </r>
      </text>
    </comment>
  </commentList>
</comments>
</file>

<file path=xl/comments13.xml><?xml version="1.0" encoding="utf-8"?>
<comments xmlns="http://schemas.openxmlformats.org/spreadsheetml/2006/main">
  <authors>
    <author>user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 xml:space="preserve">Source: Statistics South Africa
</t>
        </r>
        <r>
          <rPr>
            <sz val="8"/>
            <color indexed="81"/>
            <rFont val="Tahoma"/>
            <family val="2"/>
          </rPr>
          <t xml:space="preserve">Building Statistics
http://www.statssa.gov.za/timeseriesdata/excel_format.asp
</t>
        </r>
      </text>
    </comment>
  </commentList>
</comments>
</file>

<file path=xl/comments14.xml><?xml version="1.0" encoding="utf-8"?>
<comments xmlns="http://schemas.openxmlformats.org/spreadsheetml/2006/main">
  <authors>
    <author>user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>Source: Statistics South Africa</t>
        </r>
        <r>
          <rPr>
            <sz val="8"/>
            <color indexed="81"/>
            <rFont val="Tahoma"/>
            <family val="2"/>
          </rPr>
          <t xml:space="preserve">
Building Statistics
http://www.statssa.gov.za/timeseriesdata/excel_format.asp
</t>
        </r>
      </text>
    </comment>
  </commentList>
</comments>
</file>

<file path=xl/comments15.xml><?xml version="1.0" encoding="utf-8"?>
<comments xmlns="http://schemas.openxmlformats.org/spreadsheetml/2006/main">
  <authors>
    <author>ANubieZ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>Source:
http://www.cnci.org.za/EN/Content.aspx/Home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Thusisa</author>
  </authors>
  <commentList>
    <comment ref="F335" authorId="0">
      <text>
        <r>
          <rPr>
            <b/>
            <sz val="8"/>
            <color indexed="81"/>
            <rFont val="Tahoma"/>
            <family val="2"/>
          </rPr>
          <t>In 1966 to 1995 Two provincies didn't have data that why in a pie chart  below there is 0%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ANubieZ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 xml:space="preserve">Source:  SA National Treasury
</t>
        </r>
        <r>
          <rPr>
            <sz val="8"/>
            <color indexed="81"/>
            <rFont val="Tahoma"/>
            <family val="2"/>
          </rPr>
          <t>Statement of the National Revenue, Expenditure and Borrowing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 xml:space="preserve">
http://www.treasury.gov.za/
</t>
        </r>
      </text>
    </comment>
    <comment ref="C339" authorId="0">
      <text>
        <r>
          <rPr>
            <b/>
            <sz val="8"/>
            <color indexed="81"/>
            <rFont val="Tahoma"/>
            <family val="2"/>
          </rPr>
          <t xml:space="preserve">Source: 
http://www.resbank.co.za/pages/default.aspx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Source: Statistics South Africa</t>
        </r>
        <r>
          <rPr>
            <sz val="8"/>
            <color indexed="81"/>
            <rFont val="Tahoma"/>
            <family val="2"/>
          </rPr>
          <t xml:space="preserve">
Manufactoring Production and Sales
http://www.statssa.gov.za/timeseriesdata/excel_format.asp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Source: Statistics South Africa</t>
        </r>
        <r>
          <rPr>
            <sz val="8"/>
            <color indexed="81"/>
            <rFont val="Tahoma"/>
            <family val="2"/>
          </rPr>
          <t xml:space="preserve">
Retail Trade Sale
http://www.statssa.gov.za/timeseriesdata/excel_format.asp
</t>
        </r>
      </text>
    </comment>
  </commentList>
</comments>
</file>

<file path=xl/comments5.xml><?xml version="1.0" encoding="utf-8"?>
<comments xmlns="http://schemas.openxmlformats.org/spreadsheetml/2006/main">
  <authors>
    <author>user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Source: South African Reserve Bank</t>
        </r>
        <r>
          <rPr>
            <sz val="8"/>
            <color indexed="81"/>
            <rFont val="Tahoma"/>
            <family val="2"/>
          </rPr>
          <t xml:space="preserve">
Monetary Indicators
www.sarb.co.za and http://sharenet.co.za/snet/
</t>
        </r>
      </text>
    </comment>
  </commentList>
</comments>
</file>

<file path=xl/comments6.xml><?xml version="1.0" encoding="utf-8"?>
<comments xmlns="http://schemas.openxmlformats.org/spreadsheetml/2006/main">
  <authors>
    <author>ANubieZ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 xml:space="preserve">Source:  South African Revenue Service </t>
        </r>
        <r>
          <rPr>
            <sz val="8"/>
            <color indexed="81"/>
            <rFont val="Tahoma"/>
            <family val="2"/>
          </rPr>
          <t xml:space="preserve">
Preliminary Trade Statistics
http://www.sars.gov.za/home.asp?pid=211
</t>
        </r>
      </text>
    </comment>
  </commentList>
</comments>
</file>

<file path=xl/comments7.xml><?xml version="1.0" encoding="utf-8"?>
<comments xmlns="http://schemas.openxmlformats.org/spreadsheetml/2006/main">
  <authors>
    <author>user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Source: Statistics South Africa.</t>
        </r>
        <r>
          <rPr>
            <sz val="8"/>
            <color indexed="81"/>
            <rFont val="Tahoma"/>
            <family val="2"/>
          </rPr>
          <t xml:space="preserve">
Labour force characteristics by province
https://www.statssa.gov.za/Publications/P0211/P02112ndQuarter2010.pdf
</t>
        </r>
      </text>
    </comment>
  </commentList>
</comments>
</file>

<file path=xl/comments8.xml><?xml version="1.0" encoding="utf-8"?>
<comments xmlns="http://schemas.openxmlformats.org/spreadsheetml/2006/main">
  <authors>
    <author>ANubieZ</author>
  </authors>
  <commentList>
    <comment ref="B1" authorId="0">
      <text>
        <r>
          <rPr>
            <b/>
            <sz val="8"/>
            <color indexed="81"/>
            <rFont val="Tahoma"/>
            <family val="2"/>
          </rPr>
          <t xml:space="preserve">Source:  South African Reserve Bank
</t>
        </r>
        <r>
          <rPr>
            <sz val="8"/>
            <color indexed="81"/>
            <rFont val="Tahoma"/>
            <family val="2"/>
          </rPr>
          <t>Release of Selected Monthly Data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http://www.resbank.co.za/sarbdata/rates/newmrd.asp?type=MRDMA
</t>
        </r>
      </text>
    </comment>
  </commentList>
</comments>
</file>

<file path=xl/comments9.xml><?xml version="1.0" encoding="utf-8"?>
<comments xmlns="http://schemas.openxmlformats.org/spreadsheetml/2006/main">
  <authors>
    <author>user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Source: Burea For Economic Research</t>
        </r>
        <r>
          <rPr>
            <sz val="8"/>
            <color indexed="81"/>
            <rFont val="Tahoma"/>
            <family val="2"/>
          </rPr>
          <t xml:space="preserve">
RMB/BER Business Confidence Index and FNB/BER Consumer Confidence Index
http://www.ber.ac.za/Run Time/POPContentRun.aspx?Padeidref=1848
</t>
        </r>
      </text>
    </comment>
  </commentList>
</comments>
</file>

<file path=xl/sharedStrings.xml><?xml version="1.0" encoding="utf-8"?>
<sst xmlns="http://schemas.openxmlformats.org/spreadsheetml/2006/main" count="1724" uniqueCount="664">
  <si>
    <t>Bills discounted</t>
  </si>
  <si>
    <t>Investments</t>
  </si>
  <si>
    <t>Total loans and advances</t>
  </si>
  <si>
    <t>Instalment sales credit</t>
  </si>
  <si>
    <t>Mortgage advances</t>
  </si>
  <si>
    <t>Other loans and advances</t>
  </si>
  <si>
    <t xml:space="preserve"> Leasing finance  </t>
  </si>
  <si>
    <t>Average 1991</t>
  </si>
  <si>
    <t>Average 1992</t>
  </si>
  <si>
    <t>Average 1993</t>
  </si>
  <si>
    <t>Average 1994</t>
  </si>
  <si>
    <t>Average 1995</t>
  </si>
  <si>
    <t>Average 1996</t>
  </si>
  <si>
    <t>Average 1997</t>
  </si>
  <si>
    <t>Average 1998</t>
  </si>
  <si>
    <t>Average 1999</t>
  </si>
  <si>
    <t>Average 2000</t>
  </si>
  <si>
    <t>Average 2001</t>
  </si>
  <si>
    <t>Average 2002</t>
  </si>
  <si>
    <t>Average 2003</t>
  </si>
  <si>
    <t>Average 2004</t>
  </si>
  <si>
    <t>Average 2005</t>
  </si>
  <si>
    <t>Average 2006</t>
  </si>
  <si>
    <t>Average 2007</t>
  </si>
  <si>
    <t>Average 2008</t>
  </si>
  <si>
    <t>Average 2009</t>
  </si>
  <si>
    <t>Average 1990</t>
  </si>
  <si>
    <t>Credit extended to the domestic private sector - Month-on-Month Change</t>
  </si>
  <si>
    <t>Credit extended to the domestic private sector - Year-on-Year Change</t>
  </si>
  <si>
    <t>Credit extended to the domestic private sector - R millions</t>
  </si>
  <si>
    <t>Per Month</t>
  </si>
  <si>
    <t>Population of working age (15–64 years)</t>
  </si>
  <si>
    <t>Labour Force</t>
  </si>
  <si>
    <t>Employed</t>
  </si>
  <si>
    <t>Unemployed</t>
  </si>
  <si>
    <t>Not Economically Active</t>
  </si>
  <si>
    <t>Discourage Work Seekers</t>
  </si>
  <si>
    <t>Q1 2008</t>
  </si>
  <si>
    <t>Q2 2008</t>
  </si>
  <si>
    <t>Q3 2008</t>
  </si>
  <si>
    <t>Q4 2008</t>
  </si>
  <si>
    <t>Q1 2009</t>
  </si>
  <si>
    <t>Quarterly % Change Q2 2008</t>
  </si>
  <si>
    <t>Quarterly % Change Q3 2008</t>
  </si>
  <si>
    <t>Quarterly % Change Q4 2008</t>
  </si>
  <si>
    <t>Quarterly % Change Q1 2009</t>
  </si>
  <si>
    <t>Q1 2009 Year-on-Year %</t>
  </si>
  <si>
    <t>Unemployment rate</t>
  </si>
  <si>
    <t>Employed / population ratio (Absorption)</t>
  </si>
  <si>
    <t>Labour force participation rate</t>
  </si>
  <si>
    <t>Agriculture</t>
  </si>
  <si>
    <t>Mining</t>
  </si>
  <si>
    <t>Manufacturing</t>
  </si>
  <si>
    <t>Utilities</t>
  </si>
  <si>
    <t>Construction</t>
  </si>
  <si>
    <t>Trade</t>
  </si>
  <si>
    <t>Transport</t>
  </si>
  <si>
    <t>Finance</t>
  </si>
  <si>
    <t>Community and social services</t>
  </si>
  <si>
    <t>Private households</t>
  </si>
  <si>
    <t>Formal sector (Non-agricultural)</t>
  </si>
  <si>
    <t>Informal sector (Non-agricultural)</t>
  </si>
  <si>
    <t>Total</t>
  </si>
  <si>
    <t>Q2 2008 Quarter-on-Quarter</t>
  </si>
  <si>
    <t>Q3 2008 Quarter-on-Quarter</t>
  </si>
  <si>
    <t>Q4 2008 Quarter-on-Quarter</t>
  </si>
  <si>
    <t>Q1 2009 Quarter-on-Quarter</t>
  </si>
  <si>
    <t>Q1 2009 Year-on-Year</t>
  </si>
  <si>
    <t>Average</t>
  </si>
  <si>
    <t>Dwelling-houses &lt; 80 square metres</t>
  </si>
  <si>
    <t>Dwelling-houses &gt;= 80 square metres</t>
  </si>
  <si>
    <t>Current prices</t>
  </si>
  <si>
    <t>Number</t>
  </si>
  <si>
    <t>Square metres</t>
  </si>
  <si>
    <t>R'000</t>
  </si>
  <si>
    <t>Flats and townhouses</t>
  </si>
  <si>
    <t>Other residential buildings</t>
  </si>
  <si>
    <t>RECORDED BUILDING PLANS PASSED BY LARGER MUNICIPALITIES BY TYPE OF BUILDING</t>
  </si>
  <si>
    <t>KZN</t>
  </si>
  <si>
    <t>Office and banking space</t>
  </si>
  <si>
    <t>Shopping space</t>
  </si>
  <si>
    <t>Industrial and warehouse space</t>
  </si>
  <si>
    <t>Other</t>
  </si>
  <si>
    <t>Average Year-on-Year 1994</t>
  </si>
  <si>
    <t>Average Year-on-Year 1995</t>
  </si>
  <si>
    <t>Average Year-on-Year 1996</t>
  </si>
  <si>
    <t>Average Year-on-Year 1997</t>
  </si>
  <si>
    <t>Average Year-on-Year 1998</t>
  </si>
  <si>
    <t>Average Year-on-Year 1999</t>
  </si>
  <si>
    <t>Average Year-on-Year 2000</t>
  </si>
  <si>
    <t>Average Year-on-Year 2001</t>
  </si>
  <si>
    <t>Average Year-on-Year 2002</t>
  </si>
  <si>
    <t>Average Year-on-Year 2003</t>
  </si>
  <si>
    <t>Average Year-on-Year 2004</t>
  </si>
  <si>
    <t>Average Year-on-Year 2005</t>
  </si>
  <si>
    <t>Average Year-on-Year 2006</t>
  </si>
  <si>
    <t>Average Year-on-Year 2007</t>
  </si>
  <si>
    <t>Average Year-on-Year 2008</t>
  </si>
  <si>
    <t>Average Year-on-Year 2009</t>
  </si>
  <si>
    <t>SA</t>
  </si>
  <si>
    <t>LABOUR FORCE CHARACTERISTICS BY PROVINCE (KZN)</t>
  </si>
  <si>
    <t>EMPLOYED BY INDUSTRY AND PROVINCE (KZN)</t>
  </si>
  <si>
    <t>Dec-08</t>
  </si>
  <si>
    <t>RMB/BER Business Confidence Index</t>
  </si>
  <si>
    <t>Investec PMI Survey</t>
  </si>
  <si>
    <t>ECONOMIC SURVEYS</t>
  </si>
  <si>
    <t xml:space="preserve">Credit extended to the domestic private sector </t>
  </si>
  <si>
    <t>Labour Force Characteristics by Province (KZN)</t>
  </si>
  <si>
    <t>Economic Surveys</t>
  </si>
  <si>
    <t xml:space="preserve">Building Plans Approved - Commercial and Industrial (KZN) </t>
  </si>
  <si>
    <t>Building Plans Approved - Residential (KZN)</t>
  </si>
  <si>
    <t>Clink on                    to view cover page</t>
  </si>
  <si>
    <r>
      <t xml:space="preserve">Click on the </t>
    </r>
    <r>
      <rPr>
        <b/>
        <sz val="10"/>
        <rFont val="Arial"/>
        <family val="2"/>
      </rPr>
      <t xml:space="preserve">Variable Links </t>
    </r>
    <r>
      <rPr>
        <sz val="10"/>
        <rFont val="Arial"/>
        <family val="2"/>
      </rPr>
      <t>to view Data and Statistics</t>
    </r>
  </si>
  <si>
    <t>Business enterprises and private persons</t>
  </si>
  <si>
    <t>Private persons</t>
  </si>
  <si>
    <t>Cape Peninsula</t>
  </si>
  <si>
    <t>Port-Elizabeth</t>
  </si>
  <si>
    <t>East London</t>
  </si>
  <si>
    <t>Kimberley</t>
  </si>
  <si>
    <t>Pietermaritzburg</t>
  </si>
  <si>
    <t>Durban</t>
  </si>
  <si>
    <t>East Rand</t>
  </si>
  <si>
    <t>West Rand</t>
  </si>
  <si>
    <t>Pretoria</t>
  </si>
  <si>
    <t>Vereeniging and Vanderbijlpark</t>
  </si>
  <si>
    <t>Bloemfontein</t>
  </si>
  <si>
    <t>Per Annum</t>
  </si>
  <si>
    <t>CIVIL CASES RECORDED AND SUMMONSES ISSUED FOR DEBT</t>
  </si>
  <si>
    <t>Business enterprises</t>
  </si>
  <si>
    <t>As a % of Total</t>
  </si>
  <si>
    <t>Civil Cases Recorded and Summonses Issued for Debt</t>
  </si>
  <si>
    <t>All Items</t>
  </si>
  <si>
    <t>Food and non alcoholic beverages</t>
  </si>
  <si>
    <t>Food</t>
  </si>
  <si>
    <t>Bread and cereals</t>
  </si>
  <si>
    <t>Meat</t>
  </si>
  <si>
    <t>Fish</t>
  </si>
  <si>
    <t>Milk, eggs and cheese</t>
  </si>
  <si>
    <t>Oils and fats</t>
  </si>
  <si>
    <t>Fruit</t>
  </si>
  <si>
    <t>Vegetables</t>
  </si>
  <si>
    <t>Sugar, sweets and deserts</t>
  </si>
  <si>
    <t>Other food</t>
  </si>
  <si>
    <t>Alcoholic beverages and tobacco</t>
  </si>
  <si>
    <t>Alcoholic beverages</t>
  </si>
  <si>
    <t>Spirits</t>
  </si>
  <si>
    <t>Wine</t>
  </si>
  <si>
    <t>Beer</t>
  </si>
  <si>
    <t>Clothing and footwear</t>
  </si>
  <si>
    <t>Clothing</t>
  </si>
  <si>
    <t>Footwear</t>
  </si>
  <si>
    <t>Housing and utilities</t>
  </si>
  <si>
    <t>Actual rentals for housing</t>
  </si>
  <si>
    <t>Owners equivalent rent</t>
  </si>
  <si>
    <t>Maintenance and repair</t>
  </si>
  <si>
    <t>Water and other services</t>
  </si>
  <si>
    <t>Electricity and other fuels</t>
  </si>
  <si>
    <t>Household contents and equipment</t>
  </si>
  <si>
    <t>Furnishings, floor coverings and textiles</t>
  </si>
  <si>
    <t>Appliances, tableware and equipment</t>
  </si>
  <si>
    <t>Supplies and services</t>
  </si>
  <si>
    <t>Health</t>
  </si>
  <si>
    <t>Purchase of vehicles</t>
  </si>
  <si>
    <t>Private transport operation</t>
  </si>
  <si>
    <t>Petrol</t>
  </si>
  <si>
    <t>Other running costs</t>
  </si>
  <si>
    <t>Public transport</t>
  </si>
  <si>
    <t>Communication</t>
  </si>
  <si>
    <t>Postal services and telecommunication equipment</t>
  </si>
  <si>
    <t>Telecmmunication services</t>
  </si>
  <si>
    <t>Recreation and culture</t>
  </si>
  <si>
    <t>Recreational equipment</t>
  </si>
  <si>
    <t>Recreational and cultural services</t>
  </si>
  <si>
    <t>Books, newspapers and stationery</t>
  </si>
  <si>
    <t>Education</t>
  </si>
  <si>
    <t>Restaurants and hotels</t>
  </si>
  <si>
    <t>Restaurants</t>
  </si>
  <si>
    <t>Hotels</t>
  </si>
  <si>
    <t>Miscellaneous goods and services</t>
  </si>
  <si>
    <t>Personal care</t>
  </si>
  <si>
    <t>Insurance</t>
  </si>
  <si>
    <t>Financial services</t>
  </si>
  <si>
    <t>Other services</t>
  </si>
  <si>
    <t xml:space="preserve">KZN - Consumer Price Index Reclassified (Base 2008 = 100) </t>
  </si>
  <si>
    <t>Eastern Cape</t>
  </si>
  <si>
    <t>Free State</t>
  </si>
  <si>
    <t>Gauteng</t>
  </si>
  <si>
    <t>KwaZulu-Natal</t>
  </si>
  <si>
    <t>Limpopo</t>
  </si>
  <si>
    <t>Mpumalanga</t>
  </si>
  <si>
    <t>Northern Cape</t>
  </si>
  <si>
    <t>North west</t>
  </si>
  <si>
    <t>Western Cape</t>
  </si>
  <si>
    <t>South Africa</t>
  </si>
  <si>
    <t>Electricity generated and available for distribution - Gigawatt-hours</t>
  </si>
  <si>
    <t>ELECTRICITY GENERATED AND AVAILABLE FOR DISTRIBUTION - GIGAWATT-HOURS</t>
  </si>
  <si>
    <t>Year-on-Year 2003</t>
  </si>
  <si>
    <t>Year-on-Year 2004</t>
  </si>
  <si>
    <t>Year-on-Year 2005</t>
  </si>
  <si>
    <t>Year-on-Year 2006</t>
  </si>
  <si>
    <t>Year-on-Year 2007</t>
  </si>
  <si>
    <t>Year-on-Year 2008</t>
  </si>
  <si>
    <t>Year-on-Year 2009</t>
  </si>
  <si>
    <t>Retail and Trade</t>
  </si>
  <si>
    <t>Seasonally adjus, R1000</t>
  </si>
  <si>
    <t>Indices of Physical Volume Production</t>
  </si>
  <si>
    <t>Year-on-Year 1999</t>
  </si>
  <si>
    <t>Year-on-Year 2000</t>
  </si>
  <si>
    <t>Year-on-Year 2001</t>
  </si>
  <si>
    <t>Year-on-Year 2002</t>
  </si>
  <si>
    <t>R million</t>
  </si>
  <si>
    <t>Seasonally adjus, R million</t>
  </si>
  <si>
    <t>Motor Trade Sales</t>
  </si>
  <si>
    <t>Wholesale Trade Sales</t>
  </si>
  <si>
    <t xml:space="preserve">Retail Sales </t>
  </si>
  <si>
    <t>(at constant prices)</t>
  </si>
  <si>
    <t>RETAIL AND TRADE (SA)</t>
  </si>
  <si>
    <t>Monetary Indicators</t>
  </si>
  <si>
    <t>CPI</t>
  </si>
  <si>
    <t>Year-on-Year</t>
  </si>
  <si>
    <t>Long Term Interest Rates</t>
  </si>
  <si>
    <t>Real Interest Rates</t>
  </si>
  <si>
    <t>Rand Dollar Exchange Rate</t>
  </si>
  <si>
    <t>per 1USD</t>
  </si>
  <si>
    <t>MONETARY INDICATORS</t>
  </si>
  <si>
    <t>National Government Financial Position</t>
  </si>
  <si>
    <t>(R'000)</t>
  </si>
  <si>
    <t>Revenue</t>
  </si>
  <si>
    <t>Expenditure</t>
  </si>
  <si>
    <t>Appropraition by vote</t>
  </si>
  <si>
    <t>Direct charges against National Revenue Fund</t>
  </si>
  <si>
    <t>State Debt Costs</t>
  </si>
  <si>
    <t>Provincial Equitable Share</t>
  </si>
  <si>
    <t>General Fuel Levy sharing with Metros</t>
  </si>
  <si>
    <t>Contingency Reserve</t>
  </si>
  <si>
    <t>Budget Deficit/Surplus</t>
  </si>
  <si>
    <t>Extraordinary Receipts</t>
  </si>
  <si>
    <t>Extraordinary Payments</t>
  </si>
  <si>
    <t>Net Borrowing Requirement</t>
  </si>
  <si>
    <t>Financing of the Net Borrowing Requirement</t>
  </si>
  <si>
    <t>Domestic Short Term Loans (net)</t>
  </si>
  <si>
    <t>Domestic Long Terms Loans (net)</t>
  </si>
  <si>
    <t>Foreign Loans (net)</t>
  </si>
  <si>
    <t>Change in cash and other balances ( - increase)</t>
  </si>
  <si>
    <t>Total Financing (net)</t>
  </si>
  <si>
    <t>Budget estimate</t>
  </si>
  <si>
    <t>April</t>
  </si>
  <si>
    <t>Prelimanary outcome</t>
  </si>
  <si>
    <t>2009/10.</t>
  </si>
  <si>
    <t>2008/09.</t>
  </si>
  <si>
    <t>Cumulative Revenue</t>
  </si>
  <si>
    <t>Cumulative Revenue Shortage</t>
  </si>
  <si>
    <t>Cumulative Equitable Share</t>
  </si>
  <si>
    <t>Cumulative Equitable Shortage</t>
  </si>
  <si>
    <t>Decrease in Revenue</t>
  </si>
  <si>
    <t xml:space="preserve">Cumulative Borrowing </t>
  </si>
  <si>
    <t>Cumulative Borrowing Shortage</t>
  </si>
  <si>
    <t>Jun-09</t>
  </si>
  <si>
    <t>Trade balance</t>
  </si>
  <si>
    <t>Imports</t>
  </si>
  <si>
    <t>Exports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</si>
  <si>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</si>
  <si>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</si>
  <si>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</si>
  <si>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</si>
  <si>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</si>
  <si>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</si>
  <si>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</si>
  <si>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</si>
  <si>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</si>
  <si>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</si>
  <si>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</si>
  <si>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</si>
  <si>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</si>
  <si>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May</t>
  </si>
  <si>
    <t>YTD as a % of Total Budgeted</t>
  </si>
  <si>
    <t>Year To Date</t>
  </si>
  <si>
    <t>Increase in Defecit</t>
  </si>
  <si>
    <t>NATIONAL REVENUE, EXPENDITURE AND BORROWING - YTD</t>
  </si>
  <si>
    <t>2001</t>
  </si>
  <si>
    <t>Medium mid-year population estimates by year</t>
  </si>
  <si>
    <t>St Dev</t>
  </si>
  <si>
    <t>Range</t>
  </si>
  <si>
    <t>Median</t>
  </si>
  <si>
    <t>Change in Year-on-Year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</si>
  <si>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</si>
  <si>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</si>
  <si>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</si>
  <si>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</si>
  <si>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</si>
  <si>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</si>
  <si>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</si>
  <si>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</si>
  <si>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</si>
  <si>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</si>
  <si>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</si>
  <si>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</si>
  <si>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</si>
  <si>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</si>
  <si>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</si>
  <si>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5-9.</t>
  </si>
  <si>
    <t>10-14.</t>
  </si>
  <si>
    <t>Cumulative Change</t>
  </si>
  <si>
    <t>Age Cohort</t>
  </si>
  <si>
    <t>KZN Population Estimates</t>
  </si>
  <si>
    <t xml:space="preserve"> </t>
  </si>
  <si>
    <t>Q2 2009</t>
  </si>
  <si>
    <t>Quarterly % Change Q2 2009</t>
  </si>
  <si>
    <t>Q2 2009 Year-on-Year %</t>
  </si>
  <si>
    <t>Unemployment Rate (Expanded Def)</t>
  </si>
  <si>
    <t>June</t>
  </si>
  <si>
    <t>July</t>
  </si>
  <si>
    <t>Trade Statistics</t>
  </si>
  <si>
    <t>SUMMARY PAGE</t>
  </si>
  <si>
    <t>Value of IP Sales</t>
  </si>
  <si>
    <t>Provincial Population Size by Age Cohort</t>
  </si>
  <si>
    <t>National Industrial Production - Year-on-Year %</t>
  </si>
  <si>
    <t>Inflation and Interest Rates - %</t>
  </si>
  <si>
    <t>Provincial Unemployment</t>
  </si>
  <si>
    <t>National Retail Sales - Year-on-Year %</t>
  </si>
  <si>
    <t>Electricity Distribution - Year-on-Year %</t>
  </si>
  <si>
    <t>Provincial Inflation per Item</t>
  </si>
  <si>
    <t>National Business Confidence - Index</t>
  </si>
  <si>
    <t>Civil Cases for Debt - Year-on-Year %</t>
  </si>
  <si>
    <t>Expansion of Economic Space in the Province</t>
  </si>
  <si>
    <t>Preliminary outcome</t>
  </si>
  <si>
    <t>Appropriation by vote</t>
  </si>
  <si>
    <t>National Credit Extended to the Private Sector - Year-on-Year %</t>
  </si>
  <si>
    <t>Aug</t>
  </si>
  <si>
    <t>10-98</t>
  </si>
  <si>
    <t>11-98</t>
  </si>
  <si>
    <t>12-98</t>
  </si>
  <si>
    <t>01-99</t>
  </si>
  <si>
    <t>02-99</t>
  </si>
  <si>
    <t>03-99</t>
  </si>
  <si>
    <t>04-99</t>
  </si>
  <si>
    <t>05-99</t>
  </si>
  <si>
    <t>06-99</t>
  </si>
  <si>
    <t>07-99</t>
  </si>
  <si>
    <t>08-99</t>
  </si>
  <si>
    <t>09-99</t>
  </si>
  <si>
    <t>10-99</t>
  </si>
  <si>
    <t>11-99</t>
  </si>
  <si>
    <t>12-99</t>
  </si>
  <si>
    <t>01-00</t>
  </si>
  <si>
    <t>02-00</t>
  </si>
  <si>
    <t>03-00</t>
  </si>
  <si>
    <t>04-00</t>
  </si>
  <si>
    <t>05-00</t>
  </si>
  <si>
    <t>06-00</t>
  </si>
  <si>
    <t>07-00</t>
  </si>
  <si>
    <t>08-00</t>
  </si>
  <si>
    <t>09-00</t>
  </si>
  <si>
    <t>10-00</t>
  </si>
  <si>
    <t>11-00</t>
  </si>
  <si>
    <t>12-00</t>
  </si>
  <si>
    <t>FNB/BER Consumer Confidence Index</t>
  </si>
  <si>
    <t>Quarterly % Change Q3 2009</t>
  </si>
  <si>
    <t>Q3 2009 Year-on-Year %</t>
  </si>
  <si>
    <t>Q2 2009 Quarter-on-Quarter</t>
  </si>
  <si>
    <t>Q3 2009 Quarter-on-Quarter</t>
  </si>
  <si>
    <t>Q2 2009 Year-on-Year</t>
  </si>
  <si>
    <t>Q3 2009 Year-on-Year</t>
  </si>
  <si>
    <t>Sep</t>
  </si>
  <si>
    <t>Oct</t>
  </si>
  <si>
    <t>Revised Estimate</t>
  </si>
  <si>
    <t>Budget Estimate</t>
  </si>
  <si>
    <t>Nov</t>
  </si>
  <si>
    <t>Dec</t>
  </si>
  <si>
    <t>Change in Total Expenditure</t>
  </si>
  <si>
    <t>Change in Equitable Share</t>
  </si>
  <si>
    <t>Cementitious Sales</t>
  </si>
  <si>
    <t>House prices</t>
  </si>
  <si>
    <t>CEMENTITIOUS SALES - TONS</t>
  </si>
  <si>
    <t>E Cape</t>
  </si>
  <si>
    <t>Brdr/T'kei</t>
  </si>
  <si>
    <t>N W Prov</t>
  </si>
  <si>
    <t>N Cape</t>
  </si>
  <si>
    <t>W Cape</t>
  </si>
  <si>
    <t>HOUSE PURCHASE PRICES - Smoothed (Unit: Smoothed Rand)</t>
  </si>
  <si>
    <t>Year-on-Year 1997</t>
  </si>
  <si>
    <t>Year-on-Year 1998</t>
  </si>
  <si>
    <t>Q4 2009</t>
  </si>
  <si>
    <t>Quarterly % Change Q4 2009</t>
  </si>
  <si>
    <t>Q4 2009 Year-on-Year %</t>
  </si>
  <si>
    <t>Jan</t>
  </si>
  <si>
    <t>Q3 2009</t>
  </si>
  <si>
    <t>Feb</t>
  </si>
  <si>
    <t>Mar</t>
  </si>
  <si>
    <t>Average 2010</t>
  </si>
  <si>
    <t>Year-on-Year 2010</t>
  </si>
  <si>
    <t>Average Year-on-Year 2010</t>
  </si>
  <si>
    <t>SA GDP</t>
  </si>
  <si>
    <t>Constant 2005 prices</t>
  </si>
  <si>
    <t>Deficit as a % of GDP</t>
  </si>
  <si>
    <t>Q1 2010</t>
  </si>
  <si>
    <t>Quarterly % Change Q1 2010</t>
  </si>
  <si>
    <t>Q1 2010 Year-on-Year %</t>
  </si>
  <si>
    <t>Q1 2010 Quarter-on-Quarter</t>
  </si>
  <si>
    <t>Q4 2009 Quarter-on-Quarter</t>
  </si>
  <si>
    <t>Q4 2009 Year-on-Year</t>
  </si>
  <si>
    <t>Q1 2010 Year-on-Year</t>
  </si>
  <si>
    <t>2010/11.</t>
  </si>
  <si>
    <t xml:space="preserve">Total national government debt (R millions )   </t>
  </si>
  <si>
    <t>Annual Change</t>
  </si>
  <si>
    <t>Monthly Change</t>
  </si>
  <si>
    <t>Q2 2010</t>
  </si>
  <si>
    <t>Quarterly % Change Q2 2010</t>
  </si>
  <si>
    <t>Q2 2010 Year-on-Year %</t>
  </si>
  <si>
    <t>Q2 2010 Quarter-on-Quarter</t>
  </si>
  <si>
    <t>Q2 2010 Year-on-Year</t>
  </si>
  <si>
    <t xml:space="preserve">                                                                   </t>
  </si>
  <si>
    <t>Q3 2010</t>
  </si>
  <si>
    <t>Quarterly % Change Q3 2010</t>
  </si>
  <si>
    <t>Q3 2010 Year-on-Year %</t>
  </si>
  <si>
    <t>Q3 2010 Quarter-on-Quarter</t>
  </si>
  <si>
    <t>Q3 2010 Year-on-Year</t>
  </si>
  <si>
    <t>Increase in Revenue</t>
  </si>
  <si>
    <t>Decrease in Defecit</t>
  </si>
  <si>
    <t>Trade Balance</t>
  </si>
  <si>
    <t>-</t>
  </si>
  <si>
    <t>Average 2011</t>
  </si>
  <si>
    <t>Year-on-Year 2011</t>
  </si>
  <si>
    <t>Q4 2010</t>
  </si>
  <si>
    <t>Quarterly % Change Q4 2010</t>
  </si>
  <si>
    <t>Q4 2010 Year-on-Year %</t>
  </si>
  <si>
    <t>Q4 2010 Quarter-on-Quarter</t>
  </si>
  <si>
    <t>Q4 2010 Year-on-Year</t>
  </si>
  <si>
    <t>Average Year-on-Year 2011</t>
  </si>
  <si>
    <t>Q1 2011</t>
  </si>
  <si>
    <t>Q1 2011 Year-on-Year %</t>
  </si>
  <si>
    <t>Q1 2011 Quarter-on-Quarter</t>
  </si>
  <si>
    <t>Q1 2011 Year-on-Year</t>
  </si>
  <si>
    <t>Quarterly % Change Q1 2011</t>
  </si>
  <si>
    <t>Johannesburg</t>
  </si>
  <si>
    <t>Mar-09</t>
  </si>
  <si>
    <t>Sep-09</t>
  </si>
  <si>
    <t>Dec-09</t>
  </si>
  <si>
    <t>Mar-10</t>
  </si>
  <si>
    <t>2011/12.</t>
  </si>
  <si>
    <t>Q2 2011 Year-on-Year %</t>
  </si>
  <si>
    <t>Q2 2011</t>
  </si>
  <si>
    <t>Quarterly % Change Q2 2011</t>
  </si>
  <si>
    <t>Q2 2011 Quarter-on-Quarter</t>
  </si>
  <si>
    <t>Q2 2011 Year-on-Year</t>
  </si>
  <si>
    <t>.</t>
  </si>
  <si>
    <t>Q3 2011</t>
  </si>
  <si>
    <t>Q3 2011 Year-on-Year %</t>
  </si>
  <si>
    <t>Quarterly % Change Q3 2011</t>
  </si>
  <si>
    <t>Q3 2011 Quarter-on-Quarter</t>
  </si>
  <si>
    <t>Q3 2011 Year-on-Year</t>
  </si>
  <si>
    <t>Quarterly % Change Q4 2011</t>
  </si>
  <si>
    <t>Q4 2011 Year-on-Year %</t>
  </si>
  <si>
    <t>Q4 2011</t>
  </si>
  <si>
    <t>Q4 2011 Quarter-on-Quarter</t>
  </si>
  <si>
    <t>Q4 2011 Year-on-Year</t>
  </si>
  <si>
    <t>Average 2012</t>
  </si>
  <si>
    <t>Year-on-Year 2012</t>
  </si>
  <si>
    <t>Average Year-on-Year 2012</t>
  </si>
  <si>
    <t>Q1 2012</t>
  </si>
  <si>
    <t>Quarterly % Change Q1 2012</t>
  </si>
  <si>
    <t>Q1 2012 Year-on-Year %</t>
  </si>
  <si>
    <t>Q1 2012 Quarter-on-Quarter</t>
  </si>
  <si>
    <t>Q1 2012 Year-on-Year</t>
  </si>
  <si>
    <t>Q2 2012</t>
  </si>
  <si>
    <t>Quarterly % Change Q2 2012</t>
  </si>
  <si>
    <t>Q2 2012 Year-on-Year %</t>
  </si>
  <si>
    <t>Q2 2012 Quarter-on-Quarter</t>
  </si>
  <si>
    <t>Q2 2012 Year-on-Year</t>
  </si>
  <si>
    <t>2012/13.</t>
  </si>
  <si>
    <t>Quarterly % Change Q3 2012</t>
  </si>
  <si>
    <t>Q3 2012 Year-on-Year %</t>
  </si>
  <si>
    <t>Q3 2012</t>
  </si>
  <si>
    <t>Q3 2012 Quarter-on-Quarter</t>
  </si>
  <si>
    <t>Q3 2012 Year-on-Year</t>
  </si>
  <si>
    <t>Q4 2012</t>
  </si>
  <si>
    <t>Quarterly % Change Q4 2012</t>
  </si>
  <si>
    <t>Q4 2012 Year-on-Year %</t>
  </si>
  <si>
    <t>Q4 2012 Quarter-on-Quarter</t>
  </si>
  <si>
    <t>Q4 2012 Year-on-Year</t>
  </si>
  <si>
    <t>Average 2013</t>
  </si>
  <si>
    <t>Year-on-Year 2013</t>
  </si>
  <si>
    <t>Year-on Year 2013</t>
  </si>
  <si>
    <t>Average Year-on-Year 2013</t>
  </si>
  <si>
    <t>Q1 2013</t>
  </si>
  <si>
    <t>Quarterly % Change Q1 2013</t>
  </si>
  <si>
    <t>Q1 2013 Year-on-Year %</t>
  </si>
  <si>
    <t>Q1 2013 Year-on-Year</t>
  </si>
  <si>
    <t>Q1 2013 Quarter-on-Quarter</t>
  </si>
  <si>
    <t>Non-alcoholic beverages</t>
  </si>
  <si>
    <t>Hot beverages</t>
  </si>
  <si>
    <t>Cold beverages</t>
  </si>
  <si>
    <t>Tobacco</t>
  </si>
  <si>
    <t>Package holidays</t>
  </si>
  <si>
    <t xml:space="preserve">KZN - CONSUMER PRICE INDEX RECLASSIFIED (BASE 2012 = 100) </t>
  </si>
  <si>
    <t xml:space="preserve">Manufacturing </t>
  </si>
  <si>
    <t>2013/14.</t>
  </si>
  <si>
    <t>2012/13</t>
  </si>
  <si>
    <t>Q2 2013</t>
  </si>
  <si>
    <t>Quarterly % Change Q2 2013</t>
  </si>
  <si>
    <t>Q2 2013 Year-on-Year %</t>
  </si>
  <si>
    <t>Q2 2013 Quarter-on-Quarter</t>
  </si>
  <si>
    <t>Q2 2013 Year-on-Year</t>
  </si>
  <si>
    <t>Q3 2013</t>
  </si>
  <si>
    <t>Quarterly % Change Q3 2013</t>
  </si>
  <si>
    <t>Q3 2013 Year-on-Year %</t>
  </si>
  <si>
    <t>Q3 2013 Quarter-on-Quarter</t>
  </si>
  <si>
    <t>Q3 2013 Year-on-Year</t>
  </si>
  <si>
    <t>Average 2014</t>
  </si>
  <si>
    <t>Year-on-Year 2014</t>
  </si>
  <si>
    <t>2010=100</t>
  </si>
  <si>
    <t>2013/14</t>
  </si>
  <si>
    <t>Q1 2014</t>
  </si>
  <si>
    <t>Q4 2013</t>
  </si>
  <si>
    <t>Quarterly % Change Q4 2013</t>
  </si>
  <si>
    <t>Quarterly % Change Q1 2014</t>
  </si>
  <si>
    <t>Q4 2013 Year-on-Year %</t>
  </si>
  <si>
    <t>Q1 2014 Year-on-Year %</t>
  </si>
  <si>
    <t>Q4 2013 Quarter-on-Quarter</t>
  </si>
  <si>
    <t>Q1 2014 Quarter-on-Quarter</t>
  </si>
  <si>
    <t>Q4 2013 Year-on-Year</t>
  </si>
  <si>
    <t>Q1 2014 Year-on-Year</t>
  </si>
  <si>
    <t>Average2014</t>
  </si>
  <si>
    <t>as a % Total</t>
  </si>
  <si>
    <t>Average Year-on-Year 2014</t>
  </si>
  <si>
    <t>2014/15.</t>
  </si>
  <si>
    <t>Q2 2014</t>
  </si>
  <si>
    <t>Quarterly % Change Q2 2014</t>
  </si>
  <si>
    <t>Q2 2014 Year-on-Year %</t>
  </si>
  <si>
    <t>Q2 2014 Quarter-on-Quarter</t>
  </si>
  <si>
    <t>Q2 2014 Year-on-Year</t>
  </si>
  <si>
    <t>Gap</t>
  </si>
  <si>
    <t>R204 Yields</t>
  </si>
  <si>
    <t>Q3 2014</t>
  </si>
  <si>
    <t>Q3 2014 Year-on-Year %</t>
  </si>
  <si>
    <t>Quarterly % Change Q3 2014</t>
  </si>
  <si>
    <t>Q3 2014 Quarter-on-Quarter</t>
  </si>
  <si>
    <t>Q3 2014 Year-on-Year</t>
  </si>
  <si>
    <t>45 859 104</t>
  </si>
  <si>
    <t>54 458 386</t>
  </si>
  <si>
    <t>16 077 496</t>
  </si>
  <si>
    <t>30 205 673</t>
  </si>
  <si>
    <t>4 778 496</t>
  </si>
  <si>
    <t>Quarterly % Change Q4 2014</t>
  </si>
  <si>
    <t>Q4 2014 Year-on-Year %</t>
  </si>
  <si>
    <t>Q4 2014</t>
  </si>
  <si>
    <t>Q4  2014</t>
  </si>
  <si>
    <t>Q4 2014 Quarter-on-Quarter</t>
  </si>
  <si>
    <t>Q4 2014 Year-on-Year</t>
  </si>
  <si>
    <t>2014/15</t>
  </si>
  <si>
    <t>2015/16.</t>
  </si>
  <si>
    <t>2015/16</t>
  </si>
  <si>
    <t>Average 2015</t>
  </si>
  <si>
    <t>Year-on-Year 2015</t>
  </si>
  <si>
    <t>Gap as  %</t>
  </si>
  <si>
    <t>Average2015</t>
  </si>
  <si>
    <t>Average Year-on-Year 2015</t>
  </si>
  <si>
    <t>Average 1966</t>
  </si>
  <si>
    <t>Average 1967</t>
  </si>
  <si>
    <t>Average 1968</t>
  </si>
  <si>
    <t>Average 1969</t>
  </si>
  <si>
    <t>Average 1970</t>
  </si>
  <si>
    <t>Average 1971</t>
  </si>
  <si>
    <t>Average 1972</t>
  </si>
  <si>
    <t>Average 1973</t>
  </si>
  <si>
    <t>Average 1974</t>
  </si>
  <si>
    <t>Average 1975</t>
  </si>
  <si>
    <t>Average 1976</t>
  </si>
  <si>
    <t>Average 1977</t>
  </si>
  <si>
    <t>Average 1978</t>
  </si>
  <si>
    <t>Average 1979</t>
  </si>
  <si>
    <t>Average 1980</t>
  </si>
  <si>
    <t>Average 1981</t>
  </si>
  <si>
    <t>Average 1982</t>
  </si>
  <si>
    <t>Average 1983</t>
  </si>
  <si>
    <t>Average 1984</t>
  </si>
  <si>
    <t>Average 1985</t>
  </si>
  <si>
    <t>Average 1986</t>
  </si>
  <si>
    <t>Average 1987</t>
  </si>
  <si>
    <t>Average 1988</t>
  </si>
  <si>
    <t>Average 1989</t>
  </si>
  <si>
    <t>Year-on-Year 1967</t>
  </si>
  <si>
    <t>Year-on-Year 1968</t>
  </si>
  <si>
    <t>Year-on-Year 1969</t>
  </si>
  <si>
    <t>Year-on-Year 1970</t>
  </si>
  <si>
    <t>Year-on-Year 1971</t>
  </si>
  <si>
    <t>Year-on-Year 1972</t>
  </si>
  <si>
    <t>Year-on-Year 1973</t>
  </si>
  <si>
    <t>Year-on-Year 1974</t>
  </si>
  <si>
    <t>Year-on-Year 1975</t>
  </si>
  <si>
    <t>Year-on-Year 1976</t>
  </si>
  <si>
    <t>Year-on-Year 1977</t>
  </si>
  <si>
    <t>Year-on-Year 1978</t>
  </si>
  <si>
    <t>Year-on-Year 1979</t>
  </si>
  <si>
    <t>Year-on-Year 1980</t>
  </si>
  <si>
    <t>Year-on-Year 1981</t>
  </si>
  <si>
    <t>Year-on-Year 1982</t>
  </si>
  <si>
    <t>Year-on-Year 1983</t>
  </si>
  <si>
    <t>Year-on-Year 1984</t>
  </si>
  <si>
    <t>Year-on-Year 1985</t>
  </si>
  <si>
    <t>Year-on-Year 1986</t>
  </si>
  <si>
    <t>Year-on-Year 1987</t>
  </si>
  <si>
    <t>Year-on-Year 1988</t>
  </si>
  <si>
    <t>Year-on-Year 1989</t>
  </si>
  <si>
    <t>Year-on-Year 1990</t>
  </si>
  <si>
    <t>Year-on-Year 1991</t>
  </si>
  <si>
    <t>Year-on-Year 1992</t>
  </si>
  <si>
    <t>Year-on-Year 1993</t>
  </si>
  <si>
    <t>Year-on-Year 1994</t>
  </si>
  <si>
    <t>Year-on-Year 1995</t>
  </si>
  <si>
    <t>Year-on-Year 1996</t>
  </si>
  <si>
    <t>Pie chart N.B</t>
  </si>
  <si>
    <t>44 539 865</t>
  </si>
  <si>
    <t>47 722 946</t>
  </si>
  <si>
    <t>60 862 731</t>
  </si>
  <si>
    <t>41 652 743</t>
  </si>
  <si>
    <t>43 796 896</t>
  </si>
  <si>
    <t>52 840 547</t>
  </si>
  <si>
    <t>9 759 840</t>
  </si>
  <si>
    <t>11 443 488</t>
  </si>
  <si>
    <t>16 895 432</t>
  </si>
  <si>
    <t>30 205 671</t>
  </si>
  <si>
    <t>30 205 668</t>
  </si>
  <si>
    <t>30 205 667</t>
  </si>
  <si>
    <t>3 396 720</t>
  </si>
  <si>
    <t>1 687 232</t>
  </si>
  <si>
    <t>2 147 740</t>
  </si>
  <si>
    <t>2 342 728</t>
  </si>
  <si>
    <t>Q1 2015</t>
  </si>
  <si>
    <t>Quarterly % Change Q1 2015</t>
  </si>
  <si>
    <t>Q1 2015 Year-on-Year %</t>
  </si>
  <si>
    <t>Q1  2015</t>
  </si>
  <si>
    <t>Q1 2015 Quarter-on-Quarter</t>
  </si>
  <si>
    <t>Q1 2015 Year-on-Year</t>
  </si>
  <si>
    <t>`YEAR ON YEAR TRADE BALANCE IN RANDS MILLION   2004-2015</t>
  </si>
  <si>
    <t>Q2 2015</t>
  </si>
  <si>
    <t>Q2  2015</t>
  </si>
  <si>
    <t>Q2 2015 Year-on-Year %</t>
  </si>
  <si>
    <t>Q2 2015 Quarter-on-Quarter</t>
  </si>
  <si>
    <t>Q2 2015 Year-on-Year</t>
  </si>
  <si>
    <t>Q3 2015</t>
  </si>
  <si>
    <t>Quarterly % Change Q2 2015</t>
  </si>
  <si>
    <t>Quarterly % Change Q3 2015</t>
  </si>
  <si>
    <t>Q3 2015 Year-on-Year %</t>
  </si>
  <si>
    <t>Q3  2015</t>
  </si>
  <si>
    <t>Q3 2015 Quarter-on-Quarter</t>
  </si>
  <si>
    <t>Q3 2015 Year-on-Year</t>
  </si>
  <si>
    <t>Average 2016</t>
  </si>
  <si>
    <t>Year-on-Year 2016</t>
  </si>
  <si>
    <t>Q4 2015</t>
  </si>
  <si>
    <t>Quarterly % Change Q4 2015</t>
  </si>
  <si>
    <t>Q4 2015 Year-on-Year %</t>
  </si>
  <si>
    <t>Q4 2015 Quarter-on-Quarter</t>
  </si>
  <si>
    <t>Q4 2015 Year-on-Year</t>
  </si>
  <si>
    <t>Average2016</t>
  </si>
  <si>
    <t>j</t>
  </si>
  <si>
    <t>Average Year-on-Year 2016</t>
  </si>
  <si>
    <t>Q1 2016</t>
  </si>
  <si>
    <t>Quarterly % Change Q1 2016</t>
  </si>
  <si>
    <t>Q1 2016 Year-on-Year %</t>
  </si>
  <si>
    <t>Q4  2015</t>
  </si>
  <si>
    <t>Q1 2016 Quarter-on-Quarter</t>
  </si>
  <si>
    <t>Q1 2016 Year-on-Year</t>
  </si>
  <si>
    <t>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</si>
</sst>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5" formatCode="&quot;R&quot;\ #,##0;&quot;R&quot;\ \-#,##0"/>
    <numFmt numFmtId="43" formatCode="_ * #,##0.00_ ;_ * \-#,##0.00_ ;_ * &quot;-&quot;??_ ;_ @_ "/>
    <numFmt numFmtId="164" formatCode="0.0"/>
    <numFmt numFmtId="165" formatCode="#,##0.00_ ;\-#,##0.00\ "/>
    <numFmt numFmtId="166" formatCode="#,##0.00_ ;[Red]\-#,##0.00\ "/>
    <numFmt numFmtId="167" formatCode="&quot;R&quot;\ #,##0.00"/>
    <numFmt numFmtId="168" formatCode="dd\-mmm\-yyyy"/>
    <numFmt numFmtId="169" formatCode="#,##0;[Red]#,##0"/>
    <numFmt numFmtId="170" formatCode="[$-409]d\-mmm\-yyyy;@"/>
    <numFmt numFmtId="171" formatCode="[$-10409]#,##0"/>
    <numFmt numFmtId="172" formatCode="###\ ###\ ###"/>
    <numFmt numFmtId="173" formatCode="###,###"/>
  </numFmts>
  <fonts count="7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8"/>
      <name val="Verdana"/>
      <family val="2"/>
    </font>
    <font>
      <sz val="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0"/>
      <color indexed="8"/>
      <name val="Verdana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6"/>
      <color indexed="8"/>
      <name val="Arial"/>
      <family val="2"/>
    </font>
    <font>
      <sz val="24"/>
      <color indexed="8"/>
      <name val="Arial"/>
      <family val="2"/>
    </font>
    <font>
      <sz val="10"/>
      <name val="Arial"/>
      <family val="2"/>
    </font>
    <font>
      <sz val="24"/>
      <name val="Arial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8"/>
      <color indexed="8"/>
      <name val="Arial"/>
      <family val="2"/>
    </font>
    <font>
      <sz val="14"/>
      <color indexed="8"/>
      <name val="Arial"/>
      <family val="2"/>
    </font>
    <font>
      <u/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color indexed="8"/>
      <name val="Arial"/>
      <family val="2"/>
    </font>
    <font>
      <u/>
      <sz val="14"/>
      <color indexed="8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name val="Arial Unicode MS"/>
      <family val="2"/>
    </font>
    <font>
      <u/>
      <sz val="14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u/>
      <sz val="12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FFFF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8"/>
      <color rgb="FF333333"/>
      <name val="Arial"/>
      <family val="2"/>
    </font>
    <font>
      <sz val="11"/>
      <name val="Arial"/>
      <family val="2"/>
    </font>
    <font>
      <sz val="10"/>
      <color rgb="FF333333"/>
      <name val="Arial"/>
      <family val="2"/>
    </font>
    <font>
      <sz val="10"/>
      <color rgb="FF002288"/>
      <name val="Arial"/>
      <family val="2"/>
    </font>
    <font>
      <sz val="11"/>
      <color theme="1"/>
      <name val="Arial"/>
      <family val="2"/>
    </font>
    <font>
      <sz val="8"/>
      <color rgb="FFFF0000"/>
      <name val="Arial"/>
      <family val="2"/>
    </font>
    <font>
      <sz val="10"/>
      <name val="Segoe UI"/>
      <family val="2"/>
    </font>
    <font>
      <sz val="10"/>
      <color rgb="FF000080"/>
      <name val="Arial"/>
      <family val="2"/>
    </font>
    <font>
      <sz val="26"/>
      <name val="Arial"/>
      <family val="2"/>
    </font>
    <font>
      <sz val="8"/>
      <color theme="0"/>
      <name val="Arial"/>
      <family val="2"/>
    </font>
    <font>
      <sz val="8"/>
      <color theme="0"/>
      <name val="Futura Lt BT"/>
      <family val="2"/>
    </font>
  </fonts>
  <fills count="3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lightUp">
        <b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D2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99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rgb="FFE8E8E7"/>
      </left>
      <right style="thin">
        <color rgb="FFE8E8E7"/>
      </right>
      <top style="thin">
        <color rgb="FFE8E8E7"/>
      </top>
      <bottom style="thin">
        <color rgb="FFE8E8E7"/>
      </bottom>
      <diagonal/>
    </border>
  </borders>
  <cellStyleXfs count="15441">
    <xf numFmtId="0" fontId="0" fillId="0" borderId="0"/>
    <xf numFmtId="43" fontId="14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3" fillId="0" borderId="0"/>
    <xf numFmtId="0" fontId="57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1" fillId="0" borderId="0"/>
    <xf numFmtId="0" fontId="59" fillId="0" borderId="0"/>
    <xf numFmtId="43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4" fillId="0" borderId="0"/>
    <xf numFmtId="43" fontId="1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4" fillId="0" borderId="0"/>
    <xf numFmtId="43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4" fillId="0" borderId="0"/>
    <xf numFmtId="43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4" fillId="0" borderId="0"/>
    <xf numFmtId="43" fontId="1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4" fillId="0" borderId="0"/>
    <xf numFmtId="43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4" fillId="0" borderId="0"/>
    <xf numFmtId="43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14" fillId="0" borderId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49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15" fillId="0" borderId="0" xfId="0" applyFont="1" applyFill="1" applyBorder="1" applyAlignment="1">
      <alignment wrapText="1"/>
    </xf>
    <xf numFmtId="17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/>
    <xf numFmtId="17" fontId="0" fillId="0" borderId="0" xfId="0" applyNumberFormat="1"/>
    <xf numFmtId="2" fontId="0" fillId="0" borderId="0" xfId="0" applyNumberFormat="1" applyFill="1" applyBorder="1" applyAlignment="1">
      <alignment horizontal="center"/>
    </xf>
    <xf numFmtId="1" fontId="19" fillId="2" borderId="1" xfId="0" applyNumberFormat="1" applyFont="1" applyFill="1" applyBorder="1" applyAlignment="1">
      <alignment horizontal="center" wrapText="1"/>
    </xf>
    <xf numFmtId="1" fontId="19" fillId="2" borderId="2" xfId="0" applyNumberFormat="1" applyFont="1" applyFill="1" applyBorder="1" applyAlignment="1">
      <alignment horizontal="center" wrapText="1"/>
    </xf>
    <xf numFmtId="1" fontId="20" fillId="2" borderId="3" xfId="0" applyNumberFormat="1" applyFont="1" applyFill="1" applyBorder="1" applyAlignment="1">
      <alignment horizontal="center" wrapText="1"/>
    </xf>
    <xf numFmtId="1" fontId="20" fillId="2" borderId="1" xfId="0" applyNumberFormat="1" applyFont="1" applyFill="1" applyBorder="1" applyAlignment="1">
      <alignment horizontal="center" wrapText="1"/>
    </xf>
    <xf numFmtId="1" fontId="20" fillId="2" borderId="2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3" borderId="0" xfId="0" applyFill="1" applyAlignment="1">
      <alignment horizontal="center"/>
    </xf>
    <xf numFmtId="3" fontId="0" fillId="4" borderId="0" xfId="0" applyNumberFormat="1" applyFill="1" applyAlignment="1">
      <alignment horizontal="center"/>
    </xf>
    <xf numFmtId="3" fontId="0" fillId="0" borderId="0" xfId="0" applyNumberFormat="1" applyAlignment="1">
      <alignment horizontal="center"/>
    </xf>
    <xf numFmtId="0" fontId="0" fillId="4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6" borderId="0" xfId="0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0" fillId="6" borderId="0" xfId="0" applyFill="1" applyAlignment="1">
      <alignment horizontal="center" wrapText="1"/>
    </xf>
    <xf numFmtId="0" fontId="22" fillId="4" borderId="0" xfId="0" applyFont="1" applyFill="1" applyBorder="1" applyAlignment="1">
      <alignment horizontal="center" vertical="center"/>
    </xf>
    <xf numFmtId="17" fontId="22" fillId="4" borderId="0" xfId="0" applyNumberFormat="1" applyFont="1" applyFill="1" applyBorder="1" applyAlignment="1">
      <alignment horizontal="center" vertical="center"/>
    </xf>
    <xf numFmtId="3" fontId="23" fillId="4" borderId="0" xfId="0" applyNumberFormat="1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23" fillId="7" borderId="0" xfId="0" applyFont="1" applyFill="1" applyBorder="1" applyAlignment="1">
      <alignment horizontal="center" vertical="center" wrapText="1"/>
    </xf>
    <xf numFmtId="0" fontId="23" fillId="8" borderId="0" xfId="0" applyFont="1" applyFill="1" applyBorder="1" applyAlignment="1">
      <alignment horizontal="center" vertical="center" wrapText="1"/>
    </xf>
    <xf numFmtId="0" fontId="23" fillId="9" borderId="0" xfId="0" applyFont="1" applyFill="1" applyBorder="1" applyAlignment="1">
      <alignment horizontal="center" vertical="center" wrapText="1"/>
    </xf>
    <xf numFmtId="3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 wrapText="1"/>
    </xf>
    <xf numFmtId="2" fontId="22" fillId="4" borderId="0" xfId="0" applyNumberFormat="1" applyFont="1" applyFill="1" applyBorder="1" applyAlignment="1">
      <alignment horizontal="center" vertical="center"/>
    </xf>
    <xf numFmtId="0" fontId="30" fillId="4" borderId="0" xfId="0" applyFont="1" applyFill="1"/>
    <xf numFmtId="0" fontId="30" fillId="4" borderId="0" xfId="0" applyFont="1" applyFill="1" applyBorder="1" applyAlignment="1">
      <alignment horizontal="center"/>
    </xf>
    <xf numFmtId="0" fontId="30" fillId="4" borderId="0" xfId="0" applyFont="1" applyFill="1" applyBorder="1"/>
    <xf numFmtId="0" fontId="0" fillId="10" borderId="0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0" borderId="6" xfId="0" applyFill="1" applyBorder="1"/>
    <xf numFmtId="0" fontId="34" fillId="11" borderId="7" xfId="0" applyFont="1" applyFill="1" applyBorder="1"/>
    <xf numFmtId="0" fontId="34" fillId="11" borderId="8" xfId="0" applyFont="1" applyFill="1" applyBorder="1"/>
    <xf numFmtId="0" fontId="0" fillId="3" borderId="8" xfId="0" applyFill="1" applyBorder="1" applyAlignment="1"/>
    <xf numFmtId="0" fontId="0" fillId="3" borderId="0" xfId="0" applyFill="1" applyBorder="1" applyAlignment="1"/>
    <xf numFmtId="0" fontId="0" fillId="3" borderId="4" xfId="0" applyFill="1" applyBorder="1" applyAlignment="1"/>
    <xf numFmtId="0" fontId="22" fillId="4" borderId="0" xfId="0" applyFont="1" applyFill="1" applyBorder="1" applyAlignment="1">
      <alignment horizontal="center"/>
    </xf>
    <xf numFmtId="17" fontId="22" fillId="4" borderId="0" xfId="0" applyNumberFormat="1" applyFont="1" applyFill="1" applyBorder="1" applyAlignment="1">
      <alignment horizontal="center"/>
    </xf>
    <xf numFmtId="3" fontId="22" fillId="4" borderId="0" xfId="0" applyNumberFormat="1" applyFon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3" fontId="0" fillId="4" borderId="0" xfId="0" applyNumberFormat="1" applyFill="1" applyBorder="1" applyAlignment="1">
      <alignment horizontal="center"/>
    </xf>
    <xf numFmtId="2" fontId="22" fillId="4" borderId="0" xfId="0" applyNumberFormat="1" applyFont="1" applyFill="1" applyBorder="1" applyAlignment="1">
      <alignment horizontal="center"/>
    </xf>
    <xf numFmtId="0" fontId="38" fillId="6" borderId="0" xfId="0" applyFont="1" applyFill="1" applyBorder="1" applyAlignment="1">
      <alignment horizontal="center" vertical="center" wrapText="1"/>
    </xf>
    <xf numFmtId="2" fontId="36" fillId="2" borderId="9" xfId="0" applyNumberFormat="1" applyFont="1" applyFill="1" applyBorder="1" applyAlignment="1">
      <alignment horizontal="center"/>
    </xf>
    <xf numFmtId="17" fontId="0" fillId="0" borderId="0" xfId="0" applyNumberFormat="1" applyAlignment="1">
      <alignment horizontal="center"/>
    </xf>
    <xf numFmtId="0" fontId="0" fillId="4" borderId="0" xfId="0" applyFill="1" applyBorder="1" applyAlignment="1">
      <alignment horizontal="center"/>
    </xf>
    <xf numFmtId="17" fontId="0" fillId="4" borderId="0" xfId="0" applyNumberFormat="1" applyFill="1" applyAlignment="1">
      <alignment horizontal="center"/>
    </xf>
    <xf numFmtId="0" fontId="0" fillId="13" borderId="0" xfId="0" applyFill="1" applyAlignment="1">
      <alignment horizontal="center" vertical="center"/>
    </xf>
    <xf numFmtId="4" fontId="0" fillId="4" borderId="0" xfId="0" applyNumberFormat="1" applyFill="1" applyBorder="1" applyAlignment="1">
      <alignment horizontal="center"/>
    </xf>
    <xf numFmtId="0" fontId="35" fillId="11" borderId="4" xfId="2" applyFont="1" applyFill="1" applyBorder="1" applyAlignment="1" applyProtection="1"/>
    <xf numFmtId="5" fontId="0" fillId="0" borderId="0" xfId="0" applyNumberFormat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21" fillId="2" borderId="11" xfId="0" quotePrefix="1" applyFont="1" applyFill="1" applyBorder="1" applyAlignment="1">
      <alignment horizontal="center"/>
    </xf>
    <xf numFmtId="0" fontId="21" fillId="2" borderId="12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0" fillId="14" borderId="13" xfId="0" applyFill="1" applyBorder="1"/>
    <xf numFmtId="0" fontId="0" fillId="14" borderId="14" xfId="0" applyFill="1" applyBorder="1"/>
    <xf numFmtId="0" fontId="0" fillId="14" borderId="15" xfId="0" applyFill="1" applyBorder="1"/>
    <xf numFmtId="16" fontId="0" fillId="0" borderId="0" xfId="0" applyNumberFormat="1"/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21" fillId="5" borderId="9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8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3" fontId="0" fillId="0" borderId="8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0" fontId="0" fillId="11" borderId="0" xfId="0" applyFill="1" applyAlignment="1">
      <alignment horizontal="right"/>
    </xf>
    <xf numFmtId="2" fontId="0" fillId="11" borderId="0" xfId="0" applyNumberFormat="1" applyFill="1" applyAlignment="1">
      <alignment horizontal="center"/>
    </xf>
    <xf numFmtId="3" fontId="0" fillId="11" borderId="0" xfId="0" applyNumberFormat="1" applyFill="1" applyAlignment="1">
      <alignment horizontal="center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left"/>
    </xf>
    <xf numFmtId="0" fontId="44" fillId="0" borderId="0" xfId="0" applyFont="1" applyAlignment="1">
      <alignment horizontal="center"/>
    </xf>
    <xf numFmtId="0" fontId="45" fillId="0" borderId="0" xfId="0" applyFont="1"/>
    <xf numFmtId="0" fontId="45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43" fontId="27" fillId="0" borderId="0" xfId="1" applyFont="1" applyBorder="1" applyAlignment="1">
      <alignment horizontal="center"/>
    </xf>
    <xf numFmtId="43" fontId="42" fillId="0" borderId="12" xfId="1" applyFont="1" applyBorder="1" applyAlignment="1">
      <alignment horizontal="center" wrapText="1" shrinkToFit="1"/>
    </xf>
    <xf numFmtId="43" fontId="42" fillId="0" borderId="0" xfId="1" applyFont="1" applyBorder="1" applyAlignment="1">
      <alignment horizontal="center" wrapText="1" shrinkToFit="1"/>
    </xf>
    <xf numFmtId="0" fontId="42" fillId="0" borderId="0" xfId="1" applyNumberFormat="1" applyFont="1" applyBorder="1" applyAlignment="1">
      <alignment horizontal="center" wrapText="1" shrinkToFit="1"/>
    </xf>
    <xf numFmtId="2" fontId="42" fillId="0" borderId="0" xfId="1" applyNumberFormat="1" applyFont="1" applyBorder="1" applyAlignment="1">
      <alignment horizontal="center" wrapText="1" shrinkToFit="1"/>
    </xf>
    <xf numFmtId="0" fontId="42" fillId="0" borderId="12" xfId="1" applyNumberFormat="1" applyFont="1" applyBorder="1" applyAlignment="1">
      <alignment horizontal="center" wrapText="1" shrinkToFit="1"/>
    </xf>
    <xf numFmtId="0" fontId="0" fillId="0" borderId="0" xfId="0" applyBorder="1" applyAlignment="1">
      <alignment horizontal="center" wrapText="1"/>
    </xf>
    <xf numFmtId="3" fontId="0" fillId="0" borderId="0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16" fontId="0" fillId="0" borderId="0" xfId="0" applyNumberFormat="1" applyAlignment="1">
      <alignment horizontal="center" wrapText="1"/>
    </xf>
    <xf numFmtId="3" fontId="0" fillId="0" borderId="0" xfId="0" applyNumberFormat="1" applyAlignment="1" applyProtection="1">
      <alignment horizontal="center"/>
      <protection locked="0"/>
    </xf>
    <xf numFmtId="0" fontId="47" fillId="7" borderId="3" xfId="0" applyFont="1" applyFill="1" applyBorder="1" applyAlignment="1">
      <alignment horizontal="center" vertical="center" wrapText="1"/>
    </xf>
    <xf numFmtId="0" fontId="47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vertical="center"/>
    </xf>
    <xf numFmtId="0" fontId="47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Alignment="1">
      <alignment horizontal="center" wrapText="1"/>
    </xf>
    <xf numFmtId="0" fontId="0" fillId="0" borderId="0" xfId="0" applyFill="1"/>
    <xf numFmtId="0" fontId="48" fillId="4" borderId="0" xfId="0" applyFont="1" applyFill="1" applyBorder="1"/>
    <xf numFmtId="0" fontId="48" fillId="4" borderId="0" xfId="0" applyFont="1" applyFill="1" applyBorder="1" applyAlignment="1">
      <alignment horizontal="center"/>
    </xf>
    <xf numFmtId="0" fontId="48" fillId="4" borderId="0" xfId="0" applyFont="1" applyFill="1"/>
    <xf numFmtId="0" fontId="30" fillId="0" borderId="0" xfId="0" applyFont="1" applyAlignment="1">
      <alignment horizontal="center"/>
    </xf>
    <xf numFmtId="0" fontId="21" fillId="11" borderId="0" xfId="0" applyFont="1" applyFill="1" applyAlignment="1">
      <alignment horizontal="center" vertical="center" wrapText="1"/>
    </xf>
    <xf numFmtId="3" fontId="0" fillId="0" borderId="0" xfId="0" applyNumberFormat="1"/>
    <xf numFmtId="0" fontId="19" fillId="2" borderId="5" xfId="0" applyFont="1" applyFill="1" applyBorder="1" applyAlignment="1">
      <alignment horizontal="center"/>
    </xf>
    <xf numFmtId="16" fontId="49" fillId="0" borderId="0" xfId="0" applyNumberFormat="1" applyFont="1"/>
    <xf numFmtId="0" fontId="27" fillId="0" borderId="0" xfId="0" applyFont="1"/>
    <xf numFmtId="0" fontId="53" fillId="0" borderId="26" xfId="0" applyFont="1" applyBorder="1"/>
    <xf numFmtId="0" fontId="19" fillId="2" borderId="10" xfId="0" applyFont="1" applyFill="1" applyBorder="1" applyAlignment="1">
      <alignment horizontal="center"/>
    </xf>
    <xf numFmtId="0" fontId="27" fillId="0" borderId="8" xfId="0" applyFont="1" applyBorder="1" applyAlignment="1">
      <alignment horizontal="center" wrapText="1"/>
    </xf>
    <xf numFmtId="0" fontId="21" fillId="6" borderId="9" xfId="0" applyFont="1" applyFill="1" applyBorder="1" applyAlignment="1">
      <alignment horizontal="center"/>
    </xf>
    <xf numFmtId="0" fontId="54" fillId="4" borderId="0" xfId="0" applyFont="1" applyFill="1" applyBorder="1"/>
    <xf numFmtId="0" fontId="54" fillId="4" borderId="0" xfId="0" applyFont="1" applyFill="1" applyBorder="1" applyAlignment="1">
      <alignment horizontal="center"/>
    </xf>
    <xf numFmtId="0" fontId="54" fillId="4" borderId="0" xfId="0" applyFont="1" applyFill="1"/>
    <xf numFmtId="0" fontId="27" fillId="3" borderId="0" xfId="0" applyFont="1" applyFill="1" applyAlignment="1">
      <alignment horizontal="center"/>
    </xf>
    <xf numFmtId="0" fontId="27" fillId="6" borderId="0" xfId="0" applyFont="1" applyFill="1" applyAlignment="1">
      <alignment horizontal="center"/>
    </xf>
    <xf numFmtId="3" fontId="22" fillId="4" borderId="0" xfId="0" applyNumberFormat="1" applyFont="1" applyFill="1" applyBorder="1" applyAlignment="1">
      <alignment horizontal="center" vertical="top" wrapText="1"/>
    </xf>
    <xf numFmtId="17" fontId="21" fillId="0" borderId="0" xfId="0" applyNumberFormat="1" applyFont="1" applyFill="1" applyBorder="1" applyAlignment="1">
      <alignment horizontal="center"/>
    </xf>
    <xf numFmtId="0" fontId="34" fillId="11" borderId="11" xfId="0" applyFont="1" applyFill="1" applyBorder="1"/>
    <xf numFmtId="0" fontId="0" fillId="19" borderId="0" xfId="0" applyFill="1"/>
    <xf numFmtId="0" fontId="27" fillId="13" borderId="0" xfId="0" applyFont="1" applyFill="1" applyAlignment="1">
      <alignment horizontal="center" vertical="center"/>
    </xf>
    <xf numFmtId="168" fontId="27" fillId="19" borderId="0" xfId="0" applyNumberFormat="1" applyFont="1" applyFill="1" applyAlignment="1">
      <alignment horizontal="center"/>
    </xf>
    <xf numFmtId="0" fontId="27" fillId="4" borderId="0" xfId="0" applyFont="1" applyFill="1" applyBorder="1" applyAlignment="1">
      <alignment horizontal="center"/>
    </xf>
    <xf numFmtId="3" fontId="0" fillId="0" borderId="0" xfId="0" applyNumberFormat="1" applyFill="1" applyBorder="1"/>
    <xf numFmtId="2" fontId="17" fillId="20" borderId="0" xfId="0" applyNumberFormat="1" applyFont="1" applyFill="1"/>
    <xf numFmtId="0" fontId="0" fillId="20" borderId="0" xfId="0" applyFill="1"/>
    <xf numFmtId="167" fontId="0" fillId="0" borderId="0" xfId="0" applyNumberFormat="1"/>
    <xf numFmtId="167" fontId="0" fillId="0" borderId="0" xfId="0" applyNumberFormat="1" applyAlignment="1">
      <alignment horizontal="center" vertical="center"/>
    </xf>
    <xf numFmtId="4" fontId="19" fillId="21" borderId="9" xfId="0" applyNumberFormat="1" applyFont="1" applyFill="1" applyBorder="1" applyAlignment="1">
      <alignment horizontal="center"/>
    </xf>
    <xf numFmtId="164" fontId="27" fillId="0" borderId="0" xfId="0" applyNumberFormat="1" applyFont="1" applyAlignment="1">
      <alignment horizontal="center"/>
    </xf>
    <xf numFmtId="0" fontId="55" fillId="4" borderId="0" xfId="0" applyFont="1" applyFill="1" applyBorder="1" applyAlignment="1">
      <alignment horizontal="center"/>
    </xf>
    <xf numFmtId="0" fontId="46" fillId="22" borderId="9" xfId="0" applyFont="1" applyFill="1" applyBorder="1" applyAlignment="1">
      <alignment horizontal="center" wrapText="1"/>
    </xf>
    <xf numFmtId="3" fontId="14" fillId="0" borderId="0" xfId="0" applyNumberFormat="1" applyFont="1" applyBorder="1" applyAlignment="1">
      <alignment horizontal="center"/>
    </xf>
    <xf numFmtId="0" fontId="14" fillId="4" borderId="0" xfId="0" applyFont="1" applyFill="1"/>
    <xf numFmtId="0" fontId="0" fillId="0" borderId="0" xfId="0" applyBorder="1"/>
    <xf numFmtId="0" fontId="0" fillId="0" borderId="0" xfId="0" applyBorder="1" applyAlignment="1">
      <alignment horizontal="center"/>
    </xf>
    <xf numFmtId="0" fontId="14" fillId="3" borderId="0" xfId="0" applyFont="1" applyFill="1" applyAlignment="1">
      <alignment horizontal="center"/>
    </xf>
    <xf numFmtId="0" fontId="14" fillId="6" borderId="0" xfId="0" applyFont="1" applyFill="1" applyAlignment="1">
      <alignment horizontal="center"/>
    </xf>
    <xf numFmtId="0" fontId="14" fillId="0" borderId="0" xfId="4" applyFill="1" applyBorder="1" applyAlignment="1">
      <alignment horizontal="left"/>
    </xf>
    <xf numFmtId="0" fontId="14" fillId="0" borderId="0" xfId="4" applyFill="1" applyBorder="1" applyAlignment="1">
      <alignment horizontal="center"/>
    </xf>
    <xf numFmtId="2" fontId="14" fillId="0" borderId="0" xfId="4" applyNumberFormat="1" applyFill="1" applyBorder="1" applyAlignment="1">
      <alignment horizontal="center"/>
    </xf>
    <xf numFmtId="0" fontId="14" fillId="0" borderId="0" xfId="3" applyFill="1" applyBorder="1" applyAlignment="1">
      <alignment horizontal="left"/>
    </xf>
    <xf numFmtId="0" fontId="14" fillId="0" borderId="0" xfId="3" applyFill="1" applyBorder="1" applyAlignment="1">
      <alignment horizontal="center"/>
    </xf>
    <xf numFmtId="2" fontId="14" fillId="0" borderId="0" xfId="3" applyNumberFormat="1" applyFill="1" applyBorder="1" applyAlignment="1">
      <alignment horizontal="center"/>
    </xf>
    <xf numFmtId="3" fontId="14" fillId="0" borderId="0" xfId="0" applyNumberFormat="1" applyFont="1" applyAlignment="1">
      <alignment horizontal="center"/>
    </xf>
    <xf numFmtId="43" fontId="14" fillId="0" borderId="0" xfId="1" applyFont="1" applyBorder="1" applyAlignment="1">
      <alignment horizontal="center"/>
    </xf>
    <xf numFmtId="0" fontId="19" fillId="26" borderId="7" xfId="0" applyFont="1" applyFill="1" applyBorder="1" applyAlignment="1">
      <alignment horizontal="center"/>
    </xf>
    <xf numFmtId="0" fontId="19" fillId="26" borderId="8" xfId="0" applyFont="1" applyFill="1" applyBorder="1" applyAlignment="1">
      <alignment horizontal="center"/>
    </xf>
    <xf numFmtId="169" fontId="19" fillId="26" borderId="10" xfId="0" applyNumberFormat="1" applyFont="1" applyFill="1" applyBorder="1" applyAlignment="1">
      <alignment horizontal="center"/>
    </xf>
    <xf numFmtId="169" fontId="19" fillId="26" borderId="4" xfId="0" applyNumberFormat="1" applyFont="1" applyFill="1" applyBorder="1" applyAlignment="1">
      <alignment horizontal="center"/>
    </xf>
    <xf numFmtId="0" fontId="14" fillId="0" borderId="12" xfId="0" applyFont="1" applyBorder="1" applyAlignment="1">
      <alignment horizontal="center"/>
    </xf>
    <xf numFmtId="3" fontId="14" fillId="0" borderId="8" xfId="0" applyNumberFormat="1" applyFont="1" applyBorder="1" applyAlignment="1">
      <alignment horizontal="center"/>
    </xf>
    <xf numFmtId="3" fontId="14" fillId="0" borderId="11" xfId="0" applyNumberFormat="1" applyFont="1" applyBorder="1" applyAlignment="1">
      <alignment horizontal="center"/>
    </xf>
    <xf numFmtId="0" fontId="14" fillId="23" borderId="7" xfId="0" applyFont="1" applyFill="1" applyBorder="1"/>
    <xf numFmtId="2" fontId="0" fillId="23" borderId="12" xfId="0" applyNumberFormat="1" applyFill="1" applyBorder="1" applyAlignment="1">
      <alignment horizontal="center"/>
    </xf>
    <xf numFmtId="2" fontId="0" fillId="23" borderId="10" xfId="0" applyNumberFormat="1" applyFill="1" applyBorder="1" applyAlignment="1">
      <alignment horizontal="center"/>
    </xf>
    <xf numFmtId="0" fontId="14" fillId="23" borderId="8" xfId="0" applyFont="1" applyFill="1" applyBorder="1"/>
    <xf numFmtId="2" fontId="0" fillId="23" borderId="0" xfId="0" applyNumberFormat="1" applyFill="1" applyBorder="1" applyAlignment="1">
      <alignment horizontal="center"/>
    </xf>
    <xf numFmtId="2" fontId="0" fillId="23" borderId="4" xfId="0" applyNumberFormat="1" applyFill="1" applyBorder="1" applyAlignment="1">
      <alignment horizontal="center"/>
    </xf>
    <xf numFmtId="0" fontId="14" fillId="23" borderId="11" xfId="0" applyFont="1" applyFill="1" applyBorder="1"/>
    <xf numFmtId="2" fontId="36" fillId="27" borderId="9" xfId="0" applyNumberFormat="1" applyFont="1" applyFill="1" applyBorder="1" applyAlignment="1">
      <alignment horizontal="center"/>
    </xf>
    <xf numFmtId="169" fontId="0" fillId="19" borderId="0" xfId="0" applyNumberFormat="1" applyFill="1" applyAlignment="1">
      <alignment horizontal="center"/>
    </xf>
    <xf numFmtId="0" fontId="14" fillId="0" borderId="0" xfId="0" applyFont="1" applyAlignment="1">
      <alignment horizontal="center"/>
    </xf>
    <xf numFmtId="0" fontId="55" fillId="19" borderId="0" xfId="0" applyFont="1" applyFill="1" applyBorder="1" applyAlignment="1">
      <alignment horizontal="center" vertical="center"/>
    </xf>
    <xf numFmtId="3" fontId="55" fillId="19" borderId="0" xfId="0" applyNumberFormat="1" applyFont="1" applyFill="1" applyBorder="1" applyAlignment="1">
      <alignment horizontal="center" vertical="center"/>
    </xf>
    <xf numFmtId="0" fontId="55" fillId="4" borderId="0" xfId="0" applyFont="1" applyFill="1" applyBorder="1" applyAlignment="1">
      <alignment horizontal="center" vertical="center"/>
    </xf>
    <xf numFmtId="3" fontId="55" fillId="4" borderId="0" xfId="0" applyNumberFormat="1" applyFont="1" applyFill="1" applyBorder="1" applyAlignment="1">
      <alignment horizontal="center" vertical="center"/>
    </xf>
    <xf numFmtId="2" fontId="55" fillId="4" borderId="0" xfId="0" applyNumberFormat="1" applyFont="1" applyFill="1" applyBorder="1" applyAlignment="1">
      <alignment horizontal="center" vertical="center"/>
    </xf>
    <xf numFmtId="1" fontId="22" fillId="4" borderId="0" xfId="0" applyNumberFormat="1" applyFont="1" applyFill="1" applyBorder="1" applyAlignment="1">
      <alignment horizontal="center" vertical="center"/>
    </xf>
    <xf numFmtId="0" fontId="58" fillId="19" borderId="0" xfId="0" applyFont="1" applyFill="1" applyBorder="1" applyAlignment="1">
      <alignment horizontal="center" vertical="center"/>
    </xf>
    <xf numFmtId="0" fontId="58" fillId="4" borderId="0" xfId="0" applyFont="1" applyFill="1" applyBorder="1" applyAlignment="1">
      <alignment horizontal="center" vertical="center"/>
    </xf>
    <xf numFmtId="3" fontId="58" fillId="19" borderId="0" xfId="0" applyNumberFormat="1" applyFont="1" applyFill="1" applyBorder="1" applyAlignment="1">
      <alignment horizontal="center" vertical="center"/>
    </xf>
    <xf numFmtId="3" fontId="58" fillId="4" borderId="0" xfId="0" applyNumberFormat="1" applyFont="1" applyFill="1" applyBorder="1" applyAlignment="1">
      <alignment horizontal="center" vertical="center"/>
    </xf>
    <xf numFmtId="0" fontId="18" fillId="0" borderId="0" xfId="0" applyFont="1"/>
    <xf numFmtId="17" fontId="19" fillId="28" borderId="0" xfId="0" applyNumberFormat="1" applyFont="1" applyFill="1"/>
    <xf numFmtId="17" fontId="55" fillId="0" borderId="0" xfId="0" applyNumberFormat="1" applyFont="1" applyAlignment="1">
      <alignment horizontal="center"/>
    </xf>
    <xf numFmtId="3" fontId="55" fillId="0" borderId="0" xfId="0" applyNumberFormat="1" applyFont="1" applyAlignment="1">
      <alignment horizontal="center"/>
    </xf>
    <xf numFmtId="0" fontId="55" fillId="0" borderId="0" xfId="0" applyFont="1" applyAlignment="1">
      <alignment horizontal="center"/>
    </xf>
    <xf numFmtId="2" fontId="55" fillId="0" borderId="0" xfId="0" applyNumberFormat="1" applyFont="1" applyAlignment="1">
      <alignment horizontal="center"/>
    </xf>
    <xf numFmtId="0" fontId="14" fillId="0" borderId="0" xfId="0" applyFont="1" applyAlignment="1">
      <alignment horizontal="center" wrapText="1"/>
    </xf>
    <xf numFmtId="0" fontId="14" fillId="4" borderId="0" xfId="0" applyFont="1" applyFill="1" applyBorder="1" applyAlignment="1">
      <alignment horizontal="center"/>
    </xf>
    <xf numFmtId="0" fontId="60" fillId="4" borderId="0" xfId="0" applyFont="1" applyFill="1" applyBorder="1" applyAlignment="1">
      <alignment horizontal="center" vertical="center"/>
    </xf>
    <xf numFmtId="3" fontId="11" fillId="0" borderId="0" xfId="17" applyNumberFormat="1" applyAlignment="1">
      <alignment horizontal="center"/>
    </xf>
    <xf numFmtId="3" fontId="11" fillId="0" borderId="0" xfId="17" applyNumberFormat="1" applyAlignment="1">
      <alignment horizontal="center"/>
    </xf>
    <xf numFmtId="3" fontId="22" fillId="19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54" fillId="19" borderId="0" xfId="0" applyFont="1" applyFill="1" applyBorder="1" applyAlignment="1">
      <alignment horizontal="center" vertical="center"/>
    </xf>
    <xf numFmtId="166" fontId="62" fillId="0" borderId="0" xfId="1" applyNumberFormat="1" applyFont="1" applyBorder="1" applyAlignment="1">
      <alignment horizontal="center" wrapText="1" shrinkToFit="1"/>
    </xf>
    <xf numFmtId="0" fontId="0" fillId="0" borderId="0" xfId="0" applyAlignment="1">
      <alignment horizontal="center" vertical="center"/>
    </xf>
    <xf numFmtId="164" fontId="14" fillId="0" borderId="0" xfId="0" applyNumberFormat="1" applyFont="1" applyAlignment="1">
      <alignment horizontal="center"/>
    </xf>
    <xf numFmtId="0" fontId="58" fillId="4" borderId="0" xfId="0" applyFont="1" applyFill="1"/>
    <xf numFmtId="3" fontId="14" fillId="0" borderId="0" xfId="0" applyNumberFormat="1" applyFont="1" applyFill="1" applyBorder="1" applyAlignment="1">
      <alignment horizontal="center"/>
    </xf>
    <xf numFmtId="0" fontId="14" fillId="0" borderId="0" xfId="0" applyFont="1"/>
    <xf numFmtId="0" fontId="14" fillId="4" borderId="0" xfId="0" applyFont="1" applyFill="1" applyAlignment="1">
      <alignment horizontal="center"/>
    </xf>
    <xf numFmtId="0" fontId="19" fillId="5" borderId="9" xfId="0" applyFont="1" applyFill="1" applyBorder="1" applyAlignment="1">
      <alignment horizontal="center"/>
    </xf>
    <xf numFmtId="0" fontId="14" fillId="0" borderId="0" xfId="0" applyFont="1" applyBorder="1" applyAlignment="1">
      <alignment horizontal="center" wrapText="1"/>
    </xf>
    <xf numFmtId="0" fontId="14" fillId="11" borderId="0" xfId="0" applyFont="1" applyFill="1" applyAlignment="1">
      <alignment horizontal="right"/>
    </xf>
    <xf numFmtId="3" fontId="14" fillId="0" borderId="4" xfId="0" applyNumberFormat="1" applyFont="1" applyBorder="1" applyAlignment="1">
      <alignment horizontal="center"/>
    </xf>
    <xf numFmtId="17" fontId="14" fillId="0" borderId="0" xfId="0" applyNumberFormat="1" applyFont="1" applyAlignment="1">
      <alignment horizontal="left"/>
    </xf>
    <xf numFmtId="3" fontId="14" fillId="0" borderId="6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/>
    </xf>
    <xf numFmtId="3" fontId="55" fillId="4" borderId="0" xfId="0" applyNumberFormat="1" applyFont="1" applyFill="1" applyBorder="1" applyAlignment="1">
      <alignment horizontal="center"/>
    </xf>
    <xf numFmtId="0" fontId="14" fillId="23" borderId="0" xfId="0" applyFont="1" applyFill="1" applyBorder="1"/>
    <xf numFmtId="0" fontId="14" fillId="23" borderId="0" xfId="0" applyFont="1" applyFill="1" applyBorder="1" applyAlignment="1">
      <alignment horizontal="center"/>
    </xf>
    <xf numFmtId="0" fontId="19" fillId="15" borderId="17" xfId="0" applyFont="1" applyFill="1" applyBorder="1" applyAlignment="1">
      <alignment horizontal="center"/>
    </xf>
    <xf numFmtId="0" fontId="19" fillId="15" borderId="21" xfId="0" applyFont="1" applyFill="1" applyBorder="1" applyAlignment="1">
      <alignment horizontal="center" vertical="center"/>
    </xf>
    <xf numFmtId="0" fontId="19" fillId="15" borderId="20" xfId="0" applyFont="1" applyFill="1" applyBorder="1" applyAlignment="1">
      <alignment horizontal="center" vertical="center" wrapText="1"/>
    </xf>
    <xf numFmtId="43" fontId="14" fillId="0" borderId="12" xfId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6" fontId="19" fillId="0" borderId="0" xfId="1" applyNumberFormat="1" applyFont="1" applyBorder="1" applyAlignment="1">
      <alignment horizontal="center" wrapText="1" shrinkToFit="1"/>
    </xf>
    <xf numFmtId="43" fontId="14" fillId="0" borderId="0" xfId="1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17" fontId="14" fillId="4" borderId="0" xfId="0" applyNumberFormat="1" applyFont="1" applyFill="1" applyAlignment="1">
      <alignment horizontal="center"/>
    </xf>
    <xf numFmtId="0" fontId="0" fillId="30" borderId="0" xfId="0" applyFill="1" applyAlignment="1">
      <alignment horizontal="center"/>
    </xf>
    <xf numFmtId="0" fontId="14" fillId="30" borderId="0" xfId="0" applyFont="1" applyFill="1" applyAlignment="1">
      <alignment horizontal="center"/>
    </xf>
    <xf numFmtId="0" fontId="14" fillId="31" borderId="0" xfId="0" applyFont="1" applyFill="1" applyAlignment="1">
      <alignment horizontal="center"/>
    </xf>
    <xf numFmtId="170" fontId="0" fillId="19" borderId="0" xfId="0" applyNumberFormat="1" applyFill="1" applyAlignment="1">
      <alignment horizontal="center"/>
    </xf>
    <xf numFmtId="3" fontId="0" fillId="19" borderId="0" xfId="0" applyNumberFormat="1" applyFill="1" applyAlignment="1">
      <alignment horizontal="center"/>
    </xf>
    <xf numFmtId="3" fontId="54" fillId="19" borderId="0" xfId="0" applyNumberFormat="1" applyFont="1" applyFill="1" applyBorder="1" applyAlignment="1">
      <alignment horizontal="center"/>
    </xf>
    <xf numFmtId="0" fontId="19" fillId="12" borderId="16" xfId="0" applyFont="1" applyFill="1" applyBorder="1" applyAlignment="1">
      <alignment horizontal="center"/>
    </xf>
    <xf numFmtId="0" fontId="19" fillId="15" borderId="18" xfId="0" applyFont="1" applyFill="1" applyBorder="1" applyAlignment="1">
      <alignment horizontal="center" vertical="center" wrapText="1"/>
    </xf>
    <xf numFmtId="0" fontId="19" fillId="15" borderId="19" xfId="0" applyFont="1" applyFill="1" applyBorder="1" applyAlignment="1">
      <alignment horizontal="center" vertical="center"/>
    </xf>
    <xf numFmtId="43" fontId="14" fillId="0" borderId="12" xfId="1" applyFont="1" applyFill="1" applyBorder="1" applyAlignment="1">
      <alignment horizontal="center"/>
    </xf>
    <xf numFmtId="43" fontId="19" fillId="0" borderId="0" xfId="1" applyFont="1" applyBorder="1" applyAlignment="1">
      <alignment horizontal="center" wrapText="1" shrinkToFit="1"/>
    </xf>
    <xf numFmtId="0" fontId="19" fillId="15" borderId="16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166" fontId="62" fillId="0" borderId="0" xfId="1" applyNumberFormat="1" applyFont="1" applyFill="1" applyBorder="1" applyAlignment="1">
      <alignment horizontal="center" wrapText="1" shrinkToFit="1"/>
    </xf>
    <xf numFmtId="166" fontId="19" fillId="0" borderId="0" xfId="1" applyNumberFormat="1" applyFont="1" applyFill="1" applyBorder="1" applyAlignment="1">
      <alignment horizontal="center" wrapText="1" shrinkToFit="1"/>
    </xf>
    <xf numFmtId="3" fontId="0" fillId="19" borderId="0" xfId="0" applyNumberFormat="1" applyFill="1"/>
    <xf numFmtId="0" fontId="62" fillId="4" borderId="0" xfId="0" applyFont="1" applyFill="1"/>
    <xf numFmtId="0" fontId="19" fillId="2" borderId="1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17" fontId="19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17" fontId="14" fillId="0" borderId="0" xfId="0" applyNumberFormat="1" applyFont="1" applyAlignment="1">
      <alignment horizontal="center"/>
    </xf>
    <xf numFmtId="0" fontId="27" fillId="0" borderId="5" xfId="0" applyFont="1" applyBorder="1" applyAlignment="1">
      <alignment horizontal="center"/>
    </xf>
    <xf numFmtId="0" fontId="0" fillId="33" borderId="0" xfId="0" applyFill="1"/>
    <xf numFmtId="3" fontId="14" fillId="0" borderId="0" xfId="0" applyNumberFormat="1" applyFont="1" applyBorder="1" applyAlignment="1">
      <alignment horizontal="center" wrapText="1"/>
    </xf>
    <xf numFmtId="171" fontId="63" fillId="0" borderId="35" xfId="0" applyNumberFormat="1" applyFont="1" applyBorder="1" applyAlignment="1" applyProtection="1">
      <alignment horizontal="center" vertical="top" wrapText="1" readingOrder="1"/>
      <protection locked="0"/>
    </xf>
    <xf numFmtId="0" fontId="0" fillId="0" borderId="0" xfId="0" applyFont="1" applyFill="1" applyBorder="1" applyAlignment="1">
      <alignment horizontal="center"/>
    </xf>
    <xf numFmtId="3" fontId="63" fillId="34" borderId="0" xfId="0" applyNumberFormat="1" applyFont="1" applyFill="1" applyBorder="1" applyAlignment="1">
      <alignment horizontal="center" vertical="center"/>
    </xf>
    <xf numFmtId="0" fontId="55" fillId="19" borderId="0" xfId="0" applyFont="1" applyFill="1"/>
    <xf numFmtId="0" fontId="30" fillId="4" borderId="0" xfId="0" applyFont="1" applyFill="1" applyBorder="1" applyAlignment="1">
      <alignment horizontal="left" indent="2"/>
    </xf>
    <xf numFmtId="0" fontId="30" fillId="4" borderId="0" xfId="0" applyFont="1" applyFill="1" applyAlignment="1">
      <alignment horizontal="left" indent="2"/>
    </xf>
    <xf numFmtId="0" fontId="58" fillId="4" borderId="0" xfId="0" applyFont="1" applyFill="1" applyAlignment="1">
      <alignment horizontal="left" indent="2"/>
    </xf>
    <xf numFmtId="3" fontId="14" fillId="4" borderId="0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4" fillId="19" borderId="0" xfId="0" applyFont="1" applyFill="1" applyBorder="1" applyAlignment="1">
      <alignment horizontal="center" vertical="center"/>
    </xf>
    <xf numFmtId="3" fontId="14" fillId="19" borderId="0" xfId="0" applyNumberFormat="1" applyFont="1" applyFill="1" applyBorder="1" applyAlignment="1">
      <alignment horizontal="center" vertical="center"/>
    </xf>
    <xf numFmtId="0" fontId="63" fillId="34" borderId="0" xfId="0" applyFont="1" applyFill="1" applyBorder="1" applyAlignment="1">
      <alignment horizontal="center" vertical="center"/>
    </xf>
    <xf numFmtId="0" fontId="55" fillId="0" borderId="0" xfId="0" applyFont="1" applyFill="1" applyAlignment="1">
      <alignment horizontal="right"/>
    </xf>
    <xf numFmtId="2" fontId="55" fillId="0" borderId="0" xfId="0" applyNumberFormat="1" applyFont="1" applyFill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5" fontId="14" fillId="0" borderId="0" xfId="0" applyNumberFormat="1" applyFont="1" applyFill="1" applyBorder="1" applyAlignment="1">
      <alignment horizontal="center" vertical="top"/>
    </xf>
    <xf numFmtId="171" fontId="14" fillId="0" borderId="0" xfId="0" applyNumberFormat="1" applyFont="1" applyFill="1" applyBorder="1" applyAlignment="1">
      <alignment horizontal="center"/>
    </xf>
    <xf numFmtId="2" fontId="36" fillId="26" borderId="9" xfId="0" applyNumberFormat="1" applyFont="1" applyFill="1" applyBorder="1" applyAlignment="1">
      <alignment horizontal="center"/>
    </xf>
    <xf numFmtId="2" fontId="36" fillId="35" borderId="9" xfId="0" applyNumberFormat="1" applyFont="1" applyFill="1" applyBorder="1" applyAlignment="1">
      <alignment horizontal="center"/>
    </xf>
    <xf numFmtId="2" fontId="14" fillId="32" borderId="0" xfId="5176" applyNumberFormat="1" applyFont="1" applyFill="1" applyAlignment="1">
      <alignment horizontal="center" vertical="center"/>
    </xf>
    <xf numFmtId="3" fontId="0" fillId="0" borderId="0" xfId="0" applyNumberFormat="1" applyBorder="1"/>
    <xf numFmtId="0" fontId="0" fillId="0" borderId="4" xfId="0" applyBorder="1"/>
    <xf numFmtId="0" fontId="0" fillId="0" borderId="4" xfId="0" applyBorder="1" applyAlignment="1">
      <alignment horizontal="right"/>
    </xf>
    <xf numFmtId="0" fontId="0" fillId="19" borderId="0" xfId="0" applyFill="1" applyAlignment="1">
      <alignment horizontal="center"/>
    </xf>
    <xf numFmtId="3" fontId="14" fillId="0" borderId="0" xfId="0" applyNumberFormat="1" applyFont="1"/>
    <xf numFmtId="0" fontId="14" fillId="32" borderId="0" xfId="2123" applyFill="1" applyBorder="1" applyAlignment="1">
      <alignment horizontal="center" vertical="center" wrapText="1"/>
    </xf>
    <xf numFmtId="0" fontId="14" fillId="32" borderId="0" xfId="2123" applyFont="1" applyFill="1" applyBorder="1" applyAlignment="1">
      <alignment horizontal="center" vertical="center" wrapText="1"/>
    </xf>
    <xf numFmtId="3" fontId="14" fillId="4" borderId="0" xfId="0" applyNumberFormat="1" applyFont="1" applyFill="1" applyAlignment="1">
      <alignment horizontal="center"/>
    </xf>
    <xf numFmtId="3" fontId="0" fillId="19" borderId="0" xfId="0" applyNumberFormat="1" applyFill="1" applyBorder="1" applyAlignment="1">
      <alignment horizontal="center"/>
    </xf>
    <xf numFmtId="0" fontId="46" fillId="7" borderId="1" xfId="0" applyFont="1" applyFill="1" applyBorder="1" applyAlignment="1">
      <alignment horizontal="center" vertical="center" wrapText="1"/>
    </xf>
    <xf numFmtId="0" fontId="46" fillId="7" borderId="2" xfId="0" applyFont="1" applyFill="1" applyBorder="1" applyAlignment="1">
      <alignment horizontal="center" vertical="center" wrapText="1"/>
    </xf>
    <xf numFmtId="0" fontId="19" fillId="11" borderId="0" xfId="0" applyFont="1" applyFill="1" applyAlignment="1">
      <alignment horizontal="center" vertical="center" wrapText="1"/>
    </xf>
    <xf numFmtId="3" fontId="64" fillId="0" borderId="0" xfId="0" applyNumberFormat="1" applyFont="1"/>
    <xf numFmtId="0" fontId="19" fillId="2" borderId="12" xfId="0" applyFont="1" applyFill="1" applyBorder="1" applyAlignment="1">
      <alignment horizontal="center"/>
    </xf>
    <xf numFmtId="0" fontId="58" fillId="19" borderId="0" xfId="0" applyFont="1" applyFill="1"/>
    <xf numFmtId="0" fontId="55" fillId="19" borderId="0" xfId="0" applyFont="1" applyFill="1" applyBorder="1"/>
    <xf numFmtId="0" fontId="58" fillId="4" borderId="0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8" xfId="0" applyBorder="1" applyAlignment="1">
      <alignment horizontal="center"/>
    </xf>
    <xf numFmtId="0" fontId="0" fillId="0" borderId="5" xfId="0" applyBorder="1"/>
    <xf numFmtId="0" fontId="16" fillId="0" borderId="0" xfId="0" applyFont="1"/>
    <xf numFmtId="4" fontId="0" fillId="0" borderId="0" xfId="0" applyNumberFormat="1"/>
    <xf numFmtId="166" fontId="61" fillId="0" borderId="0" xfId="1" applyNumberFormat="1" applyFont="1" applyBorder="1" applyAlignment="1">
      <alignment horizontal="center" wrapText="1" shrinkToFit="1"/>
    </xf>
    <xf numFmtId="3" fontId="66" fillId="0" borderId="0" xfId="0" applyNumberFormat="1" applyFont="1" applyFill="1" applyBorder="1" applyAlignment="1">
      <alignment horizontal="center" vertical="top" wrapText="1" readingOrder="1"/>
    </xf>
    <xf numFmtId="3" fontId="66" fillId="0" borderId="0" xfId="0" applyNumberFormat="1" applyFont="1" applyFill="1" applyBorder="1" applyAlignment="1">
      <alignment horizontal="left" vertical="top" wrapText="1" readingOrder="1"/>
    </xf>
    <xf numFmtId="2" fontId="66" fillId="0" borderId="0" xfId="0" applyNumberFormat="1" applyFont="1" applyFill="1" applyBorder="1" applyAlignment="1">
      <alignment horizontal="right" vertical="top" wrapText="1" readingOrder="1"/>
    </xf>
    <xf numFmtId="0" fontId="54" fillId="0" borderId="0" xfId="0" applyFont="1" applyFill="1" applyBorder="1" applyAlignment="1">
      <alignment horizontal="center" vertical="top" wrapText="1"/>
    </xf>
    <xf numFmtId="2" fontId="36" fillId="0" borderId="9" xfId="0" applyNumberFormat="1" applyFont="1" applyFill="1" applyBorder="1" applyAlignment="1">
      <alignment horizontal="center"/>
    </xf>
    <xf numFmtId="0" fontId="54" fillId="19" borderId="0" xfId="0" applyFont="1" applyFill="1"/>
    <xf numFmtId="168" fontId="14" fillId="0" borderId="0" xfId="0" applyNumberFormat="1" applyFont="1" applyFill="1" applyAlignment="1">
      <alignment horizontal="center"/>
    </xf>
    <xf numFmtId="172" fontId="14" fillId="0" borderId="0" xfId="0" applyNumberFormat="1" applyFont="1" applyFill="1" applyAlignment="1">
      <alignment horizontal="center"/>
    </xf>
    <xf numFmtId="3" fontId="14" fillId="0" borderId="0" xfId="0" applyNumberFormat="1" applyFont="1" applyFill="1" applyAlignment="1">
      <alignment horizontal="center"/>
    </xf>
    <xf numFmtId="4" fontId="0" fillId="19" borderId="0" xfId="0" applyNumberFormat="1" applyFill="1" applyAlignment="1">
      <alignment horizontal="center"/>
    </xf>
    <xf numFmtId="0" fontId="19" fillId="35" borderId="0" xfId="0" applyFont="1" applyFill="1" applyAlignment="1">
      <alignment horizontal="center"/>
    </xf>
    <xf numFmtId="3" fontId="0" fillId="0" borderId="8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3" fontId="0" fillId="0" borderId="8" xfId="0" applyNumberFormat="1" applyFill="1" applyBorder="1"/>
    <xf numFmtId="0" fontId="0" fillId="0" borderId="8" xfId="0" applyFill="1" applyBorder="1"/>
    <xf numFmtId="2" fontId="22" fillId="0" borderId="0" xfId="0" applyNumberFormat="1" applyFont="1" applyFill="1" applyBorder="1" applyAlignment="1">
      <alignment horizontal="center"/>
    </xf>
    <xf numFmtId="0" fontId="14" fillId="13" borderId="0" xfId="0" applyFont="1" applyFill="1" applyAlignment="1">
      <alignment horizontal="center" vertical="center"/>
    </xf>
    <xf numFmtId="0" fontId="67" fillId="19" borderId="0" xfId="0" applyFont="1" applyFill="1" applyBorder="1" applyAlignment="1">
      <alignment vertical="top" wrapText="1"/>
    </xf>
    <xf numFmtId="3" fontId="14" fillId="4" borderId="0" xfId="0" applyNumberFormat="1" applyFont="1" applyFill="1" applyBorder="1" applyAlignment="1">
      <alignment horizontal="center"/>
    </xf>
    <xf numFmtId="4" fontId="14" fillId="4" borderId="0" xfId="0" applyNumberFormat="1" applyFont="1" applyFill="1" applyBorder="1" applyAlignment="1">
      <alignment horizontal="center"/>
    </xf>
    <xf numFmtId="0" fontId="36" fillId="4" borderId="0" xfId="0" applyFont="1" applyFill="1" applyBorder="1" applyAlignment="1">
      <alignment horizontal="center"/>
    </xf>
    <xf numFmtId="3" fontId="45" fillId="0" borderId="0" xfId="0" applyNumberFormat="1" applyFont="1" applyBorder="1" applyAlignment="1">
      <alignment horizontal="center" vertical="center"/>
    </xf>
    <xf numFmtId="173" fontId="14" fillId="0" borderId="0" xfId="0" applyNumberFormat="1" applyFont="1" applyBorder="1" applyAlignment="1">
      <alignment horizontal="center"/>
    </xf>
    <xf numFmtId="173" fontId="14" fillId="0" borderId="0" xfId="0" applyNumberFormat="1" applyFont="1" applyBorder="1" applyAlignment="1">
      <alignment horizontal="center" vertical="center"/>
    </xf>
    <xf numFmtId="3" fontId="14" fillId="0" borderId="0" xfId="0" applyNumberFormat="1" applyFont="1" applyBorder="1" applyAlignment="1">
      <alignment horizontal="center" vertical="center"/>
    </xf>
    <xf numFmtId="0" fontId="14" fillId="6" borderId="0" xfId="0" applyFont="1" applyFill="1" applyAlignment="1">
      <alignment horizontal="center" wrapText="1"/>
    </xf>
    <xf numFmtId="0" fontId="54" fillId="0" borderId="0" xfId="0" applyFont="1" applyFill="1" applyBorder="1" applyAlignment="1">
      <alignment horizontal="right" vertical="top" wrapText="1" readingOrder="1"/>
    </xf>
    <xf numFmtId="3" fontId="54" fillId="0" borderId="0" xfId="0" applyNumberFormat="1" applyFont="1" applyFill="1" applyBorder="1" applyAlignment="1">
      <alignment horizontal="right" vertical="top" wrapText="1" readingOrder="1"/>
    </xf>
    <xf numFmtId="3" fontId="54" fillId="0" borderId="0" xfId="0" applyNumberFormat="1" applyFont="1" applyFill="1" applyBorder="1" applyAlignment="1">
      <alignment horizontal="center" vertical="top" wrapText="1" readingOrder="1"/>
    </xf>
    <xf numFmtId="0" fontId="14" fillId="0" borderId="0" xfId="0" applyFont="1" applyFill="1" applyBorder="1" applyAlignment="1">
      <alignment horizontal="center" vertical="top" wrapText="1"/>
    </xf>
    <xf numFmtId="3" fontId="22" fillId="4" borderId="0" xfId="0" applyNumberFormat="1" applyFont="1" applyFill="1" applyBorder="1" applyAlignment="1">
      <alignment horizontal="right" vertical="center"/>
    </xf>
    <xf numFmtId="3" fontId="0" fillId="0" borderId="8" xfId="0" applyNumberFormat="1" applyBorder="1"/>
    <xf numFmtId="0" fontId="19" fillId="0" borderId="0" xfId="0" applyFont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3" fontId="0" fillId="0" borderId="11" xfId="0" applyNumberFormat="1" applyBorder="1"/>
    <xf numFmtId="0" fontId="0" fillId="0" borderId="8" xfId="0" applyBorder="1"/>
    <xf numFmtId="0" fontId="0" fillId="0" borderId="11" xfId="0" applyBorder="1" applyAlignment="1">
      <alignment horizontal="center"/>
    </xf>
    <xf numFmtId="1" fontId="54" fillId="0" borderId="0" xfId="0" applyNumberFormat="1" applyFont="1" applyFill="1" applyBorder="1" applyAlignment="1">
      <alignment horizontal="center"/>
    </xf>
    <xf numFmtId="3" fontId="65" fillId="0" borderId="0" xfId="0" applyNumberFormat="1" applyFont="1" applyBorder="1" applyAlignment="1">
      <alignment horizontal="center" vertical="center"/>
    </xf>
    <xf numFmtId="3" fontId="54" fillId="0" borderId="0" xfId="0" applyNumberFormat="1" applyFont="1" applyFill="1" applyBorder="1" applyAlignment="1">
      <alignment horizontal="center"/>
    </xf>
    <xf numFmtId="1" fontId="54" fillId="4" borderId="0" xfId="0" applyNumberFormat="1" applyFont="1" applyFill="1"/>
    <xf numFmtId="2" fontId="0" fillId="23" borderId="5" xfId="0" applyNumberFormat="1" applyFill="1" applyBorder="1" applyAlignment="1">
      <alignment horizontal="center"/>
    </xf>
    <xf numFmtId="2" fontId="0" fillId="23" borderId="6" xfId="0" applyNumberFormat="1" applyFill="1" applyBorder="1" applyAlignment="1">
      <alignment horizontal="center"/>
    </xf>
    <xf numFmtId="2" fontId="19" fillId="4" borderId="0" xfId="0" applyNumberFormat="1" applyFont="1" applyFill="1" applyAlignment="1">
      <alignment horizontal="center"/>
    </xf>
    <xf numFmtId="0" fontId="53" fillId="0" borderId="0" xfId="0" applyFont="1" applyFill="1" applyBorder="1" applyAlignment="1">
      <alignment vertical="top" wrapText="1"/>
    </xf>
    <xf numFmtId="3" fontId="0" fillId="23" borderId="7" xfId="0" applyNumberFormat="1" applyFill="1" applyBorder="1" applyAlignment="1">
      <alignment horizontal="center"/>
    </xf>
    <xf numFmtId="3" fontId="0" fillId="23" borderId="8" xfId="0" applyNumberFormat="1" applyFill="1" applyBorder="1" applyAlignment="1">
      <alignment horizontal="center"/>
    </xf>
    <xf numFmtId="3" fontId="0" fillId="23" borderId="11" xfId="0" applyNumberFormat="1" applyFill="1" applyBorder="1" applyAlignment="1">
      <alignment horizontal="center"/>
    </xf>
    <xf numFmtId="166" fontId="0" fillId="0" borderId="0" xfId="0" applyNumberFormat="1"/>
    <xf numFmtId="165" fontId="14" fillId="0" borderId="0" xfId="1" applyNumberFormat="1" applyFont="1" applyBorder="1" applyAlignment="1">
      <alignment horizontal="center"/>
    </xf>
    <xf numFmtId="43" fontId="14" fillId="0" borderId="0" xfId="1" applyNumberFormat="1" applyFont="1" applyBorder="1" applyAlignment="1">
      <alignment horizontal="center"/>
    </xf>
    <xf numFmtId="4" fontId="54" fillId="0" borderId="0" xfId="0" applyNumberFormat="1" applyFont="1" applyFill="1" applyBorder="1" applyAlignment="1">
      <alignment horizontal="center"/>
    </xf>
    <xf numFmtId="4" fontId="14" fillId="0" borderId="0" xfId="0" applyNumberFormat="1" applyFont="1" applyAlignment="1">
      <alignment horizontal="center"/>
    </xf>
    <xf numFmtId="0" fontId="0" fillId="0" borderId="4" xfId="0" applyBorder="1" applyAlignment="1">
      <alignment horizontal="center"/>
    </xf>
    <xf numFmtId="3" fontId="14" fillId="19" borderId="0" xfId="0" applyNumberFormat="1" applyFont="1" applyFill="1" applyAlignment="1">
      <alignment horizontal="center"/>
    </xf>
    <xf numFmtId="0" fontId="19" fillId="0" borderId="0" xfId="4" applyFont="1" applyFill="1" applyBorder="1" applyAlignment="1">
      <alignment horizontal="center"/>
    </xf>
    <xf numFmtId="0" fontId="14" fillId="0" borderId="0" xfId="1049" applyAlignment="1">
      <alignment horizontal="center"/>
    </xf>
    <xf numFmtId="0" fontId="14" fillId="6" borderId="3" xfId="1049" applyFill="1" applyBorder="1" applyAlignment="1">
      <alignment horizontal="center" vertical="center" wrapText="1"/>
    </xf>
    <xf numFmtId="0" fontId="14" fillId="6" borderId="1" xfId="1049" applyFill="1" applyBorder="1" applyAlignment="1">
      <alignment horizontal="center" vertical="center" wrapText="1"/>
    </xf>
    <xf numFmtId="0" fontId="14" fillId="6" borderId="1" xfId="1049" applyFont="1" applyFill="1" applyBorder="1" applyAlignment="1">
      <alignment horizontal="center" vertical="center" wrapText="1"/>
    </xf>
    <xf numFmtId="0" fontId="14" fillId="6" borderId="2" xfId="1049" applyFill="1" applyBorder="1" applyAlignment="1">
      <alignment horizontal="center" vertical="center" wrapText="1"/>
    </xf>
    <xf numFmtId="17" fontId="14" fillId="0" borderId="0" xfId="1049" applyNumberFormat="1" applyAlignment="1">
      <alignment horizontal="center"/>
    </xf>
    <xf numFmtId="0" fontId="14" fillId="0" borderId="0" xfId="1049" applyFont="1" applyFill="1" applyBorder="1" applyAlignment="1">
      <alignment horizontal="center" vertical="top" wrapText="1"/>
    </xf>
    <xf numFmtId="0" fontId="54" fillId="0" borderId="0" xfId="1049" applyFont="1" applyFill="1" applyBorder="1" applyAlignment="1">
      <alignment horizontal="center" vertical="top" wrapText="1"/>
    </xf>
    <xf numFmtId="0" fontId="68" fillId="0" borderId="0" xfId="15439" applyFont="1" applyFill="1" applyBorder="1" applyAlignment="1">
      <alignment horizontal="center" vertical="top" wrapText="1"/>
    </xf>
    <xf numFmtId="17" fontId="1" fillId="0" borderId="0" xfId="15439" applyNumberFormat="1" applyAlignment="1">
      <alignment horizontal="center"/>
    </xf>
    <xf numFmtId="0" fontId="1" fillId="0" borderId="0" xfId="15439" applyAlignment="1">
      <alignment horizontal="center"/>
    </xf>
    <xf numFmtId="0" fontId="14" fillId="0" borderId="0" xfId="15439" applyFont="1" applyAlignment="1">
      <alignment horizontal="center"/>
    </xf>
    <xf numFmtId="17" fontId="19" fillId="12" borderId="13" xfId="1049" applyNumberFormat="1" applyFont="1" applyFill="1" applyBorder="1" applyAlignment="1">
      <alignment horizontal="center" vertical="center" wrapText="1"/>
    </xf>
    <xf numFmtId="2" fontId="42" fillId="12" borderId="0" xfId="1049" applyNumberFormat="1" applyFont="1" applyFill="1" applyAlignment="1">
      <alignment horizontal="center" vertical="center"/>
    </xf>
    <xf numFmtId="2" fontId="19" fillId="12" borderId="0" xfId="1049" applyNumberFormat="1" applyFont="1" applyFill="1" applyAlignment="1">
      <alignment horizontal="center" vertical="center"/>
    </xf>
    <xf numFmtId="0" fontId="19" fillId="0" borderId="0" xfId="1049" applyFont="1" applyAlignment="1">
      <alignment horizontal="center"/>
    </xf>
    <xf numFmtId="17" fontId="19" fillId="12" borderId="14" xfId="1049" applyNumberFormat="1" applyFont="1" applyFill="1" applyBorder="1" applyAlignment="1">
      <alignment horizontal="center" vertical="center" wrapText="1"/>
    </xf>
    <xf numFmtId="0" fontId="14" fillId="0" borderId="0" xfId="1049" applyFont="1" applyFill="1" applyAlignment="1">
      <alignment horizontal="center"/>
    </xf>
    <xf numFmtId="2" fontId="61" fillId="12" borderId="0" xfId="1049" applyNumberFormat="1" applyFont="1" applyFill="1" applyAlignment="1">
      <alignment horizontal="center" vertical="center"/>
    </xf>
    <xf numFmtId="17" fontId="19" fillId="12" borderId="4" xfId="1049" applyNumberFormat="1" applyFont="1" applyFill="1" applyBorder="1" applyAlignment="1">
      <alignment horizontal="center" vertical="center" wrapText="1"/>
    </xf>
    <xf numFmtId="0" fontId="14" fillId="0" borderId="0" xfId="1049" applyFill="1" applyAlignment="1">
      <alignment horizontal="center"/>
    </xf>
    <xf numFmtId="0" fontId="14" fillId="29" borderId="0" xfId="1049" applyFill="1" applyAlignment="1">
      <alignment horizontal="center"/>
    </xf>
    <xf numFmtId="0" fontId="14" fillId="36" borderId="0" xfId="1049" applyFill="1" applyAlignment="1">
      <alignment horizontal="center"/>
    </xf>
    <xf numFmtId="0" fontId="1" fillId="32" borderId="0" xfId="15440" applyFill="1"/>
    <xf numFmtId="0" fontId="14" fillId="32" borderId="0" xfId="1049" applyFill="1" applyAlignment="1">
      <alignment horizontal="center"/>
    </xf>
    <xf numFmtId="2" fontId="14" fillId="32" borderId="0" xfId="1049" applyNumberFormat="1" applyFill="1" applyAlignment="1">
      <alignment horizontal="center"/>
    </xf>
    <xf numFmtId="2" fontId="14" fillId="0" borderId="0" xfId="1049" applyNumberFormat="1" applyAlignment="1">
      <alignment horizontal="center"/>
    </xf>
    <xf numFmtId="0" fontId="14" fillId="0" borderId="0" xfId="1049" applyFont="1" applyAlignment="1">
      <alignment horizontal="center"/>
    </xf>
    <xf numFmtId="0" fontId="14" fillId="0" borderId="0" xfId="1049" applyBorder="1" applyAlignment="1">
      <alignment horizontal="center"/>
    </xf>
    <xf numFmtId="0" fontId="14" fillId="0" borderId="0" xfId="1049" applyFill="1" applyBorder="1" applyAlignment="1">
      <alignment horizontal="center"/>
    </xf>
    <xf numFmtId="165" fontId="14" fillId="0" borderId="12" xfId="1" applyNumberFormat="1" applyFont="1" applyBorder="1" applyAlignment="1">
      <alignment horizontal="center"/>
    </xf>
    <xf numFmtId="165" fontId="14" fillId="0" borderId="0" xfId="1" applyNumberFormat="1" applyFont="1" applyFill="1" applyBorder="1" applyAlignment="1">
      <alignment horizontal="center"/>
    </xf>
    <xf numFmtId="4" fontId="14" fillId="0" borderId="0" xfId="1" applyNumberFormat="1" applyFont="1" applyBorder="1" applyAlignment="1">
      <alignment horizontal="center" wrapText="1" shrinkToFit="1"/>
    </xf>
    <xf numFmtId="4" fontId="19" fillId="0" borderId="0" xfId="1" applyNumberFormat="1" applyFont="1" applyBorder="1" applyAlignment="1">
      <alignment horizontal="center" wrapText="1" shrinkToFit="1"/>
    </xf>
    <xf numFmtId="4" fontId="14" fillId="0" borderId="0" xfId="1" applyNumberFormat="1" applyFont="1" applyBorder="1" applyAlignment="1">
      <alignment horizontal="center"/>
    </xf>
    <xf numFmtId="4" fontId="14" fillId="0" borderId="12" xfId="1" applyNumberFormat="1" applyFont="1" applyBorder="1" applyAlignment="1">
      <alignment horizontal="center" wrapText="1"/>
    </xf>
    <xf numFmtId="4" fontId="61" fillId="0" borderId="0" xfId="1" applyNumberFormat="1" applyFont="1" applyBorder="1" applyAlignment="1">
      <alignment horizontal="center" wrapText="1" shrinkToFit="1"/>
    </xf>
    <xf numFmtId="4" fontId="14" fillId="0" borderId="0" xfId="1" applyNumberFormat="1" applyFont="1" applyFill="1" applyBorder="1" applyAlignment="1">
      <alignment horizontal="center"/>
    </xf>
    <xf numFmtId="4" fontId="27" fillId="0" borderId="0" xfId="1" applyNumberFormat="1" applyFont="1" applyBorder="1" applyAlignment="1">
      <alignment horizontal="center"/>
    </xf>
    <xf numFmtId="4" fontId="42" fillId="0" borderId="0" xfId="1" applyNumberFormat="1" applyFont="1" applyBorder="1" applyAlignment="1">
      <alignment horizontal="center" wrapText="1" shrinkToFit="1"/>
    </xf>
    <xf numFmtId="4" fontId="21" fillId="0" borderId="0" xfId="1" applyNumberFormat="1" applyFont="1" applyBorder="1" applyAlignment="1">
      <alignment horizontal="center" wrapText="1" shrinkToFit="1"/>
    </xf>
    <xf numFmtId="4" fontId="14" fillId="0" borderId="12" xfId="1" applyNumberFormat="1" applyFont="1" applyBorder="1" applyAlignment="1">
      <alignment horizontal="center"/>
    </xf>
    <xf numFmtId="165" fontId="14" fillId="0" borderId="12" xfId="1" applyNumberFormat="1" applyFont="1" applyBorder="1" applyAlignment="1">
      <alignment horizontal="center" wrapText="1"/>
    </xf>
    <xf numFmtId="165" fontId="14" fillId="0" borderId="0" xfId="0" applyNumberFormat="1" applyFont="1" applyAlignment="1">
      <alignment horizontal="center"/>
    </xf>
    <xf numFmtId="165" fontId="27" fillId="0" borderId="0" xfId="1" applyNumberFormat="1" applyFont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3" fontId="14" fillId="0" borderId="5" xfId="0" applyNumberFormat="1" applyFont="1" applyBorder="1" applyAlignment="1">
      <alignment horizontal="center"/>
    </xf>
    <xf numFmtId="0" fontId="69" fillId="19" borderId="0" xfId="0" applyFont="1" applyFill="1"/>
    <xf numFmtId="0" fontId="58" fillId="19" borderId="0" xfId="0" applyFont="1" applyFill="1" applyAlignment="1">
      <alignment horizontal="left" indent="2"/>
    </xf>
    <xf numFmtId="0" fontId="14" fillId="19" borderId="0" xfId="0" applyFont="1" applyFill="1" applyAlignment="1">
      <alignment horizontal="center"/>
    </xf>
    <xf numFmtId="17" fontId="19" fillId="19" borderId="0" xfId="1049" applyNumberFormat="1" applyFont="1" applyFill="1" applyBorder="1" applyAlignment="1">
      <alignment horizontal="center" vertical="center" wrapText="1"/>
    </xf>
    <xf numFmtId="2" fontId="42" fillId="19" borderId="0" xfId="1049" applyNumberFormat="1" applyFont="1" applyFill="1" applyAlignment="1">
      <alignment horizontal="center" vertical="center"/>
    </xf>
    <xf numFmtId="2" fontId="61" fillId="19" borderId="0" xfId="1049" applyNumberFormat="1" applyFont="1" applyFill="1" applyAlignment="1">
      <alignment horizontal="center" vertical="center"/>
    </xf>
    <xf numFmtId="0" fontId="14" fillId="19" borderId="0" xfId="1049" applyFill="1" applyAlignment="1">
      <alignment horizontal="center"/>
    </xf>
    <xf numFmtId="2" fontId="36" fillId="19" borderId="0" xfId="0" applyNumberFormat="1" applyFont="1" applyFill="1" applyBorder="1" applyAlignment="1">
      <alignment horizontal="center"/>
    </xf>
    <xf numFmtId="0" fontId="70" fillId="0" borderId="0" xfId="0" applyFont="1"/>
    <xf numFmtId="16" fontId="19" fillId="37" borderId="0" xfId="0" applyNumberFormat="1" applyFont="1" applyFill="1" applyAlignment="1">
      <alignment vertical="center" wrapText="1"/>
    </xf>
    <xf numFmtId="0" fontId="19" fillId="37" borderId="0" xfId="0" applyFont="1" applyFill="1" applyAlignment="1">
      <alignment vertical="center" wrapText="1"/>
    </xf>
    <xf numFmtId="16" fontId="71" fillId="37" borderId="0" xfId="0" applyNumberFormat="1" applyFont="1" applyFill="1" applyAlignment="1">
      <alignment vertical="center" wrapText="1"/>
    </xf>
    <xf numFmtId="0" fontId="14" fillId="37" borderId="0" xfId="0" applyFont="1" applyFill="1" applyAlignment="1">
      <alignment vertical="center" wrapText="1"/>
    </xf>
    <xf numFmtId="0" fontId="70" fillId="0" borderId="0" xfId="0" applyFont="1" applyAlignment="1">
      <alignment vertical="center"/>
    </xf>
    <xf numFmtId="0" fontId="14" fillId="32" borderId="0" xfId="2123" applyFill="1" applyBorder="1" applyAlignment="1">
      <alignment vertical="center" wrapText="1"/>
    </xf>
    <xf numFmtId="0" fontId="35" fillId="11" borderId="5" xfId="2" applyFont="1" applyFill="1" applyBorder="1" applyAlignment="1" applyProtection="1"/>
    <xf numFmtId="0" fontId="35" fillId="11" borderId="6" xfId="2" applyFont="1" applyFill="1" applyBorder="1" applyAlignment="1" applyProtection="1"/>
    <xf numFmtId="0" fontId="35" fillId="11" borderId="0" xfId="2" applyFont="1" applyFill="1" applyBorder="1" applyAlignment="1" applyProtection="1"/>
    <xf numFmtId="0" fontId="35" fillId="11" borderId="4" xfId="2" applyFont="1" applyFill="1" applyBorder="1" applyAlignment="1" applyProtection="1"/>
    <xf numFmtId="0" fontId="35" fillId="0" borderId="0" xfId="2" applyFont="1" applyAlignment="1" applyProtection="1"/>
    <xf numFmtId="0" fontId="35" fillId="0" borderId="4" xfId="2" applyFont="1" applyBorder="1" applyAlignment="1" applyProtection="1"/>
    <xf numFmtId="0" fontId="0" fillId="3" borderId="7" xfId="0" applyFill="1" applyBorder="1" applyAlignment="1"/>
    <xf numFmtId="0" fontId="0" fillId="3" borderId="12" xfId="0" applyFill="1" applyBorder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5" xfId="0" applyFill="1" applyBorder="1" applyAlignment="1"/>
    <xf numFmtId="0" fontId="0" fillId="3" borderId="6" xfId="0" applyFill="1" applyBorder="1" applyAlignment="1"/>
    <xf numFmtId="0" fontId="56" fillId="23" borderId="27" xfId="2" applyFont="1" applyFill="1" applyBorder="1" applyAlignment="1" applyProtection="1">
      <alignment horizontal="center"/>
    </xf>
    <xf numFmtId="0" fontId="56" fillId="23" borderId="28" xfId="2" applyFont="1" applyFill="1" applyBorder="1" applyAlignment="1" applyProtection="1">
      <alignment horizontal="center"/>
    </xf>
    <xf numFmtId="0" fontId="40" fillId="12" borderId="12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/>
    </xf>
    <xf numFmtId="0" fontId="40" fillId="12" borderId="0" xfId="0" applyFont="1" applyFill="1" applyBorder="1" applyAlignment="1">
      <alignment horizontal="center" vertical="center"/>
    </xf>
    <xf numFmtId="0" fontId="40" fillId="12" borderId="4" xfId="0" applyFont="1" applyFill="1" applyBorder="1" applyAlignment="1">
      <alignment horizontal="center" vertical="center"/>
    </xf>
    <xf numFmtId="0" fontId="40" fillId="12" borderId="5" xfId="0" applyFont="1" applyFill="1" applyBorder="1" applyAlignment="1">
      <alignment horizontal="center" vertical="center"/>
    </xf>
    <xf numFmtId="0" fontId="40" fillId="12" borderId="6" xfId="0" applyFont="1" applyFill="1" applyBorder="1" applyAlignment="1">
      <alignment horizontal="center" vertical="center"/>
    </xf>
    <xf numFmtId="0" fontId="39" fillId="11" borderId="0" xfId="2" applyFont="1" applyFill="1" applyBorder="1" applyAlignment="1" applyProtection="1"/>
    <xf numFmtId="0" fontId="39" fillId="0" borderId="0" xfId="2" applyFont="1" applyAlignment="1" applyProtection="1"/>
    <xf numFmtId="0" fontId="39" fillId="0" borderId="4" xfId="2" applyFont="1" applyBorder="1" applyAlignment="1" applyProtection="1"/>
    <xf numFmtId="0" fontId="35" fillId="11" borderId="12" xfId="2" applyFont="1" applyFill="1" applyBorder="1" applyAlignment="1" applyProtection="1"/>
    <xf numFmtId="0" fontId="35" fillId="11" borderId="10" xfId="2" applyFont="1" applyFill="1" applyBorder="1" applyAlignment="1" applyProtection="1"/>
    <xf numFmtId="17" fontId="21" fillId="5" borderId="7" xfId="0" applyNumberFormat="1" applyFont="1" applyFill="1" applyBorder="1" applyAlignment="1">
      <alignment horizontal="center"/>
    </xf>
    <xf numFmtId="0" fontId="21" fillId="5" borderId="12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21" fillId="5" borderId="10" xfId="0" applyFont="1" applyFill="1" applyBorder="1" applyAlignment="1">
      <alignment horizontal="center"/>
    </xf>
    <xf numFmtId="0" fontId="50" fillId="24" borderId="29" xfId="2" applyFont="1" applyFill="1" applyBorder="1" applyAlignment="1" applyProtection="1">
      <alignment horizontal="center" vertical="center"/>
    </xf>
    <xf numFmtId="0" fontId="50" fillId="24" borderId="30" xfId="2" applyFont="1" applyFill="1" applyBorder="1" applyAlignment="1" applyProtection="1">
      <alignment horizontal="center" vertical="center"/>
    </xf>
    <xf numFmtId="0" fontId="50" fillId="24" borderId="31" xfId="2" applyFont="1" applyFill="1" applyBorder="1" applyAlignment="1" applyProtection="1">
      <alignment horizontal="center" vertical="center"/>
    </xf>
    <xf numFmtId="0" fontId="50" fillId="24" borderId="32" xfId="2" applyFont="1" applyFill="1" applyBorder="1" applyAlignment="1" applyProtection="1">
      <alignment horizontal="center" vertical="center"/>
    </xf>
    <xf numFmtId="0" fontId="50" fillId="24" borderId="33" xfId="2" applyFont="1" applyFill="1" applyBorder="1" applyAlignment="1" applyProtection="1">
      <alignment horizontal="center" vertical="center"/>
    </xf>
    <xf numFmtId="0" fontId="50" fillId="24" borderId="34" xfId="2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left" vertical="center" wrapText="1"/>
    </xf>
    <xf numFmtId="17" fontId="19" fillId="5" borderId="7" xfId="0" applyNumberFormat="1" applyFont="1" applyFill="1" applyBorder="1" applyAlignment="1">
      <alignment horizontal="center"/>
    </xf>
    <xf numFmtId="17" fontId="19" fillId="5" borderId="10" xfId="0" applyNumberFormat="1" applyFont="1" applyFill="1" applyBorder="1" applyAlignment="1">
      <alignment horizontal="center"/>
    </xf>
    <xf numFmtId="17" fontId="19" fillId="5" borderId="12" xfId="0" applyNumberFormat="1" applyFont="1" applyFill="1" applyBorder="1" applyAlignment="1">
      <alignment horizontal="center"/>
    </xf>
    <xf numFmtId="0" fontId="19" fillId="5" borderId="12" xfId="0" applyFont="1" applyFill="1" applyBorder="1" applyAlignment="1">
      <alignment horizontal="center"/>
    </xf>
    <xf numFmtId="0" fontId="0" fillId="0" borderId="4" xfId="0" applyBorder="1" applyAlignment="1">
      <alignment horizontal="left" vertical="center" wrapText="1"/>
    </xf>
    <xf numFmtId="0" fontId="43" fillId="16" borderId="3" xfId="0" applyFont="1" applyFill="1" applyBorder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9" fillId="5" borderId="10" xfId="0" applyFont="1" applyFill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41" fillId="2" borderId="3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/>
    <xf numFmtId="0" fontId="19" fillId="15" borderId="16" xfId="0" applyFont="1" applyFill="1" applyBorder="1" applyAlignment="1">
      <alignment horizontal="center" vertical="center" wrapText="1"/>
    </xf>
    <xf numFmtId="0" fontId="19" fillId="15" borderId="17" xfId="0" applyFont="1" applyFill="1" applyBorder="1" applyAlignment="1">
      <alignment horizontal="center" wrapText="1"/>
    </xf>
    <xf numFmtId="0" fontId="19" fillId="12" borderId="24" xfId="0" applyFont="1" applyFill="1" applyBorder="1" applyAlignment="1">
      <alignment horizontal="center" vertical="center" wrapText="1"/>
    </xf>
    <xf numFmtId="0" fontId="19" fillId="12" borderId="25" xfId="0" applyFont="1" applyFill="1" applyBorder="1" applyAlignment="1">
      <alignment horizontal="center" wrapText="1"/>
    </xf>
    <xf numFmtId="0" fontId="19" fillId="15" borderId="22" xfId="0" applyFont="1" applyFill="1" applyBorder="1" applyAlignment="1">
      <alignment horizontal="center" vertical="center" wrapText="1"/>
    </xf>
    <xf numFmtId="0" fontId="19" fillId="15" borderId="23" xfId="0" applyFont="1" applyFill="1" applyBorder="1" applyAlignment="1">
      <alignment horizontal="center" wrapText="1"/>
    </xf>
    <xf numFmtId="0" fontId="18" fillId="17" borderId="7" xfId="0" applyFont="1" applyFill="1" applyBorder="1" applyAlignment="1">
      <alignment horizontal="center" vertical="center" wrapText="1"/>
    </xf>
    <xf numFmtId="0" fontId="18" fillId="17" borderId="12" xfId="0" applyFont="1" applyFill="1" applyBorder="1" applyAlignment="1">
      <alignment horizontal="center" vertical="center"/>
    </xf>
    <xf numFmtId="0" fontId="18" fillId="17" borderId="10" xfId="0" applyFont="1" applyFill="1" applyBorder="1" applyAlignment="1">
      <alignment horizontal="center" vertical="center"/>
    </xf>
    <xf numFmtId="0" fontId="18" fillId="17" borderId="11" xfId="0" applyFont="1" applyFill="1" applyBorder="1" applyAlignment="1">
      <alignment horizontal="center" vertical="center"/>
    </xf>
    <xf numFmtId="0" fontId="18" fillId="17" borderId="5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/>
    </xf>
    <xf numFmtId="0" fontId="46" fillId="25" borderId="7" xfId="0" applyFont="1" applyFill="1" applyBorder="1" applyAlignment="1">
      <alignment horizontal="center"/>
    </xf>
    <xf numFmtId="0" fontId="46" fillId="25" borderId="10" xfId="0" applyFont="1" applyFill="1" applyBorder="1" applyAlignment="1">
      <alignment horizontal="center"/>
    </xf>
    <xf numFmtId="0" fontId="31" fillId="17" borderId="3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center" vertical="center"/>
    </xf>
    <xf numFmtId="0" fontId="17" fillId="7" borderId="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7" fillId="7" borderId="3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/>
    </xf>
    <xf numFmtId="0" fontId="17" fillId="7" borderId="2" xfId="0" applyFont="1" applyFill="1" applyBorder="1" applyAlignment="1">
      <alignment horizontal="center"/>
    </xf>
    <xf numFmtId="0" fontId="33" fillId="17" borderId="7" xfId="0" applyFont="1" applyFill="1" applyBorder="1" applyAlignment="1">
      <alignment horizontal="center" vertical="center"/>
    </xf>
    <xf numFmtId="0" fontId="33" fillId="17" borderId="12" xfId="0" applyFont="1" applyFill="1" applyBorder="1" applyAlignment="1">
      <alignment horizontal="center" vertical="center"/>
    </xf>
    <xf numFmtId="0" fontId="33" fillId="17" borderId="10" xfId="0" applyFont="1" applyFill="1" applyBorder="1" applyAlignment="1">
      <alignment horizontal="center" vertical="center"/>
    </xf>
    <xf numFmtId="0" fontId="33" fillId="17" borderId="11" xfId="0" applyFont="1" applyFill="1" applyBorder="1" applyAlignment="1">
      <alignment horizontal="center" vertical="center"/>
    </xf>
    <xf numFmtId="0" fontId="33" fillId="17" borderId="5" xfId="0" applyFont="1" applyFill="1" applyBorder="1" applyAlignment="1">
      <alignment horizontal="center" vertical="center"/>
    </xf>
    <xf numFmtId="0" fontId="33" fillId="17" borderId="6" xfId="0" applyFont="1" applyFill="1" applyBorder="1" applyAlignment="1">
      <alignment horizontal="center" vertical="center"/>
    </xf>
    <xf numFmtId="0" fontId="37" fillId="12" borderId="3" xfId="0" applyFont="1" applyFill="1" applyBorder="1" applyAlignment="1">
      <alignment horizontal="center" vertical="top" wrapText="1"/>
    </xf>
    <xf numFmtId="0" fontId="37" fillId="12" borderId="1" xfId="0" applyFont="1" applyFill="1" applyBorder="1" applyAlignment="1">
      <alignment horizontal="center" vertical="top" wrapText="1"/>
    </xf>
    <xf numFmtId="0" fontId="37" fillId="12" borderId="2" xfId="0" applyFont="1" applyFill="1" applyBorder="1" applyAlignment="1">
      <alignment horizontal="center" vertical="top" wrapText="1"/>
    </xf>
    <xf numFmtId="0" fontId="37" fillId="2" borderId="3" xfId="1049" applyFont="1" applyFill="1" applyBorder="1" applyAlignment="1">
      <alignment horizontal="left" vertical="center"/>
    </xf>
    <xf numFmtId="0" fontId="37" fillId="2" borderId="1" xfId="1049" applyFont="1" applyFill="1" applyBorder="1" applyAlignment="1">
      <alignment horizontal="left" vertical="center"/>
    </xf>
    <xf numFmtId="0" fontId="37" fillId="2" borderId="2" xfId="1049" applyFont="1" applyFill="1" applyBorder="1" applyAlignment="1">
      <alignment horizontal="left" vertical="center"/>
    </xf>
    <xf numFmtId="0" fontId="19" fillId="0" borderId="0" xfId="4" applyFont="1" applyFill="1" applyBorder="1" applyAlignment="1">
      <alignment horizontal="center"/>
    </xf>
    <xf numFmtId="0" fontId="19" fillId="18" borderId="3" xfId="0" applyFont="1" applyFill="1" applyBorder="1" applyAlignment="1">
      <alignment horizontal="center" vertical="center"/>
    </xf>
    <xf numFmtId="0" fontId="19" fillId="18" borderId="1" xfId="0" applyFont="1" applyFill="1" applyBorder="1" applyAlignment="1">
      <alignment horizontal="center" vertical="center"/>
    </xf>
    <xf numFmtId="0" fontId="19" fillId="18" borderId="2" xfId="0" applyFont="1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/>
    </xf>
    <xf numFmtId="0" fontId="25" fillId="11" borderId="2" xfId="0" applyFont="1" applyFill="1" applyBorder="1" applyAlignment="1">
      <alignment horizontal="center" vertical="center"/>
    </xf>
    <xf numFmtId="0" fontId="26" fillId="4" borderId="13" xfId="0" applyFont="1" applyFill="1" applyBorder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26" fillId="4" borderId="15" xfId="0" applyFont="1" applyFill="1" applyBorder="1" applyAlignment="1">
      <alignment horizontal="center" vertical="center"/>
    </xf>
    <xf numFmtId="0" fontId="24" fillId="12" borderId="0" xfId="0" applyFont="1" applyFill="1" applyBorder="1" applyAlignment="1">
      <alignment horizontal="center" vertical="center" wrapText="1"/>
    </xf>
    <xf numFmtId="0" fontId="41" fillId="18" borderId="3" xfId="0" applyFont="1" applyFill="1" applyBorder="1" applyAlignment="1">
      <alignment horizontal="center" vertical="center"/>
    </xf>
    <xf numFmtId="0" fontId="41" fillId="18" borderId="1" xfId="0" applyFont="1" applyFill="1" applyBorder="1" applyAlignment="1">
      <alignment horizontal="center" vertical="center"/>
    </xf>
    <xf numFmtId="0" fontId="41" fillId="18" borderId="2" xfId="0" applyFont="1" applyFill="1" applyBorder="1" applyAlignment="1">
      <alignment horizontal="center" vertical="center"/>
    </xf>
    <xf numFmtId="0" fontId="72" fillId="38" borderId="0" xfId="1049" applyFont="1" applyFill="1" applyAlignment="1">
      <alignment horizontal="center" vertical="center"/>
    </xf>
    <xf numFmtId="0" fontId="73" fillId="19" borderId="0" xfId="0" applyFont="1" applyFill="1" applyBorder="1"/>
    <xf numFmtId="0" fontId="73" fillId="19" borderId="0" xfId="0" applyFont="1" applyFill="1" applyBorder="1" applyAlignment="1">
      <alignment horizontal="center" wrapText="1"/>
    </xf>
    <xf numFmtId="0" fontId="73" fillId="19" borderId="0" xfId="0" applyFont="1" applyFill="1" applyBorder="1" applyAlignment="1">
      <alignment horizontal="center"/>
    </xf>
    <xf numFmtId="17" fontId="73" fillId="19" borderId="0" xfId="0" applyNumberFormat="1" applyFont="1" applyFill="1" applyBorder="1" applyAlignment="1">
      <alignment horizontal="center"/>
    </xf>
    <xf numFmtId="1" fontId="73" fillId="19" borderId="0" xfId="0" applyNumberFormat="1" applyFont="1" applyFill="1" applyBorder="1" applyAlignment="1">
      <alignment horizontal="center"/>
    </xf>
    <xf numFmtId="0" fontId="73" fillId="19" borderId="0" xfId="0" applyFont="1" applyFill="1" applyAlignment="1">
      <alignment horizontal="center"/>
    </xf>
    <xf numFmtId="17" fontId="74" fillId="19" borderId="0" xfId="0" applyNumberFormat="1" applyFont="1" applyFill="1" applyBorder="1" applyAlignment="1">
      <alignment horizontal="center"/>
    </xf>
    <xf numFmtId="2" fontId="73" fillId="19" borderId="0" xfId="0" applyNumberFormat="1" applyFont="1" applyFill="1" applyBorder="1" applyAlignment="1">
      <alignment horizontal="center"/>
    </xf>
    <xf numFmtId="16" fontId="73" fillId="19" borderId="0" xfId="0" quotePrefix="1" applyNumberFormat="1" applyFont="1" applyFill="1" applyBorder="1" applyAlignment="1">
      <alignment horizontal="center"/>
    </xf>
    <xf numFmtId="0" fontId="73" fillId="19" borderId="0" xfId="0" quotePrefix="1" applyNumberFormat="1" applyFont="1" applyFill="1" applyBorder="1" applyAlignment="1">
      <alignment horizontal="center"/>
    </xf>
    <xf numFmtId="1" fontId="74" fillId="19" borderId="0" xfId="0" applyNumberFormat="1" applyFont="1" applyFill="1" applyBorder="1" applyAlignment="1">
      <alignment horizontal="center"/>
    </xf>
    <xf numFmtId="1" fontId="55" fillId="4" borderId="0" xfId="0" applyNumberFormat="1" applyFont="1" applyFill="1" applyAlignment="1">
      <alignment horizontal="center"/>
    </xf>
    <xf numFmtId="0" fontId="73" fillId="19" borderId="0" xfId="0" applyFont="1" applyFill="1"/>
    <xf numFmtId="0" fontId="55" fillId="19" borderId="0" xfId="0" applyFont="1" applyFill="1" applyBorder="1" applyAlignment="1">
      <alignment horizontal="left" indent="2"/>
    </xf>
    <xf numFmtId="2" fontId="73" fillId="19" borderId="0" xfId="0" applyNumberFormat="1" applyFont="1" applyFill="1" applyAlignment="1">
      <alignment horizontal="center"/>
    </xf>
    <xf numFmtId="2" fontId="73" fillId="19" borderId="0" xfId="0" applyNumberFormat="1" applyFont="1" applyFill="1" applyAlignment="1">
      <alignment horizontal="center" vertical="center"/>
    </xf>
    <xf numFmtId="0" fontId="55" fillId="19" borderId="0" xfId="0" applyFont="1" applyFill="1" applyAlignment="1">
      <alignment horizontal="left" indent="2"/>
    </xf>
  </cellXfs>
  <cellStyles count="15441">
    <cellStyle name="Comma" xfId="1" builtinId="3"/>
    <cellStyle name="Comma 2" xfId="15"/>
    <cellStyle name="Comma 2 2" xfId="1058"/>
    <cellStyle name="Comma 2 3" xfId="2086"/>
    <cellStyle name="Comma 3" xfId="21"/>
    <cellStyle name="Comma 4" xfId="31"/>
    <cellStyle name="Comma 5" xfId="49"/>
    <cellStyle name="Comma 6" xfId="83"/>
    <cellStyle name="Comma 7" xfId="149"/>
    <cellStyle name="Comma 8" xfId="279"/>
    <cellStyle name="Comma 9" xfId="537"/>
    <cellStyle name="Hyperlink" xfId="2" builtinId="8"/>
    <cellStyle name="Normal" xfId="0" builtinId="0"/>
    <cellStyle name="Normal 10" xfId="48"/>
    <cellStyle name="Normal 11" xfId="47"/>
    <cellStyle name="Normal 11 10" xfId="5224"/>
    <cellStyle name="Normal 11 11" xfId="7260"/>
    <cellStyle name="Normal 11 2" xfId="115"/>
    <cellStyle name="Normal 11 2 10" xfId="10410"/>
    <cellStyle name="Normal 11 2 2" xfId="245"/>
    <cellStyle name="Normal 11 2 2 2" xfId="503"/>
    <cellStyle name="Normal 11 2 2 2 2" xfId="1017"/>
    <cellStyle name="Normal 11 2 2 2 2 2" xfId="2049"/>
    <cellStyle name="Normal 11 2 2 2 2 2 2" xfId="7224"/>
    <cellStyle name="Normal 11 2 2 2 2 2 3" xfId="12331"/>
    <cellStyle name="Normal 11 2 2 2 2 3" xfId="3083"/>
    <cellStyle name="Normal 11 2 2 2 2 3 2" xfId="8256"/>
    <cellStyle name="Normal 11 2 2 2 2 3 3" xfId="13355"/>
    <cellStyle name="Normal 11 2 2 2 2 4" xfId="4123"/>
    <cellStyle name="Normal 11 2 2 2 2 4 2" xfId="9292"/>
    <cellStyle name="Normal 11 2 2 2 2 4 3" xfId="14386"/>
    <cellStyle name="Normal 11 2 2 2 2 5" xfId="5144"/>
    <cellStyle name="Normal 11 2 2 2 2 5 2" xfId="10312"/>
    <cellStyle name="Normal 11 2 2 2 2 5 3" xfId="15405"/>
    <cellStyle name="Normal 11 2 2 2 2 6" xfId="6194"/>
    <cellStyle name="Normal 11 2 2 2 2 7" xfId="11306"/>
    <cellStyle name="Normal 11 2 2 2 3" xfId="1537"/>
    <cellStyle name="Normal 11 2 2 2 3 2" xfId="6712"/>
    <cellStyle name="Normal 11 2 2 2 3 3" xfId="11819"/>
    <cellStyle name="Normal 11 2 2 2 4" xfId="2571"/>
    <cellStyle name="Normal 11 2 2 2 4 2" xfId="7744"/>
    <cellStyle name="Normal 11 2 2 2 4 3" xfId="12843"/>
    <cellStyle name="Normal 11 2 2 2 5" xfId="3610"/>
    <cellStyle name="Normal 11 2 2 2 5 2" xfId="8779"/>
    <cellStyle name="Normal 11 2 2 2 5 3" xfId="13873"/>
    <cellStyle name="Normal 11 2 2 2 6" xfId="4632"/>
    <cellStyle name="Normal 11 2 2 2 6 2" xfId="9800"/>
    <cellStyle name="Normal 11 2 2 2 6 3" xfId="14893"/>
    <cellStyle name="Normal 11 2 2 2 7" xfId="5680"/>
    <cellStyle name="Normal 11 2 2 2 8" xfId="10794"/>
    <cellStyle name="Normal 11 2 2 3" xfId="761"/>
    <cellStyle name="Normal 11 2 2 3 2" xfId="1793"/>
    <cellStyle name="Normal 11 2 2 3 2 2" xfId="6968"/>
    <cellStyle name="Normal 11 2 2 3 2 3" xfId="12075"/>
    <cellStyle name="Normal 11 2 2 3 3" xfId="2827"/>
    <cellStyle name="Normal 11 2 2 3 3 2" xfId="8000"/>
    <cellStyle name="Normal 11 2 2 3 3 3" xfId="13099"/>
    <cellStyle name="Normal 11 2 2 3 4" xfId="3867"/>
    <cellStyle name="Normal 11 2 2 3 4 2" xfId="9036"/>
    <cellStyle name="Normal 11 2 2 3 4 3" xfId="14130"/>
    <cellStyle name="Normal 11 2 2 3 5" xfId="4888"/>
    <cellStyle name="Normal 11 2 2 3 5 2" xfId="10056"/>
    <cellStyle name="Normal 11 2 2 3 5 3" xfId="15149"/>
    <cellStyle name="Normal 11 2 2 3 6" xfId="5938"/>
    <cellStyle name="Normal 11 2 2 3 7" xfId="11050"/>
    <cellStyle name="Normal 11 2 2 4" xfId="1281"/>
    <cellStyle name="Normal 11 2 2 4 2" xfId="6456"/>
    <cellStyle name="Normal 11 2 2 4 3" xfId="11563"/>
    <cellStyle name="Normal 11 2 2 5" xfId="2315"/>
    <cellStyle name="Normal 11 2 2 5 2" xfId="7488"/>
    <cellStyle name="Normal 11 2 2 5 3" xfId="12587"/>
    <cellStyle name="Normal 11 2 2 6" xfId="3353"/>
    <cellStyle name="Normal 11 2 2 6 2" xfId="8522"/>
    <cellStyle name="Normal 11 2 2 6 3" xfId="13617"/>
    <cellStyle name="Normal 11 2 2 7" xfId="4376"/>
    <cellStyle name="Normal 11 2 2 7 2" xfId="9544"/>
    <cellStyle name="Normal 11 2 2 7 3" xfId="14637"/>
    <cellStyle name="Normal 11 2 2 8" xfId="5422"/>
    <cellStyle name="Normal 11 2 2 9" xfId="10538"/>
    <cellStyle name="Normal 11 2 3" xfId="375"/>
    <cellStyle name="Normal 11 2 3 2" xfId="889"/>
    <cellStyle name="Normal 11 2 3 2 2" xfId="1921"/>
    <cellStyle name="Normal 11 2 3 2 2 2" xfId="7096"/>
    <cellStyle name="Normal 11 2 3 2 2 3" xfId="12203"/>
    <cellStyle name="Normal 11 2 3 2 3" xfId="2955"/>
    <cellStyle name="Normal 11 2 3 2 3 2" xfId="8128"/>
    <cellStyle name="Normal 11 2 3 2 3 3" xfId="13227"/>
    <cellStyle name="Normal 11 2 3 2 4" xfId="3995"/>
    <cellStyle name="Normal 11 2 3 2 4 2" xfId="9164"/>
    <cellStyle name="Normal 11 2 3 2 4 3" xfId="14258"/>
    <cellStyle name="Normal 11 2 3 2 5" xfId="5016"/>
    <cellStyle name="Normal 11 2 3 2 5 2" xfId="10184"/>
    <cellStyle name="Normal 11 2 3 2 5 3" xfId="15277"/>
    <cellStyle name="Normal 11 2 3 2 6" xfId="6066"/>
    <cellStyle name="Normal 11 2 3 2 7" xfId="11178"/>
    <cellStyle name="Normal 11 2 3 3" xfId="1409"/>
    <cellStyle name="Normal 11 2 3 3 2" xfId="6584"/>
    <cellStyle name="Normal 11 2 3 3 3" xfId="11691"/>
    <cellStyle name="Normal 11 2 3 4" xfId="2443"/>
    <cellStyle name="Normal 11 2 3 4 2" xfId="7616"/>
    <cellStyle name="Normal 11 2 3 4 3" xfId="12715"/>
    <cellStyle name="Normal 11 2 3 5" xfId="3482"/>
    <cellStyle name="Normal 11 2 3 5 2" xfId="8651"/>
    <cellStyle name="Normal 11 2 3 5 3" xfId="13745"/>
    <cellStyle name="Normal 11 2 3 6" xfId="4504"/>
    <cellStyle name="Normal 11 2 3 6 2" xfId="9672"/>
    <cellStyle name="Normal 11 2 3 6 3" xfId="14765"/>
    <cellStyle name="Normal 11 2 3 7" xfId="5552"/>
    <cellStyle name="Normal 11 2 3 8" xfId="10666"/>
    <cellStyle name="Normal 11 2 4" xfId="633"/>
    <cellStyle name="Normal 11 2 4 2" xfId="1665"/>
    <cellStyle name="Normal 11 2 4 2 2" xfId="6840"/>
    <cellStyle name="Normal 11 2 4 2 3" xfId="11947"/>
    <cellStyle name="Normal 11 2 4 3" xfId="2699"/>
    <cellStyle name="Normal 11 2 4 3 2" xfId="7872"/>
    <cellStyle name="Normal 11 2 4 3 3" xfId="12971"/>
    <cellStyle name="Normal 11 2 4 4" xfId="3739"/>
    <cellStyle name="Normal 11 2 4 4 2" xfId="8908"/>
    <cellStyle name="Normal 11 2 4 4 3" xfId="14002"/>
    <cellStyle name="Normal 11 2 4 5" xfId="4760"/>
    <cellStyle name="Normal 11 2 4 5 2" xfId="9928"/>
    <cellStyle name="Normal 11 2 4 5 3" xfId="15021"/>
    <cellStyle name="Normal 11 2 4 6" xfId="5810"/>
    <cellStyle name="Normal 11 2 4 7" xfId="10922"/>
    <cellStyle name="Normal 11 2 5" xfId="1153"/>
    <cellStyle name="Normal 11 2 5 2" xfId="6328"/>
    <cellStyle name="Normal 11 2 5 3" xfId="11435"/>
    <cellStyle name="Normal 11 2 6" xfId="2187"/>
    <cellStyle name="Normal 11 2 6 2" xfId="7360"/>
    <cellStyle name="Normal 11 2 6 3" xfId="12459"/>
    <cellStyle name="Normal 11 2 7" xfId="3223"/>
    <cellStyle name="Normal 11 2 7 2" xfId="8392"/>
    <cellStyle name="Normal 11 2 7 3" xfId="13488"/>
    <cellStyle name="Normal 11 2 8" xfId="4248"/>
    <cellStyle name="Normal 11 2 8 2" xfId="9416"/>
    <cellStyle name="Normal 11 2 8 3" xfId="14509"/>
    <cellStyle name="Normal 11 2 9" xfId="5292"/>
    <cellStyle name="Normal 11 3" xfId="181"/>
    <cellStyle name="Normal 11 3 2" xfId="439"/>
    <cellStyle name="Normal 11 3 2 2" xfId="953"/>
    <cellStyle name="Normal 11 3 2 2 2" xfId="1985"/>
    <cellStyle name="Normal 11 3 2 2 2 2" xfId="7160"/>
    <cellStyle name="Normal 11 3 2 2 2 3" xfId="12267"/>
    <cellStyle name="Normal 11 3 2 2 3" xfId="3019"/>
    <cellStyle name="Normal 11 3 2 2 3 2" xfId="8192"/>
    <cellStyle name="Normal 11 3 2 2 3 3" xfId="13291"/>
    <cellStyle name="Normal 11 3 2 2 4" xfId="4059"/>
    <cellStyle name="Normal 11 3 2 2 4 2" xfId="9228"/>
    <cellStyle name="Normal 11 3 2 2 4 3" xfId="14322"/>
    <cellStyle name="Normal 11 3 2 2 5" xfId="5080"/>
    <cellStyle name="Normal 11 3 2 2 5 2" xfId="10248"/>
    <cellStyle name="Normal 11 3 2 2 5 3" xfId="15341"/>
    <cellStyle name="Normal 11 3 2 2 6" xfId="6130"/>
    <cellStyle name="Normal 11 3 2 2 7" xfId="11242"/>
    <cellStyle name="Normal 11 3 2 3" xfId="1473"/>
    <cellStyle name="Normal 11 3 2 3 2" xfId="6648"/>
    <cellStyle name="Normal 11 3 2 3 3" xfId="11755"/>
    <cellStyle name="Normal 11 3 2 4" xfId="2507"/>
    <cellStyle name="Normal 11 3 2 4 2" xfId="7680"/>
    <cellStyle name="Normal 11 3 2 4 3" xfId="12779"/>
    <cellStyle name="Normal 11 3 2 5" xfId="3546"/>
    <cellStyle name="Normal 11 3 2 5 2" xfId="8715"/>
    <cellStyle name="Normal 11 3 2 5 3" xfId="13809"/>
    <cellStyle name="Normal 11 3 2 6" xfId="4568"/>
    <cellStyle name="Normal 11 3 2 6 2" xfId="9736"/>
    <cellStyle name="Normal 11 3 2 6 3" xfId="14829"/>
    <cellStyle name="Normal 11 3 2 7" xfId="5616"/>
    <cellStyle name="Normal 11 3 2 8" xfId="10730"/>
    <cellStyle name="Normal 11 3 3" xfId="697"/>
    <cellStyle name="Normal 11 3 3 2" xfId="1729"/>
    <cellStyle name="Normal 11 3 3 2 2" xfId="6904"/>
    <cellStyle name="Normal 11 3 3 2 3" xfId="12011"/>
    <cellStyle name="Normal 11 3 3 3" xfId="2763"/>
    <cellStyle name="Normal 11 3 3 3 2" xfId="7936"/>
    <cellStyle name="Normal 11 3 3 3 3" xfId="13035"/>
    <cellStyle name="Normal 11 3 3 4" xfId="3803"/>
    <cellStyle name="Normal 11 3 3 4 2" xfId="8972"/>
    <cellStyle name="Normal 11 3 3 4 3" xfId="14066"/>
    <cellStyle name="Normal 11 3 3 5" xfId="4824"/>
    <cellStyle name="Normal 11 3 3 5 2" xfId="9992"/>
    <cellStyle name="Normal 11 3 3 5 3" xfId="15085"/>
    <cellStyle name="Normal 11 3 3 6" xfId="5874"/>
    <cellStyle name="Normal 11 3 3 7" xfId="10986"/>
    <cellStyle name="Normal 11 3 4" xfId="1217"/>
    <cellStyle name="Normal 11 3 4 2" xfId="6392"/>
    <cellStyle name="Normal 11 3 4 3" xfId="11499"/>
    <cellStyle name="Normal 11 3 5" xfId="2251"/>
    <cellStyle name="Normal 11 3 5 2" xfId="7424"/>
    <cellStyle name="Normal 11 3 5 3" xfId="12523"/>
    <cellStyle name="Normal 11 3 6" xfId="3289"/>
    <cellStyle name="Normal 11 3 6 2" xfId="8458"/>
    <cellStyle name="Normal 11 3 6 3" xfId="13553"/>
    <cellStyle name="Normal 11 3 7" xfId="4312"/>
    <cellStyle name="Normal 11 3 7 2" xfId="9480"/>
    <cellStyle name="Normal 11 3 7 3" xfId="14573"/>
    <cellStyle name="Normal 11 3 8" xfId="5358"/>
    <cellStyle name="Normal 11 3 9" xfId="10474"/>
    <cellStyle name="Normal 11 4" xfId="311"/>
    <cellStyle name="Normal 11 4 2" xfId="825"/>
    <cellStyle name="Normal 11 4 2 2" xfId="1857"/>
    <cellStyle name="Normal 11 4 2 2 2" xfId="7032"/>
    <cellStyle name="Normal 11 4 2 2 3" xfId="12139"/>
    <cellStyle name="Normal 11 4 2 3" xfId="2891"/>
    <cellStyle name="Normal 11 4 2 3 2" xfId="8064"/>
    <cellStyle name="Normal 11 4 2 3 3" xfId="13163"/>
    <cellStyle name="Normal 11 4 2 4" xfId="3931"/>
    <cellStyle name="Normal 11 4 2 4 2" xfId="9100"/>
    <cellStyle name="Normal 11 4 2 4 3" xfId="14194"/>
    <cellStyle name="Normal 11 4 2 5" xfId="4952"/>
    <cellStyle name="Normal 11 4 2 5 2" xfId="10120"/>
    <cellStyle name="Normal 11 4 2 5 3" xfId="15213"/>
    <cellStyle name="Normal 11 4 2 6" xfId="6002"/>
    <cellStyle name="Normal 11 4 2 7" xfId="11114"/>
    <cellStyle name="Normal 11 4 3" xfId="1345"/>
    <cellStyle name="Normal 11 4 3 2" xfId="6520"/>
    <cellStyle name="Normal 11 4 3 3" xfId="11627"/>
    <cellStyle name="Normal 11 4 4" xfId="2379"/>
    <cellStyle name="Normal 11 4 4 2" xfId="7552"/>
    <cellStyle name="Normal 11 4 4 3" xfId="12651"/>
    <cellStyle name="Normal 11 4 5" xfId="3418"/>
    <cellStyle name="Normal 11 4 5 2" xfId="8587"/>
    <cellStyle name="Normal 11 4 5 3" xfId="13681"/>
    <cellStyle name="Normal 11 4 6" xfId="4440"/>
    <cellStyle name="Normal 11 4 6 2" xfId="9608"/>
    <cellStyle name="Normal 11 4 6 3" xfId="14701"/>
    <cellStyle name="Normal 11 4 7" xfId="5488"/>
    <cellStyle name="Normal 11 4 8" xfId="10602"/>
    <cellStyle name="Normal 11 5" xfId="569"/>
    <cellStyle name="Normal 11 5 2" xfId="1601"/>
    <cellStyle name="Normal 11 5 2 2" xfId="6776"/>
    <cellStyle name="Normal 11 5 2 3" xfId="11883"/>
    <cellStyle name="Normal 11 5 3" xfId="2635"/>
    <cellStyle name="Normal 11 5 3 2" xfId="7808"/>
    <cellStyle name="Normal 11 5 3 3" xfId="12907"/>
    <cellStyle name="Normal 11 5 4" xfId="3675"/>
    <cellStyle name="Normal 11 5 4 2" xfId="8844"/>
    <cellStyle name="Normal 11 5 4 3" xfId="13938"/>
    <cellStyle name="Normal 11 5 5" xfId="4696"/>
    <cellStyle name="Normal 11 5 5 2" xfId="9864"/>
    <cellStyle name="Normal 11 5 5 3" xfId="14957"/>
    <cellStyle name="Normal 11 5 6" xfId="5746"/>
    <cellStyle name="Normal 11 5 7" xfId="10858"/>
    <cellStyle name="Normal 11 6" xfId="1087"/>
    <cellStyle name="Normal 11 6 2" xfId="6262"/>
    <cellStyle name="Normal 11 6 3" xfId="11371"/>
    <cellStyle name="Normal 11 7" xfId="2122"/>
    <cellStyle name="Normal 11 7 2" xfId="7295"/>
    <cellStyle name="Normal 11 7 3" xfId="12395"/>
    <cellStyle name="Normal 11 8" xfId="3156"/>
    <cellStyle name="Normal 11 8 2" xfId="8325"/>
    <cellStyle name="Normal 11 8 3" xfId="13422"/>
    <cellStyle name="Normal 11 9" xfId="4184"/>
    <cellStyle name="Normal 11 9 2" xfId="9352"/>
    <cellStyle name="Normal 11 9 3" xfId="14445"/>
    <cellStyle name="Normal 12" xfId="82"/>
    <cellStyle name="Normal 13" xfId="81"/>
    <cellStyle name="Normal 13 10" xfId="10378"/>
    <cellStyle name="Normal 13 2" xfId="213"/>
    <cellStyle name="Normal 13 2 2" xfId="471"/>
    <cellStyle name="Normal 13 2 2 2" xfId="985"/>
    <cellStyle name="Normal 13 2 2 2 2" xfId="2017"/>
    <cellStyle name="Normal 13 2 2 2 2 2" xfId="7192"/>
    <cellStyle name="Normal 13 2 2 2 2 3" xfId="12299"/>
    <cellStyle name="Normal 13 2 2 2 3" xfId="3051"/>
    <cellStyle name="Normal 13 2 2 2 3 2" xfId="8224"/>
    <cellStyle name="Normal 13 2 2 2 3 3" xfId="13323"/>
    <cellStyle name="Normal 13 2 2 2 4" xfId="4091"/>
    <cellStyle name="Normal 13 2 2 2 4 2" xfId="9260"/>
    <cellStyle name="Normal 13 2 2 2 4 3" xfId="14354"/>
    <cellStyle name="Normal 13 2 2 2 5" xfId="5112"/>
    <cellStyle name="Normal 13 2 2 2 5 2" xfId="10280"/>
    <cellStyle name="Normal 13 2 2 2 5 3" xfId="15373"/>
    <cellStyle name="Normal 13 2 2 2 6" xfId="6162"/>
    <cellStyle name="Normal 13 2 2 2 7" xfId="11274"/>
    <cellStyle name="Normal 13 2 2 3" xfId="1505"/>
    <cellStyle name="Normal 13 2 2 3 2" xfId="6680"/>
    <cellStyle name="Normal 13 2 2 3 3" xfId="11787"/>
    <cellStyle name="Normal 13 2 2 4" xfId="2539"/>
    <cellStyle name="Normal 13 2 2 4 2" xfId="7712"/>
    <cellStyle name="Normal 13 2 2 4 3" xfId="12811"/>
    <cellStyle name="Normal 13 2 2 5" xfId="3578"/>
    <cellStyle name="Normal 13 2 2 5 2" xfId="8747"/>
    <cellStyle name="Normal 13 2 2 5 3" xfId="13841"/>
    <cellStyle name="Normal 13 2 2 6" xfId="4600"/>
    <cellStyle name="Normal 13 2 2 6 2" xfId="9768"/>
    <cellStyle name="Normal 13 2 2 6 3" xfId="14861"/>
    <cellStyle name="Normal 13 2 2 7" xfId="5648"/>
    <cellStyle name="Normal 13 2 2 8" xfId="10762"/>
    <cellStyle name="Normal 13 2 3" xfId="729"/>
    <cellStyle name="Normal 13 2 3 2" xfId="1761"/>
    <cellStyle name="Normal 13 2 3 2 2" xfId="6936"/>
    <cellStyle name="Normal 13 2 3 2 3" xfId="12043"/>
    <cellStyle name="Normal 13 2 3 3" xfId="2795"/>
    <cellStyle name="Normal 13 2 3 3 2" xfId="7968"/>
    <cellStyle name="Normal 13 2 3 3 3" xfId="13067"/>
    <cellStyle name="Normal 13 2 3 4" xfId="3835"/>
    <cellStyle name="Normal 13 2 3 4 2" xfId="9004"/>
    <cellStyle name="Normal 13 2 3 4 3" xfId="14098"/>
    <cellStyle name="Normal 13 2 3 5" xfId="4856"/>
    <cellStyle name="Normal 13 2 3 5 2" xfId="10024"/>
    <cellStyle name="Normal 13 2 3 5 3" xfId="15117"/>
    <cellStyle name="Normal 13 2 3 6" xfId="5906"/>
    <cellStyle name="Normal 13 2 3 7" xfId="11018"/>
    <cellStyle name="Normal 13 2 4" xfId="1249"/>
    <cellStyle name="Normal 13 2 4 2" xfId="6424"/>
    <cellStyle name="Normal 13 2 4 3" xfId="11531"/>
    <cellStyle name="Normal 13 2 5" xfId="2283"/>
    <cellStyle name="Normal 13 2 5 2" xfId="7456"/>
    <cellStyle name="Normal 13 2 5 3" xfId="12555"/>
    <cellStyle name="Normal 13 2 6" xfId="3321"/>
    <cellStyle name="Normal 13 2 6 2" xfId="8490"/>
    <cellStyle name="Normal 13 2 6 3" xfId="13585"/>
    <cellStyle name="Normal 13 2 7" xfId="4344"/>
    <cellStyle name="Normal 13 2 7 2" xfId="9512"/>
    <cellStyle name="Normal 13 2 7 3" xfId="14605"/>
    <cellStyle name="Normal 13 2 8" xfId="5390"/>
    <cellStyle name="Normal 13 2 9" xfId="10506"/>
    <cellStyle name="Normal 13 3" xfId="343"/>
    <cellStyle name="Normal 13 3 2" xfId="857"/>
    <cellStyle name="Normal 13 3 2 2" xfId="1889"/>
    <cellStyle name="Normal 13 3 2 2 2" xfId="7064"/>
    <cellStyle name="Normal 13 3 2 2 3" xfId="12171"/>
    <cellStyle name="Normal 13 3 2 3" xfId="2923"/>
    <cellStyle name="Normal 13 3 2 3 2" xfId="8096"/>
    <cellStyle name="Normal 13 3 2 3 3" xfId="13195"/>
    <cellStyle name="Normal 13 3 2 4" xfId="3963"/>
    <cellStyle name="Normal 13 3 2 4 2" xfId="9132"/>
    <cellStyle name="Normal 13 3 2 4 3" xfId="14226"/>
    <cellStyle name="Normal 13 3 2 5" xfId="4984"/>
    <cellStyle name="Normal 13 3 2 5 2" xfId="10152"/>
    <cellStyle name="Normal 13 3 2 5 3" xfId="15245"/>
    <cellStyle name="Normal 13 3 2 6" xfId="6034"/>
    <cellStyle name="Normal 13 3 2 7" xfId="11146"/>
    <cellStyle name="Normal 13 3 3" xfId="1377"/>
    <cellStyle name="Normal 13 3 3 2" xfId="6552"/>
    <cellStyle name="Normal 13 3 3 3" xfId="11659"/>
    <cellStyle name="Normal 13 3 4" xfId="2411"/>
    <cellStyle name="Normal 13 3 4 2" xfId="7584"/>
    <cellStyle name="Normal 13 3 4 3" xfId="12683"/>
    <cellStyle name="Normal 13 3 5" xfId="3450"/>
    <cellStyle name="Normal 13 3 5 2" xfId="8619"/>
    <cellStyle name="Normal 13 3 5 3" xfId="13713"/>
    <cellStyle name="Normal 13 3 6" xfId="4472"/>
    <cellStyle name="Normal 13 3 6 2" xfId="9640"/>
    <cellStyle name="Normal 13 3 6 3" xfId="14733"/>
    <cellStyle name="Normal 13 3 7" xfId="5520"/>
    <cellStyle name="Normal 13 3 8" xfId="10634"/>
    <cellStyle name="Normal 13 4" xfId="601"/>
    <cellStyle name="Normal 13 4 2" xfId="1633"/>
    <cellStyle name="Normal 13 4 2 2" xfId="6808"/>
    <cellStyle name="Normal 13 4 2 3" xfId="11915"/>
    <cellStyle name="Normal 13 4 3" xfId="2667"/>
    <cellStyle name="Normal 13 4 3 2" xfId="7840"/>
    <cellStyle name="Normal 13 4 3 3" xfId="12939"/>
    <cellStyle name="Normal 13 4 4" xfId="3707"/>
    <cellStyle name="Normal 13 4 4 2" xfId="8876"/>
    <cellStyle name="Normal 13 4 4 3" xfId="13970"/>
    <cellStyle name="Normal 13 4 5" xfId="4728"/>
    <cellStyle name="Normal 13 4 5 2" xfId="9896"/>
    <cellStyle name="Normal 13 4 5 3" xfId="14989"/>
    <cellStyle name="Normal 13 4 6" xfId="5778"/>
    <cellStyle name="Normal 13 4 7" xfId="10890"/>
    <cellStyle name="Normal 13 5" xfId="1120"/>
    <cellStyle name="Normal 13 5 2" xfId="6295"/>
    <cellStyle name="Normal 13 5 3" xfId="11403"/>
    <cellStyle name="Normal 13 6" xfId="2155"/>
    <cellStyle name="Normal 13 6 2" xfId="7328"/>
    <cellStyle name="Normal 13 6 3" xfId="12427"/>
    <cellStyle name="Normal 13 7" xfId="3189"/>
    <cellStyle name="Normal 13 7 2" xfId="8358"/>
    <cellStyle name="Normal 13 7 3" xfId="13454"/>
    <cellStyle name="Normal 13 8" xfId="4216"/>
    <cellStyle name="Normal 13 8 2" xfId="9384"/>
    <cellStyle name="Normal 13 8 3" xfId="14477"/>
    <cellStyle name="Normal 13 9" xfId="5258"/>
    <cellStyle name="Normal 14" xfId="148"/>
    <cellStyle name="Normal 15" xfId="147"/>
    <cellStyle name="Normal 15 2" xfId="407"/>
    <cellStyle name="Normal 15 2 2" xfId="921"/>
    <cellStyle name="Normal 15 2 2 2" xfId="1953"/>
    <cellStyle name="Normal 15 2 2 2 2" xfId="7128"/>
    <cellStyle name="Normal 15 2 2 2 3" xfId="12235"/>
    <cellStyle name="Normal 15 2 2 3" xfId="2987"/>
    <cellStyle name="Normal 15 2 2 3 2" xfId="8160"/>
    <cellStyle name="Normal 15 2 2 3 3" xfId="13259"/>
    <cellStyle name="Normal 15 2 2 4" xfId="4027"/>
    <cellStyle name="Normal 15 2 2 4 2" xfId="9196"/>
    <cellStyle name="Normal 15 2 2 4 3" xfId="14290"/>
    <cellStyle name="Normal 15 2 2 5" xfId="5048"/>
    <cellStyle name="Normal 15 2 2 5 2" xfId="10216"/>
    <cellStyle name="Normal 15 2 2 5 3" xfId="15309"/>
    <cellStyle name="Normal 15 2 2 6" xfId="6098"/>
    <cellStyle name="Normal 15 2 2 7" xfId="11210"/>
    <cellStyle name="Normal 15 2 3" xfId="1441"/>
    <cellStyle name="Normal 15 2 3 2" xfId="6616"/>
    <cellStyle name="Normal 15 2 3 3" xfId="11723"/>
    <cellStyle name="Normal 15 2 4" xfId="2475"/>
    <cellStyle name="Normal 15 2 4 2" xfId="7648"/>
    <cellStyle name="Normal 15 2 4 3" xfId="12747"/>
    <cellStyle name="Normal 15 2 5" xfId="3514"/>
    <cellStyle name="Normal 15 2 5 2" xfId="8683"/>
    <cellStyle name="Normal 15 2 5 3" xfId="13777"/>
    <cellStyle name="Normal 15 2 6" xfId="4536"/>
    <cellStyle name="Normal 15 2 6 2" xfId="9704"/>
    <cellStyle name="Normal 15 2 6 3" xfId="14797"/>
    <cellStyle name="Normal 15 2 7" xfId="5584"/>
    <cellStyle name="Normal 15 2 8" xfId="10698"/>
    <cellStyle name="Normal 15 3" xfId="665"/>
    <cellStyle name="Normal 15 3 2" xfId="1697"/>
    <cellStyle name="Normal 15 3 2 2" xfId="6872"/>
    <cellStyle name="Normal 15 3 2 3" xfId="11979"/>
    <cellStyle name="Normal 15 3 3" xfId="2731"/>
    <cellStyle name="Normal 15 3 3 2" xfId="7904"/>
    <cellStyle name="Normal 15 3 3 3" xfId="13003"/>
    <cellStyle name="Normal 15 3 4" xfId="3771"/>
    <cellStyle name="Normal 15 3 4 2" xfId="8940"/>
    <cellStyle name="Normal 15 3 4 3" xfId="14034"/>
    <cellStyle name="Normal 15 3 5" xfId="4792"/>
    <cellStyle name="Normal 15 3 5 2" xfId="9960"/>
    <cellStyle name="Normal 15 3 5 3" xfId="15053"/>
    <cellStyle name="Normal 15 3 6" xfId="5842"/>
    <cellStyle name="Normal 15 3 7" xfId="10954"/>
    <cellStyle name="Normal 15 4" xfId="1185"/>
    <cellStyle name="Normal 15 4 2" xfId="6360"/>
    <cellStyle name="Normal 15 4 3" xfId="11467"/>
    <cellStyle name="Normal 15 5" xfId="2219"/>
    <cellStyle name="Normal 15 5 2" xfId="7392"/>
    <cellStyle name="Normal 15 5 3" xfId="12491"/>
    <cellStyle name="Normal 15 6" xfId="3255"/>
    <cellStyle name="Normal 15 6 2" xfId="8424"/>
    <cellStyle name="Normal 15 6 3" xfId="13520"/>
    <cellStyle name="Normal 15 7" xfId="4280"/>
    <cellStyle name="Normal 15 7 2" xfId="9448"/>
    <cellStyle name="Normal 15 7 3" xfId="14541"/>
    <cellStyle name="Normal 15 8" xfId="5324"/>
    <cellStyle name="Normal 15 9" xfId="10442"/>
    <cellStyle name="Normal 16" xfId="278"/>
    <cellStyle name="Normal 17" xfId="277"/>
    <cellStyle name="Normal 17 2" xfId="793"/>
    <cellStyle name="Normal 17 2 2" xfId="1825"/>
    <cellStyle name="Normal 17 2 2 2" xfId="7000"/>
    <cellStyle name="Normal 17 2 2 3" xfId="12107"/>
    <cellStyle name="Normal 17 2 3" xfId="2859"/>
    <cellStyle name="Normal 17 2 3 2" xfId="8032"/>
    <cellStyle name="Normal 17 2 3 3" xfId="13131"/>
    <cellStyle name="Normal 17 2 4" xfId="3899"/>
    <cellStyle name="Normal 17 2 4 2" xfId="9068"/>
    <cellStyle name="Normal 17 2 4 3" xfId="14162"/>
    <cellStyle name="Normal 17 2 5" xfId="4920"/>
    <cellStyle name="Normal 17 2 5 2" xfId="10088"/>
    <cellStyle name="Normal 17 2 5 3" xfId="15181"/>
    <cellStyle name="Normal 17 2 6" xfId="5970"/>
    <cellStyle name="Normal 17 2 7" xfId="11082"/>
    <cellStyle name="Normal 17 3" xfId="1313"/>
    <cellStyle name="Normal 17 3 2" xfId="6488"/>
    <cellStyle name="Normal 17 3 3" xfId="11595"/>
    <cellStyle name="Normal 17 4" xfId="2347"/>
    <cellStyle name="Normal 17 4 2" xfId="7520"/>
    <cellStyle name="Normal 17 4 3" xfId="12619"/>
    <cellStyle name="Normal 17 5" xfId="3385"/>
    <cellStyle name="Normal 17 5 2" xfId="8554"/>
    <cellStyle name="Normal 17 5 3" xfId="13649"/>
    <cellStyle name="Normal 17 6" xfId="4408"/>
    <cellStyle name="Normal 17 6 2" xfId="9576"/>
    <cellStyle name="Normal 17 6 3" xfId="14669"/>
    <cellStyle name="Normal 17 7" xfId="5454"/>
    <cellStyle name="Normal 17 8" xfId="10570"/>
    <cellStyle name="Normal 18" xfId="536"/>
    <cellStyle name="Normal 19" xfId="535"/>
    <cellStyle name="Normal 19 2" xfId="1569"/>
    <cellStyle name="Normal 19 2 2" xfId="6744"/>
    <cellStyle name="Normal 19 2 3" xfId="11851"/>
    <cellStyle name="Normal 19 3" xfId="2603"/>
    <cellStyle name="Normal 19 3 2" xfId="7776"/>
    <cellStyle name="Normal 19 3 3" xfId="12875"/>
    <cellStyle name="Normal 19 4" xfId="3642"/>
    <cellStyle name="Normal 19 4 2" xfId="8811"/>
    <cellStyle name="Normal 19 4 3" xfId="13905"/>
    <cellStyle name="Normal 19 5" xfId="4664"/>
    <cellStyle name="Normal 19 5 2" xfId="9832"/>
    <cellStyle name="Normal 19 5 3" xfId="14925"/>
    <cellStyle name="Normal 19 6" xfId="5712"/>
    <cellStyle name="Normal 19 7" xfId="10826"/>
    <cellStyle name="Normal 2" xfId="5"/>
    <cellStyle name="Normal 2 10" xfId="150"/>
    <cellStyle name="Normal 2 10 2" xfId="408"/>
    <cellStyle name="Normal 2 10 2 2" xfId="922"/>
    <cellStyle name="Normal 2 10 2 2 2" xfId="1954"/>
    <cellStyle name="Normal 2 10 2 2 2 2" xfId="7129"/>
    <cellStyle name="Normal 2 10 2 2 2 3" xfId="12236"/>
    <cellStyle name="Normal 2 10 2 2 3" xfId="2988"/>
    <cellStyle name="Normal 2 10 2 2 3 2" xfId="8161"/>
    <cellStyle name="Normal 2 10 2 2 3 3" xfId="13260"/>
    <cellStyle name="Normal 2 10 2 2 4" xfId="4028"/>
    <cellStyle name="Normal 2 10 2 2 4 2" xfId="9197"/>
    <cellStyle name="Normal 2 10 2 2 4 3" xfId="14291"/>
    <cellStyle name="Normal 2 10 2 2 5" xfId="5049"/>
    <cellStyle name="Normal 2 10 2 2 5 2" xfId="10217"/>
    <cellStyle name="Normal 2 10 2 2 5 3" xfId="15310"/>
    <cellStyle name="Normal 2 10 2 2 6" xfId="6099"/>
    <cellStyle name="Normal 2 10 2 2 7" xfId="11211"/>
    <cellStyle name="Normal 2 10 2 3" xfId="1442"/>
    <cellStyle name="Normal 2 10 2 3 2" xfId="6617"/>
    <cellStyle name="Normal 2 10 2 3 3" xfId="11724"/>
    <cellStyle name="Normal 2 10 2 4" xfId="2476"/>
    <cellStyle name="Normal 2 10 2 4 2" xfId="7649"/>
    <cellStyle name="Normal 2 10 2 4 3" xfId="12748"/>
    <cellStyle name="Normal 2 10 2 5" xfId="3515"/>
    <cellStyle name="Normal 2 10 2 5 2" xfId="8684"/>
    <cellStyle name="Normal 2 10 2 5 3" xfId="13778"/>
    <cellStyle name="Normal 2 10 2 6" xfId="4537"/>
    <cellStyle name="Normal 2 10 2 6 2" xfId="9705"/>
    <cellStyle name="Normal 2 10 2 6 3" xfId="14798"/>
    <cellStyle name="Normal 2 10 2 7" xfId="5585"/>
    <cellStyle name="Normal 2 10 2 8" xfId="10699"/>
    <cellStyle name="Normal 2 10 3" xfId="666"/>
    <cellStyle name="Normal 2 10 3 2" xfId="1698"/>
    <cellStyle name="Normal 2 10 3 2 2" xfId="6873"/>
    <cellStyle name="Normal 2 10 3 2 3" xfId="11980"/>
    <cellStyle name="Normal 2 10 3 3" xfId="2732"/>
    <cellStyle name="Normal 2 10 3 3 2" xfId="7905"/>
    <cellStyle name="Normal 2 10 3 3 3" xfId="13004"/>
    <cellStyle name="Normal 2 10 3 4" xfId="3772"/>
    <cellStyle name="Normal 2 10 3 4 2" xfId="8941"/>
    <cellStyle name="Normal 2 10 3 4 3" xfId="14035"/>
    <cellStyle name="Normal 2 10 3 5" xfId="4793"/>
    <cellStyle name="Normal 2 10 3 5 2" xfId="9961"/>
    <cellStyle name="Normal 2 10 3 5 3" xfId="15054"/>
    <cellStyle name="Normal 2 10 3 6" xfId="5843"/>
    <cellStyle name="Normal 2 10 3 7" xfId="10955"/>
    <cellStyle name="Normal 2 10 4" xfId="1186"/>
    <cellStyle name="Normal 2 10 4 2" xfId="6361"/>
    <cellStyle name="Normal 2 10 4 3" xfId="11468"/>
    <cellStyle name="Normal 2 10 5" xfId="2220"/>
    <cellStyle name="Normal 2 10 5 2" xfId="7393"/>
    <cellStyle name="Normal 2 10 5 3" xfId="12492"/>
    <cellStyle name="Normal 2 10 6" xfId="3258"/>
    <cellStyle name="Normal 2 10 6 2" xfId="8427"/>
    <cellStyle name="Normal 2 10 6 3" xfId="13522"/>
    <cellStyle name="Normal 2 10 7" xfId="4281"/>
    <cellStyle name="Normal 2 10 7 2" xfId="9449"/>
    <cellStyle name="Normal 2 10 7 3" xfId="14542"/>
    <cellStyle name="Normal 2 10 8" xfId="5327"/>
    <cellStyle name="Normal 2 10 9" xfId="10443"/>
    <cellStyle name="Normal 2 11" xfId="280"/>
    <cellStyle name="Normal 2 11 2" xfId="794"/>
    <cellStyle name="Normal 2 11 2 2" xfId="1826"/>
    <cellStyle name="Normal 2 11 2 2 2" xfId="7001"/>
    <cellStyle name="Normal 2 11 2 2 3" xfId="12108"/>
    <cellStyle name="Normal 2 11 2 3" xfId="2860"/>
    <cellStyle name="Normal 2 11 2 3 2" xfId="8033"/>
    <cellStyle name="Normal 2 11 2 3 3" xfId="13132"/>
    <cellStyle name="Normal 2 11 2 4" xfId="3900"/>
    <cellStyle name="Normal 2 11 2 4 2" xfId="9069"/>
    <cellStyle name="Normal 2 11 2 4 3" xfId="14163"/>
    <cellStyle name="Normal 2 11 2 5" xfId="4921"/>
    <cellStyle name="Normal 2 11 2 5 2" xfId="10089"/>
    <cellStyle name="Normal 2 11 2 5 3" xfId="15182"/>
    <cellStyle name="Normal 2 11 2 6" xfId="5971"/>
    <cellStyle name="Normal 2 11 2 7" xfId="11083"/>
    <cellStyle name="Normal 2 11 3" xfId="1314"/>
    <cellStyle name="Normal 2 11 3 2" xfId="6489"/>
    <cellStyle name="Normal 2 11 3 3" xfId="11596"/>
    <cellStyle name="Normal 2 11 4" xfId="2348"/>
    <cellStyle name="Normal 2 11 4 2" xfId="7521"/>
    <cellStyle name="Normal 2 11 4 3" xfId="12620"/>
    <cellStyle name="Normal 2 11 5" xfId="3387"/>
    <cellStyle name="Normal 2 11 5 2" xfId="8556"/>
    <cellStyle name="Normal 2 11 5 3" xfId="13650"/>
    <cellStyle name="Normal 2 11 6" xfId="4409"/>
    <cellStyle name="Normal 2 11 6 2" xfId="9577"/>
    <cellStyle name="Normal 2 11 6 3" xfId="14670"/>
    <cellStyle name="Normal 2 11 7" xfId="5457"/>
    <cellStyle name="Normal 2 11 8" xfId="10571"/>
    <cellStyle name="Normal 2 12" xfId="538"/>
    <cellStyle name="Normal 2 12 2" xfId="1570"/>
    <cellStyle name="Normal 2 12 2 2" xfId="6745"/>
    <cellStyle name="Normal 2 12 2 3" xfId="11852"/>
    <cellStyle name="Normal 2 12 3" xfId="2604"/>
    <cellStyle name="Normal 2 12 3 2" xfId="7777"/>
    <cellStyle name="Normal 2 12 3 3" xfId="12876"/>
    <cellStyle name="Normal 2 12 4" xfId="3644"/>
    <cellStyle name="Normal 2 12 4 2" xfId="8813"/>
    <cellStyle name="Normal 2 12 4 3" xfId="13907"/>
    <cellStyle name="Normal 2 12 5" xfId="4665"/>
    <cellStyle name="Normal 2 12 5 2" xfId="9833"/>
    <cellStyle name="Normal 2 12 5 3" xfId="14926"/>
    <cellStyle name="Normal 2 12 6" xfId="5715"/>
    <cellStyle name="Normal 2 12 7" xfId="10827"/>
    <cellStyle name="Normal 2 13" xfId="1049"/>
    <cellStyle name="Normal 2 13 2" xfId="2083"/>
    <cellStyle name="Normal 2 13 2 2" xfId="7257"/>
    <cellStyle name="Normal 2 13 2 3" xfId="12363"/>
    <cellStyle name="Normal 2 13 3" xfId="3117"/>
    <cellStyle name="Normal 2 13 3 2" xfId="8288"/>
    <cellStyle name="Normal 2 13 3 3" xfId="13387"/>
    <cellStyle name="Normal 2 13 4" xfId="4157"/>
    <cellStyle name="Normal 2 13 4 2" xfId="9325"/>
    <cellStyle name="Normal 2 13 4 3" xfId="14418"/>
    <cellStyle name="Normal 2 13 5" xfId="5178"/>
    <cellStyle name="Normal 2 13 5 2" xfId="10345"/>
    <cellStyle name="Normal 2 13 5 3" xfId="15437"/>
    <cellStyle name="Normal 2 14" xfId="1121"/>
    <cellStyle name="Normal 2 15" xfId="2123"/>
    <cellStyle name="Normal 2 16" xfId="3122"/>
    <cellStyle name="Normal 2 17" xfId="5180"/>
    <cellStyle name="Normal 2 18" xfId="5197"/>
    <cellStyle name="Normal 2 2" xfId="3"/>
    <cellStyle name="Normal 2 2 2" xfId="8"/>
    <cellStyle name="Normal 2 2 2 10" xfId="539"/>
    <cellStyle name="Normal 2 2 2 10 2" xfId="1571"/>
    <cellStyle name="Normal 2 2 2 10 2 2" xfId="6746"/>
    <cellStyle name="Normal 2 2 2 10 2 3" xfId="11853"/>
    <cellStyle name="Normal 2 2 2 10 3" xfId="2605"/>
    <cellStyle name="Normal 2 2 2 10 3 2" xfId="7778"/>
    <cellStyle name="Normal 2 2 2 10 3 3" xfId="12877"/>
    <cellStyle name="Normal 2 2 2 10 4" xfId="3645"/>
    <cellStyle name="Normal 2 2 2 10 4 2" xfId="8814"/>
    <cellStyle name="Normal 2 2 2 10 4 3" xfId="13908"/>
    <cellStyle name="Normal 2 2 2 10 5" xfId="4666"/>
    <cellStyle name="Normal 2 2 2 10 5 2" xfId="9834"/>
    <cellStyle name="Normal 2 2 2 10 5 3" xfId="14927"/>
    <cellStyle name="Normal 2 2 2 10 6" xfId="5716"/>
    <cellStyle name="Normal 2 2 2 10 7" xfId="10828"/>
    <cellStyle name="Normal 2 2 2 11" xfId="1050"/>
    <cellStyle name="Normal 2 2 2 11 2" xfId="2085"/>
    <cellStyle name="Normal 2 2 2 11 2 2" xfId="7259"/>
    <cellStyle name="Normal 2 2 2 11 2 3" xfId="12364"/>
    <cellStyle name="Normal 2 2 2 11 3" xfId="3118"/>
    <cellStyle name="Normal 2 2 2 11 3 2" xfId="8289"/>
    <cellStyle name="Normal 2 2 2 11 3 3" xfId="13388"/>
    <cellStyle name="Normal 2 2 2 11 4" xfId="4158"/>
    <cellStyle name="Normal 2 2 2 11 4 2" xfId="9326"/>
    <cellStyle name="Normal 2 2 2 11 4 3" xfId="14419"/>
    <cellStyle name="Normal 2 2 2 11 5" xfId="5179"/>
    <cellStyle name="Normal 2 2 2 11 5 2" xfId="10346"/>
    <cellStyle name="Normal 2 2 2 11 5 3" xfId="15438"/>
    <cellStyle name="Normal 2 2 2 12" xfId="1088"/>
    <cellStyle name="Normal 2 2 2 13" xfId="2106"/>
    <cellStyle name="Normal 2 2 2 14" xfId="3123"/>
    <cellStyle name="Normal 2 2 2 15" xfId="5181"/>
    <cellStyle name="Normal 2 2 2 16" xfId="8326"/>
    <cellStyle name="Normal 2 2 2 2" xfId="7"/>
    <cellStyle name="Normal 2 2 2 2 2" xfId="1054"/>
    <cellStyle name="Normal 2 2 2 2 2 2" xfId="1053"/>
    <cellStyle name="Normal 2 2 2 2 2 2 2" xfId="6230"/>
    <cellStyle name="Normal 2 2 2 2 2 2 2 2" xfId="6229"/>
    <cellStyle name="Normal 2 2 2 2 2 2 2 3" xfId="11339"/>
    <cellStyle name="Normal 2 2 2 2 2 2 3" xfId="11340"/>
    <cellStyle name="Normal 2 2 2 2 2 3" xfId="2088"/>
    <cellStyle name="Normal 2 2 2 2 2 4" xfId="3120"/>
    <cellStyle name="Normal 2 2 2 2 2 5" xfId="3256"/>
    <cellStyle name="Normal 2 2 2 2 2 6" xfId="5185"/>
    <cellStyle name="Normal 2 2 2 2 2 7" xfId="5188"/>
    <cellStyle name="Normal 2 2 2 2 3" xfId="2084"/>
    <cellStyle name="Normal 2 2 2 2 4" xfId="2089"/>
    <cellStyle name="Normal 2 2 2 2 4 2" xfId="7262"/>
    <cellStyle name="Normal 2 2 2 2 4 3" xfId="12365"/>
    <cellStyle name="Normal 2 2 2 2 5" xfId="3121"/>
    <cellStyle name="Normal 2 2 2 2 5 2" xfId="8292"/>
    <cellStyle name="Normal 2 2 2 2 5 3" xfId="13390"/>
    <cellStyle name="Normal 2 2 2 2 6" xfId="3190"/>
    <cellStyle name="Normal 2 2 2 2 6 2" xfId="8359"/>
    <cellStyle name="Normal 2 2 2 2 6 3" xfId="13455"/>
    <cellStyle name="Normal 2 2 2 2 7" xfId="5186"/>
    <cellStyle name="Normal 2 2 2 2 8" xfId="5182"/>
    <cellStyle name="Normal 2 2 2 3" xfId="17"/>
    <cellStyle name="Normal 2 2 2 3 10" xfId="2095"/>
    <cellStyle name="Normal 2 2 2 3 10 2" xfId="7268"/>
    <cellStyle name="Normal 2 2 2 3 10 3" xfId="12369"/>
    <cellStyle name="Normal 2 2 2 3 11" xfId="3129"/>
    <cellStyle name="Normal 2 2 2 3 11 2" xfId="8298"/>
    <cellStyle name="Normal 2 2 2 3 11 3" xfId="13395"/>
    <cellStyle name="Normal 2 2 2 3 12" xfId="4159"/>
    <cellStyle name="Normal 2 2 2 3 12 2" xfId="9327"/>
    <cellStyle name="Normal 2 2 2 3 12 3" xfId="14420"/>
    <cellStyle name="Normal 2 2 2 3 13" xfId="5194"/>
    <cellStyle name="Normal 2 2 2 3 14" xfId="5187"/>
    <cellStyle name="Normal 2 2 2 3 2" xfId="27"/>
    <cellStyle name="Normal 2 2 2 3 2 10" xfId="3138"/>
    <cellStyle name="Normal 2 2 2 3 2 10 2" xfId="8307"/>
    <cellStyle name="Normal 2 2 2 3 2 10 3" xfId="13404"/>
    <cellStyle name="Normal 2 2 2 3 2 11" xfId="4166"/>
    <cellStyle name="Normal 2 2 2 3 2 11 2" xfId="9334"/>
    <cellStyle name="Normal 2 2 2 3 2 11 3" xfId="14427"/>
    <cellStyle name="Normal 2 2 2 3 2 12" xfId="5204"/>
    <cellStyle name="Normal 2 2 2 3 2 13" xfId="8293"/>
    <cellStyle name="Normal 2 2 2 3 2 2" xfId="45"/>
    <cellStyle name="Normal 2 2 2 3 2 2 10" xfId="4182"/>
    <cellStyle name="Normal 2 2 2 3 2 2 10 2" xfId="9350"/>
    <cellStyle name="Normal 2 2 2 3 2 2 10 3" xfId="14443"/>
    <cellStyle name="Normal 2 2 2 3 2 2 11" xfId="5222"/>
    <cellStyle name="Normal 2 2 2 3 2 2 12" xfId="5208"/>
    <cellStyle name="Normal 2 2 2 3 2 2 2" xfId="79"/>
    <cellStyle name="Normal 2 2 2 3 2 2 2 10" xfId="5256"/>
    <cellStyle name="Normal 2 2 2 3 2 2 2 11" xfId="10376"/>
    <cellStyle name="Normal 2 2 2 3 2 2 2 2" xfId="145"/>
    <cellStyle name="Normal 2 2 2 3 2 2 2 2 10" xfId="10440"/>
    <cellStyle name="Normal 2 2 2 3 2 2 2 2 2" xfId="275"/>
    <cellStyle name="Normal 2 2 2 3 2 2 2 2 2 2" xfId="533"/>
    <cellStyle name="Normal 2 2 2 3 2 2 2 2 2 2 2" xfId="1047"/>
    <cellStyle name="Normal 2 2 2 3 2 2 2 2 2 2 2 2" xfId="2079"/>
    <cellStyle name="Normal 2 2 2 3 2 2 2 2 2 2 2 2 2" xfId="7254"/>
    <cellStyle name="Normal 2 2 2 3 2 2 2 2 2 2 2 2 3" xfId="12361"/>
    <cellStyle name="Normal 2 2 2 3 2 2 2 2 2 2 2 3" xfId="3113"/>
    <cellStyle name="Normal 2 2 2 3 2 2 2 2 2 2 2 3 2" xfId="8286"/>
    <cellStyle name="Normal 2 2 2 3 2 2 2 2 2 2 2 3 3" xfId="13385"/>
    <cellStyle name="Normal 2 2 2 3 2 2 2 2 2 2 2 4" xfId="4153"/>
    <cellStyle name="Normal 2 2 2 3 2 2 2 2 2 2 2 4 2" xfId="9322"/>
    <cellStyle name="Normal 2 2 2 3 2 2 2 2 2 2 2 4 3" xfId="14416"/>
    <cellStyle name="Normal 2 2 2 3 2 2 2 2 2 2 2 5" xfId="5174"/>
    <cellStyle name="Normal 2 2 2 3 2 2 2 2 2 2 2 5 2" xfId="10342"/>
    <cellStyle name="Normal 2 2 2 3 2 2 2 2 2 2 2 5 3" xfId="15435"/>
    <cellStyle name="Normal 2 2 2 3 2 2 2 2 2 2 2 6" xfId="6224"/>
    <cellStyle name="Normal 2 2 2 3 2 2 2 2 2 2 2 7" xfId="11336"/>
    <cellStyle name="Normal 2 2 2 3 2 2 2 2 2 2 3" xfId="1567"/>
    <cellStyle name="Normal 2 2 2 3 2 2 2 2 2 2 3 2" xfId="6742"/>
    <cellStyle name="Normal 2 2 2 3 2 2 2 2 2 2 3 3" xfId="11849"/>
    <cellStyle name="Normal 2 2 2 3 2 2 2 2 2 2 4" xfId="2601"/>
    <cellStyle name="Normal 2 2 2 3 2 2 2 2 2 2 4 2" xfId="7774"/>
    <cellStyle name="Normal 2 2 2 3 2 2 2 2 2 2 4 3" xfId="12873"/>
    <cellStyle name="Normal 2 2 2 3 2 2 2 2 2 2 5" xfId="3640"/>
    <cellStyle name="Normal 2 2 2 3 2 2 2 2 2 2 5 2" xfId="8809"/>
    <cellStyle name="Normal 2 2 2 3 2 2 2 2 2 2 5 3" xfId="13903"/>
    <cellStyle name="Normal 2 2 2 3 2 2 2 2 2 2 6" xfId="4662"/>
    <cellStyle name="Normal 2 2 2 3 2 2 2 2 2 2 6 2" xfId="9830"/>
    <cellStyle name="Normal 2 2 2 3 2 2 2 2 2 2 6 3" xfId="14923"/>
    <cellStyle name="Normal 2 2 2 3 2 2 2 2 2 2 7" xfId="5710"/>
    <cellStyle name="Normal 2 2 2 3 2 2 2 2 2 2 8" xfId="10824"/>
    <cellStyle name="Normal 2 2 2 3 2 2 2 2 2 3" xfId="791"/>
    <cellStyle name="Normal 2 2 2 3 2 2 2 2 2 3 2" xfId="1823"/>
    <cellStyle name="Normal 2 2 2 3 2 2 2 2 2 3 2 2" xfId="6998"/>
    <cellStyle name="Normal 2 2 2 3 2 2 2 2 2 3 2 3" xfId="12105"/>
    <cellStyle name="Normal 2 2 2 3 2 2 2 2 2 3 3" xfId="2857"/>
    <cellStyle name="Normal 2 2 2 3 2 2 2 2 2 3 3 2" xfId="8030"/>
    <cellStyle name="Normal 2 2 2 3 2 2 2 2 2 3 3 3" xfId="13129"/>
    <cellStyle name="Normal 2 2 2 3 2 2 2 2 2 3 4" xfId="3897"/>
    <cellStyle name="Normal 2 2 2 3 2 2 2 2 2 3 4 2" xfId="9066"/>
    <cellStyle name="Normal 2 2 2 3 2 2 2 2 2 3 4 3" xfId="14160"/>
    <cellStyle name="Normal 2 2 2 3 2 2 2 2 2 3 5" xfId="4918"/>
    <cellStyle name="Normal 2 2 2 3 2 2 2 2 2 3 5 2" xfId="10086"/>
    <cellStyle name="Normal 2 2 2 3 2 2 2 2 2 3 5 3" xfId="15179"/>
    <cellStyle name="Normal 2 2 2 3 2 2 2 2 2 3 6" xfId="5968"/>
    <cellStyle name="Normal 2 2 2 3 2 2 2 2 2 3 7" xfId="11080"/>
    <cellStyle name="Normal 2 2 2 3 2 2 2 2 2 4" xfId="1311"/>
    <cellStyle name="Normal 2 2 2 3 2 2 2 2 2 4 2" xfId="6486"/>
    <cellStyle name="Normal 2 2 2 3 2 2 2 2 2 4 3" xfId="11593"/>
    <cellStyle name="Normal 2 2 2 3 2 2 2 2 2 5" xfId="2345"/>
    <cellStyle name="Normal 2 2 2 3 2 2 2 2 2 5 2" xfId="7518"/>
    <cellStyle name="Normal 2 2 2 3 2 2 2 2 2 5 3" xfId="12617"/>
    <cellStyle name="Normal 2 2 2 3 2 2 2 2 2 6" xfId="3383"/>
    <cellStyle name="Normal 2 2 2 3 2 2 2 2 2 6 2" xfId="8552"/>
    <cellStyle name="Normal 2 2 2 3 2 2 2 2 2 6 3" xfId="13647"/>
    <cellStyle name="Normal 2 2 2 3 2 2 2 2 2 7" xfId="4406"/>
    <cellStyle name="Normal 2 2 2 3 2 2 2 2 2 7 2" xfId="9574"/>
    <cellStyle name="Normal 2 2 2 3 2 2 2 2 2 7 3" xfId="14667"/>
    <cellStyle name="Normal 2 2 2 3 2 2 2 2 2 8" xfId="5452"/>
    <cellStyle name="Normal 2 2 2 3 2 2 2 2 2 9" xfId="10568"/>
    <cellStyle name="Normal 2 2 2 3 2 2 2 2 3" xfId="405"/>
    <cellStyle name="Normal 2 2 2 3 2 2 2 2 3 2" xfId="919"/>
    <cellStyle name="Normal 2 2 2 3 2 2 2 2 3 2 2" xfId="1951"/>
    <cellStyle name="Normal 2 2 2 3 2 2 2 2 3 2 2 2" xfId="7126"/>
    <cellStyle name="Normal 2 2 2 3 2 2 2 2 3 2 2 3" xfId="12233"/>
    <cellStyle name="Normal 2 2 2 3 2 2 2 2 3 2 3" xfId="2985"/>
    <cellStyle name="Normal 2 2 2 3 2 2 2 2 3 2 3 2" xfId="8158"/>
    <cellStyle name="Normal 2 2 2 3 2 2 2 2 3 2 3 3" xfId="13257"/>
    <cellStyle name="Normal 2 2 2 3 2 2 2 2 3 2 4" xfId="4025"/>
    <cellStyle name="Normal 2 2 2 3 2 2 2 2 3 2 4 2" xfId="9194"/>
    <cellStyle name="Normal 2 2 2 3 2 2 2 2 3 2 4 3" xfId="14288"/>
    <cellStyle name="Normal 2 2 2 3 2 2 2 2 3 2 5" xfId="5046"/>
    <cellStyle name="Normal 2 2 2 3 2 2 2 2 3 2 5 2" xfId="10214"/>
    <cellStyle name="Normal 2 2 2 3 2 2 2 2 3 2 5 3" xfId="15307"/>
    <cellStyle name="Normal 2 2 2 3 2 2 2 2 3 2 6" xfId="6096"/>
    <cellStyle name="Normal 2 2 2 3 2 2 2 2 3 2 7" xfId="11208"/>
    <cellStyle name="Normal 2 2 2 3 2 2 2 2 3 3" xfId="1439"/>
    <cellStyle name="Normal 2 2 2 3 2 2 2 2 3 3 2" xfId="6614"/>
    <cellStyle name="Normal 2 2 2 3 2 2 2 2 3 3 3" xfId="11721"/>
    <cellStyle name="Normal 2 2 2 3 2 2 2 2 3 4" xfId="2473"/>
    <cellStyle name="Normal 2 2 2 3 2 2 2 2 3 4 2" xfId="7646"/>
    <cellStyle name="Normal 2 2 2 3 2 2 2 2 3 4 3" xfId="12745"/>
    <cellStyle name="Normal 2 2 2 3 2 2 2 2 3 5" xfId="3512"/>
    <cellStyle name="Normal 2 2 2 3 2 2 2 2 3 5 2" xfId="8681"/>
    <cellStyle name="Normal 2 2 2 3 2 2 2 2 3 5 3" xfId="13775"/>
    <cellStyle name="Normal 2 2 2 3 2 2 2 2 3 6" xfId="4534"/>
    <cellStyle name="Normal 2 2 2 3 2 2 2 2 3 6 2" xfId="9702"/>
    <cellStyle name="Normal 2 2 2 3 2 2 2 2 3 6 3" xfId="14795"/>
    <cellStyle name="Normal 2 2 2 3 2 2 2 2 3 7" xfId="5582"/>
    <cellStyle name="Normal 2 2 2 3 2 2 2 2 3 8" xfId="10696"/>
    <cellStyle name="Normal 2 2 2 3 2 2 2 2 4" xfId="663"/>
    <cellStyle name="Normal 2 2 2 3 2 2 2 2 4 2" xfId="1695"/>
    <cellStyle name="Normal 2 2 2 3 2 2 2 2 4 2 2" xfId="6870"/>
    <cellStyle name="Normal 2 2 2 3 2 2 2 2 4 2 3" xfId="11977"/>
    <cellStyle name="Normal 2 2 2 3 2 2 2 2 4 3" xfId="2729"/>
    <cellStyle name="Normal 2 2 2 3 2 2 2 2 4 3 2" xfId="7902"/>
    <cellStyle name="Normal 2 2 2 3 2 2 2 2 4 3 3" xfId="13001"/>
    <cellStyle name="Normal 2 2 2 3 2 2 2 2 4 4" xfId="3769"/>
    <cellStyle name="Normal 2 2 2 3 2 2 2 2 4 4 2" xfId="8938"/>
    <cellStyle name="Normal 2 2 2 3 2 2 2 2 4 4 3" xfId="14032"/>
    <cellStyle name="Normal 2 2 2 3 2 2 2 2 4 5" xfId="4790"/>
    <cellStyle name="Normal 2 2 2 3 2 2 2 2 4 5 2" xfId="9958"/>
    <cellStyle name="Normal 2 2 2 3 2 2 2 2 4 5 3" xfId="15051"/>
    <cellStyle name="Normal 2 2 2 3 2 2 2 2 4 6" xfId="5840"/>
    <cellStyle name="Normal 2 2 2 3 2 2 2 2 4 7" xfId="10952"/>
    <cellStyle name="Normal 2 2 2 3 2 2 2 2 5" xfId="1183"/>
    <cellStyle name="Normal 2 2 2 3 2 2 2 2 5 2" xfId="6358"/>
    <cellStyle name="Normal 2 2 2 3 2 2 2 2 5 3" xfId="11465"/>
    <cellStyle name="Normal 2 2 2 3 2 2 2 2 6" xfId="2217"/>
    <cellStyle name="Normal 2 2 2 3 2 2 2 2 6 2" xfId="7390"/>
    <cellStyle name="Normal 2 2 2 3 2 2 2 2 6 3" xfId="12489"/>
    <cellStyle name="Normal 2 2 2 3 2 2 2 2 7" xfId="3253"/>
    <cellStyle name="Normal 2 2 2 3 2 2 2 2 7 2" xfId="8422"/>
    <cellStyle name="Normal 2 2 2 3 2 2 2 2 7 3" xfId="13518"/>
    <cellStyle name="Normal 2 2 2 3 2 2 2 2 8" xfId="4278"/>
    <cellStyle name="Normal 2 2 2 3 2 2 2 2 8 2" xfId="9446"/>
    <cellStyle name="Normal 2 2 2 3 2 2 2 2 8 3" xfId="14539"/>
    <cellStyle name="Normal 2 2 2 3 2 2 2 2 9" xfId="5322"/>
    <cellStyle name="Normal 2 2 2 3 2 2 2 3" xfId="211"/>
    <cellStyle name="Normal 2 2 2 3 2 2 2 3 2" xfId="469"/>
    <cellStyle name="Normal 2 2 2 3 2 2 2 3 2 2" xfId="983"/>
    <cellStyle name="Normal 2 2 2 3 2 2 2 3 2 2 2" xfId="2015"/>
    <cellStyle name="Normal 2 2 2 3 2 2 2 3 2 2 2 2" xfId="7190"/>
    <cellStyle name="Normal 2 2 2 3 2 2 2 3 2 2 2 3" xfId="12297"/>
    <cellStyle name="Normal 2 2 2 3 2 2 2 3 2 2 3" xfId="3049"/>
    <cellStyle name="Normal 2 2 2 3 2 2 2 3 2 2 3 2" xfId="8222"/>
    <cellStyle name="Normal 2 2 2 3 2 2 2 3 2 2 3 3" xfId="13321"/>
    <cellStyle name="Normal 2 2 2 3 2 2 2 3 2 2 4" xfId="4089"/>
    <cellStyle name="Normal 2 2 2 3 2 2 2 3 2 2 4 2" xfId="9258"/>
    <cellStyle name="Normal 2 2 2 3 2 2 2 3 2 2 4 3" xfId="14352"/>
    <cellStyle name="Normal 2 2 2 3 2 2 2 3 2 2 5" xfId="5110"/>
    <cellStyle name="Normal 2 2 2 3 2 2 2 3 2 2 5 2" xfId="10278"/>
    <cellStyle name="Normal 2 2 2 3 2 2 2 3 2 2 5 3" xfId="15371"/>
    <cellStyle name="Normal 2 2 2 3 2 2 2 3 2 2 6" xfId="6160"/>
    <cellStyle name="Normal 2 2 2 3 2 2 2 3 2 2 7" xfId="11272"/>
    <cellStyle name="Normal 2 2 2 3 2 2 2 3 2 3" xfId="1503"/>
    <cellStyle name="Normal 2 2 2 3 2 2 2 3 2 3 2" xfId="6678"/>
    <cellStyle name="Normal 2 2 2 3 2 2 2 3 2 3 3" xfId="11785"/>
    <cellStyle name="Normal 2 2 2 3 2 2 2 3 2 4" xfId="2537"/>
    <cellStyle name="Normal 2 2 2 3 2 2 2 3 2 4 2" xfId="7710"/>
    <cellStyle name="Normal 2 2 2 3 2 2 2 3 2 4 3" xfId="12809"/>
    <cellStyle name="Normal 2 2 2 3 2 2 2 3 2 5" xfId="3576"/>
    <cellStyle name="Normal 2 2 2 3 2 2 2 3 2 5 2" xfId="8745"/>
    <cellStyle name="Normal 2 2 2 3 2 2 2 3 2 5 3" xfId="13839"/>
    <cellStyle name="Normal 2 2 2 3 2 2 2 3 2 6" xfId="4598"/>
    <cellStyle name="Normal 2 2 2 3 2 2 2 3 2 6 2" xfId="9766"/>
    <cellStyle name="Normal 2 2 2 3 2 2 2 3 2 6 3" xfId="14859"/>
    <cellStyle name="Normal 2 2 2 3 2 2 2 3 2 7" xfId="5646"/>
    <cellStyle name="Normal 2 2 2 3 2 2 2 3 2 8" xfId="10760"/>
    <cellStyle name="Normal 2 2 2 3 2 2 2 3 3" xfId="727"/>
    <cellStyle name="Normal 2 2 2 3 2 2 2 3 3 2" xfId="1759"/>
    <cellStyle name="Normal 2 2 2 3 2 2 2 3 3 2 2" xfId="6934"/>
    <cellStyle name="Normal 2 2 2 3 2 2 2 3 3 2 3" xfId="12041"/>
    <cellStyle name="Normal 2 2 2 3 2 2 2 3 3 3" xfId="2793"/>
    <cellStyle name="Normal 2 2 2 3 2 2 2 3 3 3 2" xfId="7966"/>
    <cellStyle name="Normal 2 2 2 3 2 2 2 3 3 3 3" xfId="13065"/>
    <cellStyle name="Normal 2 2 2 3 2 2 2 3 3 4" xfId="3833"/>
    <cellStyle name="Normal 2 2 2 3 2 2 2 3 3 4 2" xfId="9002"/>
    <cellStyle name="Normal 2 2 2 3 2 2 2 3 3 4 3" xfId="14096"/>
    <cellStyle name="Normal 2 2 2 3 2 2 2 3 3 5" xfId="4854"/>
    <cellStyle name="Normal 2 2 2 3 2 2 2 3 3 5 2" xfId="10022"/>
    <cellStyle name="Normal 2 2 2 3 2 2 2 3 3 5 3" xfId="15115"/>
    <cellStyle name="Normal 2 2 2 3 2 2 2 3 3 6" xfId="5904"/>
    <cellStyle name="Normal 2 2 2 3 2 2 2 3 3 7" xfId="11016"/>
    <cellStyle name="Normal 2 2 2 3 2 2 2 3 4" xfId="1247"/>
    <cellStyle name="Normal 2 2 2 3 2 2 2 3 4 2" xfId="6422"/>
    <cellStyle name="Normal 2 2 2 3 2 2 2 3 4 3" xfId="11529"/>
    <cellStyle name="Normal 2 2 2 3 2 2 2 3 5" xfId="2281"/>
    <cellStyle name="Normal 2 2 2 3 2 2 2 3 5 2" xfId="7454"/>
    <cellStyle name="Normal 2 2 2 3 2 2 2 3 5 3" xfId="12553"/>
    <cellStyle name="Normal 2 2 2 3 2 2 2 3 6" xfId="3319"/>
    <cellStyle name="Normal 2 2 2 3 2 2 2 3 6 2" xfId="8488"/>
    <cellStyle name="Normal 2 2 2 3 2 2 2 3 6 3" xfId="13583"/>
    <cellStyle name="Normal 2 2 2 3 2 2 2 3 7" xfId="4342"/>
    <cellStyle name="Normal 2 2 2 3 2 2 2 3 7 2" xfId="9510"/>
    <cellStyle name="Normal 2 2 2 3 2 2 2 3 7 3" xfId="14603"/>
    <cellStyle name="Normal 2 2 2 3 2 2 2 3 8" xfId="5388"/>
    <cellStyle name="Normal 2 2 2 3 2 2 2 3 9" xfId="10504"/>
    <cellStyle name="Normal 2 2 2 3 2 2 2 4" xfId="341"/>
    <cellStyle name="Normal 2 2 2 3 2 2 2 4 2" xfId="855"/>
    <cellStyle name="Normal 2 2 2 3 2 2 2 4 2 2" xfId="1887"/>
    <cellStyle name="Normal 2 2 2 3 2 2 2 4 2 2 2" xfId="7062"/>
    <cellStyle name="Normal 2 2 2 3 2 2 2 4 2 2 3" xfId="12169"/>
    <cellStyle name="Normal 2 2 2 3 2 2 2 4 2 3" xfId="2921"/>
    <cellStyle name="Normal 2 2 2 3 2 2 2 4 2 3 2" xfId="8094"/>
    <cellStyle name="Normal 2 2 2 3 2 2 2 4 2 3 3" xfId="13193"/>
    <cellStyle name="Normal 2 2 2 3 2 2 2 4 2 4" xfId="3961"/>
    <cellStyle name="Normal 2 2 2 3 2 2 2 4 2 4 2" xfId="9130"/>
    <cellStyle name="Normal 2 2 2 3 2 2 2 4 2 4 3" xfId="14224"/>
    <cellStyle name="Normal 2 2 2 3 2 2 2 4 2 5" xfId="4982"/>
    <cellStyle name="Normal 2 2 2 3 2 2 2 4 2 5 2" xfId="10150"/>
    <cellStyle name="Normal 2 2 2 3 2 2 2 4 2 5 3" xfId="15243"/>
    <cellStyle name="Normal 2 2 2 3 2 2 2 4 2 6" xfId="6032"/>
    <cellStyle name="Normal 2 2 2 3 2 2 2 4 2 7" xfId="11144"/>
    <cellStyle name="Normal 2 2 2 3 2 2 2 4 3" xfId="1375"/>
    <cellStyle name="Normal 2 2 2 3 2 2 2 4 3 2" xfId="6550"/>
    <cellStyle name="Normal 2 2 2 3 2 2 2 4 3 3" xfId="11657"/>
    <cellStyle name="Normal 2 2 2 3 2 2 2 4 4" xfId="2409"/>
    <cellStyle name="Normal 2 2 2 3 2 2 2 4 4 2" xfId="7582"/>
    <cellStyle name="Normal 2 2 2 3 2 2 2 4 4 3" xfId="12681"/>
    <cellStyle name="Normal 2 2 2 3 2 2 2 4 5" xfId="3448"/>
    <cellStyle name="Normal 2 2 2 3 2 2 2 4 5 2" xfId="8617"/>
    <cellStyle name="Normal 2 2 2 3 2 2 2 4 5 3" xfId="13711"/>
    <cellStyle name="Normal 2 2 2 3 2 2 2 4 6" xfId="4470"/>
    <cellStyle name="Normal 2 2 2 3 2 2 2 4 6 2" xfId="9638"/>
    <cellStyle name="Normal 2 2 2 3 2 2 2 4 6 3" xfId="14731"/>
    <cellStyle name="Normal 2 2 2 3 2 2 2 4 7" xfId="5518"/>
    <cellStyle name="Normal 2 2 2 3 2 2 2 4 8" xfId="10632"/>
    <cellStyle name="Normal 2 2 2 3 2 2 2 5" xfId="599"/>
    <cellStyle name="Normal 2 2 2 3 2 2 2 5 2" xfId="1631"/>
    <cellStyle name="Normal 2 2 2 3 2 2 2 5 2 2" xfId="6806"/>
    <cellStyle name="Normal 2 2 2 3 2 2 2 5 2 3" xfId="11913"/>
    <cellStyle name="Normal 2 2 2 3 2 2 2 5 3" xfId="2665"/>
    <cellStyle name="Normal 2 2 2 3 2 2 2 5 3 2" xfId="7838"/>
    <cellStyle name="Normal 2 2 2 3 2 2 2 5 3 3" xfId="12937"/>
    <cellStyle name="Normal 2 2 2 3 2 2 2 5 4" xfId="3705"/>
    <cellStyle name="Normal 2 2 2 3 2 2 2 5 4 2" xfId="8874"/>
    <cellStyle name="Normal 2 2 2 3 2 2 2 5 4 3" xfId="13968"/>
    <cellStyle name="Normal 2 2 2 3 2 2 2 5 5" xfId="4726"/>
    <cellStyle name="Normal 2 2 2 3 2 2 2 5 5 2" xfId="9894"/>
    <cellStyle name="Normal 2 2 2 3 2 2 2 5 5 3" xfId="14987"/>
    <cellStyle name="Normal 2 2 2 3 2 2 2 5 6" xfId="5776"/>
    <cellStyle name="Normal 2 2 2 3 2 2 2 5 7" xfId="10888"/>
    <cellStyle name="Normal 2 2 2 3 2 2 2 6" xfId="1118"/>
    <cellStyle name="Normal 2 2 2 3 2 2 2 6 2" xfId="6293"/>
    <cellStyle name="Normal 2 2 2 3 2 2 2 6 3" xfId="11401"/>
    <cellStyle name="Normal 2 2 2 3 2 2 2 7" xfId="2153"/>
    <cellStyle name="Normal 2 2 2 3 2 2 2 7 2" xfId="7326"/>
    <cellStyle name="Normal 2 2 2 3 2 2 2 7 3" xfId="12425"/>
    <cellStyle name="Normal 2 2 2 3 2 2 2 8" xfId="3187"/>
    <cellStyle name="Normal 2 2 2 3 2 2 2 8 2" xfId="8356"/>
    <cellStyle name="Normal 2 2 2 3 2 2 2 8 3" xfId="13452"/>
    <cellStyle name="Normal 2 2 2 3 2 2 2 9" xfId="4214"/>
    <cellStyle name="Normal 2 2 2 3 2 2 2 9 2" xfId="9382"/>
    <cellStyle name="Normal 2 2 2 3 2 2 2 9 3" xfId="14475"/>
    <cellStyle name="Normal 2 2 2 3 2 2 3" xfId="113"/>
    <cellStyle name="Normal 2 2 2 3 2 2 3 10" xfId="10408"/>
    <cellStyle name="Normal 2 2 2 3 2 2 3 2" xfId="243"/>
    <cellStyle name="Normal 2 2 2 3 2 2 3 2 2" xfId="501"/>
    <cellStyle name="Normal 2 2 2 3 2 2 3 2 2 2" xfId="1015"/>
    <cellStyle name="Normal 2 2 2 3 2 2 3 2 2 2 2" xfId="2047"/>
    <cellStyle name="Normal 2 2 2 3 2 2 3 2 2 2 2 2" xfId="7222"/>
    <cellStyle name="Normal 2 2 2 3 2 2 3 2 2 2 2 3" xfId="12329"/>
    <cellStyle name="Normal 2 2 2 3 2 2 3 2 2 2 3" xfId="3081"/>
    <cellStyle name="Normal 2 2 2 3 2 2 3 2 2 2 3 2" xfId="8254"/>
    <cellStyle name="Normal 2 2 2 3 2 2 3 2 2 2 3 3" xfId="13353"/>
    <cellStyle name="Normal 2 2 2 3 2 2 3 2 2 2 4" xfId="4121"/>
    <cellStyle name="Normal 2 2 2 3 2 2 3 2 2 2 4 2" xfId="9290"/>
    <cellStyle name="Normal 2 2 2 3 2 2 3 2 2 2 4 3" xfId="14384"/>
    <cellStyle name="Normal 2 2 2 3 2 2 3 2 2 2 5" xfId="5142"/>
    <cellStyle name="Normal 2 2 2 3 2 2 3 2 2 2 5 2" xfId="10310"/>
    <cellStyle name="Normal 2 2 2 3 2 2 3 2 2 2 5 3" xfId="15403"/>
    <cellStyle name="Normal 2 2 2 3 2 2 3 2 2 2 6" xfId="6192"/>
    <cellStyle name="Normal 2 2 2 3 2 2 3 2 2 2 7" xfId="11304"/>
    <cellStyle name="Normal 2 2 2 3 2 2 3 2 2 3" xfId="1535"/>
    <cellStyle name="Normal 2 2 2 3 2 2 3 2 2 3 2" xfId="6710"/>
    <cellStyle name="Normal 2 2 2 3 2 2 3 2 2 3 3" xfId="11817"/>
    <cellStyle name="Normal 2 2 2 3 2 2 3 2 2 4" xfId="2569"/>
    <cellStyle name="Normal 2 2 2 3 2 2 3 2 2 4 2" xfId="7742"/>
    <cellStyle name="Normal 2 2 2 3 2 2 3 2 2 4 3" xfId="12841"/>
    <cellStyle name="Normal 2 2 2 3 2 2 3 2 2 5" xfId="3608"/>
    <cellStyle name="Normal 2 2 2 3 2 2 3 2 2 5 2" xfId="8777"/>
    <cellStyle name="Normal 2 2 2 3 2 2 3 2 2 5 3" xfId="13871"/>
    <cellStyle name="Normal 2 2 2 3 2 2 3 2 2 6" xfId="4630"/>
    <cellStyle name="Normal 2 2 2 3 2 2 3 2 2 6 2" xfId="9798"/>
    <cellStyle name="Normal 2 2 2 3 2 2 3 2 2 6 3" xfId="14891"/>
    <cellStyle name="Normal 2 2 2 3 2 2 3 2 2 7" xfId="5678"/>
    <cellStyle name="Normal 2 2 2 3 2 2 3 2 2 8" xfId="10792"/>
    <cellStyle name="Normal 2 2 2 3 2 2 3 2 3" xfId="759"/>
    <cellStyle name="Normal 2 2 2 3 2 2 3 2 3 2" xfId="1791"/>
    <cellStyle name="Normal 2 2 2 3 2 2 3 2 3 2 2" xfId="6966"/>
    <cellStyle name="Normal 2 2 2 3 2 2 3 2 3 2 3" xfId="12073"/>
    <cellStyle name="Normal 2 2 2 3 2 2 3 2 3 3" xfId="2825"/>
    <cellStyle name="Normal 2 2 2 3 2 2 3 2 3 3 2" xfId="7998"/>
    <cellStyle name="Normal 2 2 2 3 2 2 3 2 3 3 3" xfId="13097"/>
    <cellStyle name="Normal 2 2 2 3 2 2 3 2 3 4" xfId="3865"/>
    <cellStyle name="Normal 2 2 2 3 2 2 3 2 3 4 2" xfId="9034"/>
    <cellStyle name="Normal 2 2 2 3 2 2 3 2 3 4 3" xfId="14128"/>
    <cellStyle name="Normal 2 2 2 3 2 2 3 2 3 5" xfId="4886"/>
    <cellStyle name="Normal 2 2 2 3 2 2 3 2 3 5 2" xfId="10054"/>
    <cellStyle name="Normal 2 2 2 3 2 2 3 2 3 5 3" xfId="15147"/>
    <cellStyle name="Normal 2 2 2 3 2 2 3 2 3 6" xfId="5936"/>
    <cellStyle name="Normal 2 2 2 3 2 2 3 2 3 7" xfId="11048"/>
    <cellStyle name="Normal 2 2 2 3 2 2 3 2 4" xfId="1279"/>
    <cellStyle name="Normal 2 2 2 3 2 2 3 2 4 2" xfId="6454"/>
    <cellStyle name="Normal 2 2 2 3 2 2 3 2 4 3" xfId="11561"/>
    <cellStyle name="Normal 2 2 2 3 2 2 3 2 5" xfId="2313"/>
    <cellStyle name="Normal 2 2 2 3 2 2 3 2 5 2" xfId="7486"/>
    <cellStyle name="Normal 2 2 2 3 2 2 3 2 5 3" xfId="12585"/>
    <cellStyle name="Normal 2 2 2 3 2 2 3 2 6" xfId="3351"/>
    <cellStyle name="Normal 2 2 2 3 2 2 3 2 6 2" xfId="8520"/>
    <cellStyle name="Normal 2 2 2 3 2 2 3 2 6 3" xfId="13615"/>
    <cellStyle name="Normal 2 2 2 3 2 2 3 2 7" xfId="4374"/>
    <cellStyle name="Normal 2 2 2 3 2 2 3 2 7 2" xfId="9542"/>
    <cellStyle name="Normal 2 2 2 3 2 2 3 2 7 3" xfId="14635"/>
    <cellStyle name="Normal 2 2 2 3 2 2 3 2 8" xfId="5420"/>
    <cellStyle name="Normal 2 2 2 3 2 2 3 2 9" xfId="10536"/>
    <cellStyle name="Normal 2 2 2 3 2 2 3 3" xfId="373"/>
    <cellStyle name="Normal 2 2 2 3 2 2 3 3 2" xfId="887"/>
    <cellStyle name="Normal 2 2 2 3 2 2 3 3 2 2" xfId="1919"/>
    <cellStyle name="Normal 2 2 2 3 2 2 3 3 2 2 2" xfId="7094"/>
    <cellStyle name="Normal 2 2 2 3 2 2 3 3 2 2 3" xfId="12201"/>
    <cellStyle name="Normal 2 2 2 3 2 2 3 3 2 3" xfId="2953"/>
    <cellStyle name="Normal 2 2 2 3 2 2 3 3 2 3 2" xfId="8126"/>
    <cellStyle name="Normal 2 2 2 3 2 2 3 3 2 3 3" xfId="13225"/>
    <cellStyle name="Normal 2 2 2 3 2 2 3 3 2 4" xfId="3993"/>
    <cellStyle name="Normal 2 2 2 3 2 2 3 3 2 4 2" xfId="9162"/>
    <cellStyle name="Normal 2 2 2 3 2 2 3 3 2 4 3" xfId="14256"/>
    <cellStyle name="Normal 2 2 2 3 2 2 3 3 2 5" xfId="5014"/>
    <cellStyle name="Normal 2 2 2 3 2 2 3 3 2 5 2" xfId="10182"/>
    <cellStyle name="Normal 2 2 2 3 2 2 3 3 2 5 3" xfId="15275"/>
    <cellStyle name="Normal 2 2 2 3 2 2 3 3 2 6" xfId="6064"/>
    <cellStyle name="Normal 2 2 2 3 2 2 3 3 2 7" xfId="11176"/>
    <cellStyle name="Normal 2 2 2 3 2 2 3 3 3" xfId="1407"/>
    <cellStyle name="Normal 2 2 2 3 2 2 3 3 3 2" xfId="6582"/>
    <cellStyle name="Normal 2 2 2 3 2 2 3 3 3 3" xfId="11689"/>
    <cellStyle name="Normal 2 2 2 3 2 2 3 3 4" xfId="2441"/>
    <cellStyle name="Normal 2 2 2 3 2 2 3 3 4 2" xfId="7614"/>
    <cellStyle name="Normal 2 2 2 3 2 2 3 3 4 3" xfId="12713"/>
    <cellStyle name="Normal 2 2 2 3 2 2 3 3 5" xfId="3480"/>
    <cellStyle name="Normal 2 2 2 3 2 2 3 3 5 2" xfId="8649"/>
    <cellStyle name="Normal 2 2 2 3 2 2 3 3 5 3" xfId="13743"/>
    <cellStyle name="Normal 2 2 2 3 2 2 3 3 6" xfId="4502"/>
    <cellStyle name="Normal 2 2 2 3 2 2 3 3 6 2" xfId="9670"/>
    <cellStyle name="Normal 2 2 2 3 2 2 3 3 6 3" xfId="14763"/>
    <cellStyle name="Normal 2 2 2 3 2 2 3 3 7" xfId="5550"/>
    <cellStyle name="Normal 2 2 2 3 2 2 3 3 8" xfId="10664"/>
    <cellStyle name="Normal 2 2 2 3 2 2 3 4" xfId="631"/>
    <cellStyle name="Normal 2 2 2 3 2 2 3 4 2" xfId="1663"/>
    <cellStyle name="Normal 2 2 2 3 2 2 3 4 2 2" xfId="6838"/>
    <cellStyle name="Normal 2 2 2 3 2 2 3 4 2 3" xfId="11945"/>
    <cellStyle name="Normal 2 2 2 3 2 2 3 4 3" xfId="2697"/>
    <cellStyle name="Normal 2 2 2 3 2 2 3 4 3 2" xfId="7870"/>
    <cellStyle name="Normal 2 2 2 3 2 2 3 4 3 3" xfId="12969"/>
    <cellStyle name="Normal 2 2 2 3 2 2 3 4 4" xfId="3737"/>
    <cellStyle name="Normal 2 2 2 3 2 2 3 4 4 2" xfId="8906"/>
    <cellStyle name="Normal 2 2 2 3 2 2 3 4 4 3" xfId="14000"/>
    <cellStyle name="Normal 2 2 2 3 2 2 3 4 5" xfId="4758"/>
    <cellStyle name="Normal 2 2 2 3 2 2 3 4 5 2" xfId="9926"/>
    <cellStyle name="Normal 2 2 2 3 2 2 3 4 5 3" xfId="15019"/>
    <cellStyle name="Normal 2 2 2 3 2 2 3 4 6" xfId="5808"/>
    <cellStyle name="Normal 2 2 2 3 2 2 3 4 7" xfId="10920"/>
    <cellStyle name="Normal 2 2 2 3 2 2 3 5" xfId="1151"/>
    <cellStyle name="Normal 2 2 2 3 2 2 3 5 2" xfId="6326"/>
    <cellStyle name="Normal 2 2 2 3 2 2 3 5 3" xfId="11433"/>
    <cellStyle name="Normal 2 2 2 3 2 2 3 6" xfId="2185"/>
    <cellStyle name="Normal 2 2 2 3 2 2 3 6 2" xfId="7358"/>
    <cellStyle name="Normal 2 2 2 3 2 2 3 6 3" xfId="12457"/>
    <cellStyle name="Normal 2 2 2 3 2 2 3 7" xfId="3221"/>
    <cellStyle name="Normal 2 2 2 3 2 2 3 7 2" xfId="8390"/>
    <cellStyle name="Normal 2 2 2 3 2 2 3 7 3" xfId="13486"/>
    <cellStyle name="Normal 2 2 2 3 2 2 3 8" xfId="4246"/>
    <cellStyle name="Normal 2 2 2 3 2 2 3 8 2" xfId="9414"/>
    <cellStyle name="Normal 2 2 2 3 2 2 3 8 3" xfId="14507"/>
    <cellStyle name="Normal 2 2 2 3 2 2 3 9" xfId="5290"/>
    <cellStyle name="Normal 2 2 2 3 2 2 4" xfId="179"/>
    <cellStyle name="Normal 2 2 2 3 2 2 4 2" xfId="437"/>
    <cellStyle name="Normal 2 2 2 3 2 2 4 2 2" xfId="951"/>
    <cellStyle name="Normal 2 2 2 3 2 2 4 2 2 2" xfId="1983"/>
    <cellStyle name="Normal 2 2 2 3 2 2 4 2 2 2 2" xfId="7158"/>
    <cellStyle name="Normal 2 2 2 3 2 2 4 2 2 2 3" xfId="12265"/>
    <cellStyle name="Normal 2 2 2 3 2 2 4 2 2 3" xfId="3017"/>
    <cellStyle name="Normal 2 2 2 3 2 2 4 2 2 3 2" xfId="8190"/>
    <cellStyle name="Normal 2 2 2 3 2 2 4 2 2 3 3" xfId="13289"/>
    <cellStyle name="Normal 2 2 2 3 2 2 4 2 2 4" xfId="4057"/>
    <cellStyle name="Normal 2 2 2 3 2 2 4 2 2 4 2" xfId="9226"/>
    <cellStyle name="Normal 2 2 2 3 2 2 4 2 2 4 3" xfId="14320"/>
    <cellStyle name="Normal 2 2 2 3 2 2 4 2 2 5" xfId="5078"/>
    <cellStyle name="Normal 2 2 2 3 2 2 4 2 2 5 2" xfId="10246"/>
    <cellStyle name="Normal 2 2 2 3 2 2 4 2 2 5 3" xfId="15339"/>
    <cellStyle name="Normal 2 2 2 3 2 2 4 2 2 6" xfId="6128"/>
    <cellStyle name="Normal 2 2 2 3 2 2 4 2 2 7" xfId="11240"/>
    <cellStyle name="Normal 2 2 2 3 2 2 4 2 3" xfId="1471"/>
    <cellStyle name="Normal 2 2 2 3 2 2 4 2 3 2" xfId="6646"/>
    <cellStyle name="Normal 2 2 2 3 2 2 4 2 3 3" xfId="11753"/>
    <cellStyle name="Normal 2 2 2 3 2 2 4 2 4" xfId="2505"/>
    <cellStyle name="Normal 2 2 2 3 2 2 4 2 4 2" xfId="7678"/>
    <cellStyle name="Normal 2 2 2 3 2 2 4 2 4 3" xfId="12777"/>
    <cellStyle name="Normal 2 2 2 3 2 2 4 2 5" xfId="3544"/>
    <cellStyle name="Normal 2 2 2 3 2 2 4 2 5 2" xfId="8713"/>
    <cellStyle name="Normal 2 2 2 3 2 2 4 2 5 3" xfId="13807"/>
    <cellStyle name="Normal 2 2 2 3 2 2 4 2 6" xfId="4566"/>
    <cellStyle name="Normal 2 2 2 3 2 2 4 2 6 2" xfId="9734"/>
    <cellStyle name="Normal 2 2 2 3 2 2 4 2 6 3" xfId="14827"/>
    <cellStyle name="Normal 2 2 2 3 2 2 4 2 7" xfId="5614"/>
    <cellStyle name="Normal 2 2 2 3 2 2 4 2 8" xfId="10728"/>
    <cellStyle name="Normal 2 2 2 3 2 2 4 3" xfId="695"/>
    <cellStyle name="Normal 2 2 2 3 2 2 4 3 2" xfId="1727"/>
    <cellStyle name="Normal 2 2 2 3 2 2 4 3 2 2" xfId="6902"/>
    <cellStyle name="Normal 2 2 2 3 2 2 4 3 2 3" xfId="12009"/>
    <cellStyle name="Normal 2 2 2 3 2 2 4 3 3" xfId="2761"/>
    <cellStyle name="Normal 2 2 2 3 2 2 4 3 3 2" xfId="7934"/>
    <cellStyle name="Normal 2 2 2 3 2 2 4 3 3 3" xfId="13033"/>
    <cellStyle name="Normal 2 2 2 3 2 2 4 3 4" xfId="3801"/>
    <cellStyle name="Normal 2 2 2 3 2 2 4 3 4 2" xfId="8970"/>
    <cellStyle name="Normal 2 2 2 3 2 2 4 3 4 3" xfId="14064"/>
    <cellStyle name="Normal 2 2 2 3 2 2 4 3 5" xfId="4822"/>
    <cellStyle name="Normal 2 2 2 3 2 2 4 3 5 2" xfId="9990"/>
    <cellStyle name="Normal 2 2 2 3 2 2 4 3 5 3" xfId="15083"/>
    <cellStyle name="Normal 2 2 2 3 2 2 4 3 6" xfId="5872"/>
    <cellStyle name="Normal 2 2 2 3 2 2 4 3 7" xfId="10984"/>
    <cellStyle name="Normal 2 2 2 3 2 2 4 4" xfId="1215"/>
    <cellStyle name="Normal 2 2 2 3 2 2 4 4 2" xfId="6390"/>
    <cellStyle name="Normal 2 2 2 3 2 2 4 4 3" xfId="11497"/>
    <cellStyle name="Normal 2 2 2 3 2 2 4 5" xfId="2249"/>
    <cellStyle name="Normal 2 2 2 3 2 2 4 5 2" xfId="7422"/>
    <cellStyle name="Normal 2 2 2 3 2 2 4 5 3" xfId="12521"/>
    <cellStyle name="Normal 2 2 2 3 2 2 4 6" xfId="3287"/>
    <cellStyle name="Normal 2 2 2 3 2 2 4 6 2" xfId="8456"/>
    <cellStyle name="Normal 2 2 2 3 2 2 4 6 3" xfId="13551"/>
    <cellStyle name="Normal 2 2 2 3 2 2 4 7" xfId="4310"/>
    <cellStyle name="Normal 2 2 2 3 2 2 4 7 2" xfId="9478"/>
    <cellStyle name="Normal 2 2 2 3 2 2 4 7 3" xfId="14571"/>
    <cellStyle name="Normal 2 2 2 3 2 2 4 8" xfId="5356"/>
    <cellStyle name="Normal 2 2 2 3 2 2 4 9" xfId="10472"/>
    <cellStyle name="Normal 2 2 2 3 2 2 5" xfId="309"/>
    <cellStyle name="Normal 2 2 2 3 2 2 5 2" xfId="823"/>
    <cellStyle name="Normal 2 2 2 3 2 2 5 2 2" xfId="1855"/>
    <cellStyle name="Normal 2 2 2 3 2 2 5 2 2 2" xfId="7030"/>
    <cellStyle name="Normal 2 2 2 3 2 2 5 2 2 3" xfId="12137"/>
    <cellStyle name="Normal 2 2 2 3 2 2 5 2 3" xfId="2889"/>
    <cellStyle name="Normal 2 2 2 3 2 2 5 2 3 2" xfId="8062"/>
    <cellStyle name="Normal 2 2 2 3 2 2 5 2 3 3" xfId="13161"/>
    <cellStyle name="Normal 2 2 2 3 2 2 5 2 4" xfId="3929"/>
    <cellStyle name="Normal 2 2 2 3 2 2 5 2 4 2" xfId="9098"/>
    <cellStyle name="Normal 2 2 2 3 2 2 5 2 4 3" xfId="14192"/>
    <cellStyle name="Normal 2 2 2 3 2 2 5 2 5" xfId="4950"/>
    <cellStyle name="Normal 2 2 2 3 2 2 5 2 5 2" xfId="10118"/>
    <cellStyle name="Normal 2 2 2 3 2 2 5 2 5 3" xfId="15211"/>
    <cellStyle name="Normal 2 2 2 3 2 2 5 2 6" xfId="6000"/>
    <cellStyle name="Normal 2 2 2 3 2 2 5 2 7" xfId="11112"/>
    <cellStyle name="Normal 2 2 2 3 2 2 5 3" xfId="1343"/>
    <cellStyle name="Normal 2 2 2 3 2 2 5 3 2" xfId="6518"/>
    <cellStyle name="Normal 2 2 2 3 2 2 5 3 3" xfId="11625"/>
    <cellStyle name="Normal 2 2 2 3 2 2 5 4" xfId="2377"/>
    <cellStyle name="Normal 2 2 2 3 2 2 5 4 2" xfId="7550"/>
    <cellStyle name="Normal 2 2 2 3 2 2 5 4 3" xfId="12649"/>
    <cellStyle name="Normal 2 2 2 3 2 2 5 5" xfId="3416"/>
    <cellStyle name="Normal 2 2 2 3 2 2 5 5 2" xfId="8585"/>
    <cellStyle name="Normal 2 2 2 3 2 2 5 5 3" xfId="13679"/>
    <cellStyle name="Normal 2 2 2 3 2 2 5 6" xfId="4438"/>
    <cellStyle name="Normal 2 2 2 3 2 2 5 6 2" xfId="9606"/>
    <cellStyle name="Normal 2 2 2 3 2 2 5 6 3" xfId="14699"/>
    <cellStyle name="Normal 2 2 2 3 2 2 5 7" xfId="5486"/>
    <cellStyle name="Normal 2 2 2 3 2 2 5 8" xfId="10600"/>
    <cellStyle name="Normal 2 2 2 3 2 2 6" xfId="567"/>
    <cellStyle name="Normal 2 2 2 3 2 2 6 2" xfId="1599"/>
    <cellStyle name="Normal 2 2 2 3 2 2 6 2 2" xfId="6774"/>
    <cellStyle name="Normal 2 2 2 3 2 2 6 2 3" xfId="11881"/>
    <cellStyle name="Normal 2 2 2 3 2 2 6 3" xfId="2633"/>
    <cellStyle name="Normal 2 2 2 3 2 2 6 3 2" xfId="7806"/>
    <cellStyle name="Normal 2 2 2 3 2 2 6 3 3" xfId="12905"/>
    <cellStyle name="Normal 2 2 2 3 2 2 6 4" xfId="3673"/>
    <cellStyle name="Normal 2 2 2 3 2 2 6 4 2" xfId="8842"/>
    <cellStyle name="Normal 2 2 2 3 2 2 6 4 3" xfId="13936"/>
    <cellStyle name="Normal 2 2 2 3 2 2 6 5" xfId="4694"/>
    <cellStyle name="Normal 2 2 2 3 2 2 6 5 2" xfId="9862"/>
    <cellStyle name="Normal 2 2 2 3 2 2 6 5 3" xfId="14955"/>
    <cellStyle name="Normal 2 2 2 3 2 2 6 6" xfId="5744"/>
    <cellStyle name="Normal 2 2 2 3 2 2 6 7" xfId="10856"/>
    <cellStyle name="Normal 2 2 2 3 2 2 7" xfId="1085"/>
    <cellStyle name="Normal 2 2 2 3 2 2 7 2" xfId="6260"/>
    <cellStyle name="Normal 2 2 2 3 2 2 7 3" xfId="11369"/>
    <cellStyle name="Normal 2 2 2 3 2 2 8" xfId="2120"/>
    <cellStyle name="Normal 2 2 2 3 2 2 8 2" xfId="7293"/>
    <cellStyle name="Normal 2 2 2 3 2 2 8 3" xfId="12393"/>
    <cellStyle name="Normal 2 2 2 3 2 2 9" xfId="3154"/>
    <cellStyle name="Normal 2 2 2 3 2 2 9 2" xfId="8323"/>
    <cellStyle name="Normal 2 2 2 3 2 2 9 3" xfId="13420"/>
    <cellStyle name="Normal 2 2 2 3 2 3" xfId="63"/>
    <cellStyle name="Normal 2 2 2 3 2 3 10" xfId="5240"/>
    <cellStyle name="Normal 2 2 2 3 2 3 11" xfId="10360"/>
    <cellStyle name="Normal 2 2 2 3 2 3 2" xfId="129"/>
    <cellStyle name="Normal 2 2 2 3 2 3 2 10" xfId="10424"/>
    <cellStyle name="Normal 2 2 2 3 2 3 2 2" xfId="259"/>
    <cellStyle name="Normal 2 2 2 3 2 3 2 2 2" xfId="517"/>
    <cellStyle name="Normal 2 2 2 3 2 3 2 2 2 2" xfId="1031"/>
    <cellStyle name="Normal 2 2 2 3 2 3 2 2 2 2 2" xfId="2063"/>
    <cellStyle name="Normal 2 2 2 3 2 3 2 2 2 2 2 2" xfId="7238"/>
    <cellStyle name="Normal 2 2 2 3 2 3 2 2 2 2 2 3" xfId="12345"/>
    <cellStyle name="Normal 2 2 2 3 2 3 2 2 2 2 3" xfId="3097"/>
    <cellStyle name="Normal 2 2 2 3 2 3 2 2 2 2 3 2" xfId="8270"/>
    <cellStyle name="Normal 2 2 2 3 2 3 2 2 2 2 3 3" xfId="13369"/>
    <cellStyle name="Normal 2 2 2 3 2 3 2 2 2 2 4" xfId="4137"/>
    <cellStyle name="Normal 2 2 2 3 2 3 2 2 2 2 4 2" xfId="9306"/>
    <cellStyle name="Normal 2 2 2 3 2 3 2 2 2 2 4 3" xfId="14400"/>
    <cellStyle name="Normal 2 2 2 3 2 3 2 2 2 2 5" xfId="5158"/>
    <cellStyle name="Normal 2 2 2 3 2 3 2 2 2 2 5 2" xfId="10326"/>
    <cellStyle name="Normal 2 2 2 3 2 3 2 2 2 2 5 3" xfId="15419"/>
    <cellStyle name="Normal 2 2 2 3 2 3 2 2 2 2 6" xfId="6208"/>
    <cellStyle name="Normal 2 2 2 3 2 3 2 2 2 2 7" xfId="11320"/>
    <cellStyle name="Normal 2 2 2 3 2 3 2 2 2 3" xfId="1551"/>
    <cellStyle name="Normal 2 2 2 3 2 3 2 2 2 3 2" xfId="6726"/>
    <cellStyle name="Normal 2 2 2 3 2 3 2 2 2 3 3" xfId="11833"/>
    <cellStyle name="Normal 2 2 2 3 2 3 2 2 2 4" xfId="2585"/>
    <cellStyle name="Normal 2 2 2 3 2 3 2 2 2 4 2" xfId="7758"/>
    <cellStyle name="Normal 2 2 2 3 2 3 2 2 2 4 3" xfId="12857"/>
    <cellStyle name="Normal 2 2 2 3 2 3 2 2 2 5" xfId="3624"/>
    <cellStyle name="Normal 2 2 2 3 2 3 2 2 2 5 2" xfId="8793"/>
    <cellStyle name="Normal 2 2 2 3 2 3 2 2 2 5 3" xfId="13887"/>
    <cellStyle name="Normal 2 2 2 3 2 3 2 2 2 6" xfId="4646"/>
    <cellStyle name="Normal 2 2 2 3 2 3 2 2 2 6 2" xfId="9814"/>
    <cellStyle name="Normal 2 2 2 3 2 3 2 2 2 6 3" xfId="14907"/>
    <cellStyle name="Normal 2 2 2 3 2 3 2 2 2 7" xfId="5694"/>
    <cellStyle name="Normal 2 2 2 3 2 3 2 2 2 8" xfId="10808"/>
    <cellStyle name="Normal 2 2 2 3 2 3 2 2 3" xfId="775"/>
    <cellStyle name="Normal 2 2 2 3 2 3 2 2 3 2" xfId="1807"/>
    <cellStyle name="Normal 2 2 2 3 2 3 2 2 3 2 2" xfId="6982"/>
    <cellStyle name="Normal 2 2 2 3 2 3 2 2 3 2 3" xfId="12089"/>
    <cellStyle name="Normal 2 2 2 3 2 3 2 2 3 3" xfId="2841"/>
    <cellStyle name="Normal 2 2 2 3 2 3 2 2 3 3 2" xfId="8014"/>
    <cellStyle name="Normal 2 2 2 3 2 3 2 2 3 3 3" xfId="13113"/>
    <cellStyle name="Normal 2 2 2 3 2 3 2 2 3 4" xfId="3881"/>
    <cellStyle name="Normal 2 2 2 3 2 3 2 2 3 4 2" xfId="9050"/>
    <cellStyle name="Normal 2 2 2 3 2 3 2 2 3 4 3" xfId="14144"/>
    <cellStyle name="Normal 2 2 2 3 2 3 2 2 3 5" xfId="4902"/>
    <cellStyle name="Normal 2 2 2 3 2 3 2 2 3 5 2" xfId="10070"/>
    <cellStyle name="Normal 2 2 2 3 2 3 2 2 3 5 3" xfId="15163"/>
    <cellStyle name="Normal 2 2 2 3 2 3 2 2 3 6" xfId="5952"/>
    <cellStyle name="Normal 2 2 2 3 2 3 2 2 3 7" xfId="11064"/>
    <cellStyle name="Normal 2 2 2 3 2 3 2 2 4" xfId="1295"/>
    <cellStyle name="Normal 2 2 2 3 2 3 2 2 4 2" xfId="6470"/>
    <cellStyle name="Normal 2 2 2 3 2 3 2 2 4 3" xfId="11577"/>
    <cellStyle name="Normal 2 2 2 3 2 3 2 2 5" xfId="2329"/>
    <cellStyle name="Normal 2 2 2 3 2 3 2 2 5 2" xfId="7502"/>
    <cellStyle name="Normal 2 2 2 3 2 3 2 2 5 3" xfId="12601"/>
    <cellStyle name="Normal 2 2 2 3 2 3 2 2 6" xfId="3367"/>
    <cellStyle name="Normal 2 2 2 3 2 3 2 2 6 2" xfId="8536"/>
    <cellStyle name="Normal 2 2 2 3 2 3 2 2 6 3" xfId="13631"/>
    <cellStyle name="Normal 2 2 2 3 2 3 2 2 7" xfId="4390"/>
    <cellStyle name="Normal 2 2 2 3 2 3 2 2 7 2" xfId="9558"/>
    <cellStyle name="Normal 2 2 2 3 2 3 2 2 7 3" xfId="14651"/>
    <cellStyle name="Normal 2 2 2 3 2 3 2 2 8" xfId="5436"/>
    <cellStyle name="Normal 2 2 2 3 2 3 2 2 9" xfId="10552"/>
    <cellStyle name="Normal 2 2 2 3 2 3 2 3" xfId="389"/>
    <cellStyle name="Normal 2 2 2 3 2 3 2 3 2" xfId="903"/>
    <cellStyle name="Normal 2 2 2 3 2 3 2 3 2 2" xfId="1935"/>
    <cellStyle name="Normal 2 2 2 3 2 3 2 3 2 2 2" xfId="7110"/>
    <cellStyle name="Normal 2 2 2 3 2 3 2 3 2 2 3" xfId="12217"/>
    <cellStyle name="Normal 2 2 2 3 2 3 2 3 2 3" xfId="2969"/>
    <cellStyle name="Normal 2 2 2 3 2 3 2 3 2 3 2" xfId="8142"/>
    <cellStyle name="Normal 2 2 2 3 2 3 2 3 2 3 3" xfId="13241"/>
    <cellStyle name="Normal 2 2 2 3 2 3 2 3 2 4" xfId="4009"/>
    <cellStyle name="Normal 2 2 2 3 2 3 2 3 2 4 2" xfId="9178"/>
    <cellStyle name="Normal 2 2 2 3 2 3 2 3 2 4 3" xfId="14272"/>
    <cellStyle name="Normal 2 2 2 3 2 3 2 3 2 5" xfId="5030"/>
    <cellStyle name="Normal 2 2 2 3 2 3 2 3 2 5 2" xfId="10198"/>
    <cellStyle name="Normal 2 2 2 3 2 3 2 3 2 5 3" xfId="15291"/>
    <cellStyle name="Normal 2 2 2 3 2 3 2 3 2 6" xfId="6080"/>
    <cellStyle name="Normal 2 2 2 3 2 3 2 3 2 7" xfId="11192"/>
    <cellStyle name="Normal 2 2 2 3 2 3 2 3 3" xfId="1423"/>
    <cellStyle name="Normal 2 2 2 3 2 3 2 3 3 2" xfId="6598"/>
    <cellStyle name="Normal 2 2 2 3 2 3 2 3 3 3" xfId="11705"/>
    <cellStyle name="Normal 2 2 2 3 2 3 2 3 4" xfId="2457"/>
    <cellStyle name="Normal 2 2 2 3 2 3 2 3 4 2" xfId="7630"/>
    <cellStyle name="Normal 2 2 2 3 2 3 2 3 4 3" xfId="12729"/>
    <cellStyle name="Normal 2 2 2 3 2 3 2 3 5" xfId="3496"/>
    <cellStyle name="Normal 2 2 2 3 2 3 2 3 5 2" xfId="8665"/>
    <cellStyle name="Normal 2 2 2 3 2 3 2 3 5 3" xfId="13759"/>
    <cellStyle name="Normal 2 2 2 3 2 3 2 3 6" xfId="4518"/>
    <cellStyle name="Normal 2 2 2 3 2 3 2 3 6 2" xfId="9686"/>
    <cellStyle name="Normal 2 2 2 3 2 3 2 3 6 3" xfId="14779"/>
    <cellStyle name="Normal 2 2 2 3 2 3 2 3 7" xfId="5566"/>
    <cellStyle name="Normal 2 2 2 3 2 3 2 3 8" xfId="10680"/>
    <cellStyle name="Normal 2 2 2 3 2 3 2 4" xfId="647"/>
    <cellStyle name="Normal 2 2 2 3 2 3 2 4 2" xfId="1679"/>
    <cellStyle name="Normal 2 2 2 3 2 3 2 4 2 2" xfId="6854"/>
    <cellStyle name="Normal 2 2 2 3 2 3 2 4 2 3" xfId="11961"/>
    <cellStyle name="Normal 2 2 2 3 2 3 2 4 3" xfId="2713"/>
    <cellStyle name="Normal 2 2 2 3 2 3 2 4 3 2" xfId="7886"/>
    <cellStyle name="Normal 2 2 2 3 2 3 2 4 3 3" xfId="12985"/>
    <cellStyle name="Normal 2 2 2 3 2 3 2 4 4" xfId="3753"/>
    <cellStyle name="Normal 2 2 2 3 2 3 2 4 4 2" xfId="8922"/>
    <cellStyle name="Normal 2 2 2 3 2 3 2 4 4 3" xfId="14016"/>
    <cellStyle name="Normal 2 2 2 3 2 3 2 4 5" xfId="4774"/>
    <cellStyle name="Normal 2 2 2 3 2 3 2 4 5 2" xfId="9942"/>
    <cellStyle name="Normal 2 2 2 3 2 3 2 4 5 3" xfId="15035"/>
    <cellStyle name="Normal 2 2 2 3 2 3 2 4 6" xfId="5824"/>
    <cellStyle name="Normal 2 2 2 3 2 3 2 4 7" xfId="10936"/>
    <cellStyle name="Normal 2 2 2 3 2 3 2 5" xfId="1167"/>
    <cellStyle name="Normal 2 2 2 3 2 3 2 5 2" xfId="6342"/>
    <cellStyle name="Normal 2 2 2 3 2 3 2 5 3" xfId="11449"/>
    <cellStyle name="Normal 2 2 2 3 2 3 2 6" xfId="2201"/>
    <cellStyle name="Normal 2 2 2 3 2 3 2 6 2" xfId="7374"/>
    <cellStyle name="Normal 2 2 2 3 2 3 2 6 3" xfId="12473"/>
    <cellStyle name="Normal 2 2 2 3 2 3 2 7" xfId="3237"/>
    <cellStyle name="Normal 2 2 2 3 2 3 2 7 2" xfId="8406"/>
    <cellStyle name="Normal 2 2 2 3 2 3 2 7 3" xfId="13502"/>
    <cellStyle name="Normal 2 2 2 3 2 3 2 8" xfId="4262"/>
    <cellStyle name="Normal 2 2 2 3 2 3 2 8 2" xfId="9430"/>
    <cellStyle name="Normal 2 2 2 3 2 3 2 8 3" xfId="14523"/>
    <cellStyle name="Normal 2 2 2 3 2 3 2 9" xfId="5306"/>
    <cellStyle name="Normal 2 2 2 3 2 3 3" xfId="195"/>
    <cellStyle name="Normal 2 2 2 3 2 3 3 2" xfId="453"/>
    <cellStyle name="Normal 2 2 2 3 2 3 3 2 2" xfId="967"/>
    <cellStyle name="Normal 2 2 2 3 2 3 3 2 2 2" xfId="1999"/>
    <cellStyle name="Normal 2 2 2 3 2 3 3 2 2 2 2" xfId="7174"/>
    <cellStyle name="Normal 2 2 2 3 2 3 3 2 2 2 3" xfId="12281"/>
    <cellStyle name="Normal 2 2 2 3 2 3 3 2 2 3" xfId="3033"/>
    <cellStyle name="Normal 2 2 2 3 2 3 3 2 2 3 2" xfId="8206"/>
    <cellStyle name="Normal 2 2 2 3 2 3 3 2 2 3 3" xfId="13305"/>
    <cellStyle name="Normal 2 2 2 3 2 3 3 2 2 4" xfId="4073"/>
    <cellStyle name="Normal 2 2 2 3 2 3 3 2 2 4 2" xfId="9242"/>
    <cellStyle name="Normal 2 2 2 3 2 3 3 2 2 4 3" xfId="14336"/>
    <cellStyle name="Normal 2 2 2 3 2 3 3 2 2 5" xfId="5094"/>
    <cellStyle name="Normal 2 2 2 3 2 3 3 2 2 5 2" xfId="10262"/>
    <cellStyle name="Normal 2 2 2 3 2 3 3 2 2 5 3" xfId="15355"/>
    <cellStyle name="Normal 2 2 2 3 2 3 3 2 2 6" xfId="6144"/>
    <cellStyle name="Normal 2 2 2 3 2 3 3 2 2 7" xfId="11256"/>
    <cellStyle name="Normal 2 2 2 3 2 3 3 2 3" xfId="1487"/>
    <cellStyle name="Normal 2 2 2 3 2 3 3 2 3 2" xfId="6662"/>
    <cellStyle name="Normal 2 2 2 3 2 3 3 2 3 3" xfId="11769"/>
    <cellStyle name="Normal 2 2 2 3 2 3 3 2 4" xfId="2521"/>
    <cellStyle name="Normal 2 2 2 3 2 3 3 2 4 2" xfId="7694"/>
    <cellStyle name="Normal 2 2 2 3 2 3 3 2 4 3" xfId="12793"/>
    <cellStyle name="Normal 2 2 2 3 2 3 3 2 5" xfId="3560"/>
    <cellStyle name="Normal 2 2 2 3 2 3 3 2 5 2" xfId="8729"/>
    <cellStyle name="Normal 2 2 2 3 2 3 3 2 5 3" xfId="13823"/>
    <cellStyle name="Normal 2 2 2 3 2 3 3 2 6" xfId="4582"/>
    <cellStyle name="Normal 2 2 2 3 2 3 3 2 6 2" xfId="9750"/>
    <cellStyle name="Normal 2 2 2 3 2 3 3 2 6 3" xfId="14843"/>
    <cellStyle name="Normal 2 2 2 3 2 3 3 2 7" xfId="5630"/>
    <cellStyle name="Normal 2 2 2 3 2 3 3 2 8" xfId="10744"/>
    <cellStyle name="Normal 2 2 2 3 2 3 3 3" xfId="711"/>
    <cellStyle name="Normal 2 2 2 3 2 3 3 3 2" xfId="1743"/>
    <cellStyle name="Normal 2 2 2 3 2 3 3 3 2 2" xfId="6918"/>
    <cellStyle name="Normal 2 2 2 3 2 3 3 3 2 3" xfId="12025"/>
    <cellStyle name="Normal 2 2 2 3 2 3 3 3 3" xfId="2777"/>
    <cellStyle name="Normal 2 2 2 3 2 3 3 3 3 2" xfId="7950"/>
    <cellStyle name="Normal 2 2 2 3 2 3 3 3 3 3" xfId="13049"/>
    <cellStyle name="Normal 2 2 2 3 2 3 3 3 4" xfId="3817"/>
    <cellStyle name="Normal 2 2 2 3 2 3 3 3 4 2" xfId="8986"/>
    <cellStyle name="Normal 2 2 2 3 2 3 3 3 4 3" xfId="14080"/>
    <cellStyle name="Normal 2 2 2 3 2 3 3 3 5" xfId="4838"/>
    <cellStyle name="Normal 2 2 2 3 2 3 3 3 5 2" xfId="10006"/>
    <cellStyle name="Normal 2 2 2 3 2 3 3 3 5 3" xfId="15099"/>
    <cellStyle name="Normal 2 2 2 3 2 3 3 3 6" xfId="5888"/>
    <cellStyle name="Normal 2 2 2 3 2 3 3 3 7" xfId="11000"/>
    <cellStyle name="Normal 2 2 2 3 2 3 3 4" xfId="1231"/>
    <cellStyle name="Normal 2 2 2 3 2 3 3 4 2" xfId="6406"/>
    <cellStyle name="Normal 2 2 2 3 2 3 3 4 3" xfId="11513"/>
    <cellStyle name="Normal 2 2 2 3 2 3 3 5" xfId="2265"/>
    <cellStyle name="Normal 2 2 2 3 2 3 3 5 2" xfId="7438"/>
    <cellStyle name="Normal 2 2 2 3 2 3 3 5 3" xfId="12537"/>
    <cellStyle name="Normal 2 2 2 3 2 3 3 6" xfId="3303"/>
    <cellStyle name="Normal 2 2 2 3 2 3 3 6 2" xfId="8472"/>
    <cellStyle name="Normal 2 2 2 3 2 3 3 6 3" xfId="13567"/>
    <cellStyle name="Normal 2 2 2 3 2 3 3 7" xfId="4326"/>
    <cellStyle name="Normal 2 2 2 3 2 3 3 7 2" xfId="9494"/>
    <cellStyle name="Normal 2 2 2 3 2 3 3 7 3" xfId="14587"/>
    <cellStyle name="Normal 2 2 2 3 2 3 3 8" xfId="5372"/>
    <cellStyle name="Normal 2 2 2 3 2 3 3 9" xfId="10488"/>
    <cellStyle name="Normal 2 2 2 3 2 3 4" xfId="325"/>
    <cellStyle name="Normal 2 2 2 3 2 3 4 2" xfId="839"/>
    <cellStyle name="Normal 2 2 2 3 2 3 4 2 2" xfId="1871"/>
    <cellStyle name="Normal 2 2 2 3 2 3 4 2 2 2" xfId="7046"/>
    <cellStyle name="Normal 2 2 2 3 2 3 4 2 2 3" xfId="12153"/>
    <cellStyle name="Normal 2 2 2 3 2 3 4 2 3" xfId="2905"/>
    <cellStyle name="Normal 2 2 2 3 2 3 4 2 3 2" xfId="8078"/>
    <cellStyle name="Normal 2 2 2 3 2 3 4 2 3 3" xfId="13177"/>
    <cellStyle name="Normal 2 2 2 3 2 3 4 2 4" xfId="3945"/>
    <cellStyle name="Normal 2 2 2 3 2 3 4 2 4 2" xfId="9114"/>
    <cellStyle name="Normal 2 2 2 3 2 3 4 2 4 3" xfId="14208"/>
    <cellStyle name="Normal 2 2 2 3 2 3 4 2 5" xfId="4966"/>
    <cellStyle name="Normal 2 2 2 3 2 3 4 2 5 2" xfId="10134"/>
    <cellStyle name="Normal 2 2 2 3 2 3 4 2 5 3" xfId="15227"/>
    <cellStyle name="Normal 2 2 2 3 2 3 4 2 6" xfId="6016"/>
    <cellStyle name="Normal 2 2 2 3 2 3 4 2 7" xfId="11128"/>
    <cellStyle name="Normal 2 2 2 3 2 3 4 3" xfId="1359"/>
    <cellStyle name="Normal 2 2 2 3 2 3 4 3 2" xfId="6534"/>
    <cellStyle name="Normal 2 2 2 3 2 3 4 3 3" xfId="11641"/>
    <cellStyle name="Normal 2 2 2 3 2 3 4 4" xfId="2393"/>
    <cellStyle name="Normal 2 2 2 3 2 3 4 4 2" xfId="7566"/>
    <cellStyle name="Normal 2 2 2 3 2 3 4 4 3" xfId="12665"/>
    <cellStyle name="Normal 2 2 2 3 2 3 4 5" xfId="3432"/>
    <cellStyle name="Normal 2 2 2 3 2 3 4 5 2" xfId="8601"/>
    <cellStyle name="Normal 2 2 2 3 2 3 4 5 3" xfId="13695"/>
    <cellStyle name="Normal 2 2 2 3 2 3 4 6" xfId="4454"/>
    <cellStyle name="Normal 2 2 2 3 2 3 4 6 2" xfId="9622"/>
    <cellStyle name="Normal 2 2 2 3 2 3 4 6 3" xfId="14715"/>
    <cellStyle name="Normal 2 2 2 3 2 3 4 7" xfId="5502"/>
    <cellStyle name="Normal 2 2 2 3 2 3 4 8" xfId="10616"/>
    <cellStyle name="Normal 2 2 2 3 2 3 5" xfId="583"/>
    <cellStyle name="Normal 2 2 2 3 2 3 5 2" xfId="1615"/>
    <cellStyle name="Normal 2 2 2 3 2 3 5 2 2" xfId="6790"/>
    <cellStyle name="Normal 2 2 2 3 2 3 5 2 3" xfId="11897"/>
    <cellStyle name="Normal 2 2 2 3 2 3 5 3" xfId="2649"/>
    <cellStyle name="Normal 2 2 2 3 2 3 5 3 2" xfId="7822"/>
    <cellStyle name="Normal 2 2 2 3 2 3 5 3 3" xfId="12921"/>
    <cellStyle name="Normal 2 2 2 3 2 3 5 4" xfId="3689"/>
    <cellStyle name="Normal 2 2 2 3 2 3 5 4 2" xfId="8858"/>
    <cellStyle name="Normal 2 2 2 3 2 3 5 4 3" xfId="13952"/>
    <cellStyle name="Normal 2 2 2 3 2 3 5 5" xfId="4710"/>
    <cellStyle name="Normal 2 2 2 3 2 3 5 5 2" xfId="9878"/>
    <cellStyle name="Normal 2 2 2 3 2 3 5 5 3" xfId="14971"/>
    <cellStyle name="Normal 2 2 2 3 2 3 5 6" xfId="5760"/>
    <cellStyle name="Normal 2 2 2 3 2 3 5 7" xfId="10872"/>
    <cellStyle name="Normal 2 2 2 3 2 3 6" xfId="1102"/>
    <cellStyle name="Normal 2 2 2 3 2 3 6 2" xfId="6277"/>
    <cellStyle name="Normal 2 2 2 3 2 3 6 3" xfId="11385"/>
    <cellStyle name="Normal 2 2 2 3 2 3 7" xfId="2137"/>
    <cellStyle name="Normal 2 2 2 3 2 3 7 2" xfId="7310"/>
    <cellStyle name="Normal 2 2 2 3 2 3 7 3" xfId="12409"/>
    <cellStyle name="Normal 2 2 2 3 2 3 8" xfId="3171"/>
    <cellStyle name="Normal 2 2 2 3 2 3 8 2" xfId="8340"/>
    <cellStyle name="Normal 2 2 2 3 2 3 8 3" xfId="13436"/>
    <cellStyle name="Normal 2 2 2 3 2 3 9" xfId="4198"/>
    <cellStyle name="Normal 2 2 2 3 2 3 9 2" xfId="9366"/>
    <cellStyle name="Normal 2 2 2 3 2 3 9 3" xfId="14459"/>
    <cellStyle name="Normal 2 2 2 3 2 4" xfId="97"/>
    <cellStyle name="Normal 2 2 2 3 2 4 10" xfId="10392"/>
    <cellStyle name="Normal 2 2 2 3 2 4 2" xfId="227"/>
    <cellStyle name="Normal 2 2 2 3 2 4 2 2" xfId="485"/>
    <cellStyle name="Normal 2 2 2 3 2 4 2 2 2" xfId="999"/>
    <cellStyle name="Normal 2 2 2 3 2 4 2 2 2 2" xfId="2031"/>
    <cellStyle name="Normal 2 2 2 3 2 4 2 2 2 2 2" xfId="7206"/>
    <cellStyle name="Normal 2 2 2 3 2 4 2 2 2 2 3" xfId="12313"/>
    <cellStyle name="Normal 2 2 2 3 2 4 2 2 2 3" xfId="3065"/>
    <cellStyle name="Normal 2 2 2 3 2 4 2 2 2 3 2" xfId="8238"/>
    <cellStyle name="Normal 2 2 2 3 2 4 2 2 2 3 3" xfId="13337"/>
    <cellStyle name="Normal 2 2 2 3 2 4 2 2 2 4" xfId="4105"/>
    <cellStyle name="Normal 2 2 2 3 2 4 2 2 2 4 2" xfId="9274"/>
    <cellStyle name="Normal 2 2 2 3 2 4 2 2 2 4 3" xfId="14368"/>
    <cellStyle name="Normal 2 2 2 3 2 4 2 2 2 5" xfId="5126"/>
    <cellStyle name="Normal 2 2 2 3 2 4 2 2 2 5 2" xfId="10294"/>
    <cellStyle name="Normal 2 2 2 3 2 4 2 2 2 5 3" xfId="15387"/>
    <cellStyle name="Normal 2 2 2 3 2 4 2 2 2 6" xfId="6176"/>
    <cellStyle name="Normal 2 2 2 3 2 4 2 2 2 7" xfId="11288"/>
    <cellStyle name="Normal 2 2 2 3 2 4 2 2 3" xfId="1519"/>
    <cellStyle name="Normal 2 2 2 3 2 4 2 2 3 2" xfId="6694"/>
    <cellStyle name="Normal 2 2 2 3 2 4 2 2 3 3" xfId="11801"/>
    <cellStyle name="Normal 2 2 2 3 2 4 2 2 4" xfId="2553"/>
    <cellStyle name="Normal 2 2 2 3 2 4 2 2 4 2" xfId="7726"/>
    <cellStyle name="Normal 2 2 2 3 2 4 2 2 4 3" xfId="12825"/>
    <cellStyle name="Normal 2 2 2 3 2 4 2 2 5" xfId="3592"/>
    <cellStyle name="Normal 2 2 2 3 2 4 2 2 5 2" xfId="8761"/>
    <cellStyle name="Normal 2 2 2 3 2 4 2 2 5 3" xfId="13855"/>
    <cellStyle name="Normal 2 2 2 3 2 4 2 2 6" xfId="4614"/>
    <cellStyle name="Normal 2 2 2 3 2 4 2 2 6 2" xfId="9782"/>
    <cellStyle name="Normal 2 2 2 3 2 4 2 2 6 3" xfId="14875"/>
    <cellStyle name="Normal 2 2 2 3 2 4 2 2 7" xfId="5662"/>
    <cellStyle name="Normal 2 2 2 3 2 4 2 2 8" xfId="10776"/>
    <cellStyle name="Normal 2 2 2 3 2 4 2 3" xfId="743"/>
    <cellStyle name="Normal 2 2 2 3 2 4 2 3 2" xfId="1775"/>
    <cellStyle name="Normal 2 2 2 3 2 4 2 3 2 2" xfId="6950"/>
    <cellStyle name="Normal 2 2 2 3 2 4 2 3 2 3" xfId="12057"/>
    <cellStyle name="Normal 2 2 2 3 2 4 2 3 3" xfId="2809"/>
    <cellStyle name="Normal 2 2 2 3 2 4 2 3 3 2" xfId="7982"/>
    <cellStyle name="Normal 2 2 2 3 2 4 2 3 3 3" xfId="13081"/>
    <cellStyle name="Normal 2 2 2 3 2 4 2 3 4" xfId="3849"/>
    <cellStyle name="Normal 2 2 2 3 2 4 2 3 4 2" xfId="9018"/>
    <cellStyle name="Normal 2 2 2 3 2 4 2 3 4 3" xfId="14112"/>
    <cellStyle name="Normal 2 2 2 3 2 4 2 3 5" xfId="4870"/>
    <cellStyle name="Normal 2 2 2 3 2 4 2 3 5 2" xfId="10038"/>
    <cellStyle name="Normal 2 2 2 3 2 4 2 3 5 3" xfId="15131"/>
    <cellStyle name="Normal 2 2 2 3 2 4 2 3 6" xfId="5920"/>
    <cellStyle name="Normal 2 2 2 3 2 4 2 3 7" xfId="11032"/>
    <cellStyle name="Normal 2 2 2 3 2 4 2 4" xfId="1263"/>
    <cellStyle name="Normal 2 2 2 3 2 4 2 4 2" xfId="6438"/>
    <cellStyle name="Normal 2 2 2 3 2 4 2 4 3" xfId="11545"/>
    <cellStyle name="Normal 2 2 2 3 2 4 2 5" xfId="2297"/>
    <cellStyle name="Normal 2 2 2 3 2 4 2 5 2" xfId="7470"/>
    <cellStyle name="Normal 2 2 2 3 2 4 2 5 3" xfId="12569"/>
    <cellStyle name="Normal 2 2 2 3 2 4 2 6" xfId="3335"/>
    <cellStyle name="Normal 2 2 2 3 2 4 2 6 2" xfId="8504"/>
    <cellStyle name="Normal 2 2 2 3 2 4 2 6 3" xfId="13599"/>
    <cellStyle name="Normal 2 2 2 3 2 4 2 7" xfId="4358"/>
    <cellStyle name="Normal 2 2 2 3 2 4 2 7 2" xfId="9526"/>
    <cellStyle name="Normal 2 2 2 3 2 4 2 7 3" xfId="14619"/>
    <cellStyle name="Normal 2 2 2 3 2 4 2 8" xfId="5404"/>
    <cellStyle name="Normal 2 2 2 3 2 4 2 9" xfId="10520"/>
    <cellStyle name="Normal 2 2 2 3 2 4 3" xfId="357"/>
    <cellStyle name="Normal 2 2 2 3 2 4 3 2" xfId="871"/>
    <cellStyle name="Normal 2 2 2 3 2 4 3 2 2" xfId="1903"/>
    <cellStyle name="Normal 2 2 2 3 2 4 3 2 2 2" xfId="7078"/>
    <cellStyle name="Normal 2 2 2 3 2 4 3 2 2 3" xfId="12185"/>
    <cellStyle name="Normal 2 2 2 3 2 4 3 2 3" xfId="2937"/>
    <cellStyle name="Normal 2 2 2 3 2 4 3 2 3 2" xfId="8110"/>
    <cellStyle name="Normal 2 2 2 3 2 4 3 2 3 3" xfId="13209"/>
    <cellStyle name="Normal 2 2 2 3 2 4 3 2 4" xfId="3977"/>
    <cellStyle name="Normal 2 2 2 3 2 4 3 2 4 2" xfId="9146"/>
    <cellStyle name="Normal 2 2 2 3 2 4 3 2 4 3" xfId="14240"/>
    <cellStyle name="Normal 2 2 2 3 2 4 3 2 5" xfId="4998"/>
    <cellStyle name="Normal 2 2 2 3 2 4 3 2 5 2" xfId="10166"/>
    <cellStyle name="Normal 2 2 2 3 2 4 3 2 5 3" xfId="15259"/>
    <cellStyle name="Normal 2 2 2 3 2 4 3 2 6" xfId="6048"/>
    <cellStyle name="Normal 2 2 2 3 2 4 3 2 7" xfId="11160"/>
    <cellStyle name="Normal 2 2 2 3 2 4 3 3" xfId="1391"/>
    <cellStyle name="Normal 2 2 2 3 2 4 3 3 2" xfId="6566"/>
    <cellStyle name="Normal 2 2 2 3 2 4 3 3 3" xfId="11673"/>
    <cellStyle name="Normal 2 2 2 3 2 4 3 4" xfId="2425"/>
    <cellStyle name="Normal 2 2 2 3 2 4 3 4 2" xfId="7598"/>
    <cellStyle name="Normal 2 2 2 3 2 4 3 4 3" xfId="12697"/>
    <cellStyle name="Normal 2 2 2 3 2 4 3 5" xfId="3464"/>
    <cellStyle name="Normal 2 2 2 3 2 4 3 5 2" xfId="8633"/>
    <cellStyle name="Normal 2 2 2 3 2 4 3 5 3" xfId="13727"/>
    <cellStyle name="Normal 2 2 2 3 2 4 3 6" xfId="4486"/>
    <cellStyle name="Normal 2 2 2 3 2 4 3 6 2" xfId="9654"/>
    <cellStyle name="Normal 2 2 2 3 2 4 3 6 3" xfId="14747"/>
    <cellStyle name="Normal 2 2 2 3 2 4 3 7" xfId="5534"/>
    <cellStyle name="Normal 2 2 2 3 2 4 3 8" xfId="10648"/>
    <cellStyle name="Normal 2 2 2 3 2 4 4" xfId="615"/>
    <cellStyle name="Normal 2 2 2 3 2 4 4 2" xfId="1647"/>
    <cellStyle name="Normal 2 2 2 3 2 4 4 2 2" xfId="6822"/>
    <cellStyle name="Normal 2 2 2 3 2 4 4 2 3" xfId="11929"/>
    <cellStyle name="Normal 2 2 2 3 2 4 4 3" xfId="2681"/>
    <cellStyle name="Normal 2 2 2 3 2 4 4 3 2" xfId="7854"/>
    <cellStyle name="Normal 2 2 2 3 2 4 4 3 3" xfId="12953"/>
    <cellStyle name="Normal 2 2 2 3 2 4 4 4" xfId="3721"/>
    <cellStyle name="Normal 2 2 2 3 2 4 4 4 2" xfId="8890"/>
    <cellStyle name="Normal 2 2 2 3 2 4 4 4 3" xfId="13984"/>
    <cellStyle name="Normal 2 2 2 3 2 4 4 5" xfId="4742"/>
    <cellStyle name="Normal 2 2 2 3 2 4 4 5 2" xfId="9910"/>
    <cellStyle name="Normal 2 2 2 3 2 4 4 5 3" xfId="15003"/>
    <cellStyle name="Normal 2 2 2 3 2 4 4 6" xfId="5792"/>
    <cellStyle name="Normal 2 2 2 3 2 4 4 7" xfId="10904"/>
    <cellStyle name="Normal 2 2 2 3 2 4 5" xfId="1135"/>
    <cellStyle name="Normal 2 2 2 3 2 4 5 2" xfId="6310"/>
    <cellStyle name="Normal 2 2 2 3 2 4 5 3" xfId="11417"/>
    <cellStyle name="Normal 2 2 2 3 2 4 6" xfId="2169"/>
    <cellStyle name="Normal 2 2 2 3 2 4 6 2" xfId="7342"/>
    <cellStyle name="Normal 2 2 2 3 2 4 6 3" xfId="12441"/>
    <cellStyle name="Normal 2 2 2 3 2 4 7" xfId="3205"/>
    <cellStyle name="Normal 2 2 2 3 2 4 7 2" xfId="8374"/>
    <cellStyle name="Normal 2 2 2 3 2 4 7 3" xfId="13470"/>
    <cellStyle name="Normal 2 2 2 3 2 4 8" xfId="4230"/>
    <cellStyle name="Normal 2 2 2 3 2 4 8 2" xfId="9398"/>
    <cellStyle name="Normal 2 2 2 3 2 4 8 3" xfId="14491"/>
    <cellStyle name="Normal 2 2 2 3 2 4 9" xfId="5274"/>
    <cellStyle name="Normal 2 2 2 3 2 5" xfId="163"/>
    <cellStyle name="Normal 2 2 2 3 2 5 2" xfId="421"/>
    <cellStyle name="Normal 2 2 2 3 2 5 2 2" xfId="935"/>
    <cellStyle name="Normal 2 2 2 3 2 5 2 2 2" xfId="1967"/>
    <cellStyle name="Normal 2 2 2 3 2 5 2 2 2 2" xfId="7142"/>
    <cellStyle name="Normal 2 2 2 3 2 5 2 2 2 3" xfId="12249"/>
    <cellStyle name="Normal 2 2 2 3 2 5 2 2 3" xfId="3001"/>
    <cellStyle name="Normal 2 2 2 3 2 5 2 2 3 2" xfId="8174"/>
    <cellStyle name="Normal 2 2 2 3 2 5 2 2 3 3" xfId="13273"/>
    <cellStyle name="Normal 2 2 2 3 2 5 2 2 4" xfId="4041"/>
    <cellStyle name="Normal 2 2 2 3 2 5 2 2 4 2" xfId="9210"/>
    <cellStyle name="Normal 2 2 2 3 2 5 2 2 4 3" xfId="14304"/>
    <cellStyle name="Normal 2 2 2 3 2 5 2 2 5" xfId="5062"/>
    <cellStyle name="Normal 2 2 2 3 2 5 2 2 5 2" xfId="10230"/>
    <cellStyle name="Normal 2 2 2 3 2 5 2 2 5 3" xfId="15323"/>
    <cellStyle name="Normal 2 2 2 3 2 5 2 2 6" xfId="6112"/>
    <cellStyle name="Normal 2 2 2 3 2 5 2 2 7" xfId="11224"/>
    <cellStyle name="Normal 2 2 2 3 2 5 2 3" xfId="1455"/>
    <cellStyle name="Normal 2 2 2 3 2 5 2 3 2" xfId="6630"/>
    <cellStyle name="Normal 2 2 2 3 2 5 2 3 3" xfId="11737"/>
    <cellStyle name="Normal 2 2 2 3 2 5 2 4" xfId="2489"/>
    <cellStyle name="Normal 2 2 2 3 2 5 2 4 2" xfId="7662"/>
    <cellStyle name="Normal 2 2 2 3 2 5 2 4 3" xfId="12761"/>
    <cellStyle name="Normal 2 2 2 3 2 5 2 5" xfId="3528"/>
    <cellStyle name="Normal 2 2 2 3 2 5 2 5 2" xfId="8697"/>
    <cellStyle name="Normal 2 2 2 3 2 5 2 5 3" xfId="13791"/>
    <cellStyle name="Normal 2 2 2 3 2 5 2 6" xfId="4550"/>
    <cellStyle name="Normal 2 2 2 3 2 5 2 6 2" xfId="9718"/>
    <cellStyle name="Normal 2 2 2 3 2 5 2 6 3" xfId="14811"/>
    <cellStyle name="Normal 2 2 2 3 2 5 2 7" xfId="5598"/>
    <cellStyle name="Normal 2 2 2 3 2 5 2 8" xfId="10712"/>
    <cellStyle name="Normal 2 2 2 3 2 5 3" xfId="679"/>
    <cellStyle name="Normal 2 2 2 3 2 5 3 2" xfId="1711"/>
    <cellStyle name="Normal 2 2 2 3 2 5 3 2 2" xfId="6886"/>
    <cellStyle name="Normal 2 2 2 3 2 5 3 2 3" xfId="11993"/>
    <cellStyle name="Normal 2 2 2 3 2 5 3 3" xfId="2745"/>
    <cellStyle name="Normal 2 2 2 3 2 5 3 3 2" xfId="7918"/>
    <cellStyle name="Normal 2 2 2 3 2 5 3 3 3" xfId="13017"/>
    <cellStyle name="Normal 2 2 2 3 2 5 3 4" xfId="3785"/>
    <cellStyle name="Normal 2 2 2 3 2 5 3 4 2" xfId="8954"/>
    <cellStyle name="Normal 2 2 2 3 2 5 3 4 3" xfId="14048"/>
    <cellStyle name="Normal 2 2 2 3 2 5 3 5" xfId="4806"/>
    <cellStyle name="Normal 2 2 2 3 2 5 3 5 2" xfId="9974"/>
    <cellStyle name="Normal 2 2 2 3 2 5 3 5 3" xfId="15067"/>
    <cellStyle name="Normal 2 2 2 3 2 5 3 6" xfId="5856"/>
    <cellStyle name="Normal 2 2 2 3 2 5 3 7" xfId="10968"/>
    <cellStyle name="Normal 2 2 2 3 2 5 4" xfId="1199"/>
    <cellStyle name="Normal 2 2 2 3 2 5 4 2" xfId="6374"/>
    <cellStyle name="Normal 2 2 2 3 2 5 4 3" xfId="11481"/>
    <cellStyle name="Normal 2 2 2 3 2 5 5" xfId="2233"/>
    <cellStyle name="Normal 2 2 2 3 2 5 5 2" xfId="7406"/>
    <cellStyle name="Normal 2 2 2 3 2 5 5 3" xfId="12505"/>
    <cellStyle name="Normal 2 2 2 3 2 5 6" xfId="3271"/>
    <cellStyle name="Normal 2 2 2 3 2 5 6 2" xfId="8440"/>
    <cellStyle name="Normal 2 2 2 3 2 5 6 3" xfId="13535"/>
    <cellStyle name="Normal 2 2 2 3 2 5 7" xfId="4294"/>
    <cellStyle name="Normal 2 2 2 3 2 5 7 2" xfId="9462"/>
    <cellStyle name="Normal 2 2 2 3 2 5 7 3" xfId="14555"/>
    <cellStyle name="Normal 2 2 2 3 2 5 8" xfId="5340"/>
    <cellStyle name="Normal 2 2 2 3 2 5 9" xfId="10456"/>
    <cellStyle name="Normal 2 2 2 3 2 6" xfId="293"/>
    <cellStyle name="Normal 2 2 2 3 2 6 2" xfId="807"/>
    <cellStyle name="Normal 2 2 2 3 2 6 2 2" xfId="1839"/>
    <cellStyle name="Normal 2 2 2 3 2 6 2 2 2" xfId="7014"/>
    <cellStyle name="Normal 2 2 2 3 2 6 2 2 3" xfId="12121"/>
    <cellStyle name="Normal 2 2 2 3 2 6 2 3" xfId="2873"/>
    <cellStyle name="Normal 2 2 2 3 2 6 2 3 2" xfId="8046"/>
    <cellStyle name="Normal 2 2 2 3 2 6 2 3 3" xfId="13145"/>
    <cellStyle name="Normal 2 2 2 3 2 6 2 4" xfId="3913"/>
    <cellStyle name="Normal 2 2 2 3 2 6 2 4 2" xfId="9082"/>
    <cellStyle name="Normal 2 2 2 3 2 6 2 4 3" xfId="14176"/>
    <cellStyle name="Normal 2 2 2 3 2 6 2 5" xfId="4934"/>
    <cellStyle name="Normal 2 2 2 3 2 6 2 5 2" xfId="10102"/>
    <cellStyle name="Normal 2 2 2 3 2 6 2 5 3" xfId="15195"/>
    <cellStyle name="Normal 2 2 2 3 2 6 2 6" xfId="5984"/>
    <cellStyle name="Normal 2 2 2 3 2 6 2 7" xfId="11096"/>
    <cellStyle name="Normal 2 2 2 3 2 6 3" xfId="1327"/>
    <cellStyle name="Normal 2 2 2 3 2 6 3 2" xfId="6502"/>
    <cellStyle name="Normal 2 2 2 3 2 6 3 3" xfId="11609"/>
    <cellStyle name="Normal 2 2 2 3 2 6 4" xfId="2361"/>
    <cellStyle name="Normal 2 2 2 3 2 6 4 2" xfId="7534"/>
    <cellStyle name="Normal 2 2 2 3 2 6 4 3" xfId="12633"/>
    <cellStyle name="Normal 2 2 2 3 2 6 5" xfId="3400"/>
    <cellStyle name="Normal 2 2 2 3 2 6 5 2" xfId="8569"/>
    <cellStyle name="Normal 2 2 2 3 2 6 5 3" xfId="13663"/>
    <cellStyle name="Normal 2 2 2 3 2 6 6" xfId="4422"/>
    <cellStyle name="Normal 2 2 2 3 2 6 6 2" xfId="9590"/>
    <cellStyle name="Normal 2 2 2 3 2 6 6 3" xfId="14683"/>
    <cellStyle name="Normal 2 2 2 3 2 6 7" xfId="5470"/>
    <cellStyle name="Normal 2 2 2 3 2 6 8" xfId="10584"/>
    <cellStyle name="Normal 2 2 2 3 2 7" xfId="551"/>
    <cellStyle name="Normal 2 2 2 3 2 7 2" xfId="1583"/>
    <cellStyle name="Normal 2 2 2 3 2 7 2 2" xfId="6758"/>
    <cellStyle name="Normal 2 2 2 3 2 7 2 3" xfId="11865"/>
    <cellStyle name="Normal 2 2 2 3 2 7 3" xfId="2617"/>
    <cellStyle name="Normal 2 2 2 3 2 7 3 2" xfId="7790"/>
    <cellStyle name="Normal 2 2 2 3 2 7 3 3" xfId="12889"/>
    <cellStyle name="Normal 2 2 2 3 2 7 4" xfId="3657"/>
    <cellStyle name="Normal 2 2 2 3 2 7 4 2" xfId="8826"/>
    <cellStyle name="Normal 2 2 2 3 2 7 4 3" xfId="13920"/>
    <cellStyle name="Normal 2 2 2 3 2 7 5" xfId="4678"/>
    <cellStyle name="Normal 2 2 2 3 2 7 5 2" xfId="9846"/>
    <cellStyle name="Normal 2 2 2 3 2 7 5 3" xfId="14939"/>
    <cellStyle name="Normal 2 2 2 3 2 7 6" xfId="5728"/>
    <cellStyle name="Normal 2 2 2 3 2 7 7" xfId="10840"/>
    <cellStyle name="Normal 2 2 2 3 2 8" xfId="1069"/>
    <cellStyle name="Normal 2 2 2 3 2 8 2" xfId="6244"/>
    <cellStyle name="Normal 2 2 2 3 2 8 3" xfId="11353"/>
    <cellStyle name="Normal 2 2 2 3 2 9" xfId="2103"/>
    <cellStyle name="Normal 2 2 2 3 2 9 2" xfId="7276"/>
    <cellStyle name="Normal 2 2 2 3 2 9 3" xfId="12377"/>
    <cellStyle name="Normal 2 2 2 3 3" xfId="37"/>
    <cellStyle name="Normal 2 2 2 3 3 10" xfId="4174"/>
    <cellStyle name="Normal 2 2 2 3 3 10 2" xfId="9342"/>
    <cellStyle name="Normal 2 2 2 3 3 10 3" xfId="14435"/>
    <cellStyle name="Normal 2 2 2 3 3 11" xfId="5214"/>
    <cellStyle name="Normal 2 2 2 3 3 12" xfId="5325"/>
    <cellStyle name="Normal 2 2 2 3 3 2" xfId="71"/>
    <cellStyle name="Normal 2 2 2 3 3 2 10" xfId="5248"/>
    <cellStyle name="Normal 2 2 2 3 3 2 11" xfId="10368"/>
    <cellStyle name="Normal 2 2 2 3 3 2 2" xfId="137"/>
    <cellStyle name="Normal 2 2 2 3 3 2 2 10" xfId="10432"/>
    <cellStyle name="Normal 2 2 2 3 3 2 2 2" xfId="267"/>
    <cellStyle name="Normal 2 2 2 3 3 2 2 2 2" xfId="525"/>
    <cellStyle name="Normal 2 2 2 3 3 2 2 2 2 2" xfId="1039"/>
    <cellStyle name="Normal 2 2 2 3 3 2 2 2 2 2 2" xfId="2071"/>
    <cellStyle name="Normal 2 2 2 3 3 2 2 2 2 2 2 2" xfId="7246"/>
    <cellStyle name="Normal 2 2 2 3 3 2 2 2 2 2 2 3" xfId="12353"/>
    <cellStyle name="Normal 2 2 2 3 3 2 2 2 2 2 3" xfId="3105"/>
    <cellStyle name="Normal 2 2 2 3 3 2 2 2 2 2 3 2" xfId="8278"/>
    <cellStyle name="Normal 2 2 2 3 3 2 2 2 2 2 3 3" xfId="13377"/>
    <cellStyle name="Normal 2 2 2 3 3 2 2 2 2 2 4" xfId="4145"/>
    <cellStyle name="Normal 2 2 2 3 3 2 2 2 2 2 4 2" xfId="9314"/>
    <cellStyle name="Normal 2 2 2 3 3 2 2 2 2 2 4 3" xfId="14408"/>
    <cellStyle name="Normal 2 2 2 3 3 2 2 2 2 2 5" xfId="5166"/>
    <cellStyle name="Normal 2 2 2 3 3 2 2 2 2 2 5 2" xfId="10334"/>
    <cellStyle name="Normal 2 2 2 3 3 2 2 2 2 2 5 3" xfId="15427"/>
    <cellStyle name="Normal 2 2 2 3 3 2 2 2 2 2 6" xfId="6216"/>
    <cellStyle name="Normal 2 2 2 3 3 2 2 2 2 2 7" xfId="11328"/>
    <cellStyle name="Normal 2 2 2 3 3 2 2 2 2 3" xfId="1559"/>
    <cellStyle name="Normal 2 2 2 3 3 2 2 2 2 3 2" xfId="6734"/>
    <cellStyle name="Normal 2 2 2 3 3 2 2 2 2 3 3" xfId="11841"/>
    <cellStyle name="Normal 2 2 2 3 3 2 2 2 2 4" xfId="2593"/>
    <cellStyle name="Normal 2 2 2 3 3 2 2 2 2 4 2" xfId="7766"/>
    <cellStyle name="Normal 2 2 2 3 3 2 2 2 2 4 3" xfId="12865"/>
    <cellStyle name="Normal 2 2 2 3 3 2 2 2 2 5" xfId="3632"/>
    <cellStyle name="Normal 2 2 2 3 3 2 2 2 2 5 2" xfId="8801"/>
    <cellStyle name="Normal 2 2 2 3 3 2 2 2 2 5 3" xfId="13895"/>
    <cellStyle name="Normal 2 2 2 3 3 2 2 2 2 6" xfId="4654"/>
    <cellStyle name="Normal 2 2 2 3 3 2 2 2 2 6 2" xfId="9822"/>
    <cellStyle name="Normal 2 2 2 3 3 2 2 2 2 6 3" xfId="14915"/>
    <cellStyle name="Normal 2 2 2 3 3 2 2 2 2 7" xfId="5702"/>
    <cellStyle name="Normal 2 2 2 3 3 2 2 2 2 8" xfId="10816"/>
    <cellStyle name="Normal 2 2 2 3 3 2 2 2 3" xfId="783"/>
    <cellStyle name="Normal 2 2 2 3 3 2 2 2 3 2" xfId="1815"/>
    <cellStyle name="Normal 2 2 2 3 3 2 2 2 3 2 2" xfId="6990"/>
    <cellStyle name="Normal 2 2 2 3 3 2 2 2 3 2 3" xfId="12097"/>
    <cellStyle name="Normal 2 2 2 3 3 2 2 2 3 3" xfId="2849"/>
    <cellStyle name="Normal 2 2 2 3 3 2 2 2 3 3 2" xfId="8022"/>
    <cellStyle name="Normal 2 2 2 3 3 2 2 2 3 3 3" xfId="13121"/>
    <cellStyle name="Normal 2 2 2 3 3 2 2 2 3 4" xfId="3889"/>
    <cellStyle name="Normal 2 2 2 3 3 2 2 2 3 4 2" xfId="9058"/>
    <cellStyle name="Normal 2 2 2 3 3 2 2 2 3 4 3" xfId="14152"/>
    <cellStyle name="Normal 2 2 2 3 3 2 2 2 3 5" xfId="4910"/>
    <cellStyle name="Normal 2 2 2 3 3 2 2 2 3 5 2" xfId="10078"/>
    <cellStyle name="Normal 2 2 2 3 3 2 2 2 3 5 3" xfId="15171"/>
    <cellStyle name="Normal 2 2 2 3 3 2 2 2 3 6" xfId="5960"/>
    <cellStyle name="Normal 2 2 2 3 3 2 2 2 3 7" xfId="11072"/>
    <cellStyle name="Normal 2 2 2 3 3 2 2 2 4" xfId="1303"/>
    <cellStyle name="Normal 2 2 2 3 3 2 2 2 4 2" xfId="6478"/>
    <cellStyle name="Normal 2 2 2 3 3 2 2 2 4 3" xfId="11585"/>
    <cellStyle name="Normal 2 2 2 3 3 2 2 2 5" xfId="2337"/>
    <cellStyle name="Normal 2 2 2 3 3 2 2 2 5 2" xfId="7510"/>
    <cellStyle name="Normal 2 2 2 3 3 2 2 2 5 3" xfId="12609"/>
    <cellStyle name="Normal 2 2 2 3 3 2 2 2 6" xfId="3375"/>
    <cellStyle name="Normal 2 2 2 3 3 2 2 2 6 2" xfId="8544"/>
    <cellStyle name="Normal 2 2 2 3 3 2 2 2 6 3" xfId="13639"/>
    <cellStyle name="Normal 2 2 2 3 3 2 2 2 7" xfId="4398"/>
    <cellStyle name="Normal 2 2 2 3 3 2 2 2 7 2" xfId="9566"/>
    <cellStyle name="Normal 2 2 2 3 3 2 2 2 7 3" xfId="14659"/>
    <cellStyle name="Normal 2 2 2 3 3 2 2 2 8" xfId="5444"/>
    <cellStyle name="Normal 2 2 2 3 3 2 2 2 9" xfId="10560"/>
    <cellStyle name="Normal 2 2 2 3 3 2 2 3" xfId="397"/>
    <cellStyle name="Normal 2 2 2 3 3 2 2 3 2" xfId="911"/>
    <cellStyle name="Normal 2 2 2 3 3 2 2 3 2 2" xfId="1943"/>
    <cellStyle name="Normal 2 2 2 3 3 2 2 3 2 2 2" xfId="7118"/>
    <cellStyle name="Normal 2 2 2 3 3 2 2 3 2 2 3" xfId="12225"/>
    <cellStyle name="Normal 2 2 2 3 3 2 2 3 2 3" xfId="2977"/>
    <cellStyle name="Normal 2 2 2 3 3 2 2 3 2 3 2" xfId="8150"/>
    <cellStyle name="Normal 2 2 2 3 3 2 2 3 2 3 3" xfId="13249"/>
    <cellStyle name="Normal 2 2 2 3 3 2 2 3 2 4" xfId="4017"/>
    <cellStyle name="Normal 2 2 2 3 3 2 2 3 2 4 2" xfId="9186"/>
    <cellStyle name="Normal 2 2 2 3 3 2 2 3 2 4 3" xfId="14280"/>
    <cellStyle name="Normal 2 2 2 3 3 2 2 3 2 5" xfId="5038"/>
    <cellStyle name="Normal 2 2 2 3 3 2 2 3 2 5 2" xfId="10206"/>
    <cellStyle name="Normal 2 2 2 3 3 2 2 3 2 5 3" xfId="15299"/>
    <cellStyle name="Normal 2 2 2 3 3 2 2 3 2 6" xfId="6088"/>
    <cellStyle name="Normal 2 2 2 3 3 2 2 3 2 7" xfId="11200"/>
    <cellStyle name="Normal 2 2 2 3 3 2 2 3 3" xfId="1431"/>
    <cellStyle name="Normal 2 2 2 3 3 2 2 3 3 2" xfId="6606"/>
    <cellStyle name="Normal 2 2 2 3 3 2 2 3 3 3" xfId="11713"/>
    <cellStyle name="Normal 2 2 2 3 3 2 2 3 4" xfId="2465"/>
    <cellStyle name="Normal 2 2 2 3 3 2 2 3 4 2" xfId="7638"/>
    <cellStyle name="Normal 2 2 2 3 3 2 2 3 4 3" xfId="12737"/>
    <cellStyle name="Normal 2 2 2 3 3 2 2 3 5" xfId="3504"/>
    <cellStyle name="Normal 2 2 2 3 3 2 2 3 5 2" xfId="8673"/>
    <cellStyle name="Normal 2 2 2 3 3 2 2 3 5 3" xfId="13767"/>
    <cellStyle name="Normal 2 2 2 3 3 2 2 3 6" xfId="4526"/>
    <cellStyle name="Normal 2 2 2 3 3 2 2 3 6 2" xfId="9694"/>
    <cellStyle name="Normal 2 2 2 3 3 2 2 3 6 3" xfId="14787"/>
    <cellStyle name="Normal 2 2 2 3 3 2 2 3 7" xfId="5574"/>
    <cellStyle name="Normal 2 2 2 3 3 2 2 3 8" xfId="10688"/>
    <cellStyle name="Normal 2 2 2 3 3 2 2 4" xfId="655"/>
    <cellStyle name="Normal 2 2 2 3 3 2 2 4 2" xfId="1687"/>
    <cellStyle name="Normal 2 2 2 3 3 2 2 4 2 2" xfId="6862"/>
    <cellStyle name="Normal 2 2 2 3 3 2 2 4 2 3" xfId="11969"/>
    <cellStyle name="Normal 2 2 2 3 3 2 2 4 3" xfId="2721"/>
    <cellStyle name="Normal 2 2 2 3 3 2 2 4 3 2" xfId="7894"/>
    <cellStyle name="Normal 2 2 2 3 3 2 2 4 3 3" xfId="12993"/>
    <cellStyle name="Normal 2 2 2 3 3 2 2 4 4" xfId="3761"/>
    <cellStyle name="Normal 2 2 2 3 3 2 2 4 4 2" xfId="8930"/>
    <cellStyle name="Normal 2 2 2 3 3 2 2 4 4 3" xfId="14024"/>
    <cellStyle name="Normal 2 2 2 3 3 2 2 4 5" xfId="4782"/>
    <cellStyle name="Normal 2 2 2 3 3 2 2 4 5 2" xfId="9950"/>
    <cellStyle name="Normal 2 2 2 3 3 2 2 4 5 3" xfId="15043"/>
    <cellStyle name="Normal 2 2 2 3 3 2 2 4 6" xfId="5832"/>
    <cellStyle name="Normal 2 2 2 3 3 2 2 4 7" xfId="10944"/>
    <cellStyle name="Normal 2 2 2 3 3 2 2 5" xfId="1175"/>
    <cellStyle name="Normal 2 2 2 3 3 2 2 5 2" xfId="6350"/>
    <cellStyle name="Normal 2 2 2 3 3 2 2 5 3" xfId="11457"/>
    <cellStyle name="Normal 2 2 2 3 3 2 2 6" xfId="2209"/>
    <cellStyle name="Normal 2 2 2 3 3 2 2 6 2" xfId="7382"/>
    <cellStyle name="Normal 2 2 2 3 3 2 2 6 3" xfId="12481"/>
    <cellStyle name="Normal 2 2 2 3 3 2 2 7" xfId="3245"/>
    <cellStyle name="Normal 2 2 2 3 3 2 2 7 2" xfId="8414"/>
    <cellStyle name="Normal 2 2 2 3 3 2 2 7 3" xfId="13510"/>
    <cellStyle name="Normal 2 2 2 3 3 2 2 8" xfId="4270"/>
    <cellStyle name="Normal 2 2 2 3 3 2 2 8 2" xfId="9438"/>
    <cellStyle name="Normal 2 2 2 3 3 2 2 8 3" xfId="14531"/>
    <cellStyle name="Normal 2 2 2 3 3 2 2 9" xfId="5314"/>
    <cellStyle name="Normal 2 2 2 3 3 2 3" xfId="203"/>
    <cellStyle name="Normal 2 2 2 3 3 2 3 2" xfId="461"/>
    <cellStyle name="Normal 2 2 2 3 3 2 3 2 2" xfId="975"/>
    <cellStyle name="Normal 2 2 2 3 3 2 3 2 2 2" xfId="2007"/>
    <cellStyle name="Normal 2 2 2 3 3 2 3 2 2 2 2" xfId="7182"/>
    <cellStyle name="Normal 2 2 2 3 3 2 3 2 2 2 3" xfId="12289"/>
    <cellStyle name="Normal 2 2 2 3 3 2 3 2 2 3" xfId="3041"/>
    <cellStyle name="Normal 2 2 2 3 3 2 3 2 2 3 2" xfId="8214"/>
    <cellStyle name="Normal 2 2 2 3 3 2 3 2 2 3 3" xfId="13313"/>
    <cellStyle name="Normal 2 2 2 3 3 2 3 2 2 4" xfId="4081"/>
    <cellStyle name="Normal 2 2 2 3 3 2 3 2 2 4 2" xfId="9250"/>
    <cellStyle name="Normal 2 2 2 3 3 2 3 2 2 4 3" xfId="14344"/>
    <cellStyle name="Normal 2 2 2 3 3 2 3 2 2 5" xfId="5102"/>
    <cellStyle name="Normal 2 2 2 3 3 2 3 2 2 5 2" xfId="10270"/>
    <cellStyle name="Normal 2 2 2 3 3 2 3 2 2 5 3" xfId="15363"/>
    <cellStyle name="Normal 2 2 2 3 3 2 3 2 2 6" xfId="6152"/>
    <cellStyle name="Normal 2 2 2 3 3 2 3 2 2 7" xfId="11264"/>
    <cellStyle name="Normal 2 2 2 3 3 2 3 2 3" xfId="1495"/>
    <cellStyle name="Normal 2 2 2 3 3 2 3 2 3 2" xfId="6670"/>
    <cellStyle name="Normal 2 2 2 3 3 2 3 2 3 3" xfId="11777"/>
    <cellStyle name="Normal 2 2 2 3 3 2 3 2 4" xfId="2529"/>
    <cellStyle name="Normal 2 2 2 3 3 2 3 2 4 2" xfId="7702"/>
    <cellStyle name="Normal 2 2 2 3 3 2 3 2 4 3" xfId="12801"/>
    <cellStyle name="Normal 2 2 2 3 3 2 3 2 5" xfId="3568"/>
    <cellStyle name="Normal 2 2 2 3 3 2 3 2 5 2" xfId="8737"/>
    <cellStyle name="Normal 2 2 2 3 3 2 3 2 5 3" xfId="13831"/>
    <cellStyle name="Normal 2 2 2 3 3 2 3 2 6" xfId="4590"/>
    <cellStyle name="Normal 2 2 2 3 3 2 3 2 6 2" xfId="9758"/>
    <cellStyle name="Normal 2 2 2 3 3 2 3 2 6 3" xfId="14851"/>
    <cellStyle name="Normal 2 2 2 3 3 2 3 2 7" xfId="5638"/>
    <cellStyle name="Normal 2 2 2 3 3 2 3 2 8" xfId="10752"/>
    <cellStyle name="Normal 2 2 2 3 3 2 3 3" xfId="719"/>
    <cellStyle name="Normal 2 2 2 3 3 2 3 3 2" xfId="1751"/>
    <cellStyle name="Normal 2 2 2 3 3 2 3 3 2 2" xfId="6926"/>
    <cellStyle name="Normal 2 2 2 3 3 2 3 3 2 3" xfId="12033"/>
    <cellStyle name="Normal 2 2 2 3 3 2 3 3 3" xfId="2785"/>
    <cellStyle name="Normal 2 2 2 3 3 2 3 3 3 2" xfId="7958"/>
    <cellStyle name="Normal 2 2 2 3 3 2 3 3 3 3" xfId="13057"/>
    <cellStyle name="Normal 2 2 2 3 3 2 3 3 4" xfId="3825"/>
    <cellStyle name="Normal 2 2 2 3 3 2 3 3 4 2" xfId="8994"/>
    <cellStyle name="Normal 2 2 2 3 3 2 3 3 4 3" xfId="14088"/>
    <cellStyle name="Normal 2 2 2 3 3 2 3 3 5" xfId="4846"/>
    <cellStyle name="Normal 2 2 2 3 3 2 3 3 5 2" xfId="10014"/>
    <cellStyle name="Normal 2 2 2 3 3 2 3 3 5 3" xfId="15107"/>
    <cellStyle name="Normal 2 2 2 3 3 2 3 3 6" xfId="5896"/>
    <cellStyle name="Normal 2 2 2 3 3 2 3 3 7" xfId="11008"/>
    <cellStyle name="Normal 2 2 2 3 3 2 3 4" xfId="1239"/>
    <cellStyle name="Normal 2 2 2 3 3 2 3 4 2" xfId="6414"/>
    <cellStyle name="Normal 2 2 2 3 3 2 3 4 3" xfId="11521"/>
    <cellStyle name="Normal 2 2 2 3 3 2 3 5" xfId="2273"/>
    <cellStyle name="Normal 2 2 2 3 3 2 3 5 2" xfId="7446"/>
    <cellStyle name="Normal 2 2 2 3 3 2 3 5 3" xfId="12545"/>
    <cellStyle name="Normal 2 2 2 3 3 2 3 6" xfId="3311"/>
    <cellStyle name="Normal 2 2 2 3 3 2 3 6 2" xfId="8480"/>
    <cellStyle name="Normal 2 2 2 3 3 2 3 6 3" xfId="13575"/>
    <cellStyle name="Normal 2 2 2 3 3 2 3 7" xfId="4334"/>
    <cellStyle name="Normal 2 2 2 3 3 2 3 7 2" xfId="9502"/>
    <cellStyle name="Normal 2 2 2 3 3 2 3 7 3" xfId="14595"/>
    <cellStyle name="Normal 2 2 2 3 3 2 3 8" xfId="5380"/>
    <cellStyle name="Normal 2 2 2 3 3 2 3 9" xfId="10496"/>
    <cellStyle name="Normal 2 2 2 3 3 2 4" xfId="333"/>
    <cellStyle name="Normal 2 2 2 3 3 2 4 2" xfId="847"/>
    <cellStyle name="Normal 2 2 2 3 3 2 4 2 2" xfId="1879"/>
    <cellStyle name="Normal 2 2 2 3 3 2 4 2 2 2" xfId="7054"/>
    <cellStyle name="Normal 2 2 2 3 3 2 4 2 2 3" xfId="12161"/>
    <cellStyle name="Normal 2 2 2 3 3 2 4 2 3" xfId="2913"/>
    <cellStyle name="Normal 2 2 2 3 3 2 4 2 3 2" xfId="8086"/>
    <cellStyle name="Normal 2 2 2 3 3 2 4 2 3 3" xfId="13185"/>
    <cellStyle name="Normal 2 2 2 3 3 2 4 2 4" xfId="3953"/>
    <cellStyle name="Normal 2 2 2 3 3 2 4 2 4 2" xfId="9122"/>
    <cellStyle name="Normal 2 2 2 3 3 2 4 2 4 3" xfId="14216"/>
    <cellStyle name="Normal 2 2 2 3 3 2 4 2 5" xfId="4974"/>
    <cellStyle name="Normal 2 2 2 3 3 2 4 2 5 2" xfId="10142"/>
    <cellStyle name="Normal 2 2 2 3 3 2 4 2 5 3" xfId="15235"/>
    <cellStyle name="Normal 2 2 2 3 3 2 4 2 6" xfId="6024"/>
    <cellStyle name="Normal 2 2 2 3 3 2 4 2 7" xfId="11136"/>
    <cellStyle name="Normal 2 2 2 3 3 2 4 3" xfId="1367"/>
    <cellStyle name="Normal 2 2 2 3 3 2 4 3 2" xfId="6542"/>
    <cellStyle name="Normal 2 2 2 3 3 2 4 3 3" xfId="11649"/>
    <cellStyle name="Normal 2 2 2 3 3 2 4 4" xfId="2401"/>
    <cellStyle name="Normal 2 2 2 3 3 2 4 4 2" xfId="7574"/>
    <cellStyle name="Normal 2 2 2 3 3 2 4 4 3" xfId="12673"/>
    <cellStyle name="Normal 2 2 2 3 3 2 4 5" xfId="3440"/>
    <cellStyle name="Normal 2 2 2 3 3 2 4 5 2" xfId="8609"/>
    <cellStyle name="Normal 2 2 2 3 3 2 4 5 3" xfId="13703"/>
    <cellStyle name="Normal 2 2 2 3 3 2 4 6" xfId="4462"/>
    <cellStyle name="Normal 2 2 2 3 3 2 4 6 2" xfId="9630"/>
    <cellStyle name="Normal 2 2 2 3 3 2 4 6 3" xfId="14723"/>
    <cellStyle name="Normal 2 2 2 3 3 2 4 7" xfId="5510"/>
    <cellStyle name="Normal 2 2 2 3 3 2 4 8" xfId="10624"/>
    <cellStyle name="Normal 2 2 2 3 3 2 5" xfId="591"/>
    <cellStyle name="Normal 2 2 2 3 3 2 5 2" xfId="1623"/>
    <cellStyle name="Normal 2 2 2 3 3 2 5 2 2" xfId="6798"/>
    <cellStyle name="Normal 2 2 2 3 3 2 5 2 3" xfId="11905"/>
    <cellStyle name="Normal 2 2 2 3 3 2 5 3" xfId="2657"/>
    <cellStyle name="Normal 2 2 2 3 3 2 5 3 2" xfId="7830"/>
    <cellStyle name="Normal 2 2 2 3 3 2 5 3 3" xfId="12929"/>
    <cellStyle name="Normal 2 2 2 3 3 2 5 4" xfId="3697"/>
    <cellStyle name="Normal 2 2 2 3 3 2 5 4 2" xfId="8866"/>
    <cellStyle name="Normal 2 2 2 3 3 2 5 4 3" xfId="13960"/>
    <cellStyle name="Normal 2 2 2 3 3 2 5 5" xfId="4718"/>
    <cellStyle name="Normal 2 2 2 3 3 2 5 5 2" xfId="9886"/>
    <cellStyle name="Normal 2 2 2 3 3 2 5 5 3" xfId="14979"/>
    <cellStyle name="Normal 2 2 2 3 3 2 5 6" xfId="5768"/>
    <cellStyle name="Normal 2 2 2 3 3 2 5 7" xfId="10880"/>
    <cellStyle name="Normal 2 2 2 3 3 2 6" xfId="1110"/>
    <cellStyle name="Normal 2 2 2 3 3 2 6 2" xfId="6285"/>
    <cellStyle name="Normal 2 2 2 3 3 2 6 3" xfId="11393"/>
    <cellStyle name="Normal 2 2 2 3 3 2 7" xfId="2145"/>
    <cellStyle name="Normal 2 2 2 3 3 2 7 2" xfId="7318"/>
    <cellStyle name="Normal 2 2 2 3 3 2 7 3" xfId="12417"/>
    <cellStyle name="Normal 2 2 2 3 3 2 8" xfId="3179"/>
    <cellStyle name="Normal 2 2 2 3 3 2 8 2" xfId="8348"/>
    <cellStyle name="Normal 2 2 2 3 3 2 8 3" xfId="13444"/>
    <cellStyle name="Normal 2 2 2 3 3 2 9" xfId="4206"/>
    <cellStyle name="Normal 2 2 2 3 3 2 9 2" xfId="9374"/>
    <cellStyle name="Normal 2 2 2 3 3 2 9 3" xfId="14467"/>
    <cellStyle name="Normal 2 2 2 3 3 3" xfId="105"/>
    <cellStyle name="Normal 2 2 2 3 3 3 10" xfId="10400"/>
    <cellStyle name="Normal 2 2 2 3 3 3 2" xfId="235"/>
    <cellStyle name="Normal 2 2 2 3 3 3 2 2" xfId="493"/>
    <cellStyle name="Normal 2 2 2 3 3 3 2 2 2" xfId="1007"/>
    <cellStyle name="Normal 2 2 2 3 3 3 2 2 2 2" xfId="2039"/>
    <cellStyle name="Normal 2 2 2 3 3 3 2 2 2 2 2" xfId="7214"/>
    <cellStyle name="Normal 2 2 2 3 3 3 2 2 2 2 3" xfId="12321"/>
    <cellStyle name="Normal 2 2 2 3 3 3 2 2 2 3" xfId="3073"/>
    <cellStyle name="Normal 2 2 2 3 3 3 2 2 2 3 2" xfId="8246"/>
    <cellStyle name="Normal 2 2 2 3 3 3 2 2 2 3 3" xfId="13345"/>
    <cellStyle name="Normal 2 2 2 3 3 3 2 2 2 4" xfId="4113"/>
    <cellStyle name="Normal 2 2 2 3 3 3 2 2 2 4 2" xfId="9282"/>
    <cellStyle name="Normal 2 2 2 3 3 3 2 2 2 4 3" xfId="14376"/>
    <cellStyle name="Normal 2 2 2 3 3 3 2 2 2 5" xfId="5134"/>
    <cellStyle name="Normal 2 2 2 3 3 3 2 2 2 5 2" xfId="10302"/>
    <cellStyle name="Normal 2 2 2 3 3 3 2 2 2 5 3" xfId="15395"/>
    <cellStyle name="Normal 2 2 2 3 3 3 2 2 2 6" xfId="6184"/>
    <cellStyle name="Normal 2 2 2 3 3 3 2 2 2 7" xfId="11296"/>
    <cellStyle name="Normal 2 2 2 3 3 3 2 2 3" xfId="1527"/>
    <cellStyle name="Normal 2 2 2 3 3 3 2 2 3 2" xfId="6702"/>
    <cellStyle name="Normal 2 2 2 3 3 3 2 2 3 3" xfId="11809"/>
    <cellStyle name="Normal 2 2 2 3 3 3 2 2 4" xfId="2561"/>
    <cellStyle name="Normal 2 2 2 3 3 3 2 2 4 2" xfId="7734"/>
    <cellStyle name="Normal 2 2 2 3 3 3 2 2 4 3" xfId="12833"/>
    <cellStyle name="Normal 2 2 2 3 3 3 2 2 5" xfId="3600"/>
    <cellStyle name="Normal 2 2 2 3 3 3 2 2 5 2" xfId="8769"/>
    <cellStyle name="Normal 2 2 2 3 3 3 2 2 5 3" xfId="13863"/>
    <cellStyle name="Normal 2 2 2 3 3 3 2 2 6" xfId="4622"/>
    <cellStyle name="Normal 2 2 2 3 3 3 2 2 6 2" xfId="9790"/>
    <cellStyle name="Normal 2 2 2 3 3 3 2 2 6 3" xfId="14883"/>
    <cellStyle name="Normal 2 2 2 3 3 3 2 2 7" xfId="5670"/>
    <cellStyle name="Normal 2 2 2 3 3 3 2 2 8" xfId="10784"/>
    <cellStyle name="Normal 2 2 2 3 3 3 2 3" xfId="751"/>
    <cellStyle name="Normal 2 2 2 3 3 3 2 3 2" xfId="1783"/>
    <cellStyle name="Normal 2 2 2 3 3 3 2 3 2 2" xfId="6958"/>
    <cellStyle name="Normal 2 2 2 3 3 3 2 3 2 3" xfId="12065"/>
    <cellStyle name="Normal 2 2 2 3 3 3 2 3 3" xfId="2817"/>
    <cellStyle name="Normal 2 2 2 3 3 3 2 3 3 2" xfId="7990"/>
    <cellStyle name="Normal 2 2 2 3 3 3 2 3 3 3" xfId="13089"/>
    <cellStyle name="Normal 2 2 2 3 3 3 2 3 4" xfId="3857"/>
    <cellStyle name="Normal 2 2 2 3 3 3 2 3 4 2" xfId="9026"/>
    <cellStyle name="Normal 2 2 2 3 3 3 2 3 4 3" xfId="14120"/>
    <cellStyle name="Normal 2 2 2 3 3 3 2 3 5" xfId="4878"/>
    <cellStyle name="Normal 2 2 2 3 3 3 2 3 5 2" xfId="10046"/>
    <cellStyle name="Normal 2 2 2 3 3 3 2 3 5 3" xfId="15139"/>
    <cellStyle name="Normal 2 2 2 3 3 3 2 3 6" xfId="5928"/>
    <cellStyle name="Normal 2 2 2 3 3 3 2 3 7" xfId="11040"/>
    <cellStyle name="Normal 2 2 2 3 3 3 2 4" xfId="1271"/>
    <cellStyle name="Normal 2 2 2 3 3 3 2 4 2" xfId="6446"/>
    <cellStyle name="Normal 2 2 2 3 3 3 2 4 3" xfId="11553"/>
    <cellStyle name="Normal 2 2 2 3 3 3 2 5" xfId="2305"/>
    <cellStyle name="Normal 2 2 2 3 3 3 2 5 2" xfId="7478"/>
    <cellStyle name="Normal 2 2 2 3 3 3 2 5 3" xfId="12577"/>
    <cellStyle name="Normal 2 2 2 3 3 3 2 6" xfId="3343"/>
    <cellStyle name="Normal 2 2 2 3 3 3 2 6 2" xfId="8512"/>
    <cellStyle name="Normal 2 2 2 3 3 3 2 6 3" xfId="13607"/>
    <cellStyle name="Normal 2 2 2 3 3 3 2 7" xfId="4366"/>
    <cellStyle name="Normal 2 2 2 3 3 3 2 7 2" xfId="9534"/>
    <cellStyle name="Normal 2 2 2 3 3 3 2 7 3" xfId="14627"/>
    <cellStyle name="Normal 2 2 2 3 3 3 2 8" xfId="5412"/>
    <cellStyle name="Normal 2 2 2 3 3 3 2 9" xfId="10528"/>
    <cellStyle name="Normal 2 2 2 3 3 3 3" xfId="365"/>
    <cellStyle name="Normal 2 2 2 3 3 3 3 2" xfId="879"/>
    <cellStyle name="Normal 2 2 2 3 3 3 3 2 2" xfId="1911"/>
    <cellStyle name="Normal 2 2 2 3 3 3 3 2 2 2" xfId="7086"/>
    <cellStyle name="Normal 2 2 2 3 3 3 3 2 2 3" xfId="12193"/>
    <cellStyle name="Normal 2 2 2 3 3 3 3 2 3" xfId="2945"/>
    <cellStyle name="Normal 2 2 2 3 3 3 3 2 3 2" xfId="8118"/>
    <cellStyle name="Normal 2 2 2 3 3 3 3 2 3 3" xfId="13217"/>
    <cellStyle name="Normal 2 2 2 3 3 3 3 2 4" xfId="3985"/>
    <cellStyle name="Normal 2 2 2 3 3 3 3 2 4 2" xfId="9154"/>
    <cellStyle name="Normal 2 2 2 3 3 3 3 2 4 3" xfId="14248"/>
    <cellStyle name="Normal 2 2 2 3 3 3 3 2 5" xfId="5006"/>
    <cellStyle name="Normal 2 2 2 3 3 3 3 2 5 2" xfId="10174"/>
    <cellStyle name="Normal 2 2 2 3 3 3 3 2 5 3" xfId="15267"/>
    <cellStyle name="Normal 2 2 2 3 3 3 3 2 6" xfId="6056"/>
    <cellStyle name="Normal 2 2 2 3 3 3 3 2 7" xfId="11168"/>
    <cellStyle name="Normal 2 2 2 3 3 3 3 3" xfId="1399"/>
    <cellStyle name="Normal 2 2 2 3 3 3 3 3 2" xfId="6574"/>
    <cellStyle name="Normal 2 2 2 3 3 3 3 3 3" xfId="11681"/>
    <cellStyle name="Normal 2 2 2 3 3 3 3 4" xfId="2433"/>
    <cellStyle name="Normal 2 2 2 3 3 3 3 4 2" xfId="7606"/>
    <cellStyle name="Normal 2 2 2 3 3 3 3 4 3" xfId="12705"/>
    <cellStyle name="Normal 2 2 2 3 3 3 3 5" xfId="3472"/>
    <cellStyle name="Normal 2 2 2 3 3 3 3 5 2" xfId="8641"/>
    <cellStyle name="Normal 2 2 2 3 3 3 3 5 3" xfId="13735"/>
    <cellStyle name="Normal 2 2 2 3 3 3 3 6" xfId="4494"/>
    <cellStyle name="Normal 2 2 2 3 3 3 3 6 2" xfId="9662"/>
    <cellStyle name="Normal 2 2 2 3 3 3 3 6 3" xfId="14755"/>
    <cellStyle name="Normal 2 2 2 3 3 3 3 7" xfId="5542"/>
    <cellStyle name="Normal 2 2 2 3 3 3 3 8" xfId="10656"/>
    <cellStyle name="Normal 2 2 2 3 3 3 4" xfId="623"/>
    <cellStyle name="Normal 2 2 2 3 3 3 4 2" xfId="1655"/>
    <cellStyle name="Normal 2 2 2 3 3 3 4 2 2" xfId="6830"/>
    <cellStyle name="Normal 2 2 2 3 3 3 4 2 3" xfId="11937"/>
    <cellStyle name="Normal 2 2 2 3 3 3 4 3" xfId="2689"/>
    <cellStyle name="Normal 2 2 2 3 3 3 4 3 2" xfId="7862"/>
    <cellStyle name="Normal 2 2 2 3 3 3 4 3 3" xfId="12961"/>
    <cellStyle name="Normal 2 2 2 3 3 3 4 4" xfId="3729"/>
    <cellStyle name="Normal 2 2 2 3 3 3 4 4 2" xfId="8898"/>
    <cellStyle name="Normal 2 2 2 3 3 3 4 4 3" xfId="13992"/>
    <cellStyle name="Normal 2 2 2 3 3 3 4 5" xfId="4750"/>
    <cellStyle name="Normal 2 2 2 3 3 3 4 5 2" xfId="9918"/>
    <cellStyle name="Normal 2 2 2 3 3 3 4 5 3" xfId="15011"/>
    <cellStyle name="Normal 2 2 2 3 3 3 4 6" xfId="5800"/>
    <cellStyle name="Normal 2 2 2 3 3 3 4 7" xfId="10912"/>
    <cellStyle name="Normal 2 2 2 3 3 3 5" xfId="1143"/>
    <cellStyle name="Normal 2 2 2 3 3 3 5 2" xfId="6318"/>
    <cellStyle name="Normal 2 2 2 3 3 3 5 3" xfId="11425"/>
    <cellStyle name="Normal 2 2 2 3 3 3 6" xfId="2177"/>
    <cellStyle name="Normal 2 2 2 3 3 3 6 2" xfId="7350"/>
    <cellStyle name="Normal 2 2 2 3 3 3 6 3" xfId="12449"/>
    <cellStyle name="Normal 2 2 2 3 3 3 7" xfId="3213"/>
    <cellStyle name="Normal 2 2 2 3 3 3 7 2" xfId="8382"/>
    <cellStyle name="Normal 2 2 2 3 3 3 7 3" xfId="13478"/>
    <cellStyle name="Normal 2 2 2 3 3 3 8" xfId="4238"/>
    <cellStyle name="Normal 2 2 2 3 3 3 8 2" xfId="9406"/>
    <cellStyle name="Normal 2 2 2 3 3 3 8 3" xfId="14499"/>
    <cellStyle name="Normal 2 2 2 3 3 3 9" xfId="5282"/>
    <cellStyle name="Normal 2 2 2 3 3 4" xfId="171"/>
    <cellStyle name="Normal 2 2 2 3 3 4 2" xfId="429"/>
    <cellStyle name="Normal 2 2 2 3 3 4 2 2" xfId="943"/>
    <cellStyle name="Normal 2 2 2 3 3 4 2 2 2" xfId="1975"/>
    <cellStyle name="Normal 2 2 2 3 3 4 2 2 2 2" xfId="7150"/>
    <cellStyle name="Normal 2 2 2 3 3 4 2 2 2 3" xfId="12257"/>
    <cellStyle name="Normal 2 2 2 3 3 4 2 2 3" xfId="3009"/>
    <cellStyle name="Normal 2 2 2 3 3 4 2 2 3 2" xfId="8182"/>
    <cellStyle name="Normal 2 2 2 3 3 4 2 2 3 3" xfId="13281"/>
    <cellStyle name="Normal 2 2 2 3 3 4 2 2 4" xfId="4049"/>
    <cellStyle name="Normal 2 2 2 3 3 4 2 2 4 2" xfId="9218"/>
    <cellStyle name="Normal 2 2 2 3 3 4 2 2 4 3" xfId="14312"/>
    <cellStyle name="Normal 2 2 2 3 3 4 2 2 5" xfId="5070"/>
    <cellStyle name="Normal 2 2 2 3 3 4 2 2 5 2" xfId="10238"/>
    <cellStyle name="Normal 2 2 2 3 3 4 2 2 5 3" xfId="15331"/>
    <cellStyle name="Normal 2 2 2 3 3 4 2 2 6" xfId="6120"/>
    <cellStyle name="Normal 2 2 2 3 3 4 2 2 7" xfId="11232"/>
    <cellStyle name="Normal 2 2 2 3 3 4 2 3" xfId="1463"/>
    <cellStyle name="Normal 2 2 2 3 3 4 2 3 2" xfId="6638"/>
    <cellStyle name="Normal 2 2 2 3 3 4 2 3 3" xfId="11745"/>
    <cellStyle name="Normal 2 2 2 3 3 4 2 4" xfId="2497"/>
    <cellStyle name="Normal 2 2 2 3 3 4 2 4 2" xfId="7670"/>
    <cellStyle name="Normal 2 2 2 3 3 4 2 4 3" xfId="12769"/>
    <cellStyle name="Normal 2 2 2 3 3 4 2 5" xfId="3536"/>
    <cellStyle name="Normal 2 2 2 3 3 4 2 5 2" xfId="8705"/>
    <cellStyle name="Normal 2 2 2 3 3 4 2 5 3" xfId="13799"/>
    <cellStyle name="Normal 2 2 2 3 3 4 2 6" xfId="4558"/>
    <cellStyle name="Normal 2 2 2 3 3 4 2 6 2" xfId="9726"/>
    <cellStyle name="Normal 2 2 2 3 3 4 2 6 3" xfId="14819"/>
    <cellStyle name="Normal 2 2 2 3 3 4 2 7" xfId="5606"/>
    <cellStyle name="Normal 2 2 2 3 3 4 2 8" xfId="10720"/>
    <cellStyle name="Normal 2 2 2 3 3 4 3" xfId="687"/>
    <cellStyle name="Normal 2 2 2 3 3 4 3 2" xfId="1719"/>
    <cellStyle name="Normal 2 2 2 3 3 4 3 2 2" xfId="6894"/>
    <cellStyle name="Normal 2 2 2 3 3 4 3 2 3" xfId="12001"/>
    <cellStyle name="Normal 2 2 2 3 3 4 3 3" xfId="2753"/>
    <cellStyle name="Normal 2 2 2 3 3 4 3 3 2" xfId="7926"/>
    <cellStyle name="Normal 2 2 2 3 3 4 3 3 3" xfId="13025"/>
    <cellStyle name="Normal 2 2 2 3 3 4 3 4" xfId="3793"/>
    <cellStyle name="Normal 2 2 2 3 3 4 3 4 2" xfId="8962"/>
    <cellStyle name="Normal 2 2 2 3 3 4 3 4 3" xfId="14056"/>
    <cellStyle name="Normal 2 2 2 3 3 4 3 5" xfId="4814"/>
    <cellStyle name="Normal 2 2 2 3 3 4 3 5 2" xfId="9982"/>
    <cellStyle name="Normal 2 2 2 3 3 4 3 5 3" xfId="15075"/>
    <cellStyle name="Normal 2 2 2 3 3 4 3 6" xfId="5864"/>
    <cellStyle name="Normal 2 2 2 3 3 4 3 7" xfId="10976"/>
    <cellStyle name="Normal 2 2 2 3 3 4 4" xfId="1207"/>
    <cellStyle name="Normal 2 2 2 3 3 4 4 2" xfId="6382"/>
    <cellStyle name="Normal 2 2 2 3 3 4 4 3" xfId="11489"/>
    <cellStyle name="Normal 2 2 2 3 3 4 5" xfId="2241"/>
    <cellStyle name="Normal 2 2 2 3 3 4 5 2" xfId="7414"/>
    <cellStyle name="Normal 2 2 2 3 3 4 5 3" xfId="12513"/>
    <cellStyle name="Normal 2 2 2 3 3 4 6" xfId="3279"/>
    <cellStyle name="Normal 2 2 2 3 3 4 6 2" xfId="8448"/>
    <cellStyle name="Normal 2 2 2 3 3 4 6 3" xfId="13543"/>
    <cellStyle name="Normal 2 2 2 3 3 4 7" xfId="4302"/>
    <cellStyle name="Normal 2 2 2 3 3 4 7 2" xfId="9470"/>
    <cellStyle name="Normal 2 2 2 3 3 4 7 3" xfId="14563"/>
    <cellStyle name="Normal 2 2 2 3 3 4 8" xfId="5348"/>
    <cellStyle name="Normal 2 2 2 3 3 4 9" xfId="10464"/>
    <cellStyle name="Normal 2 2 2 3 3 5" xfId="301"/>
    <cellStyle name="Normal 2 2 2 3 3 5 2" xfId="815"/>
    <cellStyle name="Normal 2 2 2 3 3 5 2 2" xfId="1847"/>
    <cellStyle name="Normal 2 2 2 3 3 5 2 2 2" xfId="7022"/>
    <cellStyle name="Normal 2 2 2 3 3 5 2 2 3" xfId="12129"/>
    <cellStyle name="Normal 2 2 2 3 3 5 2 3" xfId="2881"/>
    <cellStyle name="Normal 2 2 2 3 3 5 2 3 2" xfId="8054"/>
    <cellStyle name="Normal 2 2 2 3 3 5 2 3 3" xfId="13153"/>
    <cellStyle name="Normal 2 2 2 3 3 5 2 4" xfId="3921"/>
    <cellStyle name="Normal 2 2 2 3 3 5 2 4 2" xfId="9090"/>
    <cellStyle name="Normal 2 2 2 3 3 5 2 4 3" xfId="14184"/>
    <cellStyle name="Normal 2 2 2 3 3 5 2 5" xfId="4942"/>
    <cellStyle name="Normal 2 2 2 3 3 5 2 5 2" xfId="10110"/>
    <cellStyle name="Normal 2 2 2 3 3 5 2 5 3" xfId="15203"/>
    <cellStyle name="Normal 2 2 2 3 3 5 2 6" xfId="5992"/>
    <cellStyle name="Normal 2 2 2 3 3 5 2 7" xfId="11104"/>
    <cellStyle name="Normal 2 2 2 3 3 5 3" xfId="1335"/>
    <cellStyle name="Normal 2 2 2 3 3 5 3 2" xfId="6510"/>
    <cellStyle name="Normal 2 2 2 3 3 5 3 3" xfId="11617"/>
    <cellStyle name="Normal 2 2 2 3 3 5 4" xfId="2369"/>
    <cellStyle name="Normal 2 2 2 3 3 5 4 2" xfId="7542"/>
    <cellStyle name="Normal 2 2 2 3 3 5 4 3" xfId="12641"/>
    <cellStyle name="Normal 2 2 2 3 3 5 5" xfId="3408"/>
    <cellStyle name="Normal 2 2 2 3 3 5 5 2" xfId="8577"/>
    <cellStyle name="Normal 2 2 2 3 3 5 5 3" xfId="13671"/>
    <cellStyle name="Normal 2 2 2 3 3 5 6" xfId="4430"/>
    <cellStyle name="Normal 2 2 2 3 3 5 6 2" xfId="9598"/>
    <cellStyle name="Normal 2 2 2 3 3 5 6 3" xfId="14691"/>
    <cellStyle name="Normal 2 2 2 3 3 5 7" xfId="5478"/>
    <cellStyle name="Normal 2 2 2 3 3 5 8" xfId="10592"/>
    <cellStyle name="Normal 2 2 2 3 3 6" xfId="559"/>
    <cellStyle name="Normal 2 2 2 3 3 6 2" xfId="1591"/>
    <cellStyle name="Normal 2 2 2 3 3 6 2 2" xfId="6766"/>
    <cellStyle name="Normal 2 2 2 3 3 6 2 3" xfId="11873"/>
    <cellStyle name="Normal 2 2 2 3 3 6 3" xfId="2625"/>
    <cellStyle name="Normal 2 2 2 3 3 6 3 2" xfId="7798"/>
    <cellStyle name="Normal 2 2 2 3 3 6 3 3" xfId="12897"/>
    <cellStyle name="Normal 2 2 2 3 3 6 4" xfId="3665"/>
    <cellStyle name="Normal 2 2 2 3 3 6 4 2" xfId="8834"/>
    <cellStyle name="Normal 2 2 2 3 3 6 4 3" xfId="13928"/>
    <cellStyle name="Normal 2 2 2 3 3 6 5" xfId="4686"/>
    <cellStyle name="Normal 2 2 2 3 3 6 5 2" xfId="9854"/>
    <cellStyle name="Normal 2 2 2 3 3 6 5 3" xfId="14947"/>
    <cellStyle name="Normal 2 2 2 3 3 6 6" xfId="5736"/>
    <cellStyle name="Normal 2 2 2 3 3 6 7" xfId="10848"/>
    <cellStyle name="Normal 2 2 2 3 3 7" xfId="1077"/>
    <cellStyle name="Normal 2 2 2 3 3 7 2" xfId="6252"/>
    <cellStyle name="Normal 2 2 2 3 3 7 3" xfId="11361"/>
    <cellStyle name="Normal 2 2 2 3 3 8" xfId="2112"/>
    <cellStyle name="Normal 2 2 2 3 3 8 2" xfId="7285"/>
    <cellStyle name="Normal 2 2 2 3 3 8 3" xfId="12385"/>
    <cellStyle name="Normal 2 2 2 3 3 9" xfId="3146"/>
    <cellStyle name="Normal 2 2 2 3 3 9 2" xfId="8315"/>
    <cellStyle name="Normal 2 2 2 3 3 9 3" xfId="13412"/>
    <cellStyle name="Normal 2 2 2 3 4" xfId="55"/>
    <cellStyle name="Normal 2 2 2 3 4 10" xfId="5232"/>
    <cellStyle name="Normal 2 2 2 3 4 11" xfId="10352"/>
    <cellStyle name="Normal 2 2 2 3 4 2" xfId="121"/>
    <cellStyle name="Normal 2 2 2 3 4 2 10" xfId="10416"/>
    <cellStyle name="Normal 2 2 2 3 4 2 2" xfId="251"/>
    <cellStyle name="Normal 2 2 2 3 4 2 2 2" xfId="509"/>
    <cellStyle name="Normal 2 2 2 3 4 2 2 2 2" xfId="1023"/>
    <cellStyle name="Normal 2 2 2 3 4 2 2 2 2 2" xfId="2055"/>
    <cellStyle name="Normal 2 2 2 3 4 2 2 2 2 2 2" xfId="7230"/>
    <cellStyle name="Normal 2 2 2 3 4 2 2 2 2 2 3" xfId="12337"/>
    <cellStyle name="Normal 2 2 2 3 4 2 2 2 2 3" xfId="3089"/>
    <cellStyle name="Normal 2 2 2 3 4 2 2 2 2 3 2" xfId="8262"/>
    <cellStyle name="Normal 2 2 2 3 4 2 2 2 2 3 3" xfId="13361"/>
    <cellStyle name="Normal 2 2 2 3 4 2 2 2 2 4" xfId="4129"/>
    <cellStyle name="Normal 2 2 2 3 4 2 2 2 2 4 2" xfId="9298"/>
    <cellStyle name="Normal 2 2 2 3 4 2 2 2 2 4 3" xfId="14392"/>
    <cellStyle name="Normal 2 2 2 3 4 2 2 2 2 5" xfId="5150"/>
    <cellStyle name="Normal 2 2 2 3 4 2 2 2 2 5 2" xfId="10318"/>
    <cellStyle name="Normal 2 2 2 3 4 2 2 2 2 5 3" xfId="15411"/>
    <cellStyle name="Normal 2 2 2 3 4 2 2 2 2 6" xfId="6200"/>
    <cellStyle name="Normal 2 2 2 3 4 2 2 2 2 7" xfId="11312"/>
    <cellStyle name="Normal 2 2 2 3 4 2 2 2 3" xfId="1543"/>
    <cellStyle name="Normal 2 2 2 3 4 2 2 2 3 2" xfId="6718"/>
    <cellStyle name="Normal 2 2 2 3 4 2 2 2 3 3" xfId="11825"/>
    <cellStyle name="Normal 2 2 2 3 4 2 2 2 4" xfId="2577"/>
    <cellStyle name="Normal 2 2 2 3 4 2 2 2 4 2" xfId="7750"/>
    <cellStyle name="Normal 2 2 2 3 4 2 2 2 4 3" xfId="12849"/>
    <cellStyle name="Normal 2 2 2 3 4 2 2 2 5" xfId="3616"/>
    <cellStyle name="Normal 2 2 2 3 4 2 2 2 5 2" xfId="8785"/>
    <cellStyle name="Normal 2 2 2 3 4 2 2 2 5 3" xfId="13879"/>
    <cellStyle name="Normal 2 2 2 3 4 2 2 2 6" xfId="4638"/>
    <cellStyle name="Normal 2 2 2 3 4 2 2 2 6 2" xfId="9806"/>
    <cellStyle name="Normal 2 2 2 3 4 2 2 2 6 3" xfId="14899"/>
    <cellStyle name="Normal 2 2 2 3 4 2 2 2 7" xfId="5686"/>
    <cellStyle name="Normal 2 2 2 3 4 2 2 2 8" xfId="10800"/>
    <cellStyle name="Normal 2 2 2 3 4 2 2 3" xfId="767"/>
    <cellStyle name="Normal 2 2 2 3 4 2 2 3 2" xfId="1799"/>
    <cellStyle name="Normal 2 2 2 3 4 2 2 3 2 2" xfId="6974"/>
    <cellStyle name="Normal 2 2 2 3 4 2 2 3 2 3" xfId="12081"/>
    <cellStyle name="Normal 2 2 2 3 4 2 2 3 3" xfId="2833"/>
    <cellStyle name="Normal 2 2 2 3 4 2 2 3 3 2" xfId="8006"/>
    <cellStyle name="Normal 2 2 2 3 4 2 2 3 3 3" xfId="13105"/>
    <cellStyle name="Normal 2 2 2 3 4 2 2 3 4" xfId="3873"/>
    <cellStyle name="Normal 2 2 2 3 4 2 2 3 4 2" xfId="9042"/>
    <cellStyle name="Normal 2 2 2 3 4 2 2 3 4 3" xfId="14136"/>
    <cellStyle name="Normal 2 2 2 3 4 2 2 3 5" xfId="4894"/>
    <cellStyle name="Normal 2 2 2 3 4 2 2 3 5 2" xfId="10062"/>
    <cellStyle name="Normal 2 2 2 3 4 2 2 3 5 3" xfId="15155"/>
    <cellStyle name="Normal 2 2 2 3 4 2 2 3 6" xfId="5944"/>
    <cellStyle name="Normal 2 2 2 3 4 2 2 3 7" xfId="11056"/>
    <cellStyle name="Normal 2 2 2 3 4 2 2 4" xfId="1287"/>
    <cellStyle name="Normal 2 2 2 3 4 2 2 4 2" xfId="6462"/>
    <cellStyle name="Normal 2 2 2 3 4 2 2 4 3" xfId="11569"/>
    <cellStyle name="Normal 2 2 2 3 4 2 2 5" xfId="2321"/>
    <cellStyle name="Normal 2 2 2 3 4 2 2 5 2" xfId="7494"/>
    <cellStyle name="Normal 2 2 2 3 4 2 2 5 3" xfId="12593"/>
    <cellStyle name="Normal 2 2 2 3 4 2 2 6" xfId="3359"/>
    <cellStyle name="Normal 2 2 2 3 4 2 2 6 2" xfId="8528"/>
    <cellStyle name="Normal 2 2 2 3 4 2 2 6 3" xfId="13623"/>
    <cellStyle name="Normal 2 2 2 3 4 2 2 7" xfId="4382"/>
    <cellStyle name="Normal 2 2 2 3 4 2 2 7 2" xfId="9550"/>
    <cellStyle name="Normal 2 2 2 3 4 2 2 7 3" xfId="14643"/>
    <cellStyle name="Normal 2 2 2 3 4 2 2 8" xfId="5428"/>
    <cellStyle name="Normal 2 2 2 3 4 2 2 9" xfId="10544"/>
    <cellStyle name="Normal 2 2 2 3 4 2 3" xfId="381"/>
    <cellStyle name="Normal 2 2 2 3 4 2 3 2" xfId="895"/>
    <cellStyle name="Normal 2 2 2 3 4 2 3 2 2" xfId="1927"/>
    <cellStyle name="Normal 2 2 2 3 4 2 3 2 2 2" xfId="7102"/>
    <cellStyle name="Normal 2 2 2 3 4 2 3 2 2 3" xfId="12209"/>
    <cellStyle name="Normal 2 2 2 3 4 2 3 2 3" xfId="2961"/>
    <cellStyle name="Normal 2 2 2 3 4 2 3 2 3 2" xfId="8134"/>
    <cellStyle name="Normal 2 2 2 3 4 2 3 2 3 3" xfId="13233"/>
    <cellStyle name="Normal 2 2 2 3 4 2 3 2 4" xfId="4001"/>
    <cellStyle name="Normal 2 2 2 3 4 2 3 2 4 2" xfId="9170"/>
    <cellStyle name="Normal 2 2 2 3 4 2 3 2 4 3" xfId="14264"/>
    <cellStyle name="Normal 2 2 2 3 4 2 3 2 5" xfId="5022"/>
    <cellStyle name="Normal 2 2 2 3 4 2 3 2 5 2" xfId="10190"/>
    <cellStyle name="Normal 2 2 2 3 4 2 3 2 5 3" xfId="15283"/>
    <cellStyle name="Normal 2 2 2 3 4 2 3 2 6" xfId="6072"/>
    <cellStyle name="Normal 2 2 2 3 4 2 3 2 7" xfId="11184"/>
    <cellStyle name="Normal 2 2 2 3 4 2 3 3" xfId="1415"/>
    <cellStyle name="Normal 2 2 2 3 4 2 3 3 2" xfId="6590"/>
    <cellStyle name="Normal 2 2 2 3 4 2 3 3 3" xfId="11697"/>
    <cellStyle name="Normal 2 2 2 3 4 2 3 4" xfId="2449"/>
    <cellStyle name="Normal 2 2 2 3 4 2 3 4 2" xfId="7622"/>
    <cellStyle name="Normal 2 2 2 3 4 2 3 4 3" xfId="12721"/>
    <cellStyle name="Normal 2 2 2 3 4 2 3 5" xfId="3488"/>
    <cellStyle name="Normal 2 2 2 3 4 2 3 5 2" xfId="8657"/>
    <cellStyle name="Normal 2 2 2 3 4 2 3 5 3" xfId="13751"/>
    <cellStyle name="Normal 2 2 2 3 4 2 3 6" xfId="4510"/>
    <cellStyle name="Normal 2 2 2 3 4 2 3 6 2" xfId="9678"/>
    <cellStyle name="Normal 2 2 2 3 4 2 3 6 3" xfId="14771"/>
    <cellStyle name="Normal 2 2 2 3 4 2 3 7" xfId="5558"/>
    <cellStyle name="Normal 2 2 2 3 4 2 3 8" xfId="10672"/>
    <cellStyle name="Normal 2 2 2 3 4 2 4" xfId="639"/>
    <cellStyle name="Normal 2 2 2 3 4 2 4 2" xfId="1671"/>
    <cellStyle name="Normal 2 2 2 3 4 2 4 2 2" xfId="6846"/>
    <cellStyle name="Normal 2 2 2 3 4 2 4 2 3" xfId="11953"/>
    <cellStyle name="Normal 2 2 2 3 4 2 4 3" xfId="2705"/>
    <cellStyle name="Normal 2 2 2 3 4 2 4 3 2" xfId="7878"/>
    <cellStyle name="Normal 2 2 2 3 4 2 4 3 3" xfId="12977"/>
    <cellStyle name="Normal 2 2 2 3 4 2 4 4" xfId="3745"/>
    <cellStyle name="Normal 2 2 2 3 4 2 4 4 2" xfId="8914"/>
    <cellStyle name="Normal 2 2 2 3 4 2 4 4 3" xfId="14008"/>
    <cellStyle name="Normal 2 2 2 3 4 2 4 5" xfId="4766"/>
    <cellStyle name="Normal 2 2 2 3 4 2 4 5 2" xfId="9934"/>
    <cellStyle name="Normal 2 2 2 3 4 2 4 5 3" xfId="15027"/>
    <cellStyle name="Normal 2 2 2 3 4 2 4 6" xfId="5816"/>
    <cellStyle name="Normal 2 2 2 3 4 2 4 7" xfId="10928"/>
    <cellStyle name="Normal 2 2 2 3 4 2 5" xfId="1159"/>
    <cellStyle name="Normal 2 2 2 3 4 2 5 2" xfId="6334"/>
    <cellStyle name="Normal 2 2 2 3 4 2 5 3" xfId="11441"/>
    <cellStyle name="Normal 2 2 2 3 4 2 6" xfId="2193"/>
    <cellStyle name="Normal 2 2 2 3 4 2 6 2" xfId="7366"/>
    <cellStyle name="Normal 2 2 2 3 4 2 6 3" xfId="12465"/>
    <cellStyle name="Normal 2 2 2 3 4 2 7" xfId="3229"/>
    <cellStyle name="Normal 2 2 2 3 4 2 7 2" xfId="8398"/>
    <cellStyle name="Normal 2 2 2 3 4 2 7 3" xfId="13494"/>
    <cellStyle name="Normal 2 2 2 3 4 2 8" xfId="4254"/>
    <cellStyle name="Normal 2 2 2 3 4 2 8 2" xfId="9422"/>
    <cellStyle name="Normal 2 2 2 3 4 2 8 3" xfId="14515"/>
    <cellStyle name="Normal 2 2 2 3 4 2 9" xfId="5298"/>
    <cellStyle name="Normal 2 2 2 3 4 3" xfId="187"/>
    <cellStyle name="Normal 2 2 2 3 4 3 2" xfId="445"/>
    <cellStyle name="Normal 2 2 2 3 4 3 2 2" xfId="959"/>
    <cellStyle name="Normal 2 2 2 3 4 3 2 2 2" xfId="1991"/>
    <cellStyle name="Normal 2 2 2 3 4 3 2 2 2 2" xfId="7166"/>
    <cellStyle name="Normal 2 2 2 3 4 3 2 2 2 3" xfId="12273"/>
    <cellStyle name="Normal 2 2 2 3 4 3 2 2 3" xfId="3025"/>
    <cellStyle name="Normal 2 2 2 3 4 3 2 2 3 2" xfId="8198"/>
    <cellStyle name="Normal 2 2 2 3 4 3 2 2 3 3" xfId="13297"/>
    <cellStyle name="Normal 2 2 2 3 4 3 2 2 4" xfId="4065"/>
    <cellStyle name="Normal 2 2 2 3 4 3 2 2 4 2" xfId="9234"/>
    <cellStyle name="Normal 2 2 2 3 4 3 2 2 4 3" xfId="14328"/>
    <cellStyle name="Normal 2 2 2 3 4 3 2 2 5" xfId="5086"/>
    <cellStyle name="Normal 2 2 2 3 4 3 2 2 5 2" xfId="10254"/>
    <cellStyle name="Normal 2 2 2 3 4 3 2 2 5 3" xfId="15347"/>
    <cellStyle name="Normal 2 2 2 3 4 3 2 2 6" xfId="6136"/>
    <cellStyle name="Normal 2 2 2 3 4 3 2 2 7" xfId="11248"/>
    <cellStyle name="Normal 2 2 2 3 4 3 2 3" xfId="1479"/>
    <cellStyle name="Normal 2 2 2 3 4 3 2 3 2" xfId="6654"/>
    <cellStyle name="Normal 2 2 2 3 4 3 2 3 3" xfId="11761"/>
    <cellStyle name="Normal 2 2 2 3 4 3 2 4" xfId="2513"/>
    <cellStyle name="Normal 2 2 2 3 4 3 2 4 2" xfId="7686"/>
    <cellStyle name="Normal 2 2 2 3 4 3 2 4 3" xfId="12785"/>
    <cellStyle name="Normal 2 2 2 3 4 3 2 5" xfId="3552"/>
    <cellStyle name="Normal 2 2 2 3 4 3 2 5 2" xfId="8721"/>
    <cellStyle name="Normal 2 2 2 3 4 3 2 5 3" xfId="13815"/>
    <cellStyle name="Normal 2 2 2 3 4 3 2 6" xfId="4574"/>
    <cellStyle name="Normal 2 2 2 3 4 3 2 6 2" xfId="9742"/>
    <cellStyle name="Normal 2 2 2 3 4 3 2 6 3" xfId="14835"/>
    <cellStyle name="Normal 2 2 2 3 4 3 2 7" xfId="5622"/>
    <cellStyle name="Normal 2 2 2 3 4 3 2 8" xfId="10736"/>
    <cellStyle name="Normal 2 2 2 3 4 3 3" xfId="703"/>
    <cellStyle name="Normal 2 2 2 3 4 3 3 2" xfId="1735"/>
    <cellStyle name="Normal 2 2 2 3 4 3 3 2 2" xfId="6910"/>
    <cellStyle name="Normal 2 2 2 3 4 3 3 2 3" xfId="12017"/>
    <cellStyle name="Normal 2 2 2 3 4 3 3 3" xfId="2769"/>
    <cellStyle name="Normal 2 2 2 3 4 3 3 3 2" xfId="7942"/>
    <cellStyle name="Normal 2 2 2 3 4 3 3 3 3" xfId="13041"/>
    <cellStyle name="Normal 2 2 2 3 4 3 3 4" xfId="3809"/>
    <cellStyle name="Normal 2 2 2 3 4 3 3 4 2" xfId="8978"/>
    <cellStyle name="Normal 2 2 2 3 4 3 3 4 3" xfId="14072"/>
    <cellStyle name="Normal 2 2 2 3 4 3 3 5" xfId="4830"/>
    <cellStyle name="Normal 2 2 2 3 4 3 3 5 2" xfId="9998"/>
    <cellStyle name="Normal 2 2 2 3 4 3 3 5 3" xfId="15091"/>
    <cellStyle name="Normal 2 2 2 3 4 3 3 6" xfId="5880"/>
    <cellStyle name="Normal 2 2 2 3 4 3 3 7" xfId="10992"/>
    <cellStyle name="Normal 2 2 2 3 4 3 4" xfId="1223"/>
    <cellStyle name="Normal 2 2 2 3 4 3 4 2" xfId="6398"/>
    <cellStyle name="Normal 2 2 2 3 4 3 4 3" xfId="11505"/>
    <cellStyle name="Normal 2 2 2 3 4 3 5" xfId="2257"/>
    <cellStyle name="Normal 2 2 2 3 4 3 5 2" xfId="7430"/>
    <cellStyle name="Normal 2 2 2 3 4 3 5 3" xfId="12529"/>
    <cellStyle name="Normal 2 2 2 3 4 3 6" xfId="3295"/>
    <cellStyle name="Normal 2 2 2 3 4 3 6 2" xfId="8464"/>
    <cellStyle name="Normal 2 2 2 3 4 3 6 3" xfId="13559"/>
    <cellStyle name="Normal 2 2 2 3 4 3 7" xfId="4318"/>
    <cellStyle name="Normal 2 2 2 3 4 3 7 2" xfId="9486"/>
    <cellStyle name="Normal 2 2 2 3 4 3 7 3" xfId="14579"/>
    <cellStyle name="Normal 2 2 2 3 4 3 8" xfId="5364"/>
    <cellStyle name="Normal 2 2 2 3 4 3 9" xfId="10480"/>
    <cellStyle name="Normal 2 2 2 3 4 4" xfId="317"/>
    <cellStyle name="Normal 2 2 2 3 4 4 2" xfId="831"/>
    <cellStyle name="Normal 2 2 2 3 4 4 2 2" xfId="1863"/>
    <cellStyle name="Normal 2 2 2 3 4 4 2 2 2" xfId="7038"/>
    <cellStyle name="Normal 2 2 2 3 4 4 2 2 3" xfId="12145"/>
    <cellStyle name="Normal 2 2 2 3 4 4 2 3" xfId="2897"/>
    <cellStyle name="Normal 2 2 2 3 4 4 2 3 2" xfId="8070"/>
    <cellStyle name="Normal 2 2 2 3 4 4 2 3 3" xfId="13169"/>
    <cellStyle name="Normal 2 2 2 3 4 4 2 4" xfId="3937"/>
    <cellStyle name="Normal 2 2 2 3 4 4 2 4 2" xfId="9106"/>
    <cellStyle name="Normal 2 2 2 3 4 4 2 4 3" xfId="14200"/>
    <cellStyle name="Normal 2 2 2 3 4 4 2 5" xfId="4958"/>
    <cellStyle name="Normal 2 2 2 3 4 4 2 5 2" xfId="10126"/>
    <cellStyle name="Normal 2 2 2 3 4 4 2 5 3" xfId="15219"/>
    <cellStyle name="Normal 2 2 2 3 4 4 2 6" xfId="6008"/>
    <cellStyle name="Normal 2 2 2 3 4 4 2 7" xfId="11120"/>
    <cellStyle name="Normal 2 2 2 3 4 4 3" xfId="1351"/>
    <cellStyle name="Normal 2 2 2 3 4 4 3 2" xfId="6526"/>
    <cellStyle name="Normal 2 2 2 3 4 4 3 3" xfId="11633"/>
    <cellStyle name="Normal 2 2 2 3 4 4 4" xfId="2385"/>
    <cellStyle name="Normal 2 2 2 3 4 4 4 2" xfId="7558"/>
    <cellStyle name="Normal 2 2 2 3 4 4 4 3" xfId="12657"/>
    <cellStyle name="Normal 2 2 2 3 4 4 5" xfId="3424"/>
    <cellStyle name="Normal 2 2 2 3 4 4 5 2" xfId="8593"/>
    <cellStyle name="Normal 2 2 2 3 4 4 5 3" xfId="13687"/>
    <cellStyle name="Normal 2 2 2 3 4 4 6" xfId="4446"/>
    <cellStyle name="Normal 2 2 2 3 4 4 6 2" xfId="9614"/>
    <cellStyle name="Normal 2 2 2 3 4 4 6 3" xfId="14707"/>
    <cellStyle name="Normal 2 2 2 3 4 4 7" xfId="5494"/>
    <cellStyle name="Normal 2 2 2 3 4 4 8" xfId="10608"/>
    <cellStyle name="Normal 2 2 2 3 4 5" xfId="575"/>
    <cellStyle name="Normal 2 2 2 3 4 5 2" xfId="1607"/>
    <cellStyle name="Normal 2 2 2 3 4 5 2 2" xfId="6782"/>
    <cellStyle name="Normal 2 2 2 3 4 5 2 3" xfId="11889"/>
    <cellStyle name="Normal 2 2 2 3 4 5 3" xfId="2641"/>
    <cellStyle name="Normal 2 2 2 3 4 5 3 2" xfId="7814"/>
    <cellStyle name="Normal 2 2 2 3 4 5 3 3" xfId="12913"/>
    <cellStyle name="Normal 2 2 2 3 4 5 4" xfId="3681"/>
    <cellStyle name="Normal 2 2 2 3 4 5 4 2" xfId="8850"/>
    <cellStyle name="Normal 2 2 2 3 4 5 4 3" xfId="13944"/>
    <cellStyle name="Normal 2 2 2 3 4 5 5" xfId="4702"/>
    <cellStyle name="Normal 2 2 2 3 4 5 5 2" xfId="9870"/>
    <cellStyle name="Normal 2 2 2 3 4 5 5 3" xfId="14963"/>
    <cellStyle name="Normal 2 2 2 3 4 5 6" xfId="5752"/>
    <cellStyle name="Normal 2 2 2 3 4 5 7" xfId="10864"/>
    <cellStyle name="Normal 2 2 2 3 4 6" xfId="1094"/>
    <cellStyle name="Normal 2 2 2 3 4 6 2" xfId="6269"/>
    <cellStyle name="Normal 2 2 2 3 4 6 3" xfId="11377"/>
    <cellStyle name="Normal 2 2 2 3 4 7" xfId="2129"/>
    <cellStyle name="Normal 2 2 2 3 4 7 2" xfId="7302"/>
    <cellStyle name="Normal 2 2 2 3 4 7 3" xfId="12401"/>
    <cellStyle name="Normal 2 2 2 3 4 8" xfId="3163"/>
    <cellStyle name="Normal 2 2 2 3 4 8 2" xfId="8332"/>
    <cellStyle name="Normal 2 2 2 3 4 8 3" xfId="13428"/>
    <cellStyle name="Normal 2 2 2 3 4 9" xfId="4190"/>
    <cellStyle name="Normal 2 2 2 3 4 9 2" xfId="9358"/>
    <cellStyle name="Normal 2 2 2 3 4 9 3" xfId="14451"/>
    <cellStyle name="Normal 2 2 2 3 5" xfId="89"/>
    <cellStyle name="Normal 2 2 2 3 5 10" xfId="10384"/>
    <cellStyle name="Normal 2 2 2 3 5 2" xfId="219"/>
    <cellStyle name="Normal 2 2 2 3 5 2 2" xfId="477"/>
    <cellStyle name="Normal 2 2 2 3 5 2 2 2" xfId="991"/>
    <cellStyle name="Normal 2 2 2 3 5 2 2 2 2" xfId="2023"/>
    <cellStyle name="Normal 2 2 2 3 5 2 2 2 2 2" xfId="7198"/>
    <cellStyle name="Normal 2 2 2 3 5 2 2 2 2 3" xfId="12305"/>
    <cellStyle name="Normal 2 2 2 3 5 2 2 2 3" xfId="3057"/>
    <cellStyle name="Normal 2 2 2 3 5 2 2 2 3 2" xfId="8230"/>
    <cellStyle name="Normal 2 2 2 3 5 2 2 2 3 3" xfId="13329"/>
    <cellStyle name="Normal 2 2 2 3 5 2 2 2 4" xfId="4097"/>
    <cellStyle name="Normal 2 2 2 3 5 2 2 2 4 2" xfId="9266"/>
    <cellStyle name="Normal 2 2 2 3 5 2 2 2 4 3" xfId="14360"/>
    <cellStyle name="Normal 2 2 2 3 5 2 2 2 5" xfId="5118"/>
    <cellStyle name="Normal 2 2 2 3 5 2 2 2 5 2" xfId="10286"/>
    <cellStyle name="Normal 2 2 2 3 5 2 2 2 5 3" xfId="15379"/>
    <cellStyle name="Normal 2 2 2 3 5 2 2 2 6" xfId="6168"/>
    <cellStyle name="Normal 2 2 2 3 5 2 2 2 7" xfId="11280"/>
    <cellStyle name="Normal 2 2 2 3 5 2 2 3" xfId="1511"/>
    <cellStyle name="Normal 2 2 2 3 5 2 2 3 2" xfId="6686"/>
    <cellStyle name="Normal 2 2 2 3 5 2 2 3 3" xfId="11793"/>
    <cellStyle name="Normal 2 2 2 3 5 2 2 4" xfId="2545"/>
    <cellStyle name="Normal 2 2 2 3 5 2 2 4 2" xfId="7718"/>
    <cellStyle name="Normal 2 2 2 3 5 2 2 4 3" xfId="12817"/>
    <cellStyle name="Normal 2 2 2 3 5 2 2 5" xfId="3584"/>
    <cellStyle name="Normal 2 2 2 3 5 2 2 5 2" xfId="8753"/>
    <cellStyle name="Normal 2 2 2 3 5 2 2 5 3" xfId="13847"/>
    <cellStyle name="Normal 2 2 2 3 5 2 2 6" xfId="4606"/>
    <cellStyle name="Normal 2 2 2 3 5 2 2 6 2" xfId="9774"/>
    <cellStyle name="Normal 2 2 2 3 5 2 2 6 3" xfId="14867"/>
    <cellStyle name="Normal 2 2 2 3 5 2 2 7" xfId="5654"/>
    <cellStyle name="Normal 2 2 2 3 5 2 2 8" xfId="10768"/>
    <cellStyle name="Normal 2 2 2 3 5 2 3" xfId="735"/>
    <cellStyle name="Normal 2 2 2 3 5 2 3 2" xfId="1767"/>
    <cellStyle name="Normal 2 2 2 3 5 2 3 2 2" xfId="6942"/>
    <cellStyle name="Normal 2 2 2 3 5 2 3 2 3" xfId="12049"/>
    <cellStyle name="Normal 2 2 2 3 5 2 3 3" xfId="2801"/>
    <cellStyle name="Normal 2 2 2 3 5 2 3 3 2" xfId="7974"/>
    <cellStyle name="Normal 2 2 2 3 5 2 3 3 3" xfId="13073"/>
    <cellStyle name="Normal 2 2 2 3 5 2 3 4" xfId="3841"/>
    <cellStyle name="Normal 2 2 2 3 5 2 3 4 2" xfId="9010"/>
    <cellStyle name="Normal 2 2 2 3 5 2 3 4 3" xfId="14104"/>
    <cellStyle name="Normal 2 2 2 3 5 2 3 5" xfId="4862"/>
    <cellStyle name="Normal 2 2 2 3 5 2 3 5 2" xfId="10030"/>
    <cellStyle name="Normal 2 2 2 3 5 2 3 5 3" xfId="15123"/>
    <cellStyle name="Normal 2 2 2 3 5 2 3 6" xfId="5912"/>
    <cellStyle name="Normal 2 2 2 3 5 2 3 7" xfId="11024"/>
    <cellStyle name="Normal 2 2 2 3 5 2 4" xfId="1255"/>
    <cellStyle name="Normal 2 2 2 3 5 2 4 2" xfId="6430"/>
    <cellStyle name="Normal 2 2 2 3 5 2 4 3" xfId="11537"/>
    <cellStyle name="Normal 2 2 2 3 5 2 5" xfId="2289"/>
    <cellStyle name="Normal 2 2 2 3 5 2 5 2" xfId="7462"/>
    <cellStyle name="Normal 2 2 2 3 5 2 5 3" xfId="12561"/>
    <cellStyle name="Normal 2 2 2 3 5 2 6" xfId="3327"/>
    <cellStyle name="Normal 2 2 2 3 5 2 6 2" xfId="8496"/>
    <cellStyle name="Normal 2 2 2 3 5 2 6 3" xfId="13591"/>
    <cellStyle name="Normal 2 2 2 3 5 2 7" xfId="4350"/>
    <cellStyle name="Normal 2 2 2 3 5 2 7 2" xfId="9518"/>
    <cellStyle name="Normal 2 2 2 3 5 2 7 3" xfId="14611"/>
    <cellStyle name="Normal 2 2 2 3 5 2 8" xfId="5396"/>
    <cellStyle name="Normal 2 2 2 3 5 2 9" xfId="10512"/>
    <cellStyle name="Normal 2 2 2 3 5 3" xfId="349"/>
    <cellStyle name="Normal 2 2 2 3 5 3 2" xfId="863"/>
    <cellStyle name="Normal 2 2 2 3 5 3 2 2" xfId="1895"/>
    <cellStyle name="Normal 2 2 2 3 5 3 2 2 2" xfId="7070"/>
    <cellStyle name="Normal 2 2 2 3 5 3 2 2 3" xfId="12177"/>
    <cellStyle name="Normal 2 2 2 3 5 3 2 3" xfId="2929"/>
    <cellStyle name="Normal 2 2 2 3 5 3 2 3 2" xfId="8102"/>
    <cellStyle name="Normal 2 2 2 3 5 3 2 3 3" xfId="13201"/>
    <cellStyle name="Normal 2 2 2 3 5 3 2 4" xfId="3969"/>
    <cellStyle name="Normal 2 2 2 3 5 3 2 4 2" xfId="9138"/>
    <cellStyle name="Normal 2 2 2 3 5 3 2 4 3" xfId="14232"/>
    <cellStyle name="Normal 2 2 2 3 5 3 2 5" xfId="4990"/>
    <cellStyle name="Normal 2 2 2 3 5 3 2 5 2" xfId="10158"/>
    <cellStyle name="Normal 2 2 2 3 5 3 2 5 3" xfId="15251"/>
    <cellStyle name="Normal 2 2 2 3 5 3 2 6" xfId="6040"/>
    <cellStyle name="Normal 2 2 2 3 5 3 2 7" xfId="11152"/>
    <cellStyle name="Normal 2 2 2 3 5 3 3" xfId="1383"/>
    <cellStyle name="Normal 2 2 2 3 5 3 3 2" xfId="6558"/>
    <cellStyle name="Normal 2 2 2 3 5 3 3 3" xfId="11665"/>
    <cellStyle name="Normal 2 2 2 3 5 3 4" xfId="2417"/>
    <cellStyle name="Normal 2 2 2 3 5 3 4 2" xfId="7590"/>
    <cellStyle name="Normal 2 2 2 3 5 3 4 3" xfId="12689"/>
    <cellStyle name="Normal 2 2 2 3 5 3 5" xfId="3456"/>
    <cellStyle name="Normal 2 2 2 3 5 3 5 2" xfId="8625"/>
    <cellStyle name="Normal 2 2 2 3 5 3 5 3" xfId="13719"/>
    <cellStyle name="Normal 2 2 2 3 5 3 6" xfId="4478"/>
    <cellStyle name="Normal 2 2 2 3 5 3 6 2" xfId="9646"/>
    <cellStyle name="Normal 2 2 2 3 5 3 6 3" xfId="14739"/>
    <cellStyle name="Normal 2 2 2 3 5 3 7" xfId="5526"/>
    <cellStyle name="Normal 2 2 2 3 5 3 8" xfId="10640"/>
    <cellStyle name="Normal 2 2 2 3 5 4" xfId="607"/>
    <cellStyle name="Normal 2 2 2 3 5 4 2" xfId="1639"/>
    <cellStyle name="Normal 2 2 2 3 5 4 2 2" xfId="6814"/>
    <cellStyle name="Normal 2 2 2 3 5 4 2 3" xfId="11921"/>
    <cellStyle name="Normal 2 2 2 3 5 4 3" xfId="2673"/>
    <cellStyle name="Normal 2 2 2 3 5 4 3 2" xfId="7846"/>
    <cellStyle name="Normal 2 2 2 3 5 4 3 3" xfId="12945"/>
    <cellStyle name="Normal 2 2 2 3 5 4 4" xfId="3713"/>
    <cellStyle name="Normal 2 2 2 3 5 4 4 2" xfId="8882"/>
    <cellStyle name="Normal 2 2 2 3 5 4 4 3" xfId="13976"/>
    <cellStyle name="Normal 2 2 2 3 5 4 5" xfId="4734"/>
    <cellStyle name="Normal 2 2 2 3 5 4 5 2" xfId="9902"/>
    <cellStyle name="Normal 2 2 2 3 5 4 5 3" xfId="14995"/>
    <cellStyle name="Normal 2 2 2 3 5 4 6" xfId="5784"/>
    <cellStyle name="Normal 2 2 2 3 5 4 7" xfId="10896"/>
    <cellStyle name="Normal 2 2 2 3 5 5" xfId="1127"/>
    <cellStyle name="Normal 2 2 2 3 5 5 2" xfId="6302"/>
    <cellStyle name="Normal 2 2 2 3 5 5 3" xfId="11409"/>
    <cellStyle name="Normal 2 2 2 3 5 6" xfId="2161"/>
    <cellStyle name="Normal 2 2 2 3 5 6 2" xfId="7334"/>
    <cellStyle name="Normal 2 2 2 3 5 6 3" xfId="12433"/>
    <cellStyle name="Normal 2 2 2 3 5 7" xfId="3197"/>
    <cellStyle name="Normal 2 2 2 3 5 7 2" xfId="8366"/>
    <cellStyle name="Normal 2 2 2 3 5 7 3" xfId="13462"/>
    <cellStyle name="Normal 2 2 2 3 5 8" xfId="4222"/>
    <cellStyle name="Normal 2 2 2 3 5 8 2" xfId="9390"/>
    <cellStyle name="Normal 2 2 2 3 5 8 3" xfId="14483"/>
    <cellStyle name="Normal 2 2 2 3 5 9" xfId="5266"/>
    <cellStyle name="Normal 2 2 2 3 6" xfId="155"/>
    <cellStyle name="Normal 2 2 2 3 6 2" xfId="413"/>
    <cellStyle name="Normal 2 2 2 3 6 2 2" xfId="927"/>
    <cellStyle name="Normal 2 2 2 3 6 2 2 2" xfId="1959"/>
    <cellStyle name="Normal 2 2 2 3 6 2 2 2 2" xfId="7134"/>
    <cellStyle name="Normal 2 2 2 3 6 2 2 2 3" xfId="12241"/>
    <cellStyle name="Normal 2 2 2 3 6 2 2 3" xfId="2993"/>
    <cellStyle name="Normal 2 2 2 3 6 2 2 3 2" xfId="8166"/>
    <cellStyle name="Normal 2 2 2 3 6 2 2 3 3" xfId="13265"/>
    <cellStyle name="Normal 2 2 2 3 6 2 2 4" xfId="4033"/>
    <cellStyle name="Normal 2 2 2 3 6 2 2 4 2" xfId="9202"/>
    <cellStyle name="Normal 2 2 2 3 6 2 2 4 3" xfId="14296"/>
    <cellStyle name="Normal 2 2 2 3 6 2 2 5" xfId="5054"/>
    <cellStyle name="Normal 2 2 2 3 6 2 2 5 2" xfId="10222"/>
    <cellStyle name="Normal 2 2 2 3 6 2 2 5 3" xfId="15315"/>
    <cellStyle name="Normal 2 2 2 3 6 2 2 6" xfId="6104"/>
    <cellStyle name="Normal 2 2 2 3 6 2 2 7" xfId="11216"/>
    <cellStyle name="Normal 2 2 2 3 6 2 3" xfId="1447"/>
    <cellStyle name="Normal 2 2 2 3 6 2 3 2" xfId="6622"/>
    <cellStyle name="Normal 2 2 2 3 6 2 3 3" xfId="11729"/>
    <cellStyle name="Normal 2 2 2 3 6 2 4" xfId="2481"/>
    <cellStyle name="Normal 2 2 2 3 6 2 4 2" xfId="7654"/>
    <cellStyle name="Normal 2 2 2 3 6 2 4 3" xfId="12753"/>
    <cellStyle name="Normal 2 2 2 3 6 2 5" xfId="3520"/>
    <cellStyle name="Normal 2 2 2 3 6 2 5 2" xfId="8689"/>
    <cellStyle name="Normal 2 2 2 3 6 2 5 3" xfId="13783"/>
    <cellStyle name="Normal 2 2 2 3 6 2 6" xfId="4542"/>
    <cellStyle name="Normal 2 2 2 3 6 2 6 2" xfId="9710"/>
    <cellStyle name="Normal 2 2 2 3 6 2 6 3" xfId="14803"/>
    <cellStyle name="Normal 2 2 2 3 6 2 7" xfId="5590"/>
    <cellStyle name="Normal 2 2 2 3 6 2 8" xfId="10704"/>
    <cellStyle name="Normal 2 2 2 3 6 3" xfId="671"/>
    <cellStyle name="Normal 2 2 2 3 6 3 2" xfId="1703"/>
    <cellStyle name="Normal 2 2 2 3 6 3 2 2" xfId="6878"/>
    <cellStyle name="Normal 2 2 2 3 6 3 2 3" xfId="11985"/>
    <cellStyle name="Normal 2 2 2 3 6 3 3" xfId="2737"/>
    <cellStyle name="Normal 2 2 2 3 6 3 3 2" xfId="7910"/>
    <cellStyle name="Normal 2 2 2 3 6 3 3 3" xfId="13009"/>
    <cellStyle name="Normal 2 2 2 3 6 3 4" xfId="3777"/>
    <cellStyle name="Normal 2 2 2 3 6 3 4 2" xfId="8946"/>
    <cellStyle name="Normal 2 2 2 3 6 3 4 3" xfId="14040"/>
    <cellStyle name="Normal 2 2 2 3 6 3 5" xfId="4798"/>
    <cellStyle name="Normal 2 2 2 3 6 3 5 2" xfId="9966"/>
    <cellStyle name="Normal 2 2 2 3 6 3 5 3" xfId="15059"/>
    <cellStyle name="Normal 2 2 2 3 6 3 6" xfId="5848"/>
    <cellStyle name="Normal 2 2 2 3 6 3 7" xfId="10960"/>
    <cellStyle name="Normal 2 2 2 3 6 4" xfId="1191"/>
    <cellStyle name="Normal 2 2 2 3 6 4 2" xfId="6366"/>
    <cellStyle name="Normal 2 2 2 3 6 4 3" xfId="11473"/>
    <cellStyle name="Normal 2 2 2 3 6 5" xfId="2225"/>
    <cellStyle name="Normal 2 2 2 3 6 5 2" xfId="7398"/>
    <cellStyle name="Normal 2 2 2 3 6 5 3" xfId="12497"/>
    <cellStyle name="Normal 2 2 2 3 6 6" xfId="3263"/>
    <cellStyle name="Normal 2 2 2 3 6 6 2" xfId="8432"/>
    <cellStyle name="Normal 2 2 2 3 6 6 3" xfId="13527"/>
    <cellStyle name="Normal 2 2 2 3 6 7" xfId="4286"/>
    <cellStyle name="Normal 2 2 2 3 6 7 2" xfId="9454"/>
    <cellStyle name="Normal 2 2 2 3 6 7 3" xfId="14547"/>
    <cellStyle name="Normal 2 2 2 3 6 8" xfId="5332"/>
    <cellStyle name="Normal 2 2 2 3 6 9" xfId="10448"/>
    <cellStyle name="Normal 2 2 2 3 7" xfId="285"/>
    <cellStyle name="Normal 2 2 2 3 7 2" xfId="799"/>
    <cellStyle name="Normal 2 2 2 3 7 2 2" xfId="1831"/>
    <cellStyle name="Normal 2 2 2 3 7 2 2 2" xfId="7006"/>
    <cellStyle name="Normal 2 2 2 3 7 2 2 3" xfId="12113"/>
    <cellStyle name="Normal 2 2 2 3 7 2 3" xfId="2865"/>
    <cellStyle name="Normal 2 2 2 3 7 2 3 2" xfId="8038"/>
    <cellStyle name="Normal 2 2 2 3 7 2 3 3" xfId="13137"/>
    <cellStyle name="Normal 2 2 2 3 7 2 4" xfId="3905"/>
    <cellStyle name="Normal 2 2 2 3 7 2 4 2" xfId="9074"/>
    <cellStyle name="Normal 2 2 2 3 7 2 4 3" xfId="14168"/>
    <cellStyle name="Normal 2 2 2 3 7 2 5" xfId="4926"/>
    <cellStyle name="Normal 2 2 2 3 7 2 5 2" xfId="10094"/>
    <cellStyle name="Normal 2 2 2 3 7 2 5 3" xfId="15187"/>
    <cellStyle name="Normal 2 2 2 3 7 2 6" xfId="5976"/>
    <cellStyle name="Normal 2 2 2 3 7 2 7" xfId="11088"/>
    <cellStyle name="Normal 2 2 2 3 7 3" xfId="1319"/>
    <cellStyle name="Normal 2 2 2 3 7 3 2" xfId="6494"/>
    <cellStyle name="Normal 2 2 2 3 7 3 3" xfId="11601"/>
    <cellStyle name="Normal 2 2 2 3 7 4" xfId="2353"/>
    <cellStyle name="Normal 2 2 2 3 7 4 2" xfId="7526"/>
    <cellStyle name="Normal 2 2 2 3 7 4 3" xfId="12625"/>
    <cellStyle name="Normal 2 2 2 3 7 5" xfId="3392"/>
    <cellStyle name="Normal 2 2 2 3 7 5 2" xfId="8561"/>
    <cellStyle name="Normal 2 2 2 3 7 5 3" xfId="13655"/>
    <cellStyle name="Normal 2 2 2 3 7 6" xfId="4414"/>
    <cellStyle name="Normal 2 2 2 3 7 6 2" xfId="9582"/>
    <cellStyle name="Normal 2 2 2 3 7 6 3" xfId="14675"/>
    <cellStyle name="Normal 2 2 2 3 7 7" xfId="5462"/>
    <cellStyle name="Normal 2 2 2 3 7 8" xfId="10576"/>
    <cellStyle name="Normal 2 2 2 3 8" xfId="543"/>
    <cellStyle name="Normal 2 2 2 3 8 2" xfId="1575"/>
    <cellStyle name="Normal 2 2 2 3 8 2 2" xfId="6750"/>
    <cellStyle name="Normal 2 2 2 3 8 2 3" xfId="11857"/>
    <cellStyle name="Normal 2 2 2 3 8 3" xfId="2609"/>
    <cellStyle name="Normal 2 2 2 3 8 3 2" xfId="7782"/>
    <cellStyle name="Normal 2 2 2 3 8 3 3" xfId="12881"/>
    <cellStyle name="Normal 2 2 2 3 8 4" xfId="3649"/>
    <cellStyle name="Normal 2 2 2 3 8 4 2" xfId="8818"/>
    <cellStyle name="Normal 2 2 2 3 8 4 3" xfId="13912"/>
    <cellStyle name="Normal 2 2 2 3 8 5" xfId="4670"/>
    <cellStyle name="Normal 2 2 2 3 8 5 2" xfId="9838"/>
    <cellStyle name="Normal 2 2 2 3 8 5 3" xfId="14931"/>
    <cellStyle name="Normal 2 2 2 3 8 6" xfId="5720"/>
    <cellStyle name="Normal 2 2 2 3 8 7" xfId="10832"/>
    <cellStyle name="Normal 2 2 2 3 9" xfId="1060"/>
    <cellStyle name="Normal 2 2 2 3 9 2" xfId="6235"/>
    <cellStyle name="Normal 2 2 2 3 9 3" xfId="11344"/>
    <cellStyle name="Normal 2 2 2 4" xfId="23"/>
    <cellStyle name="Normal 2 2 2 4 10" xfId="3134"/>
    <cellStyle name="Normal 2 2 2 4 10 2" xfId="8303"/>
    <cellStyle name="Normal 2 2 2 4 10 3" xfId="13400"/>
    <cellStyle name="Normal 2 2 2 4 11" xfId="4162"/>
    <cellStyle name="Normal 2 2 2 4 11 2" xfId="9330"/>
    <cellStyle name="Normal 2 2 2 4 11 3" xfId="14423"/>
    <cellStyle name="Normal 2 2 2 4 12" xfId="5200"/>
    <cellStyle name="Normal 2 2 2 4 13" xfId="7258"/>
    <cellStyle name="Normal 2 2 2 4 2" xfId="41"/>
    <cellStyle name="Normal 2 2 2 4 2 10" xfId="4178"/>
    <cellStyle name="Normal 2 2 2 4 2 10 2" xfId="9346"/>
    <cellStyle name="Normal 2 2 2 4 2 10 3" xfId="14439"/>
    <cellStyle name="Normal 2 2 2 4 2 11" xfId="5218"/>
    <cellStyle name="Normal 2 2 2 4 2 12" xfId="5456"/>
    <cellStyle name="Normal 2 2 2 4 2 2" xfId="75"/>
    <cellStyle name="Normal 2 2 2 4 2 2 10" xfId="5252"/>
    <cellStyle name="Normal 2 2 2 4 2 2 11" xfId="10372"/>
    <cellStyle name="Normal 2 2 2 4 2 2 2" xfId="141"/>
    <cellStyle name="Normal 2 2 2 4 2 2 2 10" xfId="10436"/>
    <cellStyle name="Normal 2 2 2 4 2 2 2 2" xfId="271"/>
    <cellStyle name="Normal 2 2 2 4 2 2 2 2 2" xfId="529"/>
    <cellStyle name="Normal 2 2 2 4 2 2 2 2 2 2" xfId="1043"/>
    <cellStyle name="Normal 2 2 2 4 2 2 2 2 2 2 2" xfId="2075"/>
    <cellStyle name="Normal 2 2 2 4 2 2 2 2 2 2 2 2" xfId="7250"/>
    <cellStyle name="Normal 2 2 2 4 2 2 2 2 2 2 2 3" xfId="12357"/>
    <cellStyle name="Normal 2 2 2 4 2 2 2 2 2 2 3" xfId="3109"/>
    <cellStyle name="Normal 2 2 2 4 2 2 2 2 2 2 3 2" xfId="8282"/>
    <cellStyle name="Normal 2 2 2 4 2 2 2 2 2 2 3 3" xfId="13381"/>
    <cellStyle name="Normal 2 2 2 4 2 2 2 2 2 2 4" xfId="4149"/>
    <cellStyle name="Normal 2 2 2 4 2 2 2 2 2 2 4 2" xfId="9318"/>
    <cellStyle name="Normal 2 2 2 4 2 2 2 2 2 2 4 3" xfId="14412"/>
    <cellStyle name="Normal 2 2 2 4 2 2 2 2 2 2 5" xfId="5170"/>
    <cellStyle name="Normal 2 2 2 4 2 2 2 2 2 2 5 2" xfId="10338"/>
    <cellStyle name="Normal 2 2 2 4 2 2 2 2 2 2 5 3" xfId="15431"/>
    <cellStyle name="Normal 2 2 2 4 2 2 2 2 2 2 6" xfId="6220"/>
    <cellStyle name="Normal 2 2 2 4 2 2 2 2 2 2 7" xfId="11332"/>
    <cellStyle name="Normal 2 2 2 4 2 2 2 2 2 3" xfId="1563"/>
    <cellStyle name="Normal 2 2 2 4 2 2 2 2 2 3 2" xfId="6738"/>
    <cellStyle name="Normal 2 2 2 4 2 2 2 2 2 3 3" xfId="11845"/>
    <cellStyle name="Normal 2 2 2 4 2 2 2 2 2 4" xfId="2597"/>
    <cellStyle name="Normal 2 2 2 4 2 2 2 2 2 4 2" xfId="7770"/>
    <cellStyle name="Normal 2 2 2 4 2 2 2 2 2 4 3" xfId="12869"/>
    <cellStyle name="Normal 2 2 2 4 2 2 2 2 2 5" xfId="3636"/>
    <cellStyle name="Normal 2 2 2 4 2 2 2 2 2 5 2" xfId="8805"/>
    <cellStyle name="Normal 2 2 2 4 2 2 2 2 2 5 3" xfId="13899"/>
    <cellStyle name="Normal 2 2 2 4 2 2 2 2 2 6" xfId="4658"/>
    <cellStyle name="Normal 2 2 2 4 2 2 2 2 2 6 2" xfId="9826"/>
    <cellStyle name="Normal 2 2 2 4 2 2 2 2 2 6 3" xfId="14919"/>
    <cellStyle name="Normal 2 2 2 4 2 2 2 2 2 7" xfId="5706"/>
    <cellStyle name="Normal 2 2 2 4 2 2 2 2 2 8" xfId="10820"/>
    <cellStyle name="Normal 2 2 2 4 2 2 2 2 3" xfId="787"/>
    <cellStyle name="Normal 2 2 2 4 2 2 2 2 3 2" xfId="1819"/>
    <cellStyle name="Normal 2 2 2 4 2 2 2 2 3 2 2" xfId="6994"/>
    <cellStyle name="Normal 2 2 2 4 2 2 2 2 3 2 3" xfId="12101"/>
    <cellStyle name="Normal 2 2 2 4 2 2 2 2 3 3" xfId="2853"/>
    <cellStyle name="Normal 2 2 2 4 2 2 2 2 3 3 2" xfId="8026"/>
    <cellStyle name="Normal 2 2 2 4 2 2 2 2 3 3 3" xfId="13125"/>
    <cellStyle name="Normal 2 2 2 4 2 2 2 2 3 4" xfId="3893"/>
    <cellStyle name="Normal 2 2 2 4 2 2 2 2 3 4 2" xfId="9062"/>
    <cellStyle name="Normal 2 2 2 4 2 2 2 2 3 4 3" xfId="14156"/>
    <cellStyle name="Normal 2 2 2 4 2 2 2 2 3 5" xfId="4914"/>
    <cellStyle name="Normal 2 2 2 4 2 2 2 2 3 5 2" xfId="10082"/>
    <cellStyle name="Normal 2 2 2 4 2 2 2 2 3 5 3" xfId="15175"/>
    <cellStyle name="Normal 2 2 2 4 2 2 2 2 3 6" xfId="5964"/>
    <cellStyle name="Normal 2 2 2 4 2 2 2 2 3 7" xfId="11076"/>
    <cellStyle name="Normal 2 2 2 4 2 2 2 2 4" xfId="1307"/>
    <cellStyle name="Normal 2 2 2 4 2 2 2 2 4 2" xfId="6482"/>
    <cellStyle name="Normal 2 2 2 4 2 2 2 2 4 3" xfId="11589"/>
    <cellStyle name="Normal 2 2 2 4 2 2 2 2 5" xfId="2341"/>
    <cellStyle name="Normal 2 2 2 4 2 2 2 2 5 2" xfId="7514"/>
    <cellStyle name="Normal 2 2 2 4 2 2 2 2 5 3" xfId="12613"/>
    <cellStyle name="Normal 2 2 2 4 2 2 2 2 6" xfId="3379"/>
    <cellStyle name="Normal 2 2 2 4 2 2 2 2 6 2" xfId="8548"/>
    <cellStyle name="Normal 2 2 2 4 2 2 2 2 6 3" xfId="13643"/>
    <cellStyle name="Normal 2 2 2 4 2 2 2 2 7" xfId="4402"/>
    <cellStyle name="Normal 2 2 2 4 2 2 2 2 7 2" xfId="9570"/>
    <cellStyle name="Normal 2 2 2 4 2 2 2 2 7 3" xfId="14663"/>
    <cellStyle name="Normal 2 2 2 4 2 2 2 2 8" xfId="5448"/>
    <cellStyle name="Normal 2 2 2 4 2 2 2 2 9" xfId="10564"/>
    <cellStyle name="Normal 2 2 2 4 2 2 2 3" xfId="401"/>
    <cellStyle name="Normal 2 2 2 4 2 2 2 3 2" xfId="915"/>
    <cellStyle name="Normal 2 2 2 4 2 2 2 3 2 2" xfId="1947"/>
    <cellStyle name="Normal 2 2 2 4 2 2 2 3 2 2 2" xfId="7122"/>
    <cellStyle name="Normal 2 2 2 4 2 2 2 3 2 2 3" xfId="12229"/>
    <cellStyle name="Normal 2 2 2 4 2 2 2 3 2 3" xfId="2981"/>
    <cellStyle name="Normal 2 2 2 4 2 2 2 3 2 3 2" xfId="8154"/>
    <cellStyle name="Normal 2 2 2 4 2 2 2 3 2 3 3" xfId="13253"/>
    <cellStyle name="Normal 2 2 2 4 2 2 2 3 2 4" xfId="4021"/>
    <cellStyle name="Normal 2 2 2 4 2 2 2 3 2 4 2" xfId="9190"/>
    <cellStyle name="Normal 2 2 2 4 2 2 2 3 2 4 3" xfId="14284"/>
    <cellStyle name="Normal 2 2 2 4 2 2 2 3 2 5" xfId="5042"/>
    <cellStyle name="Normal 2 2 2 4 2 2 2 3 2 5 2" xfId="10210"/>
    <cellStyle name="Normal 2 2 2 4 2 2 2 3 2 5 3" xfId="15303"/>
    <cellStyle name="Normal 2 2 2 4 2 2 2 3 2 6" xfId="6092"/>
    <cellStyle name="Normal 2 2 2 4 2 2 2 3 2 7" xfId="11204"/>
    <cellStyle name="Normal 2 2 2 4 2 2 2 3 3" xfId="1435"/>
    <cellStyle name="Normal 2 2 2 4 2 2 2 3 3 2" xfId="6610"/>
    <cellStyle name="Normal 2 2 2 4 2 2 2 3 3 3" xfId="11717"/>
    <cellStyle name="Normal 2 2 2 4 2 2 2 3 4" xfId="2469"/>
    <cellStyle name="Normal 2 2 2 4 2 2 2 3 4 2" xfId="7642"/>
    <cellStyle name="Normal 2 2 2 4 2 2 2 3 4 3" xfId="12741"/>
    <cellStyle name="Normal 2 2 2 4 2 2 2 3 5" xfId="3508"/>
    <cellStyle name="Normal 2 2 2 4 2 2 2 3 5 2" xfId="8677"/>
    <cellStyle name="Normal 2 2 2 4 2 2 2 3 5 3" xfId="13771"/>
    <cellStyle name="Normal 2 2 2 4 2 2 2 3 6" xfId="4530"/>
    <cellStyle name="Normal 2 2 2 4 2 2 2 3 6 2" xfId="9698"/>
    <cellStyle name="Normal 2 2 2 4 2 2 2 3 6 3" xfId="14791"/>
    <cellStyle name="Normal 2 2 2 4 2 2 2 3 7" xfId="5578"/>
    <cellStyle name="Normal 2 2 2 4 2 2 2 3 8" xfId="10692"/>
    <cellStyle name="Normal 2 2 2 4 2 2 2 4" xfId="659"/>
    <cellStyle name="Normal 2 2 2 4 2 2 2 4 2" xfId="1691"/>
    <cellStyle name="Normal 2 2 2 4 2 2 2 4 2 2" xfId="6866"/>
    <cellStyle name="Normal 2 2 2 4 2 2 2 4 2 3" xfId="11973"/>
    <cellStyle name="Normal 2 2 2 4 2 2 2 4 3" xfId="2725"/>
    <cellStyle name="Normal 2 2 2 4 2 2 2 4 3 2" xfId="7898"/>
    <cellStyle name="Normal 2 2 2 4 2 2 2 4 3 3" xfId="12997"/>
    <cellStyle name="Normal 2 2 2 4 2 2 2 4 4" xfId="3765"/>
    <cellStyle name="Normal 2 2 2 4 2 2 2 4 4 2" xfId="8934"/>
    <cellStyle name="Normal 2 2 2 4 2 2 2 4 4 3" xfId="14028"/>
    <cellStyle name="Normal 2 2 2 4 2 2 2 4 5" xfId="4786"/>
    <cellStyle name="Normal 2 2 2 4 2 2 2 4 5 2" xfId="9954"/>
    <cellStyle name="Normal 2 2 2 4 2 2 2 4 5 3" xfId="15047"/>
    <cellStyle name="Normal 2 2 2 4 2 2 2 4 6" xfId="5836"/>
    <cellStyle name="Normal 2 2 2 4 2 2 2 4 7" xfId="10948"/>
    <cellStyle name="Normal 2 2 2 4 2 2 2 5" xfId="1179"/>
    <cellStyle name="Normal 2 2 2 4 2 2 2 5 2" xfId="6354"/>
    <cellStyle name="Normal 2 2 2 4 2 2 2 5 3" xfId="11461"/>
    <cellStyle name="Normal 2 2 2 4 2 2 2 6" xfId="2213"/>
    <cellStyle name="Normal 2 2 2 4 2 2 2 6 2" xfId="7386"/>
    <cellStyle name="Normal 2 2 2 4 2 2 2 6 3" xfId="12485"/>
    <cellStyle name="Normal 2 2 2 4 2 2 2 7" xfId="3249"/>
    <cellStyle name="Normal 2 2 2 4 2 2 2 7 2" xfId="8418"/>
    <cellStyle name="Normal 2 2 2 4 2 2 2 7 3" xfId="13514"/>
    <cellStyle name="Normal 2 2 2 4 2 2 2 8" xfId="4274"/>
    <cellStyle name="Normal 2 2 2 4 2 2 2 8 2" xfId="9442"/>
    <cellStyle name="Normal 2 2 2 4 2 2 2 8 3" xfId="14535"/>
    <cellStyle name="Normal 2 2 2 4 2 2 2 9" xfId="5318"/>
    <cellStyle name="Normal 2 2 2 4 2 2 3" xfId="207"/>
    <cellStyle name="Normal 2 2 2 4 2 2 3 2" xfId="465"/>
    <cellStyle name="Normal 2 2 2 4 2 2 3 2 2" xfId="979"/>
    <cellStyle name="Normal 2 2 2 4 2 2 3 2 2 2" xfId="2011"/>
    <cellStyle name="Normal 2 2 2 4 2 2 3 2 2 2 2" xfId="7186"/>
    <cellStyle name="Normal 2 2 2 4 2 2 3 2 2 2 3" xfId="12293"/>
    <cellStyle name="Normal 2 2 2 4 2 2 3 2 2 3" xfId="3045"/>
    <cellStyle name="Normal 2 2 2 4 2 2 3 2 2 3 2" xfId="8218"/>
    <cellStyle name="Normal 2 2 2 4 2 2 3 2 2 3 3" xfId="13317"/>
    <cellStyle name="Normal 2 2 2 4 2 2 3 2 2 4" xfId="4085"/>
    <cellStyle name="Normal 2 2 2 4 2 2 3 2 2 4 2" xfId="9254"/>
    <cellStyle name="Normal 2 2 2 4 2 2 3 2 2 4 3" xfId="14348"/>
    <cellStyle name="Normal 2 2 2 4 2 2 3 2 2 5" xfId="5106"/>
    <cellStyle name="Normal 2 2 2 4 2 2 3 2 2 5 2" xfId="10274"/>
    <cellStyle name="Normal 2 2 2 4 2 2 3 2 2 5 3" xfId="15367"/>
    <cellStyle name="Normal 2 2 2 4 2 2 3 2 2 6" xfId="6156"/>
    <cellStyle name="Normal 2 2 2 4 2 2 3 2 2 7" xfId="11268"/>
    <cellStyle name="Normal 2 2 2 4 2 2 3 2 3" xfId="1499"/>
    <cellStyle name="Normal 2 2 2 4 2 2 3 2 3 2" xfId="6674"/>
    <cellStyle name="Normal 2 2 2 4 2 2 3 2 3 3" xfId="11781"/>
    <cellStyle name="Normal 2 2 2 4 2 2 3 2 4" xfId="2533"/>
    <cellStyle name="Normal 2 2 2 4 2 2 3 2 4 2" xfId="7706"/>
    <cellStyle name="Normal 2 2 2 4 2 2 3 2 4 3" xfId="12805"/>
    <cellStyle name="Normal 2 2 2 4 2 2 3 2 5" xfId="3572"/>
    <cellStyle name="Normal 2 2 2 4 2 2 3 2 5 2" xfId="8741"/>
    <cellStyle name="Normal 2 2 2 4 2 2 3 2 5 3" xfId="13835"/>
    <cellStyle name="Normal 2 2 2 4 2 2 3 2 6" xfId="4594"/>
    <cellStyle name="Normal 2 2 2 4 2 2 3 2 6 2" xfId="9762"/>
    <cellStyle name="Normal 2 2 2 4 2 2 3 2 6 3" xfId="14855"/>
    <cellStyle name="Normal 2 2 2 4 2 2 3 2 7" xfId="5642"/>
    <cellStyle name="Normal 2 2 2 4 2 2 3 2 8" xfId="10756"/>
    <cellStyle name="Normal 2 2 2 4 2 2 3 3" xfId="723"/>
    <cellStyle name="Normal 2 2 2 4 2 2 3 3 2" xfId="1755"/>
    <cellStyle name="Normal 2 2 2 4 2 2 3 3 2 2" xfId="6930"/>
    <cellStyle name="Normal 2 2 2 4 2 2 3 3 2 3" xfId="12037"/>
    <cellStyle name="Normal 2 2 2 4 2 2 3 3 3" xfId="2789"/>
    <cellStyle name="Normal 2 2 2 4 2 2 3 3 3 2" xfId="7962"/>
    <cellStyle name="Normal 2 2 2 4 2 2 3 3 3 3" xfId="13061"/>
    <cellStyle name="Normal 2 2 2 4 2 2 3 3 4" xfId="3829"/>
    <cellStyle name="Normal 2 2 2 4 2 2 3 3 4 2" xfId="8998"/>
    <cellStyle name="Normal 2 2 2 4 2 2 3 3 4 3" xfId="14092"/>
    <cellStyle name="Normal 2 2 2 4 2 2 3 3 5" xfId="4850"/>
    <cellStyle name="Normal 2 2 2 4 2 2 3 3 5 2" xfId="10018"/>
    <cellStyle name="Normal 2 2 2 4 2 2 3 3 5 3" xfId="15111"/>
    <cellStyle name="Normal 2 2 2 4 2 2 3 3 6" xfId="5900"/>
    <cellStyle name="Normal 2 2 2 4 2 2 3 3 7" xfId="11012"/>
    <cellStyle name="Normal 2 2 2 4 2 2 3 4" xfId="1243"/>
    <cellStyle name="Normal 2 2 2 4 2 2 3 4 2" xfId="6418"/>
    <cellStyle name="Normal 2 2 2 4 2 2 3 4 3" xfId="11525"/>
    <cellStyle name="Normal 2 2 2 4 2 2 3 5" xfId="2277"/>
    <cellStyle name="Normal 2 2 2 4 2 2 3 5 2" xfId="7450"/>
    <cellStyle name="Normal 2 2 2 4 2 2 3 5 3" xfId="12549"/>
    <cellStyle name="Normal 2 2 2 4 2 2 3 6" xfId="3315"/>
    <cellStyle name="Normal 2 2 2 4 2 2 3 6 2" xfId="8484"/>
    <cellStyle name="Normal 2 2 2 4 2 2 3 6 3" xfId="13579"/>
    <cellStyle name="Normal 2 2 2 4 2 2 3 7" xfId="4338"/>
    <cellStyle name="Normal 2 2 2 4 2 2 3 7 2" xfId="9506"/>
    <cellStyle name="Normal 2 2 2 4 2 2 3 7 3" xfId="14599"/>
    <cellStyle name="Normal 2 2 2 4 2 2 3 8" xfId="5384"/>
    <cellStyle name="Normal 2 2 2 4 2 2 3 9" xfId="10500"/>
    <cellStyle name="Normal 2 2 2 4 2 2 4" xfId="337"/>
    <cellStyle name="Normal 2 2 2 4 2 2 4 2" xfId="851"/>
    <cellStyle name="Normal 2 2 2 4 2 2 4 2 2" xfId="1883"/>
    <cellStyle name="Normal 2 2 2 4 2 2 4 2 2 2" xfId="7058"/>
    <cellStyle name="Normal 2 2 2 4 2 2 4 2 2 3" xfId="12165"/>
    <cellStyle name="Normal 2 2 2 4 2 2 4 2 3" xfId="2917"/>
    <cellStyle name="Normal 2 2 2 4 2 2 4 2 3 2" xfId="8090"/>
    <cellStyle name="Normal 2 2 2 4 2 2 4 2 3 3" xfId="13189"/>
    <cellStyle name="Normal 2 2 2 4 2 2 4 2 4" xfId="3957"/>
    <cellStyle name="Normal 2 2 2 4 2 2 4 2 4 2" xfId="9126"/>
    <cellStyle name="Normal 2 2 2 4 2 2 4 2 4 3" xfId="14220"/>
    <cellStyle name="Normal 2 2 2 4 2 2 4 2 5" xfId="4978"/>
    <cellStyle name="Normal 2 2 2 4 2 2 4 2 5 2" xfId="10146"/>
    <cellStyle name="Normal 2 2 2 4 2 2 4 2 5 3" xfId="15239"/>
    <cellStyle name="Normal 2 2 2 4 2 2 4 2 6" xfId="6028"/>
    <cellStyle name="Normal 2 2 2 4 2 2 4 2 7" xfId="11140"/>
    <cellStyle name="Normal 2 2 2 4 2 2 4 3" xfId="1371"/>
    <cellStyle name="Normal 2 2 2 4 2 2 4 3 2" xfId="6546"/>
    <cellStyle name="Normal 2 2 2 4 2 2 4 3 3" xfId="11653"/>
    <cellStyle name="Normal 2 2 2 4 2 2 4 4" xfId="2405"/>
    <cellStyle name="Normal 2 2 2 4 2 2 4 4 2" xfId="7578"/>
    <cellStyle name="Normal 2 2 2 4 2 2 4 4 3" xfId="12677"/>
    <cellStyle name="Normal 2 2 2 4 2 2 4 5" xfId="3444"/>
    <cellStyle name="Normal 2 2 2 4 2 2 4 5 2" xfId="8613"/>
    <cellStyle name="Normal 2 2 2 4 2 2 4 5 3" xfId="13707"/>
    <cellStyle name="Normal 2 2 2 4 2 2 4 6" xfId="4466"/>
    <cellStyle name="Normal 2 2 2 4 2 2 4 6 2" xfId="9634"/>
    <cellStyle name="Normal 2 2 2 4 2 2 4 6 3" xfId="14727"/>
    <cellStyle name="Normal 2 2 2 4 2 2 4 7" xfId="5514"/>
    <cellStyle name="Normal 2 2 2 4 2 2 4 8" xfId="10628"/>
    <cellStyle name="Normal 2 2 2 4 2 2 5" xfId="595"/>
    <cellStyle name="Normal 2 2 2 4 2 2 5 2" xfId="1627"/>
    <cellStyle name="Normal 2 2 2 4 2 2 5 2 2" xfId="6802"/>
    <cellStyle name="Normal 2 2 2 4 2 2 5 2 3" xfId="11909"/>
    <cellStyle name="Normal 2 2 2 4 2 2 5 3" xfId="2661"/>
    <cellStyle name="Normal 2 2 2 4 2 2 5 3 2" xfId="7834"/>
    <cellStyle name="Normal 2 2 2 4 2 2 5 3 3" xfId="12933"/>
    <cellStyle name="Normal 2 2 2 4 2 2 5 4" xfId="3701"/>
    <cellStyle name="Normal 2 2 2 4 2 2 5 4 2" xfId="8870"/>
    <cellStyle name="Normal 2 2 2 4 2 2 5 4 3" xfId="13964"/>
    <cellStyle name="Normal 2 2 2 4 2 2 5 5" xfId="4722"/>
    <cellStyle name="Normal 2 2 2 4 2 2 5 5 2" xfId="9890"/>
    <cellStyle name="Normal 2 2 2 4 2 2 5 5 3" xfId="14983"/>
    <cellStyle name="Normal 2 2 2 4 2 2 5 6" xfId="5772"/>
    <cellStyle name="Normal 2 2 2 4 2 2 5 7" xfId="10884"/>
    <cellStyle name="Normal 2 2 2 4 2 2 6" xfId="1114"/>
    <cellStyle name="Normal 2 2 2 4 2 2 6 2" xfId="6289"/>
    <cellStyle name="Normal 2 2 2 4 2 2 6 3" xfId="11397"/>
    <cellStyle name="Normal 2 2 2 4 2 2 7" xfId="2149"/>
    <cellStyle name="Normal 2 2 2 4 2 2 7 2" xfId="7322"/>
    <cellStyle name="Normal 2 2 2 4 2 2 7 3" xfId="12421"/>
    <cellStyle name="Normal 2 2 2 4 2 2 8" xfId="3183"/>
    <cellStyle name="Normal 2 2 2 4 2 2 8 2" xfId="8352"/>
    <cellStyle name="Normal 2 2 2 4 2 2 8 3" xfId="13448"/>
    <cellStyle name="Normal 2 2 2 4 2 2 9" xfId="4210"/>
    <cellStyle name="Normal 2 2 2 4 2 2 9 2" xfId="9378"/>
    <cellStyle name="Normal 2 2 2 4 2 2 9 3" xfId="14471"/>
    <cellStyle name="Normal 2 2 2 4 2 3" xfId="109"/>
    <cellStyle name="Normal 2 2 2 4 2 3 10" xfId="10404"/>
    <cellStyle name="Normal 2 2 2 4 2 3 2" xfId="239"/>
    <cellStyle name="Normal 2 2 2 4 2 3 2 2" xfId="497"/>
    <cellStyle name="Normal 2 2 2 4 2 3 2 2 2" xfId="1011"/>
    <cellStyle name="Normal 2 2 2 4 2 3 2 2 2 2" xfId="2043"/>
    <cellStyle name="Normal 2 2 2 4 2 3 2 2 2 2 2" xfId="7218"/>
    <cellStyle name="Normal 2 2 2 4 2 3 2 2 2 2 3" xfId="12325"/>
    <cellStyle name="Normal 2 2 2 4 2 3 2 2 2 3" xfId="3077"/>
    <cellStyle name="Normal 2 2 2 4 2 3 2 2 2 3 2" xfId="8250"/>
    <cellStyle name="Normal 2 2 2 4 2 3 2 2 2 3 3" xfId="13349"/>
    <cellStyle name="Normal 2 2 2 4 2 3 2 2 2 4" xfId="4117"/>
    <cellStyle name="Normal 2 2 2 4 2 3 2 2 2 4 2" xfId="9286"/>
    <cellStyle name="Normal 2 2 2 4 2 3 2 2 2 4 3" xfId="14380"/>
    <cellStyle name="Normal 2 2 2 4 2 3 2 2 2 5" xfId="5138"/>
    <cellStyle name="Normal 2 2 2 4 2 3 2 2 2 5 2" xfId="10306"/>
    <cellStyle name="Normal 2 2 2 4 2 3 2 2 2 5 3" xfId="15399"/>
    <cellStyle name="Normal 2 2 2 4 2 3 2 2 2 6" xfId="6188"/>
    <cellStyle name="Normal 2 2 2 4 2 3 2 2 2 7" xfId="11300"/>
    <cellStyle name="Normal 2 2 2 4 2 3 2 2 3" xfId="1531"/>
    <cellStyle name="Normal 2 2 2 4 2 3 2 2 3 2" xfId="6706"/>
    <cellStyle name="Normal 2 2 2 4 2 3 2 2 3 3" xfId="11813"/>
    <cellStyle name="Normal 2 2 2 4 2 3 2 2 4" xfId="2565"/>
    <cellStyle name="Normal 2 2 2 4 2 3 2 2 4 2" xfId="7738"/>
    <cellStyle name="Normal 2 2 2 4 2 3 2 2 4 3" xfId="12837"/>
    <cellStyle name="Normal 2 2 2 4 2 3 2 2 5" xfId="3604"/>
    <cellStyle name="Normal 2 2 2 4 2 3 2 2 5 2" xfId="8773"/>
    <cellStyle name="Normal 2 2 2 4 2 3 2 2 5 3" xfId="13867"/>
    <cellStyle name="Normal 2 2 2 4 2 3 2 2 6" xfId="4626"/>
    <cellStyle name="Normal 2 2 2 4 2 3 2 2 6 2" xfId="9794"/>
    <cellStyle name="Normal 2 2 2 4 2 3 2 2 6 3" xfId="14887"/>
    <cellStyle name="Normal 2 2 2 4 2 3 2 2 7" xfId="5674"/>
    <cellStyle name="Normal 2 2 2 4 2 3 2 2 8" xfId="10788"/>
    <cellStyle name="Normal 2 2 2 4 2 3 2 3" xfId="755"/>
    <cellStyle name="Normal 2 2 2 4 2 3 2 3 2" xfId="1787"/>
    <cellStyle name="Normal 2 2 2 4 2 3 2 3 2 2" xfId="6962"/>
    <cellStyle name="Normal 2 2 2 4 2 3 2 3 2 3" xfId="12069"/>
    <cellStyle name="Normal 2 2 2 4 2 3 2 3 3" xfId="2821"/>
    <cellStyle name="Normal 2 2 2 4 2 3 2 3 3 2" xfId="7994"/>
    <cellStyle name="Normal 2 2 2 4 2 3 2 3 3 3" xfId="13093"/>
    <cellStyle name="Normal 2 2 2 4 2 3 2 3 4" xfId="3861"/>
    <cellStyle name="Normal 2 2 2 4 2 3 2 3 4 2" xfId="9030"/>
    <cellStyle name="Normal 2 2 2 4 2 3 2 3 4 3" xfId="14124"/>
    <cellStyle name="Normal 2 2 2 4 2 3 2 3 5" xfId="4882"/>
    <cellStyle name="Normal 2 2 2 4 2 3 2 3 5 2" xfId="10050"/>
    <cellStyle name="Normal 2 2 2 4 2 3 2 3 5 3" xfId="15143"/>
    <cellStyle name="Normal 2 2 2 4 2 3 2 3 6" xfId="5932"/>
    <cellStyle name="Normal 2 2 2 4 2 3 2 3 7" xfId="11044"/>
    <cellStyle name="Normal 2 2 2 4 2 3 2 4" xfId="1275"/>
    <cellStyle name="Normal 2 2 2 4 2 3 2 4 2" xfId="6450"/>
    <cellStyle name="Normal 2 2 2 4 2 3 2 4 3" xfId="11557"/>
    <cellStyle name="Normal 2 2 2 4 2 3 2 5" xfId="2309"/>
    <cellStyle name="Normal 2 2 2 4 2 3 2 5 2" xfId="7482"/>
    <cellStyle name="Normal 2 2 2 4 2 3 2 5 3" xfId="12581"/>
    <cellStyle name="Normal 2 2 2 4 2 3 2 6" xfId="3347"/>
    <cellStyle name="Normal 2 2 2 4 2 3 2 6 2" xfId="8516"/>
    <cellStyle name="Normal 2 2 2 4 2 3 2 6 3" xfId="13611"/>
    <cellStyle name="Normal 2 2 2 4 2 3 2 7" xfId="4370"/>
    <cellStyle name="Normal 2 2 2 4 2 3 2 7 2" xfId="9538"/>
    <cellStyle name="Normal 2 2 2 4 2 3 2 7 3" xfId="14631"/>
    <cellStyle name="Normal 2 2 2 4 2 3 2 8" xfId="5416"/>
    <cellStyle name="Normal 2 2 2 4 2 3 2 9" xfId="10532"/>
    <cellStyle name="Normal 2 2 2 4 2 3 3" xfId="369"/>
    <cellStyle name="Normal 2 2 2 4 2 3 3 2" xfId="883"/>
    <cellStyle name="Normal 2 2 2 4 2 3 3 2 2" xfId="1915"/>
    <cellStyle name="Normal 2 2 2 4 2 3 3 2 2 2" xfId="7090"/>
    <cellStyle name="Normal 2 2 2 4 2 3 3 2 2 3" xfId="12197"/>
    <cellStyle name="Normal 2 2 2 4 2 3 3 2 3" xfId="2949"/>
    <cellStyle name="Normal 2 2 2 4 2 3 3 2 3 2" xfId="8122"/>
    <cellStyle name="Normal 2 2 2 4 2 3 3 2 3 3" xfId="13221"/>
    <cellStyle name="Normal 2 2 2 4 2 3 3 2 4" xfId="3989"/>
    <cellStyle name="Normal 2 2 2 4 2 3 3 2 4 2" xfId="9158"/>
    <cellStyle name="Normal 2 2 2 4 2 3 3 2 4 3" xfId="14252"/>
    <cellStyle name="Normal 2 2 2 4 2 3 3 2 5" xfId="5010"/>
    <cellStyle name="Normal 2 2 2 4 2 3 3 2 5 2" xfId="10178"/>
    <cellStyle name="Normal 2 2 2 4 2 3 3 2 5 3" xfId="15271"/>
    <cellStyle name="Normal 2 2 2 4 2 3 3 2 6" xfId="6060"/>
    <cellStyle name="Normal 2 2 2 4 2 3 3 2 7" xfId="11172"/>
    <cellStyle name="Normal 2 2 2 4 2 3 3 3" xfId="1403"/>
    <cellStyle name="Normal 2 2 2 4 2 3 3 3 2" xfId="6578"/>
    <cellStyle name="Normal 2 2 2 4 2 3 3 3 3" xfId="11685"/>
    <cellStyle name="Normal 2 2 2 4 2 3 3 4" xfId="2437"/>
    <cellStyle name="Normal 2 2 2 4 2 3 3 4 2" xfId="7610"/>
    <cellStyle name="Normal 2 2 2 4 2 3 3 4 3" xfId="12709"/>
    <cellStyle name="Normal 2 2 2 4 2 3 3 5" xfId="3476"/>
    <cellStyle name="Normal 2 2 2 4 2 3 3 5 2" xfId="8645"/>
    <cellStyle name="Normal 2 2 2 4 2 3 3 5 3" xfId="13739"/>
    <cellStyle name="Normal 2 2 2 4 2 3 3 6" xfId="4498"/>
    <cellStyle name="Normal 2 2 2 4 2 3 3 6 2" xfId="9666"/>
    <cellStyle name="Normal 2 2 2 4 2 3 3 6 3" xfId="14759"/>
    <cellStyle name="Normal 2 2 2 4 2 3 3 7" xfId="5546"/>
    <cellStyle name="Normal 2 2 2 4 2 3 3 8" xfId="10660"/>
    <cellStyle name="Normal 2 2 2 4 2 3 4" xfId="627"/>
    <cellStyle name="Normal 2 2 2 4 2 3 4 2" xfId="1659"/>
    <cellStyle name="Normal 2 2 2 4 2 3 4 2 2" xfId="6834"/>
    <cellStyle name="Normal 2 2 2 4 2 3 4 2 3" xfId="11941"/>
    <cellStyle name="Normal 2 2 2 4 2 3 4 3" xfId="2693"/>
    <cellStyle name="Normal 2 2 2 4 2 3 4 3 2" xfId="7866"/>
    <cellStyle name="Normal 2 2 2 4 2 3 4 3 3" xfId="12965"/>
    <cellStyle name="Normal 2 2 2 4 2 3 4 4" xfId="3733"/>
    <cellStyle name="Normal 2 2 2 4 2 3 4 4 2" xfId="8902"/>
    <cellStyle name="Normal 2 2 2 4 2 3 4 4 3" xfId="13996"/>
    <cellStyle name="Normal 2 2 2 4 2 3 4 5" xfId="4754"/>
    <cellStyle name="Normal 2 2 2 4 2 3 4 5 2" xfId="9922"/>
    <cellStyle name="Normal 2 2 2 4 2 3 4 5 3" xfId="15015"/>
    <cellStyle name="Normal 2 2 2 4 2 3 4 6" xfId="5804"/>
    <cellStyle name="Normal 2 2 2 4 2 3 4 7" xfId="10916"/>
    <cellStyle name="Normal 2 2 2 4 2 3 5" xfId="1147"/>
    <cellStyle name="Normal 2 2 2 4 2 3 5 2" xfId="6322"/>
    <cellStyle name="Normal 2 2 2 4 2 3 5 3" xfId="11429"/>
    <cellStyle name="Normal 2 2 2 4 2 3 6" xfId="2181"/>
    <cellStyle name="Normal 2 2 2 4 2 3 6 2" xfId="7354"/>
    <cellStyle name="Normal 2 2 2 4 2 3 6 3" xfId="12453"/>
    <cellStyle name="Normal 2 2 2 4 2 3 7" xfId="3217"/>
    <cellStyle name="Normal 2 2 2 4 2 3 7 2" xfId="8386"/>
    <cellStyle name="Normal 2 2 2 4 2 3 7 3" xfId="13482"/>
    <cellStyle name="Normal 2 2 2 4 2 3 8" xfId="4242"/>
    <cellStyle name="Normal 2 2 2 4 2 3 8 2" xfId="9410"/>
    <cellStyle name="Normal 2 2 2 4 2 3 8 3" xfId="14503"/>
    <cellStyle name="Normal 2 2 2 4 2 3 9" xfId="5286"/>
    <cellStyle name="Normal 2 2 2 4 2 4" xfId="175"/>
    <cellStyle name="Normal 2 2 2 4 2 4 2" xfId="433"/>
    <cellStyle name="Normal 2 2 2 4 2 4 2 2" xfId="947"/>
    <cellStyle name="Normal 2 2 2 4 2 4 2 2 2" xfId="1979"/>
    <cellStyle name="Normal 2 2 2 4 2 4 2 2 2 2" xfId="7154"/>
    <cellStyle name="Normal 2 2 2 4 2 4 2 2 2 3" xfId="12261"/>
    <cellStyle name="Normal 2 2 2 4 2 4 2 2 3" xfId="3013"/>
    <cellStyle name="Normal 2 2 2 4 2 4 2 2 3 2" xfId="8186"/>
    <cellStyle name="Normal 2 2 2 4 2 4 2 2 3 3" xfId="13285"/>
    <cellStyle name="Normal 2 2 2 4 2 4 2 2 4" xfId="4053"/>
    <cellStyle name="Normal 2 2 2 4 2 4 2 2 4 2" xfId="9222"/>
    <cellStyle name="Normal 2 2 2 4 2 4 2 2 4 3" xfId="14316"/>
    <cellStyle name="Normal 2 2 2 4 2 4 2 2 5" xfId="5074"/>
    <cellStyle name="Normal 2 2 2 4 2 4 2 2 5 2" xfId="10242"/>
    <cellStyle name="Normal 2 2 2 4 2 4 2 2 5 3" xfId="15335"/>
    <cellStyle name="Normal 2 2 2 4 2 4 2 2 6" xfId="6124"/>
    <cellStyle name="Normal 2 2 2 4 2 4 2 2 7" xfId="11236"/>
    <cellStyle name="Normal 2 2 2 4 2 4 2 3" xfId="1467"/>
    <cellStyle name="Normal 2 2 2 4 2 4 2 3 2" xfId="6642"/>
    <cellStyle name="Normal 2 2 2 4 2 4 2 3 3" xfId="11749"/>
    <cellStyle name="Normal 2 2 2 4 2 4 2 4" xfId="2501"/>
    <cellStyle name="Normal 2 2 2 4 2 4 2 4 2" xfId="7674"/>
    <cellStyle name="Normal 2 2 2 4 2 4 2 4 3" xfId="12773"/>
    <cellStyle name="Normal 2 2 2 4 2 4 2 5" xfId="3540"/>
    <cellStyle name="Normal 2 2 2 4 2 4 2 5 2" xfId="8709"/>
    <cellStyle name="Normal 2 2 2 4 2 4 2 5 3" xfId="13803"/>
    <cellStyle name="Normal 2 2 2 4 2 4 2 6" xfId="4562"/>
    <cellStyle name="Normal 2 2 2 4 2 4 2 6 2" xfId="9730"/>
    <cellStyle name="Normal 2 2 2 4 2 4 2 6 3" xfId="14823"/>
    <cellStyle name="Normal 2 2 2 4 2 4 2 7" xfId="5610"/>
    <cellStyle name="Normal 2 2 2 4 2 4 2 8" xfId="10724"/>
    <cellStyle name="Normal 2 2 2 4 2 4 3" xfId="691"/>
    <cellStyle name="Normal 2 2 2 4 2 4 3 2" xfId="1723"/>
    <cellStyle name="Normal 2 2 2 4 2 4 3 2 2" xfId="6898"/>
    <cellStyle name="Normal 2 2 2 4 2 4 3 2 3" xfId="12005"/>
    <cellStyle name="Normal 2 2 2 4 2 4 3 3" xfId="2757"/>
    <cellStyle name="Normal 2 2 2 4 2 4 3 3 2" xfId="7930"/>
    <cellStyle name="Normal 2 2 2 4 2 4 3 3 3" xfId="13029"/>
    <cellStyle name="Normal 2 2 2 4 2 4 3 4" xfId="3797"/>
    <cellStyle name="Normal 2 2 2 4 2 4 3 4 2" xfId="8966"/>
    <cellStyle name="Normal 2 2 2 4 2 4 3 4 3" xfId="14060"/>
    <cellStyle name="Normal 2 2 2 4 2 4 3 5" xfId="4818"/>
    <cellStyle name="Normal 2 2 2 4 2 4 3 5 2" xfId="9986"/>
    <cellStyle name="Normal 2 2 2 4 2 4 3 5 3" xfId="15079"/>
    <cellStyle name="Normal 2 2 2 4 2 4 3 6" xfId="5868"/>
    <cellStyle name="Normal 2 2 2 4 2 4 3 7" xfId="10980"/>
    <cellStyle name="Normal 2 2 2 4 2 4 4" xfId="1211"/>
    <cellStyle name="Normal 2 2 2 4 2 4 4 2" xfId="6386"/>
    <cellStyle name="Normal 2 2 2 4 2 4 4 3" xfId="11493"/>
    <cellStyle name="Normal 2 2 2 4 2 4 5" xfId="2245"/>
    <cellStyle name="Normal 2 2 2 4 2 4 5 2" xfId="7418"/>
    <cellStyle name="Normal 2 2 2 4 2 4 5 3" xfId="12517"/>
    <cellStyle name="Normal 2 2 2 4 2 4 6" xfId="3283"/>
    <cellStyle name="Normal 2 2 2 4 2 4 6 2" xfId="8452"/>
    <cellStyle name="Normal 2 2 2 4 2 4 6 3" xfId="13547"/>
    <cellStyle name="Normal 2 2 2 4 2 4 7" xfId="4306"/>
    <cellStyle name="Normal 2 2 2 4 2 4 7 2" xfId="9474"/>
    <cellStyle name="Normal 2 2 2 4 2 4 7 3" xfId="14567"/>
    <cellStyle name="Normal 2 2 2 4 2 4 8" xfId="5352"/>
    <cellStyle name="Normal 2 2 2 4 2 4 9" xfId="10468"/>
    <cellStyle name="Normal 2 2 2 4 2 5" xfId="305"/>
    <cellStyle name="Normal 2 2 2 4 2 5 2" xfId="819"/>
    <cellStyle name="Normal 2 2 2 4 2 5 2 2" xfId="1851"/>
    <cellStyle name="Normal 2 2 2 4 2 5 2 2 2" xfId="7026"/>
    <cellStyle name="Normal 2 2 2 4 2 5 2 2 3" xfId="12133"/>
    <cellStyle name="Normal 2 2 2 4 2 5 2 3" xfId="2885"/>
    <cellStyle name="Normal 2 2 2 4 2 5 2 3 2" xfId="8058"/>
    <cellStyle name="Normal 2 2 2 4 2 5 2 3 3" xfId="13157"/>
    <cellStyle name="Normal 2 2 2 4 2 5 2 4" xfId="3925"/>
    <cellStyle name="Normal 2 2 2 4 2 5 2 4 2" xfId="9094"/>
    <cellStyle name="Normal 2 2 2 4 2 5 2 4 3" xfId="14188"/>
    <cellStyle name="Normal 2 2 2 4 2 5 2 5" xfId="4946"/>
    <cellStyle name="Normal 2 2 2 4 2 5 2 5 2" xfId="10114"/>
    <cellStyle name="Normal 2 2 2 4 2 5 2 5 3" xfId="15207"/>
    <cellStyle name="Normal 2 2 2 4 2 5 2 6" xfId="5996"/>
    <cellStyle name="Normal 2 2 2 4 2 5 2 7" xfId="11108"/>
    <cellStyle name="Normal 2 2 2 4 2 5 3" xfId="1339"/>
    <cellStyle name="Normal 2 2 2 4 2 5 3 2" xfId="6514"/>
    <cellStyle name="Normal 2 2 2 4 2 5 3 3" xfId="11621"/>
    <cellStyle name="Normal 2 2 2 4 2 5 4" xfId="2373"/>
    <cellStyle name="Normal 2 2 2 4 2 5 4 2" xfId="7546"/>
    <cellStyle name="Normal 2 2 2 4 2 5 4 3" xfId="12645"/>
    <cellStyle name="Normal 2 2 2 4 2 5 5" xfId="3412"/>
    <cellStyle name="Normal 2 2 2 4 2 5 5 2" xfId="8581"/>
    <cellStyle name="Normal 2 2 2 4 2 5 5 3" xfId="13675"/>
    <cellStyle name="Normal 2 2 2 4 2 5 6" xfId="4434"/>
    <cellStyle name="Normal 2 2 2 4 2 5 6 2" xfId="9602"/>
    <cellStyle name="Normal 2 2 2 4 2 5 6 3" xfId="14695"/>
    <cellStyle name="Normal 2 2 2 4 2 5 7" xfId="5482"/>
    <cellStyle name="Normal 2 2 2 4 2 5 8" xfId="10596"/>
    <cellStyle name="Normal 2 2 2 4 2 6" xfId="563"/>
    <cellStyle name="Normal 2 2 2 4 2 6 2" xfId="1595"/>
    <cellStyle name="Normal 2 2 2 4 2 6 2 2" xfId="6770"/>
    <cellStyle name="Normal 2 2 2 4 2 6 2 3" xfId="11877"/>
    <cellStyle name="Normal 2 2 2 4 2 6 3" xfId="2629"/>
    <cellStyle name="Normal 2 2 2 4 2 6 3 2" xfId="7802"/>
    <cellStyle name="Normal 2 2 2 4 2 6 3 3" xfId="12901"/>
    <cellStyle name="Normal 2 2 2 4 2 6 4" xfId="3669"/>
    <cellStyle name="Normal 2 2 2 4 2 6 4 2" xfId="8838"/>
    <cellStyle name="Normal 2 2 2 4 2 6 4 3" xfId="13932"/>
    <cellStyle name="Normal 2 2 2 4 2 6 5" xfId="4690"/>
    <cellStyle name="Normal 2 2 2 4 2 6 5 2" xfId="9858"/>
    <cellStyle name="Normal 2 2 2 4 2 6 5 3" xfId="14951"/>
    <cellStyle name="Normal 2 2 2 4 2 6 6" xfId="5740"/>
    <cellStyle name="Normal 2 2 2 4 2 6 7" xfId="10852"/>
    <cellStyle name="Normal 2 2 2 4 2 7" xfId="1081"/>
    <cellStyle name="Normal 2 2 2 4 2 7 2" xfId="6256"/>
    <cellStyle name="Normal 2 2 2 4 2 7 3" xfId="11365"/>
    <cellStyle name="Normal 2 2 2 4 2 8" xfId="2116"/>
    <cellStyle name="Normal 2 2 2 4 2 8 2" xfId="7289"/>
    <cellStyle name="Normal 2 2 2 4 2 8 3" xfId="12389"/>
    <cellStyle name="Normal 2 2 2 4 2 9" xfId="3150"/>
    <cellStyle name="Normal 2 2 2 4 2 9 2" xfId="8319"/>
    <cellStyle name="Normal 2 2 2 4 2 9 3" xfId="13416"/>
    <cellStyle name="Normal 2 2 2 4 3" xfId="59"/>
    <cellStyle name="Normal 2 2 2 4 3 10" xfId="5236"/>
    <cellStyle name="Normal 2 2 2 4 3 11" xfId="10356"/>
    <cellStyle name="Normal 2 2 2 4 3 2" xfId="125"/>
    <cellStyle name="Normal 2 2 2 4 3 2 10" xfId="10420"/>
    <cellStyle name="Normal 2 2 2 4 3 2 2" xfId="255"/>
    <cellStyle name="Normal 2 2 2 4 3 2 2 2" xfId="513"/>
    <cellStyle name="Normal 2 2 2 4 3 2 2 2 2" xfId="1027"/>
    <cellStyle name="Normal 2 2 2 4 3 2 2 2 2 2" xfId="2059"/>
    <cellStyle name="Normal 2 2 2 4 3 2 2 2 2 2 2" xfId="7234"/>
    <cellStyle name="Normal 2 2 2 4 3 2 2 2 2 2 3" xfId="12341"/>
    <cellStyle name="Normal 2 2 2 4 3 2 2 2 2 3" xfId="3093"/>
    <cellStyle name="Normal 2 2 2 4 3 2 2 2 2 3 2" xfId="8266"/>
    <cellStyle name="Normal 2 2 2 4 3 2 2 2 2 3 3" xfId="13365"/>
    <cellStyle name="Normal 2 2 2 4 3 2 2 2 2 4" xfId="4133"/>
    <cellStyle name="Normal 2 2 2 4 3 2 2 2 2 4 2" xfId="9302"/>
    <cellStyle name="Normal 2 2 2 4 3 2 2 2 2 4 3" xfId="14396"/>
    <cellStyle name="Normal 2 2 2 4 3 2 2 2 2 5" xfId="5154"/>
    <cellStyle name="Normal 2 2 2 4 3 2 2 2 2 5 2" xfId="10322"/>
    <cellStyle name="Normal 2 2 2 4 3 2 2 2 2 5 3" xfId="15415"/>
    <cellStyle name="Normal 2 2 2 4 3 2 2 2 2 6" xfId="6204"/>
    <cellStyle name="Normal 2 2 2 4 3 2 2 2 2 7" xfId="11316"/>
    <cellStyle name="Normal 2 2 2 4 3 2 2 2 3" xfId="1547"/>
    <cellStyle name="Normal 2 2 2 4 3 2 2 2 3 2" xfId="6722"/>
    <cellStyle name="Normal 2 2 2 4 3 2 2 2 3 3" xfId="11829"/>
    <cellStyle name="Normal 2 2 2 4 3 2 2 2 4" xfId="2581"/>
    <cellStyle name="Normal 2 2 2 4 3 2 2 2 4 2" xfId="7754"/>
    <cellStyle name="Normal 2 2 2 4 3 2 2 2 4 3" xfId="12853"/>
    <cellStyle name="Normal 2 2 2 4 3 2 2 2 5" xfId="3620"/>
    <cellStyle name="Normal 2 2 2 4 3 2 2 2 5 2" xfId="8789"/>
    <cellStyle name="Normal 2 2 2 4 3 2 2 2 5 3" xfId="13883"/>
    <cellStyle name="Normal 2 2 2 4 3 2 2 2 6" xfId="4642"/>
    <cellStyle name="Normal 2 2 2 4 3 2 2 2 6 2" xfId="9810"/>
    <cellStyle name="Normal 2 2 2 4 3 2 2 2 6 3" xfId="14903"/>
    <cellStyle name="Normal 2 2 2 4 3 2 2 2 7" xfId="5690"/>
    <cellStyle name="Normal 2 2 2 4 3 2 2 2 8" xfId="10804"/>
    <cellStyle name="Normal 2 2 2 4 3 2 2 3" xfId="771"/>
    <cellStyle name="Normal 2 2 2 4 3 2 2 3 2" xfId="1803"/>
    <cellStyle name="Normal 2 2 2 4 3 2 2 3 2 2" xfId="6978"/>
    <cellStyle name="Normal 2 2 2 4 3 2 2 3 2 3" xfId="12085"/>
    <cellStyle name="Normal 2 2 2 4 3 2 2 3 3" xfId="2837"/>
    <cellStyle name="Normal 2 2 2 4 3 2 2 3 3 2" xfId="8010"/>
    <cellStyle name="Normal 2 2 2 4 3 2 2 3 3 3" xfId="13109"/>
    <cellStyle name="Normal 2 2 2 4 3 2 2 3 4" xfId="3877"/>
    <cellStyle name="Normal 2 2 2 4 3 2 2 3 4 2" xfId="9046"/>
    <cellStyle name="Normal 2 2 2 4 3 2 2 3 4 3" xfId="14140"/>
    <cellStyle name="Normal 2 2 2 4 3 2 2 3 5" xfId="4898"/>
    <cellStyle name="Normal 2 2 2 4 3 2 2 3 5 2" xfId="10066"/>
    <cellStyle name="Normal 2 2 2 4 3 2 2 3 5 3" xfId="15159"/>
    <cellStyle name="Normal 2 2 2 4 3 2 2 3 6" xfId="5948"/>
    <cellStyle name="Normal 2 2 2 4 3 2 2 3 7" xfId="11060"/>
    <cellStyle name="Normal 2 2 2 4 3 2 2 4" xfId="1291"/>
    <cellStyle name="Normal 2 2 2 4 3 2 2 4 2" xfId="6466"/>
    <cellStyle name="Normal 2 2 2 4 3 2 2 4 3" xfId="11573"/>
    <cellStyle name="Normal 2 2 2 4 3 2 2 5" xfId="2325"/>
    <cellStyle name="Normal 2 2 2 4 3 2 2 5 2" xfId="7498"/>
    <cellStyle name="Normal 2 2 2 4 3 2 2 5 3" xfId="12597"/>
    <cellStyle name="Normal 2 2 2 4 3 2 2 6" xfId="3363"/>
    <cellStyle name="Normal 2 2 2 4 3 2 2 6 2" xfId="8532"/>
    <cellStyle name="Normal 2 2 2 4 3 2 2 6 3" xfId="13627"/>
    <cellStyle name="Normal 2 2 2 4 3 2 2 7" xfId="4386"/>
    <cellStyle name="Normal 2 2 2 4 3 2 2 7 2" xfId="9554"/>
    <cellStyle name="Normal 2 2 2 4 3 2 2 7 3" xfId="14647"/>
    <cellStyle name="Normal 2 2 2 4 3 2 2 8" xfId="5432"/>
    <cellStyle name="Normal 2 2 2 4 3 2 2 9" xfId="10548"/>
    <cellStyle name="Normal 2 2 2 4 3 2 3" xfId="385"/>
    <cellStyle name="Normal 2 2 2 4 3 2 3 2" xfId="899"/>
    <cellStyle name="Normal 2 2 2 4 3 2 3 2 2" xfId="1931"/>
    <cellStyle name="Normal 2 2 2 4 3 2 3 2 2 2" xfId="7106"/>
    <cellStyle name="Normal 2 2 2 4 3 2 3 2 2 3" xfId="12213"/>
    <cellStyle name="Normal 2 2 2 4 3 2 3 2 3" xfId="2965"/>
    <cellStyle name="Normal 2 2 2 4 3 2 3 2 3 2" xfId="8138"/>
    <cellStyle name="Normal 2 2 2 4 3 2 3 2 3 3" xfId="13237"/>
    <cellStyle name="Normal 2 2 2 4 3 2 3 2 4" xfId="4005"/>
    <cellStyle name="Normal 2 2 2 4 3 2 3 2 4 2" xfId="9174"/>
    <cellStyle name="Normal 2 2 2 4 3 2 3 2 4 3" xfId="14268"/>
    <cellStyle name="Normal 2 2 2 4 3 2 3 2 5" xfId="5026"/>
    <cellStyle name="Normal 2 2 2 4 3 2 3 2 5 2" xfId="10194"/>
    <cellStyle name="Normal 2 2 2 4 3 2 3 2 5 3" xfId="15287"/>
    <cellStyle name="Normal 2 2 2 4 3 2 3 2 6" xfId="6076"/>
    <cellStyle name="Normal 2 2 2 4 3 2 3 2 7" xfId="11188"/>
    <cellStyle name="Normal 2 2 2 4 3 2 3 3" xfId="1419"/>
    <cellStyle name="Normal 2 2 2 4 3 2 3 3 2" xfId="6594"/>
    <cellStyle name="Normal 2 2 2 4 3 2 3 3 3" xfId="11701"/>
    <cellStyle name="Normal 2 2 2 4 3 2 3 4" xfId="2453"/>
    <cellStyle name="Normal 2 2 2 4 3 2 3 4 2" xfId="7626"/>
    <cellStyle name="Normal 2 2 2 4 3 2 3 4 3" xfId="12725"/>
    <cellStyle name="Normal 2 2 2 4 3 2 3 5" xfId="3492"/>
    <cellStyle name="Normal 2 2 2 4 3 2 3 5 2" xfId="8661"/>
    <cellStyle name="Normal 2 2 2 4 3 2 3 5 3" xfId="13755"/>
    <cellStyle name="Normal 2 2 2 4 3 2 3 6" xfId="4514"/>
    <cellStyle name="Normal 2 2 2 4 3 2 3 6 2" xfId="9682"/>
    <cellStyle name="Normal 2 2 2 4 3 2 3 6 3" xfId="14775"/>
    <cellStyle name="Normal 2 2 2 4 3 2 3 7" xfId="5562"/>
    <cellStyle name="Normal 2 2 2 4 3 2 3 8" xfId="10676"/>
    <cellStyle name="Normal 2 2 2 4 3 2 4" xfId="643"/>
    <cellStyle name="Normal 2 2 2 4 3 2 4 2" xfId="1675"/>
    <cellStyle name="Normal 2 2 2 4 3 2 4 2 2" xfId="6850"/>
    <cellStyle name="Normal 2 2 2 4 3 2 4 2 3" xfId="11957"/>
    <cellStyle name="Normal 2 2 2 4 3 2 4 3" xfId="2709"/>
    <cellStyle name="Normal 2 2 2 4 3 2 4 3 2" xfId="7882"/>
    <cellStyle name="Normal 2 2 2 4 3 2 4 3 3" xfId="12981"/>
    <cellStyle name="Normal 2 2 2 4 3 2 4 4" xfId="3749"/>
    <cellStyle name="Normal 2 2 2 4 3 2 4 4 2" xfId="8918"/>
    <cellStyle name="Normal 2 2 2 4 3 2 4 4 3" xfId="14012"/>
    <cellStyle name="Normal 2 2 2 4 3 2 4 5" xfId="4770"/>
    <cellStyle name="Normal 2 2 2 4 3 2 4 5 2" xfId="9938"/>
    <cellStyle name="Normal 2 2 2 4 3 2 4 5 3" xfId="15031"/>
    <cellStyle name="Normal 2 2 2 4 3 2 4 6" xfId="5820"/>
    <cellStyle name="Normal 2 2 2 4 3 2 4 7" xfId="10932"/>
    <cellStyle name="Normal 2 2 2 4 3 2 5" xfId="1163"/>
    <cellStyle name="Normal 2 2 2 4 3 2 5 2" xfId="6338"/>
    <cellStyle name="Normal 2 2 2 4 3 2 5 3" xfId="11445"/>
    <cellStyle name="Normal 2 2 2 4 3 2 6" xfId="2197"/>
    <cellStyle name="Normal 2 2 2 4 3 2 6 2" xfId="7370"/>
    <cellStyle name="Normal 2 2 2 4 3 2 6 3" xfId="12469"/>
    <cellStyle name="Normal 2 2 2 4 3 2 7" xfId="3233"/>
    <cellStyle name="Normal 2 2 2 4 3 2 7 2" xfId="8402"/>
    <cellStyle name="Normal 2 2 2 4 3 2 7 3" xfId="13498"/>
    <cellStyle name="Normal 2 2 2 4 3 2 8" xfId="4258"/>
    <cellStyle name="Normal 2 2 2 4 3 2 8 2" xfId="9426"/>
    <cellStyle name="Normal 2 2 2 4 3 2 8 3" xfId="14519"/>
    <cellStyle name="Normal 2 2 2 4 3 2 9" xfId="5302"/>
    <cellStyle name="Normal 2 2 2 4 3 3" xfId="191"/>
    <cellStyle name="Normal 2 2 2 4 3 3 2" xfId="449"/>
    <cellStyle name="Normal 2 2 2 4 3 3 2 2" xfId="963"/>
    <cellStyle name="Normal 2 2 2 4 3 3 2 2 2" xfId="1995"/>
    <cellStyle name="Normal 2 2 2 4 3 3 2 2 2 2" xfId="7170"/>
    <cellStyle name="Normal 2 2 2 4 3 3 2 2 2 3" xfId="12277"/>
    <cellStyle name="Normal 2 2 2 4 3 3 2 2 3" xfId="3029"/>
    <cellStyle name="Normal 2 2 2 4 3 3 2 2 3 2" xfId="8202"/>
    <cellStyle name="Normal 2 2 2 4 3 3 2 2 3 3" xfId="13301"/>
    <cellStyle name="Normal 2 2 2 4 3 3 2 2 4" xfId="4069"/>
    <cellStyle name="Normal 2 2 2 4 3 3 2 2 4 2" xfId="9238"/>
    <cellStyle name="Normal 2 2 2 4 3 3 2 2 4 3" xfId="14332"/>
    <cellStyle name="Normal 2 2 2 4 3 3 2 2 5" xfId="5090"/>
    <cellStyle name="Normal 2 2 2 4 3 3 2 2 5 2" xfId="10258"/>
    <cellStyle name="Normal 2 2 2 4 3 3 2 2 5 3" xfId="15351"/>
    <cellStyle name="Normal 2 2 2 4 3 3 2 2 6" xfId="6140"/>
    <cellStyle name="Normal 2 2 2 4 3 3 2 2 7" xfId="11252"/>
    <cellStyle name="Normal 2 2 2 4 3 3 2 3" xfId="1483"/>
    <cellStyle name="Normal 2 2 2 4 3 3 2 3 2" xfId="6658"/>
    <cellStyle name="Normal 2 2 2 4 3 3 2 3 3" xfId="11765"/>
    <cellStyle name="Normal 2 2 2 4 3 3 2 4" xfId="2517"/>
    <cellStyle name="Normal 2 2 2 4 3 3 2 4 2" xfId="7690"/>
    <cellStyle name="Normal 2 2 2 4 3 3 2 4 3" xfId="12789"/>
    <cellStyle name="Normal 2 2 2 4 3 3 2 5" xfId="3556"/>
    <cellStyle name="Normal 2 2 2 4 3 3 2 5 2" xfId="8725"/>
    <cellStyle name="Normal 2 2 2 4 3 3 2 5 3" xfId="13819"/>
    <cellStyle name="Normal 2 2 2 4 3 3 2 6" xfId="4578"/>
    <cellStyle name="Normal 2 2 2 4 3 3 2 6 2" xfId="9746"/>
    <cellStyle name="Normal 2 2 2 4 3 3 2 6 3" xfId="14839"/>
    <cellStyle name="Normal 2 2 2 4 3 3 2 7" xfId="5626"/>
    <cellStyle name="Normal 2 2 2 4 3 3 2 8" xfId="10740"/>
    <cellStyle name="Normal 2 2 2 4 3 3 3" xfId="707"/>
    <cellStyle name="Normal 2 2 2 4 3 3 3 2" xfId="1739"/>
    <cellStyle name="Normal 2 2 2 4 3 3 3 2 2" xfId="6914"/>
    <cellStyle name="Normal 2 2 2 4 3 3 3 2 3" xfId="12021"/>
    <cellStyle name="Normal 2 2 2 4 3 3 3 3" xfId="2773"/>
    <cellStyle name="Normal 2 2 2 4 3 3 3 3 2" xfId="7946"/>
    <cellStyle name="Normal 2 2 2 4 3 3 3 3 3" xfId="13045"/>
    <cellStyle name="Normal 2 2 2 4 3 3 3 4" xfId="3813"/>
    <cellStyle name="Normal 2 2 2 4 3 3 3 4 2" xfId="8982"/>
    <cellStyle name="Normal 2 2 2 4 3 3 3 4 3" xfId="14076"/>
    <cellStyle name="Normal 2 2 2 4 3 3 3 5" xfId="4834"/>
    <cellStyle name="Normal 2 2 2 4 3 3 3 5 2" xfId="10002"/>
    <cellStyle name="Normal 2 2 2 4 3 3 3 5 3" xfId="15095"/>
    <cellStyle name="Normal 2 2 2 4 3 3 3 6" xfId="5884"/>
    <cellStyle name="Normal 2 2 2 4 3 3 3 7" xfId="10996"/>
    <cellStyle name="Normal 2 2 2 4 3 3 4" xfId="1227"/>
    <cellStyle name="Normal 2 2 2 4 3 3 4 2" xfId="6402"/>
    <cellStyle name="Normal 2 2 2 4 3 3 4 3" xfId="11509"/>
    <cellStyle name="Normal 2 2 2 4 3 3 5" xfId="2261"/>
    <cellStyle name="Normal 2 2 2 4 3 3 5 2" xfId="7434"/>
    <cellStyle name="Normal 2 2 2 4 3 3 5 3" xfId="12533"/>
    <cellStyle name="Normal 2 2 2 4 3 3 6" xfId="3299"/>
    <cellStyle name="Normal 2 2 2 4 3 3 6 2" xfId="8468"/>
    <cellStyle name="Normal 2 2 2 4 3 3 6 3" xfId="13563"/>
    <cellStyle name="Normal 2 2 2 4 3 3 7" xfId="4322"/>
    <cellStyle name="Normal 2 2 2 4 3 3 7 2" xfId="9490"/>
    <cellStyle name="Normal 2 2 2 4 3 3 7 3" xfId="14583"/>
    <cellStyle name="Normal 2 2 2 4 3 3 8" xfId="5368"/>
    <cellStyle name="Normal 2 2 2 4 3 3 9" xfId="10484"/>
    <cellStyle name="Normal 2 2 2 4 3 4" xfId="321"/>
    <cellStyle name="Normal 2 2 2 4 3 4 2" xfId="835"/>
    <cellStyle name="Normal 2 2 2 4 3 4 2 2" xfId="1867"/>
    <cellStyle name="Normal 2 2 2 4 3 4 2 2 2" xfId="7042"/>
    <cellStyle name="Normal 2 2 2 4 3 4 2 2 3" xfId="12149"/>
    <cellStyle name="Normal 2 2 2 4 3 4 2 3" xfId="2901"/>
    <cellStyle name="Normal 2 2 2 4 3 4 2 3 2" xfId="8074"/>
    <cellStyle name="Normal 2 2 2 4 3 4 2 3 3" xfId="13173"/>
    <cellStyle name="Normal 2 2 2 4 3 4 2 4" xfId="3941"/>
    <cellStyle name="Normal 2 2 2 4 3 4 2 4 2" xfId="9110"/>
    <cellStyle name="Normal 2 2 2 4 3 4 2 4 3" xfId="14204"/>
    <cellStyle name="Normal 2 2 2 4 3 4 2 5" xfId="4962"/>
    <cellStyle name="Normal 2 2 2 4 3 4 2 5 2" xfId="10130"/>
    <cellStyle name="Normal 2 2 2 4 3 4 2 5 3" xfId="15223"/>
    <cellStyle name="Normal 2 2 2 4 3 4 2 6" xfId="6012"/>
    <cellStyle name="Normal 2 2 2 4 3 4 2 7" xfId="11124"/>
    <cellStyle name="Normal 2 2 2 4 3 4 3" xfId="1355"/>
    <cellStyle name="Normal 2 2 2 4 3 4 3 2" xfId="6530"/>
    <cellStyle name="Normal 2 2 2 4 3 4 3 3" xfId="11637"/>
    <cellStyle name="Normal 2 2 2 4 3 4 4" xfId="2389"/>
    <cellStyle name="Normal 2 2 2 4 3 4 4 2" xfId="7562"/>
    <cellStyle name="Normal 2 2 2 4 3 4 4 3" xfId="12661"/>
    <cellStyle name="Normal 2 2 2 4 3 4 5" xfId="3428"/>
    <cellStyle name="Normal 2 2 2 4 3 4 5 2" xfId="8597"/>
    <cellStyle name="Normal 2 2 2 4 3 4 5 3" xfId="13691"/>
    <cellStyle name="Normal 2 2 2 4 3 4 6" xfId="4450"/>
    <cellStyle name="Normal 2 2 2 4 3 4 6 2" xfId="9618"/>
    <cellStyle name="Normal 2 2 2 4 3 4 6 3" xfId="14711"/>
    <cellStyle name="Normal 2 2 2 4 3 4 7" xfId="5498"/>
    <cellStyle name="Normal 2 2 2 4 3 4 8" xfId="10612"/>
    <cellStyle name="Normal 2 2 2 4 3 5" xfId="579"/>
    <cellStyle name="Normal 2 2 2 4 3 5 2" xfId="1611"/>
    <cellStyle name="Normal 2 2 2 4 3 5 2 2" xfId="6786"/>
    <cellStyle name="Normal 2 2 2 4 3 5 2 3" xfId="11893"/>
    <cellStyle name="Normal 2 2 2 4 3 5 3" xfId="2645"/>
    <cellStyle name="Normal 2 2 2 4 3 5 3 2" xfId="7818"/>
    <cellStyle name="Normal 2 2 2 4 3 5 3 3" xfId="12917"/>
    <cellStyle name="Normal 2 2 2 4 3 5 4" xfId="3685"/>
    <cellStyle name="Normal 2 2 2 4 3 5 4 2" xfId="8854"/>
    <cellStyle name="Normal 2 2 2 4 3 5 4 3" xfId="13948"/>
    <cellStyle name="Normal 2 2 2 4 3 5 5" xfId="4706"/>
    <cellStyle name="Normal 2 2 2 4 3 5 5 2" xfId="9874"/>
    <cellStyle name="Normal 2 2 2 4 3 5 5 3" xfId="14967"/>
    <cellStyle name="Normal 2 2 2 4 3 5 6" xfId="5756"/>
    <cellStyle name="Normal 2 2 2 4 3 5 7" xfId="10868"/>
    <cellStyle name="Normal 2 2 2 4 3 6" xfId="1098"/>
    <cellStyle name="Normal 2 2 2 4 3 6 2" xfId="6273"/>
    <cellStyle name="Normal 2 2 2 4 3 6 3" xfId="11381"/>
    <cellStyle name="Normal 2 2 2 4 3 7" xfId="2133"/>
    <cellStyle name="Normal 2 2 2 4 3 7 2" xfId="7306"/>
    <cellStyle name="Normal 2 2 2 4 3 7 3" xfId="12405"/>
    <cellStyle name="Normal 2 2 2 4 3 8" xfId="3167"/>
    <cellStyle name="Normal 2 2 2 4 3 8 2" xfId="8336"/>
    <cellStyle name="Normal 2 2 2 4 3 8 3" xfId="13432"/>
    <cellStyle name="Normal 2 2 2 4 3 9" xfId="4194"/>
    <cellStyle name="Normal 2 2 2 4 3 9 2" xfId="9362"/>
    <cellStyle name="Normal 2 2 2 4 3 9 3" xfId="14455"/>
    <cellStyle name="Normal 2 2 2 4 4" xfId="93"/>
    <cellStyle name="Normal 2 2 2 4 4 10" xfId="10388"/>
    <cellStyle name="Normal 2 2 2 4 4 2" xfId="223"/>
    <cellStyle name="Normal 2 2 2 4 4 2 2" xfId="481"/>
    <cellStyle name="Normal 2 2 2 4 4 2 2 2" xfId="995"/>
    <cellStyle name="Normal 2 2 2 4 4 2 2 2 2" xfId="2027"/>
    <cellStyle name="Normal 2 2 2 4 4 2 2 2 2 2" xfId="7202"/>
    <cellStyle name="Normal 2 2 2 4 4 2 2 2 2 3" xfId="12309"/>
    <cellStyle name="Normal 2 2 2 4 4 2 2 2 3" xfId="3061"/>
    <cellStyle name="Normal 2 2 2 4 4 2 2 2 3 2" xfId="8234"/>
    <cellStyle name="Normal 2 2 2 4 4 2 2 2 3 3" xfId="13333"/>
    <cellStyle name="Normal 2 2 2 4 4 2 2 2 4" xfId="4101"/>
    <cellStyle name="Normal 2 2 2 4 4 2 2 2 4 2" xfId="9270"/>
    <cellStyle name="Normal 2 2 2 4 4 2 2 2 4 3" xfId="14364"/>
    <cellStyle name="Normal 2 2 2 4 4 2 2 2 5" xfId="5122"/>
    <cellStyle name="Normal 2 2 2 4 4 2 2 2 5 2" xfId="10290"/>
    <cellStyle name="Normal 2 2 2 4 4 2 2 2 5 3" xfId="15383"/>
    <cellStyle name="Normal 2 2 2 4 4 2 2 2 6" xfId="6172"/>
    <cellStyle name="Normal 2 2 2 4 4 2 2 2 7" xfId="11284"/>
    <cellStyle name="Normal 2 2 2 4 4 2 2 3" xfId="1515"/>
    <cellStyle name="Normal 2 2 2 4 4 2 2 3 2" xfId="6690"/>
    <cellStyle name="Normal 2 2 2 4 4 2 2 3 3" xfId="11797"/>
    <cellStyle name="Normal 2 2 2 4 4 2 2 4" xfId="2549"/>
    <cellStyle name="Normal 2 2 2 4 4 2 2 4 2" xfId="7722"/>
    <cellStyle name="Normal 2 2 2 4 4 2 2 4 3" xfId="12821"/>
    <cellStyle name="Normal 2 2 2 4 4 2 2 5" xfId="3588"/>
    <cellStyle name="Normal 2 2 2 4 4 2 2 5 2" xfId="8757"/>
    <cellStyle name="Normal 2 2 2 4 4 2 2 5 3" xfId="13851"/>
    <cellStyle name="Normal 2 2 2 4 4 2 2 6" xfId="4610"/>
    <cellStyle name="Normal 2 2 2 4 4 2 2 6 2" xfId="9778"/>
    <cellStyle name="Normal 2 2 2 4 4 2 2 6 3" xfId="14871"/>
    <cellStyle name="Normal 2 2 2 4 4 2 2 7" xfId="5658"/>
    <cellStyle name="Normal 2 2 2 4 4 2 2 8" xfId="10772"/>
    <cellStyle name="Normal 2 2 2 4 4 2 3" xfId="739"/>
    <cellStyle name="Normal 2 2 2 4 4 2 3 2" xfId="1771"/>
    <cellStyle name="Normal 2 2 2 4 4 2 3 2 2" xfId="6946"/>
    <cellStyle name="Normal 2 2 2 4 4 2 3 2 3" xfId="12053"/>
    <cellStyle name="Normal 2 2 2 4 4 2 3 3" xfId="2805"/>
    <cellStyle name="Normal 2 2 2 4 4 2 3 3 2" xfId="7978"/>
    <cellStyle name="Normal 2 2 2 4 4 2 3 3 3" xfId="13077"/>
    <cellStyle name="Normal 2 2 2 4 4 2 3 4" xfId="3845"/>
    <cellStyle name="Normal 2 2 2 4 4 2 3 4 2" xfId="9014"/>
    <cellStyle name="Normal 2 2 2 4 4 2 3 4 3" xfId="14108"/>
    <cellStyle name="Normal 2 2 2 4 4 2 3 5" xfId="4866"/>
    <cellStyle name="Normal 2 2 2 4 4 2 3 5 2" xfId="10034"/>
    <cellStyle name="Normal 2 2 2 4 4 2 3 5 3" xfId="15127"/>
    <cellStyle name="Normal 2 2 2 4 4 2 3 6" xfId="5916"/>
    <cellStyle name="Normal 2 2 2 4 4 2 3 7" xfId="11028"/>
    <cellStyle name="Normal 2 2 2 4 4 2 4" xfId="1259"/>
    <cellStyle name="Normal 2 2 2 4 4 2 4 2" xfId="6434"/>
    <cellStyle name="Normal 2 2 2 4 4 2 4 3" xfId="11541"/>
    <cellStyle name="Normal 2 2 2 4 4 2 5" xfId="2293"/>
    <cellStyle name="Normal 2 2 2 4 4 2 5 2" xfId="7466"/>
    <cellStyle name="Normal 2 2 2 4 4 2 5 3" xfId="12565"/>
    <cellStyle name="Normal 2 2 2 4 4 2 6" xfId="3331"/>
    <cellStyle name="Normal 2 2 2 4 4 2 6 2" xfId="8500"/>
    <cellStyle name="Normal 2 2 2 4 4 2 6 3" xfId="13595"/>
    <cellStyle name="Normal 2 2 2 4 4 2 7" xfId="4354"/>
    <cellStyle name="Normal 2 2 2 4 4 2 7 2" xfId="9522"/>
    <cellStyle name="Normal 2 2 2 4 4 2 7 3" xfId="14615"/>
    <cellStyle name="Normal 2 2 2 4 4 2 8" xfId="5400"/>
    <cellStyle name="Normal 2 2 2 4 4 2 9" xfId="10516"/>
    <cellStyle name="Normal 2 2 2 4 4 3" xfId="353"/>
    <cellStyle name="Normal 2 2 2 4 4 3 2" xfId="867"/>
    <cellStyle name="Normal 2 2 2 4 4 3 2 2" xfId="1899"/>
    <cellStyle name="Normal 2 2 2 4 4 3 2 2 2" xfId="7074"/>
    <cellStyle name="Normal 2 2 2 4 4 3 2 2 3" xfId="12181"/>
    <cellStyle name="Normal 2 2 2 4 4 3 2 3" xfId="2933"/>
    <cellStyle name="Normal 2 2 2 4 4 3 2 3 2" xfId="8106"/>
    <cellStyle name="Normal 2 2 2 4 4 3 2 3 3" xfId="13205"/>
    <cellStyle name="Normal 2 2 2 4 4 3 2 4" xfId="3973"/>
    <cellStyle name="Normal 2 2 2 4 4 3 2 4 2" xfId="9142"/>
    <cellStyle name="Normal 2 2 2 4 4 3 2 4 3" xfId="14236"/>
    <cellStyle name="Normal 2 2 2 4 4 3 2 5" xfId="4994"/>
    <cellStyle name="Normal 2 2 2 4 4 3 2 5 2" xfId="10162"/>
    <cellStyle name="Normal 2 2 2 4 4 3 2 5 3" xfId="15255"/>
    <cellStyle name="Normal 2 2 2 4 4 3 2 6" xfId="6044"/>
    <cellStyle name="Normal 2 2 2 4 4 3 2 7" xfId="11156"/>
    <cellStyle name="Normal 2 2 2 4 4 3 3" xfId="1387"/>
    <cellStyle name="Normal 2 2 2 4 4 3 3 2" xfId="6562"/>
    <cellStyle name="Normal 2 2 2 4 4 3 3 3" xfId="11669"/>
    <cellStyle name="Normal 2 2 2 4 4 3 4" xfId="2421"/>
    <cellStyle name="Normal 2 2 2 4 4 3 4 2" xfId="7594"/>
    <cellStyle name="Normal 2 2 2 4 4 3 4 3" xfId="12693"/>
    <cellStyle name="Normal 2 2 2 4 4 3 5" xfId="3460"/>
    <cellStyle name="Normal 2 2 2 4 4 3 5 2" xfId="8629"/>
    <cellStyle name="Normal 2 2 2 4 4 3 5 3" xfId="13723"/>
    <cellStyle name="Normal 2 2 2 4 4 3 6" xfId="4482"/>
    <cellStyle name="Normal 2 2 2 4 4 3 6 2" xfId="9650"/>
    <cellStyle name="Normal 2 2 2 4 4 3 6 3" xfId="14743"/>
    <cellStyle name="Normal 2 2 2 4 4 3 7" xfId="5530"/>
    <cellStyle name="Normal 2 2 2 4 4 3 8" xfId="10644"/>
    <cellStyle name="Normal 2 2 2 4 4 4" xfId="611"/>
    <cellStyle name="Normal 2 2 2 4 4 4 2" xfId="1643"/>
    <cellStyle name="Normal 2 2 2 4 4 4 2 2" xfId="6818"/>
    <cellStyle name="Normal 2 2 2 4 4 4 2 3" xfId="11925"/>
    <cellStyle name="Normal 2 2 2 4 4 4 3" xfId="2677"/>
    <cellStyle name="Normal 2 2 2 4 4 4 3 2" xfId="7850"/>
    <cellStyle name="Normal 2 2 2 4 4 4 3 3" xfId="12949"/>
    <cellStyle name="Normal 2 2 2 4 4 4 4" xfId="3717"/>
    <cellStyle name="Normal 2 2 2 4 4 4 4 2" xfId="8886"/>
    <cellStyle name="Normal 2 2 2 4 4 4 4 3" xfId="13980"/>
    <cellStyle name="Normal 2 2 2 4 4 4 5" xfId="4738"/>
    <cellStyle name="Normal 2 2 2 4 4 4 5 2" xfId="9906"/>
    <cellStyle name="Normal 2 2 2 4 4 4 5 3" xfId="14999"/>
    <cellStyle name="Normal 2 2 2 4 4 4 6" xfId="5788"/>
    <cellStyle name="Normal 2 2 2 4 4 4 7" xfId="10900"/>
    <cellStyle name="Normal 2 2 2 4 4 5" xfId="1131"/>
    <cellStyle name="Normal 2 2 2 4 4 5 2" xfId="6306"/>
    <cellStyle name="Normal 2 2 2 4 4 5 3" xfId="11413"/>
    <cellStyle name="Normal 2 2 2 4 4 6" xfId="2165"/>
    <cellStyle name="Normal 2 2 2 4 4 6 2" xfId="7338"/>
    <cellStyle name="Normal 2 2 2 4 4 6 3" xfId="12437"/>
    <cellStyle name="Normal 2 2 2 4 4 7" xfId="3201"/>
    <cellStyle name="Normal 2 2 2 4 4 7 2" xfId="8370"/>
    <cellStyle name="Normal 2 2 2 4 4 7 3" xfId="13466"/>
    <cellStyle name="Normal 2 2 2 4 4 8" xfId="4226"/>
    <cellStyle name="Normal 2 2 2 4 4 8 2" xfId="9394"/>
    <cellStyle name="Normal 2 2 2 4 4 8 3" xfId="14487"/>
    <cellStyle name="Normal 2 2 2 4 4 9" xfId="5270"/>
    <cellStyle name="Normal 2 2 2 4 5" xfId="159"/>
    <cellStyle name="Normal 2 2 2 4 5 2" xfId="417"/>
    <cellStyle name="Normal 2 2 2 4 5 2 2" xfId="931"/>
    <cellStyle name="Normal 2 2 2 4 5 2 2 2" xfId="1963"/>
    <cellStyle name="Normal 2 2 2 4 5 2 2 2 2" xfId="7138"/>
    <cellStyle name="Normal 2 2 2 4 5 2 2 2 3" xfId="12245"/>
    <cellStyle name="Normal 2 2 2 4 5 2 2 3" xfId="2997"/>
    <cellStyle name="Normal 2 2 2 4 5 2 2 3 2" xfId="8170"/>
    <cellStyle name="Normal 2 2 2 4 5 2 2 3 3" xfId="13269"/>
    <cellStyle name="Normal 2 2 2 4 5 2 2 4" xfId="4037"/>
    <cellStyle name="Normal 2 2 2 4 5 2 2 4 2" xfId="9206"/>
    <cellStyle name="Normal 2 2 2 4 5 2 2 4 3" xfId="14300"/>
    <cellStyle name="Normal 2 2 2 4 5 2 2 5" xfId="5058"/>
    <cellStyle name="Normal 2 2 2 4 5 2 2 5 2" xfId="10226"/>
    <cellStyle name="Normal 2 2 2 4 5 2 2 5 3" xfId="15319"/>
    <cellStyle name="Normal 2 2 2 4 5 2 2 6" xfId="6108"/>
    <cellStyle name="Normal 2 2 2 4 5 2 2 7" xfId="11220"/>
    <cellStyle name="Normal 2 2 2 4 5 2 3" xfId="1451"/>
    <cellStyle name="Normal 2 2 2 4 5 2 3 2" xfId="6626"/>
    <cellStyle name="Normal 2 2 2 4 5 2 3 3" xfId="11733"/>
    <cellStyle name="Normal 2 2 2 4 5 2 4" xfId="2485"/>
    <cellStyle name="Normal 2 2 2 4 5 2 4 2" xfId="7658"/>
    <cellStyle name="Normal 2 2 2 4 5 2 4 3" xfId="12757"/>
    <cellStyle name="Normal 2 2 2 4 5 2 5" xfId="3524"/>
    <cellStyle name="Normal 2 2 2 4 5 2 5 2" xfId="8693"/>
    <cellStyle name="Normal 2 2 2 4 5 2 5 3" xfId="13787"/>
    <cellStyle name="Normal 2 2 2 4 5 2 6" xfId="4546"/>
    <cellStyle name="Normal 2 2 2 4 5 2 6 2" xfId="9714"/>
    <cellStyle name="Normal 2 2 2 4 5 2 6 3" xfId="14807"/>
    <cellStyle name="Normal 2 2 2 4 5 2 7" xfId="5594"/>
    <cellStyle name="Normal 2 2 2 4 5 2 8" xfId="10708"/>
    <cellStyle name="Normal 2 2 2 4 5 3" xfId="675"/>
    <cellStyle name="Normal 2 2 2 4 5 3 2" xfId="1707"/>
    <cellStyle name="Normal 2 2 2 4 5 3 2 2" xfId="6882"/>
    <cellStyle name="Normal 2 2 2 4 5 3 2 3" xfId="11989"/>
    <cellStyle name="Normal 2 2 2 4 5 3 3" xfId="2741"/>
    <cellStyle name="Normal 2 2 2 4 5 3 3 2" xfId="7914"/>
    <cellStyle name="Normal 2 2 2 4 5 3 3 3" xfId="13013"/>
    <cellStyle name="Normal 2 2 2 4 5 3 4" xfId="3781"/>
    <cellStyle name="Normal 2 2 2 4 5 3 4 2" xfId="8950"/>
    <cellStyle name="Normal 2 2 2 4 5 3 4 3" xfId="14044"/>
    <cellStyle name="Normal 2 2 2 4 5 3 5" xfId="4802"/>
    <cellStyle name="Normal 2 2 2 4 5 3 5 2" xfId="9970"/>
    <cellStyle name="Normal 2 2 2 4 5 3 5 3" xfId="15063"/>
    <cellStyle name="Normal 2 2 2 4 5 3 6" xfId="5852"/>
    <cellStyle name="Normal 2 2 2 4 5 3 7" xfId="10964"/>
    <cellStyle name="Normal 2 2 2 4 5 4" xfId="1195"/>
    <cellStyle name="Normal 2 2 2 4 5 4 2" xfId="6370"/>
    <cellStyle name="Normal 2 2 2 4 5 4 3" xfId="11477"/>
    <cellStyle name="Normal 2 2 2 4 5 5" xfId="2229"/>
    <cellStyle name="Normal 2 2 2 4 5 5 2" xfId="7402"/>
    <cellStyle name="Normal 2 2 2 4 5 5 3" xfId="12501"/>
    <cellStyle name="Normal 2 2 2 4 5 6" xfId="3267"/>
    <cellStyle name="Normal 2 2 2 4 5 6 2" xfId="8436"/>
    <cellStyle name="Normal 2 2 2 4 5 6 3" xfId="13531"/>
    <cellStyle name="Normal 2 2 2 4 5 7" xfId="4290"/>
    <cellStyle name="Normal 2 2 2 4 5 7 2" xfId="9458"/>
    <cellStyle name="Normal 2 2 2 4 5 7 3" xfId="14551"/>
    <cellStyle name="Normal 2 2 2 4 5 8" xfId="5336"/>
    <cellStyle name="Normal 2 2 2 4 5 9" xfId="10452"/>
    <cellStyle name="Normal 2 2 2 4 6" xfId="289"/>
    <cellStyle name="Normal 2 2 2 4 6 2" xfId="803"/>
    <cellStyle name="Normal 2 2 2 4 6 2 2" xfId="1835"/>
    <cellStyle name="Normal 2 2 2 4 6 2 2 2" xfId="7010"/>
    <cellStyle name="Normal 2 2 2 4 6 2 2 3" xfId="12117"/>
    <cellStyle name="Normal 2 2 2 4 6 2 3" xfId="2869"/>
    <cellStyle name="Normal 2 2 2 4 6 2 3 2" xfId="8042"/>
    <cellStyle name="Normal 2 2 2 4 6 2 3 3" xfId="13141"/>
    <cellStyle name="Normal 2 2 2 4 6 2 4" xfId="3909"/>
    <cellStyle name="Normal 2 2 2 4 6 2 4 2" xfId="9078"/>
    <cellStyle name="Normal 2 2 2 4 6 2 4 3" xfId="14172"/>
    <cellStyle name="Normal 2 2 2 4 6 2 5" xfId="4930"/>
    <cellStyle name="Normal 2 2 2 4 6 2 5 2" xfId="10098"/>
    <cellStyle name="Normal 2 2 2 4 6 2 5 3" xfId="15191"/>
    <cellStyle name="Normal 2 2 2 4 6 2 6" xfId="5980"/>
    <cellStyle name="Normal 2 2 2 4 6 2 7" xfId="11092"/>
    <cellStyle name="Normal 2 2 2 4 6 3" xfId="1323"/>
    <cellStyle name="Normal 2 2 2 4 6 3 2" xfId="6498"/>
    <cellStyle name="Normal 2 2 2 4 6 3 3" xfId="11605"/>
    <cellStyle name="Normal 2 2 2 4 6 4" xfId="2357"/>
    <cellStyle name="Normal 2 2 2 4 6 4 2" xfId="7530"/>
    <cellStyle name="Normal 2 2 2 4 6 4 3" xfId="12629"/>
    <cellStyle name="Normal 2 2 2 4 6 5" xfId="3396"/>
    <cellStyle name="Normal 2 2 2 4 6 5 2" xfId="8565"/>
    <cellStyle name="Normal 2 2 2 4 6 5 3" xfId="13659"/>
    <cellStyle name="Normal 2 2 2 4 6 6" xfId="4418"/>
    <cellStyle name="Normal 2 2 2 4 6 6 2" xfId="9586"/>
    <cellStyle name="Normal 2 2 2 4 6 6 3" xfId="14679"/>
    <cellStyle name="Normal 2 2 2 4 6 7" xfId="5466"/>
    <cellStyle name="Normal 2 2 2 4 6 8" xfId="10580"/>
    <cellStyle name="Normal 2 2 2 4 7" xfId="547"/>
    <cellStyle name="Normal 2 2 2 4 7 2" xfId="1579"/>
    <cellStyle name="Normal 2 2 2 4 7 2 2" xfId="6754"/>
    <cellStyle name="Normal 2 2 2 4 7 2 3" xfId="11861"/>
    <cellStyle name="Normal 2 2 2 4 7 3" xfId="2613"/>
    <cellStyle name="Normal 2 2 2 4 7 3 2" xfId="7786"/>
    <cellStyle name="Normal 2 2 2 4 7 3 3" xfId="12885"/>
    <cellStyle name="Normal 2 2 2 4 7 4" xfId="3653"/>
    <cellStyle name="Normal 2 2 2 4 7 4 2" xfId="8822"/>
    <cellStyle name="Normal 2 2 2 4 7 4 3" xfId="13916"/>
    <cellStyle name="Normal 2 2 2 4 7 5" xfId="4674"/>
    <cellStyle name="Normal 2 2 2 4 7 5 2" xfId="9842"/>
    <cellStyle name="Normal 2 2 2 4 7 5 3" xfId="14935"/>
    <cellStyle name="Normal 2 2 2 4 7 6" xfId="5724"/>
    <cellStyle name="Normal 2 2 2 4 7 7" xfId="10836"/>
    <cellStyle name="Normal 2 2 2 4 8" xfId="1065"/>
    <cellStyle name="Normal 2 2 2 4 8 2" xfId="6240"/>
    <cellStyle name="Normal 2 2 2 4 8 3" xfId="11349"/>
    <cellStyle name="Normal 2 2 2 4 9" xfId="2099"/>
    <cellStyle name="Normal 2 2 2 4 9 2" xfId="7272"/>
    <cellStyle name="Normal 2 2 2 4 9 3" xfId="12373"/>
    <cellStyle name="Normal 2 2 2 5" xfId="33"/>
    <cellStyle name="Normal 2 2 2 5 10" xfId="4170"/>
    <cellStyle name="Normal 2 2 2 5 10 2" xfId="9338"/>
    <cellStyle name="Normal 2 2 2 5 10 3" xfId="14431"/>
    <cellStyle name="Normal 2 2 2 5 11" xfId="5210"/>
    <cellStyle name="Normal 2 2 2 5 12" xfId="6296"/>
    <cellStyle name="Normal 2 2 2 5 2" xfId="67"/>
    <cellStyle name="Normal 2 2 2 5 2 10" xfId="5244"/>
    <cellStyle name="Normal 2 2 2 5 2 11" xfId="10364"/>
    <cellStyle name="Normal 2 2 2 5 2 2" xfId="133"/>
    <cellStyle name="Normal 2 2 2 5 2 2 10" xfId="10428"/>
    <cellStyle name="Normal 2 2 2 5 2 2 2" xfId="263"/>
    <cellStyle name="Normal 2 2 2 5 2 2 2 2" xfId="521"/>
    <cellStyle name="Normal 2 2 2 5 2 2 2 2 2" xfId="1035"/>
    <cellStyle name="Normal 2 2 2 5 2 2 2 2 2 2" xfId="2067"/>
    <cellStyle name="Normal 2 2 2 5 2 2 2 2 2 2 2" xfId="7242"/>
    <cellStyle name="Normal 2 2 2 5 2 2 2 2 2 2 3" xfId="12349"/>
    <cellStyle name="Normal 2 2 2 5 2 2 2 2 2 3" xfId="3101"/>
    <cellStyle name="Normal 2 2 2 5 2 2 2 2 2 3 2" xfId="8274"/>
    <cellStyle name="Normal 2 2 2 5 2 2 2 2 2 3 3" xfId="13373"/>
    <cellStyle name="Normal 2 2 2 5 2 2 2 2 2 4" xfId="4141"/>
    <cellStyle name="Normal 2 2 2 5 2 2 2 2 2 4 2" xfId="9310"/>
    <cellStyle name="Normal 2 2 2 5 2 2 2 2 2 4 3" xfId="14404"/>
    <cellStyle name="Normal 2 2 2 5 2 2 2 2 2 5" xfId="5162"/>
    <cellStyle name="Normal 2 2 2 5 2 2 2 2 2 5 2" xfId="10330"/>
    <cellStyle name="Normal 2 2 2 5 2 2 2 2 2 5 3" xfId="15423"/>
    <cellStyle name="Normal 2 2 2 5 2 2 2 2 2 6" xfId="6212"/>
    <cellStyle name="Normal 2 2 2 5 2 2 2 2 2 7" xfId="11324"/>
    <cellStyle name="Normal 2 2 2 5 2 2 2 2 3" xfId="1555"/>
    <cellStyle name="Normal 2 2 2 5 2 2 2 2 3 2" xfId="6730"/>
    <cellStyle name="Normal 2 2 2 5 2 2 2 2 3 3" xfId="11837"/>
    <cellStyle name="Normal 2 2 2 5 2 2 2 2 4" xfId="2589"/>
    <cellStyle name="Normal 2 2 2 5 2 2 2 2 4 2" xfId="7762"/>
    <cellStyle name="Normal 2 2 2 5 2 2 2 2 4 3" xfId="12861"/>
    <cellStyle name="Normal 2 2 2 5 2 2 2 2 5" xfId="3628"/>
    <cellStyle name="Normal 2 2 2 5 2 2 2 2 5 2" xfId="8797"/>
    <cellStyle name="Normal 2 2 2 5 2 2 2 2 5 3" xfId="13891"/>
    <cellStyle name="Normal 2 2 2 5 2 2 2 2 6" xfId="4650"/>
    <cellStyle name="Normal 2 2 2 5 2 2 2 2 6 2" xfId="9818"/>
    <cellStyle name="Normal 2 2 2 5 2 2 2 2 6 3" xfId="14911"/>
    <cellStyle name="Normal 2 2 2 5 2 2 2 2 7" xfId="5698"/>
    <cellStyle name="Normal 2 2 2 5 2 2 2 2 8" xfId="10812"/>
    <cellStyle name="Normal 2 2 2 5 2 2 2 3" xfId="779"/>
    <cellStyle name="Normal 2 2 2 5 2 2 2 3 2" xfId="1811"/>
    <cellStyle name="Normal 2 2 2 5 2 2 2 3 2 2" xfId="6986"/>
    <cellStyle name="Normal 2 2 2 5 2 2 2 3 2 3" xfId="12093"/>
    <cellStyle name="Normal 2 2 2 5 2 2 2 3 3" xfId="2845"/>
    <cellStyle name="Normal 2 2 2 5 2 2 2 3 3 2" xfId="8018"/>
    <cellStyle name="Normal 2 2 2 5 2 2 2 3 3 3" xfId="13117"/>
    <cellStyle name="Normal 2 2 2 5 2 2 2 3 4" xfId="3885"/>
    <cellStyle name="Normal 2 2 2 5 2 2 2 3 4 2" xfId="9054"/>
    <cellStyle name="Normal 2 2 2 5 2 2 2 3 4 3" xfId="14148"/>
    <cellStyle name="Normal 2 2 2 5 2 2 2 3 5" xfId="4906"/>
    <cellStyle name="Normal 2 2 2 5 2 2 2 3 5 2" xfId="10074"/>
    <cellStyle name="Normal 2 2 2 5 2 2 2 3 5 3" xfId="15167"/>
    <cellStyle name="Normal 2 2 2 5 2 2 2 3 6" xfId="5956"/>
    <cellStyle name="Normal 2 2 2 5 2 2 2 3 7" xfId="11068"/>
    <cellStyle name="Normal 2 2 2 5 2 2 2 4" xfId="1299"/>
    <cellStyle name="Normal 2 2 2 5 2 2 2 4 2" xfId="6474"/>
    <cellStyle name="Normal 2 2 2 5 2 2 2 4 3" xfId="11581"/>
    <cellStyle name="Normal 2 2 2 5 2 2 2 5" xfId="2333"/>
    <cellStyle name="Normal 2 2 2 5 2 2 2 5 2" xfId="7506"/>
    <cellStyle name="Normal 2 2 2 5 2 2 2 5 3" xfId="12605"/>
    <cellStyle name="Normal 2 2 2 5 2 2 2 6" xfId="3371"/>
    <cellStyle name="Normal 2 2 2 5 2 2 2 6 2" xfId="8540"/>
    <cellStyle name="Normal 2 2 2 5 2 2 2 6 3" xfId="13635"/>
    <cellStyle name="Normal 2 2 2 5 2 2 2 7" xfId="4394"/>
    <cellStyle name="Normal 2 2 2 5 2 2 2 7 2" xfId="9562"/>
    <cellStyle name="Normal 2 2 2 5 2 2 2 7 3" xfId="14655"/>
    <cellStyle name="Normal 2 2 2 5 2 2 2 8" xfId="5440"/>
    <cellStyle name="Normal 2 2 2 5 2 2 2 9" xfId="10556"/>
    <cellStyle name="Normal 2 2 2 5 2 2 3" xfId="393"/>
    <cellStyle name="Normal 2 2 2 5 2 2 3 2" xfId="907"/>
    <cellStyle name="Normal 2 2 2 5 2 2 3 2 2" xfId="1939"/>
    <cellStyle name="Normal 2 2 2 5 2 2 3 2 2 2" xfId="7114"/>
    <cellStyle name="Normal 2 2 2 5 2 2 3 2 2 3" xfId="12221"/>
    <cellStyle name="Normal 2 2 2 5 2 2 3 2 3" xfId="2973"/>
    <cellStyle name="Normal 2 2 2 5 2 2 3 2 3 2" xfId="8146"/>
    <cellStyle name="Normal 2 2 2 5 2 2 3 2 3 3" xfId="13245"/>
    <cellStyle name="Normal 2 2 2 5 2 2 3 2 4" xfId="4013"/>
    <cellStyle name="Normal 2 2 2 5 2 2 3 2 4 2" xfId="9182"/>
    <cellStyle name="Normal 2 2 2 5 2 2 3 2 4 3" xfId="14276"/>
    <cellStyle name="Normal 2 2 2 5 2 2 3 2 5" xfId="5034"/>
    <cellStyle name="Normal 2 2 2 5 2 2 3 2 5 2" xfId="10202"/>
    <cellStyle name="Normal 2 2 2 5 2 2 3 2 5 3" xfId="15295"/>
    <cellStyle name="Normal 2 2 2 5 2 2 3 2 6" xfId="6084"/>
    <cellStyle name="Normal 2 2 2 5 2 2 3 2 7" xfId="11196"/>
    <cellStyle name="Normal 2 2 2 5 2 2 3 3" xfId="1427"/>
    <cellStyle name="Normal 2 2 2 5 2 2 3 3 2" xfId="6602"/>
    <cellStyle name="Normal 2 2 2 5 2 2 3 3 3" xfId="11709"/>
    <cellStyle name="Normal 2 2 2 5 2 2 3 4" xfId="2461"/>
    <cellStyle name="Normal 2 2 2 5 2 2 3 4 2" xfId="7634"/>
    <cellStyle name="Normal 2 2 2 5 2 2 3 4 3" xfId="12733"/>
    <cellStyle name="Normal 2 2 2 5 2 2 3 5" xfId="3500"/>
    <cellStyle name="Normal 2 2 2 5 2 2 3 5 2" xfId="8669"/>
    <cellStyle name="Normal 2 2 2 5 2 2 3 5 3" xfId="13763"/>
    <cellStyle name="Normal 2 2 2 5 2 2 3 6" xfId="4522"/>
    <cellStyle name="Normal 2 2 2 5 2 2 3 6 2" xfId="9690"/>
    <cellStyle name="Normal 2 2 2 5 2 2 3 6 3" xfId="14783"/>
    <cellStyle name="Normal 2 2 2 5 2 2 3 7" xfId="5570"/>
    <cellStyle name="Normal 2 2 2 5 2 2 3 8" xfId="10684"/>
    <cellStyle name="Normal 2 2 2 5 2 2 4" xfId="651"/>
    <cellStyle name="Normal 2 2 2 5 2 2 4 2" xfId="1683"/>
    <cellStyle name="Normal 2 2 2 5 2 2 4 2 2" xfId="6858"/>
    <cellStyle name="Normal 2 2 2 5 2 2 4 2 3" xfId="11965"/>
    <cellStyle name="Normal 2 2 2 5 2 2 4 3" xfId="2717"/>
    <cellStyle name="Normal 2 2 2 5 2 2 4 3 2" xfId="7890"/>
    <cellStyle name="Normal 2 2 2 5 2 2 4 3 3" xfId="12989"/>
    <cellStyle name="Normal 2 2 2 5 2 2 4 4" xfId="3757"/>
    <cellStyle name="Normal 2 2 2 5 2 2 4 4 2" xfId="8926"/>
    <cellStyle name="Normal 2 2 2 5 2 2 4 4 3" xfId="14020"/>
    <cellStyle name="Normal 2 2 2 5 2 2 4 5" xfId="4778"/>
    <cellStyle name="Normal 2 2 2 5 2 2 4 5 2" xfId="9946"/>
    <cellStyle name="Normal 2 2 2 5 2 2 4 5 3" xfId="15039"/>
    <cellStyle name="Normal 2 2 2 5 2 2 4 6" xfId="5828"/>
    <cellStyle name="Normal 2 2 2 5 2 2 4 7" xfId="10940"/>
    <cellStyle name="Normal 2 2 2 5 2 2 5" xfId="1171"/>
    <cellStyle name="Normal 2 2 2 5 2 2 5 2" xfId="6346"/>
    <cellStyle name="Normal 2 2 2 5 2 2 5 3" xfId="11453"/>
    <cellStyle name="Normal 2 2 2 5 2 2 6" xfId="2205"/>
    <cellStyle name="Normal 2 2 2 5 2 2 6 2" xfId="7378"/>
    <cellStyle name="Normal 2 2 2 5 2 2 6 3" xfId="12477"/>
    <cellStyle name="Normal 2 2 2 5 2 2 7" xfId="3241"/>
    <cellStyle name="Normal 2 2 2 5 2 2 7 2" xfId="8410"/>
    <cellStyle name="Normal 2 2 2 5 2 2 7 3" xfId="13506"/>
    <cellStyle name="Normal 2 2 2 5 2 2 8" xfId="4266"/>
    <cellStyle name="Normal 2 2 2 5 2 2 8 2" xfId="9434"/>
    <cellStyle name="Normal 2 2 2 5 2 2 8 3" xfId="14527"/>
    <cellStyle name="Normal 2 2 2 5 2 2 9" xfId="5310"/>
    <cellStyle name="Normal 2 2 2 5 2 3" xfId="199"/>
    <cellStyle name="Normal 2 2 2 5 2 3 2" xfId="457"/>
    <cellStyle name="Normal 2 2 2 5 2 3 2 2" xfId="971"/>
    <cellStyle name="Normal 2 2 2 5 2 3 2 2 2" xfId="2003"/>
    <cellStyle name="Normal 2 2 2 5 2 3 2 2 2 2" xfId="7178"/>
    <cellStyle name="Normal 2 2 2 5 2 3 2 2 2 3" xfId="12285"/>
    <cellStyle name="Normal 2 2 2 5 2 3 2 2 3" xfId="3037"/>
    <cellStyle name="Normal 2 2 2 5 2 3 2 2 3 2" xfId="8210"/>
    <cellStyle name="Normal 2 2 2 5 2 3 2 2 3 3" xfId="13309"/>
    <cellStyle name="Normal 2 2 2 5 2 3 2 2 4" xfId="4077"/>
    <cellStyle name="Normal 2 2 2 5 2 3 2 2 4 2" xfId="9246"/>
    <cellStyle name="Normal 2 2 2 5 2 3 2 2 4 3" xfId="14340"/>
    <cellStyle name="Normal 2 2 2 5 2 3 2 2 5" xfId="5098"/>
    <cellStyle name="Normal 2 2 2 5 2 3 2 2 5 2" xfId="10266"/>
    <cellStyle name="Normal 2 2 2 5 2 3 2 2 5 3" xfId="15359"/>
    <cellStyle name="Normal 2 2 2 5 2 3 2 2 6" xfId="6148"/>
    <cellStyle name="Normal 2 2 2 5 2 3 2 2 7" xfId="11260"/>
    <cellStyle name="Normal 2 2 2 5 2 3 2 3" xfId="1491"/>
    <cellStyle name="Normal 2 2 2 5 2 3 2 3 2" xfId="6666"/>
    <cellStyle name="Normal 2 2 2 5 2 3 2 3 3" xfId="11773"/>
    <cellStyle name="Normal 2 2 2 5 2 3 2 4" xfId="2525"/>
    <cellStyle name="Normal 2 2 2 5 2 3 2 4 2" xfId="7698"/>
    <cellStyle name="Normal 2 2 2 5 2 3 2 4 3" xfId="12797"/>
    <cellStyle name="Normal 2 2 2 5 2 3 2 5" xfId="3564"/>
    <cellStyle name="Normal 2 2 2 5 2 3 2 5 2" xfId="8733"/>
    <cellStyle name="Normal 2 2 2 5 2 3 2 5 3" xfId="13827"/>
    <cellStyle name="Normal 2 2 2 5 2 3 2 6" xfId="4586"/>
    <cellStyle name="Normal 2 2 2 5 2 3 2 6 2" xfId="9754"/>
    <cellStyle name="Normal 2 2 2 5 2 3 2 6 3" xfId="14847"/>
    <cellStyle name="Normal 2 2 2 5 2 3 2 7" xfId="5634"/>
    <cellStyle name="Normal 2 2 2 5 2 3 2 8" xfId="10748"/>
    <cellStyle name="Normal 2 2 2 5 2 3 3" xfId="715"/>
    <cellStyle name="Normal 2 2 2 5 2 3 3 2" xfId="1747"/>
    <cellStyle name="Normal 2 2 2 5 2 3 3 2 2" xfId="6922"/>
    <cellStyle name="Normal 2 2 2 5 2 3 3 2 3" xfId="12029"/>
    <cellStyle name="Normal 2 2 2 5 2 3 3 3" xfId="2781"/>
    <cellStyle name="Normal 2 2 2 5 2 3 3 3 2" xfId="7954"/>
    <cellStyle name="Normal 2 2 2 5 2 3 3 3 3" xfId="13053"/>
    <cellStyle name="Normal 2 2 2 5 2 3 3 4" xfId="3821"/>
    <cellStyle name="Normal 2 2 2 5 2 3 3 4 2" xfId="8990"/>
    <cellStyle name="Normal 2 2 2 5 2 3 3 4 3" xfId="14084"/>
    <cellStyle name="Normal 2 2 2 5 2 3 3 5" xfId="4842"/>
    <cellStyle name="Normal 2 2 2 5 2 3 3 5 2" xfId="10010"/>
    <cellStyle name="Normal 2 2 2 5 2 3 3 5 3" xfId="15103"/>
    <cellStyle name="Normal 2 2 2 5 2 3 3 6" xfId="5892"/>
    <cellStyle name="Normal 2 2 2 5 2 3 3 7" xfId="11004"/>
    <cellStyle name="Normal 2 2 2 5 2 3 4" xfId="1235"/>
    <cellStyle name="Normal 2 2 2 5 2 3 4 2" xfId="6410"/>
    <cellStyle name="Normal 2 2 2 5 2 3 4 3" xfId="11517"/>
    <cellStyle name="Normal 2 2 2 5 2 3 5" xfId="2269"/>
    <cellStyle name="Normal 2 2 2 5 2 3 5 2" xfId="7442"/>
    <cellStyle name="Normal 2 2 2 5 2 3 5 3" xfId="12541"/>
    <cellStyle name="Normal 2 2 2 5 2 3 6" xfId="3307"/>
    <cellStyle name="Normal 2 2 2 5 2 3 6 2" xfId="8476"/>
    <cellStyle name="Normal 2 2 2 5 2 3 6 3" xfId="13571"/>
    <cellStyle name="Normal 2 2 2 5 2 3 7" xfId="4330"/>
    <cellStyle name="Normal 2 2 2 5 2 3 7 2" xfId="9498"/>
    <cellStyle name="Normal 2 2 2 5 2 3 7 3" xfId="14591"/>
    <cellStyle name="Normal 2 2 2 5 2 3 8" xfId="5376"/>
    <cellStyle name="Normal 2 2 2 5 2 3 9" xfId="10492"/>
    <cellStyle name="Normal 2 2 2 5 2 4" xfId="329"/>
    <cellStyle name="Normal 2 2 2 5 2 4 2" xfId="843"/>
    <cellStyle name="Normal 2 2 2 5 2 4 2 2" xfId="1875"/>
    <cellStyle name="Normal 2 2 2 5 2 4 2 2 2" xfId="7050"/>
    <cellStyle name="Normal 2 2 2 5 2 4 2 2 3" xfId="12157"/>
    <cellStyle name="Normal 2 2 2 5 2 4 2 3" xfId="2909"/>
    <cellStyle name="Normal 2 2 2 5 2 4 2 3 2" xfId="8082"/>
    <cellStyle name="Normal 2 2 2 5 2 4 2 3 3" xfId="13181"/>
    <cellStyle name="Normal 2 2 2 5 2 4 2 4" xfId="3949"/>
    <cellStyle name="Normal 2 2 2 5 2 4 2 4 2" xfId="9118"/>
    <cellStyle name="Normal 2 2 2 5 2 4 2 4 3" xfId="14212"/>
    <cellStyle name="Normal 2 2 2 5 2 4 2 5" xfId="4970"/>
    <cellStyle name="Normal 2 2 2 5 2 4 2 5 2" xfId="10138"/>
    <cellStyle name="Normal 2 2 2 5 2 4 2 5 3" xfId="15231"/>
    <cellStyle name="Normal 2 2 2 5 2 4 2 6" xfId="6020"/>
    <cellStyle name="Normal 2 2 2 5 2 4 2 7" xfId="11132"/>
    <cellStyle name="Normal 2 2 2 5 2 4 3" xfId="1363"/>
    <cellStyle name="Normal 2 2 2 5 2 4 3 2" xfId="6538"/>
    <cellStyle name="Normal 2 2 2 5 2 4 3 3" xfId="11645"/>
    <cellStyle name="Normal 2 2 2 5 2 4 4" xfId="2397"/>
    <cellStyle name="Normal 2 2 2 5 2 4 4 2" xfId="7570"/>
    <cellStyle name="Normal 2 2 2 5 2 4 4 3" xfId="12669"/>
    <cellStyle name="Normal 2 2 2 5 2 4 5" xfId="3436"/>
    <cellStyle name="Normal 2 2 2 5 2 4 5 2" xfId="8605"/>
    <cellStyle name="Normal 2 2 2 5 2 4 5 3" xfId="13699"/>
    <cellStyle name="Normal 2 2 2 5 2 4 6" xfId="4458"/>
    <cellStyle name="Normal 2 2 2 5 2 4 6 2" xfId="9626"/>
    <cellStyle name="Normal 2 2 2 5 2 4 6 3" xfId="14719"/>
    <cellStyle name="Normal 2 2 2 5 2 4 7" xfId="5506"/>
    <cellStyle name="Normal 2 2 2 5 2 4 8" xfId="10620"/>
    <cellStyle name="Normal 2 2 2 5 2 5" xfId="587"/>
    <cellStyle name="Normal 2 2 2 5 2 5 2" xfId="1619"/>
    <cellStyle name="Normal 2 2 2 5 2 5 2 2" xfId="6794"/>
    <cellStyle name="Normal 2 2 2 5 2 5 2 3" xfId="11901"/>
    <cellStyle name="Normal 2 2 2 5 2 5 3" xfId="2653"/>
    <cellStyle name="Normal 2 2 2 5 2 5 3 2" xfId="7826"/>
    <cellStyle name="Normal 2 2 2 5 2 5 3 3" xfId="12925"/>
    <cellStyle name="Normal 2 2 2 5 2 5 4" xfId="3693"/>
    <cellStyle name="Normal 2 2 2 5 2 5 4 2" xfId="8862"/>
    <cellStyle name="Normal 2 2 2 5 2 5 4 3" xfId="13956"/>
    <cellStyle name="Normal 2 2 2 5 2 5 5" xfId="4714"/>
    <cellStyle name="Normal 2 2 2 5 2 5 5 2" xfId="9882"/>
    <cellStyle name="Normal 2 2 2 5 2 5 5 3" xfId="14975"/>
    <cellStyle name="Normal 2 2 2 5 2 5 6" xfId="5764"/>
    <cellStyle name="Normal 2 2 2 5 2 5 7" xfId="10876"/>
    <cellStyle name="Normal 2 2 2 5 2 6" xfId="1106"/>
    <cellStyle name="Normal 2 2 2 5 2 6 2" xfId="6281"/>
    <cellStyle name="Normal 2 2 2 5 2 6 3" xfId="11389"/>
    <cellStyle name="Normal 2 2 2 5 2 7" xfId="2141"/>
    <cellStyle name="Normal 2 2 2 5 2 7 2" xfId="7314"/>
    <cellStyle name="Normal 2 2 2 5 2 7 3" xfId="12413"/>
    <cellStyle name="Normal 2 2 2 5 2 8" xfId="3175"/>
    <cellStyle name="Normal 2 2 2 5 2 8 2" xfId="8344"/>
    <cellStyle name="Normal 2 2 2 5 2 8 3" xfId="13440"/>
    <cellStyle name="Normal 2 2 2 5 2 9" xfId="4202"/>
    <cellStyle name="Normal 2 2 2 5 2 9 2" xfId="9370"/>
    <cellStyle name="Normal 2 2 2 5 2 9 3" xfId="14463"/>
    <cellStyle name="Normal 2 2 2 5 3" xfId="101"/>
    <cellStyle name="Normal 2 2 2 5 3 10" xfId="10396"/>
    <cellStyle name="Normal 2 2 2 5 3 2" xfId="231"/>
    <cellStyle name="Normal 2 2 2 5 3 2 2" xfId="489"/>
    <cellStyle name="Normal 2 2 2 5 3 2 2 2" xfId="1003"/>
    <cellStyle name="Normal 2 2 2 5 3 2 2 2 2" xfId="2035"/>
    <cellStyle name="Normal 2 2 2 5 3 2 2 2 2 2" xfId="7210"/>
    <cellStyle name="Normal 2 2 2 5 3 2 2 2 2 3" xfId="12317"/>
    <cellStyle name="Normal 2 2 2 5 3 2 2 2 3" xfId="3069"/>
    <cellStyle name="Normal 2 2 2 5 3 2 2 2 3 2" xfId="8242"/>
    <cellStyle name="Normal 2 2 2 5 3 2 2 2 3 3" xfId="13341"/>
    <cellStyle name="Normal 2 2 2 5 3 2 2 2 4" xfId="4109"/>
    <cellStyle name="Normal 2 2 2 5 3 2 2 2 4 2" xfId="9278"/>
    <cellStyle name="Normal 2 2 2 5 3 2 2 2 4 3" xfId="14372"/>
    <cellStyle name="Normal 2 2 2 5 3 2 2 2 5" xfId="5130"/>
    <cellStyle name="Normal 2 2 2 5 3 2 2 2 5 2" xfId="10298"/>
    <cellStyle name="Normal 2 2 2 5 3 2 2 2 5 3" xfId="15391"/>
    <cellStyle name="Normal 2 2 2 5 3 2 2 2 6" xfId="6180"/>
    <cellStyle name="Normal 2 2 2 5 3 2 2 2 7" xfId="11292"/>
    <cellStyle name="Normal 2 2 2 5 3 2 2 3" xfId="1523"/>
    <cellStyle name="Normal 2 2 2 5 3 2 2 3 2" xfId="6698"/>
    <cellStyle name="Normal 2 2 2 5 3 2 2 3 3" xfId="11805"/>
    <cellStyle name="Normal 2 2 2 5 3 2 2 4" xfId="2557"/>
    <cellStyle name="Normal 2 2 2 5 3 2 2 4 2" xfId="7730"/>
    <cellStyle name="Normal 2 2 2 5 3 2 2 4 3" xfId="12829"/>
    <cellStyle name="Normal 2 2 2 5 3 2 2 5" xfId="3596"/>
    <cellStyle name="Normal 2 2 2 5 3 2 2 5 2" xfId="8765"/>
    <cellStyle name="Normal 2 2 2 5 3 2 2 5 3" xfId="13859"/>
    <cellStyle name="Normal 2 2 2 5 3 2 2 6" xfId="4618"/>
    <cellStyle name="Normal 2 2 2 5 3 2 2 6 2" xfId="9786"/>
    <cellStyle name="Normal 2 2 2 5 3 2 2 6 3" xfId="14879"/>
    <cellStyle name="Normal 2 2 2 5 3 2 2 7" xfId="5666"/>
    <cellStyle name="Normal 2 2 2 5 3 2 2 8" xfId="10780"/>
    <cellStyle name="Normal 2 2 2 5 3 2 3" xfId="747"/>
    <cellStyle name="Normal 2 2 2 5 3 2 3 2" xfId="1779"/>
    <cellStyle name="Normal 2 2 2 5 3 2 3 2 2" xfId="6954"/>
    <cellStyle name="Normal 2 2 2 5 3 2 3 2 3" xfId="12061"/>
    <cellStyle name="Normal 2 2 2 5 3 2 3 3" xfId="2813"/>
    <cellStyle name="Normal 2 2 2 5 3 2 3 3 2" xfId="7986"/>
    <cellStyle name="Normal 2 2 2 5 3 2 3 3 3" xfId="13085"/>
    <cellStyle name="Normal 2 2 2 5 3 2 3 4" xfId="3853"/>
    <cellStyle name="Normal 2 2 2 5 3 2 3 4 2" xfId="9022"/>
    <cellStyle name="Normal 2 2 2 5 3 2 3 4 3" xfId="14116"/>
    <cellStyle name="Normal 2 2 2 5 3 2 3 5" xfId="4874"/>
    <cellStyle name="Normal 2 2 2 5 3 2 3 5 2" xfId="10042"/>
    <cellStyle name="Normal 2 2 2 5 3 2 3 5 3" xfId="15135"/>
    <cellStyle name="Normal 2 2 2 5 3 2 3 6" xfId="5924"/>
    <cellStyle name="Normal 2 2 2 5 3 2 3 7" xfId="11036"/>
    <cellStyle name="Normal 2 2 2 5 3 2 4" xfId="1267"/>
    <cellStyle name="Normal 2 2 2 5 3 2 4 2" xfId="6442"/>
    <cellStyle name="Normal 2 2 2 5 3 2 4 3" xfId="11549"/>
    <cellStyle name="Normal 2 2 2 5 3 2 5" xfId="2301"/>
    <cellStyle name="Normal 2 2 2 5 3 2 5 2" xfId="7474"/>
    <cellStyle name="Normal 2 2 2 5 3 2 5 3" xfId="12573"/>
    <cellStyle name="Normal 2 2 2 5 3 2 6" xfId="3339"/>
    <cellStyle name="Normal 2 2 2 5 3 2 6 2" xfId="8508"/>
    <cellStyle name="Normal 2 2 2 5 3 2 6 3" xfId="13603"/>
    <cellStyle name="Normal 2 2 2 5 3 2 7" xfId="4362"/>
    <cellStyle name="Normal 2 2 2 5 3 2 7 2" xfId="9530"/>
    <cellStyle name="Normal 2 2 2 5 3 2 7 3" xfId="14623"/>
    <cellStyle name="Normal 2 2 2 5 3 2 8" xfId="5408"/>
    <cellStyle name="Normal 2 2 2 5 3 2 9" xfId="10524"/>
    <cellStyle name="Normal 2 2 2 5 3 3" xfId="361"/>
    <cellStyle name="Normal 2 2 2 5 3 3 2" xfId="875"/>
    <cellStyle name="Normal 2 2 2 5 3 3 2 2" xfId="1907"/>
    <cellStyle name="Normal 2 2 2 5 3 3 2 2 2" xfId="7082"/>
    <cellStyle name="Normal 2 2 2 5 3 3 2 2 3" xfId="12189"/>
    <cellStyle name="Normal 2 2 2 5 3 3 2 3" xfId="2941"/>
    <cellStyle name="Normal 2 2 2 5 3 3 2 3 2" xfId="8114"/>
    <cellStyle name="Normal 2 2 2 5 3 3 2 3 3" xfId="13213"/>
    <cellStyle name="Normal 2 2 2 5 3 3 2 4" xfId="3981"/>
    <cellStyle name="Normal 2 2 2 5 3 3 2 4 2" xfId="9150"/>
    <cellStyle name="Normal 2 2 2 5 3 3 2 4 3" xfId="14244"/>
    <cellStyle name="Normal 2 2 2 5 3 3 2 5" xfId="5002"/>
    <cellStyle name="Normal 2 2 2 5 3 3 2 5 2" xfId="10170"/>
    <cellStyle name="Normal 2 2 2 5 3 3 2 5 3" xfId="15263"/>
    <cellStyle name="Normal 2 2 2 5 3 3 2 6" xfId="6052"/>
    <cellStyle name="Normal 2 2 2 5 3 3 2 7" xfId="11164"/>
    <cellStyle name="Normal 2 2 2 5 3 3 3" xfId="1395"/>
    <cellStyle name="Normal 2 2 2 5 3 3 3 2" xfId="6570"/>
    <cellStyle name="Normal 2 2 2 5 3 3 3 3" xfId="11677"/>
    <cellStyle name="Normal 2 2 2 5 3 3 4" xfId="2429"/>
    <cellStyle name="Normal 2 2 2 5 3 3 4 2" xfId="7602"/>
    <cellStyle name="Normal 2 2 2 5 3 3 4 3" xfId="12701"/>
    <cellStyle name="Normal 2 2 2 5 3 3 5" xfId="3468"/>
    <cellStyle name="Normal 2 2 2 5 3 3 5 2" xfId="8637"/>
    <cellStyle name="Normal 2 2 2 5 3 3 5 3" xfId="13731"/>
    <cellStyle name="Normal 2 2 2 5 3 3 6" xfId="4490"/>
    <cellStyle name="Normal 2 2 2 5 3 3 6 2" xfId="9658"/>
    <cellStyle name="Normal 2 2 2 5 3 3 6 3" xfId="14751"/>
    <cellStyle name="Normal 2 2 2 5 3 3 7" xfId="5538"/>
    <cellStyle name="Normal 2 2 2 5 3 3 8" xfId="10652"/>
    <cellStyle name="Normal 2 2 2 5 3 4" xfId="619"/>
    <cellStyle name="Normal 2 2 2 5 3 4 2" xfId="1651"/>
    <cellStyle name="Normal 2 2 2 5 3 4 2 2" xfId="6826"/>
    <cellStyle name="Normal 2 2 2 5 3 4 2 3" xfId="11933"/>
    <cellStyle name="Normal 2 2 2 5 3 4 3" xfId="2685"/>
    <cellStyle name="Normal 2 2 2 5 3 4 3 2" xfId="7858"/>
    <cellStyle name="Normal 2 2 2 5 3 4 3 3" xfId="12957"/>
    <cellStyle name="Normal 2 2 2 5 3 4 4" xfId="3725"/>
    <cellStyle name="Normal 2 2 2 5 3 4 4 2" xfId="8894"/>
    <cellStyle name="Normal 2 2 2 5 3 4 4 3" xfId="13988"/>
    <cellStyle name="Normal 2 2 2 5 3 4 5" xfId="4746"/>
    <cellStyle name="Normal 2 2 2 5 3 4 5 2" xfId="9914"/>
    <cellStyle name="Normal 2 2 2 5 3 4 5 3" xfId="15007"/>
    <cellStyle name="Normal 2 2 2 5 3 4 6" xfId="5796"/>
    <cellStyle name="Normal 2 2 2 5 3 4 7" xfId="10908"/>
    <cellStyle name="Normal 2 2 2 5 3 5" xfId="1139"/>
    <cellStyle name="Normal 2 2 2 5 3 5 2" xfId="6314"/>
    <cellStyle name="Normal 2 2 2 5 3 5 3" xfId="11421"/>
    <cellStyle name="Normal 2 2 2 5 3 6" xfId="2173"/>
    <cellStyle name="Normal 2 2 2 5 3 6 2" xfId="7346"/>
    <cellStyle name="Normal 2 2 2 5 3 6 3" xfId="12445"/>
    <cellStyle name="Normal 2 2 2 5 3 7" xfId="3209"/>
    <cellStyle name="Normal 2 2 2 5 3 7 2" xfId="8378"/>
    <cellStyle name="Normal 2 2 2 5 3 7 3" xfId="13474"/>
    <cellStyle name="Normal 2 2 2 5 3 8" xfId="4234"/>
    <cellStyle name="Normal 2 2 2 5 3 8 2" xfId="9402"/>
    <cellStyle name="Normal 2 2 2 5 3 8 3" xfId="14495"/>
    <cellStyle name="Normal 2 2 2 5 3 9" xfId="5278"/>
    <cellStyle name="Normal 2 2 2 5 4" xfId="167"/>
    <cellStyle name="Normal 2 2 2 5 4 2" xfId="425"/>
    <cellStyle name="Normal 2 2 2 5 4 2 2" xfId="939"/>
    <cellStyle name="Normal 2 2 2 5 4 2 2 2" xfId="1971"/>
    <cellStyle name="Normal 2 2 2 5 4 2 2 2 2" xfId="7146"/>
    <cellStyle name="Normal 2 2 2 5 4 2 2 2 3" xfId="12253"/>
    <cellStyle name="Normal 2 2 2 5 4 2 2 3" xfId="3005"/>
    <cellStyle name="Normal 2 2 2 5 4 2 2 3 2" xfId="8178"/>
    <cellStyle name="Normal 2 2 2 5 4 2 2 3 3" xfId="13277"/>
    <cellStyle name="Normal 2 2 2 5 4 2 2 4" xfId="4045"/>
    <cellStyle name="Normal 2 2 2 5 4 2 2 4 2" xfId="9214"/>
    <cellStyle name="Normal 2 2 2 5 4 2 2 4 3" xfId="14308"/>
    <cellStyle name="Normal 2 2 2 5 4 2 2 5" xfId="5066"/>
    <cellStyle name="Normal 2 2 2 5 4 2 2 5 2" xfId="10234"/>
    <cellStyle name="Normal 2 2 2 5 4 2 2 5 3" xfId="15327"/>
    <cellStyle name="Normal 2 2 2 5 4 2 2 6" xfId="6116"/>
    <cellStyle name="Normal 2 2 2 5 4 2 2 7" xfId="11228"/>
    <cellStyle name="Normal 2 2 2 5 4 2 3" xfId="1459"/>
    <cellStyle name="Normal 2 2 2 5 4 2 3 2" xfId="6634"/>
    <cellStyle name="Normal 2 2 2 5 4 2 3 3" xfId="11741"/>
    <cellStyle name="Normal 2 2 2 5 4 2 4" xfId="2493"/>
    <cellStyle name="Normal 2 2 2 5 4 2 4 2" xfId="7666"/>
    <cellStyle name="Normal 2 2 2 5 4 2 4 3" xfId="12765"/>
    <cellStyle name="Normal 2 2 2 5 4 2 5" xfId="3532"/>
    <cellStyle name="Normal 2 2 2 5 4 2 5 2" xfId="8701"/>
    <cellStyle name="Normal 2 2 2 5 4 2 5 3" xfId="13795"/>
    <cellStyle name="Normal 2 2 2 5 4 2 6" xfId="4554"/>
    <cellStyle name="Normal 2 2 2 5 4 2 6 2" xfId="9722"/>
    <cellStyle name="Normal 2 2 2 5 4 2 6 3" xfId="14815"/>
    <cellStyle name="Normal 2 2 2 5 4 2 7" xfId="5602"/>
    <cellStyle name="Normal 2 2 2 5 4 2 8" xfId="10716"/>
    <cellStyle name="Normal 2 2 2 5 4 3" xfId="683"/>
    <cellStyle name="Normal 2 2 2 5 4 3 2" xfId="1715"/>
    <cellStyle name="Normal 2 2 2 5 4 3 2 2" xfId="6890"/>
    <cellStyle name="Normal 2 2 2 5 4 3 2 3" xfId="11997"/>
    <cellStyle name="Normal 2 2 2 5 4 3 3" xfId="2749"/>
    <cellStyle name="Normal 2 2 2 5 4 3 3 2" xfId="7922"/>
    <cellStyle name="Normal 2 2 2 5 4 3 3 3" xfId="13021"/>
    <cellStyle name="Normal 2 2 2 5 4 3 4" xfId="3789"/>
    <cellStyle name="Normal 2 2 2 5 4 3 4 2" xfId="8958"/>
    <cellStyle name="Normal 2 2 2 5 4 3 4 3" xfId="14052"/>
    <cellStyle name="Normal 2 2 2 5 4 3 5" xfId="4810"/>
    <cellStyle name="Normal 2 2 2 5 4 3 5 2" xfId="9978"/>
    <cellStyle name="Normal 2 2 2 5 4 3 5 3" xfId="15071"/>
    <cellStyle name="Normal 2 2 2 5 4 3 6" xfId="5860"/>
    <cellStyle name="Normal 2 2 2 5 4 3 7" xfId="10972"/>
    <cellStyle name="Normal 2 2 2 5 4 4" xfId="1203"/>
    <cellStyle name="Normal 2 2 2 5 4 4 2" xfId="6378"/>
    <cellStyle name="Normal 2 2 2 5 4 4 3" xfId="11485"/>
    <cellStyle name="Normal 2 2 2 5 4 5" xfId="2237"/>
    <cellStyle name="Normal 2 2 2 5 4 5 2" xfId="7410"/>
    <cellStyle name="Normal 2 2 2 5 4 5 3" xfId="12509"/>
    <cellStyle name="Normal 2 2 2 5 4 6" xfId="3275"/>
    <cellStyle name="Normal 2 2 2 5 4 6 2" xfId="8444"/>
    <cellStyle name="Normal 2 2 2 5 4 6 3" xfId="13539"/>
    <cellStyle name="Normal 2 2 2 5 4 7" xfId="4298"/>
    <cellStyle name="Normal 2 2 2 5 4 7 2" xfId="9466"/>
    <cellStyle name="Normal 2 2 2 5 4 7 3" xfId="14559"/>
    <cellStyle name="Normal 2 2 2 5 4 8" xfId="5344"/>
    <cellStyle name="Normal 2 2 2 5 4 9" xfId="10460"/>
    <cellStyle name="Normal 2 2 2 5 5" xfId="297"/>
    <cellStyle name="Normal 2 2 2 5 5 2" xfId="811"/>
    <cellStyle name="Normal 2 2 2 5 5 2 2" xfId="1843"/>
    <cellStyle name="Normal 2 2 2 5 5 2 2 2" xfId="7018"/>
    <cellStyle name="Normal 2 2 2 5 5 2 2 3" xfId="12125"/>
    <cellStyle name="Normal 2 2 2 5 5 2 3" xfId="2877"/>
    <cellStyle name="Normal 2 2 2 5 5 2 3 2" xfId="8050"/>
    <cellStyle name="Normal 2 2 2 5 5 2 3 3" xfId="13149"/>
    <cellStyle name="Normal 2 2 2 5 5 2 4" xfId="3917"/>
    <cellStyle name="Normal 2 2 2 5 5 2 4 2" xfId="9086"/>
    <cellStyle name="Normal 2 2 2 5 5 2 4 3" xfId="14180"/>
    <cellStyle name="Normal 2 2 2 5 5 2 5" xfId="4938"/>
    <cellStyle name="Normal 2 2 2 5 5 2 5 2" xfId="10106"/>
    <cellStyle name="Normal 2 2 2 5 5 2 5 3" xfId="15199"/>
    <cellStyle name="Normal 2 2 2 5 5 2 6" xfId="5988"/>
    <cellStyle name="Normal 2 2 2 5 5 2 7" xfId="11100"/>
    <cellStyle name="Normal 2 2 2 5 5 3" xfId="1331"/>
    <cellStyle name="Normal 2 2 2 5 5 3 2" xfId="6506"/>
    <cellStyle name="Normal 2 2 2 5 5 3 3" xfId="11613"/>
    <cellStyle name="Normal 2 2 2 5 5 4" xfId="2365"/>
    <cellStyle name="Normal 2 2 2 5 5 4 2" xfId="7538"/>
    <cellStyle name="Normal 2 2 2 5 5 4 3" xfId="12637"/>
    <cellStyle name="Normal 2 2 2 5 5 5" xfId="3404"/>
    <cellStyle name="Normal 2 2 2 5 5 5 2" xfId="8573"/>
    <cellStyle name="Normal 2 2 2 5 5 5 3" xfId="13667"/>
    <cellStyle name="Normal 2 2 2 5 5 6" xfId="4426"/>
    <cellStyle name="Normal 2 2 2 5 5 6 2" xfId="9594"/>
    <cellStyle name="Normal 2 2 2 5 5 6 3" xfId="14687"/>
    <cellStyle name="Normal 2 2 2 5 5 7" xfId="5474"/>
    <cellStyle name="Normal 2 2 2 5 5 8" xfId="10588"/>
    <cellStyle name="Normal 2 2 2 5 6" xfId="555"/>
    <cellStyle name="Normal 2 2 2 5 6 2" xfId="1587"/>
    <cellStyle name="Normal 2 2 2 5 6 2 2" xfId="6762"/>
    <cellStyle name="Normal 2 2 2 5 6 2 3" xfId="11869"/>
    <cellStyle name="Normal 2 2 2 5 6 3" xfId="2621"/>
    <cellStyle name="Normal 2 2 2 5 6 3 2" xfId="7794"/>
    <cellStyle name="Normal 2 2 2 5 6 3 3" xfId="12893"/>
    <cellStyle name="Normal 2 2 2 5 6 4" xfId="3661"/>
    <cellStyle name="Normal 2 2 2 5 6 4 2" xfId="8830"/>
    <cellStyle name="Normal 2 2 2 5 6 4 3" xfId="13924"/>
    <cellStyle name="Normal 2 2 2 5 6 5" xfId="4682"/>
    <cellStyle name="Normal 2 2 2 5 6 5 2" xfId="9850"/>
    <cellStyle name="Normal 2 2 2 5 6 5 3" xfId="14943"/>
    <cellStyle name="Normal 2 2 2 5 6 6" xfId="5732"/>
    <cellStyle name="Normal 2 2 2 5 6 7" xfId="10844"/>
    <cellStyle name="Normal 2 2 2 5 7" xfId="1073"/>
    <cellStyle name="Normal 2 2 2 5 7 2" xfId="6248"/>
    <cellStyle name="Normal 2 2 2 5 7 3" xfId="11357"/>
    <cellStyle name="Normal 2 2 2 5 8" xfId="2108"/>
    <cellStyle name="Normal 2 2 2 5 8 2" xfId="7281"/>
    <cellStyle name="Normal 2 2 2 5 8 3" xfId="12381"/>
    <cellStyle name="Normal 2 2 2 5 9" xfId="3142"/>
    <cellStyle name="Normal 2 2 2 5 9 2" xfId="8311"/>
    <cellStyle name="Normal 2 2 2 5 9 3" xfId="13408"/>
    <cellStyle name="Normal 2 2 2 6" xfId="51"/>
    <cellStyle name="Normal 2 2 2 6 10" xfId="5228"/>
    <cellStyle name="Normal 2 2 2 6 11" xfId="10348"/>
    <cellStyle name="Normal 2 2 2 6 2" xfId="117"/>
    <cellStyle name="Normal 2 2 2 6 2 10" xfId="10412"/>
    <cellStyle name="Normal 2 2 2 6 2 2" xfId="247"/>
    <cellStyle name="Normal 2 2 2 6 2 2 2" xfId="505"/>
    <cellStyle name="Normal 2 2 2 6 2 2 2 2" xfId="1019"/>
    <cellStyle name="Normal 2 2 2 6 2 2 2 2 2" xfId="2051"/>
    <cellStyle name="Normal 2 2 2 6 2 2 2 2 2 2" xfId="7226"/>
    <cellStyle name="Normal 2 2 2 6 2 2 2 2 2 3" xfId="12333"/>
    <cellStyle name="Normal 2 2 2 6 2 2 2 2 3" xfId="3085"/>
    <cellStyle name="Normal 2 2 2 6 2 2 2 2 3 2" xfId="8258"/>
    <cellStyle name="Normal 2 2 2 6 2 2 2 2 3 3" xfId="13357"/>
    <cellStyle name="Normal 2 2 2 6 2 2 2 2 4" xfId="4125"/>
    <cellStyle name="Normal 2 2 2 6 2 2 2 2 4 2" xfId="9294"/>
    <cellStyle name="Normal 2 2 2 6 2 2 2 2 4 3" xfId="14388"/>
    <cellStyle name="Normal 2 2 2 6 2 2 2 2 5" xfId="5146"/>
    <cellStyle name="Normal 2 2 2 6 2 2 2 2 5 2" xfId="10314"/>
    <cellStyle name="Normal 2 2 2 6 2 2 2 2 5 3" xfId="15407"/>
    <cellStyle name="Normal 2 2 2 6 2 2 2 2 6" xfId="6196"/>
    <cellStyle name="Normal 2 2 2 6 2 2 2 2 7" xfId="11308"/>
    <cellStyle name="Normal 2 2 2 6 2 2 2 3" xfId="1539"/>
    <cellStyle name="Normal 2 2 2 6 2 2 2 3 2" xfId="6714"/>
    <cellStyle name="Normal 2 2 2 6 2 2 2 3 3" xfId="11821"/>
    <cellStyle name="Normal 2 2 2 6 2 2 2 4" xfId="2573"/>
    <cellStyle name="Normal 2 2 2 6 2 2 2 4 2" xfId="7746"/>
    <cellStyle name="Normal 2 2 2 6 2 2 2 4 3" xfId="12845"/>
    <cellStyle name="Normal 2 2 2 6 2 2 2 5" xfId="3612"/>
    <cellStyle name="Normal 2 2 2 6 2 2 2 5 2" xfId="8781"/>
    <cellStyle name="Normal 2 2 2 6 2 2 2 5 3" xfId="13875"/>
    <cellStyle name="Normal 2 2 2 6 2 2 2 6" xfId="4634"/>
    <cellStyle name="Normal 2 2 2 6 2 2 2 6 2" xfId="9802"/>
    <cellStyle name="Normal 2 2 2 6 2 2 2 6 3" xfId="14895"/>
    <cellStyle name="Normal 2 2 2 6 2 2 2 7" xfId="5682"/>
    <cellStyle name="Normal 2 2 2 6 2 2 2 8" xfId="10796"/>
    <cellStyle name="Normal 2 2 2 6 2 2 3" xfId="763"/>
    <cellStyle name="Normal 2 2 2 6 2 2 3 2" xfId="1795"/>
    <cellStyle name="Normal 2 2 2 6 2 2 3 2 2" xfId="6970"/>
    <cellStyle name="Normal 2 2 2 6 2 2 3 2 3" xfId="12077"/>
    <cellStyle name="Normal 2 2 2 6 2 2 3 3" xfId="2829"/>
    <cellStyle name="Normal 2 2 2 6 2 2 3 3 2" xfId="8002"/>
    <cellStyle name="Normal 2 2 2 6 2 2 3 3 3" xfId="13101"/>
    <cellStyle name="Normal 2 2 2 6 2 2 3 4" xfId="3869"/>
    <cellStyle name="Normal 2 2 2 6 2 2 3 4 2" xfId="9038"/>
    <cellStyle name="Normal 2 2 2 6 2 2 3 4 3" xfId="14132"/>
    <cellStyle name="Normal 2 2 2 6 2 2 3 5" xfId="4890"/>
    <cellStyle name="Normal 2 2 2 6 2 2 3 5 2" xfId="10058"/>
    <cellStyle name="Normal 2 2 2 6 2 2 3 5 3" xfId="15151"/>
    <cellStyle name="Normal 2 2 2 6 2 2 3 6" xfId="5940"/>
    <cellStyle name="Normal 2 2 2 6 2 2 3 7" xfId="11052"/>
    <cellStyle name="Normal 2 2 2 6 2 2 4" xfId="1283"/>
    <cellStyle name="Normal 2 2 2 6 2 2 4 2" xfId="6458"/>
    <cellStyle name="Normal 2 2 2 6 2 2 4 3" xfId="11565"/>
    <cellStyle name="Normal 2 2 2 6 2 2 5" xfId="2317"/>
    <cellStyle name="Normal 2 2 2 6 2 2 5 2" xfId="7490"/>
    <cellStyle name="Normal 2 2 2 6 2 2 5 3" xfId="12589"/>
    <cellStyle name="Normal 2 2 2 6 2 2 6" xfId="3355"/>
    <cellStyle name="Normal 2 2 2 6 2 2 6 2" xfId="8524"/>
    <cellStyle name="Normal 2 2 2 6 2 2 6 3" xfId="13619"/>
    <cellStyle name="Normal 2 2 2 6 2 2 7" xfId="4378"/>
    <cellStyle name="Normal 2 2 2 6 2 2 7 2" xfId="9546"/>
    <cellStyle name="Normal 2 2 2 6 2 2 7 3" xfId="14639"/>
    <cellStyle name="Normal 2 2 2 6 2 2 8" xfId="5424"/>
    <cellStyle name="Normal 2 2 2 6 2 2 9" xfId="10540"/>
    <cellStyle name="Normal 2 2 2 6 2 3" xfId="377"/>
    <cellStyle name="Normal 2 2 2 6 2 3 2" xfId="891"/>
    <cellStyle name="Normal 2 2 2 6 2 3 2 2" xfId="1923"/>
    <cellStyle name="Normal 2 2 2 6 2 3 2 2 2" xfId="7098"/>
    <cellStyle name="Normal 2 2 2 6 2 3 2 2 3" xfId="12205"/>
    <cellStyle name="Normal 2 2 2 6 2 3 2 3" xfId="2957"/>
    <cellStyle name="Normal 2 2 2 6 2 3 2 3 2" xfId="8130"/>
    <cellStyle name="Normal 2 2 2 6 2 3 2 3 3" xfId="13229"/>
    <cellStyle name="Normal 2 2 2 6 2 3 2 4" xfId="3997"/>
    <cellStyle name="Normal 2 2 2 6 2 3 2 4 2" xfId="9166"/>
    <cellStyle name="Normal 2 2 2 6 2 3 2 4 3" xfId="14260"/>
    <cellStyle name="Normal 2 2 2 6 2 3 2 5" xfId="5018"/>
    <cellStyle name="Normal 2 2 2 6 2 3 2 5 2" xfId="10186"/>
    <cellStyle name="Normal 2 2 2 6 2 3 2 5 3" xfId="15279"/>
    <cellStyle name="Normal 2 2 2 6 2 3 2 6" xfId="6068"/>
    <cellStyle name="Normal 2 2 2 6 2 3 2 7" xfId="11180"/>
    <cellStyle name="Normal 2 2 2 6 2 3 3" xfId="1411"/>
    <cellStyle name="Normal 2 2 2 6 2 3 3 2" xfId="6586"/>
    <cellStyle name="Normal 2 2 2 6 2 3 3 3" xfId="11693"/>
    <cellStyle name="Normal 2 2 2 6 2 3 4" xfId="2445"/>
    <cellStyle name="Normal 2 2 2 6 2 3 4 2" xfId="7618"/>
    <cellStyle name="Normal 2 2 2 6 2 3 4 3" xfId="12717"/>
    <cellStyle name="Normal 2 2 2 6 2 3 5" xfId="3484"/>
    <cellStyle name="Normal 2 2 2 6 2 3 5 2" xfId="8653"/>
    <cellStyle name="Normal 2 2 2 6 2 3 5 3" xfId="13747"/>
    <cellStyle name="Normal 2 2 2 6 2 3 6" xfId="4506"/>
    <cellStyle name="Normal 2 2 2 6 2 3 6 2" xfId="9674"/>
    <cellStyle name="Normal 2 2 2 6 2 3 6 3" xfId="14767"/>
    <cellStyle name="Normal 2 2 2 6 2 3 7" xfId="5554"/>
    <cellStyle name="Normal 2 2 2 6 2 3 8" xfId="10668"/>
    <cellStyle name="Normal 2 2 2 6 2 4" xfId="635"/>
    <cellStyle name="Normal 2 2 2 6 2 4 2" xfId="1667"/>
    <cellStyle name="Normal 2 2 2 6 2 4 2 2" xfId="6842"/>
    <cellStyle name="Normal 2 2 2 6 2 4 2 3" xfId="11949"/>
    <cellStyle name="Normal 2 2 2 6 2 4 3" xfId="2701"/>
    <cellStyle name="Normal 2 2 2 6 2 4 3 2" xfId="7874"/>
    <cellStyle name="Normal 2 2 2 6 2 4 3 3" xfId="12973"/>
    <cellStyle name="Normal 2 2 2 6 2 4 4" xfId="3741"/>
    <cellStyle name="Normal 2 2 2 6 2 4 4 2" xfId="8910"/>
    <cellStyle name="Normal 2 2 2 6 2 4 4 3" xfId="14004"/>
    <cellStyle name="Normal 2 2 2 6 2 4 5" xfId="4762"/>
    <cellStyle name="Normal 2 2 2 6 2 4 5 2" xfId="9930"/>
    <cellStyle name="Normal 2 2 2 6 2 4 5 3" xfId="15023"/>
    <cellStyle name="Normal 2 2 2 6 2 4 6" xfId="5812"/>
    <cellStyle name="Normal 2 2 2 6 2 4 7" xfId="10924"/>
    <cellStyle name="Normal 2 2 2 6 2 5" xfId="1155"/>
    <cellStyle name="Normal 2 2 2 6 2 5 2" xfId="6330"/>
    <cellStyle name="Normal 2 2 2 6 2 5 3" xfId="11437"/>
    <cellStyle name="Normal 2 2 2 6 2 6" xfId="2189"/>
    <cellStyle name="Normal 2 2 2 6 2 6 2" xfId="7362"/>
    <cellStyle name="Normal 2 2 2 6 2 6 3" xfId="12461"/>
    <cellStyle name="Normal 2 2 2 6 2 7" xfId="3225"/>
    <cellStyle name="Normal 2 2 2 6 2 7 2" xfId="8394"/>
    <cellStyle name="Normal 2 2 2 6 2 7 3" xfId="13490"/>
    <cellStyle name="Normal 2 2 2 6 2 8" xfId="4250"/>
    <cellStyle name="Normal 2 2 2 6 2 8 2" xfId="9418"/>
    <cellStyle name="Normal 2 2 2 6 2 8 3" xfId="14511"/>
    <cellStyle name="Normal 2 2 2 6 2 9" xfId="5294"/>
    <cellStyle name="Normal 2 2 2 6 3" xfId="183"/>
    <cellStyle name="Normal 2 2 2 6 3 2" xfId="441"/>
    <cellStyle name="Normal 2 2 2 6 3 2 2" xfId="955"/>
    <cellStyle name="Normal 2 2 2 6 3 2 2 2" xfId="1987"/>
    <cellStyle name="Normal 2 2 2 6 3 2 2 2 2" xfId="7162"/>
    <cellStyle name="Normal 2 2 2 6 3 2 2 2 3" xfId="12269"/>
    <cellStyle name="Normal 2 2 2 6 3 2 2 3" xfId="3021"/>
    <cellStyle name="Normal 2 2 2 6 3 2 2 3 2" xfId="8194"/>
    <cellStyle name="Normal 2 2 2 6 3 2 2 3 3" xfId="13293"/>
    <cellStyle name="Normal 2 2 2 6 3 2 2 4" xfId="4061"/>
    <cellStyle name="Normal 2 2 2 6 3 2 2 4 2" xfId="9230"/>
    <cellStyle name="Normal 2 2 2 6 3 2 2 4 3" xfId="14324"/>
    <cellStyle name="Normal 2 2 2 6 3 2 2 5" xfId="5082"/>
    <cellStyle name="Normal 2 2 2 6 3 2 2 5 2" xfId="10250"/>
    <cellStyle name="Normal 2 2 2 6 3 2 2 5 3" xfId="15343"/>
    <cellStyle name="Normal 2 2 2 6 3 2 2 6" xfId="6132"/>
    <cellStyle name="Normal 2 2 2 6 3 2 2 7" xfId="11244"/>
    <cellStyle name="Normal 2 2 2 6 3 2 3" xfId="1475"/>
    <cellStyle name="Normal 2 2 2 6 3 2 3 2" xfId="6650"/>
    <cellStyle name="Normal 2 2 2 6 3 2 3 3" xfId="11757"/>
    <cellStyle name="Normal 2 2 2 6 3 2 4" xfId="2509"/>
    <cellStyle name="Normal 2 2 2 6 3 2 4 2" xfId="7682"/>
    <cellStyle name="Normal 2 2 2 6 3 2 4 3" xfId="12781"/>
    <cellStyle name="Normal 2 2 2 6 3 2 5" xfId="3548"/>
    <cellStyle name="Normal 2 2 2 6 3 2 5 2" xfId="8717"/>
    <cellStyle name="Normal 2 2 2 6 3 2 5 3" xfId="13811"/>
    <cellStyle name="Normal 2 2 2 6 3 2 6" xfId="4570"/>
    <cellStyle name="Normal 2 2 2 6 3 2 6 2" xfId="9738"/>
    <cellStyle name="Normal 2 2 2 6 3 2 6 3" xfId="14831"/>
    <cellStyle name="Normal 2 2 2 6 3 2 7" xfId="5618"/>
    <cellStyle name="Normal 2 2 2 6 3 2 8" xfId="10732"/>
    <cellStyle name="Normal 2 2 2 6 3 3" xfId="699"/>
    <cellStyle name="Normal 2 2 2 6 3 3 2" xfId="1731"/>
    <cellStyle name="Normal 2 2 2 6 3 3 2 2" xfId="6906"/>
    <cellStyle name="Normal 2 2 2 6 3 3 2 3" xfId="12013"/>
    <cellStyle name="Normal 2 2 2 6 3 3 3" xfId="2765"/>
    <cellStyle name="Normal 2 2 2 6 3 3 3 2" xfId="7938"/>
    <cellStyle name="Normal 2 2 2 6 3 3 3 3" xfId="13037"/>
    <cellStyle name="Normal 2 2 2 6 3 3 4" xfId="3805"/>
    <cellStyle name="Normal 2 2 2 6 3 3 4 2" xfId="8974"/>
    <cellStyle name="Normal 2 2 2 6 3 3 4 3" xfId="14068"/>
    <cellStyle name="Normal 2 2 2 6 3 3 5" xfId="4826"/>
    <cellStyle name="Normal 2 2 2 6 3 3 5 2" xfId="9994"/>
    <cellStyle name="Normal 2 2 2 6 3 3 5 3" xfId="15087"/>
    <cellStyle name="Normal 2 2 2 6 3 3 6" xfId="5876"/>
    <cellStyle name="Normal 2 2 2 6 3 3 7" xfId="10988"/>
    <cellStyle name="Normal 2 2 2 6 3 4" xfId="1219"/>
    <cellStyle name="Normal 2 2 2 6 3 4 2" xfId="6394"/>
    <cellStyle name="Normal 2 2 2 6 3 4 3" xfId="11501"/>
    <cellStyle name="Normal 2 2 2 6 3 5" xfId="2253"/>
    <cellStyle name="Normal 2 2 2 6 3 5 2" xfId="7426"/>
    <cellStyle name="Normal 2 2 2 6 3 5 3" xfId="12525"/>
    <cellStyle name="Normal 2 2 2 6 3 6" xfId="3291"/>
    <cellStyle name="Normal 2 2 2 6 3 6 2" xfId="8460"/>
    <cellStyle name="Normal 2 2 2 6 3 6 3" xfId="13555"/>
    <cellStyle name="Normal 2 2 2 6 3 7" xfId="4314"/>
    <cellStyle name="Normal 2 2 2 6 3 7 2" xfId="9482"/>
    <cellStyle name="Normal 2 2 2 6 3 7 3" xfId="14575"/>
    <cellStyle name="Normal 2 2 2 6 3 8" xfId="5360"/>
    <cellStyle name="Normal 2 2 2 6 3 9" xfId="10476"/>
    <cellStyle name="Normal 2 2 2 6 4" xfId="313"/>
    <cellStyle name="Normal 2 2 2 6 4 2" xfId="827"/>
    <cellStyle name="Normal 2 2 2 6 4 2 2" xfId="1859"/>
    <cellStyle name="Normal 2 2 2 6 4 2 2 2" xfId="7034"/>
    <cellStyle name="Normal 2 2 2 6 4 2 2 3" xfId="12141"/>
    <cellStyle name="Normal 2 2 2 6 4 2 3" xfId="2893"/>
    <cellStyle name="Normal 2 2 2 6 4 2 3 2" xfId="8066"/>
    <cellStyle name="Normal 2 2 2 6 4 2 3 3" xfId="13165"/>
    <cellStyle name="Normal 2 2 2 6 4 2 4" xfId="3933"/>
    <cellStyle name="Normal 2 2 2 6 4 2 4 2" xfId="9102"/>
    <cellStyle name="Normal 2 2 2 6 4 2 4 3" xfId="14196"/>
    <cellStyle name="Normal 2 2 2 6 4 2 5" xfId="4954"/>
    <cellStyle name="Normal 2 2 2 6 4 2 5 2" xfId="10122"/>
    <cellStyle name="Normal 2 2 2 6 4 2 5 3" xfId="15215"/>
    <cellStyle name="Normal 2 2 2 6 4 2 6" xfId="6004"/>
    <cellStyle name="Normal 2 2 2 6 4 2 7" xfId="11116"/>
    <cellStyle name="Normal 2 2 2 6 4 3" xfId="1347"/>
    <cellStyle name="Normal 2 2 2 6 4 3 2" xfId="6522"/>
    <cellStyle name="Normal 2 2 2 6 4 3 3" xfId="11629"/>
    <cellStyle name="Normal 2 2 2 6 4 4" xfId="2381"/>
    <cellStyle name="Normal 2 2 2 6 4 4 2" xfId="7554"/>
    <cellStyle name="Normal 2 2 2 6 4 4 3" xfId="12653"/>
    <cellStyle name="Normal 2 2 2 6 4 5" xfId="3420"/>
    <cellStyle name="Normal 2 2 2 6 4 5 2" xfId="8589"/>
    <cellStyle name="Normal 2 2 2 6 4 5 3" xfId="13683"/>
    <cellStyle name="Normal 2 2 2 6 4 6" xfId="4442"/>
    <cellStyle name="Normal 2 2 2 6 4 6 2" xfId="9610"/>
    <cellStyle name="Normal 2 2 2 6 4 6 3" xfId="14703"/>
    <cellStyle name="Normal 2 2 2 6 4 7" xfId="5490"/>
    <cellStyle name="Normal 2 2 2 6 4 8" xfId="10604"/>
    <cellStyle name="Normal 2 2 2 6 5" xfId="571"/>
    <cellStyle name="Normal 2 2 2 6 5 2" xfId="1603"/>
    <cellStyle name="Normal 2 2 2 6 5 2 2" xfId="6778"/>
    <cellStyle name="Normal 2 2 2 6 5 2 3" xfId="11885"/>
    <cellStyle name="Normal 2 2 2 6 5 3" xfId="2637"/>
    <cellStyle name="Normal 2 2 2 6 5 3 2" xfId="7810"/>
    <cellStyle name="Normal 2 2 2 6 5 3 3" xfId="12909"/>
    <cellStyle name="Normal 2 2 2 6 5 4" xfId="3677"/>
    <cellStyle name="Normal 2 2 2 6 5 4 2" xfId="8846"/>
    <cellStyle name="Normal 2 2 2 6 5 4 3" xfId="13940"/>
    <cellStyle name="Normal 2 2 2 6 5 5" xfId="4698"/>
    <cellStyle name="Normal 2 2 2 6 5 5 2" xfId="9866"/>
    <cellStyle name="Normal 2 2 2 6 5 5 3" xfId="14959"/>
    <cellStyle name="Normal 2 2 2 6 5 6" xfId="5748"/>
    <cellStyle name="Normal 2 2 2 6 5 7" xfId="10860"/>
    <cellStyle name="Normal 2 2 2 6 6" xfId="1090"/>
    <cellStyle name="Normal 2 2 2 6 6 2" xfId="6265"/>
    <cellStyle name="Normal 2 2 2 6 6 3" xfId="11373"/>
    <cellStyle name="Normal 2 2 2 6 7" xfId="2125"/>
    <cellStyle name="Normal 2 2 2 6 7 2" xfId="7298"/>
    <cellStyle name="Normal 2 2 2 6 7 3" xfId="12397"/>
    <cellStyle name="Normal 2 2 2 6 8" xfId="3159"/>
    <cellStyle name="Normal 2 2 2 6 8 2" xfId="8328"/>
    <cellStyle name="Normal 2 2 2 6 8 3" xfId="13424"/>
    <cellStyle name="Normal 2 2 2 6 9" xfId="4186"/>
    <cellStyle name="Normal 2 2 2 6 9 2" xfId="9354"/>
    <cellStyle name="Normal 2 2 2 6 9 3" xfId="14447"/>
    <cellStyle name="Normal 2 2 2 7" xfId="85"/>
    <cellStyle name="Normal 2 2 2 7 10" xfId="10380"/>
    <cellStyle name="Normal 2 2 2 7 2" xfId="215"/>
    <cellStyle name="Normal 2 2 2 7 2 2" xfId="473"/>
    <cellStyle name="Normal 2 2 2 7 2 2 2" xfId="987"/>
    <cellStyle name="Normal 2 2 2 7 2 2 2 2" xfId="2019"/>
    <cellStyle name="Normal 2 2 2 7 2 2 2 2 2" xfId="7194"/>
    <cellStyle name="Normal 2 2 2 7 2 2 2 2 3" xfId="12301"/>
    <cellStyle name="Normal 2 2 2 7 2 2 2 3" xfId="3053"/>
    <cellStyle name="Normal 2 2 2 7 2 2 2 3 2" xfId="8226"/>
    <cellStyle name="Normal 2 2 2 7 2 2 2 3 3" xfId="13325"/>
    <cellStyle name="Normal 2 2 2 7 2 2 2 4" xfId="4093"/>
    <cellStyle name="Normal 2 2 2 7 2 2 2 4 2" xfId="9262"/>
    <cellStyle name="Normal 2 2 2 7 2 2 2 4 3" xfId="14356"/>
    <cellStyle name="Normal 2 2 2 7 2 2 2 5" xfId="5114"/>
    <cellStyle name="Normal 2 2 2 7 2 2 2 5 2" xfId="10282"/>
    <cellStyle name="Normal 2 2 2 7 2 2 2 5 3" xfId="15375"/>
    <cellStyle name="Normal 2 2 2 7 2 2 2 6" xfId="6164"/>
    <cellStyle name="Normal 2 2 2 7 2 2 2 7" xfId="11276"/>
    <cellStyle name="Normal 2 2 2 7 2 2 3" xfId="1507"/>
    <cellStyle name="Normal 2 2 2 7 2 2 3 2" xfId="6682"/>
    <cellStyle name="Normal 2 2 2 7 2 2 3 3" xfId="11789"/>
    <cellStyle name="Normal 2 2 2 7 2 2 4" xfId="2541"/>
    <cellStyle name="Normal 2 2 2 7 2 2 4 2" xfId="7714"/>
    <cellStyle name="Normal 2 2 2 7 2 2 4 3" xfId="12813"/>
    <cellStyle name="Normal 2 2 2 7 2 2 5" xfId="3580"/>
    <cellStyle name="Normal 2 2 2 7 2 2 5 2" xfId="8749"/>
    <cellStyle name="Normal 2 2 2 7 2 2 5 3" xfId="13843"/>
    <cellStyle name="Normal 2 2 2 7 2 2 6" xfId="4602"/>
    <cellStyle name="Normal 2 2 2 7 2 2 6 2" xfId="9770"/>
    <cellStyle name="Normal 2 2 2 7 2 2 6 3" xfId="14863"/>
    <cellStyle name="Normal 2 2 2 7 2 2 7" xfId="5650"/>
    <cellStyle name="Normal 2 2 2 7 2 2 8" xfId="10764"/>
    <cellStyle name="Normal 2 2 2 7 2 3" xfId="731"/>
    <cellStyle name="Normal 2 2 2 7 2 3 2" xfId="1763"/>
    <cellStyle name="Normal 2 2 2 7 2 3 2 2" xfId="6938"/>
    <cellStyle name="Normal 2 2 2 7 2 3 2 3" xfId="12045"/>
    <cellStyle name="Normal 2 2 2 7 2 3 3" xfId="2797"/>
    <cellStyle name="Normal 2 2 2 7 2 3 3 2" xfId="7970"/>
    <cellStyle name="Normal 2 2 2 7 2 3 3 3" xfId="13069"/>
    <cellStyle name="Normal 2 2 2 7 2 3 4" xfId="3837"/>
    <cellStyle name="Normal 2 2 2 7 2 3 4 2" xfId="9006"/>
    <cellStyle name="Normal 2 2 2 7 2 3 4 3" xfId="14100"/>
    <cellStyle name="Normal 2 2 2 7 2 3 5" xfId="4858"/>
    <cellStyle name="Normal 2 2 2 7 2 3 5 2" xfId="10026"/>
    <cellStyle name="Normal 2 2 2 7 2 3 5 3" xfId="15119"/>
    <cellStyle name="Normal 2 2 2 7 2 3 6" xfId="5908"/>
    <cellStyle name="Normal 2 2 2 7 2 3 7" xfId="11020"/>
    <cellStyle name="Normal 2 2 2 7 2 4" xfId="1251"/>
    <cellStyle name="Normal 2 2 2 7 2 4 2" xfId="6426"/>
    <cellStyle name="Normal 2 2 2 7 2 4 3" xfId="11533"/>
    <cellStyle name="Normal 2 2 2 7 2 5" xfId="2285"/>
    <cellStyle name="Normal 2 2 2 7 2 5 2" xfId="7458"/>
    <cellStyle name="Normal 2 2 2 7 2 5 3" xfId="12557"/>
    <cellStyle name="Normal 2 2 2 7 2 6" xfId="3323"/>
    <cellStyle name="Normal 2 2 2 7 2 6 2" xfId="8492"/>
    <cellStyle name="Normal 2 2 2 7 2 6 3" xfId="13587"/>
    <cellStyle name="Normal 2 2 2 7 2 7" xfId="4346"/>
    <cellStyle name="Normal 2 2 2 7 2 7 2" xfId="9514"/>
    <cellStyle name="Normal 2 2 2 7 2 7 3" xfId="14607"/>
    <cellStyle name="Normal 2 2 2 7 2 8" xfId="5392"/>
    <cellStyle name="Normal 2 2 2 7 2 9" xfId="10508"/>
    <cellStyle name="Normal 2 2 2 7 3" xfId="345"/>
    <cellStyle name="Normal 2 2 2 7 3 2" xfId="859"/>
    <cellStyle name="Normal 2 2 2 7 3 2 2" xfId="1891"/>
    <cellStyle name="Normal 2 2 2 7 3 2 2 2" xfId="7066"/>
    <cellStyle name="Normal 2 2 2 7 3 2 2 3" xfId="12173"/>
    <cellStyle name="Normal 2 2 2 7 3 2 3" xfId="2925"/>
    <cellStyle name="Normal 2 2 2 7 3 2 3 2" xfId="8098"/>
    <cellStyle name="Normal 2 2 2 7 3 2 3 3" xfId="13197"/>
    <cellStyle name="Normal 2 2 2 7 3 2 4" xfId="3965"/>
    <cellStyle name="Normal 2 2 2 7 3 2 4 2" xfId="9134"/>
    <cellStyle name="Normal 2 2 2 7 3 2 4 3" xfId="14228"/>
    <cellStyle name="Normal 2 2 2 7 3 2 5" xfId="4986"/>
    <cellStyle name="Normal 2 2 2 7 3 2 5 2" xfId="10154"/>
    <cellStyle name="Normal 2 2 2 7 3 2 5 3" xfId="15247"/>
    <cellStyle name="Normal 2 2 2 7 3 2 6" xfId="6036"/>
    <cellStyle name="Normal 2 2 2 7 3 2 7" xfId="11148"/>
    <cellStyle name="Normal 2 2 2 7 3 3" xfId="1379"/>
    <cellStyle name="Normal 2 2 2 7 3 3 2" xfId="6554"/>
    <cellStyle name="Normal 2 2 2 7 3 3 3" xfId="11661"/>
    <cellStyle name="Normal 2 2 2 7 3 4" xfId="2413"/>
    <cellStyle name="Normal 2 2 2 7 3 4 2" xfId="7586"/>
    <cellStyle name="Normal 2 2 2 7 3 4 3" xfId="12685"/>
    <cellStyle name="Normal 2 2 2 7 3 5" xfId="3452"/>
    <cellStyle name="Normal 2 2 2 7 3 5 2" xfId="8621"/>
    <cellStyle name="Normal 2 2 2 7 3 5 3" xfId="13715"/>
    <cellStyle name="Normal 2 2 2 7 3 6" xfId="4474"/>
    <cellStyle name="Normal 2 2 2 7 3 6 2" xfId="9642"/>
    <cellStyle name="Normal 2 2 2 7 3 6 3" xfId="14735"/>
    <cellStyle name="Normal 2 2 2 7 3 7" xfId="5522"/>
    <cellStyle name="Normal 2 2 2 7 3 8" xfId="10636"/>
    <cellStyle name="Normal 2 2 2 7 4" xfId="603"/>
    <cellStyle name="Normal 2 2 2 7 4 2" xfId="1635"/>
    <cellStyle name="Normal 2 2 2 7 4 2 2" xfId="6810"/>
    <cellStyle name="Normal 2 2 2 7 4 2 3" xfId="11917"/>
    <cellStyle name="Normal 2 2 2 7 4 3" xfId="2669"/>
    <cellStyle name="Normal 2 2 2 7 4 3 2" xfId="7842"/>
    <cellStyle name="Normal 2 2 2 7 4 3 3" xfId="12941"/>
    <cellStyle name="Normal 2 2 2 7 4 4" xfId="3709"/>
    <cellStyle name="Normal 2 2 2 7 4 4 2" xfId="8878"/>
    <cellStyle name="Normal 2 2 2 7 4 4 3" xfId="13972"/>
    <cellStyle name="Normal 2 2 2 7 4 5" xfId="4730"/>
    <cellStyle name="Normal 2 2 2 7 4 5 2" xfId="9898"/>
    <cellStyle name="Normal 2 2 2 7 4 5 3" xfId="14991"/>
    <cellStyle name="Normal 2 2 2 7 4 6" xfId="5780"/>
    <cellStyle name="Normal 2 2 2 7 4 7" xfId="10892"/>
    <cellStyle name="Normal 2 2 2 7 5" xfId="1123"/>
    <cellStyle name="Normal 2 2 2 7 5 2" xfId="6298"/>
    <cellStyle name="Normal 2 2 2 7 5 3" xfId="11405"/>
    <cellStyle name="Normal 2 2 2 7 6" xfId="2157"/>
    <cellStyle name="Normal 2 2 2 7 6 2" xfId="7330"/>
    <cellStyle name="Normal 2 2 2 7 6 3" xfId="12429"/>
    <cellStyle name="Normal 2 2 2 7 7" xfId="3193"/>
    <cellStyle name="Normal 2 2 2 7 7 2" xfId="8362"/>
    <cellStyle name="Normal 2 2 2 7 7 3" xfId="13458"/>
    <cellStyle name="Normal 2 2 2 7 8" xfId="4218"/>
    <cellStyle name="Normal 2 2 2 7 8 2" xfId="9386"/>
    <cellStyle name="Normal 2 2 2 7 8 3" xfId="14479"/>
    <cellStyle name="Normal 2 2 2 7 9" xfId="5262"/>
    <cellStyle name="Normal 2 2 2 8" xfId="151"/>
    <cellStyle name="Normal 2 2 2 8 2" xfId="409"/>
    <cellStyle name="Normal 2 2 2 8 2 2" xfId="923"/>
    <cellStyle name="Normal 2 2 2 8 2 2 2" xfId="1955"/>
    <cellStyle name="Normal 2 2 2 8 2 2 2 2" xfId="7130"/>
    <cellStyle name="Normal 2 2 2 8 2 2 2 3" xfId="12237"/>
    <cellStyle name="Normal 2 2 2 8 2 2 3" xfId="2989"/>
    <cellStyle name="Normal 2 2 2 8 2 2 3 2" xfId="8162"/>
    <cellStyle name="Normal 2 2 2 8 2 2 3 3" xfId="13261"/>
    <cellStyle name="Normal 2 2 2 8 2 2 4" xfId="4029"/>
    <cellStyle name="Normal 2 2 2 8 2 2 4 2" xfId="9198"/>
    <cellStyle name="Normal 2 2 2 8 2 2 4 3" xfId="14292"/>
    <cellStyle name="Normal 2 2 2 8 2 2 5" xfId="5050"/>
    <cellStyle name="Normal 2 2 2 8 2 2 5 2" xfId="10218"/>
    <cellStyle name="Normal 2 2 2 8 2 2 5 3" xfId="15311"/>
    <cellStyle name="Normal 2 2 2 8 2 2 6" xfId="6100"/>
    <cellStyle name="Normal 2 2 2 8 2 2 7" xfId="11212"/>
    <cellStyle name="Normal 2 2 2 8 2 3" xfId="1443"/>
    <cellStyle name="Normal 2 2 2 8 2 3 2" xfId="6618"/>
    <cellStyle name="Normal 2 2 2 8 2 3 3" xfId="11725"/>
    <cellStyle name="Normal 2 2 2 8 2 4" xfId="2477"/>
    <cellStyle name="Normal 2 2 2 8 2 4 2" xfId="7650"/>
    <cellStyle name="Normal 2 2 2 8 2 4 3" xfId="12749"/>
    <cellStyle name="Normal 2 2 2 8 2 5" xfId="3516"/>
    <cellStyle name="Normal 2 2 2 8 2 5 2" xfId="8685"/>
    <cellStyle name="Normal 2 2 2 8 2 5 3" xfId="13779"/>
    <cellStyle name="Normal 2 2 2 8 2 6" xfId="4538"/>
    <cellStyle name="Normal 2 2 2 8 2 6 2" xfId="9706"/>
    <cellStyle name="Normal 2 2 2 8 2 6 3" xfId="14799"/>
    <cellStyle name="Normal 2 2 2 8 2 7" xfId="5586"/>
    <cellStyle name="Normal 2 2 2 8 2 8" xfId="10700"/>
    <cellStyle name="Normal 2 2 2 8 3" xfId="667"/>
    <cellStyle name="Normal 2 2 2 8 3 2" xfId="1699"/>
    <cellStyle name="Normal 2 2 2 8 3 2 2" xfId="6874"/>
    <cellStyle name="Normal 2 2 2 8 3 2 3" xfId="11981"/>
    <cellStyle name="Normal 2 2 2 8 3 3" xfId="2733"/>
    <cellStyle name="Normal 2 2 2 8 3 3 2" xfId="7906"/>
    <cellStyle name="Normal 2 2 2 8 3 3 3" xfId="13005"/>
    <cellStyle name="Normal 2 2 2 8 3 4" xfId="3773"/>
    <cellStyle name="Normal 2 2 2 8 3 4 2" xfId="8942"/>
    <cellStyle name="Normal 2 2 2 8 3 4 3" xfId="14036"/>
    <cellStyle name="Normal 2 2 2 8 3 5" xfId="4794"/>
    <cellStyle name="Normal 2 2 2 8 3 5 2" xfId="9962"/>
    <cellStyle name="Normal 2 2 2 8 3 5 3" xfId="15055"/>
    <cellStyle name="Normal 2 2 2 8 3 6" xfId="5844"/>
    <cellStyle name="Normal 2 2 2 8 3 7" xfId="10956"/>
    <cellStyle name="Normal 2 2 2 8 4" xfId="1187"/>
    <cellStyle name="Normal 2 2 2 8 4 2" xfId="6362"/>
    <cellStyle name="Normal 2 2 2 8 4 3" xfId="11469"/>
    <cellStyle name="Normal 2 2 2 8 5" xfId="2221"/>
    <cellStyle name="Normal 2 2 2 8 5 2" xfId="7394"/>
    <cellStyle name="Normal 2 2 2 8 5 3" xfId="12493"/>
    <cellStyle name="Normal 2 2 2 8 6" xfId="3259"/>
    <cellStyle name="Normal 2 2 2 8 6 2" xfId="8428"/>
    <cellStyle name="Normal 2 2 2 8 6 3" xfId="13523"/>
    <cellStyle name="Normal 2 2 2 8 7" xfId="4282"/>
    <cellStyle name="Normal 2 2 2 8 7 2" xfId="9450"/>
    <cellStyle name="Normal 2 2 2 8 7 3" xfId="14543"/>
    <cellStyle name="Normal 2 2 2 8 8" xfId="5328"/>
    <cellStyle name="Normal 2 2 2 8 9" xfId="10444"/>
    <cellStyle name="Normal 2 2 2 9" xfId="281"/>
    <cellStyle name="Normal 2 2 2 9 2" xfId="795"/>
    <cellStyle name="Normal 2 2 2 9 2 2" xfId="1827"/>
    <cellStyle name="Normal 2 2 2 9 2 2 2" xfId="7002"/>
    <cellStyle name="Normal 2 2 2 9 2 2 3" xfId="12109"/>
    <cellStyle name="Normal 2 2 2 9 2 3" xfId="2861"/>
    <cellStyle name="Normal 2 2 2 9 2 3 2" xfId="8034"/>
    <cellStyle name="Normal 2 2 2 9 2 3 3" xfId="13133"/>
    <cellStyle name="Normal 2 2 2 9 2 4" xfId="3901"/>
    <cellStyle name="Normal 2 2 2 9 2 4 2" xfId="9070"/>
    <cellStyle name="Normal 2 2 2 9 2 4 3" xfId="14164"/>
    <cellStyle name="Normal 2 2 2 9 2 5" xfId="4922"/>
    <cellStyle name="Normal 2 2 2 9 2 5 2" xfId="10090"/>
    <cellStyle name="Normal 2 2 2 9 2 5 3" xfId="15183"/>
    <cellStyle name="Normal 2 2 2 9 2 6" xfId="5972"/>
    <cellStyle name="Normal 2 2 2 9 2 7" xfId="11084"/>
    <cellStyle name="Normal 2 2 2 9 3" xfId="1315"/>
    <cellStyle name="Normal 2 2 2 9 3 2" xfId="6490"/>
    <cellStyle name="Normal 2 2 2 9 3 3" xfId="11597"/>
    <cellStyle name="Normal 2 2 2 9 4" xfId="2349"/>
    <cellStyle name="Normal 2 2 2 9 4 2" xfId="7522"/>
    <cellStyle name="Normal 2 2 2 9 4 3" xfId="12621"/>
    <cellStyle name="Normal 2 2 2 9 5" xfId="3388"/>
    <cellStyle name="Normal 2 2 2 9 5 2" xfId="8557"/>
    <cellStyle name="Normal 2 2 2 9 5 3" xfId="13651"/>
    <cellStyle name="Normal 2 2 2 9 6" xfId="4410"/>
    <cellStyle name="Normal 2 2 2 9 6 2" xfId="9578"/>
    <cellStyle name="Normal 2 2 2 9 6 3" xfId="14671"/>
    <cellStyle name="Normal 2 2 2 9 7" xfId="5458"/>
    <cellStyle name="Normal 2 2 2 9 8" xfId="10572"/>
    <cellStyle name="Normal 2 2 3" xfId="11"/>
    <cellStyle name="Normal 2 2 4" xfId="1051"/>
    <cellStyle name="Normal 2 2 4 2" xfId="2082"/>
    <cellStyle name="Normal 2 2 4 3" xfId="3116"/>
    <cellStyle name="Normal 2 2 4 4" xfId="4156"/>
    <cellStyle name="Normal 2 2 4 5" xfId="5177"/>
    <cellStyle name="Normal 2 2 4 6" xfId="6227"/>
    <cellStyle name="Normal 2 2 4 7" xfId="11338"/>
    <cellStyle name="Normal 2 2 5" xfId="1063"/>
    <cellStyle name="Normal 2 2 5 2" xfId="6238"/>
    <cellStyle name="Normal 2 2 5 3" xfId="11347"/>
    <cellStyle name="Normal 2 2 6" xfId="3119"/>
    <cellStyle name="Normal 2 2 6 2" xfId="8290"/>
    <cellStyle name="Normal 2 2 6 3" xfId="13389"/>
    <cellStyle name="Normal 2 2 7" xfId="3643"/>
    <cellStyle name="Normal 2 2 7 2" xfId="8812"/>
    <cellStyle name="Normal 2 2 7 3" xfId="13906"/>
    <cellStyle name="Normal 2 2 8" xfId="5183"/>
    <cellStyle name="Normal 2 2 9" xfId="7265"/>
    <cellStyle name="Normal 2 3" xfId="6"/>
    <cellStyle name="Normal 2 3 2" xfId="9"/>
    <cellStyle name="Normal 2 3 3" xfId="1052"/>
    <cellStyle name="Normal 2 3 4" xfId="2087"/>
    <cellStyle name="Normal 2 3 5" xfId="2093"/>
    <cellStyle name="Normal 2 3 6" xfId="3386"/>
    <cellStyle name="Normal 2 3 7" xfId="5184"/>
    <cellStyle name="Normal 2 3 8" xfId="6233"/>
    <cellStyle name="Normal 2 4" xfId="12"/>
    <cellStyle name="Normal 2 4 10" xfId="1055"/>
    <cellStyle name="Normal 2 4 10 2" xfId="6231"/>
    <cellStyle name="Normal 2 4 10 3" xfId="11341"/>
    <cellStyle name="Normal 2 4 11" xfId="2090"/>
    <cellStyle name="Normal 2 4 11 2" xfId="7263"/>
    <cellStyle name="Normal 2 4 11 3" xfId="12366"/>
    <cellStyle name="Normal 2 4 12" xfId="3124"/>
    <cellStyle name="Normal 2 4 12 2" xfId="8294"/>
    <cellStyle name="Normal 2 4 12 3" xfId="13391"/>
    <cellStyle name="Normal 2 4 13" xfId="3257"/>
    <cellStyle name="Normal 2 4 13 2" xfId="8426"/>
    <cellStyle name="Normal 2 4 13 3" xfId="13521"/>
    <cellStyle name="Normal 2 4 14" xfId="5190"/>
    <cellStyle name="Normal 2 4 15" xfId="7256"/>
    <cellStyle name="Normal 2 4 2" xfId="18"/>
    <cellStyle name="Normal 2 4 2 10" xfId="2096"/>
    <cellStyle name="Normal 2 4 2 10 2" xfId="7269"/>
    <cellStyle name="Normal 2 4 2 10 3" xfId="12370"/>
    <cellStyle name="Normal 2 4 2 11" xfId="3130"/>
    <cellStyle name="Normal 2 4 2 11 2" xfId="8299"/>
    <cellStyle name="Normal 2 4 2 11 3" xfId="13396"/>
    <cellStyle name="Normal 2 4 2 12" xfId="3127"/>
    <cellStyle name="Normal 2 4 2 12 2" xfId="8296"/>
    <cellStyle name="Normal 2 4 2 12 3" xfId="13393"/>
    <cellStyle name="Normal 2 4 2 13" xfId="5195"/>
    <cellStyle name="Normal 2 4 2 14" xfId="10344"/>
    <cellStyle name="Normal 2 4 2 2" xfId="28"/>
    <cellStyle name="Normal 2 4 2 2 10" xfId="3139"/>
    <cellStyle name="Normal 2 4 2 2 10 2" xfId="8308"/>
    <cellStyle name="Normal 2 4 2 2 10 3" xfId="13405"/>
    <cellStyle name="Normal 2 4 2 2 11" xfId="4167"/>
    <cellStyle name="Normal 2 4 2 2 11 2" xfId="9335"/>
    <cellStyle name="Normal 2 4 2 2 11 3" xfId="14428"/>
    <cellStyle name="Normal 2 4 2 2 12" xfId="5205"/>
    <cellStyle name="Normal 2 4 2 2 13" xfId="7279"/>
    <cellStyle name="Normal 2 4 2 2 2" xfId="46"/>
    <cellStyle name="Normal 2 4 2 2 2 10" xfId="4183"/>
    <cellStyle name="Normal 2 4 2 2 2 10 2" xfId="9351"/>
    <cellStyle name="Normal 2 4 2 2 2 10 3" xfId="14444"/>
    <cellStyle name="Normal 2 4 2 2 2 11" xfId="5223"/>
    <cellStyle name="Normal 2 4 2 2 2 12" xfId="5198"/>
    <cellStyle name="Normal 2 4 2 2 2 2" xfId="80"/>
    <cellStyle name="Normal 2 4 2 2 2 2 10" xfId="5257"/>
    <cellStyle name="Normal 2 4 2 2 2 2 11" xfId="10377"/>
    <cellStyle name="Normal 2 4 2 2 2 2 2" xfId="146"/>
    <cellStyle name="Normal 2 4 2 2 2 2 2 10" xfId="10441"/>
    <cellStyle name="Normal 2 4 2 2 2 2 2 2" xfId="276"/>
    <cellStyle name="Normal 2 4 2 2 2 2 2 2 2" xfId="534"/>
    <cellStyle name="Normal 2 4 2 2 2 2 2 2 2 2" xfId="1048"/>
    <cellStyle name="Normal 2 4 2 2 2 2 2 2 2 2 2" xfId="2080"/>
    <cellStyle name="Normal 2 4 2 2 2 2 2 2 2 2 2 2" xfId="7255"/>
    <cellStyle name="Normal 2 4 2 2 2 2 2 2 2 2 2 3" xfId="12362"/>
    <cellStyle name="Normal 2 4 2 2 2 2 2 2 2 2 3" xfId="3114"/>
    <cellStyle name="Normal 2 4 2 2 2 2 2 2 2 2 3 2" xfId="8287"/>
    <cellStyle name="Normal 2 4 2 2 2 2 2 2 2 2 3 3" xfId="13386"/>
    <cellStyle name="Normal 2 4 2 2 2 2 2 2 2 2 4" xfId="4154"/>
    <cellStyle name="Normal 2 4 2 2 2 2 2 2 2 2 4 2" xfId="9323"/>
    <cellStyle name="Normal 2 4 2 2 2 2 2 2 2 2 4 3" xfId="14417"/>
    <cellStyle name="Normal 2 4 2 2 2 2 2 2 2 2 5" xfId="5175"/>
    <cellStyle name="Normal 2 4 2 2 2 2 2 2 2 2 5 2" xfId="10343"/>
    <cellStyle name="Normal 2 4 2 2 2 2 2 2 2 2 5 3" xfId="15436"/>
    <cellStyle name="Normal 2 4 2 2 2 2 2 2 2 2 6" xfId="6225"/>
    <cellStyle name="Normal 2 4 2 2 2 2 2 2 2 2 7" xfId="11337"/>
    <cellStyle name="Normal 2 4 2 2 2 2 2 2 2 3" xfId="1568"/>
    <cellStyle name="Normal 2 4 2 2 2 2 2 2 2 3 2" xfId="6743"/>
    <cellStyle name="Normal 2 4 2 2 2 2 2 2 2 3 3" xfId="11850"/>
    <cellStyle name="Normal 2 4 2 2 2 2 2 2 2 4" xfId="2602"/>
    <cellStyle name="Normal 2 4 2 2 2 2 2 2 2 4 2" xfId="7775"/>
    <cellStyle name="Normal 2 4 2 2 2 2 2 2 2 4 3" xfId="12874"/>
    <cellStyle name="Normal 2 4 2 2 2 2 2 2 2 5" xfId="3641"/>
    <cellStyle name="Normal 2 4 2 2 2 2 2 2 2 5 2" xfId="8810"/>
    <cellStyle name="Normal 2 4 2 2 2 2 2 2 2 5 3" xfId="13904"/>
    <cellStyle name="Normal 2 4 2 2 2 2 2 2 2 6" xfId="4663"/>
    <cellStyle name="Normal 2 4 2 2 2 2 2 2 2 6 2" xfId="9831"/>
    <cellStyle name="Normal 2 4 2 2 2 2 2 2 2 6 3" xfId="14924"/>
    <cellStyle name="Normal 2 4 2 2 2 2 2 2 2 7" xfId="5711"/>
    <cellStyle name="Normal 2 4 2 2 2 2 2 2 2 8" xfId="10825"/>
    <cellStyle name="Normal 2 4 2 2 2 2 2 2 3" xfId="792"/>
    <cellStyle name="Normal 2 4 2 2 2 2 2 2 3 2" xfId="1824"/>
    <cellStyle name="Normal 2 4 2 2 2 2 2 2 3 2 2" xfId="6999"/>
    <cellStyle name="Normal 2 4 2 2 2 2 2 2 3 2 3" xfId="12106"/>
    <cellStyle name="Normal 2 4 2 2 2 2 2 2 3 3" xfId="2858"/>
    <cellStyle name="Normal 2 4 2 2 2 2 2 2 3 3 2" xfId="8031"/>
    <cellStyle name="Normal 2 4 2 2 2 2 2 2 3 3 3" xfId="13130"/>
    <cellStyle name="Normal 2 4 2 2 2 2 2 2 3 4" xfId="3898"/>
    <cellStyle name="Normal 2 4 2 2 2 2 2 2 3 4 2" xfId="9067"/>
    <cellStyle name="Normal 2 4 2 2 2 2 2 2 3 4 3" xfId="14161"/>
    <cellStyle name="Normal 2 4 2 2 2 2 2 2 3 5" xfId="4919"/>
    <cellStyle name="Normal 2 4 2 2 2 2 2 2 3 5 2" xfId="10087"/>
    <cellStyle name="Normal 2 4 2 2 2 2 2 2 3 5 3" xfId="15180"/>
    <cellStyle name="Normal 2 4 2 2 2 2 2 2 3 6" xfId="5969"/>
    <cellStyle name="Normal 2 4 2 2 2 2 2 2 3 7" xfId="11081"/>
    <cellStyle name="Normal 2 4 2 2 2 2 2 2 4" xfId="1312"/>
    <cellStyle name="Normal 2 4 2 2 2 2 2 2 4 2" xfId="6487"/>
    <cellStyle name="Normal 2 4 2 2 2 2 2 2 4 3" xfId="11594"/>
    <cellStyle name="Normal 2 4 2 2 2 2 2 2 5" xfId="2346"/>
    <cellStyle name="Normal 2 4 2 2 2 2 2 2 5 2" xfId="7519"/>
    <cellStyle name="Normal 2 4 2 2 2 2 2 2 5 3" xfId="12618"/>
    <cellStyle name="Normal 2 4 2 2 2 2 2 2 6" xfId="3384"/>
    <cellStyle name="Normal 2 4 2 2 2 2 2 2 6 2" xfId="8553"/>
    <cellStyle name="Normal 2 4 2 2 2 2 2 2 6 3" xfId="13648"/>
    <cellStyle name="Normal 2 4 2 2 2 2 2 2 7" xfId="4407"/>
    <cellStyle name="Normal 2 4 2 2 2 2 2 2 7 2" xfId="9575"/>
    <cellStyle name="Normal 2 4 2 2 2 2 2 2 7 3" xfId="14668"/>
    <cellStyle name="Normal 2 4 2 2 2 2 2 2 8" xfId="5453"/>
    <cellStyle name="Normal 2 4 2 2 2 2 2 2 9" xfId="10569"/>
    <cellStyle name="Normal 2 4 2 2 2 2 2 3" xfId="406"/>
    <cellStyle name="Normal 2 4 2 2 2 2 2 3 2" xfId="920"/>
    <cellStyle name="Normal 2 4 2 2 2 2 2 3 2 2" xfId="1952"/>
    <cellStyle name="Normal 2 4 2 2 2 2 2 3 2 2 2" xfId="7127"/>
    <cellStyle name="Normal 2 4 2 2 2 2 2 3 2 2 3" xfId="12234"/>
    <cellStyle name="Normal 2 4 2 2 2 2 2 3 2 3" xfId="2986"/>
    <cellStyle name="Normal 2 4 2 2 2 2 2 3 2 3 2" xfId="8159"/>
    <cellStyle name="Normal 2 4 2 2 2 2 2 3 2 3 3" xfId="13258"/>
    <cellStyle name="Normal 2 4 2 2 2 2 2 3 2 4" xfId="4026"/>
    <cellStyle name="Normal 2 4 2 2 2 2 2 3 2 4 2" xfId="9195"/>
    <cellStyle name="Normal 2 4 2 2 2 2 2 3 2 4 3" xfId="14289"/>
    <cellStyle name="Normal 2 4 2 2 2 2 2 3 2 5" xfId="5047"/>
    <cellStyle name="Normal 2 4 2 2 2 2 2 3 2 5 2" xfId="10215"/>
    <cellStyle name="Normal 2 4 2 2 2 2 2 3 2 5 3" xfId="15308"/>
    <cellStyle name="Normal 2 4 2 2 2 2 2 3 2 6" xfId="6097"/>
    <cellStyle name="Normal 2 4 2 2 2 2 2 3 2 7" xfId="11209"/>
    <cellStyle name="Normal 2 4 2 2 2 2 2 3 3" xfId="1440"/>
    <cellStyle name="Normal 2 4 2 2 2 2 2 3 3 2" xfId="6615"/>
    <cellStyle name="Normal 2 4 2 2 2 2 2 3 3 3" xfId="11722"/>
    <cellStyle name="Normal 2 4 2 2 2 2 2 3 4" xfId="2474"/>
    <cellStyle name="Normal 2 4 2 2 2 2 2 3 4 2" xfId="7647"/>
    <cellStyle name="Normal 2 4 2 2 2 2 2 3 4 3" xfId="12746"/>
    <cellStyle name="Normal 2 4 2 2 2 2 2 3 5" xfId="3513"/>
    <cellStyle name="Normal 2 4 2 2 2 2 2 3 5 2" xfId="8682"/>
    <cellStyle name="Normal 2 4 2 2 2 2 2 3 5 3" xfId="13776"/>
    <cellStyle name="Normal 2 4 2 2 2 2 2 3 6" xfId="4535"/>
    <cellStyle name="Normal 2 4 2 2 2 2 2 3 6 2" xfId="9703"/>
    <cellStyle name="Normal 2 4 2 2 2 2 2 3 6 3" xfId="14796"/>
    <cellStyle name="Normal 2 4 2 2 2 2 2 3 7" xfId="5583"/>
    <cellStyle name="Normal 2 4 2 2 2 2 2 3 8" xfId="10697"/>
    <cellStyle name="Normal 2 4 2 2 2 2 2 4" xfId="664"/>
    <cellStyle name="Normal 2 4 2 2 2 2 2 4 2" xfId="1696"/>
    <cellStyle name="Normal 2 4 2 2 2 2 2 4 2 2" xfId="6871"/>
    <cellStyle name="Normal 2 4 2 2 2 2 2 4 2 3" xfId="11978"/>
    <cellStyle name="Normal 2 4 2 2 2 2 2 4 3" xfId="2730"/>
    <cellStyle name="Normal 2 4 2 2 2 2 2 4 3 2" xfId="7903"/>
    <cellStyle name="Normal 2 4 2 2 2 2 2 4 3 3" xfId="13002"/>
    <cellStyle name="Normal 2 4 2 2 2 2 2 4 4" xfId="3770"/>
    <cellStyle name="Normal 2 4 2 2 2 2 2 4 4 2" xfId="8939"/>
    <cellStyle name="Normal 2 4 2 2 2 2 2 4 4 3" xfId="14033"/>
    <cellStyle name="Normal 2 4 2 2 2 2 2 4 5" xfId="4791"/>
    <cellStyle name="Normal 2 4 2 2 2 2 2 4 5 2" xfId="9959"/>
    <cellStyle name="Normal 2 4 2 2 2 2 2 4 5 3" xfId="15052"/>
    <cellStyle name="Normal 2 4 2 2 2 2 2 4 6" xfId="5841"/>
    <cellStyle name="Normal 2 4 2 2 2 2 2 4 7" xfId="10953"/>
    <cellStyle name="Normal 2 4 2 2 2 2 2 5" xfId="1184"/>
    <cellStyle name="Normal 2 4 2 2 2 2 2 5 2" xfId="6359"/>
    <cellStyle name="Normal 2 4 2 2 2 2 2 5 3" xfId="11466"/>
    <cellStyle name="Normal 2 4 2 2 2 2 2 6" xfId="2218"/>
    <cellStyle name="Normal 2 4 2 2 2 2 2 6 2" xfId="7391"/>
    <cellStyle name="Normal 2 4 2 2 2 2 2 6 3" xfId="12490"/>
    <cellStyle name="Normal 2 4 2 2 2 2 2 7" xfId="3254"/>
    <cellStyle name="Normal 2 4 2 2 2 2 2 7 2" xfId="8423"/>
    <cellStyle name="Normal 2 4 2 2 2 2 2 7 3" xfId="13519"/>
    <cellStyle name="Normal 2 4 2 2 2 2 2 8" xfId="4279"/>
    <cellStyle name="Normal 2 4 2 2 2 2 2 8 2" xfId="9447"/>
    <cellStyle name="Normal 2 4 2 2 2 2 2 8 3" xfId="14540"/>
    <cellStyle name="Normal 2 4 2 2 2 2 2 9" xfId="5323"/>
    <cellStyle name="Normal 2 4 2 2 2 2 3" xfId="212"/>
    <cellStyle name="Normal 2 4 2 2 2 2 3 2" xfId="470"/>
    <cellStyle name="Normal 2 4 2 2 2 2 3 2 2" xfId="984"/>
    <cellStyle name="Normal 2 4 2 2 2 2 3 2 2 2" xfId="2016"/>
    <cellStyle name="Normal 2 4 2 2 2 2 3 2 2 2 2" xfId="7191"/>
    <cellStyle name="Normal 2 4 2 2 2 2 3 2 2 2 3" xfId="12298"/>
    <cellStyle name="Normal 2 4 2 2 2 2 3 2 2 3" xfId="3050"/>
    <cellStyle name="Normal 2 4 2 2 2 2 3 2 2 3 2" xfId="8223"/>
    <cellStyle name="Normal 2 4 2 2 2 2 3 2 2 3 3" xfId="13322"/>
    <cellStyle name="Normal 2 4 2 2 2 2 3 2 2 4" xfId="4090"/>
    <cellStyle name="Normal 2 4 2 2 2 2 3 2 2 4 2" xfId="9259"/>
    <cellStyle name="Normal 2 4 2 2 2 2 3 2 2 4 3" xfId="14353"/>
    <cellStyle name="Normal 2 4 2 2 2 2 3 2 2 5" xfId="5111"/>
    <cellStyle name="Normal 2 4 2 2 2 2 3 2 2 5 2" xfId="10279"/>
    <cellStyle name="Normal 2 4 2 2 2 2 3 2 2 5 3" xfId="15372"/>
    <cellStyle name="Normal 2 4 2 2 2 2 3 2 2 6" xfId="6161"/>
    <cellStyle name="Normal 2 4 2 2 2 2 3 2 2 7" xfId="11273"/>
    <cellStyle name="Normal 2 4 2 2 2 2 3 2 3" xfId="1504"/>
    <cellStyle name="Normal 2 4 2 2 2 2 3 2 3 2" xfId="6679"/>
    <cellStyle name="Normal 2 4 2 2 2 2 3 2 3 3" xfId="11786"/>
    <cellStyle name="Normal 2 4 2 2 2 2 3 2 4" xfId="2538"/>
    <cellStyle name="Normal 2 4 2 2 2 2 3 2 4 2" xfId="7711"/>
    <cellStyle name="Normal 2 4 2 2 2 2 3 2 4 3" xfId="12810"/>
    <cellStyle name="Normal 2 4 2 2 2 2 3 2 5" xfId="3577"/>
    <cellStyle name="Normal 2 4 2 2 2 2 3 2 5 2" xfId="8746"/>
    <cellStyle name="Normal 2 4 2 2 2 2 3 2 5 3" xfId="13840"/>
    <cellStyle name="Normal 2 4 2 2 2 2 3 2 6" xfId="4599"/>
    <cellStyle name="Normal 2 4 2 2 2 2 3 2 6 2" xfId="9767"/>
    <cellStyle name="Normal 2 4 2 2 2 2 3 2 6 3" xfId="14860"/>
    <cellStyle name="Normal 2 4 2 2 2 2 3 2 7" xfId="5647"/>
    <cellStyle name="Normal 2 4 2 2 2 2 3 2 8" xfId="10761"/>
    <cellStyle name="Normal 2 4 2 2 2 2 3 3" xfId="728"/>
    <cellStyle name="Normal 2 4 2 2 2 2 3 3 2" xfId="1760"/>
    <cellStyle name="Normal 2 4 2 2 2 2 3 3 2 2" xfId="6935"/>
    <cellStyle name="Normal 2 4 2 2 2 2 3 3 2 3" xfId="12042"/>
    <cellStyle name="Normal 2 4 2 2 2 2 3 3 3" xfId="2794"/>
    <cellStyle name="Normal 2 4 2 2 2 2 3 3 3 2" xfId="7967"/>
    <cellStyle name="Normal 2 4 2 2 2 2 3 3 3 3" xfId="13066"/>
    <cellStyle name="Normal 2 4 2 2 2 2 3 3 4" xfId="3834"/>
    <cellStyle name="Normal 2 4 2 2 2 2 3 3 4 2" xfId="9003"/>
    <cellStyle name="Normal 2 4 2 2 2 2 3 3 4 3" xfId="14097"/>
    <cellStyle name="Normal 2 4 2 2 2 2 3 3 5" xfId="4855"/>
    <cellStyle name="Normal 2 4 2 2 2 2 3 3 5 2" xfId="10023"/>
    <cellStyle name="Normal 2 4 2 2 2 2 3 3 5 3" xfId="15116"/>
    <cellStyle name="Normal 2 4 2 2 2 2 3 3 6" xfId="5905"/>
    <cellStyle name="Normal 2 4 2 2 2 2 3 3 7" xfId="11017"/>
    <cellStyle name="Normal 2 4 2 2 2 2 3 4" xfId="1248"/>
    <cellStyle name="Normal 2 4 2 2 2 2 3 4 2" xfId="6423"/>
    <cellStyle name="Normal 2 4 2 2 2 2 3 4 3" xfId="11530"/>
    <cellStyle name="Normal 2 4 2 2 2 2 3 5" xfId="2282"/>
    <cellStyle name="Normal 2 4 2 2 2 2 3 5 2" xfId="7455"/>
    <cellStyle name="Normal 2 4 2 2 2 2 3 5 3" xfId="12554"/>
    <cellStyle name="Normal 2 4 2 2 2 2 3 6" xfId="3320"/>
    <cellStyle name="Normal 2 4 2 2 2 2 3 6 2" xfId="8489"/>
    <cellStyle name="Normal 2 4 2 2 2 2 3 6 3" xfId="13584"/>
    <cellStyle name="Normal 2 4 2 2 2 2 3 7" xfId="4343"/>
    <cellStyle name="Normal 2 4 2 2 2 2 3 7 2" xfId="9511"/>
    <cellStyle name="Normal 2 4 2 2 2 2 3 7 3" xfId="14604"/>
    <cellStyle name="Normal 2 4 2 2 2 2 3 8" xfId="5389"/>
    <cellStyle name="Normal 2 4 2 2 2 2 3 9" xfId="10505"/>
    <cellStyle name="Normal 2 4 2 2 2 2 4" xfId="342"/>
    <cellStyle name="Normal 2 4 2 2 2 2 4 2" xfId="856"/>
    <cellStyle name="Normal 2 4 2 2 2 2 4 2 2" xfId="1888"/>
    <cellStyle name="Normal 2 4 2 2 2 2 4 2 2 2" xfId="7063"/>
    <cellStyle name="Normal 2 4 2 2 2 2 4 2 2 3" xfId="12170"/>
    <cellStyle name="Normal 2 4 2 2 2 2 4 2 3" xfId="2922"/>
    <cellStyle name="Normal 2 4 2 2 2 2 4 2 3 2" xfId="8095"/>
    <cellStyle name="Normal 2 4 2 2 2 2 4 2 3 3" xfId="13194"/>
    <cellStyle name="Normal 2 4 2 2 2 2 4 2 4" xfId="3962"/>
    <cellStyle name="Normal 2 4 2 2 2 2 4 2 4 2" xfId="9131"/>
    <cellStyle name="Normal 2 4 2 2 2 2 4 2 4 3" xfId="14225"/>
    <cellStyle name="Normal 2 4 2 2 2 2 4 2 5" xfId="4983"/>
    <cellStyle name="Normal 2 4 2 2 2 2 4 2 5 2" xfId="10151"/>
    <cellStyle name="Normal 2 4 2 2 2 2 4 2 5 3" xfId="15244"/>
    <cellStyle name="Normal 2 4 2 2 2 2 4 2 6" xfId="6033"/>
    <cellStyle name="Normal 2 4 2 2 2 2 4 2 7" xfId="11145"/>
    <cellStyle name="Normal 2 4 2 2 2 2 4 3" xfId="1376"/>
    <cellStyle name="Normal 2 4 2 2 2 2 4 3 2" xfId="6551"/>
    <cellStyle name="Normal 2 4 2 2 2 2 4 3 3" xfId="11658"/>
    <cellStyle name="Normal 2 4 2 2 2 2 4 4" xfId="2410"/>
    <cellStyle name="Normal 2 4 2 2 2 2 4 4 2" xfId="7583"/>
    <cellStyle name="Normal 2 4 2 2 2 2 4 4 3" xfId="12682"/>
    <cellStyle name="Normal 2 4 2 2 2 2 4 5" xfId="3449"/>
    <cellStyle name="Normal 2 4 2 2 2 2 4 5 2" xfId="8618"/>
    <cellStyle name="Normal 2 4 2 2 2 2 4 5 3" xfId="13712"/>
    <cellStyle name="Normal 2 4 2 2 2 2 4 6" xfId="4471"/>
    <cellStyle name="Normal 2 4 2 2 2 2 4 6 2" xfId="9639"/>
    <cellStyle name="Normal 2 4 2 2 2 2 4 6 3" xfId="14732"/>
    <cellStyle name="Normal 2 4 2 2 2 2 4 7" xfId="5519"/>
    <cellStyle name="Normal 2 4 2 2 2 2 4 8" xfId="10633"/>
    <cellStyle name="Normal 2 4 2 2 2 2 5" xfId="600"/>
    <cellStyle name="Normal 2 4 2 2 2 2 5 2" xfId="1632"/>
    <cellStyle name="Normal 2 4 2 2 2 2 5 2 2" xfId="6807"/>
    <cellStyle name="Normal 2 4 2 2 2 2 5 2 3" xfId="11914"/>
    <cellStyle name="Normal 2 4 2 2 2 2 5 3" xfId="2666"/>
    <cellStyle name="Normal 2 4 2 2 2 2 5 3 2" xfId="7839"/>
    <cellStyle name="Normal 2 4 2 2 2 2 5 3 3" xfId="12938"/>
    <cellStyle name="Normal 2 4 2 2 2 2 5 4" xfId="3706"/>
    <cellStyle name="Normal 2 4 2 2 2 2 5 4 2" xfId="8875"/>
    <cellStyle name="Normal 2 4 2 2 2 2 5 4 3" xfId="13969"/>
    <cellStyle name="Normal 2 4 2 2 2 2 5 5" xfId="4727"/>
    <cellStyle name="Normal 2 4 2 2 2 2 5 5 2" xfId="9895"/>
    <cellStyle name="Normal 2 4 2 2 2 2 5 5 3" xfId="14988"/>
    <cellStyle name="Normal 2 4 2 2 2 2 5 6" xfId="5777"/>
    <cellStyle name="Normal 2 4 2 2 2 2 5 7" xfId="10889"/>
    <cellStyle name="Normal 2 4 2 2 2 2 6" xfId="1119"/>
    <cellStyle name="Normal 2 4 2 2 2 2 6 2" xfId="6294"/>
    <cellStyle name="Normal 2 4 2 2 2 2 6 3" xfId="11402"/>
    <cellStyle name="Normal 2 4 2 2 2 2 7" xfId="2154"/>
    <cellStyle name="Normal 2 4 2 2 2 2 7 2" xfId="7327"/>
    <cellStyle name="Normal 2 4 2 2 2 2 7 3" xfId="12426"/>
    <cellStyle name="Normal 2 4 2 2 2 2 8" xfId="3188"/>
    <cellStyle name="Normal 2 4 2 2 2 2 8 2" xfId="8357"/>
    <cellStyle name="Normal 2 4 2 2 2 2 8 3" xfId="13453"/>
    <cellStyle name="Normal 2 4 2 2 2 2 9" xfId="4215"/>
    <cellStyle name="Normal 2 4 2 2 2 2 9 2" xfId="9383"/>
    <cellStyle name="Normal 2 4 2 2 2 2 9 3" xfId="14476"/>
    <cellStyle name="Normal 2 4 2 2 2 3" xfId="114"/>
    <cellStyle name="Normal 2 4 2 2 2 3 10" xfId="10409"/>
    <cellStyle name="Normal 2 4 2 2 2 3 2" xfId="244"/>
    <cellStyle name="Normal 2 4 2 2 2 3 2 2" xfId="502"/>
    <cellStyle name="Normal 2 4 2 2 2 3 2 2 2" xfId="1016"/>
    <cellStyle name="Normal 2 4 2 2 2 3 2 2 2 2" xfId="2048"/>
    <cellStyle name="Normal 2 4 2 2 2 3 2 2 2 2 2" xfId="7223"/>
    <cellStyle name="Normal 2 4 2 2 2 3 2 2 2 2 3" xfId="12330"/>
    <cellStyle name="Normal 2 4 2 2 2 3 2 2 2 3" xfId="3082"/>
    <cellStyle name="Normal 2 4 2 2 2 3 2 2 2 3 2" xfId="8255"/>
    <cellStyle name="Normal 2 4 2 2 2 3 2 2 2 3 3" xfId="13354"/>
    <cellStyle name="Normal 2 4 2 2 2 3 2 2 2 4" xfId="4122"/>
    <cellStyle name="Normal 2 4 2 2 2 3 2 2 2 4 2" xfId="9291"/>
    <cellStyle name="Normal 2 4 2 2 2 3 2 2 2 4 3" xfId="14385"/>
    <cellStyle name="Normal 2 4 2 2 2 3 2 2 2 5" xfId="5143"/>
    <cellStyle name="Normal 2 4 2 2 2 3 2 2 2 5 2" xfId="10311"/>
    <cellStyle name="Normal 2 4 2 2 2 3 2 2 2 5 3" xfId="15404"/>
    <cellStyle name="Normal 2 4 2 2 2 3 2 2 2 6" xfId="6193"/>
    <cellStyle name="Normal 2 4 2 2 2 3 2 2 2 7" xfId="11305"/>
    <cellStyle name="Normal 2 4 2 2 2 3 2 2 3" xfId="1536"/>
    <cellStyle name="Normal 2 4 2 2 2 3 2 2 3 2" xfId="6711"/>
    <cellStyle name="Normal 2 4 2 2 2 3 2 2 3 3" xfId="11818"/>
    <cellStyle name="Normal 2 4 2 2 2 3 2 2 4" xfId="2570"/>
    <cellStyle name="Normal 2 4 2 2 2 3 2 2 4 2" xfId="7743"/>
    <cellStyle name="Normal 2 4 2 2 2 3 2 2 4 3" xfId="12842"/>
    <cellStyle name="Normal 2 4 2 2 2 3 2 2 5" xfId="3609"/>
    <cellStyle name="Normal 2 4 2 2 2 3 2 2 5 2" xfId="8778"/>
    <cellStyle name="Normal 2 4 2 2 2 3 2 2 5 3" xfId="13872"/>
    <cellStyle name="Normal 2 4 2 2 2 3 2 2 6" xfId="4631"/>
    <cellStyle name="Normal 2 4 2 2 2 3 2 2 6 2" xfId="9799"/>
    <cellStyle name="Normal 2 4 2 2 2 3 2 2 6 3" xfId="14892"/>
    <cellStyle name="Normal 2 4 2 2 2 3 2 2 7" xfId="5679"/>
    <cellStyle name="Normal 2 4 2 2 2 3 2 2 8" xfId="10793"/>
    <cellStyle name="Normal 2 4 2 2 2 3 2 3" xfId="760"/>
    <cellStyle name="Normal 2 4 2 2 2 3 2 3 2" xfId="1792"/>
    <cellStyle name="Normal 2 4 2 2 2 3 2 3 2 2" xfId="6967"/>
    <cellStyle name="Normal 2 4 2 2 2 3 2 3 2 3" xfId="12074"/>
    <cellStyle name="Normal 2 4 2 2 2 3 2 3 3" xfId="2826"/>
    <cellStyle name="Normal 2 4 2 2 2 3 2 3 3 2" xfId="7999"/>
    <cellStyle name="Normal 2 4 2 2 2 3 2 3 3 3" xfId="13098"/>
    <cellStyle name="Normal 2 4 2 2 2 3 2 3 4" xfId="3866"/>
    <cellStyle name="Normal 2 4 2 2 2 3 2 3 4 2" xfId="9035"/>
    <cellStyle name="Normal 2 4 2 2 2 3 2 3 4 3" xfId="14129"/>
    <cellStyle name="Normal 2 4 2 2 2 3 2 3 5" xfId="4887"/>
    <cellStyle name="Normal 2 4 2 2 2 3 2 3 5 2" xfId="10055"/>
    <cellStyle name="Normal 2 4 2 2 2 3 2 3 5 3" xfId="15148"/>
    <cellStyle name="Normal 2 4 2 2 2 3 2 3 6" xfId="5937"/>
    <cellStyle name="Normal 2 4 2 2 2 3 2 3 7" xfId="11049"/>
    <cellStyle name="Normal 2 4 2 2 2 3 2 4" xfId="1280"/>
    <cellStyle name="Normal 2 4 2 2 2 3 2 4 2" xfId="6455"/>
    <cellStyle name="Normal 2 4 2 2 2 3 2 4 3" xfId="11562"/>
    <cellStyle name="Normal 2 4 2 2 2 3 2 5" xfId="2314"/>
    <cellStyle name="Normal 2 4 2 2 2 3 2 5 2" xfId="7487"/>
    <cellStyle name="Normal 2 4 2 2 2 3 2 5 3" xfId="12586"/>
    <cellStyle name="Normal 2 4 2 2 2 3 2 6" xfId="3352"/>
    <cellStyle name="Normal 2 4 2 2 2 3 2 6 2" xfId="8521"/>
    <cellStyle name="Normal 2 4 2 2 2 3 2 6 3" xfId="13616"/>
    <cellStyle name="Normal 2 4 2 2 2 3 2 7" xfId="4375"/>
    <cellStyle name="Normal 2 4 2 2 2 3 2 7 2" xfId="9543"/>
    <cellStyle name="Normal 2 4 2 2 2 3 2 7 3" xfId="14636"/>
    <cellStyle name="Normal 2 4 2 2 2 3 2 8" xfId="5421"/>
    <cellStyle name="Normal 2 4 2 2 2 3 2 9" xfId="10537"/>
    <cellStyle name="Normal 2 4 2 2 2 3 3" xfId="374"/>
    <cellStyle name="Normal 2 4 2 2 2 3 3 2" xfId="888"/>
    <cellStyle name="Normal 2 4 2 2 2 3 3 2 2" xfId="1920"/>
    <cellStyle name="Normal 2 4 2 2 2 3 3 2 2 2" xfId="7095"/>
    <cellStyle name="Normal 2 4 2 2 2 3 3 2 2 3" xfId="12202"/>
    <cellStyle name="Normal 2 4 2 2 2 3 3 2 3" xfId="2954"/>
    <cellStyle name="Normal 2 4 2 2 2 3 3 2 3 2" xfId="8127"/>
    <cellStyle name="Normal 2 4 2 2 2 3 3 2 3 3" xfId="13226"/>
    <cellStyle name="Normal 2 4 2 2 2 3 3 2 4" xfId="3994"/>
    <cellStyle name="Normal 2 4 2 2 2 3 3 2 4 2" xfId="9163"/>
    <cellStyle name="Normal 2 4 2 2 2 3 3 2 4 3" xfId="14257"/>
    <cellStyle name="Normal 2 4 2 2 2 3 3 2 5" xfId="5015"/>
    <cellStyle name="Normal 2 4 2 2 2 3 3 2 5 2" xfId="10183"/>
    <cellStyle name="Normal 2 4 2 2 2 3 3 2 5 3" xfId="15276"/>
    <cellStyle name="Normal 2 4 2 2 2 3 3 2 6" xfId="6065"/>
    <cellStyle name="Normal 2 4 2 2 2 3 3 2 7" xfId="11177"/>
    <cellStyle name="Normal 2 4 2 2 2 3 3 3" xfId="1408"/>
    <cellStyle name="Normal 2 4 2 2 2 3 3 3 2" xfId="6583"/>
    <cellStyle name="Normal 2 4 2 2 2 3 3 3 3" xfId="11690"/>
    <cellStyle name="Normal 2 4 2 2 2 3 3 4" xfId="2442"/>
    <cellStyle name="Normal 2 4 2 2 2 3 3 4 2" xfId="7615"/>
    <cellStyle name="Normal 2 4 2 2 2 3 3 4 3" xfId="12714"/>
    <cellStyle name="Normal 2 4 2 2 2 3 3 5" xfId="3481"/>
    <cellStyle name="Normal 2 4 2 2 2 3 3 5 2" xfId="8650"/>
    <cellStyle name="Normal 2 4 2 2 2 3 3 5 3" xfId="13744"/>
    <cellStyle name="Normal 2 4 2 2 2 3 3 6" xfId="4503"/>
    <cellStyle name="Normal 2 4 2 2 2 3 3 6 2" xfId="9671"/>
    <cellStyle name="Normal 2 4 2 2 2 3 3 6 3" xfId="14764"/>
    <cellStyle name="Normal 2 4 2 2 2 3 3 7" xfId="5551"/>
    <cellStyle name="Normal 2 4 2 2 2 3 3 8" xfId="10665"/>
    <cellStyle name="Normal 2 4 2 2 2 3 4" xfId="632"/>
    <cellStyle name="Normal 2 4 2 2 2 3 4 2" xfId="1664"/>
    <cellStyle name="Normal 2 4 2 2 2 3 4 2 2" xfId="6839"/>
    <cellStyle name="Normal 2 4 2 2 2 3 4 2 3" xfId="11946"/>
    <cellStyle name="Normal 2 4 2 2 2 3 4 3" xfId="2698"/>
    <cellStyle name="Normal 2 4 2 2 2 3 4 3 2" xfId="7871"/>
    <cellStyle name="Normal 2 4 2 2 2 3 4 3 3" xfId="12970"/>
    <cellStyle name="Normal 2 4 2 2 2 3 4 4" xfId="3738"/>
    <cellStyle name="Normal 2 4 2 2 2 3 4 4 2" xfId="8907"/>
    <cellStyle name="Normal 2 4 2 2 2 3 4 4 3" xfId="14001"/>
    <cellStyle name="Normal 2 4 2 2 2 3 4 5" xfId="4759"/>
    <cellStyle name="Normal 2 4 2 2 2 3 4 5 2" xfId="9927"/>
    <cellStyle name="Normal 2 4 2 2 2 3 4 5 3" xfId="15020"/>
    <cellStyle name="Normal 2 4 2 2 2 3 4 6" xfId="5809"/>
    <cellStyle name="Normal 2 4 2 2 2 3 4 7" xfId="10921"/>
    <cellStyle name="Normal 2 4 2 2 2 3 5" xfId="1152"/>
    <cellStyle name="Normal 2 4 2 2 2 3 5 2" xfId="6327"/>
    <cellStyle name="Normal 2 4 2 2 2 3 5 3" xfId="11434"/>
    <cellStyle name="Normal 2 4 2 2 2 3 6" xfId="2186"/>
    <cellStyle name="Normal 2 4 2 2 2 3 6 2" xfId="7359"/>
    <cellStyle name="Normal 2 4 2 2 2 3 6 3" xfId="12458"/>
    <cellStyle name="Normal 2 4 2 2 2 3 7" xfId="3222"/>
    <cellStyle name="Normal 2 4 2 2 2 3 7 2" xfId="8391"/>
    <cellStyle name="Normal 2 4 2 2 2 3 7 3" xfId="13487"/>
    <cellStyle name="Normal 2 4 2 2 2 3 8" xfId="4247"/>
    <cellStyle name="Normal 2 4 2 2 2 3 8 2" xfId="9415"/>
    <cellStyle name="Normal 2 4 2 2 2 3 8 3" xfId="14508"/>
    <cellStyle name="Normal 2 4 2 2 2 3 9" xfId="5291"/>
    <cellStyle name="Normal 2 4 2 2 2 4" xfId="180"/>
    <cellStyle name="Normal 2 4 2 2 2 4 2" xfId="438"/>
    <cellStyle name="Normal 2 4 2 2 2 4 2 2" xfId="952"/>
    <cellStyle name="Normal 2 4 2 2 2 4 2 2 2" xfId="1984"/>
    <cellStyle name="Normal 2 4 2 2 2 4 2 2 2 2" xfId="7159"/>
    <cellStyle name="Normal 2 4 2 2 2 4 2 2 2 3" xfId="12266"/>
    <cellStyle name="Normal 2 4 2 2 2 4 2 2 3" xfId="3018"/>
    <cellStyle name="Normal 2 4 2 2 2 4 2 2 3 2" xfId="8191"/>
    <cellStyle name="Normal 2 4 2 2 2 4 2 2 3 3" xfId="13290"/>
    <cellStyle name="Normal 2 4 2 2 2 4 2 2 4" xfId="4058"/>
    <cellStyle name="Normal 2 4 2 2 2 4 2 2 4 2" xfId="9227"/>
    <cellStyle name="Normal 2 4 2 2 2 4 2 2 4 3" xfId="14321"/>
    <cellStyle name="Normal 2 4 2 2 2 4 2 2 5" xfId="5079"/>
    <cellStyle name="Normal 2 4 2 2 2 4 2 2 5 2" xfId="10247"/>
    <cellStyle name="Normal 2 4 2 2 2 4 2 2 5 3" xfId="15340"/>
    <cellStyle name="Normal 2 4 2 2 2 4 2 2 6" xfId="6129"/>
    <cellStyle name="Normal 2 4 2 2 2 4 2 2 7" xfId="11241"/>
    <cellStyle name="Normal 2 4 2 2 2 4 2 3" xfId="1472"/>
    <cellStyle name="Normal 2 4 2 2 2 4 2 3 2" xfId="6647"/>
    <cellStyle name="Normal 2 4 2 2 2 4 2 3 3" xfId="11754"/>
    <cellStyle name="Normal 2 4 2 2 2 4 2 4" xfId="2506"/>
    <cellStyle name="Normal 2 4 2 2 2 4 2 4 2" xfId="7679"/>
    <cellStyle name="Normal 2 4 2 2 2 4 2 4 3" xfId="12778"/>
    <cellStyle name="Normal 2 4 2 2 2 4 2 5" xfId="3545"/>
    <cellStyle name="Normal 2 4 2 2 2 4 2 5 2" xfId="8714"/>
    <cellStyle name="Normal 2 4 2 2 2 4 2 5 3" xfId="13808"/>
    <cellStyle name="Normal 2 4 2 2 2 4 2 6" xfId="4567"/>
    <cellStyle name="Normal 2 4 2 2 2 4 2 6 2" xfId="9735"/>
    <cellStyle name="Normal 2 4 2 2 2 4 2 6 3" xfId="14828"/>
    <cellStyle name="Normal 2 4 2 2 2 4 2 7" xfId="5615"/>
    <cellStyle name="Normal 2 4 2 2 2 4 2 8" xfId="10729"/>
    <cellStyle name="Normal 2 4 2 2 2 4 3" xfId="696"/>
    <cellStyle name="Normal 2 4 2 2 2 4 3 2" xfId="1728"/>
    <cellStyle name="Normal 2 4 2 2 2 4 3 2 2" xfId="6903"/>
    <cellStyle name="Normal 2 4 2 2 2 4 3 2 3" xfId="12010"/>
    <cellStyle name="Normal 2 4 2 2 2 4 3 3" xfId="2762"/>
    <cellStyle name="Normal 2 4 2 2 2 4 3 3 2" xfId="7935"/>
    <cellStyle name="Normal 2 4 2 2 2 4 3 3 3" xfId="13034"/>
    <cellStyle name="Normal 2 4 2 2 2 4 3 4" xfId="3802"/>
    <cellStyle name="Normal 2 4 2 2 2 4 3 4 2" xfId="8971"/>
    <cellStyle name="Normal 2 4 2 2 2 4 3 4 3" xfId="14065"/>
    <cellStyle name="Normal 2 4 2 2 2 4 3 5" xfId="4823"/>
    <cellStyle name="Normal 2 4 2 2 2 4 3 5 2" xfId="9991"/>
    <cellStyle name="Normal 2 4 2 2 2 4 3 5 3" xfId="15084"/>
    <cellStyle name="Normal 2 4 2 2 2 4 3 6" xfId="5873"/>
    <cellStyle name="Normal 2 4 2 2 2 4 3 7" xfId="10985"/>
    <cellStyle name="Normal 2 4 2 2 2 4 4" xfId="1216"/>
    <cellStyle name="Normal 2 4 2 2 2 4 4 2" xfId="6391"/>
    <cellStyle name="Normal 2 4 2 2 2 4 4 3" xfId="11498"/>
    <cellStyle name="Normal 2 4 2 2 2 4 5" xfId="2250"/>
    <cellStyle name="Normal 2 4 2 2 2 4 5 2" xfId="7423"/>
    <cellStyle name="Normal 2 4 2 2 2 4 5 3" xfId="12522"/>
    <cellStyle name="Normal 2 4 2 2 2 4 6" xfId="3288"/>
    <cellStyle name="Normal 2 4 2 2 2 4 6 2" xfId="8457"/>
    <cellStyle name="Normal 2 4 2 2 2 4 6 3" xfId="13552"/>
    <cellStyle name="Normal 2 4 2 2 2 4 7" xfId="4311"/>
    <cellStyle name="Normal 2 4 2 2 2 4 7 2" xfId="9479"/>
    <cellStyle name="Normal 2 4 2 2 2 4 7 3" xfId="14572"/>
    <cellStyle name="Normal 2 4 2 2 2 4 8" xfId="5357"/>
    <cellStyle name="Normal 2 4 2 2 2 4 9" xfId="10473"/>
    <cellStyle name="Normal 2 4 2 2 2 5" xfId="310"/>
    <cellStyle name="Normal 2 4 2 2 2 5 2" xfId="824"/>
    <cellStyle name="Normal 2 4 2 2 2 5 2 2" xfId="1856"/>
    <cellStyle name="Normal 2 4 2 2 2 5 2 2 2" xfId="7031"/>
    <cellStyle name="Normal 2 4 2 2 2 5 2 2 3" xfId="12138"/>
    <cellStyle name="Normal 2 4 2 2 2 5 2 3" xfId="2890"/>
    <cellStyle name="Normal 2 4 2 2 2 5 2 3 2" xfId="8063"/>
    <cellStyle name="Normal 2 4 2 2 2 5 2 3 3" xfId="13162"/>
    <cellStyle name="Normal 2 4 2 2 2 5 2 4" xfId="3930"/>
    <cellStyle name="Normal 2 4 2 2 2 5 2 4 2" xfId="9099"/>
    <cellStyle name="Normal 2 4 2 2 2 5 2 4 3" xfId="14193"/>
    <cellStyle name="Normal 2 4 2 2 2 5 2 5" xfId="4951"/>
    <cellStyle name="Normal 2 4 2 2 2 5 2 5 2" xfId="10119"/>
    <cellStyle name="Normal 2 4 2 2 2 5 2 5 3" xfId="15212"/>
    <cellStyle name="Normal 2 4 2 2 2 5 2 6" xfId="6001"/>
    <cellStyle name="Normal 2 4 2 2 2 5 2 7" xfId="11113"/>
    <cellStyle name="Normal 2 4 2 2 2 5 3" xfId="1344"/>
    <cellStyle name="Normal 2 4 2 2 2 5 3 2" xfId="6519"/>
    <cellStyle name="Normal 2 4 2 2 2 5 3 3" xfId="11626"/>
    <cellStyle name="Normal 2 4 2 2 2 5 4" xfId="2378"/>
    <cellStyle name="Normal 2 4 2 2 2 5 4 2" xfId="7551"/>
    <cellStyle name="Normal 2 4 2 2 2 5 4 3" xfId="12650"/>
    <cellStyle name="Normal 2 4 2 2 2 5 5" xfId="3417"/>
    <cellStyle name="Normal 2 4 2 2 2 5 5 2" xfId="8586"/>
    <cellStyle name="Normal 2 4 2 2 2 5 5 3" xfId="13680"/>
    <cellStyle name="Normal 2 4 2 2 2 5 6" xfId="4439"/>
    <cellStyle name="Normal 2 4 2 2 2 5 6 2" xfId="9607"/>
    <cellStyle name="Normal 2 4 2 2 2 5 6 3" xfId="14700"/>
    <cellStyle name="Normal 2 4 2 2 2 5 7" xfId="5487"/>
    <cellStyle name="Normal 2 4 2 2 2 5 8" xfId="10601"/>
    <cellStyle name="Normal 2 4 2 2 2 6" xfId="568"/>
    <cellStyle name="Normal 2 4 2 2 2 6 2" xfId="1600"/>
    <cellStyle name="Normal 2 4 2 2 2 6 2 2" xfId="6775"/>
    <cellStyle name="Normal 2 4 2 2 2 6 2 3" xfId="11882"/>
    <cellStyle name="Normal 2 4 2 2 2 6 3" xfId="2634"/>
    <cellStyle name="Normal 2 4 2 2 2 6 3 2" xfId="7807"/>
    <cellStyle name="Normal 2 4 2 2 2 6 3 3" xfId="12906"/>
    <cellStyle name="Normal 2 4 2 2 2 6 4" xfId="3674"/>
    <cellStyle name="Normal 2 4 2 2 2 6 4 2" xfId="8843"/>
    <cellStyle name="Normal 2 4 2 2 2 6 4 3" xfId="13937"/>
    <cellStyle name="Normal 2 4 2 2 2 6 5" xfId="4695"/>
    <cellStyle name="Normal 2 4 2 2 2 6 5 2" xfId="9863"/>
    <cellStyle name="Normal 2 4 2 2 2 6 5 3" xfId="14956"/>
    <cellStyle name="Normal 2 4 2 2 2 6 6" xfId="5745"/>
    <cellStyle name="Normal 2 4 2 2 2 6 7" xfId="10857"/>
    <cellStyle name="Normal 2 4 2 2 2 7" xfId="1086"/>
    <cellStyle name="Normal 2 4 2 2 2 7 2" xfId="6261"/>
    <cellStyle name="Normal 2 4 2 2 2 7 3" xfId="11370"/>
    <cellStyle name="Normal 2 4 2 2 2 8" xfId="2121"/>
    <cellStyle name="Normal 2 4 2 2 2 8 2" xfId="7294"/>
    <cellStyle name="Normal 2 4 2 2 2 8 3" xfId="12394"/>
    <cellStyle name="Normal 2 4 2 2 2 9" xfId="3155"/>
    <cellStyle name="Normal 2 4 2 2 2 9 2" xfId="8324"/>
    <cellStyle name="Normal 2 4 2 2 2 9 3" xfId="13421"/>
    <cellStyle name="Normal 2 4 2 2 3" xfId="64"/>
    <cellStyle name="Normal 2 4 2 2 3 10" xfId="5241"/>
    <cellStyle name="Normal 2 4 2 2 3 11" xfId="10361"/>
    <cellStyle name="Normal 2 4 2 2 3 2" xfId="130"/>
    <cellStyle name="Normal 2 4 2 2 3 2 10" xfId="10425"/>
    <cellStyle name="Normal 2 4 2 2 3 2 2" xfId="260"/>
    <cellStyle name="Normal 2 4 2 2 3 2 2 2" xfId="518"/>
    <cellStyle name="Normal 2 4 2 2 3 2 2 2 2" xfId="1032"/>
    <cellStyle name="Normal 2 4 2 2 3 2 2 2 2 2" xfId="2064"/>
    <cellStyle name="Normal 2 4 2 2 3 2 2 2 2 2 2" xfId="7239"/>
    <cellStyle name="Normal 2 4 2 2 3 2 2 2 2 2 3" xfId="12346"/>
    <cellStyle name="Normal 2 4 2 2 3 2 2 2 2 3" xfId="3098"/>
    <cellStyle name="Normal 2 4 2 2 3 2 2 2 2 3 2" xfId="8271"/>
    <cellStyle name="Normal 2 4 2 2 3 2 2 2 2 3 3" xfId="13370"/>
    <cellStyle name="Normal 2 4 2 2 3 2 2 2 2 4" xfId="4138"/>
    <cellStyle name="Normal 2 4 2 2 3 2 2 2 2 4 2" xfId="9307"/>
    <cellStyle name="Normal 2 4 2 2 3 2 2 2 2 4 3" xfId="14401"/>
    <cellStyle name="Normal 2 4 2 2 3 2 2 2 2 5" xfId="5159"/>
    <cellStyle name="Normal 2 4 2 2 3 2 2 2 2 5 2" xfId="10327"/>
    <cellStyle name="Normal 2 4 2 2 3 2 2 2 2 5 3" xfId="15420"/>
    <cellStyle name="Normal 2 4 2 2 3 2 2 2 2 6" xfId="6209"/>
    <cellStyle name="Normal 2 4 2 2 3 2 2 2 2 7" xfId="11321"/>
    <cellStyle name="Normal 2 4 2 2 3 2 2 2 3" xfId="1552"/>
    <cellStyle name="Normal 2 4 2 2 3 2 2 2 3 2" xfId="6727"/>
    <cellStyle name="Normal 2 4 2 2 3 2 2 2 3 3" xfId="11834"/>
    <cellStyle name="Normal 2 4 2 2 3 2 2 2 4" xfId="2586"/>
    <cellStyle name="Normal 2 4 2 2 3 2 2 2 4 2" xfId="7759"/>
    <cellStyle name="Normal 2 4 2 2 3 2 2 2 4 3" xfId="12858"/>
    <cellStyle name="Normal 2 4 2 2 3 2 2 2 5" xfId="3625"/>
    <cellStyle name="Normal 2 4 2 2 3 2 2 2 5 2" xfId="8794"/>
    <cellStyle name="Normal 2 4 2 2 3 2 2 2 5 3" xfId="13888"/>
    <cellStyle name="Normal 2 4 2 2 3 2 2 2 6" xfId="4647"/>
    <cellStyle name="Normal 2 4 2 2 3 2 2 2 6 2" xfId="9815"/>
    <cellStyle name="Normal 2 4 2 2 3 2 2 2 6 3" xfId="14908"/>
    <cellStyle name="Normal 2 4 2 2 3 2 2 2 7" xfId="5695"/>
    <cellStyle name="Normal 2 4 2 2 3 2 2 2 8" xfId="10809"/>
    <cellStyle name="Normal 2 4 2 2 3 2 2 3" xfId="776"/>
    <cellStyle name="Normal 2 4 2 2 3 2 2 3 2" xfId="1808"/>
    <cellStyle name="Normal 2 4 2 2 3 2 2 3 2 2" xfId="6983"/>
    <cellStyle name="Normal 2 4 2 2 3 2 2 3 2 3" xfId="12090"/>
    <cellStyle name="Normal 2 4 2 2 3 2 2 3 3" xfId="2842"/>
    <cellStyle name="Normal 2 4 2 2 3 2 2 3 3 2" xfId="8015"/>
    <cellStyle name="Normal 2 4 2 2 3 2 2 3 3 3" xfId="13114"/>
    <cellStyle name="Normal 2 4 2 2 3 2 2 3 4" xfId="3882"/>
    <cellStyle name="Normal 2 4 2 2 3 2 2 3 4 2" xfId="9051"/>
    <cellStyle name="Normal 2 4 2 2 3 2 2 3 4 3" xfId="14145"/>
    <cellStyle name="Normal 2 4 2 2 3 2 2 3 5" xfId="4903"/>
    <cellStyle name="Normal 2 4 2 2 3 2 2 3 5 2" xfId="10071"/>
    <cellStyle name="Normal 2 4 2 2 3 2 2 3 5 3" xfId="15164"/>
    <cellStyle name="Normal 2 4 2 2 3 2 2 3 6" xfId="5953"/>
    <cellStyle name="Normal 2 4 2 2 3 2 2 3 7" xfId="11065"/>
    <cellStyle name="Normal 2 4 2 2 3 2 2 4" xfId="1296"/>
    <cellStyle name="Normal 2 4 2 2 3 2 2 4 2" xfId="6471"/>
    <cellStyle name="Normal 2 4 2 2 3 2 2 4 3" xfId="11578"/>
    <cellStyle name="Normal 2 4 2 2 3 2 2 5" xfId="2330"/>
    <cellStyle name="Normal 2 4 2 2 3 2 2 5 2" xfId="7503"/>
    <cellStyle name="Normal 2 4 2 2 3 2 2 5 3" xfId="12602"/>
    <cellStyle name="Normal 2 4 2 2 3 2 2 6" xfId="3368"/>
    <cellStyle name="Normal 2 4 2 2 3 2 2 6 2" xfId="8537"/>
    <cellStyle name="Normal 2 4 2 2 3 2 2 6 3" xfId="13632"/>
    <cellStyle name="Normal 2 4 2 2 3 2 2 7" xfId="4391"/>
    <cellStyle name="Normal 2 4 2 2 3 2 2 7 2" xfId="9559"/>
    <cellStyle name="Normal 2 4 2 2 3 2 2 7 3" xfId="14652"/>
    <cellStyle name="Normal 2 4 2 2 3 2 2 8" xfId="5437"/>
    <cellStyle name="Normal 2 4 2 2 3 2 2 9" xfId="10553"/>
    <cellStyle name="Normal 2 4 2 2 3 2 3" xfId="390"/>
    <cellStyle name="Normal 2 4 2 2 3 2 3 2" xfId="904"/>
    <cellStyle name="Normal 2 4 2 2 3 2 3 2 2" xfId="1936"/>
    <cellStyle name="Normal 2 4 2 2 3 2 3 2 2 2" xfId="7111"/>
    <cellStyle name="Normal 2 4 2 2 3 2 3 2 2 3" xfId="12218"/>
    <cellStyle name="Normal 2 4 2 2 3 2 3 2 3" xfId="2970"/>
    <cellStyle name="Normal 2 4 2 2 3 2 3 2 3 2" xfId="8143"/>
    <cellStyle name="Normal 2 4 2 2 3 2 3 2 3 3" xfId="13242"/>
    <cellStyle name="Normal 2 4 2 2 3 2 3 2 4" xfId="4010"/>
    <cellStyle name="Normal 2 4 2 2 3 2 3 2 4 2" xfId="9179"/>
    <cellStyle name="Normal 2 4 2 2 3 2 3 2 4 3" xfId="14273"/>
    <cellStyle name="Normal 2 4 2 2 3 2 3 2 5" xfId="5031"/>
    <cellStyle name="Normal 2 4 2 2 3 2 3 2 5 2" xfId="10199"/>
    <cellStyle name="Normal 2 4 2 2 3 2 3 2 5 3" xfId="15292"/>
    <cellStyle name="Normal 2 4 2 2 3 2 3 2 6" xfId="6081"/>
    <cellStyle name="Normal 2 4 2 2 3 2 3 2 7" xfId="11193"/>
    <cellStyle name="Normal 2 4 2 2 3 2 3 3" xfId="1424"/>
    <cellStyle name="Normal 2 4 2 2 3 2 3 3 2" xfId="6599"/>
    <cellStyle name="Normal 2 4 2 2 3 2 3 3 3" xfId="11706"/>
    <cellStyle name="Normal 2 4 2 2 3 2 3 4" xfId="2458"/>
    <cellStyle name="Normal 2 4 2 2 3 2 3 4 2" xfId="7631"/>
    <cellStyle name="Normal 2 4 2 2 3 2 3 4 3" xfId="12730"/>
    <cellStyle name="Normal 2 4 2 2 3 2 3 5" xfId="3497"/>
    <cellStyle name="Normal 2 4 2 2 3 2 3 5 2" xfId="8666"/>
    <cellStyle name="Normal 2 4 2 2 3 2 3 5 3" xfId="13760"/>
    <cellStyle name="Normal 2 4 2 2 3 2 3 6" xfId="4519"/>
    <cellStyle name="Normal 2 4 2 2 3 2 3 6 2" xfId="9687"/>
    <cellStyle name="Normal 2 4 2 2 3 2 3 6 3" xfId="14780"/>
    <cellStyle name="Normal 2 4 2 2 3 2 3 7" xfId="5567"/>
    <cellStyle name="Normal 2 4 2 2 3 2 3 8" xfId="10681"/>
    <cellStyle name="Normal 2 4 2 2 3 2 4" xfId="648"/>
    <cellStyle name="Normal 2 4 2 2 3 2 4 2" xfId="1680"/>
    <cellStyle name="Normal 2 4 2 2 3 2 4 2 2" xfId="6855"/>
    <cellStyle name="Normal 2 4 2 2 3 2 4 2 3" xfId="11962"/>
    <cellStyle name="Normal 2 4 2 2 3 2 4 3" xfId="2714"/>
    <cellStyle name="Normal 2 4 2 2 3 2 4 3 2" xfId="7887"/>
    <cellStyle name="Normal 2 4 2 2 3 2 4 3 3" xfId="12986"/>
    <cellStyle name="Normal 2 4 2 2 3 2 4 4" xfId="3754"/>
    <cellStyle name="Normal 2 4 2 2 3 2 4 4 2" xfId="8923"/>
    <cellStyle name="Normal 2 4 2 2 3 2 4 4 3" xfId="14017"/>
    <cellStyle name="Normal 2 4 2 2 3 2 4 5" xfId="4775"/>
    <cellStyle name="Normal 2 4 2 2 3 2 4 5 2" xfId="9943"/>
    <cellStyle name="Normal 2 4 2 2 3 2 4 5 3" xfId="15036"/>
    <cellStyle name="Normal 2 4 2 2 3 2 4 6" xfId="5825"/>
    <cellStyle name="Normal 2 4 2 2 3 2 4 7" xfId="10937"/>
    <cellStyle name="Normal 2 4 2 2 3 2 5" xfId="1168"/>
    <cellStyle name="Normal 2 4 2 2 3 2 5 2" xfId="6343"/>
    <cellStyle name="Normal 2 4 2 2 3 2 5 3" xfId="11450"/>
    <cellStyle name="Normal 2 4 2 2 3 2 6" xfId="2202"/>
    <cellStyle name="Normal 2 4 2 2 3 2 6 2" xfId="7375"/>
    <cellStyle name="Normal 2 4 2 2 3 2 6 3" xfId="12474"/>
    <cellStyle name="Normal 2 4 2 2 3 2 7" xfId="3238"/>
    <cellStyle name="Normal 2 4 2 2 3 2 7 2" xfId="8407"/>
    <cellStyle name="Normal 2 4 2 2 3 2 7 3" xfId="13503"/>
    <cellStyle name="Normal 2 4 2 2 3 2 8" xfId="4263"/>
    <cellStyle name="Normal 2 4 2 2 3 2 8 2" xfId="9431"/>
    <cellStyle name="Normal 2 4 2 2 3 2 8 3" xfId="14524"/>
    <cellStyle name="Normal 2 4 2 2 3 2 9" xfId="5307"/>
    <cellStyle name="Normal 2 4 2 2 3 3" xfId="196"/>
    <cellStyle name="Normal 2 4 2 2 3 3 2" xfId="454"/>
    <cellStyle name="Normal 2 4 2 2 3 3 2 2" xfId="968"/>
    <cellStyle name="Normal 2 4 2 2 3 3 2 2 2" xfId="2000"/>
    <cellStyle name="Normal 2 4 2 2 3 3 2 2 2 2" xfId="7175"/>
    <cellStyle name="Normal 2 4 2 2 3 3 2 2 2 3" xfId="12282"/>
    <cellStyle name="Normal 2 4 2 2 3 3 2 2 3" xfId="3034"/>
    <cellStyle name="Normal 2 4 2 2 3 3 2 2 3 2" xfId="8207"/>
    <cellStyle name="Normal 2 4 2 2 3 3 2 2 3 3" xfId="13306"/>
    <cellStyle name="Normal 2 4 2 2 3 3 2 2 4" xfId="4074"/>
    <cellStyle name="Normal 2 4 2 2 3 3 2 2 4 2" xfId="9243"/>
    <cellStyle name="Normal 2 4 2 2 3 3 2 2 4 3" xfId="14337"/>
    <cellStyle name="Normal 2 4 2 2 3 3 2 2 5" xfId="5095"/>
    <cellStyle name="Normal 2 4 2 2 3 3 2 2 5 2" xfId="10263"/>
    <cellStyle name="Normal 2 4 2 2 3 3 2 2 5 3" xfId="15356"/>
    <cellStyle name="Normal 2 4 2 2 3 3 2 2 6" xfId="6145"/>
    <cellStyle name="Normal 2 4 2 2 3 3 2 2 7" xfId="11257"/>
    <cellStyle name="Normal 2 4 2 2 3 3 2 3" xfId="1488"/>
    <cellStyle name="Normal 2 4 2 2 3 3 2 3 2" xfId="6663"/>
    <cellStyle name="Normal 2 4 2 2 3 3 2 3 3" xfId="11770"/>
    <cellStyle name="Normal 2 4 2 2 3 3 2 4" xfId="2522"/>
    <cellStyle name="Normal 2 4 2 2 3 3 2 4 2" xfId="7695"/>
    <cellStyle name="Normal 2 4 2 2 3 3 2 4 3" xfId="12794"/>
    <cellStyle name="Normal 2 4 2 2 3 3 2 5" xfId="3561"/>
    <cellStyle name="Normal 2 4 2 2 3 3 2 5 2" xfId="8730"/>
    <cellStyle name="Normal 2 4 2 2 3 3 2 5 3" xfId="13824"/>
    <cellStyle name="Normal 2 4 2 2 3 3 2 6" xfId="4583"/>
    <cellStyle name="Normal 2 4 2 2 3 3 2 6 2" xfId="9751"/>
    <cellStyle name="Normal 2 4 2 2 3 3 2 6 3" xfId="14844"/>
    <cellStyle name="Normal 2 4 2 2 3 3 2 7" xfId="5631"/>
    <cellStyle name="Normal 2 4 2 2 3 3 2 8" xfId="10745"/>
    <cellStyle name="Normal 2 4 2 2 3 3 3" xfId="712"/>
    <cellStyle name="Normal 2 4 2 2 3 3 3 2" xfId="1744"/>
    <cellStyle name="Normal 2 4 2 2 3 3 3 2 2" xfId="6919"/>
    <cellStyle name="Normal 2 4 2 2 3 3 3 2 3" xfId="12026"/>
    <cellStyle name="Normal 2 4 2 2 3 3 3 3" xfId="2778"/>
    <cellStyle name="Normal 2 4 2 2 3 3 3 3 2" xfId="7951"/>
    <cellStyle name="Normal 2 4 2 2 3 3 3 3 3" xfId="13050"/>
    <cellStyle name="Normal 2 4 2 2 3 3 3 4" xfId="3818"/>
    <cellStyle name="Normal 2 4 2 2 3 3 3 4 2" xfId="8987"/>
    <cellStyle name="Normal 2 4 2 2 3 3 3 4 3" xfId="14081"/>
    <cellStyle name="Normal 2 4 2 2 3 3 3 5" xfId="4839"/>
    <cellStyle name="Normal 2 4 2 2 3 3 3 5 2" xfId="10007"/>
    <cellStyle name="Normal 2 4 2 2 3 3 3 5 3" xfId="15100"/>
    <cellStyle name="Normal 2 4 2 2 3 3 3 6" xfId="5889"/>
    <cellStyle name="Normal 2 4 2 2 3 3 3 7" xfId="11001"/>
    <cellStyle name="Normal 2 4 2 2 3 3 4" xfId="1232"/>
    <cellStyle name="Normal 2 4 2 2 3 3 4 2" xfId="6407"/>
    <cellStyle name="Normal 2 4 2 2 3 3 4 3" xfId="11514"/>
    <cellStyle name="Normal 2 4 2 2 3 3 5" xfId="2266"/>
    <cellStyle name="Normal 2 4 2 2 3 3 5 2" xfId="7439"/>
    <cellStyle name="Normal 2 4 2 2 3 3 5 3" xfId="12538"/>
    <cellStyle name="Normal 2 4 2 2 3 3 6" xfId="3304"/>
    <cellStyle name="Normal 2 4 2 2 3 3 6 2" xfId="8473"/>
    <cellStyle name="Normal 2 4 2 2 3 3 6 3" xfId="13568"/>
    <cellStyle name="Normal 2 4 2 2 3 3 7" xfId="4327"/>
    <cellStyle name="Normal 2 4 2 2 3 3 7 2" xfId="9495"/>
    <cellStyle name="Normal 2 4 2 2 3 3 7 3" xfId="14588"/>
    <cellStyle name="Normal 2 4 2 2 3 3 8" xfId="5373"/>
    <cellStyle name="Normal 2 4 2 2 3 3 9" xfId="10489"/>
    <cellStyle name="Normal 2 4 2 2 3 4" xfId="326"/>
    <cellStyle name="Normal 2 4 2 2 3 4 2" xfId="840"/>
    <cellStyle name="Normal 2 4 2 2 3 4 2 2" xfId="1872"/>
    <cellStyle name="Normal 2 4 2 2 3 4 2 2 2" xfId="7047"/>
    <cellStyle name="Normal 2 4 2 2 3 4 2 2 3" xfId="12154"/>
    <cellStyle name="Normal 2 4 2 2 3 4 2 3" xfId="2906"/>
    <cellStyle name="Normal 2 4 2 2 3 4 2 3 2" xfId="8079"/>
    <cellStyle name="Normal 2 4 2 2 3 4 2 3 3" xfId="13178"/>
    <cellStyle name="Normal 2 4 2 2 3 4 2 4" xfId="3946"/>
    <cellStyle name="Normal 2 4 2 2 3 4 2 4 2" xfId="9115"/>
    <cellStyle name="Normal 2 4 2 2 3 4 2 4 3" xfId="14209"/>
    <cellStyle name="Normal 2 4 2 2 3 4 2 5" xfId="4967"/>
    <cellStyle name="Normal 2 4 2 2 3 4 2 5 2" xfId="10135"/>
    <cellStyle name="Normal 2 4 2 2 3 4 2 5 3" xfId="15228"/>
    <cellStyle name="Normal 2 4 2 2 3 4 2 6" xfId="6017"/>
    <cellStyle name="Normal 2 4 2 2 3 4 2 7" xfId="11129"/>
    <cellStyle name="Normal 2 4 2 2 3 4 3" xfId="1360"/>
    <cellStyle name="Normal 2 4 2 2 3 4 3 2" xfId="6535"/>
    <cellStyle name="Normal 2 4 2 2 3 4 3 3" xfId="11642"/>
    <cellStyle name="Normal 2 4 2 2 3 4 4" xfId="2394"/>
    <cellStyle name="Normal 2 4 2 2 3 4 4 2" xfId="7567"/>
    <cellStyle name="Normal 2 4 2 2 3 4 4 3" xfId="12666"/>
    <cellStyle name="Normal 2 4 2 2 3 4 5" xfId="3433"/>
    <cellStyle name="Normal 2 4 2 2 3 4 5 2" xfId="8602"/>
    <cellStyle name="Normal 2 4 2 2 3 4 5 3" xfId="13696"/>
    <cellStyle name="Normal 2 4 2 2 3 4 6" xfId="4455"/>
    <cellStyle name="Normal 2 4 2 2 3 4 6 2" xfId="9623"/>
    <cellStyle name="Normal 2 4 2 2 3 4 6 3" xfId="14716"/>
    <cellStyle name="Normal 2 4 2 2 3 4 7" xfId="5503"/>
    <cellStyle name="Normal 2 4 2 2 3 4 8" xfId="10617"/>
    <cellStyle name="Normal 2 4 2 2 3 5" xfId="584"/>
    <cellStyle name="Normal 2 4 2 2 3 5 2" xfId="1616"/>
    <cellStyle name="Normal 2 4 2 2 3 5 2 2" xfId="6791"/>
    <cellStyle name="Normal 2 4 2 2 3 5 2 3" xfId="11898"/>
    <cellStyle name="Normal 2 4 2 2 3 5 3" xfId="2650"/>
    <cellStyle name="Normal 2 4 2 2 3 5 3 2" xfId="7823"/>
    <cellStyle name="Normal 2 4 2 2 3 5 3 3" xfId="12922"/>
    <cellStyle name="Normal 2 4 2 2 3 5 4" xfId="3690"/>
    <cellStyle name="Normal 2 4 2 2 3 5 4 2" xfId="8859"/>
    <cellStyle name="Normal 2 4 2 2 3 5 4 3" xfId="13953"/>
    <cellStyle name="Normal 2 4 2 2 3 5 5" xfId="4711"/>
    <cellStyle name="Normal 2 4 2 2 3 5 5 2" xfId="9879"/>
    <cellStyle name="Normal 2 4 2 2 3 5 5 3" xfId="14972"/>
    <cellStyle name="Normal 2 4 2 2 3 5 6" xfId="5761"/>
    <cellStyle name="Normal 2 4 2 2 3 5 7" xfId="10873"/>
    <cellStyle name="Normal 2 4 2 2 3 6" xfId="1103"/>
    <cellStyle name="Normal 2 4 2 2 3 6 2" xfId="6278"/>
    <cellStyle name="Normal 2 4 2 2 3 6 3" xfId="11386"/>
    <cellStyle name="Normal 2 4 2 2 3 7" xfId="2138"/>
    <cellStyle name="Normal 2 4 2 2 3 7 2" xfId="7311"/>
    <cellStyle name="Normal 2 4 2 2 3 7 3" xfId="12410"/>
    <cellStyle name="Normal 2 4 2 2 3 8" xfId="3172"/>
    <cellStyle name="Normal 2 4 2 2 3 8 2" xfId="8341"/>
    <cellStyle name="Normal 2 4 2 2 3 8 3" xfId="13437"/>
    <cellStyle name="Normal 2 4 2 2 3 9" xfId="4199"/>
    <cellStyle name="Normal 2 4 2 2 3 9 2" xfId="9367"/>
    <cellStyle name="Normal 2 4 2 2 3 9 3" xfId="14460"/>
    <cellStyle name="Normal 2 4 2 2 4" xfId="98"/>
    <cellStyle name="Normal 2 4 2 2 4 10" xfId="10393"/>
    <cellStyle name="Normal 2 4 2 2 4 2" xfId="228"/>
    <cellStyle name="Normal 2 4 2 2 4 2 2" xfId="486"/>
    <cellStyle name="Normal 2 4 2 2 4 2 2 2" xfId="1000"/>
    <cellStyle name="Normal 2 4 2 2 4 2 2 2 2" xfId="2032"/>
    <cellStyle name="Normal 2 4 2 2 4 2 2 2 2 2" xfId="7207"/>
    <cellStyle name="Normal 2 4 2 2 4 2 2 2 2 3" xfId="12314"/>
    <cellStyle name="Normal 2 4 2 2 4 2 2 2 3" xfId="3066"/>
    <cellStyle name="Normal 2 4 2 2 4 2 2 2 3 2" xfId="8239"/>
    <cellStyle name="Normal 2 4 2 2 4 2 2 2 3 3" xfId="13338"/>
    <cellStyle name="Normal 2 4 2 2 4 2 2 2 4" xfId="4106"/>
    <cellStyle name="Normal 2 4 2 2 4 2 2 2 4 2" xfId="9275"/>
    <cellStyle name="Normal 2 4 2 2 4 2 2 2 4 3" xfId="14369"/>
    <cellStyle name="Normal 2 4 2 2 4 2 2 2 5" xfId="5127"/>
    <cellStyle name="Normal 2 4 2 2 4 2 2 2 5 2" xfId="10295"/>
    <cellStyle name="Normal 2 4 2 2 4 2 2 2 5 3" xfId="15388"/>
    <cellStyle name="Normal 2 4 2 2 4 2 2 2 6" xfId="6177"/>
    <cellStyle name="Normal 2 4 2 2 4 2 2 2 7" xfId="11289"/>
    <cellStyle name="Normal 2 4 2 2 4 2 2 3" xfId="1520"/>
    <cellStyle name="Normal 2 4 2 2 4 2 2 3 2" xfId="6695"/>
    <cellStyle name="Normal 2 4 2 2 4 2 2 3 3" xfId="11802"/>
    <cellStyle name="Normal 2 4 2 2 4 2 2 4" xfId="2554"/>
    <cellStyle name="Normal 2 4 2 2 4 2 2 4 2" xfId="7727"/>
    <cellStyle name="Normal 2 4 2 2 4 2 2 4 3" xfId="12826"/>
    <cellStyle name="Normal 2 4 2 2 4 2 2 5" xfId="3593"/>
    <cellStyle name="Normal 2 4 2 2 4 2 2 5 2" xfId="8762"/>
    <cellStyle name="Normal 2 4 2 2 4 2 2 5 3" xfId="13856"/>
    <cellStyle name="Normal 2 4 2 2 4 2 2 6" xfId="4615"/>
    <cellStyle name="Normal 2 4 2 2 4 2 2 6 2" xfId="9783"/>
    <cellStyle name="Normal 2 4 2 2 4 2 2 6 3" xfId="14876"/>
    <cellStyle name="Normal 2 4 2 2 4 2 2 7" xfId="5663"/>
    <cellStyle name="Normal 2 4 2 2 4 2 2 8" xfId="10777"/>
    <cellStyle name="Normal 2 4 2 2 4 2 3" xfId="744"/>
    <cellStyle name="Normal 2 4 2 2 4 2 3 2" xfId="1776"/>
    <cellStyle name="Normal 2 4 2 2 4 2 3 2 2" xfId="6951"/>
    <cellStyle name="Normal 2 4 2 2 4 2 3 2 3" xfId="12058"/>
    <cellStyle name="Normal 2 4 2 2 4 2 3 3" xfId="2810"/>
    <cellStyle name="Normal 2 4 2 2 4 2 3 3 2" xfId="7983"/>
    <cellStyle name="Normal 2 4 2 2 4 2 3 3 3" xfId="13082"/>
    <cellStyle name="Normal 2 4 2 2 4 2 3 4" xfId="3850"/>
    <cellStyle name="Normal 2 4 2 2 4 2 3 4 2" xfId="9019"/>
    <cellStyle name="Normal 2 4 2 2 4 2 3 4 3" xfId="14113"/>
    <cellStyle name="Normal 2 4 2 2 4 2 3 5" xfId="4871"/>
    <cellStyle name="Normal 2 4 2 2 4 2 3 5 2" xfId="10039"/>
    <cellStyle name="Normal 2 4 2 2 4 2 3 5 3" xfId="15132"/>
    <cellStyle name="Normal 2 4 2 2 4 2 3 6" xfId="5921"/>
    <cellStyle name="Normal 2 4 2 2 4 2 3 7" xfId="11033"/>
    <cellStyle name="Normal 2 4 2 2 4 2 4" xfId="1264"/>
    <cellStyle name="Normal 2 4 2 2 4 2 4 2" xfId="6439"/>
    <cellStyle name="Normal 2 4 2 2 4 2 4 3" xfId="11546"/>
    <cellStyle name="Normal 2 4 2 2 4 2 5" xfId="2298"/>
    <cellStyle name="Normal 2 4 2 2 4 2 5 2" xfId="7471"/>
    <cellStyle name="Normal 2 4 2 2 4 2 5 3" xfId="12570"/>
    <cellStyle name="Normal 2 4 2 2 4 2 6" xfId="3336"/>
    <cellStyle name="Normal 2 4 2 2 4 2 6 2" xfId="8505"/>
    <cellStyle name="Normal 2 4 2 2 4 2 6 3" xfId="13600"/>
    <cellStyle name="Normal 2 4 2 2 4 2 7" xfId="4359"/>
    <cellStyle name="Normal 2 4 2 2 4 2 7 2" xfId="9527"/>
    <cellStyle name="Normal 2 4 2 2 4 2 7 3" xfId="14620"/>
    <cellStyle name="Normal 2 4 2 2 4 2 8" xfId="5405"/>
    <cellStyle name="Normal 2 4 2 2 4 2 9" xfId="10521"/>
    <cellStyle name="Normal 2 4 2 2 4 3" xfId="358"/>
    <cellStyle name="Normal 2 4 2 2 4 3 2" xfId="872"/>
    <cellStyle name="Normal 2 4 2 2 4 3 2 2" xfId="1904"/>
    <cellStyle name="Normal 2 4 2 2 4 3 2 2 2" xfId="7079"/>
    <cellStyle name="Normal 2 4 2 2 4 3 2 2 3" xfId="12186"/>
    <cellStyle name="Normal 2 4 2 2 4 3 2 3" xfId="2938"/>
    <cellStyle name="Normal 2 4 2 2 4 3 2 3 2" xfId="8111"/>
    <cellStyle name="Normal 2 4 2 2 4 3 2 3 3" xfId="13210"/>
    <cellStyle name="Normal 2 4 2 2 4 3 2 4" xfId="3978"/>
    <cellStyle name="Normal 2 4 2 2 4 3 2 4 2" xfId="9147"/>
    <cellStyle name="Normal 2 4 2 2 4 3 2 4 3" xfId="14241"/>
    <cellStyle name="Normal 2 4 2 2 4 3 2 5" xfId="4999"/>
    <cellStyle name="Normal 2 4 2 2 4 3 2 5 2" xfId="10167"/>
    <cellStyle name="Normal 2 4 2 2 4 3 2 5 3" xfId="15260"/>
    <cellStyle name="Normal 2 4 2 2 4 3 2 6" xfId="6049"/>
    <cellStyle name="Normal 2 4 2 2 4 3 2 7" xfId="11161"/>
    <cellStyle name="Normal 2 4 2 2 4 3 3" xfId="1392"/>
    <cellStyle name="Normal 2 4 2 2 4 3 3 2" xfId="6567"/>
    <cellStyle name="Normal 2 4 2 2 4 3 3 3" xfId="11674"/>
    <cellStyle name="Normal 2 4 2 2 4 3 4" xfId="2426"/>
    <cellStyle name="Normal 2 4 2 2 4 3 4 2" xfId="7599"/>
    <cellStyle name="Normal 2 4 2 2 4 3 4 3" xfId="12698"/>
    <cellStyle name="Normal 2 4 2 2 4 3 5" xfId="3465"/>
    <cellStyle name="Normal 2 4 2 2 4 3 5 2" xfId="8634"/>
    <cellStyle name="Normal 2 4 2 2 4 3 5 3" xfId="13728"/>
    <cellStyle name="Normal 2 4 2 2 4 3 6" xfId="4487"/>
    <cellStyle name="Normal 2 4 2 2 4 3 6 2" xfId="9655"/>
    <cellStyle name="Normal 2 4 2 2 4 3 6 3" xfId="14748"/>
    <cellStyle name="Normal 2 4 2 2 4 3 7" xfId="5535"/>
    <cellStyle name="Normal 2 4 2 2 4 3 8" xfId="10649"/>
    <cellStyle name="Normal 2 4 2 2 4 4" xfId="616"/>
    <cellStyle name="Normal 2 4 2 2 4 4 2" xfId="1648"/>
    <cellStyle name="Normal 2 4 2 2 4 4 2 2" xfId="6823"/>
    <cellStyle name="Normal 2 4 2 2 4 4 2 3" xfId="11930"/>
    <cellStyle name="Normal 2 4 2 2 4 4 3" xfId="2682"/>
    <cellStyle name="Normal 2 4 2 2 4 4 3 2" xfId="7855"/>
    <cellStyle name="Normal 2 4 2 2 4 4 3 3" xfId="12954"/>
    <cellStyle name="Normal 2 4 2 2 4 4 4" xfId="3722"/>
    <cellStyle name="Normal 2 4 2 2 4 4 4 2" xfId="8891"/>
    <cellStyle name="Normal 2 4 2 2 4 4 4 3" xfId="13985"/>
    <cellStyle name="Normal 2 4 2 2 4 4 5" xfId="4743"/>
    <cellStyle name="Normal 2 4 2 2 4 4 5 2" xfId="9911"/>
    <cellStyle name="Normal 2 4 2 2 4 4 5 3" xfId="15004"/>
    <cellStyle name="Normal 2 4 2 2 4 4 6" xfId="5793"/>
    <cellStyle name="Normal 2 4 2 2 4 4 7" xfId="10905"/>
    <cellStyle name="Normal 2 4 2 2 4 5" xfId="1136"/>
    <cellStyle name="Normal 2 4 2 2 4 5 2" xfId="6311"/>
    <cellStyle name="Normal 2 4 2 2 4 5 3" xfId="11418"/>
    <cellStyle name="Normal 2 4 2 2 4 6" xfId="2170"/>
    <cellStyle name="Normal 2 4 2 2 4 6 2" xfId="7343"/>
    <cellStyle name="Normal 2 4 2 2 4 6 3" xfId="12442"/>
    <cellStyle name="Normal 2 4 2 2 4 7" xfId="3206"/>
    <cellStyle name="Normal 2 4 2 2 4 7 2" xfId="8375"/>
    <cellStyle name="Normal 2 4 2 2 4 7 3" xfId="13471"/>
    <cellStyle name="Normal 2 4 2 2 4 8" xfId="4231"/>
    <cellStyle name="Normal 2 4 2 2 4 8 2" xfId="9399"/>
    <cellStyle name="Normal 2 4 2 2 4 8 3" xfId="14492"/>
    <cellStyle name="Normal 2 4 2 2 4 9" xfId="5275"/>
    <cellStyle name="Normal 2 4 2 2 5" xfId="164"/>
    <cellStyle name="Normal 2 4 2 2 5 2" xfId="422"/>
    <cellStyle name="Normal 2 4 2 2 5 2 2" xfId="936"/>
    <cellStyle name="Normal 2 4 2 2 5 2 2 2" xfId="1968"/>
    <cellStyle name="Normal 2 4 2 2 5 2 2 2 2" xfId="7143"/>
    <cellStyle name="Normal 2 4 2 2 5 2 2 2 3" xfId="12250"/>
    <cellStyle name="Normal 2 4 2 2 5 2 2 3" xfId="3002"/>
    <cellStyle name="Normal 2 4 2 2 5 2 2 3 2" xfId="8175"/>
    <cellStyle name="Normal 2 4 2 2 5 2 2 3 3" xfId="13274"/>
    <cellStyle name="Normal 2 4 2 2 5 2 2 4" xfId="4042"/>
    <cellStyle name="Normal 2 4 2 2 5 2 2 4 2" xfId="9211"/>
    <cellStyle name="Normal 2 4 2 2 5 2 2 4 3" xfId="14305"/>
    <cellStyle name="Normal 2 4 2 2 5 2 2 5" xfId="5063"/>
    <cellStyle name="Normal 2 4 2 2 5 2 2 5 2" xfId="10231"/>
    <cellStyle name="Normal 2 4 2 2 5 2 2 5 3" xfId="15324"/>
    <cellStyle name="Normal 2 4 2 2 5 2 2 6" xfId="6113"/>
    <cellStyle name="Normal 2 4 2 2 5 2 2 7" xfId="11225"/>
    <cellStyle name="Normal 2 4 2 2 5 2 3" xfId="1456"/>
    <cellStyle name="Normal 2 4 2 2 5 2 3 2" xfId="6631"/>
    <cellStyle name="Normal 2 4 2 2 5 2 3 3" xfId="11738"/>
    <cellStyle name="Normal 2 4 2 2 5 2 4" xfId="2490"/>
    <cellStyle name="Normal 2 4 2 2 5 2 4 2" xfId="7663"/>
    <cellStyle name="Normal 2 4 2 2 5 2 4 3" xfId="12762"/>
    <cellStyle name="Normal 2 4 2 2 5 2 5" xfId="3529"/>
    <cellStyle name="Normal 2 4 2 2 5 2 5 2" xfId="8698"/>
    <cellStyle name="Normal 2 4 2 2 5 2 5 3" xfId="13792"/>
    <cellStyle name="Normal 2 4 2 2 5 2 6" xfId="4551"/>
    <cellStyle name="Normal 2 4 2 2 5 2 6 2" xfId="9719"/>
    <cellStyle name="Normal 2 4 2 2 5 2 6 3" xfId="14812"/>
    <cellStyle name="Normal 2 4 2 2 5 2 7" xfId="5599"/>
    <cellStyle name="Normal 2 4 2 2 5 2 8" xfId="10713"/>
    <cellStyle name="Normal 2 4 2 2 5 3" xfId="680"/>
    <cellStyle name="Normal 2 4 2 2 5 3 2" xfId="1712"/>
    <cellStyle name="Normal 2 4 2 2 5 3 2 2" xfId="6887"/>
    <cellStyle name="Normal 2 4 2 2 5 3 2 3" xfId="11994"/>
    <cellStyle name="Normal 2 4 2 2 5 3 3" xfId="2746"/>
    <cellStyle name="Normal 2 4 2 2 5 3 3 2" xfId="7919"/>
    <cellStyle name="Normal 2 4 2 2 5 3 3 3" xfId="13018"/>
    <cellStyle name="Normal 2 4 2 2 5 3 4" xfId="3786"/>
    <cellStyle name="Normal 2 4 2 2 5 3 4 2" xfId="8955"/>
    <cellStyle name="Normal 2 4 2 2 5 3 4 3" xfId="14049"/>
    <cellStyle name="Normal 2 4 2 2 5 3 5" xfId="4807"/>
    <cellStyle name="Normal 2 4 2 2 5 3 5 2" xfId="9975"/>
    <cellStyle name="Normal 2 4 2 2 5 3 5 3" xfId="15068"/>
    <cellStyle name="Normal 2 4 2 2 5 3 6" xfId="5857"/>
    <cellStyle name="Normal 2 4 2 2 5 3 7" xfId="10969"/>
    <cellStyle name="Normal 2 4 2 2 5 4" xfId="1200"/>
    <cellStyle name="Normal 2 4 2 2 5 4 2" xfId="6375"/>
    <cellStyle name="Normal 2 4 2 2 5 4 3" xfId="11482"/>
    <cellStyle name="Normal 2 4 2 2 5 5" xfId="2234"/>
    <cellStyle name="Normal 2 4 2 2 5 5 2" xfId="7407"/>
    <cellStyle name="Normal 2 4 2 2 5 5 3" xfId="12506"/>
    <cellStyle name="Normal 2 4 2 2 5 6" xfId="3272"/>
    <cellStyle name="Normal 2 4 2 2 5 6 2" xfId="8441"/>
    <cellStyle name="Normal 2 4 2 2 5 6 3" xfId="13536"/>
    <cellStyle name="Normal 2 4 2 2 5 7" xfId="4295"/>
    <cellStyle name="Normal 2 4 2 2 5 7 2" xfId="9463"/>
    <cellStyle name="Normal 2 4 2 2 5 7 3" xfId="14556"/>
    <cellStyle name="Normal 2 4 2 2 5 8" xfId="5341"/>
    <cellStyle name="Normal 2 4 2 2 5 9" xfId="10457"/>
    <cellStyle name="Normal 2 4 2 2 6" xfId="294"/>
    <cellStyle name="Normal 2 4 2 2 6 2" xfId="808"/>
    <cellStyle name="Normal 2 4 2 2 6 2 2" xfId="1840"/>
    <cellStyle name="Normal 2 4 2 2 6 2 2 2" xfId="7015"/>
    <cellStyle name="Normal 2 4 2 2 6 2 2 3" xfId="12122"/>
    <cellStyle name="Normal 2 4 2 2 6 2 3" xfId="2874"/>
    <cellStyle name="Normal 2 4 2 2 6 2 3 2" xfId="8047"/>
    <cellStyle name="Normal 2 4 2 2 6 2 3 3" xfId="13146"/>
    <cellStyle name="Normal 2 4 2 2 6 2 4" xfId="3914"/>
    <cellStyle name="Normal 2 4 2 2 6 2 4 2" xfId="9083"/>
    <cellStyle name="Normal 2 4 2 2 6 2 4 3" xfId="14177"/>
    <cellStyle name="Normal 2 4 2 2 6 2 5" xfId="4935"/>
    <cellStyle name="Normal 2 4 2 2 6 2 5 2" xfId="10103"/>
    <cellStyle name="Normal 2 4 2 2 6 2 5 3" xfId="15196"/>
    <cellStyle name="Normal 2 4 2 2 6 2 6" xfId="5985"/>
    <cellStyle name="Normal 2 4 2 2 6 2 7" xfId="11097"/>
    <cellStyle name="Normal 2 4 2 2 6 3" xfId="1328"/>
    <cellStyle name="Normal 2 4 2 2 6 3 2" xfId="6503"/>
    <cellStyle name="Normal 2 4 2 2 6 3 3" xfId="11610"/>
    <cellStyle name="Normal 2 4 2 2 6 4" xfId="2362"/>
    <cellStyle name="Normal 2 4 2 2 6 4 2" xfId="7535"/>
    <cellStyle name="Normal 2 4 2 2 6 4 3" xfId="12634"/>
    <cellStyle name="Normal 2 4 2 2 6 5" xfId="3401"/>
    <cellStyle name="Normal 2 4 2 2 6 5 2" xfId="8570"/>
    <cellStyle name="Normal 2 4 2 2 6 5 3" xfId="13664"/>
    <cellStyle name="Normal 2 4 2 2 6 6" xfId="4423"/>
    <cellStyle name="Normal 2 4 2 2 6 6 2" xfId="9591"/>
    <cellStyle name="Normal 2 4 2 2 6 6 3" xfId="14684"/>
    <cellStyle name="Normal 2 4 2 2 6 7" xfId="5471"/>
    <cellStyle name="Normal 2 4 2 2 6 8" xfId="10585"/>
    <cellStyle name="Normal 2 4 2 2 7" xfId="552"/>
    <cellStyle name="Normal 2 4 2 2 7 2" xfId="1584"/>
    <cellStyle name="Normal 2 4 2 2 7 2 2" xfId="6759"/>
    <cellStyle name="Normal 2 4 2 2 7 2 3" xfId="11866"/>
    <cellStyle name="Normal 2 4 2 2 7 3" xfId="2618"/>
    <cellStyle name="Normal 2 4 2 2 7 3 2" xfId="7791"/>
    <cellStyle name="Normal 2 4 2 2 7 3 3" xfId="12890"/>
    <cellStyle name="Normal 2 4 2 2 7 4" xfId="3658"/>
    <cellStyle name="Normal 2 4 2 2 7 4 2" xfId="8827"/>
    <cellStyle name="Normal 2 4 2 2 7 4 3" xfId="13921"/>
    <cellStyle name="Normal 2 4 2 2 7 5" xfId="4679"/>
    <cellStyle name="Normal 2 4 2 2 7 5 2" xfId="9847"/>
    <cellStyle name="Normal 2 4 2 2 7 5 3" xfId="14940"/>
    <cellStyle name="Normal 2 4 2 2 7 6" xfId="5729"/>
    <cellStyle name="Normal 2 4 2 2 7 7" xfId="10841"/>
    <cellStyle name="Normal 2 4 2 2 8" xfId="1070"/>
    <cellStyle name="Normal 2 4 2 2 8 2" xfId="6245"/>
    <cellStyle name="Normal 2 4 2 2 8 3" xfId="11354"/>
    <cellStyle name="Normal 2 4 2 2 9" xfId="2104"/>
    <cellStyle name="Normal 2 4 2 2 9 2" xfId="7277"/>
    <cellStyle name="Normal 2 4 2 2 9 3" xfId="12378"/>
    <cellStyle name="Normal 2 4 2 3" xfId="38"/>
    <cellStyle name="Normal 2 4 2 3 10" xfId="4175"/>
    <cellStyle name="Normal 2 4 2 3 10 2" xfId="9343"/>
    <cellStyle name="Normal 2 4 2 3 10 3" xfId="14436"/>
    <cellStyle name="Normal 2 4 2 3 11" xfId="5215"/>
    <cellStyle name="Normal 2 4 2 3 12" xfId="5259"/>
    <cellStyle name="Normal 2 4 2 3 2" xfId="72"/>
    <cellStyle name="Normal 2 4 2 3 2 10" xfId="5249"/>
    <cellStyle name="Normal 2 4 2 3 2 11" xfId="10369"/>
    <cellStyle name="Normal 2 4 2 3 2 2" xfId="138"/>
    <cellStyle name="Normal 2 4 2 3 2 2 10" xfId="10433"/>
    <cellStyle name="Normal 2 4 2 3 2 2 2" xfId="268"/>
    <cellStyle name="Normal 2 4 2 3 2 2 2 2" xfId="526"/>
    <cellStyle name="Normal 2 4 2 3 2 2 2 2 2" xfId="1040"/>
    <cellStyle name="Normal 2 4 2 3 2 2 2 2 2 2" xfId="2072"/>
    <cellStyle name="Normal 2 4 2 3 2 2 2 2 2 2 2" xfId="7247"/>
    <cellStyle name="Normal 2 4 2 3 2 2 2 2 2 2 3" xfId="12354"/>
    <cellStyle name="Normal 2 4 2 3 2 2 2 2 2 3" xfId="3106"/>
    <cellStyle name="Normal 2 4 2 3 2 2 2 2 2 3 2" xfId="8279"/>
    <cellStyle name="Normal 2 4 2 3 2 2 2 2 2 3 3" xfId="13378"/>
    <cellStyle name="Normal 2 4 2 3 2 2 2 2 2 4" xfId="4146"/>
    <cellStyle name="Normal 2 4 2 3 2 2 2 2 2 4 2" xfId="9315"/>
    <cellStyle name="Normal 2 4 2 3 2 2 2 2 2 4 3" xfId="14409"/>
    <cellStyle name="Normal 2 4 2 3 2 2 2 2 2 5" xfId="5167"/>
    <cellStyle name="Normal 2 4 2 3 2 2 2 2 2 5 2" xfId="10335"/>
    <cellStyle name="Normal 2 4 2 3 2 2 2 2 2 5 3" xfId="15428"/>
    <cellStyle name="Normal 2 4 2 3 2 2 2 2 2 6" xfId="6217"/>
    <cellStyle name="Normal 2 4 2 3 2 2 2 2 2 7" xfId="11329"/>
    <cellStyle name="Normal 2 4 2 3 2 2 2 2 3" xfId="1560"/>
    <cellStyle name="Normal 2 4 2 3 2 2 2 2 3 2" xfId="6735"/>
    <cellStyle name="Normal 2 4 2 3 2 2 2 2 3 3" xfId="11842"/>
    <cellStyle name="Normal 2 4 2 3 2 2 2 2 4" xfId="2594"/>
    <cellStyle name="Normal 2 4 2 3 2 2 2 2 4 2" xfId="7767"/>
    <cellStyle name="Normal 2 4 2 3 2 2 2 2 4 3" xfId="12866"/>
    <cellStyle name="Normal 2 4 2 3 2 2 2 2 5" xfId="3633"/>
    <cellStyle name="Normal 2 4 2 3 2 2 2 2 5 2" xfId="8802"/>
    <cellStyle name="Normal 2 4 2 3 2 2 2 2 5 3" xfId="13896"/>
    <cellStyle name="Normal 2 4 2 3 2 2 2 2 6" xfId="4655"/>
    <cellStyle name="Normal 2 4 2 3 2 2 2 2 6 2" xfId="9823"/>
    <cellStyle name="Normal 2 4 2 3 2 2 2 2 6 3" xfId="14916"/>
    <cellStyle name="Normal 2 4 2 3 2 2 2 2 7" xfId="5703"/>
    <cellStyle name="Normal 2 4 2 3 2 2 2 2 8" xfId="10817"/>
    <cellStyle name="Normal 2 4 2 3 2 2 2 3" xfId="784"/>
    <cellStyle name="Normal 2 4 2 3 2 2 2 3 2" xfId="1816"/>
    <cellStyle name="Normal 2 4 2 3 2 2 2 3 2 2" xfId="6991"/>
    <cellStyle name="Normal 2 4 2 3 2 2 2 3 2 3" xfId="12098"/>
    <cellStyle name="Normal 2 4 2 3 2 2 2 3 3" xfId="2850"/>
    <cellStyle name="Normal 2 4 2 3 2 2 2 3 3 2" xfId="8023"/>
    <cellStyle name="Normal 2 4 2 3 2 2 2 3 3 3" xfId="13122"/>
    <cellStyle name="Normal 2 4 2 3 2 2 2 3 4" xfId="3890"/>
    <cellStyle name="Normal 2 4 2 3 2 2 2 3 4 2" xfId="9059"/>
    <cellStyle name="Normal 2 4 2 3 2 2 2 3 4 3" xfId="14153"/>
    <cellStyle name="Normal 2 4 2 3 2 2 2 3 5" xfId="4911"/>
    <cellStyle name="Normal 2 4 2 3 2 2 2 3 5 2" xfId="10079"/>
    <cellStyle name="Normal 2 4 2 3 2 2 2 3 5 3" xfId="15172"/>
    <cellStyle name="Normal 2 4 2 3 2 2 2 3 6" xfId="5961"/>
    <cellStyle name="Normal 2 4 2 3 2 2 2 3 7" xfId="11073"/>
    <cellStyle name="Normal 2 4 2 3 2 2 2 4" xfId="1304"/>
    <cellStyle name="Normal 2 4 2 3 2 2 2 4 2" xfId="6479"/>
    <cellStyle name="Normal 2 4 2 3 2 2 2 4 3" xfId="11586"/>
    <cellStyle name="Normal 2 4 2 3 2 2 2 5" xfId="2338"/>
    <cellStyle name="Normal 2 4 2 3 2 2 2 5 2" xfId="7511"/>
    <cellStyle name="Normal 2 4 2 3 2 2 2 5 3" xfId="12610"/>
    <cellStyle name="Normal 2 4 2 3 2 2 2 6" xfId="3376"/>
    <cellStyle name="Normal 2 4 2 3 2 2 2 6 2" xfId="8545"/>
    <cellStyle name="Normal 2 4 2 3 2 2 2 6 3" xfId="13640"/>
    <cellStyle name="Normal 2 4 2 3 2 2 2 7" xfId="4399"/>
    <cellStyle name="Normal 2 4 2 3 2 2 2 7 2" xfId="9567"/>
    <cellStyle name="Normal 2 4 2 3 2 2 2 7 3" xfId="14660"/>
    <cellStyle name="Normal 2 4 2 3 2 2 2 8" xfId="5445"/>
    <cellStyle name="Normal 2 4 2 3 2 2 2 9" xfId="10561"/>
    <cellStyle name="Normal 2 4 2 3 2 2 3" xfId="398"/>
    <cellStyle name="Normal 2 4 2 3 2 2 3 2" xfId="912"/>
    <cellStyle name="Normal 2 4 2 3 2 2 3 2 2" xfId="1944"/>
    <cellStyle name="Normal 2 4 2 3 2 2 3 2 2 2" xfId="7119"/>
    <cellStyle name="Normal 2 4 2 3 2 2 3 2 2 3" xfId="12226"/>
    <cellStyle name="Normal 2 4 2 3 2 2 3 2 3" xfId="2978"/>
    <cellStyle name="Normal 2 4 2 3 2 2 3 2 3 2" xfId="8151"/>
    <cellStyle name="Normal 2 4 2 3 2 2 3 2 3 3" xfId="13250"/>
    <cellStyle name="Normal 2 4 2 3 2 2 3 2 4" xfId="4018"/>
    <cellStyle name="Normal 2 4 2 3 2 2 3 2 4 2" xfId="9187"/>
    <cellStyle name="Normal 2 4 2 3 2 2 3 2 4 3" xfId="14281"/>
    <cellStyle name="Normal 2 4 2 3 2 2 3 2 5" xfId="5039"/>
    <cellStyle name="Normal 2 4 2 3 2 2 3 2 5 2" xfId="10207"/>
    <cellStyle name="Normal 2 4 2 3 2 2 3 2 5 3" xfId="15300"/>
    <cellStyle name="Normal 2 4 2 3 2 2 3 2 6" xfId="6089"/>
    <cellStyle name="Normal 2 4 2 3 2 2 3 2 7" xfId="11201"/>
    <cellStyle name="Normal 2 4 2 3 2 2 3 3" xfId="1432"/>
    <cellStyle name="Normal 2 4 2 3 2 2 3 3 2" xfId="6607"/>
    <cellStyle name="Normal 2 4 2 3 2 2 3 3 3" xfId="11714"/>
    <cellStyle name="Normal 2 4 2 3 2 2 3 4" xfId="2466"/>
    <cellStyle name="Normal 2 4 2 3 2 2 3 4 2" xfId="7639"/>
    <cellStyle name="Normal 2 4 2 3 2 2 3 4 3" xfId="12738"/>
    <cellStyle name="Normal 2 4 2 3 2 2 3 5" xfId="3505"/>
    <cellStyle name="Normal 2 4 2 3 2 2 3 5 2" xfId="8674"/>
    <cellStyle name="Normal 2 4 2 3 2 2 3 5 3" xfId="13768"/>
    <cellStyle name="Normal 2 4 2 3 2 2 3 6" xfId="4527"/>
    <cellStyle name="Normal 2 4 2 3 2 2 3 6 2" xfId="9695"/>
    <cellStyle name="Normal 2 4 2 3 2 2 3 6 3" xfId="14788"/>
    <cellStyle name="Normal 2 4 2 3 2 2 3 7" xfId="5575"/>
    <cellStyle name="Normal 2 4 2 3 2 2 3 8" xfId="10689"/>
    <cellStyle name="Normal 2 4 2 3 2 2 4" xfId="656"/>
    <cellStyle name="Normal 2 4 2 3 2 2 4 2" xfId="1688"/>
    <cellStyle name="Normal 2 4 2 3 2 2 4 2 2" xfId="6863"/>
    <cellStyle name="Normal 2 4 2 3 2 2 4 2 3" xfId="11970"/>
    <cellStyle name="Normal 2 4 2 3 2 2 4 3" xfId="2722"/>
    <cellStyle name="Normal 2 4 2 3 2 2 4 3 2" xfId="7895"/>
    <cellStyle name="Normal 2 4 2 3 2 2 4 3 3" xfId="12994"/>
    <cellStyle name="Normal 2 4 2 3 2 2 4 4" xfId="3762"/>
    <cellStyle name="Normal 2 4 2 3 2 2 4 4 2" xfId="8931"/>
    <cellStyle name="Normal 2 4 2 3 2 2 4 4 3" xfId="14025"/>
    <cellStyle name="Normal 2 4 2 3 2 2 4 5" xfId="4783"/>
    <cellStyle name="Normal 2 4 2 3 2 2 4 5 2" xfId="9951"/>
    <cellStyle name="Normal 2 4 2 3 2 2 4 5 3" xfId="15044"/>
    <cellStyle name="Normal 2 4 2 3 2 2 4 6" xfId="5833"/>
    <cellStyle name="Normal 2 4 2 3 2 2 4 7" xfId="10945"/>
    <cellStyle name="Normal 2 4 2 3 2 2 5" xfId="1176"/>
    <cellStyle name="Normal 2 4 2 3 2 2 5 2" xfId="6351"/>
    <cellStyle name="Normal 2 4 2 3 2 2 5 3" xfId="11458"/>
    <cellStyle name="Normal 2 4 2 3 2 2 6" xfId="2210"/>
    <cellStyle name="Normal 2 4 2 3 2 2 6 2" xfId="7383"/>
    <cellStyle name="Normal 2 4 2 3 2 2 6 3" xfId="12482"/>
    <cellStyle name="Normal 2 4 2 3 2 2 7" xfId="3246"/>
    <cellStyle name="Normal 2 4 2 3 2 2 7 2" xfId="8415"/>
    <cellStyle name="Normal 2 4 2 3 2 2 7 3" xfId="13511"/>
    <cellStyle name="Normal 2 4 2 3 2 2 8" xfId="4271"/>
    <cellStyle name="Normal 2 4 2 3 2 2 8 2" xfId="9439"/>
    <cellStyle name="Normal 2 4 2 3 2 2 8 3" xfId="14532"/>
    <cellStyle name="Normal 2 4 2 3 2 2 9" xfId="5315"/>
    <cellStyle name="Normal 2 4 2 3 2 3" xfId="204"/>
    <cellStyle name="Normal 2 4 2 3 2 3 2" xfId="462"/>
    <cellStyle name="Normal 2 4 2 3 2 3 2 2" xfId="976"/>
    <cellStyle name="Normal 2 4 2 3 2 3 2 2 2" xfId="2008"/>
    <cellStyle name="Normal 2 4 2 3 2 3 2 2 2 2" xfId="7183"/>
    <cellStyle name="Normal 2 4 2 3 2 3 2 2 2 3" xfId="12290"/>
    <cellStyle name="Normal 2 4 2 3 2 3 2 2 3" xfId="3042"/>
    <cellStyle name="Normal 2 4 2 3 2 3 2 2 3 2" xfId="8215"/>
    <cellStyle name="Normal 2 4 2 3 2 3 2 2 3 3" xfId="13314"/>
    <cellStyle name="Normal 2 4 2 3 2 3 2 2 4" xfId="4082"/>
    <cellStyle name="Normal 2 4 2 3 2 3 2 2 4 2" xfId="9251"/>
    <cellStyle name="Normal 2 4 2 3 2 3 2 2 4 3" xfId="14345"/>
    <cellStyle name="Normal 2 4 2 3 2 3 2 2 5" xfId="5103"/>
    <cellStyle name="Normal 2 4 2 3 2 3 2 2 5 2" xfId="10271"/>
    <cellStyle name="Normal 2 4 2 3 2 3 2 2 5 3" xfId="15364"/>
    <cellStyle name="Normal 2 4 2 3 2 3 2 2 6" xfId="6153"/>
    <cellStyle name="Normal 2 4 2 3 2 3 2 2 7" xfId="11265"/>
    <cellStyle name="Normal 2 4 2 3 2 3 2 3" xfId="1496"/>
    <cellStyle name="Normal 2 4 2 3 2 3 2 3 2" xfId="6671"/>
    <cellStyle name="Normal 2 4 2 3 2 3 2 3 3" xfId="11778"/>
    <cellStyle name="Normal 2 4 2 3 2 3 2 4" xfId="2530"/>
    <cellStyle name="Normal 2 4 2 3 2 3 2 4 2" xfId="7703"/>
    <cellStyle name="Normal 2 4 2 3 2 3 2 4 3" xfId="12802"/>
    <cellStyle name="Normal 2 4 2 3 2 3 2 5" xfId="3569"/>
    <cellStyle name="Normal 2 4 2 3 2 3 2 5 2" xfId="8738"/>
    <cellStyle name="Normal 2 4 2 3 2 3 2 5 3" xfId="13832"/>
    <cellStyle name="Normal 2 4 2 3 2 3 2 6" xfId="4591"/>
    <cellStyle name="Normal 2 4 2 3 2 3 2 6 2" xfId="9759"/>
    <cellStyle name="Normal 2 4 2 3 2 3 2 6 3" xfId="14852"/>
    <cellStyle name="Normal 2 4 2 3 2 3 2 7" xfId="5639"/>
    <cellStyle name="Normal 2 4 2 3 2 3 2 8" xfId="10753"/>
    <cellStyle name="Normal 2 4 2 3 2 3 3" xfId="720"/>
    <cellStyle name="Normal 2 4 2 3 2 3 3 2" xfId="1752"/>
    <cellStyle name="Normal 2 4 2 3 2 3 3 2 2" xfId="6927"/>
    <cellStyle name="Normal 2 4 2 3 2 3 3 2 3" xfId="12034"/>
    <cellStyle name="Normal 2 4 2 3 2 3 3 3" xfId="2786"/>
    <cellStyle name="Normal 2 4 2 3 2 3 3 3 2" xfId="7959"/>
    <cellStyle name="Normal 2 4 2 3 2 3 3 3 3" xfId="13058"/>
    <cellStyle name="Normal 2 4 2 3 2 3 3 4" xfId="3826"/>
    <cellStyle name="Normal 2 4 2 3 2 3 3 4 2" xfId="8995"/>
    <cellStyle name="Normal 2 4 2 3 2 3 3 4 3" xfId="14089"/>
    <cellStyle name="Normal 2 4 2 3 2 3 3 5" xfId="4847"/>
    <cellStyle name="Normal 2 4 2 3 2 3 3 5 2" xfId="10015"/>
    <cellStyle name="Normal 2 4 2 3 2 3 3 5 3" xfId="15108"/>
    <cellStyle name="Normal 2 4 2 3 2 3 3 6" xfId="5897"/>
    <cellStyle name="Normal 2 4 2 3 2 3 3 7" xfId="11009"/>
    <cellStyle name="Normal 2 4 2 3 2 3 4" xfId="1240"/>
    <cellStyle name="Normal 2 4 2 3 2 3 4 2" xfId="6415"/>
    <cellStyle name="Normal 2 4 2 3 2 3 4 3" xfId="11522"/>
    <cellStyle name="Normal 2 4 2 3 2 3 5" xfId="2274"/>
    <cellStyle name="Normal 2 4 2 3 2 3 5 2" xfId="7447"/>
    <cellStyle name="Normal 2 4 2 3 2 3 5 3" xfId="12546"/>
    <cellStyle name="Normal 2 4 2 3 2 3 6" xfId="3312"/>
    <cellStyle name="Normal 2 4 2 3 2 3 6 2" xfId="8481"/>
    <cellStyle name="Normal 2 4 2 3 2 3 6 3" xfId="13576"/>
    <cellStyle name="Normal 2 4 2 3 2 3 7" xfId="4335"/>
    <cellStyle name="Normal 2 4 2 3 2 3 7 2" xfId="9503"/>
    <cellStyle name="Normal 2 4 2 3 2 3 7 3" xfId="14596"/>
    <cellStyle name="Normal 2 4 2 3 2 3 8" xfId="5381"/>
    <cellStyle name="Normal 2 4 2 3 2 3 9" xfId="10497"/>
    <cellStyle name="Normal 2 4 2 3 2 4" xfId="334"/>
    <cellStyle name="Normal 2 4 2 3 2 4 2" xfId="848"/>
    <cellStyle name="Normal 2 4 2 3 2 4 2 2" xfId="1880"/>
    <cellStyle name="Normal 2 4 2 3 2 4 2 2 2" xfId="7055"/>
    <cellStyle name="Normal 2 4 2 3 2 4 2 2 3" xfId="12162"/>
    <cellStyle name="Normal 2 4 2 3 2 4 2 3" xfId="2914"/>
    <cellStyle name="Normal 2 4 2 3 2 4 2 3 2" xfId="8087"/>
    <cellStyle name="Normal 2 4 2 3 2 4 2 3 3" xfId="13186"/>
    <cellStyle name="Normal 2 4 2 3 2 4 2 4" xfId="3954"/>
    <cellStyle name="Normal 2 4 2 3 2 4 2 4 2" xfId="9123"/>
    <cellStyle name="Normal 2 4 2 3 2 4 2 4 3" xfId="14217"/>
    <cellStyle name="Normal 2 4 2 3 2 4 2 5" xfId="4975"/>
    <cellStyle name="Normal 2 4 2 3 2 4 2 5 2" xfId="10143"/>
    <cellStyle name="Normal 2 4 2 3 2 4 2 5 3" xfId="15236"/>
    <cellStyle name="Normal 2 4 2 3 2 4 2 6" xfId="6025"/>
    <cellStyle name="Normal 2 4 2 3 2 4 2 7" xfId="11137"/>
    <cellStyle name="Normal 2 4 2 3 2 4 3" xfId="1368"/>
    <cellStyle name="Normal 2 4 2 3 2 4 3 2" xfId="6543"/>
    <cellStyle name="Normal 2 4 2 3 2 4 3 3" xfId="11650"/>
    <cellStyle name="Normal 2 4 2 3 2 4 4" xfId="2402"/>
    <cellStyle name="Normal 2 4 2 3 2 4 4 2" xfId="7575"/>
    <cellStyle name="Normal 2 4 2 3 2 4 4 3" xfId="12674"/>
    <cellStyle name="Normal 2 4 2 3 2 4 5" xfId="3441"/>
    <cellStyle name="Normal 2 4 2 3 2 4 5 2" xfId="8610"/>
    <cellStyle name="Normal 2 4 2 3 2 4 5 3" xfId="13704"/>
    <cellStyle name="Normal 2 4 2 3 2 4 6" xfId="4463"/>
    <cellStyle name="Normal 2 4 2 3 2 4 6 2" xfId="9631"/>
    <cellStyle name="Normal 2 4 2 3 2 4 6 3" xfId="14724"/>
    <cellStyle name="Normal 2 4 2 3 2 4 7" xfId="5511"/>
    <cellStyle name="Normal 2 4 2 3 2 4 8" xfId="10625"/>
    <cellStyle name="Normal 2 4 2 3 2 5" xfId="592"/>
    <cellStyle name="Normal 2 4 2 3 2 5 2" xfId="1624"/>
    <cellStyle name="Normal 2 4 2 3 2 5 2 2" xfId="6799"/>
    <cellStyle name="Normal 2 4 2 3 2 5 2 3" xfId="11906"/>
    <cellStyle name="Normal 2 4 2 3 2 5 3" xfId="2658"/>
    <cellStyle name="Normal 2 4 2 3 2 5 3 2" xfId="7831"/>
    <cellStyle name="Normal 2 4 2 3 2 5 3 3" xfId="12930"/>
    <cellStyle name="Normal 2 4 2 3 2 5 4" xfId="3698"/>
    <cellStyle name="Normal 2 4 2 3 2 5 4 2" xfId="8867"/>
    <cellStyle name="Normal 2 4 2 3 2 5 4 3" xfId="13961"/>
    <cellStyle name="Normal 2 4 2 3 2 5 5" xfId="4719"/>
    <cellStyle name="Normal 2 4 2 3 2 5 5 2" xfId="9887"/>
    <cellStyle name="Normal 2 4 2 3 2 5 5 3" xfId="14980"/>
    <cellStyle name="Normal 2 4 2 3 2 5 6" xfId="5769"/>
    <cellStyle name="Normal 2 4 2 3 2 5 7" xfId="10881"/>
    <cellStyle name="Normal 2 4 2 3 2 6" xfId="1111"/>
    <cellStyle name="Normal 2 4 2 3 2 6 2" xfId="6286"/>
    <cellStyle name="Normal 2 4 2 3 2 6 3" xfId="11394"/>
    <cellStyle name="Normal 2 4 2 3 2 7" xfId="2146"/>
    <cellStyle name="Normal 2 4 2 3 2 7 2" xfId="7319"/>
    <cellStyle name="Normal 2 4 2 3 2 7 3" xfId="12418"/>
    <cellStyle name="Normal 2 4 2 3 2 8" xfId="3180"/>
    <cellStyle name="Normal 2 4 2 3 2 8 2" xfId="8349"/>
    <cellStyle name="Normal 2 4 2 3 2 8 3" xfId="13445"/>
    <cellStyle name="Normal 2 4 2 3 2 9" xfId="4207"/>
    <cellStyle name="Normal 2 4 2 3 2 9 2" xfId="9375"/>
    <cellStyle name="Normal 2 4 2 3 2 9 3" xfId="14468"/>
    <cellStyle name="Normal 2 4 2 3 3" xfId="106"/>
    <cellStyle name="Normal 2 4 2 3 3 10" xfId="10401"/>
    <cellStyle name="Normal 2 4 2 3 3 2" xfId="236"/>
    <cellStyle name="Normal 2 4 2 3 3 2 2" xfId="494"/>
    <cellStyle name="Normal 2 4 2 3 3 2 2 2" xfId="1008"/>
    <cellStyle name="Normal 2 4 2 3 3 2 2 2 2" xfId="2040"/>
    <cellStyle name="Normal 2 4 2 3 3 2 2 2 2 2" xfId="7215"/>
    <cellStyle name="Normal 2 4 2 3 3 2 2 2 2 3" xfId="12322"/>
    <cellStyle name="Normal 2 4 2 3 3 2 2 2 3" xfId="3074"/>
    <cellStyle name="Normal 2 4 2 3 3 2 2 2 3 2" xfId="8247"/>
    <cellStyle name="Normal 2 4 2 3 3 2 2 2 3 3" xfId="13346"/>
    <cellStyle name="Normal 2 4 2 3 3 2 2 2 4" xfId="4114"/>
    <cellStyle name="Normal 2 4 2 3 3 2 2 2 4 2" xfId="9283"/>
    <cellStyle name="Normal 2 4 2 3 3 2 2 2 4 3" xfId="14377"/>
    <cellStyle name="Normal 2 4 2 3 3 2 2 2 5" xfId="5135"/>
    <cellStyle name="Normal 2 4 2 3 3 2 2 2 5 2" xfId="10303"/>
    <cellStyle name="Normal 2 4 2 3 3 2 2 2 5 3" xfId="15396"/>
    <cellStyle name="Normal 2 4 2 3 3 2 2 2 6" xfId="6185"/>
    <cellStyle name="Normal 2 4 2 3 3 2 2 2 7" xfId="11297"/>
    <cellStyle name="Normal 2 4 2 3 3 2 2 3" xfId="1528"/>
    <cellStyle name="Normal 2 4 2 3 3 2 2 3 2" xfId="6703"/>
    <cellStyle name="Normal 2 4 2 3 3 2 2 3 3" xfId="11810"/>
    <cellStyle name="Normal 2 4 2 3 3 2 2 4" xfId="2562"/>
    <cellStyle name="Normal 2 4 2 3 3 2 2 4 2" xfId="7735"/>
    <cellStyle name="Normal 2 4 2 3 3 2 2 4 3" xfId="12834"/>
    <cellStyle name="Normal 2 4 2 3 3 2 2 5" xfId="3601"/>
    <cellStyle name="Normal 2 4 2 3 3 2 2 5 2" xfId="8770"/>
    <cellStyle name="Normal 2 4 2 3 3 2 2 5 3" xfId="13864"/>
    <cellStyle name="Normal 2 4 2 3 3 2 2 6" xfId="4623"/>
    <cellStyle name="Normal 2 4 2 3 3 2 2 6 2" xfId="9791"/>
    <cellStyle name="Normal 2 4 2 3 3 2 2 6 3" xfId="14884"/>
    <cellStyle name="Normal 2 4 2 3 3 2 2 7" xfId="5671"/>
    <cellStyle name="Normal 2 4 2 3 3 2 2 8" xfId="10785"/>
    <cellStyle name="Normal 2 4 2 3 3 2 3" xfId="752"/>
    <cellStyle name="Normal 2 4 2 3 3 2 3 2" xfId="1784"/>
    <cellStyle name="Normal 2 4 2 3 3 2 3 2 2" xfId="6959"/>
    <cellStyle name="Normal 2 4 2 3 3 2 3 2 3" xfId="12066"/>
    <cellStyle name="Normal 2 4 2 3 3 2 3 3" xfId="2818"/>
    <cellStyle name="Normal 2 4 2 3 3 2 3 3 2" xfId="7991"/>
    <cellStyle name="Normal 2 4 2 3 3 2 3 3 3" xfId="13090"/>
    <cellStyle name="Normal 2 4 2 3 3 2 3 4" xfId="3858"/>
    <cellStyle name="Normal 2 4 2 3 3 2 3 4 2" xfId="9027"/>
    <cellStyle name="Normal 2 4 2 3 3 2 3 4 3" xfId="14121"/>
    <cellStyle name="Normal 2 4 2 3 3 2 3 5" xfId="4879"/>
    <cellStyle name="Normal 2 4 2 3 3 2 3 5 2" xfId="10047"/>
    <cellStyle name="Normal 2 4 2 3 3 2 3 5 3" xfId="15140"/>
    <cellStyle name="Normal 2 4 2 3 3 2 3 6" xfId="5929"/>
    <cellStyle name="Normal 2 4 2 3 3 2 3 7" xfId="11041"/>
    <cellStyle name="Normal 2 4 2 3 3 2 4" xfId="1272"/>
    <cellStyle name="Normal 2 4 2 3 3 2 4 2" xfId="6447"/>
    <cellStyle name="Normal 2 4 2 3 3 2 4 3" xfId="11554"/>
    <cellStyle name="Normal 2 4 2 3 3 2 5" xfId="2306"/>
    <cellStyle name="Normal 2 4 2 3 3 2 5 2" xfId="7479"/>
    <cellStyle name="Normal 2 4 2 3 3 2 5 3" xfId="12578"/>
    <cellStyle name="Normal 2 4 2 3 3 2 6" xfId="3344"/>
    <cellStyle name="Normal 2 4 2 3 3 2 6 2" xfId="8513"/>
    <cellStyle name="Normal 2 4 2 3 3 2 6 3" xfId="13608"/>
    <cellStyle name="Normal 2 4 2 3 3 2 7" xfId="4367"/>
    <cellStyle name="Normal 2 4 2 3 3 2 7 2" xfId="9535"/>
    <cellStyle name="Normal 2 4 2 3 3 2 7 3" xfId="14628"/>
    <cellStyle name="Normal 2 4 2 3 3 2 8" xfId="5413"/>
    <cellStyle name="Normal 2 4 2 3 3 2 9" xfId="10529"/>
    <cellStyle name="Normal 2 4 2 3 3 3" xfId="366"/>
    <cellStyle name="Normal 2 4 2 3 3 3 2" xfId="880"/>
    <cellStyle name="Normal 2 4 2 3 3 3 2 2" xfId="1912"/>
    <cellStyle name="Normal 2 4 2 3 3 3 2 2 2" xfId="7087"/>
    <cellStyle name="Normal 2 4 2 3 3 3 2 2 3" xfId="12194"/>
    <cellStyle name="Normal 2 4 2 3 3 3 2 3" xfId="2946"/>
    <cellStyle name="Normal 2 4 2 3 3 3 2 3 2" xfId="8119"/>
    <cellStyle name="Normal 2 4 2 3 3 3 2 3 3" xfId="13218"/>
    <cellStyle name="Normal 2 4 2 3 3 3 2 4" xfId="3986"/>
    <cellStyle name="Normal 2 4 2 3 3 3 2 4 2" xfId="9155"/>
    <cellStyle name="Normal 2 4 2 3 3 3 2 4 3" xfId="14249"/>
    <cellStyle name="Normal 2 4 2 3 3 3 2 5" xfId="5007"/>
    <cellStyle name="Normal 2 4 2 3 3 3 2 5 2" xfId="10175"/>
    <cellStyle name="Normal 2 4 2 3 3 3 2 5 3" xfId="15268"/>
    <cellStyle name="Normal 2 4 2 3 3 3 2 6" xfId="6057"/>
    <cellStyle name="Normal 2 4 2 3 3 3 2 7" xfId="11169"/>
    <cellStyle name="Normal 2 4 2 3 3 3 3" xfId="1400"/>
    <cellStyle name="Normal 2 4 2 3 3 3 3 2" xfId="6575"/>
    <cellStyle name="Normal 2 4 2 3 3 3 3 3" xfId="11682"/>
    <cellStyle name="Normal 2 4 2 3 3 3 4" xfId="2434"/>
    <cellStyle name="Normal 2 4 2 3 3 3 4 2" xfId="7607"/>
    <cellStyle name="Normal 2 4 2 3 3 3 4 3" xfId="12706"/>
    <cellStyle name="Normal 2 4 2 3 3 3 5" xfId="3473"/>
    <cellStyle name="Normal 2 4 2 3 3 3 5 2" xfId="8642"/>
    <cellStyle name="Normal 2 4 2 3 3 3 5 3" xfId="13736"/>
    <cellStyle name="Normal 2 4 2 3 3 3 6" xfId="4495"/>
    <cellStyle name="Normal 2 4 2 3 3 3 6 2" xfId="9663"/>
    <cellStyle name="Normal 2 4 2 3 3 3 6 3" xfId="14756"/>
    <cellStyle name="Normal 2 4 2 3 3 3 7" xfId="5543"/>
    <cellStyle name="Normal 2 4 2 3 3 3 8" xfId="10657"/>
    <cellStyle name="Normal 2 4 2 3 3 4" xfId="624"/>
    <cellStyle name="Normal 2 4 2 3 3 4 2" xfId="1656"/>
    <cellStyle name="Normal 2 4 2 3 3 4 2 2" xfId="6831"/>
    <cellStyle name="Normal 2 4 2 3 3 4 2 3" xfId="11938"/>
    <cellStyle name="Normal 2 4 2 3 3 4 3" xfId="2690"/>
    <cellStyle name="Normal 2 4 2 3 3 4 3 2" xfId="7863"/>
    <cellStyle name="Normal 2 4 2 3 3 4 3 3" xfId="12962"/>
    <cellStyle name="Normal 2 4 2 3 3 4 4" xfId="3730"/>
    <cellStyle name="Normal 2 4 2 3 3 4 4 2" xfId="8899"/>
    <cellStyle name="Normal 2 4 2 3 3 4 4 3" xfId="13993"/>
    <cellStyle name="Normal 2 4 2 3 3 4 5" xfId="4751"/>
    <cellStyle name="Normal 2 4 2 3 3 4 5 2" xfId="9919"/>
    <cellStyle name="Normal 2 4 2 3 3 4 5 3" xfId="15012"/>
    <cellStyle name="Normal 2 4 2 3 3 4 6" xfId="5801"/>
    <cellStyle name="Normal 2 4 2 3 3 4 7" xfId="10913"/>
    <cellStyle name="Normal 2 4 2 3 3 5" xfId="1144"/>
    <cellStyle name="Normal 2 4 2 3 3 5 2" xfId="6319"/>
    <cellStyle name="Normal 2 4 2 3 3 5 3" xfId="11426"/>
    <cellStyle name="Normal 2 4 2 3 3 6" xfId="2178"/>
    <cellStyle name="Normal 2 4 2 3 3 6 2" xfId="7351"/>
    <cellStyle name="Normal 2 4 2 3 3 6 3" xfId="12450"/>
    <cellStyle name="Normal 2 4 2 3 3 7" xfId="3214"/>
    <cellStyle name="Normal 2 4 2 3 3 7 2" xfId="8383"/>
    <cellStyle name="Normal 2 4 2 3 3 7 3" xfId="13479"/>
    <cellStyle name="Normal 2 4 2 3 3 8" xfId="4239"/>
    <cellStyle name="Normal 2 4 2 3 3 8 2" xfId="9407"/>
    <cellStyle name="Normal 2 4 2 3 3 8 3" xfId="14500"/>
    <cellStyle name="Normal 2 4 2 3 3 9" xfId="5283"/>
    <cellStyle name="Normal 2 4 2 3 4" xfId="172"/>
    <cellStyle name="Normal 2 4 2 3 4 2" xfId="430"/>
    <cellStyle name="Normal 2 4 2 3 4 2 2" xfId="944"/>
    <cellStyle name="Normal 2 4 2 3 4 2 2 2" xfId="1976"/>
    <cellStyle name="Normal 2 4 2 3 4 2 2 2 2" xfId="7151"/>
    <cellStyle name="Normal 2 4 2 3 4 2 2 2 3" xfId="12258"/>
    <cellStyle name="Normal 2 4 2 3 4 2 2 3" xfId="3010"/>
    <cellStyle name="Normal 2 4 2 3 4 2 2 3 2" xfId="8183"/>
    <cellStyle name="Normal 2 4 2 3 4 2 2 3 3" xfId="13282"/>
    <cellStyle name="Normal 2 4 2 3 4 2 2 4" xfId="4050"/>
    <cellStyle name="Normal 2 4 2 3 4 2 2 4 2" xfId="9219"/>
    <cellStyle name="Normal 2 4 2 3 4 2 2 4 3" xfId="14313"/>
    <cellStyle name="Normal 2 4 2 3 4 2 2 5" xfId="5071"/>
    <cellStyle name="Normal 2 4 2 3 4 2 2 5 2" xfId="10239"/>
    <cellStyle name="Normal 2 4 2 3 4 2 2 5 3" xfId="15332"/>
    <cellStyle name="Normal 2 4 2 3 4 2 2 6" xfId="6121"/>
    <cellStyle name="Normal 2 4 2 3 4 2 2 7" xfId="11233"/>
    <cellStyle name="Normal 2 4 2 3 4 2 3" xfId="1464"/>
    <cellStyle name="Normal 2 4 2 3 4 2 3 2" xfId="6639"/>
    <cellStyle name="Normal 2 4 2 3 4 2 3 3" xfId="11746"/>
    <cellStyle name="Normal 2 4 2 3 4 2 4" xfId="2498"/>
    <cellStyle name="Normal 2 4 2 3 4 2 4 2" xfId="7671"/>
    <cellStyle name="Normal 2 4 2 3 4 2 4 3" xfId="12770"/>
    <cellStyle name="Normal 2 4 2 3 4 2 5" xfId="3537"/>
    <cellStyle name="Normal 2 4 2 3 4 2 5 2" xfId="8706"/>
    <cellStyle name="Normal 2 4 2 3 4 2 5 3" xfId="13800"/>
    <cellStyle name="Normal 2 4 2 3 4 2 6" xfId="4559"/>
    <cellStyle name="Normal 2 4 2 3 4 2 6 2" xfId="9727"/>
    <cellStyle name="Normal 2 4 2 3 4 2 6 3" xfId="14820"/>
    <cellStyle name="Normal 2 4 2 3 4 2 7" xfId="5607"/>
    <cellStyle name="Normal 2 4 2 3 4 2 8" xfId="10721"/>
    <cellStyle name="Normal 2 4 2 3 4 3" xfId="688"/>
    <cellStyle name="Normal 2 4 2 3 4 3 2" xfId="1720"/>
    <cellStyle name="Normal 2 4 2 3 4 3 2 2" xfId="6895"/>
    <cellStyle name="Normal 2 4 2 3 4 3 2 3" xfId="12002"/>
    <cellStyle name="Normal 2 4 2 3 4 3 3" xfId="2754"/>
    <cellStyle name="Normal 2 4 2 3 4 3 3 2" xfId="7927"/>
    <cellStyle name="Normal 2 4 2 3 4 3 3 3" xfId="13026"/>
    <cellStyle name="Normal 2 4 2 3 4 3 4" xfId="3794"/>
    <cellStyle name="Normal 2 4 2 3 4 3 4 2" xfId="8963"/>
    <cellStyle name="Normal 2 4 2 3 4 3 4 3" xfId="14057"/>
    <cellStyle name="Normal 2 4 2 3 4 3 5" xfId="4815"/>
    <cellStyle name="Normal 2 4 2 3 4 3 5 2" xfId="9983"/>
    <cellStyle name="Normal 2 4 2 3 4 3 5 3" xfId="15076"/>
    <cellStyle name="Normal 2 4 2 3 4 3 6" xfId="5865"/>
    <cellStyle name="Normal 2 4 2 3 4 3 7" xfId="10977"/>
    <cellStyle name="Normal 2 4 2 3 4 4" xfId="1208"/>
    <cellStyle name="Normal 2 4 2 3 4 4 2" xfId="6383"/>
    <cellStyle name="Normal 2 4 2 3 4 4 3" xfId="11490"/>
    <cellStyle name="Normal 2 4 2 3 4 5" xfId="2242"/>
    <cellStyle name="Normal 2 4 2 3 4 5 2" xfId="7415"/>
    <cellStyle name="Normal 2 4 2 3 4 5 3" xfId="12514"/>
    <cellStyle name="Normal 2 4 2 3 4 6" xfId="3280"/>
    <cellStyle name="Normal 2 4 2 3 4 6 2" xfId="8449"/>
    <cellStyle name="Normal 2 4 2 3 4 6 3" xfId="13544"/>
    <cellStyle name="Normal 2 4 2 3 4 7" xfId="4303"/>
    <cellStyle name="Normal 2 4 2 3 4 7 2" xfId="9471"/>
    <cellStyle name="Normal 2 4 2 3 4 7 3" xfId="14564"/>
    <cellStyle name="Normal 2 4 2 3 4 8" xfId="5349"/>
    <cellStyle name="Normal 2 4 2 3 4 9" xfId="10465"/>
    <cellStyle name="Normal 2 4 2 3 5" xfId="302"/>
    <cellStyle name="Normal 2 4 2 3 5 2" xfId="816"/>
    <cellStyle name="Normal 2 4 2 3 5 2 2" xfId="1848"/>
    <cellStyle name="Normal 2 4 2 3 5 2 2 2" xfId="7023"/>
    <cellStyle name="Normal 2 4 2 3 5 2 2 3" xfId="12130"/>
    <cellStyle name="Normal 2 4 2 3 5 2 3" xfId="2882"/>
    <cellStyle name="Normal 2 4 2 3 5 2 3 2" xfId="8055"/>
    <cellStyle name="Normal 2 4 2 3 5 2 3 3" xfId="13154"/>
    <cellStyle name="Normal 2 4 2 3 5 2 4" xfId="3922"/>
    <cellStyle name="Normal 2 4 2 3 5 2 4 2" xfId="9091"/>
    <cellStyle name="Normal 2 4 2 3 5 2 4 3" xfId="14185"/>
    <cellStyle name="Normal 2 4 2 3 5 2 5" xfId="4943"/>
    <cellStyle name="Normal 2 4 2 3 5 2 5 2" xfId="10111"/>
    <cellStyle name="Normal 2 4 2 3 5 2 5 3" xfId="15204"/>
    <cellStyle name="Normal 2 4 2 3 5 2 6" xfId="5993"/>
    <cellStyle name="Normal 2 4 2 3 5 2 7" xfId="11105"/>
    <cellStyle name="Normal 2 4 2 3 5 3" xfId="1336"/>
    <cellStyle name="Normal 2 4 2 3 5 3 2" xfId="6511"/>
    <cellStyle name="Normal 2 4 2 3 5 3 3" xfId="11618"/>
    <cellStyle name="Normal 2 4 2 3 5 4" xfId="2370"/>
    <cellStyle name="Normal 2 4 2 3 5 4 2" xfId="7543"/>
    <cellStyle name="Normal 2 4 2 3 5 4 3" xfId="12642"/>
    <cellStyle name="Normal 2 4 2 3 5 5" xfId="3409"/>
    <cellStyle name="Normal 2 4 2 3 5 5 2" xfId="8578"/>
    <cellStyle name="Normal 2 4 2 3 5 5 3" xfId="13672"/>
    <cellStyle name="Normal 2 4 2 3 5 6" xfId="4431"/>
    <cellStyle name="Normal 2 4 2 3 5 6 2" xfId="9599"/>
    <cellStyle name="Normal 2 4 2 3 5 6 3" xfId="14692"/>
    <cellStyle name="Normal 2 4 2 3 5 7" xfId="5479"/>
    <cellStyle name="Normal 2 4 2 3 5 8" xfId="10593"/>
    <cellStyle name="Normal 2 4 2 3 6" xfId="560"/>
    <cellStyle name="Normal 2 4 2 3 6 2" xfId="1592"/>
    <cellStyle name="Normal 2 4 2 3 6 2 2" xfId="6767"/>
    <cellStyle name="Normal 2 4 2 3 6 2 3" xfId="11874"/>
    <cellStyle name="Normal 2 4 2 3 6 3" xfId="2626"/>
    <cellStyle name="Normal 2 4 2 3 6 3 2" xfId="7799"/>
    <cellStyle name="Normal 2 4 2 3 6 3 3" xfId="12898"/>
    <cellStyle name="Normal 2 4 2 3 6 4" xfId="3666"/>
    <cellStyle name="Normal 2 4 2 3 6 4 2" xfId="8835"/>
    <cellStyle name="Normal 2 4 2 3 6 4 3" xfId="13929"/>
    <cellStyle name="Normal 2 4 2 3 6 5" xfId="4687"/>
    <cellStyle name="Normal 2 4 2 3 6 5 2" xfId="9855"/>
    <cellStyle name="Normal 2 4 2 3 6 5 3" xfId="14948"/>
    <cellStyle name="Normal 2 4 2 3 6 6" xfId="5737"/>
    <cellStyle name="Normal 2 4 2 3 6 7" xfId="10849"/>
    <cellStyle name="Normal 2 4 2 3 7" xfId="1078"/>
    <cellStyle name="Normal 2 4 2 3 7 2" xfId="6253"/>
    <cellStyle name="Normal 2 4 2 3 7 3" xfId="11362"/>
    <cellStyle name="Normal 2 4 2 3 8" xfId="2113"/>
    <cellStyle name="Normal 2 4 2 3 8 2" xfId="7286"/>
    <cellStyle name="Normal 2 4 2 3 8 3" xfId="12386"/>
    <cellStyle name="Normal 2 4 2 3 9" xfId="3147"/>
    <cellStyle name="Normal 2 4 2 3 9 2" xfId="8316"/>
    <cellStyle name="Normal 2 4 2 3 9 3" xfId="13413"/>
    <cellStyle name="Normal 2 4 2 4" xfId="56"/>
    <cellStyle name="Normal 2 4 2 4 10" xfId="5233"/>
    <cellStyle name="Normal 2 4 2 4 11" xfId="10353"/>
    <cellStyle name="Normal 2 4 2 4 2" xfId="122"/>
    <cellStyle name="Normal 2 4 2 4 2 10" xfId="10417"/>
    <cellStyle name="Normal 2 4 2 4 2 2" xfId="252"/>
    <cellStyle name="Normal 2 4 2 4 2 2 2" xfId="510"/>
    <cellStyle name="Normal 2 4 2 4 2 2 2 2" xfId="1024"/>
    <cellStyle name="Normal 2 4 2 4 2 2 2 2 2" xfId="2056"/>
    <cellStyle name="Normal 2 4 2 4 2 2 2 2 2 2" xfId="7231"/>
    <cellStyle name="Normal 2 4 2 4 2 2 2 2 2 3" xfId="12338"/>
    <cellStyle name="Normal 2 4 2 4 2 2 2 2 3" xfId="3090"/>
    <cellStyle name="Normal 2 4 2 4 2 2 2 2 3 2" xfId="8263"/>
    <cellStyle name="Normal 2 4 2 4 2 2 2 2 3 3" xfId="13362"/>
    <cellStyle name="Normal 2 4 2 4 2 2 2 2 4" xfId="4130"/>
    <cellStyle name="Normal 2 4 2 4 2 2 2 2 4 2" xfId="9299"/>
    <cellStyle name="Normal 2 4 2 4 2 2 2 2 4 3" xfId="14393"/>
    <cellStyle name="Normal 2 4 2 4 2 2 2 2 5" xfId="5151"/>
    <cellStyle name="Normal 2 4 2 4 2 2 2 2 5 2" xfId="10319"/>
    <cellStyle name="Normal 2 4 2 4 2 2 2 2 5 3" xfId="15412"/>
    <cellStyle name="Normal 2 4 2 4 2 2 2 2 6" xfId="6201"/>
    <cellStyle name="Normal 2 4 2 4 2 2 2 2 7" xfId="11313"/>
    <cellStyle name="Normal 2 4 2 4 2 2 2 3" xfId="1544"/>
    <cellStyle name="Normal 2 4 2 4 2 2 2 3 2" xfId="6719"/>
    <cellStyle name="Normal 2 4 2 4 2 2 2 3 3" xfId="11826"/>
    <cellStyle name="Normal 2 4 2 4 2 2 2 4" xfId="2578"/>
    <cellStyle name="Normal 2 4 2 4 2 2 2 4 2" xfId="7751"/>
    <cellStyle name="Normal 2 4 2 4 2 2 2 4 3" xfId="12850"/>
    <cellStyle name="Normal 2 4 2 4 2 2 2 5" xfId="3617"/>
    <cellStyle name="Normal 2 4 2 4 2 2 2 5 2" xfId="8786"/>
    <cellStyle name="Normal 2 4 2 4 2 2 2 5 3" xfId="13880"/>
    <cellStyle name="Normal 2 4 2 4 2 2 2 6" xfId="4639"/>
    <cellStyle name="Normal 2 4 2 4 2 2 2 6 2" xfId="9807"/>
    <cellStyle name="Normal 2 4 2 4 2 2 2 6 3" xfId="14900"/>
    <cellStyle name="Normal 2 4 2 4 2 2 2 7" xfId="5687"/>
    <cellStyle name="Normal 2 4 2 4 2 2 2 8" xfId="10801"/>
    <cellStyle name="Normal 2 4 2 4 2 2 3" xfId="768"/>
    <cellStyle name="Normal 2 4 2 4 2 2 3 2" xfId="1800"/>
    <cellStyle name="Normal 2 4 2 4 2 2 3 2 2" xfId="6975"/>
    <cellStyle name="Normal 2 4 2 4 2 2 3 2 3" xfId="12082"/>
    <cellStyle name="Normal 2 4 2 4 2 2 3 3" xfId="2834"/>
    <cellStyle name="Normal 2 4 2 4 2 2 3 3 2" xfId="8007"/>
    <cellStyle name="Normal 2 4 2 4 2 2 3 3 3" xfId="13106"/>
    <cellStyle name="Normal 2 4 2 4 2 2 3 4" xfId="3874"/>
    <cellStyle name="Normal 2 4 2 4 2 2 3 4 2" xfId="9043"/>
    <cellStyle name="Normal 2 4 2 4 2 2 3 4 3" xfId="14137"/>
    <cellStyle name="Normal 2 4 2 4 2 2 3 5" xfId="4895"/>
    <cellStyle name="Normal 2 4 2 4 2 2 3 5 2" xfId="10063"/>
    <cellStyle name="Normal 2 4 2 4 2 2 3 5 3" xfId="15156"/>
    <cellStyle name="Normal 2 4 2 4 2 2 3 6" xfId="5945"/>
    <cellStyle name="Normal 2 4 2 4 2 2 3 7" xfId="11057"/>
    <cellStyle name="Normal 2 4 2 4 2 2 4" xfId="1288"/>
    <cellStyle name="Normal 2 4 2 4 2 2 4 2" xfId="6463"/>
    <cellStyle name="Normal 2 4 2 4 2 2 4 3" xfId="11570"/>
    <cellStyle name="Normal 2 4 2 4 2 2 5" xfId="2322"/>
    <cellStyle name="Normal 2 4 2 4 2 2 5 2" xfId="7495"/>
    <cellStyle name="Normal 2 4 2 4 2 2 5 3" xfId="12594"/>
    <cellStyle name="Normal 2 4 2 4 2 2 6" xfId="3360"/>
    <cellStyle name="Normal 2 4 2 4 2 2 6 2" xfId="8529"/>
    <cellStyle name="Normal 2 4 2 4 2 2 6 3" xfId="13624"/>
    <cellStyle name="Normal 2 4 2 4 2 2 7" xfId="4383"/>
    <cellStyle name="Normal 2 4 2 4 2 2 7 2" xfId="9551"/>
    <cellStyle name="Normal 2 4 2 4 2 2 7 3" xfId="14644"/>
    <cellStyle name="Normal 2 4 2 4 2 2 8" xfId="5429"/>
    <cellStyle name="Normal 2 4 2 4 2 2 9" xfId="10545"/>
    <cellStyle name="Normal 2 4 2 4 2 3" xfId="382"/>
    <cellStyle name="Normal 2 4 2 4 2 3 2" xfId="896"/>
    <cellStyle name="Normal 2 4 2 4 2 3 2 2" xfId="1928"/>
    <cellStyle name="Normal 2 4 2 4 2 3 2 2 2" xfId="7103"/>
    <cellStyle name="Normal 2 4 2 4 2 3 2 2 3" xfId="12210"/>
    <cellStyle name="Normal 2 4 2 4 2 3 2 3" xfId="2962"/>
    <cellStyle name="Normal 2 4 2 4 2 3 2 3 2" xfId="8135"/>
    <cellStyle name="Normal 2 4 2 4 2 3 2 3 3" xfId="13234"/>
    <cellStyle name="Normal 2 4 2 4 2 3 2 4" xfId="4002"/>
    <cellStyle name="Normal 2 4 2 4 2 3 2 4 2" xfId="9171"/>
    <cellStyle name="Normal 2 4 2 4 2 3 2 4 3" xfId="14265"/>
    <cellStyle name="Normal 2 4 2 4 2 3 2 5" xfId="5023"/>
    <cellStyle name="Normal 2 4 2 4 2 3 2 5 2" xfId="10191"/>
    <cellStyle name="Normal 2 4 2 4 2 3 2 5 3" xfId="15284"/>
    <cellStyle name="Normal 2 4 2 4 2 3 2 6" xfId="6073"/>
    <cellStyle name="Normal 2 4 2 4 2 3 2 7" xfId="11185"/>
    <cellStyle name="Normal 2 4 2 4 2 3 3" xfId="1416"/>
    <cellStyle name="Normal 2 4 2 4 2 3 3 2" xfId="6591"/>
    <cellStyle name="Normal 2 4 2 4 2 3 3 3" xfId="11698"/>
    <cellStyle name="Normal 2 4 2 4 2 3 4" xfId="2450"/>
    <cellStyle name="Normal 2 4 2 4 2 3 4 2" xfId="7623"/>
    <cellStyle name="Normal 2 4 2 4 2 3 4 3" xfId="12722"/>
    <cellStyle name="Normal 2 4 2 4 2 3 5" xfId="3489"/>
    <cellStyle name="Normal 2 4 2 4 2 3 5 2" xfId="8658"/>
    <cellStyle name="Normal 2 4 2 4 2 3 5 3" xfId="13752"/>
    <cellStyle name="Normal 2 4 2 4 2 3 6" xfId="4511"/>
    <cellStyle name="Normal 2 4 2 4 2 3 6 2" xfId="9679"/>
    <cellStyle name="Normal 2 4 2 4 2 3 6 3" xfId="14772"/>
    <cellStyle name="Normal 2 4 2 4 2 3 7" xfId="5559"/>
    <cellStyle name="Normal 2 4 2 4 2 3 8" xfId="10673"/>
    <cellStyle name="Normal 2 4 2 4 2 4" xfId="640"/>
    <cellStyle name="Normal 2 4 2 4 2 4 2" xfId="1672"/>
    <cellStyle name="Normal 2 4 2 4 2 4 2 2" xfId="6847"/>
    <cellStyle name="Normal 2 4 2 4 2 4 2 3" xfId="11954"/>
    <cellStyle name="Normal 2 4 2 4 2 4 3" xfId="2706"/>
    <cellStyle name="Normal 2 4 2 4 2 4 3 2" xfId="7879"/>
    <cellStyle name="Normal 2 4 2 4 2 4 3 3" xfId="12978"/>
    <cellStyle name="Normal 2 4 2 4 2 4 4" xfId="3746"/>
    <cellStyle name="Normal 2 4 2 4 2 4 4 2" xfId="8915"/>
    <cellStyle name="Normal 2 4 2 4 2 4 4 3" xfId="14009"/>
    <cellStyle name="Normal 2 4 2 4 2 4 5" xfId="4767"/>
    <cellStyle name="Normal 2 4 2 4 2 4 5 2" xfId="9935"/>
    <cellStyle name="Normal 2 4 2 4 2 4 5 3" xfId="15028"/>
    <cellStyle name="Normal 2 4 2 4 2 4 6" xfId="5817"/>
    <cellStyle name="Normal 2 4 2 4 2 4 7" xfId="10929"/>
    <cellStyle name="Normal 2 4 2 4 2 5" xfId="1160"/>
    <cellStyle name="Normal 2 4 2 4 2 5 2" xfId="6335"/>
    <cellStyle name="Normal 2 4 2 4 2 5 3" xfId="11442"/>
    <cellStyle name="Normal 2 4 2 4 2 6" xfId="2194"/>
    <cellStyle name="Normal 2 4 2 4 2 6 2" xfId="7367"/>
    <cellStyle name="Normal 2 4 2 4 2 6 3" xfId="12466"/>
    <cellStyle name="Normal 2 4 2 4 2 7" xfId="3230"/>
    <cellStyle name="Normal 2 4 2 4 2 7 2" xfId="8399"/>
    <cellStyle name="Normal 2 4 2 4 2 7 3" xfId="13495"/>
    <cellStyle name="Normal 2 4 2 4 2 8" xfId="4255"/>
    <cellStyle name="Normal 2 4 2 4 2 8 2" xfId="9423"/>
    <cellStyle name="Normal 2 4 2 4 2 8 3" xfId="14516"/>
    <cellStyle name="Normal 2 4 2 4 2 9" xfId="5299"/>
    <cellStyle name="Normal 2 4 2 4 3" xfId="188"/>
    <cellStyle name="Normal 2 4 2 4 3 2" xfId="446"/>
    <cellStyle name="Normal 2 4 2 4 3 2 2" xfId="960"/>
    <cellStyle name="Normal 2 4 2 4 3 2 2 2" xfId="1992"/>
    <cellStyle name="Normal 2 4 2 4 3 2 2 2 2" xfId="7167"/>
    <cellStyle name="Normal 2 4 2 4 3 2 2 2 3" xfId="12274"/>
    <cellStyle name="Normal 2 4 2 4 3 2 2 3" xfId="3026"/>
    <cellStyle name="Normal 2 4 2 4 3 2 2 3 2" xfId="8199"/>
    <cellStyle name="Normal 2 4 2 4 3 2 2 3 3" xfId="13298"/>
    <cellStyle name="Normal 2 4 2 4 3 2 2 4" xfId="4066"/>
    <cellStyle name="Normal 2 4 2 4 3 2 2 4 2" xfId="9235"/>
    <cellStyle name="Normal 2 4 2 4 3 2 2 4 3" xfId="14329"/>
    <cellStyle name="Normal 2 4 2 4 3 2 2 5" xfId="5087"/>
    <cellStyle name="Normal 2 4 2 4 3 2 2 5 2" xfId="10255"/>
    <cellStyle name="Normal 2 4 2 4 3 2 2 5 3" xfId="15348"/>
    <cellStyle name="Normal 2 4 2 4 3 2 2 6" xfId="6137"/>
    <cellStyle name="Normal 2 4 2 4 3 2 2 7" xfId="11249"/>
    <cellStyle name="Normal 2 4 2 4 3 2 3" xfId="1480"/>
    <cellStyle name="Normal 2 4 2 4 3 2 3 2" xfId="6655"/>
    <cellStyle name="Normal 2 4 2 4 3 2 3 3" xfId="11762"/>
    <cellStyle name="Normal 2 4 2 4 3 2 4" xfId="2514"/>
    <cellStyle name="Normal 2 4 2 4 3 2 4 2" xfId="7687"/>
    <cellStyle name="Normal 2 4 2 4 3 2 4 3" xfId="12786"/>
    <cellStyle name="Normal 2 4 2 4 3 2 5" xfId="3553"/>
    <cellStyle name="Normal 2 4 2 4 3 2 5 2" xfId="8722"/>
    <cellStyle name="Normal 2 4 2 4 3 2 5 3" xfId="13816"/>
    <cellStyle name="Normal 2 4 2 4 3 2 6" xfId="4575"/>
    <cellStyle name="Normal 2 4 2 4 3 2 6 2" xfId="9743"/>
    <cellStyle name="Normal 2 4 2 4 3 2 6 3" xfId="14836"/>
    <cellStyle name="Normal 2 4 2 4 3 2 7" xfId="5623"/>
    <cellStyle name="Normal 2 4 2 4 3 2 8" xfId="10737"/>
    <cellStyle name="Normal 2 4 2 4 3 3" xfId="704"/>
    <cellStyle name="Normal 2 4 2 4 3 3 2" xfId="1736"/>
    <cellStyle name="Normal 2 4 2 4 3 3 2 2" xfId="6911"/>
    <cellStyle name="Normal 2 4 2 4 3 3 2 3" xfId="12018"/>
    <cellStyle name="Normal 2 4 2 4 3 3 3" xfId="2770"/>
    <cellStyle name="Normal 2 4 2 4 3 3 3 2" xfId="7943"/>
    <cellStyle name="Normal 2 4 2 4 3 3 3 3" xfId="13042"/>
    <cellStyle name="Normal 2 4 2 4 3 3 4" xfId="3810"/>
    <cellStyle name="Normal 2 4 2 4 3 3 4 2" xfId="8979"/>
    <cellStyle name="Normal 2 4 2 4 3 3 4 3" xfId="14073"/>
    <cellStyle name="Normal 2 4 2 4 3 3 5" xfId="4831"/>
    <cellStyle name="Normal 2 4 2 4 3 3 5 2" xfId="9999"/>
    <cellStyle name="Normal 2 4 2 4 3 3 5 3" xfId="15092"/>
    <cellStyle name="Normal 2 4 2 4 3 3 6" xfId="5881"/>
    <cellStyle name="Normal 2 4 2 4 3 3 7" xfId="10993"/>
    <cellStyle name="Normal 2 4 2 4 3 4" xfId="1224"/>
    <cellStyle name="Normal 2 4 2 4 3 4 2" xfId="6399"/>
    <cellStyle name="Normal 2 4 2 4 3 4 3" xfId="11506"/>
    <cellStyle name="Normal 2 4 2 4 3 5" xfId="2258"/>
    <cellStyle name="Normal 2 4 2 4 3 5 2" xfId="7431"/>
    <cellStyle name="Normal 2 4 2 4 3 5 3" xfId="12530"/>
    <cellStyle name="Normal 2 4 2 4 3 6" xfId="3296"/>
    <cellStyle name="Normal 2 4 2 4 3 6 2" xfId="8465"/>
    <cellStyle name="Normal 2 4 2 4 3 6 3" xfId="13560"/>
    <cellStyle name="Normal 2 4 2 4 3 7" xfId="4319"/>
    <cellStyle name="Normal 2 4 2 4 3 7 2" xfId="9487"/>
    <cellStyle name="Normal 2 4 2 4 3 7 3" xfId="14580"/>
    <cellStyle name="Normal 2 4 2 4 3 8" xfId="5365"/>
    <cellStyle name="Normal 2 4 2 4 3 9" xfId="10481"/>
    <cellStyle name="Normal 2 4 2 4 4" xfId="318"/>
    <cellStyle name="Normal 2 4 2 4 4 2" xfId="832"/>
    <cellStyle name="Normal 2 4 2 4 4 2 2" xfId="1864"/>
    <cellStyle name="Normal 2 4 2 4 4 2 2 2" xfId="7039"/>
    <cellStyle name="Normal 2 4 2 4 4 2 2 3" xfId="12146"/>
    <cellStyle name="Normal 2 4 2 4 4 2 3" xfId="2898"/>
    <cellStyle name="Normal 2 4 2 4 4 2 3 2" xfId="8071"/>
    <cellStyle name="Normal 2 4 2 4 4 2 3 3" xfId="13170"/>
    <cellStyle name="Normal 2 4 2 4 4 2 4" xfId="3938"/>
    <cellStyle name="Normal 2 4 2 4 4 2 4 2" xfId="9107"/>
    <cellStyle name="Normal 2 4 2 4 4 2 4 3" xfId="14201"/>
    <cellStyle name="Normal 2 4 2 4 4 2 5" xfId="4959"/>
    <cellStyle name="Normal 2 4 2 4 4 2 5 2" xfId="10127"/>
    <cellStyle name="Normal 2 4 2 4 4 2 5 3" xfId="15220"/>
    <cellStyle name="Normal 2 4 2 4 4 2 6" xfId="6009"/>
    <cellStyle name="Normal 2 4 2 4 4 2 7" xfId="11121"/>
    <cellStyle name="Normal 2 4 2 4 4 3" xfId="1352"/>
    <cellStyle name="Normal 2 4 2 4 4 3 2" xfId="6527"/>
    <cellStyle name="Normal 2 4 2 4 4 3 3" xfId="11634"/>
    <cellStyle name="Normal 2 4 2 4 4 4" xfId="2386"/>
    <cellStyle name="Normal 2 4 2 4 4 4 2" xfId="7559"/>
    <cellStyle name="Normal 2 4 2 4 4 4 3" xfId="12658"/>
    <cellStyle name="Normal 2 4 2 4 4 5" xfId="3425"/>
    <cellStyle name="Normal 2 4 2 4 4 5 2" xfId="8594"/>
    <cellStyle name="Normal 2 4 2 4 4 5 3" xfId="13688"/>
    <cellStyle name="Normal 2 4 2 4 4 6" xfId="4447"/>
    <cellStyle name="Normal 2 4 2 4 4 6 2" xfId="9615"/>
    <cellStyle name="Normal 2 4 2 4 4 6 3" xfId="14708"/>
    <cellStyle name="Normal 2 4 2 4 4 7" xfId="5495"/>
    <cellStyle name="Normal 2 4 2 4 4 8" xfId="10609"/>
    <cellStyle name="Normal 2 4 2 4 5" xfId="576"/>
    <cellStyle name="Normal 2 4 2 4 5 2" xfId="1608"/>
    <cellStyle name="Normal 2 4 2 4 5 2 2" xfId="6783"/>
    <cellStyle name="Normal 2 4 2 4 5 2 3" xfId="11890"/>
    <cellStyle name="Normal 2 4 2 4 5 3" xfId="2642"/>
    <cellStyle name="Normal 2 4 2 4 5 3 2" xfId="7815"/>
    <cellStyle name="Normal 2 4 2 4 5 3 3" xfId="12914"/>
    <cellStyle name="Normal 2 4 2 4 5 4" xfId="3682"/>
    <cellStyle name="Normal 2 4 2 4 5 4 2" xfId="8851"/>
    <cellStyle name="Normal 2 4 2 4 5 4 3" xfId="13945"/>
    <cellStyle name="Normal 2 4 2 4 5 5" xfId="4703"/>
    <cellStyle name="Normal 2 4 2 4 5 5 2" xfId="9871"/>
    <cellStyle name="Normal 2 4 2 4 5 5 3" xfId="14964"/>
    <cellStyle name="Normal 2 4 2 4 5 6" xfId="5753"/>
    <cellStyle name="Normal 2 4 2 4 5 7" xfId="10865"/>
    <cellStyle name="Normal 2 4 2 4 6" xfId="1095"/>
    <cellStyle name="Normal 2 4 2 4 6 2" xfId="6270"/>
    <cellStyle name="Normal 2 4 2 4 6 3" xfId="11378"/>
    <cellStyle name="Normal 2 4 2 4 7" xfId="2130"/>
    <cellStyle name="Normal 2 4 2 4 7 2" xfId="7303"/>
    <cellStyle name="Normal 2 4 2 4 7 3" xfId="12402"/>
    <cellStyle name="Normal 2 4 2 4 8" xfId="3164"/>
    <cellStyle name="Normal 2 4 2 4 8 2" xfId="8333"/>
    <cellStyle name="Normal 2 4 2 4 8 3" xfId="13429"/>
    <cellStyle name="Normal 2 4 2 4 9" xfId="4191"/>
    <cellStyle name="Normal 2 4 2 4 9 2" xfId="9359"/>
    <cellStyle name="Normal 2 4 2 4 9 3" xfId="14452"/>
    <cellStyle name="Normal 2 4 2 5" xfId="90"/>
    <cellStyle name="Normal 2 4 2 5 10" xfId="10385"/>
    <cellStyle name="Normal 2 4 2 5 2" xfId="220"/>
    <cellStyle name="Normal 2 4 2 5 2 2" xfId="478"/>
    <cellStyle name="Normal 2 4 2 5 2 2 2" xfId="992"/>
    <cellStyle name="Normal 2 4 2 5 2 2 2 2" xfId="2024"/>
    <cellStyle name="Normal 2 4 2 5 2 2 2 2 2" xfId="7199"/>
    <cellStyle name="Normal 2 4 2 5 2 2 2 2 3" xfId="12306"/>
    <cellStyle name="Normal 2 4 2 5 2 2 2 3" xfId="3058"/>
    <cellStyle name="Normal 2 4 2 5 2 2 2 3 2" xfId="8231"/>
    <cellStyle name="Normal 2 4 2 5 2 2 2 3 3" xfId="13330"/>
    <cellStyle name="Normal 2 4 2 5 2 2 2 4" xfId="4098"/>
    <cellStyle name="Normal 2 4 2 5 2 2 2 4 2" xfId="9267"/>
    <cellStyle name="Normal 2 4 2 5 2 2 2 4 3" xfId="14361"/>
    <cellStyle name="Normal 2 4 2 5 2 2 2 5" xfId="5119"/>
    <cellStyle name="Normal 2 4 2 5 2 2 2 5 2" xfId="10287"/>
    <cellStyle name="Normal 2 4 2 5 2 2 2 5 3" xfId="15380"/>
    <cellStyle name="Normal 2 4 2 5 2 2 2 6" xfId="6169"/>
    <cellStyle name="Normal 2 4 2 5 2 2 2 7" xfId="11281"/>
    <cellStyle name="Normal 2 4 2 5 2 2 3" xfId="1512"/>
    <cellStyle name="Normal 2 4 2 5 2 2 3 2" xfId="6687"/>
    <cellStyle name="Normal 2 4 2 5 2 2 3 3" xfId="11794"/>
    <cellStyle name="Normal 2 4 2 5 2 2 4" xfId="2546"/>
    <cellStyle name="Normal 2 4 2 5 2 2 4 2" xfId="7719"/>
    <cellStyle name="Normal 2 4 2 5 2 2 4 3" xfId="12818"/>
    <cellStyle name="Normal 2 4 2 5 2 2 5" xfId="3585"/>
    <cellStyle name="Normal 2 4 2 5 2 2 5 2" xfId="8754"/>
    <cellStyle name="Normal 2 4 2 5 2 2 5 3" xfId="13848"/>
    <cellStyle name="Normal 2 4 2 5 2 2 6" xfId="4607"/>
    <cellStyle name="Normal 2 4 2 5 2 2 6 2" xfId="9775"/>
    <cellStyle name="Normal 2 4 2 5 2 2 6 3" xfId="14868"/>
    <cellStyle name="Normal 2 4 2 5 2 2 7" xfId="5655"/>
    <cellStyle name="Normal 2 4 2 5 2 2 8" xfId="10769"/>
    <cellStyle name="Normal 2 4 2 5 2 3" xfId="736"/>
    <cellStyle name="Normal 2 4 2 5 2 3 2" xfId="1768"/>
    <cellStyle name="Normal 2 4 2 5 2 3 2 2" xfId="6943"/>
    <cellStyle name="Normal 2 4 2 5 2 3 2 3" xfId="12050"/>
    <cellStyle name="Normal 2 4 2 5 2 3 3" xfId="2802"/>
    <cellStyle name="Normal 2 4 2 5 2 3 3 2" xfId="7975"/>
    <cellStyle name="Normal 2 4 2 5 2 3 3 3" xfId="13074"/>
    <cellStyle name="Normal 2 4 2 5 2 3 4" xfId="3842"/>
    <cellStyle name="Normal 2 4 2 5 2 3 4 2" xfId="9011"/>
    <cellStyle name="Normal 2 4 2 5 2 3 4 3" xfId="14105"/>
    <cellStyle name="Normal 2 4 2 5 2 3 5" xfId="4863"/>
    <cellStyle name="Normal 2 4 2 5 2 3 5 2" xfId="10031"/>
    <cellStyle name="Normal 2 4 2 5 2 3 5 3" xfId="15124"/>
    <cellStyle name="Normal 2 4 2 5 2 3 6" xfId="5913"/>
    <cellStyle name="Normal 2 4 2 5 2 3 7" xfId="11025"/>
    <cellStyle name="Normal 2 4 2 5 2 4" xfId="1256"/>
    <cellStyle name="Normal 2 4 2 5 2 4 2" xfId="6431"/>
    <cellStyle name="Normal 2 4 2 5 2 4 3" xfId="11538"/>
    <cellStyle name="Normal 2 4 2 5 2 5" xfId="2290"/>
    <cellStyle name="Normal 2 4 2 5 2 5 2" xfId="7463"/>
    <cellStyle name="Normal 2 4 2 5 2 5 3" xfId="12562"/>
    <cellStyle name="Normal 2 4 2 5 2 6" xfId="3328"/>
    <cellStyle name="Normal 2 4 2 5 2 6 2" xfId="8497"/>
    <cellStyle name="Normal 2 4 2 5 2 6 3" xfId="13592"/>
    <cellStyle name="Normal 2 4 2 5 2 7" xfId="4351"/>
    <cellStyle name="Normal 2 4 2 5 2 7 2" xfId="9519"/>
    <cellStyle name="Normal 2 4 2 5 2 7 3" xfId="14612"/>
    <cellStyle name="Normal 2 4 2 5 2 8" xfId="5397"/>
    <cellStyle name="Normal 2 4 2 5 2 9" xfId="10513"/>
    <cellStyle name="Normal 2 4 2 5 3" xfId="350"/>
    <cellStyle name="Normal 2 4 2 5 3 2" xfId="864"/>
    <cellStyle name="Normal 2 4 2 5 3 2 2" xfId="1896"/>
    <cellStyle name="Normal 2 4 2 5 3 2 2 2" xfId="7071"/>
    <cellStyle name="Normal 2 4 2 5 3 2 2 3" xfId="12178"/>
    <cellStyle name="Normal 2 4 2 5 3 2 3" xfId="2930"/>
    <cellStyle name="Normal 2 4 2 5 3 2 3 2" xfId="8103"/>
    <cellStyle name="Normal 2 4 2 5 3 2 3 3" xfId="13202"/>
    <cellStyle name="Normal 2 4 2 5 3 2 4" xfId="3970"/>
    <cellStyle name="Normal 2 4 2 5 3 2 4 2" xfId="9139"/>
    <cellStyle name="Normal 2 4 2 5 3 2 4 3" xfId="14233"/>
    <cellStyle name="Normal 2 4 2 5 3 2 5" xfId="4991"/>
    <cellStyle name="Normal 2 4 2 5 3 2 5 2" xfId="10159"/>
    <cellStyle name="Normal 2 4 2 5 3 2 5 3" xfId="15252"/>
    <cellStyle name="Normal 2 4 2 5 3 2 6" xfId="6041"/>
    <cellStyle name="Normal 2 4 2 5 3 2 7" xfId="11153"/>
    <cellStyle name="Normal 2 4 2 5 3 3" xfId="1384"/>
    <cellStyle name="Normal 2 4 2 5 3 3 2" xfId="6559"/>
    <cellStyle name="Normal 2 4 2 5 3 3 3" xfId="11666"/>
    <cellStyle name="Normal 2 4 2 5 3 4" xfId="2418"/>
    <cellStyle name="Normal 2 4 2 5 3 4 2" xfId="7591"/>
    <cellStyle name="Normal 2 4 2 5 3 4 3" xfId="12690"/>
    <cellStyle name="Normal 2 4 2 5 3 5" xfId="3457"/>
    <cellStyle name="Normal 2 4 2 5 3 5 2" xfId="8626"/>
    <cellStyle name="Normal 2 4 2 5 3 5 3" xfId="13720"/>
    <cellStyle name="Normal 2 4 2 5 3 6" xfId="4479"/>
    <cellStyle name="Normal 2 4 2 5 3 6 2" xfId="9647"/>
    <cellStyle name="Normal 2 4 2 5 3 6 3" xfId="14740"/>
    <cellStyle name="Normal 2 4 2 5 3 7" xfId="5527"/>
    <cellStyle name="Normal 2 4 2 5 3 8" xfId="10641"/>
    <cellStyle name="Normal 2 4 2 5 4" xfId="608"/>
    <cellStyle name="Normal 2 4 2 5 4 2" xfId="1640"/>
    <cellStyle name="Normal 2 4 2 5 4 2 2" xfId="6815"/>
    <cellStyle name="Normal 2 4 2 5 4 2 3" xfId="11922"/>
    <cellStyle name="Normal 2 4 2 5 4 3" xfId="2674"/>
    <cellStyle name="Normal 2 4 2 5 4 3 2" xfId="7847"/>
    <cellStyle name="Normal 2 4 2 5 4 3 3" xfId="12946"/>
    <cellStyle name="Normal 2 4 2 5 4 4" xfId="3714"/>
    <cellStyle name="Normal 2 4 2 5 4 4 2" xfId="8883"/>
    <cellStyle name="Normal 2 4 2 5 4 4 3" xfId="13977"/>
    <cellStyle name="Normal 2 4 2 5 4 5" xfId="4735"/>
    <cellStyle name="Normal 2 4 2 5 4 5 2" xfId="9903"/>
    <cellStyle name="Normal 2 4 2 5 4 5 3" xfId="14996"/>
    <cellStyle name="Normal 2 4 2 5 4 6" xfId="5785"/>
    <cellStyle name="Normal 2 4 2 5 4 7" xfId="10897"/>
    <cellStyle name="Normal 2 4 2 5 5" xfId="1128"/>
    <cellStyle name="Normal 2 4 2 5 5 2" xfId="6303"/>
    <cellStyle name="Normal 2 4 2 5 5 3" xfId="11410"/>
    <cellStyle name="Normal 2 4 2 5 6" xfId="2162"/>
    <cellStyle name="Normal 2 4 2 5 6 2" xfId="7335"/>
    <cellStyle name="Normal 2 4 2 5 6 3" xfId="12434"/>
    <cellStyle name="Normal 2 4 2 5 7" xfId="3198"/>
    <cellStyle name="Normal 2 4 2 5 7 2" xfId="8367"/>
    <cellStyle name="Normal 2 4 2 5 7 3" xfId="13463"/>
    <cellStyle name="Normal 2 4 2 5 8" xfId="4223"/>
    <cellStyle name="Normal 2 4 2 5 8 2" xfId="9391"/>
    <cellStyle name="Normal 2 4 2 5 8 3" xfId="14484"/>
    <cellStyle name="Normal 2 4 2 5 9" xfId="5267"/>
    <cellStyle name="Normal 2 4 2 6" xfId="156"/>
    <cellStyle name="Normal 2 4 2 6 2" xfId="414"/>
    <cellStyle name="Normal 2 4 2 6 2 2" xfId="928"/>
    <cellStyle name="Normal 2 4 2 6 2 2 2" xfId="1960"/>
    <cellStyle name="Normal 2 4 2 6 2 2 2 2" xfId="7135"/>
    <cellStyle name="Normal 2 4 2 6 2 2 2 3" xfId="12242"/>
    <cellStyle name="Normal 2 4 2 6 2 2 3" xfId="2994"/>
    <cellStyle name="Normal 2 4 2 6 2 2 3 2" xfId="8167"/>
    <cellStyle name="Normal 2 4 2 6 2 2 3 3" xfId="13266"/>
    <cellStyle name="Normal 2 4 2 6 2 2 4" xfId="4034"/>
    <cellStyle name="Normal 2 4 2 6 2 2 4 2" xfId="9203"/>
    <cellStyle name="Normal 2 4 2 6 2 2 4 3" xfId="14297"/>
    <cellStyle name="Normal 2 4 2 6 2 2 5" xfId="5055"/>
    <cellStyle name="Normal 2 4 2 6 2 2 5 2" xfId="10223"/>
    <cellStyle name="Normal 2 4 2 6 2 2 5 3" xfId="15316"/>
    <cellStyle name="Normal 2 4 2 6 2 2 6" xfId="6105"/>
    <cellStyle name="Normal 2 4 2 6 2 2 7" xfId="11217"/>
    <cellStyle name="Normal 2 4 2 6 2 3" xfId="1448"/>
    <cellStyle name="Normal 2 4 2 6 2 3 2" xfId="6623"/>
    <cellStyle name="Normal 2 4 2 6 2 3 3" xfId="11730"/>
    <cellStyle name="Normal 2 4 2 6 2 4" xfId="2482"/>
    <cellStyle name="Normal 2 4 2 6 2 4 2" xfId="7655"/>
    <cellStyle name="Normal 2 4 2 6 2 4 3" xfId="12754"/>
    <cellStyle name="Normal 2 4 2 6 2 5" xfId="3521"/>
    <cellStyle name="Normal 2 4 2 6 2 5 2" xfId="8690"/>
    <cellStyle name="Normal 2 4 2 6 2 5 3" xfId="13784"/>
    <cellStyle name="Normal 2 4 2 6 2 6" xfId="4543"/>
    <cellStyle name="Normal 2 4 2 6 2 6 2" xfId="9711"/>
    <cellStyle name="Normal 2 4 2 6 2 6 3" xfId="14804"/>
    <cellStyle name="Normal 2 4 2 6 2 7" xfId="5591"/>
    <cellStyle name="Normal 2 4 2 6 2 8" xfId="10705"/>
    <cellStyle name="Normal 2 4 2 6 3" xfId="672"/>
    <cellStyle name="Normal 2 4 2 6 3 2" xfId="1704"/>
    <cellStyle name="Normal 2 4 2 6 3 2 2" xfId="6879"/>
    <cellStyle name="Normal 2 4 2 6 3 2 3" xfId="11986"/>
    <cellStyle name="Normal 2 4 2 6 3 3" xfId="2738"/>
    <cellStyle name="Normal 2 4 2 6 3 3 2" xfId="7911"/>
    <cellStyle name="Normal 2 4 2 6 3 3 3" xfId="13010"/>
    <cellStyle name="Normal 2 4 2 6 3 4" xfId="3778"/>
    <cellStyle name="Normal 2 4 2 6 3 4 2" xfId="8947"/>
    <cellStyle name="Normal 2 4 2 6 3 4 3" xfId="14041"/>
    <cellStyle name="Normal 2 4 2 6 3 5" xfId="4799"/>
    <cellStyle name="Normal 2 4 2 6 3 5 2" xfId="9967"/>
    <cellStyle name="Normal 2 4 2 6 3 5 3" xfId="15060"/>
    <cellStyle name="Normal 2 4 2 6 3 6" xfId="5849"/>
    <cellStyle name="Normal 2 4 2 6 3 7" xfId="10961"/>
    <cellStyle name="Normal 2 4 2 6 4" xfId="1192"/>
    <cellStyle name="Normal 2 4 2 6 4 2" xfId="6367"/>
    <cellStyle name="Normal 2 4 2 6 4 3" xfId="11474"/>
    <cellStyle name="Normal 2 4 2 6 5" xfId="2226"/>
    <cellStyle name="Normal 2 4 2 6 5 2" xfId="7399"/>
    <cellStyle name="Normal 2 4 2 6 5 3" xfId="12498"/>
    <cellStyle name="Normal 2 4 2 6 6" xfId="3264"/>
    <cellStyle name="Normal 2 4 2 6 6 2" xfId="8433"/>
    <cellStyle name="Normal 2 4 2 6 6 3" xfId="13528"/>
    <cellStyle name="Normal 2 4 2 6 7" xfId="4287"/>
    <cellStyle name="Normal 2 4 2 6 7 2" xfId="9455"/>
    <cellStyle name="Normal 2 4 2 6 7 3" xfId="14548"/>
    <cellStyle name="Normal 2 4 2 6 8" xfId="5333"/>
    <cellStyle name="Normal 2 4 2 6 9" xfId="10449"/>
    <cellStyle name="Normal 2 4 2 7" xfId="286"/>
    <cellStyle name="Normal 2 4 2 7 2" xfId="800"/>
    <cellStyle name="Normal 2 4 2 7 2 2" xfId="1832"/>
    <cellStyle name="Normal 2 4 2 7 2 2 2" xfId="7007"/>
    <cellStyle name="Normal 2 4 2 7 2 2 3" xfId="12114"/>
    <cellStyle name="Normal 2 4 2 7 2 3" xfId="2866"/>
    <cellStyle name="Normal 2 4 2 7 2 3 2" xfId="8039"/>
    <cellStyle name="Normal 2 4 2 7 2 3 3" xfId="13138"/>
    <cellStyle name="Normal 2 4 2 7 2 4" xfId="3906"/>
    <cellStyle name="Normal 2 4 2 7 2 4 2" xfId="9075"/>
    <cellStyle name="Normal 2 4 2 7 2 4 3" xfId="14169"/>
    <cellStyle name="Normal 2 4 2 7 2 5" xfId="4927"/>
    <cellStyle name="Normal 2 4 2 7 2 5 2" xfId="10095"/>
    <cellStyle name="Normal 2 4 2 7 2 5 3" xfId="15188"/>
    <cellStyle name="Normal 2 4 2 7 2 6" xfId="5977"/>
    <cellStyle name="Normal 2 4 2 7 2 7" xfId="11089"/>
    <cellStyle name="Normal 2 4 2 7 3" xfId="1320"/>
    <cellStyle name="Normal 2 4 2 7 3 2" xfId="6495"/>
    <cellStyle name="Normal 2 4 2 7 3 3" xfId="11602"/>
    <cellStyle name="Normal 2 4 2 7 4" xfId="2354"/>
    <cellStyle name="Normal 2 4 2 7 4 2" xfId="7527"/>
    <cellStyle name="Normal 2 4 2 7 4 3" xfId="12626"/>
    <cellStyle name="Normal 2 4 2 7 5" xfId="3393"/>
    <cellStyle name="Normal 2 4 2 7 5 2" xfId="8562"/>
    <cellStyle name="Normal 2 4 2 7 5 3" xfId="13656"/>
    <cellStyle name="Normal 2 4 2 7 6" xfId="4415"/>
    <cellStyle name="Normal 2 4 2 7 6 2" xfId="9583"/>
    <cellStyle name="Normal 2 4 2 7 6 3" xfId="14676"/>
    <cellStyle name="Normal 2 4 2 7 7" xfId="5463"/>
    <cellStyle name="Normal 2 4 2 7 8" xfId="10577"/>
    <cellStyle name="Normal 2 4 2 8" xfId="544"/>
    <cellStyle name="Normal 2 4 2 8 2" xfId="1576"/>
    <cellStyle name="Normal 2 4 2 8 2 2" xfId="6751"/>
    <cellStyle name="Normal 2 4 2 8 2 3" xfId="11858"/>
    <cellStyle name="Normal 2 4 2 8 3" xfId="2610"/>
    <cellStyle name="Normal 2 4 2 8 3 2" xfId="7783"/>
    <cellStyle name="Normal 2 4 2 8 3 3" xfId="12882"/>
    <cellStyle name="Normal 2 4 2 8 4" xfId="3650"/>
    <cellStyle name="Normal 2 4 2 8 4 2" xfId="8819"/>
    <cellStyle name="Normal 2 4 2 8 4 3" xfId="13913"/>
    <cellStyle name="Normal 2 4 2 8 5" xfId="4671"/>
    <cellStyle name="Normal 2 4 2 8 5 2" xfId="9839"/>
    <cellStyle name="Normal 2 4 2 8 5 3" xfId="14932"/>
    <cellStyle name="Normal 2 4 2 8 6" xfId="5721"/>
    <cellStyle name="Normal 2 4 2 8 7" xfId="10833"/>
    <cellStyle name="Normal 2 4 2 9" xfId="1061"/>
    <cellStyle name="Normal 2 4 2 9 2" xfId="6236"/>
    <cellStyle name="Normal 2 4 2 9 3" xfId="11345"/>
    <cellStyle name="Normal 2 4 3" xfId="24"/>
    <cellStyle name="Normal 2 4 3 10" xfId="3135"/>
    <cellStyle name="Normal 2 4 3 10 2" xfId="8304"/>
    <cellStyle name="Normal 2 4 3 10 3" xfId="13401"/>
    <cellStyle name="Normal 2 4 3 11" xfId="4163"/>
    <cellStyle name="Normal 2 4 3 11 2" xfId="9331"/>
    <cellStyle name="Normal 2 4 3 11 3" xfId="14424"/>
    <cellStyle name="Normal 2 4 3 12" xfId="5201"/>
    <cellStyle name="Normal 2 4 3 13" xfId="8425"/>
    <cellStyle name="Normal 2 4 3 2" xfId="42"/>
    <cellStyle name="Normal 2 4 3 2 10" xfId="4179"/>
    <cellStyle name="Normal 2 4 3 2 10 2" xfId="9347"/>
    <cellStyle name="Normal 2 4 3 2 10 3" xfId="14440"/>
    <cellStyle name="Normal 2 4 3 2 11" xfId="5219"/>
    <cellStyle name="Normal 2 4 3 2 12" xfId="5326"/>
    <cellStyle name="Normal 2 4 3 2 2" xfId="76"/>
    <cellStyle name="Normal 2 4 3 2 2 10" xfId="5253"/>
    <cellStyle name="Normal 2 4 3 2 2 11" xfId="10373"/>
    <cellStyle name="Normal 2 4 3 2 2 2" xfId="142"/>
    <cellStyle name="Normal 2 4 3 2 2 2 10" xfId="10437"/>
    <cellStyle name="Normal 2 4 3 2 2 2 2" xfId="272"/>
    <cellStyle name="Normal 2 4 3 2 2 2 2 2" xfId="530"/>
    <cellStyle name="Normal 2 4 3 2 2 2 2 2 2" xfId="1044"/>
    <cellStyle name="Normal 2 4 3 2 2 2 2 2 2 2" xfId="2076"/>
    <cellStyle name="Normal 2 4 3 2 2 2 2 2 2 2 2" xfId="7251"/>
    <cellStyle name="Normal 2 4 3 2 2 2 2 2 2 2 3" xfId="12358"/>
    <cellStyle name="Normal 2 4 3 2 2 2 2 2 2 3" xfId="3110"/>
    <cellStyle name="Normal 2 4 3 2 2 2 2 2 2 3 2" xfId="8283"/>
    <cellStyle name="Normal 2 4 3 2 2 2 2 2 2 3 3" xfId="13382"/>
    <cellStyle name="Normal 2 4 3 2 2 2 2 2 2 4" xfId="4150"/>
    <cellStyle name="Normal 2 4 3 2 2 2 2 2 2 4 2" xfId="9319"/>
    <cellStyle name="Normal 2 4 3 2 2 2 2 2 2 4 3" xfId="14413"/>
    <cellStyle name="Normal 2 4 3 2 2 2 2 2 2 5" xfId="5171"/>
    <cellStyle name="Normal 2 4 3 2 2 2 2 2 2 5 2" xfId="10339"/>
    <cellStyle name="Normal 2 4 3 2 2 2 2 2 2 5 3" xfId="15432"/>
    <cellStyle name="Normal 2 4 3 2 2 2 2 2 2 6" xfId="6221"/>
    <cellStyle name="Normal 2 4 3 2 2 2 2 2 2 7" xfId="11333"/>
    <cellStyle name="Normal 2 4 3 2 2 2 2 2 3" xfId="1564"/>
    <cellStyle name="Normal 2 4 3 2 2 2 2 2 3 2" xfId="6739"/>
    <cellStyle name="Normal 2 4 3 2 2 2 2 2 3 3" xfId="11846"/>
    <cellStyle name="Normal 2 4 3 2 2 2 2 2 4" xfId="2598"/>
    <cellStyle name="Normal 2 4 3 2 2 2 2 2 4 2" xfId="7771"/>
    <cellStyle name="Normal 2 4 3 2 2 2 2 2 4 3" xfId="12870"/>
    <cellStyle name="Normal 2 4 3 2 2 2 2 2 5" xfId="3637"/>
    <cellStyle name="Normal 2 4 3 2 2 2 2 2 5 2" xfId="8806"/>
    <cellStyle name="Normal 2 4 3 2 2 2 2 2 5 3" xfId="13900"/>
    <cellStyle name="Normal 2 4 3 2 2 2 2 2 6" xfId="4659"/>
    <cellStyle name="Normal 2 4 3 2 2 2 2 2 6 2" xfId="9827"/>
    <cellStyle name="Normal 2 4 3 2 2 2 2 2 6 3" xfId="14920"/>
    <cellStyle name="Normal 2 4 3 2 2 2 2 2 7" xfId="5707"/>
    <cellStyle name="Normal 2 4 3 2 2 2 2 2 8" xfId="10821"/>
    <cellStyle name="Normal 2 4 3 2 2 2 2 3" xfId="788"/>
    <cellStyle name="Normal 2 4 3 2 2 2 2 3 2" xfId="1820"/>
    <cellStyle name="Normal 2 4 3 2 2 2 2 3 2 2" xfId="6995"/>
    <cellStyle name="Normal 2 4 3 2 2 2 2 3 2 3" xfId="12102"/>
    <cellStyle name="Normal 2 4 3 2 2 2 2 3 3" xfId="2854"/>
    <cellStyle name="Normal 2 4 3 2 2 2 2 3 3 2" xfId="8027"/>
    <cellStyle name="Normal 2 4 3 2 2 2 2 3 3 3" xfId="13126"/>
    <cellStyle name="Normal 2 4 3 2 2 2 2 3 4" xfId="3894"/>
    <cellStyle name="Normal 2 4 3 2 2 2 2 3 4 2" xfId="9063"/>
    <cellStyle name="Normal 2 4 3 2 2 2 2 3 4 3" xfId="14157"/>
    <cellStyle name="Normal 2 4 3 2 2 2 2 3 5" xfId="4915"/>
    <cellStyle name="Normal 2 4 3 2 2 2 2 3 5 2" xfId="10083"/>
    <cellStyle name="Normal 2 4 3 2 2 2 2 3 5 3" xfId="15176"/>
    <cellStyle name="Normal 2 4 3 2 2 2 2 3 6" xfId="5965"/>
    <cellStyle name="Normal 2 4 3 2 2 2 2 3 7" xfId="11077"/>
    <cellStyle name="Normal 2 4 3 2 2 2 2 4" xfId="1308"/>
    <cellStyle name="Normal 2 4 3 2 2 2 2 4 2" xfId="6483"/>
    <cellStyle name="Normal 2 4 3 2 2 2 2 4 3" xfId="11590"/>
    <cellStyle name="Normal 2 4 3 2 2 2 2 5" xfId="2342"/>
    <cellStyle name="Normal 2 4 3 2 2 2 2 5 2" xfId="7515"/>
    <cellStyle name="Normal 2 4 3 2 2 2 2 5 3" xfId="12614"/>
    <cellStyle name="Normal 2 4 3 2 2 2 2 6" xfId="3380"/>
    <cellStyle name="Normal 2 4 3 2 2 2 2 6 2" xfId="8549"/>
    <cellStyle name="Normal 2 4 3 2 2 2 2 6 3" xfId="13644"/>
    <cellStyle name="Normal 2 4 3 2 2 2 2 7" xfId="4403"/>
    <cellStyle name="Normal 2 4 3 2 2 2 2 7 2" xfId="9571"/>
    <cellStyle name="Normal 2 4 3 2 2 2 2 7 3" xfId="14664"/>
    <cellStyle name="Normal 2 4 3 2 2 2 2 8" xfId="5449"/>
    <cellStyle name="Normal 2 4 3 2 2 2 2 9" xfId="10565"/>
    <cellStyle name="Normal 2 4 3 2 2 2 3" xfId="402"/>
    <cellStyle name="Normal 2 4 3 2 2 2 3 2" xfId="916"/>
    <cellStyle name="Normal 2 4 3 2 2 2 3 2 2" xfId="1948"/>
    <cellStyle name="Normal 2 4 3 2 2 2 3 2 2 2" xfId="7123"/>
    <cellStyle name="Normal 2 4 3 2 2 2 3 2 2 3" xfId="12230"/>
    <cellStyle name="Normal 2 4 3 2 2 2 3 2 3" xfId="2982"/>
    <cellStyle name="Normal 2 4 3 2 2 2 3 2 3 2" xfId="8155"/>
    <cellStyle name="Normal 2 4 3 2 2 2 3 2 3 3" xfId="13254"/>
    <cellStyle name="Normal 2 4 3 2 2 2 3 2 4" xfId="4022"/>
    <cellStyle name="Normal 2 4 3 2 2 2 3 2 4 2" xfId="9191"/>
    <cellStyle name="Normal 2 4 3 2 2 2 3 2 4 3" xfId="14285"/>
    <cellStyle name="Normal 2 4 3 2 2 2 3 2 5" xfId="5043"/>
    <cellStyle name="Normal 2 4 3 2 2 2 3 2 5 2" xfId="10211"/>
    <cellStyle name="Normal 2 4 3 2 2 2 3 2 5 3" xfId="15304"/>
    <cellStyle name="Normal 2 4 3 2 2 2 3 2 6" xfId="6093"/>
    <cellStyle name="Normal 2 4 3 2 2 2 3 2 7" xfId="11205"/>
    <cellStyle name="Normal 2 4 3 2 2 2 3 3" xfId="1436"/>
    <cellStyle name="Normal 2 4 3 2 2 2 3 3 2" xfId="6611"/>
    <cellStyle name="Normal 2 4 3 2 2 2 3 3 3" xfId="11718"/>
    <cellStyle name="Normal 2 4 3 2 2 2 3 4" xfId="2470"/>
    <cellStyle name="Normal 2 4 3 2 2 2 3 4 2" xfId="7643"/>
    <cellStyle name="Normal 2 4 3 2 2 2 3 4 3" xfId="12742"/>
    <cellStyle name="Normal 2 4 3 2 2 2 3 5" xfId="3509"/>
    <cellStyle name="Normal 2 4 3 2 2 2 3 5 2" xfId="8678"/>
    <cellStyle name="Normal 2 4 3 2 2 2 3 5 3" xfId="13772"/>
    <cellStyle name="Normal 2 4 3 2 2 2 3 6" xfId="4531"/>
    <cellStyle name="Normal 2 4 3 2 2 2 3 6 2" xfId="9699"/>
    <cellStyle name="Normal 2 4 3 2 2 2 3 6 3" xfId="14792"/>
    <cellStyle name="Normal 2 4 3 2 2 2 3 7" xfId="5579"/>
    <cellStyle name="Normal 2 4 3 2 2 2 3 8" xfId="10693"/>
    <cellStyle name="Normal 2 4 3 2 2 2 4" xfId="660"/>
    <cellStyle name="Normal 2 4 3 2 2 2 4 2" xfId="1692"/>
    <cellStyle name="Normal 2 4 3 2 2 2 4 2 2" xfId="6867"/>
    <cellStyle name="Normal 2 4 3 2 2 2 4 2 3" xfId="11974"/>
    <cellStyle name="Normal 2 4 3 2 2 2 4 3" xfId="2726"/>
    <cellStyle name="Normal 2 4 3 2 2 2 4 3 2" xfId="7899"/>
    <cellStyle name="Normal 2 4 3 2 2 2 4 3 3" xfId="12998"/>
    <cellStyle name="Normal 2 4 3 2 2 2 4 4" xfId="3766"/>
    <cellStyle name="Normal 2 4 3 2 2 2 4 4 2" xfId="8935"/>
    <cellStyle name="Normal 2 4 3 2 2 2 4 4 3" xfId="14029"/>
    <cellStyle name="Normal 2 4 3 2 2 2 4 5" xfId="4787"/>
    <cellStyle name="Normal 2 4 3 2 2 2 4 5 2" xfId="9955"/>
    <cellStyle name="Normal 2 4 3 2 2 2 4 5 3" xfId="15048"/>
    <cellStyle name="Normal 2 4 3 2 2 2 4 6" xfId="5837"/>
    <cellStyle name="Normal 2 4 3 2 2 2 4 7" xfId="10949"/>
    <cellStyle name="Normal 2 4 3 2 2 2 5" xfId="1180"/>
    <cellStyle name="Normal 2 4 3 2 2 2 5 2" xfId="6355"/>
    <cellStyle name="Normal 2 4 3 2 2 2 5 3" xfId="11462"/>
    <cellStyle name="Normal 2 4 3 2 2 2 6" xfId="2214"/>
    <cellStyle name="Normal 2 4 3 2 2 2 6 2" xfId="7387"/>
    <cellStyle name="Normal 2 4 3 2 2 2 6 3" xfId="12486"/>
    <cellStyle name="Normal 2 4 3 2 2 2 7" xfId="3250"/>
    <cellStyle name="Normal 2 4 3 2 2 2 7 2" xfId="8419"/>
    <cellStyle name="Normal 2 4 3 2 2 2 7 3" xfId="13515"/>
    <cellStyle name="Normal 2 4 3 2 2 2 8" xfId="4275"/>
    <cellStyle name="Normal 2 4 3 2 2 2 8 2" xfId="9443"/>
    <cellStyle name="Normal 2 4 3 2 2 2 8 3" xfId="14536"/>
    <cellStyle name="Normal 2 4 3 2 2 2 9" xfId="5319"/>
    <cellStyle name="Normal 2 4 3 2 2 3" xfId="208"/>
    <cellStyle name="Normal 2 4 3 2 2 3 2" xfId="466"/>
    <cellStyle name="Normal 2 4 3 2 2 3 2 2" xfId="980"/>
    <cellStyle name="Normal 2 4 3 2 2 3 2 2 2" xfId="2012"/>
    <cellStyle name="Normal 2 4 3 2 2 3 2 2 2 2" xfId="7187"/>
    <cellStyle name="Normal 2 4 3 2 2 3 2 2 2 3" xfId="12294"/>
    <cellStyle name="Normal 2 4 3 2 2 3 2 2 3" xfId="3046"/>
    <cellStyle name="Normal 2 4 3 2 2 3 2 2 3 2" xfId="8219"/>
    <cellStyle name="Normal 2 4 3 2 2 3 2 2 3 3" xfId="13318"/>
    <cellStyle name="Normal 2 4 3 2 2 3 2 2 4" xfId="4086"/>
    <cellStyle name="Normal 2 4 3 2 2 3 2 2 4 2" xfId="9255"/>
    <cellStyle name="Normal 2 4 3 2 2 3 2 2 4 3" xfId="14349"/>
    <cellStyle name="Normal 2 4 3 2 2 3 2 2 5" xfId="5107"/>
    <cellStyle name="Normal 2 4 3 2 2 3 2 2 5 2" xfId="10275"/>
    <cellStyle name="Normal 2 4 3 2 2 3 2 2 5 3" xfId="15368"/>
    <cellStyle name="Normal 2 4 3 2 2 3 2 2 6" xfId="6157"/>
    <cellStyle name="Normal 2 4 3 2 2 3 2 2 7" xfId="11269"/>
    <cellStyle name="Normal 2 4 3 2 2 3 2 3" xfId="1500"/>
    <cellStyle name="Normal 2 4 3 2 2 3 2 3 2" xfId="6675"/>
    <cellStyle name="Normal 2 4 3 2 2 3 2 3 3" xfId="11782"/>
    <cellStyle name="Normal 2 4 3 2 2 3 2 4" xfId="2534"/>
    <cellStyle name="Normal 2 4 3 2 2 3 2 4 2" xfId="7707"/>
    <cellStyle name="Normal 2 4 3 2 2 3 2 4 3" xfId="12806"/>
    <cellStyle name="Normal 2 4 3 2 2 3 2 5" xfId="3573"/>
    <cellStyle name="Normal 2 4 3 2 2 3 2 5 2" xfId="8742"/>
    <cellStyle name="Normal 2 4 3 2 2 3 2 5 3" xfId="13836"/>
    <cellStyle name="Normal 2 4 3 2 2 3 2 6" xfId="4595"/>
    <cellStyle name="Normal 2 4 3 2 2 3 2 6 2" xfId="9763"/>
    <cellStyle name="Normal 2 4 3 2 2 3 2 6 3" xfId="14856"/>
    <cellStyle name="Normal 2 4 3 2 2 3 2 7" xfId="5643"/>
    <cellStyle name="Normal 2 4 3 2 2 3 2 8" xfId="10757"/>
    <cellStyle name="Normal 2 4 3 2 2 3 3" xfId="724"/>
    <cellStyle name="Normal 2 4 3 2 2 3 3 2" xfId="1756"/>
    <cellStyle name="Normal 2 4 3 2 2 3 3 2 2" xfId="6931"/>
    <cellStyle name="Normal 2 4 3 2 2 3 3 2 3" xfId="12038"/>
    <cellStyle name="Normal 2 4 3 2 2 3 3 3" xfId="2790"/>
    <cellStyle name="Normal 2 4 3 2 2 3 3 3 2" xfId="7963"/>
    <cellStyle name="Normal 2 4 3 2 2 3 3 3 3" xfId="13062"/>
    <cellStyle name="Normal 2 4 3 2 2 3 3 4" xfId="3830"/>
    <cellStyle name="Normal 2 4 3 2 2 3 3 4 2" xfId="8999"/>
    <cellStyle name="Normal 2 4 3 2 2 3 3 4 3" xfId="14093"/>
    <cellStyle name="Normal 2 4 3 2 2 3 3 5" xfId="4851"/>
    <cellStyle name="Normal 2 4 3 2 2 3 3 5 2" xfId="10019"/>
    <cellStyle name="Normal 2 4 3 2 2 3 3 5 3" xfId="15112"/>
    <cellStyle name="Normal 2 4 3 2 2 3 3 6" xfId="5901"/>
    <cellStyle name="Normal 2 4 3 2 2 3 3 7" xfId="11013"/>
    <cellStyle name="Normal 2 4 3 2 2 3 4" xfId="1244"/>
    <cellStyle name="Normal 2 4 3 2 2 3 4 2" xfId="6419"/>
    <cellStyle name="Normal 2 4 3 2 2 3 4 3" xfId="11526"/>
    <cellStyle name="Normal 2 4 3 2 2 3 5" xfId="2278"/>
    <cellStyle name="Normal 2 4 3 2 2 3 5 2" xfId="7451"/>
    <cellStyle name="Normal 2 4 3 2 2 3 5 3" xfId="12550"/>
    <cellStyle name="Normal 2 4 3 2 2 3 6" xfId="3316"/>
    <cellStyle name="Normal 2 4 3 2 2 3 6 2" xfId="8485"/>
    <cellStyle name="Normal 2 4 3 2 2 3 6 3" xfId="13580"/>
    <cellStyle name="Normal 2 4 3 2 2 3 7" xfId="4339"/>
    <cellStyle name="Normal 2 4 3 2 2 3 7 2" xfId="9507"/>
    <cellStyle name="Normal 2 4 3 2 2 3 7 3" xfId="14600"/>
    <cellStyle name="Normal 2 4 3 2 2 3 8" xfId="5385"/>
    <cellStyle name="Normal 2 4 3 2 2 3 9" xfId="10501"/>
    <cellStyle name="Normal 2 4 3 2 2 4" xfId="338"/>
    <cellStyle name="Normal 2 4 3 2 2 4 2" xfId="852"/>
    <cellStyle name="Normal 2 4 3 2 2 4 2 2" xfId="1884"/>
    <cellStyle name="Normal 2 4 3 2 2 4 2 2 2" xfId="7059"/>
    <cellStyle name="Normal 2 4 3 2 2 4 2 2 3" xfId="12166"/>
    <cellStyle name="Normal 2 4 3 2 2 4 2 3" xfId="2918"/>
    <cellStyle name="Normal 2 4 3 2 2 4 2 3 2" xfId="8091"/>
    <cellStyle name="Normal 2 4 3 2 2 4 2 3 3" xfId="13190"/>
    <cellStyle name="Normal 2 4 3 2 2 4 2 4" xfId="3958"/>
    <cellStyle name="Normal 2 4 3 2 2 4 2 4 2" xfId="9127"/>
    <cellStyle name="Normal 2 4 3 2 2 4 2 4 3" xfId="14221"/>
    <cellStyle name="Normal 2 4 3 2 2 4 2 5" xfId="4979"/>
    <cellStyle name="Normal 2 4 3 2 2 4 2 5 2" xfId="10147"/>
    <cellStyle name="Normal 2 4 3 2 2 4 2 5 3" xfId="15240"/>
    <cellStyle name="Normal 2 4 3 2 2 4 2 6" xfId="6029"/>
    <cellStyle name="Normal 2 4 3 2 2 4 2 7" xfId="11141"/>
    <cellStyle name="Normal 2 4 3 2 2 4 3" xfId="1372"/>
    <cellStyle name="Normal 2 4 3 2 2 4 3 2" xfId="6547"/>
    <cellStyle name="Normal 2 4 3 2 2 4 3 3" xfId="11654"/>
    <cellStyle name="Normal 2 4 3 2 2 4 4" xfId="2406"/>
    <cellStyle name="Normal 2 4 3 2 2 4 4 2" xfId="7579"/>
    <cellStyle name="Normal 2 4 3 2 2 4 4 3" xfId="12678"/>
    <cellStyle name="Normal 2 4 3 2 2 4 5" xfId="3445"/>
    <cellStyle name="Normal 2 4 3 2 2 4 5 2" xfId="8614"/>
    <cellStyle name="Normal 2 4 3 2 2 4 5 3" xfId="13708"/>
    <cellStyle name="Normal 2 4 3 2 2 4 6" xfId="4467"/>
    <cellStyle name="Normal 2 4 3 2 2 4 6 2" xfId="9635"/>
    <cellStyle name="Normal 2 4 3 2 2 4 6 3" xfId="14728"/>
    <cellStyle name="Normal 2 4 3 2 2 4 7" xfId="5515"/>
    <cellStyle name="Normal 2 4 3 2 2 4 8" xfId="10629"/>
    <cellStyle name="Normal 2 4 3 2 2 5" xfId="596"/>
    <cellStyle name="Normal 2 4 3 2 2 5 2" xfId="1628"/>
    <cellStyle name="Normal 2 4 3 2 2 5 2 2" xfId="6803"/>
    <cellStyle name="Normal 2 4 3 2 2 5 2 3" xfId="11910"/>
    <cellStyle name="Normal 2 4 3 2 2 5 3" xfId="2662"/>
    <cellStyle name="Normal 2 4 3 2 2 5 3 2" xfId="7835"/>
    <cellStyle name="Normal 2 4 3 2 2 5 3 3" xfId="12934"/>
    <cellStyle name="Normal 2 4 3 2 2 5 4" xfId="3702"/>
    <cellStyle name="Normal 2 4 3 2 2 5 4 2" xfId="8871"/>
    <cellStyle name="Normal 2 4 3 2 2 5 4 3" xfId="13965"/>
    <cellStyle name="Normal 2 4 3 2 2 5 5" xfId="4723"/>
    <cellStyle name="Normal 2 4 3 2 2 5 5 2" xfId="9891"/>
    <cellStyle name="Normal 2 4 3 2 2 5 5 3" xfId="14984"/>
    <cellStyle name="Normal 2 4 3 2 2 5 6" xfId="5773"/>
    <cellStyle name="Normal 2 4 3 2 2 5 7" xfId="10885"/>
    <cellStyle name="Normal 2 4 3 2 2 6" xfId="1115"/>
    <cellStyle name="Normal 2 4 3 2 2 6 2" xfId="6290"/>
    <cellStyle name="Normal 2 4 3 2 2 6 3" xfId="11398"/>
    <cellStyle name="Normal 2 4 3 2 2 7" xfId="2150"/>
    <cellStyle name="Normal 2 4 3 2 2 7 2" xfId="7323"/>
    <cellStyle name="Normal 2 4 3 2 2 7 3" xfId="12422"/>
    <cellStyle name="Normal 2 4 3 2 2 8" xfId="3184"/>
    <cellStyle name="Normal 2 4 3 2 2 8 2" xfId="8353"/>
    <cellStyle name="Normal 2 4 3 2 2 8 3" xfId="13449"/>
    <cellStyle name="Normal 2 4 3 2 2 9" xfId="4211"/>
    <cellStyle name="Normal 2 4 3 2 2 9 2" xfId="9379"/>
    <cellStyle name="Normal 2 4 3 2 2 9 3" xfId="14472"/>
    <cellStyle name="Normal 2 4 3 2 3" xfId="110"/>
    <cellStyle name="Normal 2 4 3 2 3 10" xfId="10405"/>
    <cellStyle name="Normal 2 4 3 2 3 2" xfId="240"/>
    <cellStyle name="Normal 2 4 3 2 3 2 2" xfId="498"/>
    <cellStyle name="Normal 2 4 3 2 3 2 2 2" xfId="1012"/>
    <cellStyle name="Normal 2 4 3 2 3 2 2 2 2" xfId="2044"/>
    <cellStyle name="Normal 2 4 3 2 3 2 2 2 2 2" xfId="7219"/>
    <cellStyle name="Normal 2 4 3 2 3 2 2 2 2 3" xfId="12326"/>
    <cellStyle name="Normal 2 4 3 2 3 2 2 2 3" xfId="3078"/>
    <cellStyle name="Normal 2 4 3 2 3 2 2 2 3 2" xfId="8251"/>
    <cellStyle name="Normal 2 4 3 2 3 2 2 2 3 3" xfId="13350"/>
    <cellStyle name="Normal 2 4 3 2 3 2 2 2 4" xfId="4118"/>
    <cellStyle name="Normal 2 4 3 2 3 2 2 2 4 2" xfId="9287"/>
    <cellStyle name="Normal 2 4 3 2 3 2 2 2 4 3" xfId="14381"/>
    <cellStyle name="Normal 2 4 3 2 3 2 2 2 5" xfId="5139"/>
    <cellStyle name="Normal 2 4 3 2 3 2 2 2 5 2" xfId="10307"/>
    <cellStyle name="Normal 2 4 3 2 3 2 2 2 5 3" xfId="15400"/>
    <cellStyle name="Normal 2 4 3 2 3 2 2 2 6" xfId="6189"/>
    <cellStyle name="Normal 2 4 3 2 3 2 2 2 7" xfId="11301"/>
    <cellStyle name="Normal 2 4 3 2 3 2 2 3" xfId="1532"/>
    <cellStyle name="Normal 2 4 3 2 3 2 2 3 2" xfId="6707"/>
    <cellStyle name="Normal 2 4 3 2 3 2 2 3 3" xfId="11814"/>
    <cellStyle name="Normal 2 4 3 2 3 2 2 4" xfId="2566"/>
    <cellStyle name="Normal 2 4 3 2 3 2 2 4 2" xfId="7739"/>
    <cellStyle name="Normal 2 4 3 2 3 2 2 4 3" xfId="12838"/>
    <cellStyle name="Normal 2 4 3 2 3 2 2 5" xfId="3605"/>
    <cellStyle name="Normal 2 4 3 2 3 2 2 5 2" xfId="8774"/>
    <cellStyle name="Normal 2 4 3 2 3 2 2 5 3" xfId="13868"/>
    <cellStyle name="Normal 2 4 3 2 3 2 2 6" xfId="4627"/>
    <cellStyle name="Normal 2 4 3 2 3 2 2 6 2" xfId="9795"/>
    <cellStyle name="Normal 2 4 3 2 3 2 2 6 3" xfId="14888"/>
    <cellStyle name="Normal 2 4 3 2 3 2 2 7" xfId="5675"/>
    <cellStyle name="Normal 2 4 3 2 3 2 2 8" xfId="10789"/>
    <cellStyle name="Normal 2 4 3 2 3 2 3" xfId="756"/>
    <cellStyle name="Normal 2 4 3 2 3 2 3 2" xfId="1788"/>
    <cellStyle name="Normal 2 4 3 2 3 2 3 2 2" xfId="6963"/>
    <cellStyle name="Normal 2 4 3 2 3 2 3 2 3" xfId="12070"/>
    <cellStyle name="Normal 2 4 3 2 3 2 3 3" xfId="2822"/>
    <cellStyle name="Normal 2 4 3 2 3 2 3 3 2" xfId="7995"/>
    <cellStyle name="Normal 2 4 3 2 3 2 3 3 3" xfId="13094"/>
    <cellStyle name="Normal 2 4 3 2 3 2 3 4" xfId="3862"/>
    <cellStyle name="Normal 2 4 3 2 3 2 3 4 2" xfId="9031"/>
    <cellStyle name="Normal 2 4 3 2 3 2 3 4 3" xfId="14125"/>
    <cellStyle name="Normal 2 4 3 2 3 2 3 5" xfId="4883"/>
    <cellStyle name="Normal 2 4 3 2 3 2 3 5 2" xfId="10051"/>
    <cellStyle name="Normal 2 4 3 2 3 2 3 5 3" xfId="15144"/>
    <cellStyle name="Normal 2 4 3 2 3 2 3 6" xfId="5933"/>
    <cellStyle name="Normal 2 4 3 2 3 2 3 7" xfId="11045"/>
    <cellStyle name="Normal 2 4 3 2 3 2 4" xfId="1276"/>
    <cellStyle name="Normal 2 4 3 2 3 2 4 2" xfId="6451"/>
    <cellStyle name="Normal 2 4 3 2 3 2 4 3" xfId="11558"/>
    <cellStyle name="Normal 2 4 3 2 3 2 5" xfId="2310"/>
    <cellStyle name="Normal 2 4 3 2 3 2 5 2" xfId="7483"/>
    <cellStyle name="Normal 2 4 3 2 3 2 5 3" xfId="12582"/>
    <cellStyle name="Normal 2 4 3 2 3 2 6" xfId="3348"/>
    <cellStyle name="Normal 2 4 3 2 3 2 6 2" xfId="8517"/>
    <cellStyle name="Normal 2 4 3 2 3 2 6 3" xfId="13612"/>
    <cellStyle name="Normal 2 4 3 2 3 2 7" xfId="4371"/>
    <cellStyle name="Normal 2 4 3 2 3 2 7 2" xfId="9539"/>
    <cellStyle name="Normal 2 4 3 2 3 2 7 3" xfId="14632"/>
    <cellStyle name="Normal 2 4 3 2 3 2 8" xfId="5417"/>
    <cellStyle name="Normal 2 4 3 2 3 2 9" xfId="10533"/>
    <cellStyle name="Normal 2 4 3 2 3 3" xfId="370"/>
    <cellStyle name="Normal 2 4 3 2 3 3 2" xfId="884"/>
    <cellStyle name="Normal 2 4 3 2 3 3 2 2" xfId="1916"/>
    <cellStyle name="Normal 2 4 3 2 3 3 2 2 2" xfId="7091"/>
    <cellStyle name="Normal 2 4 3 2 3 3 2 2 3" xfId="12198"/>
    <cellStyle name="Normal 2 4 3 2 3 3 2 3" xfId="2950"/>
    <cellStyle name="Normal 2 4 3 2 3 3 2 3 2" xfId="8123"/>
    <cellStyle name="Normal 2 4 3 2 3 3 2 3 3" xfId="13222"/>
    <cellStyle name="Normal 2 4 3 2 3 3 2 4" xfId="3990"/>
    <cellStyle name="Normal 2 4 3 2 3 3 2 4 2" xfId="9159"/>
    <cellStyle name="Normal 2 4 3 2 3 3 2 4 3" xfId="14253"/>
    <cellStyle name="Normal 2 4 3 2 3 3 2 5" xfId="5011"/>
    <cellStyle name="Normal 2 4 3 2 3 3 2 5 2" xfId="10179"/>
    <cellStyle name="Normal 2 4 3 2 3 3 2 5 3" xfId="15272"/>
    <cellStyle name="Normal 2 4 3 2 3 3 2 6" xfId="6061"/>
    <cellStyle name="Normal 2 4 3 2 3 3 2 7" xfId="11173"/>
    <cellStyle name="Normal 2 4 3 2 3 3 3" xfId="1404"/>
    <cellStyle name="Normal 2 4 3 2 3 3 3 2" xfId="6579"/>
    <cellStyle name="Normal 2 4 3 2 3 3 3 3" xfId="11686"/>
    <cellStyle name="Normal 2 4 3 2 3 3 4" xfId="2438"/>
    <cellStyle name="Normal 2 4 3 2 3 3 4 2" xfId="7611"/>
    <cellStyle name="Normal 2 4 3 2 3 3 4 3" xfId="12710"/>
    <cellStyle name="Normal 2 4 3 2 3 3 5" xfId="3477"/>
    <cellStyle name="Normal 2 4 3 2 3 3 5 2" xfId="8646"/>
    <cellStyle name="Normal 2 4 3 2 3 3 5 3" xfId="13740"/>
    <cellStyle name="Normal 2 4 3 2 3 3 6" xfId="4499"/>
    <cellStyle name="Normal 2 4 3 2 3 3 6 2" xfId="9667"/>
    <cellStyle name="Normal 2 4 3 2 3 3 6 3" xfId="14760"/>
    <cellStyle name="Normal 2 4 3 2 3 3 7" xfId="5547"/>
    <cellStyle name="Normal 2 4 3 2 3 3 8" xfId="10661"/>
    <cellStyle name="Normal 2 4 3 2 3 4" xfId="628"/>
    <cellStyle name="Normal 2 4 3 2 3 4 2" xfId="1660"/>
    <cellStyle name="Normal 2 4 3 2 3 4 2 2" xfId="6835"/>
    <cellStyle name="Normal 2 4 3 2 3 4 2 3" xfId="11942"/>
    <cellStyle name="Normal 2 4 3 2 3 4 3" xfId="2694"/>
    <cellStyle name="Normal 2 4 3 2 3 4 3 2" xfId="7867"/>
    <cellStyle name="Normal 2 4 3 2 3 4 3 3" xfId="12966"/>
    <cellStyle name="Normal 2 4 3 2 3 4 4" xfId="3734"/>
    <cellStyle name="Normal 2 4 3 2 3 4 4 2" xfId="8903"/>
    <cellStyle name="Normal 2 4 3 2 3 4 4 3" xfId="13997"/>
    <cellStyle name="Normal 2 4 3 2 3 4 5" xfId="4755"/>
    <cellStyle name="Normal 2 4 3 2 3 4 5 2" xfId="9923"/>
    <cellStyle name="Normal 2 4 3 2 3 4 5 3" xfId="15016"/>
    <cellStyle name="Normal 2 4 3 2 3 4 6" xfId="5805"/>
    <cellStyle name="Normal 2 4 3 2 3 4 7" xfId="10917"/>
    <cellStyle name="Normal 2 4 3 2 3 5" xfId="1148"/>
    <cellStyle name="Normal 2 4 3 2 3 5 2" xfId="6323"/>
    <cellStyle name="Normal 2 4 3 2 3 5 3" xfId="11430"/>
    <cellStyle name="Normal 2 4 3 2 3 6" xfId="2182"/>
    <cellStyle name="Normal 2 4 3 2 3 6 2" xfId="7355"/>
    <cellStyle name="Normal 2 4 3 2 3 6 3" xfId="12454"/>
    <cellStyle name="Normal 2 4 3 2 3 7" xfId="3218"/>
    <cellStyle name="Normal 2 4 3 2 3 7 2" xfId="8387"/>
    <cellStyle name="Normal 2 4 3 2 3 7 3" xfId="13483"/>
    <cellStyle name="Normal 2 4 3 2 3 8" xfId="4243"/>
    <cellStyle name="Normal 2 4 3 2 3 8 2" xfId="9411"/>
    <cellStyle name="Normal 2 4 3 2 3 8 3" xfId="14504"/>
    <cellStyle name="Normal 2 4 3 2 3 9" xfId="5287"/>
    <cellStyle name="Normal 2 4 3 2 4" xfId="176"/>
    <cellStyle name="Normal 2 4 3 2 4 2" xfId="434"/>
    <cellStyle name="Normal 2 4 3 2 4 2 2" xfId="948"/>
    <cellStyle name="Normal 2 4 3 2 4 2 2 2" xfId="1980"/>
    <cellStyle name="Normal 2 4 3 2 4 2 2 2 2" xfId="7155"/>
    <cellStyle name="Normal 2 4 3 2 4 2 2 2 3" xfId="12262"/>
    <cellStyle name="Normal 2 4 3 2 4 2 2 3" xfId="3014"/>
    <cellStyle name="Normal 2 4 3 2 4 2 2 3 2" xfId="8187"/>
    <cellStyle name="Normal 2 4 3 2 4 2 2 3 3" xfId="13286"/>
    <cellStyle name="Normal 2 4 3 2 4 2 2 4" xfId="4054"/>
    <cellStyle name="Normal 2 4 3 2 4 2 2 4 2" xfId="9223"/>
    <cellStyle name="Normal 2 4 3 2 4 2 2 4 3" xfId="14317"/>
    <cellStyle name="Normal 2 4 3 2 4 2 2 5" xfId="5075"/>
    <cellStyle name="Normal 2 4 3 2 4 2 2 5 2" xfId="10243"/>
    <cellStyle name="Normal 2 4 3 2 4 2 2 5 3" xfId="15336"/>
    <cellStyle name="Normal 2 4 3 2 4 2 2 6" xfId="6125"/>
    <cellStyle name="Normal 2 4 3 2 4 2 2 7" xfId="11237"/>
    <cellStyle name="Normal 2 4 3 2 4 2 3" xfId="1468"/>
    <cellStyle name="Normal 2 4 3 2 4 2 3 2" xfId="6643"/>
    <cellStyle name="Normal 2 4 3 2 4 2 3 3" xfId="11750"/>
    <cellStyle name="Normal 2 4 3 2 4 2 4" xfId="2502"/>
    <cellStyle name="Normal 2 4 3 2 4 2 4 2" xfId="7675"/>
    <cellStyle name="Normal 2 4 3 2 4 2 4 3" xfId="12774"/>
    <cellStyle name="Normal 2 4 3 2 4 2 5" xfId="3541"/>
    <cellStyle name="Normal 2 4 3 2 4 2 5 2" xfId="8710"/>
    <cellStyle name="Normal 2 4 3 2 4 2 5 3" xfId="13804"/>
    <cellStyle name="Normal 2 4 3 2 4 2 6" xfId="4563"/>
    <cellStyle name="Normal 2 4 3 2 4 2 6 2" xfId="9731"/>
    <cellStyle name="Normal 2 4 3 2 4 2 6 3" xfId="14824"/>
    <cellStyle name="Normal 2 4 3 2 4 2 7" xfId="5611"/>
    <cellStyle name="Normal 2 4 3 2 4 2 8" xfId="10725"/>
    <cellStyle name="Normal 2 4 3 2 4 3" xfId="692"/>
    <cellStyle name="Normal 2 4 3 2 4 3 2" xfId="1724"/>
    <cellStyle name="Normal 2 4 3 2 4 3 2 2" xfId="6899"/>
    <cellStyle name="Normal 2 4 3 2 4 3 2 3" xfId="12006"/>
    <cellStyle name="Normal 2 4 3 2 4 3 3" xfId="2758"/>
    <cellStyle name="Normal 2 4 3 2 4 3 3 2" xfId="7931"/>
    <cellStyle name="Normal 2 4 3 2 4 3 3 3" xfId="13030"/>
    <cellStyle name="Normal 2 4 3 2 4 3 4" xfId="3798"/>
    <cellStyle name="Normal 2 4 3 2 4 3 4 2" xfId="8967"/>
    <cellStyle name="Normal 2 4 3 2 4 3 4 3" xfId="14061"/>
    <cellStyle name="Normal 2 4 3 2 4 3 5" xfId="4819"/>
    <cellStyle name="Normal 2 4 3 2 4 3 5 2" xfId="9987"/>
    <cellStyle name="Normal 2 4 3 2 4 3 5 3" xfId="15080"/>
    <cellStyle name="Normal 2 4 3 2 4 3 6" xfId="5869"/>
    <cellStyle name="Normal 2 4 3 2 4 3 7" xfId="10981"/>
    <cellStyle name="Normal 2 4 3 2 4 4" xfId="1212"/>
    <cellStyle name="Normal 2 4 3 2 4 4 2" xfId="6387"/>
    <cellStyle name="Normal 2 4 3 2 4 4 3" xfId="11494"/>
    <cellStyle name="Normal 2 4 3 2 4 5" xfId="2246"/>
    <cellStyle name="Normal 2 4 3 2 4 5 2" xfId="7419"/>
    <cellStyle name="Normal 2 4 3 2 4 5 3" xfId="12518"/>
    <cellStyle name="Normal 2 4 3 2 4 6" xfId="3284"/>
    <cellStyle name="Normal 2 4 3 2 4 6 2" xfId="8453"/>
    <cellStyle name="Normal 2 4 3 2 4 6 3" xfId="13548"/>
    <cellStyle name="Normal 2 4 3 2 4 7" xfId="4307"/>
    <cellStyle name="Normal 2 4 3 2 4 7 2" xfId="9475"/>
    <cellStyle name="Normal 2 4 3 2 4 7 3" xfId="14568"/>
    <cellStyle name="Normal 2 4 3 2 4 8" xfId="5353"/>
    <cellStyle name="Normal 2 4 3 2 4 9" xfId="10469"/>
    <cellStyle name="Normal 2 4 3 2 5" xfId="306"/>
    <cellStyle name="Normal 2 4 3 2 5 2" xfId="820"/>
    <cellStyle name="Normal 2 4 3 2 5 2 2" xfId="1852"/>
    <cellStyle name="Normal 2 4 3 2 5 2 2 2" xfId="7027"/>
    <cellStyle name="Normal 2 4 3 2 5 2 2 3" xfId="12134"/>
    <cellStyle name="Normal 2 4 3 2 5 2 3" xfId="2886"/>
    <cellStyle name="Normal 2 4 3 2 5 2 3 2" xfId="8059"/>
    <cellStyle name="Normal 2 4 3 2 5 2 3 3" xfId="13158"/>
    <cellStyle name="Normal 2 4 3 2 5 2 4" xfId="3926"/>
    <cellStyle name="Normal 2 4 3 2 5 2 4 2" xfId="9095"/>
    <cellStyle name="Normal 2 4 3 2 5 2 4 3" xfId="14189"/>
    <cellStyle name="Normal 2 4 3 2 5 2 5" xfId="4947"/>
    <cellStyle name="Normal 2 4 3 2 5 2 5 2" xfId="10115"/>
    <cellStyle name="Normal 2 4 3 2 5 2 5 3" xfId="15208"/>
    <cellStyle name="Normal 2 4 3 2 5 2 6" xfId="5997"/>
    <cellStyle name="Normal 2 4 3 2 5 2 7" xfId="11109"/>
    <cellStyle name="Normal 2 4 3 2 5 3" xfId="1340"/>
    <cellStyle name="Normal 2 4 3 2 5 3 2" xfId="6515"/>
    <cellStyle name="Normal 2 4 3 2 5 3 3" xfId="11622"/>
    <cellStyle name="Normal 2 4 3 2 5 4" xfId="2374"/>
    <cellStyle name="Normal 2 4 3 2 5 4 2" xfId="7547"/>
    <cellStyle name="Normal 2 4 3 2 5 4 3" xfId="12646"/>
    <cellStyle name="Normal 2 4 3 2 5 5" xfId="3413"/>
    <cellStyle name="Normal 2 4 3 2 5 5 2" xfId="8582"/>
    <cellStyle name="Normal 2 4 3 2 5 5 3" xfId="13676"/>
    <cellStyle name="Normal 2 4 3 2 5 6" xfId="4435"/>
    <cellStyle name="Normal 2 4 3 2 5 6 2" xfId="9603"/>
    <cellStyle name="Normal 2 4 3 2 5 6 3" xfId="14696"/>
    <cellStyle name="Normal 2 4 3 2 5 7" xfId="5483"/>
    <cellStyle name="Normal 2 4 3 2 5 8" xfId="10597"/>
    <cellStyle name="Normal 2 4 3 2 6" xfId="564"/>
    <cellStyle name="Normal 2 4 3 2 6 2" xfId="1596"/>
    <cellStyle name="Normal 2 4 3 2 6 2 2" xfId="6771"/>
    <cellStyle name="Normal 2 4 3 2 6 2 3" xfId="11878"/>
    <cellStyle name="Normal 2 4 3 2 6 3" xfId="2630"/>
    <cellStyle name="Normal 2 4 3 2 6 3 2" xfId="7803"/>
    <cellStyle name="Normal 2 4 3 2 6 3 3" xfId="12902"/>
    <cellStyle name="Normal 2 4 3 2 6 4" xfId="3670"/>
    <cellStyle name="Normal 2 4 3 2 6 4 2" xfId="8839"/>
    <cellStyle name="Normal 2 4 3 2 6 4 3" xfId="13933"/>
    <cellStyle name="Normal 2 4 3 2 6 5" xfId="4691"/>
    <cellStyle name="Normal 2 4 3 2 6 5 2" xfId="9859"/>
    <cellStyle name="Normal 2 4 3 2 6 5 3" xfId="14952"/>
    <cellStyle name="Normal 2 4 3 2 6 6" xfId="5741"/>
    <cellStyle name="Normal 2 4 3 2 6 7" xfId="10853"/>
    <cellStyle name="Normal 2 4 3 2 7" xfId="1082"/>
    <cellStyle name="Normal 2 4 3 2 7 2" xfId="6257"/>
    <cellStyle name="Normal 2 4 3 2 7 3" xfId="11366"/>
    <cellStyle name="Normal 2 4 3 2 8" xfId="2117"/>
    <cellStyle name="Normal 2 4 3 2 8 2" xfId="7290"/>
    <cellStyle name="Normal 2 4 3 2 8 3" xfId="12390"/>
    <cellStyle name="Normal 2 4 3 2 9" xfId="3151"/>
    <cellStyle name="Normal 2 4 3 2 9 2" xfId="8320"/>
    <cellStyle name="Normal 2 4 3 2 9 3" xfId="13417"/>
    <cellStyle name="Normal 2 4 3 3" xfId="60"/>
    <cellStyle name="Normal 2 4 3 3 10" xfId="5237"/>
    <cellStyle name="Normal 2 4 3 3 11" xfId="10357"/>
    <cellStyle name="Normal 2 4 3 3 2" xfId="126"/>
    <cellStyle name="Normal 2 4 3 3 2 10" xfId="10421"/>
    <cellStyle name="Normal 2 4 3 3 2 2" xfId="256"/>
    <cellStyle name="Normal 2 4 3 3 2 2 2" xfId="514"/>
    <cellStyle name="Normal 2 4 3 3 2 2 2 2" xfId="1028"/>
    <cellStyle name="Normal 2 4 3 3 2 2 2 2 2" xfId="2060"/>
    <cellStyle name="Normal 2 4 3 3 2 2 2 2 2 2" xfId="7235"/>
    <cellStyle name="Normal 2 4 3 3 2 2 2 2 2 3" xfId="12342"/>
    <cellStyle name="Normal 2 4 3 3 2 2 2 2 3" xfId="3094"/>
    <cellStyle name="Normal 2 4 3 3 2 2 2 2 3 2" xfId="8267"/>
    <cellStyle name="Normal 2 4 3 3 2 2 2 2 3 3" xfId="13366"/>
    <cellStyle name="Normal 2 4 3 3 2 2 2 2 4" xfId="4134"/>
    <cellStyle name="Normal 2 4 3 3 2 2 2 2 4 2" xfId="9303"/>
    <cellStyle name="Normal 2 4 3 3 2 2 2 2 4 3" xfId="14397"/>
    <cellStyle name="Normal 2 4 3 3 2 2 2 2 5" xfId="5155"/>
    <cellStyle name="Normal 2 4 3 3 2 2 2 2 5 2" xfId="10323"/>
    <cellStyle name="Normal 2 4 3 3 2 2 2 2 5 3" xfId="15416"/>
    <cellStyle name="Normal 2 4 3 3 2 2 2 2 6" xfId="6205"/>
    <cellStyle name="Normal 2 4 3 3 2 2 2 2 7" xfId="11317"/>
    <cellStyle name="Normal 2 4 3 3 2 2 2 3" xfId="1548"/>
    <cellStyle name="Normal 2 4 3 3 2 2 2 3 2" xfId="6723"/>
    <cellStyle name="Normal 2 4 3 3 2 2 2 3 3" xfId="11830"/>
    <cellStyle name="Normal 2 4 3 3 2 2 2 4" xfId="2582"/>
    <cellStyle name="Normal 2 4 3 3 2 2 2 4 2" xfId="7755"/>
    <cellStyle name="Normal 2 4 3 3 2 2 2 4 3" xfId="12854"/>
    <cellStyle name="Normal 2 4 3 3 2 2 2 5" xfId="3621"/>
    <cellStyle name="Normal 2 4 3 3 2 2 2 5 2" xfId="8790"/>
    <cellStyle name="Normal 2 4 3 3 2 2 2 5 3" xfId="13884"/>
    <cellStyle name="Normal 2 4 3 3 2 2 2 6" xfId="4643"/>
    <cellStyle name="Normal 2 4 3 3 2 2 2 6 2" xfId="9811"/>
    <cellStyle name="Normal 2 4 3 3 2 2 2 6 3" xfId="14904"/>
    <cellStyle name="Normal 2 4 3 3 2 2 2 7" xfId="5691"/>
    <cellStyle name="Normal 2 4 3 3 2 2 2 8" xfId="10805"/>
    <cellStyle name="Normal 2 4 3 3 2 2 3" xfId="772"/>
    <cellStyle name="Normal 2 4 3 3 2 2 3 2" xfId="1804"/>
    <cellStyle name="Normal 2 4 3 3 2 2 3 2 2" xfId="6979"/>
    <cellStyle name="Normal 2 4 3 3 2 2 3 2 3" xfId="12086"/>
    <cellStyle name="Normal 2 4 3 3 2 2 3 3" xfId="2838"/>
    <cellStyle name="Normal 2 4 3 3 2 2 3 3 2" xfId="8011"/>
    <cellStyle name="Normal 2 4 3 3 2 2 3 3 3" xfId="13110"/>
    <cellStyle name="Normal 2 4 3 3 2 2 3 4" xfId="3878"/>
    <cellStyle name="Normal 2 4 3 3 2 2 3 4 2" xfId="9047"/>
    <cellStyle name="Normal 2 4 3 3 2 2 3 4 3" xfId="14141"/>
    <cellStyle name="Normal 2 4 3 3 2 2 3 5" xfId="4899"/>
    <cellStyle name="Normal 2 4 3 3 2 2 3 5 2" xfId="10067"/>
    <cellStyle name="Normal 2 4 3 3 2 2 3 5 3" xfId="15160"/>
    <cellStyle name="Normal 2 4 3 3 2 2 3 6" xfId="5949"/>
    <cellStyle name="Normal 2 4 3 3 2 2 3 7" xfId="11061"/>
    <cellStyle name="Normal 2 4 3 3 2 2 4" xfId="1292"/>
    <cellStyle name="Normal 2 4 3 3 2 2 4 2" xfId="6467"/>
    <cellStyle name="Normal 2 4 3 3 2 2 4 3" xfId="11574"/>
    <cellStyle name="Normal 2 4 3 3 2 2 5" xfId="2326"/>
    <cellStyle name="Normal 2 4 3 3 2 2 5 2" xfId="7499"/>
    <cellStyle name="Normal 2 4 3 3 2 2 5 3" xfId="12598"/>
    <cellStyle name="Normal 2 4 3 3 2 2 6" xfId="3364"/>
    <cellStyle name="Normal 2 4 3 3 2 2 6 2" xfId="8533"/>
    <cellStyle name="Normal 2 4 3 3 2 2 6 3" xfId="13628"/>
    <cellStyle name="Normal 2 4 3 3 2 2 7" xfId="4387"/>
    <cellStyle name="Normal 2 4 3 3 2 2 7 2" xfId="9555"/>
    <cellStyle name="Normal 2 4 3 3 2 2 7 3" xfId="14648"/>
    <cellStyle name="Normal 2 4 3 3 2 2 8" xfId="5433"/>
    <cellStyle name="Normal 2 4 3 3 2 2 9" xfId="10549"/>
    <cellStyle name="Normal 2 4 3 3 2 3" xfId="386"/>
    <cellStyle name="Normal 2 4 3 3 2 3 2" xfId="900"/>
    <cellStyle name="Normal 2 4 3 3 2 3 2 2" xfId="1932"/>
    <cellStyle name="Normal 2 4 3 3 2 3 2 2 2" xfId="7107"/>
    <cellStyle name="Normal 2 4 3 3 2 3 2 2 3" xfId="12214"/>
    <cellStyle name="Normal 2 4 3 3 2 3 2 3" xfId="2966"/>
    <cellStyle name="Normal 2 4 3 3 2 3 2 3 2" xfId="8139"/>
    <cellStyle name="Normal 2 4 3 3 2 3 2 3 3" xfId="13238"/>
    <cellStyle name="Normal 2 4 3 3 2 3 2 4" xfId="4006"/>
    <cellStyle name="Normal 2 4 3 3 2 3 2 4 2" xfId="9175"/>
    <cellStyle name="Normal 2 4 3 3 2 3 2 4 3" xfId="14269"/>
    <cellStyle name="Normal 2 4 3 3 2 3 2 5" xfId="5027"/>
    <cellStyle name="Normal 2 4 3 3 2 3 2 5 2" xfId="10195"/>
    <cellStyle name="Normal 2 4 3 3 2 3 2 5 3" xfId="15288"/>
    <cellStyle name="Normal 2 4 3 3 2 3 2 6" xfId="6077"/>
    <cellStyle name="Normal 2 4 3 3 2 3 2 7" xfId="11189"/>
    <cellStyle name="Normal 2 4 3 3 2 3 3" xfId="1420"/>
    <cellStyle name="Normal 2 4 3 3 2 3 3 2" xfId="6595"/>
    <cellStyle name="Normal 2 4 3 3 2 3 3 3" xfId="11702"/>
    <cellStyle name="Normal 2 4 3 3 2 3 4" xfId="2454"/>
    <cellStyle name="Normal 2 4 3 3 2 3 4 2" xfId="7627"/>
    <cellStyle name="Normal 2 4 3 3 2 3 4 3" xfId="12726"/>
    <cellStyle name="Normal 2 4 3 3 2 3 5" xfId="3493"/>
    <cellStyle name="Normal 2 4 3 3 2 3 5 2" xfId="8662"/>
    <cellStyle name="Normal 2 4 3 3 2 3 5 3" xfId="13756"/>
    <cellStyle name="Normal 2 4 3 3 2 3 6" xfId="4515"/>
    <cellStyle name="Normal 2 4 3 3 2 3 6 2" xfId="9683"/>
    <cellStyle name="Normal 2 4 3 3 2 3 6 3" xfId="14776"/>
    <cellStyle name="Normal 2 4 3 3 2 3 7" xfId="5563"/>
    <cellStyle name="Normal 2 4 3 3 2 3 8" xfId="10677"/>
    <cellStyle name="Normal 2 4 3 3 2 4" xfId="644"/>
    <cellStyle name="Normal 2 4 3 3 2 4 2" xfId="1676"/>
    <cellStyle name="Normal 2 4 3 3 2 4 2 2" xfId="6851"/>
    <cellStyle name="Normal 2 4 3 3 2 4 2 3" xfId="11958"/>
    <cellStyle name="Normal 2 4 3 3 2 4 3" xfId="2710"/>
    <cellStyle name="Normal 2 4 3 3 2 4 3 2" xfId="7883"/>
    <cellStyle name="Normal 2 4 3 3 2 4 3 3" xfId="12982"/>
    <cellStyle name="Normal 2 4 3 3 2 4 4" xfId="3750"/>
    <cellStyle name="Normal 2 4 3 3 2 4 4 2" xfId="8919"/>
    <cellStyle name="Normal 2 4 3 3 2 4 4 3" xfId="14013"/>
    <cellStyle name="Normal 2 4 3 3 2 4 5" xfId="4771"/>
    <cellStyle name="Normal 2 4 3 3 2 4 5 2" xfId="9939"/>
    <cellStyle name="Normal 2 4 3 3 2 4 5 3" xfId="15032"/>
    <cellStyle name="Normal 2 4 3 3 2 4 6" xfId="5821"/>
    <cellStyle name="Normal 2 4 3 3 2 4 7" xfId="10933"/>
    <cellStyle name="Normal 2 4 3 3 2 5" xfId="1164"/>
    <cellStyle name="Normal 2 4 3 3 2 5 2" xfId="6339"/>
    <cellStyle name="Normal 2 4 3 3 2 5 3" xfId="11446"/>
    <cellStyle name="Normal 2 4 3 3 2 6" xfId="2198"/>
    <cellStyle name="Normal 2 4 3 3 2 6 2" xfId="7371"/>
    <cellStyle name="Normal 2 4 3 3 2 6 3" xfId="12470"/>
    <cellStyle name="Normal 2 4 3 3 2 7" xfId="3234"/>
    <cellStyle name="Normal 2 4 3 3 2 7 2" xfId="8403"/>
    <cellStyle name="Normal 2 4 3 3 2 7 3" xfId="13499"/>
    <cellStyle name="Normal 2 4 3 3 2 8" xfId="4259"/>
    <cellStyle name="Normal 2 4 3 3 2 8 2" xfId="9427"/>
    <cellStyle name="Normal 2 4 3 3 2 8 3" xfId="14520"/>
    <cellStyle name="Normal 2 4 3 3 2 9" xfId="5303"/>
    <cellStyle name="Normal 2 4 3 3 3" xfId="192"/>
    <cellStyle name="Normal 2 4 3 3 3 2" xfId="450"/>
    <cellStyle name="Normal 2 4 3 3 3 2 2" xfId="964"/>
    <cellStyle name="Normal 2 4 3 3 3 2 2 2" xfId="1996"/>
    <cellStyle name="Normal 2 4 3 3 3 2 2 2 2" xfId="7171"/>
    <cellStyle name="Normal 2 4 3 3 3 2 2 2 3" xfId="12278"/>
    <cellStyle name="Normal 2 4 3 3 3 2 2 3" xfId="3030"/>
    <cellStyle name="Normal 2 4 3 3 3 2 2 3 2" xfId="8203"/>
    <cellStyle name="Normal 2 4 3 3 3 2 2 3 3" xfId="13302"/>
    <cellStyle name="Normal 2 4 3 3 3 2 2 4" xfId="4070"/>
    <cellStyle name="Normal 2 4 3 3 3 2 2 4 2" xfId="9239"/>
    <cellStyle name="Normal 2 4 3 3 3 2 2 4 3" xfId="14333"/>
    <cellStyle name="Normal 2 4 3 3 3 2 2 5" xfId="5091"/>
    <cellStyle name="Normal 2 4 3 3 3 2 2 5 2" xfId="10259"/>
    <cellStyle name="Normal 2 4 3 3 3 2 2 5 3" xfId="15352"/>
    <cellStyle name="Normal 2 4 3 3 3 2 2 6" xfId="6141"/>
    <cellStyle name="Normal 2 4 3 3 3 2 2 7" xfId="11253"/>
    <cellStyle name="Normal 2 4 3 3 3 2 3" xfId="1484"/>
    <cellStyle name="Normal 2 4 3 3 3 2 3 2" xfId="6659"/>
    <cellStyle name="Normal 2 4 3 3 3 2 3 3" xfId="11766"/>
    <cellStyle name="Normal 2 4 3 3 3 2 4" xfId="2518"/>
    <cellStyle name="Normal 2 4 3 3 3 2 4 2" xfId="7691"/>
    <cellStyle name="Normal 2 4 3 3 3 2 4 3" xfId="12790"/>
    <cellStyle name="Normal 2 4 3 3 3 2 5" xfId="3557"/>
    <cellStyle name="Normal 2 4 3 3 3 2 5 2" xfId="8726"/>
    <cellStyle name="Normal 2 4 3 3 3 2 5 3" xfId="13820"/>
    <cellStyle name="Normal 2 4 3 3 3 2 6" xfId="4579"/>
    <cellStyle name="Normal 2 4 3 3 3 2 6 2" xfId="9747"/>
    <cellStyle name="Normal 2 4 3 3 3 2 6 3" xfId="14840"/>
    <cellStyle name="Normal 2 4 3 3 3 2 7" xfId="5627"/>
    <cellStyle name="Normal 2 4 3 3 3 2 8" xfId="10741"/>
    <cellStyle name="Normal 2 4 3 3 3 3" xfId="708"/>
    <cellStyle name="Normal 2 4 3 3 3 3 2" xfId="1740"/>
    <cellStyle name="Normal 2 4 3 3 3 3 2 2" xfId="6915"/>
    <cellStyle name="Normal 2 4 3 3 3 3 2 3" xfId="12022"/>
    <cellStyle name="Normal 2 4 3 3 3 3 3" xfId="2774"/>
    <cellStyle name="Normal 2 4 3 3 3 3 3 2" xfId="7947"/>
    <cellStyle name="Normal 2 4 3 3 3 3 3 3" xfId="13046"/>
    <cellStyle name="Normal 2 4 3 3 3 3 4" xfId="3814"/>
    <cellStyle name="Normal 2 4 3 3 3 3 4 2" xfId="8983"/>
    <cellStyle name="Normal 2 4 3 3 3 3 4 3" xfId="14077"/>
    <cellStyle name="Normal 2 4 3 3 3 3 5" xfId="4835"/>
    <cellStyle name="Normal 2 4 3 3 3 3 5 2" xfId="10003"/>
    <cellStyle name="Normal 2 4 3 3 3 3 5 3" xfId="15096"/>
    <cellStyle name="Normal 2 4 3 3 3 3 6" xfId="5885"/>
    <cellStyle name="Normal 2 4 3 3 3 3 7" xfId="10997"/>
    <cellStyle name="Normal 2 4 3 3 3 4" xfId="1228"/>
    <cellStyle name="Normal 2 4 3 3 3 4 2" xfId="6403"/>
    <cellStyle name="Normal 2 4 3 3 3 4 3" xfId="11510"/>
    <cellStyle name="Normal 2 4 3 3 3 5" xfId="2262"/>
    <cellStyle name="Normal 2 4 3 3 3 5 2" xfId="7435"/>
    <cellStyle name="Normal 2 4 3 3 3 5 3" xfId="12534"/>
    <cellStyle name="Normal 2 4 3 3 3 6" xfId="3300"/>
    <cellStyle name="Normal 2 4 3 3 3 6 2" xfId="8469"/>
    <cellStyle name="Normal 2 4 3 3 3 6 3" xfId="13564"/>
    <cellStyle name="Normal 2 4 3 3 3 7" xfId="4323"/>
    <cellStyle name="Normal 2 4 3 3 3 7 2" xfId="9491"/>
    <cellStyle name="Normal 2 4 3 3 3 7 3" xfId="14584"/>
    <cellStyle name="Normal 2 4 3 3 3 8" xfId="5369"/>
    <cellStyle name="Normal 2 4 3 3 3 9" xfId="10485"/>
    <cellStyle name="Normal 2 4 3 3 4" xfId="322"/>
    <cellStyle name="Normal 2 4 3 3 4 2" xfId="836"/>
    <cellStyle name="Normal 2 4 3 3 4 2 2" xfId="1868"/>
    <cellStyle name="Normal 2 4 3 3 4 2 2 2" xfId="7043"/>
    <cellStyle name="Normal 2 4 3 3 4 2 2 3" xfId="12150"/>
    <cellStyle name="Normal 2 4 3 3 4 2 3" xfId="2902"/>
    <cellStyle name="Normal 2 4 3 3 4 2 3 2" xfId="8075"/>
    <cellStyle name="Normal 2 4 3 3 4 2 3 3" xfId="13174"/>
    <cellStyle name="Normal 2 4 3 3 4 2 4" xfId="3942"/>
    <cellStyle name="Normal 2 4 3 3 4 2 4 2" xfId="9111"/>
    <cellStyle name="Normal 2 4 3 3 4 2 4 3" xfId="14205"/>
    <cellStyle name="Normal 2 4 3 3 4 2 5" xfId="4963"/>
    <cellStyle name="Normal 2 4 3 3 4 2 5 2" xfId="10131"/>
    <cellStyle name="Normal 2 4 3 3 4 2 5 3" xfId="15224"/>
    <cellStyle name="Normal 2 4 3 3 4 2 6" xfId="6013"/>
    <cellStyle name="Normal 2 4 3 3 4 2 7" xfId="11125"/>
    <cellStyle name="Normal 2 4 3 3 4 3" xfId="1356"/>
    <cellStyle name="Normal 2 4 3 3 4 3 2" xfId="6531"/>
    <cellStyle name="Normal 2 4 3 3 4 3 3" xfId="11638"/>
    <cellStyle name="Normal 2 4 3 3 4 4" xfId="2390"/>
    <cellStyle name="Normal 2 4 3 3 4 4 2" xfId="7563"/>
    <cellStyle name="Normal 2 4 3 3 4 4 3" xfId="12662"/>
    <cellStyle name="Normal 2 4 3 3 4 5" xfId="3429"/>
    <cellStyle name="Normal 2 4 3 3 4 5 2" xfId="8598"/>
    <cellStyle name="Normal 2 4 3 3 4 5 3" xfId="13692"/>
    <cellStyle name="Normal 2 4 3 3 4 6" xfId="4451"/>
    <cellStyle name="Normal 2 4 3 3 4 6 2" xfId="9619"/>
    <cellStyle name="Normal 2 4 3 3 4 6 3" xfId="14712"/>
    <cellStyle name="Normal 2 4 3 3 4 7" xfId="5499"/>
    <cellStyle name="Normal 2 4 3 3 4 8" xfId="10613"/>
    <cellStyle name="Normal 2 4 3 3 5" xfId="580"/>
    <cellStyle name="Normal 2 4 3 3 5 2" xfId="1612"/>
    <cellStyle name="Normal 2 4 3 3 5 2 2" xfId="6787"/>
    <cellStyle name="Normal 2 4 3 3 5 2 3" xfId="11894"/>
    <cellStyle name="Normal 2 4 3 3 5 3" xfId="2646"/>
    <cellStyle name="Normal 2 4 3 3 5 3 2" xfId="7819"/>
    <cellStyle name="Normal 2 4 3 3 5 3 3" xfId="12918"/>
    <cellStyle name="Normal 2 4 3 3 5 4" xfId="3686"/>
    <cellStyle name="Normal 2 4 3 3 5 4 2" xfId="8855"/>
    <cellStyle name="Normal 2 4 3 3 5 4 3" xfId="13949"/>
    <cellStyle name="Normal 2 4 3 3 5 5" xfId="4707"/>
    <cellStyle name="Normal 2 4 3 3 5 5 2" xfId="9875"/>
    <cellStyle name="Normal 2 4 3 3 5 5 3" xfId="14968"/>
    <cellStyle name="Normal 2 4 3 3 5 6" xfId="5757"/>
    <cellStyle name="Normal 2 4 3 3 5 7" xfId="10869"/>
    <cellStyle name="Normal 2 4 3 3 6" xfId="1099"/>
    <cellStyle name="Normal 2 4 3 3 6 2" xfId="6274"/>
    <cellStyle name="Normal 2 4 3 3 6 3" xfId="11382"/>
    <cellStyle name="Normal 2 4 3 3 7" xfId="2134"/>
    <cellStyle name="Normal 2 4 3 3 7 2" xfId="7307"/>
    <cellStyle name="Normal 2 4 3 3 7 3" xfId="12406"/>
    <cellStyle name="Normal 2 4 3 3 8" xfId="3168"/>
    <cellStyle name="Normal 2 4 3 3 8 2" xfId="8337"/>
    <cellStyle name="Normal 2 4 3 3 8 3" xfId="13433"/>
    <cellStyle name="Normal 2 4 3 3 9" xfId="4195"/>
    <cellStyle name="Normal 2 4 3 3 9 2" xfId="9363"/>
    <cellStyle name="Normal 2 4 3 3 9 3" xfId="14456"/>
    <cellStyle name="Normal 2 4 3 4" xfId="94"/>
    <cellStyle name="Normal 2 4 3 4 10" xfId="10389"/>
    <cellStyle name="Normal 2 4 3 4 2" xfId="224"/>
    <cellStyle name="Normal 2 4 3 4 2 2" xfId="482"/>
    <cellStyle name="Normal 2 4 3 4 2 2 2" xfId="996"/>
    <cellStyle name="Normal 2 4 3 4 2 2 2 2" xfId="2028"/>
    <cellStyle name="Normal 2 4 3 4 2 2 2 2 2" xfId="7203"/>
    <cellStyle name="Normal 2 4 3 4 2 2 2 2 3" xfId="12310"/>
    <cellStyle name="Normal 2 4 3 4 2 2 2 3" xfId="3062"/>
    <cellStyle name="Normal 2 4 3 4 2 2 2 3 2" xfId="8235"/>
    <cellStyle name="Normal 2 4 3 4 2 2 2 3 3" xfId="13334"/>
    <cellStyle name="Normal 2 4 3 4 2 2 2 4" xfId="4102"/>
    <cellStyle name="Normal 2 4 3 4 2 2 2 4 2" xfId="9271"/>
    <cellStyle name="Normal 2 4 3 4 2 2 2 4 3" xfId="14365"/>
    <cellStyle name="Normal 2 4 3 4 2 2 2 5" xfId="5123"/>
    <cellStyle name="Normal 2 4 3 4 2 2 2 5 2" xfId="10291"/>
    <cellStyle name="Normal 2 4 3 4 2 2 2 5 3" xfId="15384"/>
    <cellStyle name="Normal 2 4 3 4 2 2 2 6" xfId="6173"/>
    <cellStyle name="Normal 2 4 3 4 2 2 2 7" xfId="11285"/>
    <cellStyle name="Normal 2 4 3 4 2 2 3" xfId="1516"/>
    <cellStyle name="Normal 2 4 3 4 2 2 3 2" xfId="6691"/>
    <cellStyle name="Normal 2 4 3 4 2 2 3 3" xfId="11798"/>
    <cellStyle name="Normal 2 4 3 4 2 2 4" xfId="2550"/>
    <cellStyle name="Normal 2 4 3 4 2 2 4 2" xfId="7723"/>
    <cellStyle name="Normal 2 4 3 4 2 2 4 3" xfId="12822"/>
    <cellStyle name="Normal 2 4 3 4 2 2 5" xfId="3589"/>
    <cellStyle name="Normal 2 4 3 4 2 2 5 2" xfId="8758"/>
    <cellStyle name="Normal 2 4 3 4 2 2 5 3" xfId="13852"/>
    <cellStyle name="Normal 2 4 3 4 2 2 6" xfId="4611"/>
    <cellStyle name="Normal 2 4 3 4 2 2 6 2" xfId="9779"/>
    <cellStyle name="Normal 2 4 3 4 2 2 6 3" xfId="14872"/>
    <cellStyle name="Normal 2 4 3 4 2 2 7" xfId="5659"/>
    <cellStyle name="Normal 2 4 3 4 2 2 8" xfId="10773"/>
    <cellStyle name="Normal 2 4 3 4 2 3" xfId="740"/>
    <cellStyle name="Normal 2 4 3 4 2 3 2" xfId="1772"/>
    <cellStyle name="Normal 2 4 3 4 2 3 2 2" xfId="6947"/>
    <cellStyle name="Normal 2 4 3 4 2 3 2 3" xfId="12054"/>
    <cellStyle name="Normal 2 4 3 4 2 3 3" xfId="2806"/>
    <cellStyle name="Normal 2 4 3 4 2 3 3 2" xfId="7979"/>
    <cellStyle name="Normal 2 4 3 4 2 3 3 3" xfId="13078"/>
    <cellStyle name="Normal 2 4 3 4 2 3 4" xfId="3846"/>
    <cellStyle name="Normal 2 4 3 4 2 3 4 2" xfId="9015"/>
    <cellStyle name="Normal 2 4 3 4 2 3 4 3" xfId="14109"/>
    <cellStyle name="Normal 2 4 3 4 2 3 5" xfId="4867"/>
    <cellStyle name="Normal 2 4 3 4 2 3 5 2" xfId="10035"/>
    <cellStyle name="Normal 2 4 3 4 2 3 5 3" xfId="15128"/>
    <cellStyle name="Normal 2 4 3 4 2 3 6" xfId="5917"/>
    <cellStyle name="Normal 2 4 3 4 2 3 7" xfId="11029"/>
    <cellStyle name="Normal 2 4 3 4 2 4" xfId="1260"/>
    <cellStyle name="Normal 2 4 3 4 2 4 2" xfId="6435"/>
    <cellStyle name="Normal 2 4 3 4 2 4 3" xfId="11542"/>
    <cellStyle name="Normal 2 4 3 4 2 5" xfId="2294"/>
    <cellStyle name="Normal 2 4 3 4 2 5 2" xfId="7467"/>
    <cellStyle name="Normal 2 4 3 4 2 5 3" xfId="12566"/>
    <cellStyle name="Normal 2 4 3 4 2 6" xfId="3332"/>
    <cellStyle name="Normal 2 4 3 4 2 6 2" xfId="8501"/>
    <cellStyle name="Normal 2 4 3 4 2 6 3" xfId="13596"/>
    <cellStyle name="Normal 2 4 3 4 2 7" xfId="4355"/>
    <cellStyle name="Normal 2 4 3 4 2 7 2" xfId="9523"/>
    <cellStyle name="Normal 2 4 3 4 2 7 3" xfId="14616"/>
    <cellStyle name="Normal 2 4 3 4 2 8" xfId="5401"/>
    <cellStyle name="Normal 2 4 3 4 2 9" xfId="10517"/>
    <cellStyle name="Normal 2 4 3 4 3" xfId="354"/>
    <cellStyle name="Normal 2 4 3 4 3 2" xfId="868"/>
    <cellStyle name="Normal 2 4 3 4 3 2 2" xfId="1900"/>
    <cellStyle name="Normal 2 4 3 4 3 2 2 2" xfId="7075"/>
    <cellStyle name="Normal 2 4 3 4 3 2 2 3" xfId="12182"/>
    <cellStyle name="Normal 2 4 3 4 3 2 3" xfId="2934"/>
    <cellStyle name="Normal 2 4 3 4 3 2 3 2" xfId="8107"/>
    <cellStyle name="Normal 2 4 3 4 3 2 3 3" xfId="13206"/>
    <cellStyle name="Normal 2 4 3 4 3 2 4" xfId="3974"/>
    <cellStyle name="Normal 2 4 3 4 3 2 4 2" xfId="9143"/>
    <cellStyle name="Normal 2 4 3 4 3 2 4 3" xfId="14237"/>
    <cellStyle name="Normal 2 4 3 4 3 2 5" xfId="4995"/>
    <cellStyle name="Normal 2 4 3 4 3 2 5 2" xfId="10163"/>
    <cellStyle name="Normal 2 4 3 4 3 2 5 3" xfId="15256"/>
    <cellStyle name="Normal 2 4 3 4 3 2 6" xfId="6045"/>
    <cellStyle name="Normal 2 4 3 4 3 2 7" xfId="11157"/>
    <cellStyle name="Normal 2 4 3 4 3 3" xfId="1388"/>
    <cellStyle name="Normal 2 4 3 4 3 3 2" xfId="6563"/>
    <cellStyle name="Normal 2 4 3 4 3 3 3" xfId="11670"/>
    <cellStyle name="Normal 2 4 3 4 3 4" xfId="2422"/>
    <cellStyle name="Normal 2 4 3 4 3 4 2" xfId="7595"/>
    <cellStyle name="Normal 2 4 3 4 3 4 3" xfId="12694"/>
    <cellStyle name="Normal 2 4 3 4 3 5" xfId="3461"/>
    <cellStyle name="Normal 2 4 3 4 3 5 2" xfId="8630"/>
    <cellStyle name="Normal 2 4 3 4 3 5 3" xfId="13724"/>
    <cellStyle name="Normal 2 4 3 4 3 6" xfId="4483"/>
    <cellStyle name="Normal 2 4 3 4 3 6 2" xfId="9651"/>
    <cellStyle name="Normal 2 4 3 4 3 6 3" xfId="14744"/>
    <cellStyle name="Normal 2 4 3 4 3 7" xfId="5531"/>
    <cellStyle name="Normal 2 4 3 4 3 8" xfId="10645"/>
    <cellStyle name="Normal 2 4 3 4 4" xfId="612"/>
    <cellStyle name="Normal 2 4 3 4 4 2" xfId="1644"/>
    <cellStyle name="Normal 2 4 3 4 4 2 2" xfId="6819"/>
    <cellStyle name="Normal 2 4 3 4 4 2 3" xfId="11926"/>
    <cellStyle name="Normal 2 4 3 4 4 3" xfId="2678"/>
    <cellStyle name="Normal 2 4 3 4 4 3 2" xfId="7851"/>
    <cellStyle name="Normal 2 4 3 4 4 3 3" xfId="12950"/>
    <cellStyle name="Normal 2 4 3 4 4 4" xfId="3718"/>
    <cellStyle name="Normal 2 4 3 4 4 4 2" xfId="8887"/>
    <cellStyle name="Normal 2 4 3 4 4 4 3" xfId="13981"/>
    <cellStyle name="Normal 2 4 3 4 4 5" xfId="4739"/>
    <cellStyle name="Normal 2 4 3 4 4 5 2" xfId="9907"/>
    <cellStyle name="Normal 2 4 3 4 4 5 3" xfId="15000"/>
    <cellStyle name="Normal 2 4 3 4 4 6" xfId="5789"/>
    <cellStyle name="Normal 2 4 3 4 4 7" xfId="10901"/>
    <cellStyle name="Normal 2 4 3 4 5" xfId="1132"/>
    <cellStyle name="Normal 2 4 3 4 5 2" xfId="6307"/>
    <cellStyle name="Normal 2 4 3 4 5 3" xfId="11414"/>
    <cellStyle name="Normal 2 4 3 4 6" xfId="2166"/>
    <cellStyle name="Normal 2 4 3 4 6 2" xfId="7339"/>
    <cellStyle name="Normal 2 4 3 4 6 3" xfId="12438"/>
    <cellStyle name="Normal 2 4 3 4 7" xfId="3202"/>
    <cellStyle name="Normal 2 4 3 4 7 2" xfId="8371"/>
    <cellStyle name="Normal 2 4 3 4 7 3" xfId="13467"/>
    <cellStyle name="Normal 2 4 3 4 8" xfId="4227"/>
    <cellStyle name="Normal 2 4 3 4 8 2" xfId="9395"/>
    <cellStyle name="Normal 2 4 3 4 8 3" xfId="14488"/>
    <cellStyle name="Normal 2 4 3 4 9" xfId="5271"/>
    <cellStyle name="Normal 2 4 3 5" xfId="160"/>
    <cellStyle name="Normal 2 4 3 5 2" xfId="418"/>
    <cellStyle name="Normal 2 4 3 5 2 2" xfId="932"/>
    <cellStyle name="Normal 2 4 3 5 2 2 2" xfId="1964"/>
    <cellStyle name="Normal 2 4 3 5 2 2 2 2" xfId="7139"/>
    <cellStyle name="Normal 2 4 3 5 2 2 2 3" xfId="12246"/>
    <cellStyle name="Normal 2 4 3 5 2 2 3" xfId="2998"/>
    <cellStyle name="Normal 2 4 3 5 2 2 3 2" xfId="8171"/>
    <cellStyle name="Normal 2 4 3 5 2 2 3 3" xfId="13270"/>
    <cellStyle name="Normal 2 4 3 5 2 2 4" xfId="4038"/>
    <cellStyle name="Normal 2 4 3 5 2 2 4 2" xfId="9207"/>
    <cellStyle name="Normal 2 4 3 5 2 2 4 3" xfId="14301"/>
    <cellStyle name="Normal 2 4 3 5 2 2 5" xfId="5059"/>
    <cellStyle name="Normal 2 4 3 5 2 2 5 2" xfId="10227"/>
    <cellStyle name="Normal 2 4 3 5 2 2 5 3" xfId="15320"/>
    <cellStyle name="Normal 2 4 3 5 2 2 6" xfId="6109"/>
    <cellStyle name="Normal 2 4 3 5 2 2 7" xfId="11221"/>
    <cellStyle name="Normal 2 4 3 5 2 3" xfId="1452"/>
    <cellStyle name="Normal 2 4 3 5 2 3 2" xfId="6627"/>
    <cellStyle name="Normal 2 4 3 5 2 3 3" xfId="11734"/>
    <cellStyle name="Normal 2 4 3 5 2 4" xfId="2486"/>
    <cellStyle name="Normal 2 4 3 5 2 4 2" xfId="7659"/>
    <cellStyle name="Normal 2 4 3 5 2 4 3" xfId="12758"/>
    <cellStyle name="Normal 2 4 3 5 2 5" xfId="3525"/>
    <cellStyle name="Normal 2 4 3 5 2 5 2" xfId="8694"/>
    <cellStyle name="Normal 2 4 3 5 2 5 3" xfId="13788"/>
    <cellStyle name="Normal 2 4 3 5 2 6" xfId="4547"/>
    <cellStyle name="Normal 2 4 3 5 2 6 2" xfId="9715"/>
    <cellStyle name="Normal 2 4 3 5 2 6 3" xfId="14808"/>
    <cellStyle name="Normal 2 4 3 5 2 7" xfId="5595"/>
    <cellStyle name="Normal 2 4 3 5 2 8" xfId="10709"/>
    <cellStyle name="Normal 2 4 3 5 3" xfId="676"/>
    <cellStyle name="Normal 2 4 3 5 3 2" xfId="1708"/>
    <cellStyle name="Normal 2 4 3 5 3 2 2" xfId="6883"/>
    <cellStyle name="Normal 2 4 3 5 3 2 3" xfId="11990"/>
    <cellStyle name="Normal 2 4 3 5 3 3" xfId="2742"/>
    <cellStyle name="Normal 2 4 3 5 3 3 2" xfId="7915"/>
    <cellStyle name="Normal 2 4 3 5 3 3 3" xfId="13014"/>
    <cellStyle name="Normal 2 4 3 5 3 4" xfId="3782"/>
    <cellStyle name="Normal 2 4 3 5 3 4 2" xfId="8951"/>
    <cellStyle name="Normal 2 4 3 5 3 4 3" xfId="14045"/>
    <cellStyle name="Normal 2 4 3 5 3 5" xfId="4803"/>
    <cellStyle name="Normal 2 4 3 5 3 5 2" xfId="9971"/>
    <cellStyle name="Normal 2 4 3 5 3 5 3" xfId="15064"/>
    <cellStyle name="Normal 2 4 3 5 3 6" xfId="5853"/>
    <cellStyle name="Normal 2 4 3 5 3 7" xfId="10965"/>
    <cellStyle name="Normal 2 4 3 5 4" xfId="1196"/>
    <cellStyle name="Normal 2 4 3 5 4 2" xfId="6371"/>
    <cellStyle name="Normal 2 4 3 5 4 3" xfId="11478"/>
    <cellStyle name="Normal 2 4 3 5 5" xfId="2230"/>
    <cellStyle name="Normal 2 4 3 5 5 2" xfId="7403"/>
    <cellStyle name="Normal 2 4 3 5 5 3" xfId="12502"/>
    <cellStyle name="Normal 2 4 3 5 6" xfId="3268"/>
    <cellStyle name="Normal 2 4 3 5 6 2" xfId="8437"/>
    <cellStyle name="Normal 2 4 3 5 6 3" xfId="13532"/>
    <cellStyle name="Normal 2 4 3 5 7" xfId="4291"/>
    <cellStyle name="Normal 2 4 3 5 7 2" xfId="9459"/>
    <cellStyle name="Normal 2 4 3 5 7 3" xfId="14552"/>
    <cellStyle name="Normal 2 4 3 5 8" xfId="5337"/>
    <cellStyle name="Normal 2 4 3 5 9" xfId="10453"/>
    <cellStyle name="Normal 2 4 3 6" xfId="290"/>
    <cellStyle name="Normal 2 4 3 6 2" xfId="804"/>
    <cellStyle name="Normal 2 4 3 6 2 2" xfId="1836"/>
    <cellStyle name="Normal 2 4 3 6 2 2 2" xfId="7011"/>
    <cellStyle name="Normal 2 4 3 6 2 2 3" xfId="12118"/>
    <cellStyle name="Normal 2 4 3 6 2 3" xfId="2870"/>
    <cellStyle name="Normal 2 4 3 6 2 3 2" xfId="8043"/>
    <cellStyle name="Normal 2 4 3 6 2 3 3" xfId="13142"/>
    <cellStyle name="Normal 2 4 3 6 2 4" xfId="3910"/>
    <cellStyle name="Normal 2 4 3 6 2 4 2" xfId="9079"/>
    <cellStyle name="Normal 2 4 3 6 2 4 3" xfId="14173"/>
    <cellStyle name="Normal 2 4 3 6 2 5" xfId="4931"/>
    <cellStyle name="Normal 2 4 3 6 2 5 2" xfId="10099"/>
    <cellStyle name="Normal 2 4 3 6 2 5 3" xfId="15192"/>
    <cellStyle name="Normal 2 4 3 6 2 6" xfId="5981"/>
    <cellStyle name="Normal 2 4 3 6 2 7" xfId="11093"/>
    <cellStyle name="Normal 2 4 3 6 3" xfId="1324"/>
    <cellStyle name="Normal 2 4 3 6 3 2" xfId="6499"/>
    <cellStyle name="Normal 2 4 3 6 3 3" xfId="11606"/>
    <cellStyle name="Normal 2 4 3 6 4" xfId="2358"/>
    <cellStyle name="Normal 2 4 3 6 4 2" xfId="7531"/>
    <cellStyle name="Normal 2 4 3 6 4 3" xfId="12630"/>
    <cellStyle name="Normal 2 4 3 6 5" xfId="3397"/>
    <cellStyle name="Normal 2 4 3 6 5 2" xfId="8566"/>
    <cellStyle name="Normal 2 4 3 6 5 3" xfId="13660"/>
    <cellStyle name="Normal 2 4 3 6 6" xfId="4419"/>
    <cellStyle name="Normal 2 4 3 6 6 2" xfId="9587"/>
    <cellStyle name="Normal 2 4 3 6 6 3" xfId="14680"/>
    <cellStyle name="Normal 2 4 3 6 7" xfId="5467"/>
    <cellStyle name="Normal 2 4 3 6 8" xfId="10581"/>
    <cellStyle name="Normal 2 4 3 7" xfId="548"/>
    <cellStyle name="Normal 2 4 3 7 2" xfId="1580"/>
    <cellStyle name="Normal 2 4 3 7 2 2" xfId="6755"/>
    <cellStyle name="Normal 2 4 3 7 2 3" xfId="11862"/>
    <cellStyle name="Normal 2 4 3 7 3" xfId="2614"/>
    <cellStyle name="Normal 2 4 3 7 3 2" xfId="7787"/>
    <cellStyle name="Normal 2 4 3 7 3 3" xfId="12886"/>
    <cellStyle name="Normal 2 4 3 7 4" xfId="3654"/>
    <cellStyle name="Normal 2 4 3 7 4 2" xfId="8823"/>
    <cellStyle name="Normal 2 4 3 7 4 3" xfId="13917"/>
    <cellStyle name="Normal 2 4 3 7 5" xfId="4675"/>
    <cellStyle name="Normal 2 4 3 7 5 2" xfId="9843"/>
    <cellStyle name="Normal 2 4 3 7 5 3" xfId="14936"/>
    <cellStyle name="Normal 2 4 3 7 6" xfId="5725"/>
    <cellStyle name="Normal 2 4 3 7 7" xfId="10837"/>
    <cellStyle name="Normal 2 4 3 8" xfId="1066"/>
    <cellStyle name="Normal 2 4 3 8 2" xfId="6241"/>
    <cellStyle name="Normal 2 4 3 8 3" xfId="11350"/>
    <cellStyle name="Normal 2 4 3 9" xfId="2100"/>
    <cellStyle name="Normal 2 4 3 9 2" xfId="7273"/>
    <cellStyle name="Normal 2 4 3 9 3" xfId="12374"/>
    <cellStyle name="Normal 2 4 4" xfId="34"/>
    <cellStyle name="Normal 2 4 4 10" xfId="4171"/>
    <cellStyle name="Normal 2 4 4 10 2" xfId="9339"/>
    <cellStyle name="Normal 2 4 4 10 3" xfId="14432"/>
    <cellStyle name="Normal 2 4 4 11" xfId="5211"/>
    <cellStyle name="Normal 2 4 4 12" xfId="6226"/>
    <cellStyle name="Normal 2 4 4 2" xfId="68"/>
    <cellStyle name="Normal 2 4 4 2 10" xfId="5245"/>
    <cellStyle name="Normal 2 4 4 2 11" xfId="10365"/>
    <cellStyle name="Normal 2 4 4 2 2" xfId="134"/>
    <cellStyle name="Normal 2 4 4 2 2 10" xfId="10429"/>
    <cellStyle name="Normal 2 4 4 2 2 2" xfId="264"/>
    <cellStyle name="Normal 2 4 4 2 2 2 2" xfId="522"/>
    <cellStyle name="Normal 2 4 4 2 2 2 2 2" xfId="1036"/>
    <cellStyle name="Normal 2 4 4 2 2 2 2 2 2" xfId="2068"/>
    <cellStyle name="Normal 2 4 4 2 2 2 2 2 2 2" xfId="7243"/>
    <cellStyle name="Normal 2 4 4 2 2 2 2 2 2 3" xfId="12350"/>
    <cellStyle name="Normal 2 4 4 2 2 2 2 2 3" xfId="3102"/>
    <cellStyle name="Normal 2 4 4 2 2 2 2 2 3 2" xfId="8275"/>
    <cellStyle name="Normal 2 4 4 2 2 2 2 2 3 3" xfId="13374"/>
    <cellStyle name="Normal 2 4 4 2 2 2 2 2 4" xfId="4142"/>
    <cellStyle name="Normal 2 4 4 2 2 2 2 2 4 2" xfId="9311"/>
    <cellStyle name="Normal 2 4 4 2 2 2 2 2 4 3" xfId="14405"/>
    <cellStyle name="Normal 2 4 4 2 2 2 2 2 5" xfId="5163"/>
    <cellStyle name="Normal 2 4 4 2 2 2 2 2 5 2" xfId="10331"/>
    <cellStyle name="Normal 2 4 4 2 2 2 2 2 5 3" xfId="15424"/>
    <cellStyle name="Normal 2 4 4 2 2 2 2 2 6" xfId="6213"/>
    <cellStyle name="Normal 2 4 4 2 2 2 2 2 7" xfId="11325"/>
    <cellStyle name="Normal 2 4 4 2 2 2 2 3" xfId="1556"/>
    <cellStyle name="Normal 2 4 4 2 2 2 2 3 2" xfId="6731"/>
    <cellStyle name="Normal 2 4 4 2 2 2 2 3 3" xfId="11838"/>
    <cellStyle name="Normal 2 4 4 2 2 2 2 4" xfId="2590"/>
    <cellStyle name="Normal 2 4 4 2 2 2 2 4 2" xfId="7763"/>
    <cellStyle name="Normal 2 4 4 2 2 2 2 4 3" xfId="12862"/>
    <cellStyle name="Normal 2 4 4 2 2 2 2 5" xfId="3629"/>
    <cellStyle name="Normal 2 4 4 2 2 2 2 5 2" xfId="8798"/>
    <cellStyle name="Normal 2 4 4 2 2 2 2 5 3" xfId="13892"/>
    <cellStyle name="Normal 2 4 4 2 2 2 2 6" xfId="4651"/>
    <cellStyle name="Normal 2 4 4 2 2 2 2 6 2" xfId="9819"/>
    <cellStyle name="Normal 2 4 4 2 2 2 2 6 3" xfId="14912"/>
    <cellStyle name="Normal 2 4 4 2 2 2 2 7" xfId="5699"/>
    <cellStyle name="Normal 2 4 4 2 2 2 2 8" xfId="10813"/>
    <cellStyle name="Normal 2 4 4 2 2 2 3" xfId="780"/>
    <cellStyle name="Normal 2 4 4 2 2 2 3 2" xfId="1812"/>
    <cellStyle name="Normal 2 4 4 2 2 2 3 2 2" xfId="6987"/>
    <cellStyle name="Normal 2 4 4 2 2 2 3 2 3" xfId="12094"/>
    <cellStyle name="Normal 2 4 4 2 2 2 3 3" xfId="2846"/>
    <cellStyle name="Normal 2 4 4 2 2 2 3 3 2" xfId="8019"/>
    <cellStyle name="Normal 2 4 4 2 2 2 3 3 3" xfId="13118"/>
    <cellStyle name="Normal 2 4 4 2 2 2 3 4" xfId="3886"/>
    <cellStyle name="Normal 2 4 4 2 2 2 3 4 2" xfId="9055"/>
    <cellStyle name="Normal 2 4 4 2 2 2 3 4 3" xfId="14149"/>
    <cellStyle name="Normal 2 4 4 2 2 2 3 5" xfId="4907"/>
    <cellStyle name="Normal 2 4 4 2 2 2 3 5 2" xfId="10075"/>
    <cellStyle name="Normal 2 4 4 2 2 2 3 5 3" xfId="15168"/>
    <cellStyle name="Normal 2 4 4 2 2 2 3 6" xfId="5957"/>
    <cellStyle name="Normal 2 4 4 2 2 2 3 7" xfId="11069"/>
    <cellStyle name="Normal 2 4 4 2 2 2 4" xfId="1300"/>
    <cellStyle name="Normal 2 4 4 2 2 2 4 2" xfId="6475"/>
    <cellStyle name="Normal 2 4 4 2 2 2 4 3" xfId="11582"/>
    <cellStyle name="Normal 2 4 4 2 2 2 5" xfId="2334"/>
    <cellStyle name="Normal 2 4 4 2 2 2 5 2" xfId="7507"/>
    <cellStyle name="Normal 2 4 4 2 2 2 5 3" xfId="12606"/>
    <cellStyle name="Normal 2 4 4 2 2 2 6" xfId="3372"/>
    <cellStyle name="Normal 2 4 4 2 2 2 6 2" xfId="8541"/>
    <cellStyle name="Normal 2 4 4 2 2 2 6 3" xfId="13636"/>
    <cellStyle name="Normal 2 4 4 2 2 2 7" xfId="4395"/>
    <cellStyle name="Normal 2 4 4 2 2 2 7 2" xfId="9563"/>
    <cellStyle name="Normal 2 4 4 2 2 2 7 3" xfId="14656"/>
    <cellStyle name="Normal 2 4 4 2 2 2 8" xfId="5441"/>
    <cellStyle name="Normal 2 4 4 2 2 2 9" xfId="10557"/>
    <cellStyle name="Normal 2 4 4 2 2 3" xfId="394"/>
    <cellStyle name="Normal 2 4 4 2 2 3 2" xfId="908"/>
    <cellStyle name="Normal 2 4 4 2 2 3 2 2" xfId="1940"/>
    <cellStyle name="Normal 2 4 4 2 2 3 2 2 2" xfId="7115"/>
    <cellStyle name="Normal 2 4 4 2 2 3 2 2 3" xfId="12222"/>
    <cellStyle name="Normal 2 4 4 2 2 3 2 3" xfId="2974"/>
    <cellStyle name="Normal 2 4 4 2 2 3 2 3 2" xfId="8147"/>
    <cellStyle name="Normal 2 4 4 2 2 3 2 3 3" xfId="13246"/>
    <cellStyle name="Normal 2 4 4 2 2 3 2 4" xfId="4014"/>
    <cellStyle name="Normal 2 4 4 2 2 3 2 4 2" xfId="9183"/>
    <cellStyle name="Normal 2 4 4 2 2 3 2 4 3" xfId="14277"/>
    <cellStyle name="Normal 2 4 4 2 2 3 2 5" xfId="5035"/>
    <cellStyle name="Normal 2 4 4 2 2 3 2 5 2" xfId="10203"/>
    <cellStyle name="Normal 2 4 4 2 2 3 2 5 3" xfId="15296"/>
    <cellStyle name="Normal 2 4 4 2 2 3 2 6" xfId="6085"/>
    <cellStyle name="Normal 2 4 4 2 2 3 2 7" xfId="11197"/>
    <cellStyle name="Normal 2 4 4 2 2 3 3" xfId="1428"/>
    <cellStyle name="Normal 2 4 4 2 2 3 3 2" xfId="6603"/>
    <cellStyle name="Normal 2 4 4 2 2 3 3 3" xfId="11710"/>
    <cellStyle name="Normal 2 4 4 2 2 3 4" xfId="2462"/>
    <cellStyle name="Normal 2 4 4 2 2 3 4 2" xfId="7635"/>
    <cellStyle name="Normal 2 4 4 2 2 3 4 3" xfId="12734"/>
    <cellStyle name="Normal 2 4 4 2 2 3 5" xfId="3501"/>
    <cellStyle name="Normal 2 4 4 2 2 3 5 2" xfId="8670"/>
    <cellStyle name="Normal 2 4 4 2 2 3 5 3" xfId="13764"/>
    <cellStyle name="Normal 2 4 4 2 2 3 6" xfId="4523"/>
    <cellStyle name="Normal 2 4 4 2 2 3 6 2" xfId="9691"/>
    <cellStyle name="Normal 2 4 4 2 2 3 6 3" xfId="14784"/>
    <cellStyle name="Normal 2 4 4 2 2 3 7" xfId="5571"/>
    <cellStyle name="Normal 2 4 4 2 2 3 8" xfId="10685"/>
    <cellStyle name="Normal 2 4 4 2 2 4" xfId="652"/>
    <cellStyle name="Normal 2 4 4 2 2 4 2" xfId="1684"/>
    <cellStyle name="Normal 2 4 4 2 2 4 2 2" xfId="6859"/>
    <cellStyle name="Normal 2 4 4 2 2 4 2 3" xfId="11966"/>
    <cellStyle name="Normal 2 4 4 2 2 4 3" xfId="2718"/>
    <cellStyle name="Normal 2 4 4 2 2 4 3 2" xfId="7891"/>
    <cellStyle name="Normal 2 4 4 2 2 4 3 3" xfId="12990"/>
    <cellStyle name="Normal 2 4 4 2 2 4 4" xfId="3758"/>
    <cellStyle name="Normal 2 4 4 2 2 4 4 2" xfId="8927"/>
    <cellStyle name="Normal 2 4 4 2 2 4 4 3" xfId="14021"/>
    <cellStyle name="Normal 2 4 4 2 2 4 5" xfId="4779"/>
    <cellStyle name="Normal 2 4 4 2 2 4 5 2" xfId="9947"/>
    <cellStyle name="Normal 2 4 4 2 2 4 5 3" xfId="15040"/>
    <cellStyle name="Normal 2 4 4 2 2 4 6" xfId="5829"/>
    <cellStyle name="Normal 2 4 4 2 2 4 7" xfId="10941"/>
    <cellStyle name="Normal 2 4 4 2 2 5" xfId="1172"/>
    <cellStyle name="Normal 2 4 4 2 2 5 2" xfId="6347"/>
    <cellStyle name="Normal 2 4 4 2 2 5 3" xfId="11454"/>
    <cellStyle name="Normal 2 4 4 2 2 6" xfId="2206"/>
    <cellStyle name="Normal 2 4 4 2 2 6 2" xfId="7379"/>
    <cellStyle name="Normal 2 4 4 2 2 6 3" xfId="12478"/>
    <cellStyle name="Normal 2 4 4 2 2 7" xfId="3242"/>
    <cellStyle name="Normal 2 4 4 2 2 7 2" xfId="8411"/>
    <cellStyle name="Normal 2 4 4 2 2 7 3" xfId="13507"/>
    <cellStyle name="Normal 2 4 4 2 2 8" xfId="4267"/>
    <cellStyle name="Normal 2 4 4 2 2 8 2" xfId="9435"/>
    <cellStyle name="Normal 2 4 4 2 2 8 3" xfId="14528"/>
    <cellStyle name="Normal 2 4 4 2 2 9" xfId="5311"/>
    <cellStyle name="Normal 2 4 4 2 3" xfId="200"/>
    <cellStyle name="Normal 2 4 4 2 3 2" xfId="458"/>
    <cellStyle name="Normal 2 4 4 2 3 2 2" xfId="972"/>
    <cellStyle name="Normal 2 4 4 2 3 2 2 2" xfId="2004"/>
    <cellStyle name="Normal 2 4 4 2 3 2 2 2 2" xfId="7179"/>
    <cellStyle name="Normal 2 4 4 2 3 2 2 2 3" xfId="12286"/>
    <cellStyle name="Normal 2 4 4 2 3 2 2 3" xfId="3038"/>
    <cellStyle name="Normal 2 4 4 2 3 2 2 3 2" xfId="8211"/>
    <cellStyle name="Normal 2 4 4 2 3 2 2 3 3" xfId="13310"/>
    <cellStyle name="Normal 2 4 4 2 3 2 2 4" xfId="4078"/>
    <cellStyle name="Normal 2 4 4 2 3 2 2 4 2" xfId="9247"/>
    <cellStyle name="Normal 2 4 4 2 3 2 2 4 3" xfId="14341"/>
    <cellStyle name="Normal 2 4 4 2 3 2 2 5" xfId="5099"/>
    <cellStyle name="Normal 2 4 4 2 3 2 2 5 2" xfId="10267"/>
    <cellStyle name="Normal 2 4 4 2 3 2 2 5 3" xfId="15360"/>
    <cellStyle name="Normal 2 4 4 2 3 2 2 6" xfId="6149"/>
    <cellStyle name="Normal 2 4 4 2 3 2 2 7" xfId="11261"/>
    <cellStyle name="Normal 2 4 4 2 3 2 3" xfId="1492"/>
    <cellStyle name="Normal 2 4 4 2 3 2 3 2" xfId="6667"/>
    <cellStyle name="Normal 2 4 4 2 3 2 3 3" xfId="11774"/>
    <cellStyle name="Normal 2 4 4 2 3 2 4" xfId="2526"/>
    <cellStyle name="Normal 2 4 4 2 3 2 4 2" xfId="7699"/>
    <cellStyle name="Normal 2 4 4 2 3 2 4 3" xfId="12798"/>
    <cellStyle name="Normal 2 4 4 2 3 2 5" xfId="3565"/>
    <cellStyle name="Normal 2 4 4 2 3 2 5 2" xfId="8734"/>
    <cellStyle name="Normal 2 4 4 2 3 2 5 3" xfId="13828"/>
    <cellStyle name="Normal 2 4 4 2 3 2 6" xfId="4587"/>
    <cellStyle name="Normal 2 4 4 2 3 2 6 2" xfId="9755"/>
    <cellStyle name="Normal 2 4 4 2 3 2 6 3" xfId="14848"/>
    <cellStyle name="Normal 2 4 4 2 3 2 7" xfId="5635"/>
    <cellStyle name="Normal 2 4 4 2 3 2 8" xfId="10749"/>
    <cellStyle name="Normal 2 4 4 2 3 3" xfId="716"/>
    <cellStyle name="Normal 2 4 4 2 3 3 2" xfId="1748"/>
    <cellStyle name="Normal 2 4 4 2 3 3 2 2" xfId="6923"/>
    <cellStyle name="Normal 2 4 4 2 3 3 2 3" xfId="12030"/>
    <cellStyle name="Normal 2 4 4 2 3 3 3" xfId="2782"/>
    <cellStyle name="Normal 2 4 4 2 3 3 3 2" xfId="7955"/>
    <cellStyle name="Normal 2 4 4 2 3 3 3 3" xfId="13054"/>
    <cellStyle name="Normal 2 4 4 2 3 3 4" xfId="3822"/>
    <cellStyle name="Normal 2 4 4 2 3 3 4 2" xfId="8991"/>
    <cellStyle name="Normal 2 4 4 2 3 3 4 3" xfId="14085"/>
    <cellStyle name="Normal 2 4 4 2 3 3 5" xfId="4843"/>
    <cellStyle name="Normal 2 4 4 2 3 3 5 2" xfId="10011"/>
    <cellStyle name="Normal 2 4 4 2 3 3 5 3" xfId="15104"/>
    <cellStyle name="Normal 2 4 4 2 3 3 6" xfId="5893"/>
    <cellStyle name="Normal 2 4 4 2 3 3 7" xfId="11005"/>
    <cellStyle name="Normal 2 4 4 2 3 4" xfId="1236"/>
    <cellStyle name="Normal 2 4 4 2 3 4 2" xfId="6411"/>
    <cellStyle name="Normal 2 4 4 2 3 4 3" xfId="11518"/>
    <cellStyle name="Normal 2 4 4 2 3 5" xfId="2270"/>
    <cellStyle name="Normal 2 4 4 2 3 5 2" xfId="7443"/>
    <cellStyle name="Normal 2 4 4 2 3 5 3" xfId="12542"/>
    <cellStyle name="Normal 2 4 4 2 3 6" xfId="3308"/>
    <cellStyle name="Normal 2 4 4 2 3 6 2" xfId="8477"/>
    <cellStyle name="Normal 2 4 4 2 3 6 3" xfId="13572"/>
    <cellStyle name="Normal 2 4 4 2 3 7" xfId="4331"/>
    <cellStyle name="Normal 2 4 4 2 3 7 2" xfId="9499"/>
    <cellStyle name="Normal 2 4 4 2 3 7 3" xfId="14592"/>
    <cellStyle name="Normal 2 4 4 2 3 8" xfId="5377"/>
    <cellStyle name="Normal 2 4 4 2 3 9" xfId="10493"/>
    <cellStyle name="Normal 2 4 4 2 4" xfId="330"/>
    <cellStyle name="Normal 2 4 4 2 4 2" xfId="844"/>
    <cellStyle name="Normal 2 4 4 2 4 2 2" xfId="1876"/>
    <cellStyle name="Normal 2 4 4 2 4 2 2 2" xfId="7051"/>
    <cellStyle name="Normal 2 4 4 2 4 2 2 3" xfId="12158"/>
    <cellStyle name="Normal 2 4 4 2 4 2 3" xfId="2910"/>
    <cellStyle name="Normal 2 4 4 2 4 2 3 2" xfId="8083"/>
    <cellStyle name="Normal 2 4 4 2 4 2 3 3" xfId="13182"/>
    <cellStyle name="Normal 2 4 4 2 4 2 4" xfId="3950"/>
    <cellStyle name="Normal 2 4 4 2 4 2 4 2" xfId="9119"/>
    <cellStyle name="Normal 2 4 4 2 4 2 4 3" xfId="14213"/>
    <cellStyle name="Normal 2 4 4 2 4 2 5" xfId="4971"/>
    <cellStyle name="Normal 2 4 4 2 4 2 5 2" xfId="10139"/>
    <cellStyle name="Normal 2 4 4 2 4 2 5 3" xfId="15232"/>
    <cellStyle name="Normal 2 4 4 2 4 2 6" xfId="6021"/>
    <cellStyle name="Normal 2 4 4 2 4 2 7" xfId="11133"/>
    <cellStyle name="Normal 2 4 4 2 4 3" xfId="1364"/>
    <cellStyle name="Normal 2 4 4 2 4 3 2" xfId="6539"/>
    <cellStyle name="Normal 2 4 4 2 4 3 3" xfId="11646"/>
    <cellStyle name="Normal 2 4 4 2 4 4" xfId="2398"/>
    <cellStyle name="Normal 2 4 4 2 4 4 2" xfId="7571"/>
    <cellStyle name="Normal 2 4 4 2 4 4 3" xfId="12670"/>
    <cellStyle name="Normal 2 4 4 2 4 5" xfId="3437"/>
    <cellStyle name="Normal 2 4 4 2 4 5 2" xfId="8606"/>
    <cellStyle name="Normal 2 4 4 2 4 5 3" xfId="13700"/>
    <cellStyle name="Normal 2 4 4 2 4 6" xfId="4459"/>
    <cellStyle name="Normal 2 4 4 2 4 6 2" xfId="9627"/>
    <cellStyle name="Normal 2 4 4 2 4 6 3" xfId="14720"/>
    <cellStyle name="Normal 2 4 4 2 4 7" xfId="5507"/>
    <cellStyle name="Normal 2 4 4 2 4 8" xfId="10621"/>
    <cellStyle name="Normal 2 4 4 2 5" xfId="588"/>
    <cellStyle name="Normal 2 4 4 2 5 2" xfId="1620"/>
    <cellStyle name="Normal 2 4 4 2 5 2 2" xfId="6795"/>
    <cellStyle name="Normal 2 4 4 2 5 2 3" xfId="11902"/>
    <cellStyle name="Normal 2 4 4 2 5 3" xfId="2654"/>
    <cellStyle name="Normal 2 4 4 2 5 3 2" xfId="7827"/>
    <cellStyle name="Normal 2 4 4 2 5 3 3" xfId="12926"/>
    <cellStyle name="Normal 2 4 4 2 5 4" xfId="3694"/>
    <cellStyle name="Normal 2 4 4 2 5 4 2" xfId="8863"/>
    <cellStyle name="Normal 2 4 4 2 5 4 3" xfId="13957"/>
    <cellStyle name="Normal 2 4 4 2 5 5" xfId="4715"/>
    <cellStyle name="Normal 2 4 4 2 5 5 2" xfId="9883"/>
    <cellStyle name="Normal 2 4 4 2 5 5 3" xfId="14976"/>
    <cellStyle name="Normal 2 4 4 2 5 6" xfId="5765"/>
    <cellStyle name="Normal 2 4 4 2 5 7" xfId="10877"/>
    <cellStyle name="Normal 2 4 4 2 6" xfId="1107"/>
    <cellStyle name="Normal 2 4 4 2 6 2" xfId="6282"/>
    <cellStyle name="Normal 2 4 4 2 6 3" xfId="11390"/>
    <cellStyle name="Normal 2 4 4 2 7" xfId="2142"/>
    <cellStyle name="Normal 2 4 4 2 7 2" xfId="7315"/>
    <cellStyle name="Normal 2 4 4 2 7 3" xfId="12414"/>
    <cellStyle name="Normal 2 4 4 2 8" xfId="3176"/>
    <cellStyle name="Normal 2 4 4 2 8 2" xfId="8345"/>
    <cellStyle name="Normal 2 4 4 2 8 3" xfId="13441"/>
    <cellStyle name="Normal 2 4 4 2 9" xfId="4203"/>
    <cellStyle name="Normal 2 4 4 2 9 2" xfId="9371"/>
    <cellStyle name="Normal 2 4 4 2 9 3" xfId="14464"/>
    <cellStyle name="Normal 2 4 4 3" xfId="102"/>
    <cellStyle name="Normal 2 4 4 3 10" xfId="10397"/>
    <cellStyle name="Normal 2 4 4 3 2" xfId="232"/>
    <cellStyle name="Normal 2 4 4 3 2 2" xfId="490"/>
    <cellStyle name="Normal 2 4 4 3 2 2 2" xfId="1004"/>
    <cellStyle name="Normal 2 4 4 3 2 2 2 2" xfId="2036"/>
    <cellStyle name="Normal 2 4 4 3 2 2 2 2 2" xfId="7211"/>
    <cellStyle name="Normal 2 4 4 3 2 2 2 2 3" xfId="12318"/>
    <cellStyle name="Normal 2 4 4 3 2 2 2 3" xfId="3070"/>
    <cellStyle name="Normal 2 4 4 3 2 2 2 3 2" xfId="8243"/>
    <cellStyle name="Normal 2 4 4 3 2 2 2 3 3" xfId="13342"/>
    <cellStyle name="Normal 2 4 4 3 2 2 2 4" xfId="4110"/>
    <cellStyle name="Normal 2 4 4 3 2 2 2 4 2" xfId="9279"/>
    <cellStyle name="Normal 2 4 4 3 2 2 2 4 3" xfId="14373"/>
    <cellStyle name="Normal 2 4 4 3 2 2 2 5" xfId="5131"/>
    <cellStyle name="Normal 2 4 4 3 2 2 2 5 2" xfId="10299"/>
    <cellStyle name="Normal 2 4 4 3 2 2 2 5 3" xfId="15392"/>
    <cellStyle name="Normal 2 4 4 3 2 2 2 6" xfId="6181"/>
    <cellStyle name="Normal 2 4 4 3 2 2 2 7" xfId="11293"/>
    <cellStyle name="Normal 2 4 4 3 2 2 3" xfId="1524"/>
    <cellStyle name="Normal 2 4 4 3 2 2 3 2" xfId="6699"/>
    <cellStyle name="Normal 2 4 4 3 2 2 3 3" xfId="11806"/>
    <cellStyle name="Normal 2 4 4 3 2 2 4" xfId="2558"/>
    <cellStyle name="Normal 2 4 4 3 2 2 4 2" xfId="7731"/>
    <cellStyle name="Normal 2 4 4 3 2 2 4 3" xfId="12830"/>
    <cellStyle name="Normal 2 4 4 3 2 2 5" xfId="3597"/>
    <cellStyle name="Normal 2 4 4 3 2 2 5 2" xfId="8766"/>
    <cellStyle name="Normal 2 4 4 3 2 2 5 3" xfId="13860"/>
    <cellStyle name="Normal 2 4 4 3 2 2 6" xfId="4619"/>
    <cellStyle name="Normal 2 4 4 3 2 2 6 2" xfId="9787"/>
    <cellStyle name="Normal 2 4 4 3 2 2 6 3" xfId="14880"/>
    <cellStyle name="Normal 2 4 4 3 2 2 7" xfId="5667"/>
    <cellStyle name="Normal 2 4 4 3 2 2 8" xfId="10781"/>
    <cellStyle name="Normal 2 4 4 3 2 3" xfId="748"/>
    <cellStyle name="Normal 2 4 4 3 2 3 2" xfId="1780"/>
    <cellStyle name="Normal 2 4 4 3 2 3 2 2" xfId="6955"/>
    <cellStyle name="Normal 2 4 4 3 2 3 2 3" xfId="12062"/>
    <cellStyle name="Normal 2 4 4 3 2 3 3" xfId="2814"/>
    <cellStyle name="Normal 2 4 4 3 2 3 3 2" xfId="7987"/>
    <cellStyle name="Normal 2 4 4 3 2 3 3 3" xfId="13086"/>
    <cellStyle name="Normal 2 4 4 3 2 3 4" xfId="3854"/>
    <cellStyle name="Normal 2 4 4 3 2 3 4 2" xfId="9023"/>
    <cellStyle name="Normal 2 4 4 3 2 3 4 3" xfId="14117"/>
    <cellStyle name="Normal 2 4 4 3 2 3 5" xfId="4875"/>
    <cellStyle name="Normal 2 4 4 3 2 3 5 2" xfId="10043"/>
    <cellStyle name="Normal 2 4 4 3 2 3 5 3" xfId="15136"/>
    <cellStyle name="Normal 2 4 4 3 2 3 6" xfId="5925"/>
    <cellStyle name="Normal 2 4 4 3 2 3 7" xfId="11037"/>
    <cellStyle name="Normal 2 4 4 3 2 4" xfId="1268"/>
    <cellStyle name="Normal 2 4 4 3 2 4 2" xfId="6443"/>
    <cellStyle name="Normal 2 4 4 3 2 4 3" xfId="11550"/>
    <cellStyle name="Normal 2 4 4 3 2 5" xfId="2302"/>
    <cellStyle name="Normal 2 4 4 3 2 5 2" xfId="7475"/>
    <cellStyle name="Normal 2 4 4 3 2 5 3" xfId="12574"/>
    <cellStyle name="Normal 2 4 4 3 2 6" xfId="3340"/>
    <cellStyle name="Normal 2 4 4 3 2 6 2" xfId="8509"/>
    <cellStyle name="Normal 2 4 4 3 2 6 3" xfId="13604"/>
    <cellStyle name="Normal 2 4 4 3 2 7" xfId="4363"/>
    <cellStyle name="Normal 2 4 4 3 2 7 2" xfId="9531"/>
    <cellStyle name="Normal 2 4 4 3 2 7 3" xfId="14624"/>
    <cellStyle name="Normal 2 4 4 3 2 8" xfId="5409"/>
    <cellStyle name="Normal 2 4 4 3 2 9" xfId="10525"/>
    <cellStyle name="Normal 2 4 4 3 3" xfId="362"/>
    <cellStyle name="Normal 2 4 4 3 3 2" xfId="876"/>
    <cellStyle name="Normal 2 4 4 3 3 2 2" xfId="1908"/>
    <cellStyle name="Normal 2 4 4 3 3 2 2 2" xfId="7083"/>
    <cellStyle name="Normal 2 4 4 3 3 2 2 3" xfId="12190"/>
    <cellStyle name="Normal 2 4 4 3 3 2 3" xfId="2942"/>
    <cellStyle name="Normal 2 4 4 3 3 2 3 2" xfId="8115"/>
    <cellStyle name="Normal 2 4 4 3 3 2 3 3" xfId="13214"/>
    <cellStyle name="Normal 2 4 4 3 3 2 4" xfId="3982"/>
    <cellStyle name="Normal 2 4 4 3 3 2 4 2" xfId="9151"/>
    <cellStyle name="Normal 2 4 4 3 3 2 4 3" xfId="14245"/>
    <cellStyle name="Normal 2 4 4 3 3 2 5" xfId="5003"/>
    <cellStyle name="Normal 2 4 4 3 3 2 5 2" xfId="10171"/>
    <cellStyle name="Normal 2 4 4 3 3 2 5 3" xfId="15264"/>
    <cellStyle name="Normal 2 4 4 3 3 2 6" xfId="6053"/>
    <cellStyle name="Normal 2 4 4 3 3 2 7" xfId="11165"/>
    <cellStyle name="Normal 2 4 4 3 3 3" xfId="1396"/>
    <cellStyle name="Normal 2 4 4 3 3 3 2" xfId="6571"/>
    <cellStyle name="Normal 2 4 4 3 3 3 3" xfId="11678"/>
    <cellStyle name="Normal 2 4 4 3 3 4" xfId="2430"/>
    <cellStyle name="Normal 2 4 4 3 3 4 2" xfId="7603"/>
    <cellStyle name="Normal 2 4 4 3 3 4 3" xfId="12702"/>
    <cellStyle name="Normal 2 4 4 3 3 5" xfId="3469"/>
    <cellStyle name="Normal 2 4 4 3 3 5 2" xfId="8638"/>
    <cellStyle name="Normal 2 4 4 3 3 5 3" xfId="13732"/>
    <cellStyle name="Normal 2 4 4 3 3 6" xfId="4491"/>
    <cellStyle name="Normal 2 4 4 3 3 6 2" xfId="9659"/>
    <cellStyle name="Normal 2 4 4 3 3 6 3" xfId="14752"/>
    <cellStyle name="Normal 2 4 4 3 3 7" xfId="5539"/>
    <cellStyle name="Normal 2 4 4 3 3 8" xfId="10653"/>
    <cellStyle name="Normal 2 4 4 3 4" xfId="620"/>
    <cellStyle name="Normal 2 4 4 3 4 2" xfId="1652"/>
    <cellStyle name="Normal 2 4 4 3 4 2 2" xfId="6827"/>
    <cellStyle name="Normal 2 4 4 3 4 2 3" xfId="11934"/>
    <cellStyle name="Normal 2 4 4 3 4 3" xfId="2686"/>
    <cellStyle name="Normal 2 4 4 3 4 3 2" xfId="7859"/>
    <cellStyle name="Normal 2 4 4 3 4 3 3" xfId="12958"/>
    <cellStyle name="Normal 2 4 4 3 4 4" xfId="3726"/>
    <cellStyle name="Normal 2 4 4 3 4 4 2" xfId="8895"/>
    <cellStyle name="Normal 2 4 4 3 4 4 3" xfId="13989"/>
    <cellStyle name="Normal 2 4 4 3 4 5" xfId="4747"/>
    <cellStyle name="Normal 2 4 4 3 4 5 2" xfId="9915"/>
    <cellStyle name="Normal 2 4 4 3 4 5 3" xfId="15008"/>
    <cellStyle name="Normal 2 4 4 3 4 6" xfId="5797"/>
    <cellStyle name="Normal 2 4 4 3 4 7" xfId="10909"/>
    <cellStyle name="Normal 2 4 4 3 5" xfId="1140"/>
    <cellStyle name="Normal 2 4 4 3 5 2" xfId="6315"/>
    <cellStyle name="Normal 2 4 4 3 5 3" xfId="11422"/>
    <cellStyle name="Normal 2 4 4 3 6" xfId="2174"/>
    <cellStyle name="Normal 2 4 4 3 6 2" xfId="7347"/>
    <cellStyle name="Normal 2 4 4 3 6 3" xfId="12446"/>
    <cellStyle name="Normal 2 4 4 3 7" xfId="3210"/>
    <cellStyle name="Normal 2 4 4 3 7 2" xfId="8379"/>
    <cellStyle name="Normal 2 4 4 3 7 3" xfId="13475"/>
    <cellStyle name="Normal 2 4 4 3 8" xfId="4235"/>
    <cellStyle name="Normal 2 4 4 3 8 2" xfId="9403"/>
    <cellStyle name="Normal 2 4 4 3 8 3" xfId="14496"/>
    <cellStyle name="Normal 2 4 4 3 9" xfId="5279"/>
    <cellStyle name="Normal 2 4 4 4" xfId="168"/>
    <cellStyle name="Normal 2 4 4 4 2" xfId="426"/>
    <cellStyle name="Normal 2 4 4 4 2 2" xfId="940"/>
    <cellStyle name="Normal 2 4 4 4 2 2 2" xfId="1972"/>
    <cellStyle name="Normal 2 4 4 4 2 2 2 2" xfId="7147"/>
    <cellStyle name="Normal 2 4 4 4 2 2 2 3" xfId="12254"/>
    <cellStyle name="Normal 2 4 4 4 2 2 3" xfId="3006"/>
    <cellStyle name="Normal 2 4 4 4 2 2 3 2" xfId="8179"/>
    <cellStyle name="Normal 2 4 4 4 2 2 3 3" xfId="13278"/>
    <cellStyle name="Normal 2 4 4 4 2 2 4" xfId="4046"/>
    <cellStyle name="Normal 2 4 4 4 2 2 4 2" xfId="9215"/>
    <cellStyle name="Normal 2 4 4 4 2 2 4 3" xfId="14309"/>
    <cellStyle name="Normal 2 4 4 4 2 2 5" xfId="5067"/>
    <cellStyle name="Normal 2 4 4 4 2 2 5 2" xfId="10235"/>
    <cellStyle name="Normal 2 4 4 4 2 2 5 3" xfId="15328"/>
    <cellStyle name="Normal 2 4 4 4 2 2 6" xfId="6117"/>
    <cellStyle name="Normal 2 4 4 4 2 2 7" xfId="11229"/>
    <cellStyle name="Normal 2 4 4 4 2 3" xfId="1460"/>
    <cellStyle name="Normal 2 4 4 4 2 3 2" xfId="6635"/>
    <cellStyle name="Normal 2 4 4 4 2 3 3" xfId="11742"/>
    <cellStyle name="Normal 2 4 4 4 2 4" xfId="2494"/>
    <cellStyle name="Normal 2 4 4 4 2 4 2" xfId="7667"/>
    <cellStyle name="Normal 2 4 4 4 2 4 3" xfId="12766"/>
    <cellStyle name="Normal 2 4 4 4 2 5" xfId="3533"/>
    <cellStyle name="Normal 2 4 4 4 2 5 2" xfId="8702"/>
    <cellStyle name="Normal 2 4 4 4 2 5 3" xfId="13796"/>
    <cellStyle name="Normal 2 4 4 4 2 6" xfId="4555"/>
    <cellStyle name="Normal 2 4 4 4 2 6 2" xfId="9723"/>
    <cellStyle name="Normal 2 4 4 4 2 6 3" xfId="14816"/>
    <cellStyle name="Normal 2 4 4 4 2 7" xfId="5603"/>
    <cellStyle name="Normal 2 4 4 4 2 8" xfId="10717"/>
    <cellStyle name="Normal 2 4 4 4 3" xfId="684"/>
    <cellStyle name="Normal 2 4 4 4 3 2" xfId="1716"/>
    <cellStyle name="Normal 2 4 4 4 3 2 2" xfId="6891"/>
    <cellStyle name="Normal 2 4 4 4 3 2 3" xfId="11998"/>
    <cellStyle name="Normal 2 4 4 4 3 3" xfId="2750"/>
    <cellStyle name="Normal 2 4 4 4 3 3 2" xfId="7923"/>
    <cellStyle name="Normal 2 4 4 4 3 3 3" xfId="13022"/>
    <cellStyle name="Normal 2 4 4 4 3 4" xfId="3790"/>
    <cellStyle name="Normal 2 4 4 4 3 4 2" xfId="8959"/>
    <cellStyle name="Normal 2 4 4 4 3 4 3" xfId="14053"/>
    <cellStyle name="Normal 2 4 4 4 3 5" xfId="4811"/>
    <cellStyle name="Normal 2 4 4 4 3 5 2" xfId="9979"/>
    <cellStyle name="Normal 2 4 4 4 3 5 3" xfId="15072"/>
    <cellStyle name="Normal 2 4 4 4 3 6" xfId="5861"/>
    <cellStyle name="Normal 2 4 4 4 3 7" xfId="10973"/>
    <cellStyle name="Normal 2 4 4 4 4" xfId="1204"/>
    <cellStyle name="Normal 2 4 4 4 4 2" xfId="6379"/>
    <cellStyle name="Normal 2 4 4 4 4 3" xfId="11486"/>
    <cellStyle name="Normal 2 4 4 4 5" xfId="2238"/>
    <cellStyle name="Normal 2 4 4 4 5 2" xfId="7411"/>
    <cellStyle name="Normal 2 4 4 4 5 3" xfId="12510"/>
    <cellStyle name="Normal 2 4 4 4 6" xfId="3276"/>
    <cellStyle name="Normal 2 4 4 4 6 2" xfId="8445"/>
    <cellStyle name="Normal 2 4 4 4 6 3" xfId="13540"/>
    <cellStyle name="Normal 2 4 4 4 7" xfId="4299"/>
    <cellStyle name="Normal 2 4 4 4 7 2" xfId="9467"/>
    <cellStyle name="Normal 2 4 4 4 7 3" xfId="14560"/>
    <cellStyle name="Normal 2 4 4 4 8" xfId="5345"/>
    <cellStyle name="Normal 2 4 4 4 9" xfId="10461"/>
    <cellStyle name="Normal 2 4 4 5" xfId="298"/>
    <cellStyle name="Normal 2 4 4 5 2" xfId="812"/>
    <cellStyle name="Normal 2 4 4 5 2 2" xfId="1844"/>
    <cellStyle name="Normal 2 4 4 5 2 2 2" xfId="7019"/>
    <cellStyle name="Normal 2 4 4 5 2 2 3" xfId="12126"/>
    <cellStyle name="Normal 2 4 4 5 2 3" xfId="2878"/>
    <cellStyle name="Normal 2 4 4 5 2 3 2" xfId="8051"/>
    <cellStyle name="Normal 2 4 4 5 2 3 3" xfId="13150"/>
    <cellStyle name="Normal 2 4 4 5 2 4" xfId="3918"/>
    <cellStyle name="Normal 2 4 4 5 2 4 2" xfId="9087"/>
    <cellStyle name="Normal 2 4 4 5 2 4 3" xfId="14181"/>
    <cellStyle name="Normal 2 4 4 5 2 5" xfId="4939"/>
    <cellStyle name="Normal 2 4 4 5 2 5 2" xfId="10107"/>
    <cellStyle name="Normal 2 4 4 5 2 5 3" xfId="15200"/>
    <cellStyle name="Normal 2 4 4 5 2 6" xfId="5989"/>
    <cellStyle name="Normal 2 4 4 5 2 7" xfId="11101"/>
    <cellStyle name="Normal 2 4 4 5 3" xfId="1332"/>
    <cellStyle name="Normal 2 4 4 5 3 2" xfId="6507"/>
    <cellStyle name="Normal 2 4 4 5 3 3" xfId="11614"/>
    <cellStyle name="Normal 2 4 4 5 4" xfId="2366"/>
    <cellStyle name="Normal 2 4 4 5 4 2" xfId="7539"/>
    <cellStyle name="Normal 2 4 4 5 4 3" xfId="12638"/>
    <cellStyle name="Normal 2 4 4 5 5" xfId="3405"/>
    <cellStyle name="Normal 2 4 4 5 5 2" xfId="8574"/>
    <cellStyle name="Normal 2 4 4 5 5 3" xfId="13668"/>
    <cellStyle name="Normal 2 4 4 5 6" xfId="4427"/>
    <cellStyle name="Normal 2 4 4 5 6 2" xfId="9595"/>
    <cellStyle name="Normal 2 4 4 5 6 3" xfId="14688"/>
    <cellStyle name="Normal 2 4 4 5 7" xfId="5475"/>
    <cellStyle name="Normal 2 4 4 5 8" xfId="10589"/>
    <cellStyle name="Normal 2 4 4 6" xfId="556"/>
    <cellStyle name="Normal 2 4 4 6 2" xfId="1588"/>
    <cellStyle name="Normal 2 4 4 6 2 2" xfId="6763"/>
    <cellStyle name="Normal 2 4 4 6 2 3" xfId="11870"/>
    <cellStyle name="Normal 2 4 4 6 3" xfId="2622"/>
    <cellStyle name="Normal 2 4 4 6 3 2" xfId="7795"/>
    <cellStyle name="Normal 2 4 4 6 3 3" xfId="12894"/>
    <cellStyle name="Normal 2 4 4 6 4" xfId="3662"/>
    <cellStyle name="Normal 2 4 4 6 4 2" xfId="8831"/>
    <cellStyle name="Normal 2 4 4 6 4 3" xfId="13925"/>
    <cellStyle name="Normal 2 4 4 6 5" xfId="4683"/>
    <cellStyle name="Normal 2 4 4 6 5 2" xfId="9851"/>
    <cellStyle name="Normal 2 4 4 6 5 3" xfId="14944"/>
    <cellStyle name="Normal 2 4 4 6 6" xfId="5733"/>
    <cellStyle name="Normal 2 4 4 6 7" xfId="10845"/>
    <cellStyle name="Normal 2 4 4 7" xfId="1074"/>
    <cellStyle name="Normal 2 4 4 7 2" xfId="6249"/>
    <cellStyle name="Normal 2 4 4 7 3" xfId="11358"/>
    <cellStyle name="Normal 2 4 4 8" xfId="2109"/>
    <cellStyle name="Normal 2 4 4 8 2" xfId="7282"/>
    <cellStyle name="Normal 2 4 4 8 3" xfId="12382"/>
    <cellStyle name="Normal 2 4 4 9" xfId="3143"/>
    <cellStyle name="Normal 2 4 4 9 2" xfId="8312"/>
    <cellStyle name="Normal 2 4 4 9 3" xfId="13409"/>
    <cellStyle name="Normal 2 4 5" xfId="52"/>
    <cellStyle name="Normal 2 4 5 10" xfId="5229"/>
    <cellStyle name="Normal 2 4 5 11" xfId="10349"/>
    <cellStyle name="Normal 2 4 5 2" xfId="118"/>
    <cellStyle name="Normal 2 4 5 2 10" xfId="10413"/>
    <cellStyle name="Normal 2 4 5 2 2" xfId="248"/>
    <cellStyle name="Normal 2 4 5 2 2 2" xfId="506"/>
    <cellStyle name="Normal 2 4 5 2 2 2 2" xfId="1020"/>
    <cellStyle name="Normal 2 4 5 2 2 2 2 2" xfId="2052"/>
    <cellStyle name="Normal 2 4 5 2 2 2 2 2 2" xfId="7227"/>
    <cellStyle name="Normal 2 4 5 2 2 2 2 2 3" xfId="12334"/>
    <cellStyle name="Normal 2 4 5 2 2 2 2 3" xfId="3086"/>
    <cellStyle name="Normal 2 4 5 2 2 2 2 3 2" xfId="8259"/>
    <cellStyle name="Normal 2 4 5 2 2 2 2 3 3" xfId="13358"/>
    <cellStyle name="Normal 2 4 5 2 2 2 2 4" xfId="4126"/>
    <cellStyle name="Normal 2 4 5 2 2 2 2 4 2" xfId="9295"/>
    <cellStyle name="Normal 2 4 5 2 2 2 2 4 3" xfId="14389"/>
    <cellStyle name="Normal 2 4 5 2 2 2 2 5" xfId="5147"/>
    <cellStyle name="Normal 2 4 5 2 2 2 2 5 2" xfId="10315"/>
    <cellStyle name="Normal 2 4 5 2 2 2 2 5 3" xfId="15408"/>
    <cellStyle name="Normal 2 4 5 2 2 2 2 6" xfId="6197"/>
    <cellStyle name="Normal 2 4 5 2 2 2 2 7" xfId="11309"/>
    <cellStyle name="Normal 2 4 5 2 2 2 3" xfId="1540"/>
    <cellStyle name="Normal 2 4 5 2 2 2 3 2" xfId="6715"/>
    <cellStyle name="Normal 2 4 5 2 2 2 3 3" xfId="11822"/>
    <cellStyle name="Normal 2 4 5 2 2 2 4" xfId="2574"/>
    <cellStyle name="Normal 2 4 5 2 2 2 4 2" xfId="7747"/>
    <cellStyle name="Normal 2 4 5 2 2 2 4 3" xfId="12846"/>
    <cellStyle name="Normal 2 4 5 2 2 2 5" xfId="3613"/>
    <cellStyle name="Normal 2 4 5 2 2 2 5 2" xfId="8782"/>
    <cellStyle name="Normal 2 4 5 2 2 2 5 3" xfId="13876"/>
    <cellStyle name="Normal 2 4 5 2 2 2 6" xfId="4635"/>
    <cellStyle name="Normal 2 4 5 2 2 2 6 2" xfId="9803"/>
    <cellStyle name="Normal 2 4 5 2 2 2 6 3" xfId="14896"/>
    <cellStyle name="Normal 2 4 5 2 2 2 7" xfId="5683"/>
    <cellStyle name="Normal 2 4 5 2 2 2 8" xfId="10797"/>
    <cellStyle name="Normal 2 4 5 2 2 3" xfId="764"/>
    <cellStyle name="Normal 2 4 5 2 2 3 2" xfId="1796"/>
    <cellStyle name="Normal 2 4 5 2 2 3 2 2" xfId="6971"/>
    <cellStyle name="Normal 2 4 5 2 2 3 2 3" xfId="12078"/>
    <cellStyle name="Normal 2 4 5 2 2 3 3" xfId="2830"/>
    <cellStyle name="Normal 2 4 5 2 2 3 3 2" xfId="8003"/>
    <cellStyle name="Normal 2 4 5 2 2 3 3 3" xfId="13102"/>
    <cellStyle name="Normal 2 4 5 2 2 3 4" xfId="3870"/>
    <cellStyle name="Normal 2 4 5 2 2 3 4 2" xfId="9039"/>
    <cellStyle name="Normal 2 4 5 2 2 3 4 3" xfId="14133"/>
    <cellStyle name="Normal 2 4 5 2 2 3 5" xfId="4891"/>
    <cellStyle name="Normal 2 4 5 2 2 3 5 2" xfId="10059"/>
    <cellStyle name="Normal 2 4 5 2 2 3 5 3" xfId="15152"/>
    <cellStyle name="Normal 2 4 5 2 2 3 6" xfId="5941"/>
    <cellStyle name="Normal 2 4 5 2 2 3 7" xfId="11053"/>
    <cellStyle name="Normal 2 4 5 2 2 4" xfId="1284"/>
    <cellStyle name="Normal 2 4 5 2 2 4 2" xfId="6459"/>
    <cellStyle name="Normal 2 4 5 2 2 4 3" xfId="11566"/>
    <cellStyle name="Normal 2 4 5 2 2 5" xfId="2318"/>
    <cellStyle name="Normal 2 4 5 2 2 5 2" xfId="7491"/>
    <cellStyle name="Normal 2 4 5 2 2 5 3" xfId="12590"/>
    <cellStyle name="Normal 2 4 5 2 2 6" xfId="3356"/>
    <cellStyle name="Normal 2 4 5 2 2 6 2" xfId="8525"/>
    <cellStyle name="Normal 2 4 5 2 2 6 3" xfId="13620"/>
    <cellStyle name="Normal 2 4 5 2 2 7" xfId="4379"/>
    <cellStyle name="Normal 2 4 5 2 2 7 2" xfId="9547"/>
    <cellStyle name="Normal 2 4 5 2 2 7 3" xfId="14640"/>
    <cellStyle name="Normal 2 4 5 2 2 8" xfId="5425"/>
    <cellStyle name="Normal 2 4 5 2 2 9" xfId="10541"/>
    <cellStyle name="Normal 2 4 5 2 3" xfId="378"/>
    <cellStyle name="Normal 2 4 5 2 3 2" xfId="892"/>
    <cellStyle name="Normal 2 4 5 2 3 2 2" xfId="1924"/>
    <cellStyle name="Normal 2 4 5 2 3 2 2 2" xfId="7099"/>
    <cellStyle name="Normal 2 4 5 2 3 2 2 3" xfId="12206"/>
    <cellStyle name="Normal 2 4 5 2 3 2 3" xfId="2958"/>
    <cellStyle name="Normal 2 4 5 2 3 2 3 2" xfId="8131"/>
    <cellStyle name="Normal 2 4 5 2 3 2 3 3" xfId="13230"/>
    <cellStyle name="Normal 2 4 5 2 3 2 4" xfId="3998"/>
    <cellStyle name="Normal 2 4 5 2 3 2 4 2" xfId="9167"/>
    <cellStyle name="Normal 2 4 5 2 3 2 4 3" xfId="14261"/>
    <cellStyle name="Normal 2 4 5 2 3 2 5" xfId="5019"/>
    <cellStyle name="Normal 2 4 5 2 3 2 5 2" xfId="10187"/>
    <cellStyle name="Normal 2 4 5 2 3 2 5 3" xfId="15280"/>
    <cellStyle name="Normal 2 4 5 2 3 2 6" xfId="6069"/>
    <cellStyle name="Normal 2 4 5 2 3 2 7" xfId="11181"/>
    <cellStyle name="Normal 2 4 5 2 3 3" xfId="1412"/>
    <cellStyle name="Normal 2 4 5 2 3 3 2" xfId="6587"/>
    <cellStyle name="Normal 2 4 5 2 3 3 3" xfId="11694"/>
    <cellStyle name="Normal 2 4 5 2 3 4" xfId="2446"/>
    <cellStyle name="Normal 2 4 5 2 3 4 2" xfId="7619"/>
    <cellStyle name="Normal 2 4 5 2 3 4 3" xfId="12718"/>
    <cellStyle name="Normal 2 4 5 2 3 5" xfId="3485"/>
    <cellStyle name="Normal 2 4 5 2 3 5 2" xfId="8654"/>
    <cellStyle name="Normal 2 4 5 2 3 5 3" xfId="13748"/>
    <cellStyle name="Normal 2 4 5 2 3 6" xfId="4507"/>
    <cellStyle name="Normal 2 4 5 2 3 6 2" xfId="9675"/>
    <cellStyle name="Normal 2 4 5 2 3 6 3" xfId="14768"/>
    <cellStyle name="Normal 2 4 5 2 3 7" xfId="5555"/>
    <cellStyle name="Normal 2 4 5 2 3 8" xfId="10669"/>
    <cellStyle name="Normal 2 4 5 2 4" xfId="636"/>
    <cellStyle name="Normal 2 4 5 2 4 2" xfId="1668"/>
    <cellStyle name="Normal 2 4 5 2 4 2 2" xfId="6843"/>
    <cellStyle name="Normal 2 4 5 2 4 2 3" xfId="11950"/>
    <cellStyle name="Normal 2 4 5 2 4 3" xfId="2702"/>
    <cellStyle name="Normal 2 4 5 2 4 3 2" xfId="7875"/>
    <cellStyle name="Normal 2 4 5 2 4 3 3" xfId="12974"/>
    <cellStyle name="Normal 2 4 5 2 4 4" xfId="3742"/>
    <cellStyle name="Normal 2 4 5 2 4 4 2" xfId="8911"/>
    <cellStyle name="Normal 2 4 5 2 4 4 3" xfId="14005"/>
    <cellStyle name="Normal 2 4 5 2 4 5" xfId="4763"/>
    <cellStyle name="Normal 2 4 5 2 4 5 2" xfId="9931"/>
    <cellStyle name="Normal 2 4 5 2 4 5 3" xfId="15024"/>
    <cellStyle name="Normal 2 4 5 2 4 6" xfId="5813"/>
    <cellStyle name="Normal 2 4 5 2 4 7" xfId="10925"/>
    <cellStyle name="Normal 2 4 5 2 5" xfId="1156"/>
    <cellStyle name="Normal 2 4 5 2 5 2" xfId="6331"/>
    <cellStyle name="Normal 2 4 5 2 5 3" xfId="11438"/>
    <cellStyle name="Normal 2 4 5 2 6" xfId="2190"/>
    <cellStyle name="Normal 2 4 5 2 6 2" xfId="7363"/>
    <cellStyle name="Normal 2 4 5 2 6 3" xfId="12462"/>
    <cellStyle name="Normal 2 4 5 2 7" xfId="3226"/>
    <cellStyle name="Normal 2 4 5 2 7 2" xfId="8395"/>
    <cellStyle name="Normal 2 4 5 2 7 3" xfId="13491"/>
    <cellStyle name="Normal 2 4 5 2 8" xfId="4251"/>
    <cellStyle name="Normal 2 4 5 2 8 2" xfId="9419"/>
    <cellStyle name="Normal 2 4 5 2 8 3" xfId="14512"/>
    <cellStyle name="Normal 2 4 5 2 9" xfId="5295"/>
    <cellStyle name="Normal 2 4 5 3" xfId="184"/>
    <cellStyle name="Normal 2 4 5 3 2" xfId="442"/>
    <cellStyle name="Normal 2 4 5 3 2 2" xfId="956"/>
    <cellStyle name="Normal 2 4 5 3 2 2 2" xfId="1988"/>
    <cellStyle name="Normal 2 4 5 3 2 2 2 2" xfId="7163"/>
    <cellStyle name="Normal 2 4 5 3 2 2 2 3" xfId="12270"/>
    <cellStyle name="Normal 2 4 5 3 2 2 3" xfId="3022"/>
    <cellStyle name="Normal 2 4 5 3 2 2 3 2" xfId="8195"/>
    <cellStyle name="Normal 2 4 5 3 2 2 3 3" xfId="13294"/>
    <cellStyle name="Normal 2 4 5 3 2 2 4" xfId="4062"/>
    <cellStyle name="Normal 2 4 5 3 2 2 4 2" xfId="9231"/>
    <cellStyle name="Normal 2 4 5 3 2 2 4 3" xfId="14325"/>
    <cellStyle name="Normal 2 4 5 3 2 2 5" xfId="5083"/>
    <cellStyle name="Normal 2 4 5 3 2 2 5 2" xfId="10251"/>
    <cellStyle name="Normal 2 4 5 3 2 2 5 3" xfId="15344"/>
    <cellStyle name="Normal 2 4 5 3 2 2 6" xfId="6133"/>
    <cellStyle name="Normal 2 4 5 3 2 2 7" xfId="11245"/>
    <cellStyle name="Normal 2 4 5 3 2 3" xfId="1476"/>
    <cellStyle name="Normal 2 4 5 3 2 3 2" xfId="6651"/>
    <cellStyle name="Normal 2 4 5 3 2 3 3" xfId="11758"/>
    <cellStyle name="Normal 2 4 5 3 2 4" xfId="2510"/>
    <cellStyle name="Normal 2 4 5 3 2 4 2" xfId="7683"/>
    <cellStyle name="Normal 2 4 5 3 2 4 3" xfId="12782"/>
    <cellStyle name="Normal 2 4 5 3 2 5" xfId="3549"/>
    <cellStyle name="Normal 2 4 5 3 2 5 2" xfId="8718"/>
    <cellStyle name="Normal 2 4 5 3 2 5 3" xfId="13812"/>
    <cellStyle name="Normal 2 4 5 3 2 6" xfId="4571"/>
    <cellStyle name="Normal 2 4 5 3 2 6 2" xfId="9739"/>
    <cellStyle name="Normal 2 4 5 3 2 6 3" xfId="14832"/>
    <cellStyle name="Normal 2 4 5 3 2 7" xfId="5619"/>
    <cellStyle name="Normal 2 4 5 3 2 8" xfId="10733"/>
    <cellStyle name="Normal 2 4 5 3 3" xfId="700"/>
    <cellStyle name="Normal 2 4 5 3 3 2" xfId="1732"/>
    <cellStyle name="Normal 2 4 5 3 3 2 2" xfId="6907"/>
    <cellStyle name="Normal 2 4 5 3 3 2 3" xfId="12014"/>
    <cellStyle name="Normal 2 4 5 3 3 3" xfId="2766"/>
    <cellStyle name="Normal 2 4 5 3 3 3 2" xfId="7939"/>
    <cellStyle name="Normal 2 4 5 3 3 3 3" xfId="13038"/>
    <cellStyle name="Normal 2 4 5 3 3 4" xfId="3806"/>
    <cellStyle name="Normal 2 4 5 3 3 4 2" xfId="8975"/>
    <cellStyle name="Normal 2 4 5 3 3 4 3" xfId="14069"/>
    <cellStyle name="Normal 2 4 5 3 3 5" xfId="4827"/>
    <cellStyle name="Normal 2 4 5 3 3 5 2" xfId="9995"/>
    <cellStyle name="Normal 2 4 5 3 3 5 3" xfId="15088"/>
    <cellStyle name="Normal 2 4 5 3 3 6" xfId="5877"/>
    <cellStyle name="Normal 2 4 5 3 3 7" xfId="10989"/>
    <cellStyle name="Normal 2 4 5 3 4" xfId="1220"/>
    <cellStyle name="Normal 2 4 5 3 4 2" xfId="6395"/>
    <cellStyle name="Normal 2 4 5 3 4 3" xfId="11502"/>
    <cellStyle name="Normal 2 4 5 3 5" xfId="2254"/>
    <cellStyle name="Normal 2 4 5 3 5 2" xfId="7427"/>
    <cellStyle name="Normal 2 4 5 3 5 3" xfId="12526"/>
    <cellStyle name="Normal 2 4 5 3 6" xfId="3292"/>
    <cellStyle name="Normal 2 4 5 3 6 2" xfId="8461"/>
    <cellStyle name="Normal 2 4 5 3 6 3" xfId="13556"/>
    <cellStyle name="Normal 2 4 5 3 7" xfId="4315"/>
    <cellStyle name="Normal 2 4 5 3 7 2" xfId="9483"/>
    <cellStyle name="Normal 2 4 5 3 7 3" xfId="14576"/>
    <cellStyle name="Normal 2 4 5 3 8" xfId="5361"/>
    <cellStyle name="Normal 2 4 5 3 9" xfId="10477"/>
    <cellStyle name="Normal 2 4 5 4" xfId="314"/>
    <cellStyle name="Normal 2 4 5 4 2" xfId="828"/>
    <cellStyle name="Normal 2 4 5 4 2 2" xfId="1860"/>
    <cellStyle name="Normal 2 4 5 4 2 2 2" xfId="7035"/>
    <cellStyle name="Normal 2 4 5 4 2 2 3" xfId="12142"/>
    <cellStyle name="Normal 2 4 5 4 2 3" xfId="2894"/>
    <cellStyle name="Normal 2 4 5 4 2 3 2" xfId="8067"/>
    <cellStyle name="Normal 2 4 5 4 2 3 3" xfId="13166"/>
    <cellStyle name="Normal 2 4 5 4 2 4" xfId="3934"/>
    <cellStyle name="Normal 2 4 5 4 2 4 2" xfId="9103"/>
    <cellStyle name="Normal 2 4 5 4 2 4 3" xfId="14197"/>
    <cellStyle name="Normal 2 4 5 4 2 5" xfId="4955"/>
    <cellStyle name="Normal 2 4 5 4 2 5 2" xfId="10123"/>
    <cellStyle name="Normal 2 4 5 4 2 5 3" xfId="15216"/>
    <cellStyle name="Normal 2 4 5 4 2 6" xfId="6005"/>
    <cellStyle name="Normal 2 4 5 4 2 7" xfId="11117"/>
    <cellStyle name="Normal 2 4 5 4 3" xfId="1348"/>
    <cellStyle name="Normal 2 4 5 4 3 2" xfId="6523"/>
    <cellStyle name="Normal 2 4 5 4 3 3" xfId="11630"/>
    <cellStyle name="Normal 2 4 5 4 4" xfId="2382"/>
    <cellStyle name="Normal 2 4 5 4 4 2" xfId="7555"/>
    <cellStyle name="Normal 2 4 5 4 4 3" xfId="12654"/>
    <cellStyle name="Normal 2 4 5 4 5" xfId="3421"/>
    <cellStyle name="Normal 2 4 5 4 5 2" xfId="8590"/>
    <cellStyle name="Normal 2 4 5 4 5 3" xfId="13684"/>
    <cellStyle name="Normal 2 4 5 4 6" xfId="4443"/>
    <cellStyle name="Normal 2 4 5 4 6 2" xfId="9611"/>
    <cellStyle name="Normal 2 4 5 4 6 3" xfId="14704"/>
    <cellStyle name="Normal 2 4 5 4 7" xfId="5491"/>
    <cellStyle name="Normal 2 4 5 4 8" xfId="10605"/>
    <cellStyle name="Normal 2 4 5 5" xfId="572"/>
    <cellStyle name="Normal 2 4 5 5 2" xfId="1604"/>
    <cellStyle name="Normal 2 4 5 5 2 2" xfId="6779"/>
    <cellStyle name="Normal 2 4 5 5 2 3" xfId="11886"/>
    <cellStyle name="Normal 2 4 5 5 3" xfId="2638"/>
    <cellStyle name="Normal 2 4 5 5 3 2" xfId="7811"/>
    <cellStyle name="Normal 2 4 5 5 3 3" xfId="12910"/>
    <cellStyle name="Normal 2 4 5 5 4" xfId="3678"/>
    <cellStyle name="Normal 2 4 5 5 4 2" xfId="8847"/>
    <cellStyle name="Normal 2 4 5 5 4 3" xfId="13941"/>
    <cellStyle name="Normal 2 4 5 5 5" xfId="4699"/>
    <cellStyle name="Normal 2 4 5 5 5 2" xfId="9867"/>
    <cellStyle name="Normal 2 4 5 5 5 3" xfId="14960"/>
    <cellStyle name="Normal 2 4 5 5 6" xfId="5749"/>
    <cellStyle name="Normal 2 4 5 5 7" xfId="10861"/>
    <cellStyle name="Normal 2 4 5 6" xfId="1091"/>
    <cellStyle name="Normal 2 4 5 6 2" xfId="6266"/>
    <cellStyle name="Normal 2 4 5 6 3" xfId="11374"/>
    <cellStyle name="Normal 2 4 5 7" xfId="2126"/>
    <cellStyle name="Normal 2 4 5 7 2" xfId="7299"/>
    <cellStyle name="Normal 2 4 5 7 3" xfId="12398"/>
    <cellStyle name="Normal 2 4 5 8" xfId="3160"/>
    <cellStyle name="Normal 2 4 5 8 2" xfId="8329"/>
    <cellStyle name="Normal 2 4 5 8 3" xfId="13425"/>
    <cellStyle name="Normal 2 4 5 9" xfId="4187"/>
    <cellStyle name="Normal 2 4 5 9 2" xfId="9355"/>
    <cellStyle name="Normal 2 4 5 9 3" xfId="14448"/>
    <cellStyle name="Normal 2 4 6" xfId="86"/>
    <cellStyle name="Normal 2 4 6 10" xfId="10381"/>
    <cellStyle name="Normal 2 4 6 2" xfId="216"/>
    <cellStyle name="Normal 2 4 6 2 2" xfId="474"/>
    <cellStyle name="Normal 2 4 6 2 2 2" xfId="988"/>
    <cellStyle name="Normal 2 4 6 2 2 2 2" xfId="2020"/>
    <cellStyle name="Normal 2 4 6 2 2 2 2 2" xfId="7195"/>
    <cellStyle name="Normal 2 4 6 2 2 2 2 3" xfId="12302"/>
    <cellStyle name="Normal 2 4 6 2 2 2 3" xfId="3054"/>
    <cellStyle name="Normal 2 4 6 2 2 2 3 2" xfId="8227"/>
    <cellStyle name="Normal 2 4 6 2 2 2 3 3" xfId="13326"/>
    <cellStyle name="Normal 2 4 6 2 2 2 4" xfId="4094"/>
    <cellStyle name="Normal 2 4 6 2 2 2 4 2" xfId="9263"/>
    <cellStyle name="Normal 2 4 6 2 2 2 4 3" xfId="14357"/>
    <cellStyle name="Normal 2 4 6 2 2 2 5" xfId="5115"/>
    <cellStyle name="Normal 2 4 6 2 2 2 5 2" xfId="10283"/>
    <cellStyle name="Normal 2 4 6 2 2 2 5 3" xfId="15376"/>
    <cellStyle name="Normal 2 4 6 2 2 2 6" xfId="6165"/>
    <cellStyle name="Normal 2 4 6 2 2 2 7" xfId="11277"/>
    <cellStyle name="Normal 2 4 6 2 2 3" xfId="1508"/>
    <cellStyle name="Normal 2 4 6 2 2 3 2" xfId="6683"/>
    <cellStyle name="Normal 2 4 6 2 2 3 3" xfId="11790"/>
    <cellStyle name="Normal 2 4 6 2 2 4" xfId="2542"/>
    <cellStyle name="Normal 2 4 6 2 2 4 2" xfId="7715"/>
    <cellStyle name="Normal 2 4 6 2 2 4 3" xfId="12814"/>
    <cellStyle name="Normal 2 4 6 2 2 5" xfId="3581"/>
    <cellStyle name="Normal 2 4 6 2 2 5 2" xfId="8750"/>
    <cellStyle name="Normal 2 4 6 2 2 5 3" xfId="13844"/>
    <cellStyle name="Normal 2 4 6 2 2 6" xfId="4603"/>
    <cellStyle name="Normal 2 4 6 2 2 6 2" xfId="9771"/>
    <cellStyle name="Normal 2 4 6 2 2 6 3" xfId="14864"/>
    <cellStyle name="Normal 2 4 6 2 2 7" xfId="5651"/>
    <cellStyle name="Normal 2 4 6 2 2 8" xfId="10765"/>
    <cellStyle name="Normal 2 4 6 2 3" xfId="732"/>
    <cellStyle name="Normal 2 4 6 2 3 2" xfId="1764"/>
    <cellStyle name="Normal 2 4 6 2 3 2 2" xfId="6939"/>
    <cellStyle name="Normal 2 4 6 2 3 2 3" xfId="12046"/>
    <cellStyle name="Normal 2 4 6 2 3 3" xfId="2798"/>
    <cellStyle name="Normal 2 4 6 2 3 3 2" xfId="7971"/>
    <cellStyle name="Normal 2 4 6 2 3 3 3" xfId="13070"/>
    <cellStyle name="Normal 2 4 6 2 3 4" xfId="3838"/>
    <cellStyle name="Normal 2 4 6 2 3 4 2" xfId="9007"/>
    <cellStyle name="Normal 2 4 6 2 3 4 3" xfId="14101"/>
    <cellStyle name="Normal 2 4 6 2 3 5" xfId="4859"/>
    <cellStyle name="Normal 2 4 6 2 3 5 2" xfId="10027"/>
    <cellStyle name="Normal 2 4 6 2 3 5 3" xfId="15120"/>
    <cellStyle name="Normal 2 4 6 2 3 6" xfId="5909"/>
    <cellStyle name="Normal 2 4 6 2 3 7" xfId="11021"/>
    <cellStyle name="Normal 2 4 6 2 4" xfId="1252"/>
    <cellStyle name="Normal 2 4 6 2 4 2" xfId="6427"/>
    <cellStyle name="Normal 2 4 6 2 4 3" xfId="11534"/>
    <cellStyle name="Normal 2 4 6 2 5" xfId="2286"/>
    <cellStyle name="Normal 2 4 6 2 5 2" xfId="7459"/>
    <cellStyle name="Normal 2 4 6 2 5 3" xfId="12558"/>
    <cellStyle name="Normal 2 4 6 2 6" xfId="3324"/>
    <cellStyle name="Normal 2 4 6 2 6 2" xfId="8493"/>
    <cellStyle name="Normal 2 4 6 2 6 3" xfId="13588"/>
    <cellStyle name="Normal 2 4 6 2 7" xfId="4347"/>
    <cellStyle name="Normal 2 4 6 2 7 2" xfId="9515"/>
    <cellStyle name="Normal 2 4 6 2 7 3" xfId="14608"/>
    <cellStyle name="Normal 2 4 6 2 8" xfId="5393"/>
    <cellStyle name="Normal 2 4 6 2 9" xfId="10509"/>
    <cellStyle name="Normal 2 4 6 3" xfId="346"/>
    <cellStyle name="Normal 2 4 6 3 2" xfId="860"/>
    <cellStyle name="Normal 2 4 6 3 2 2" xfId="1892"/>
    <cellStyle name="Normal 2 4 6 3 2 2 2" xfId="7067"/>
    <cellStyle name="Normal 2 4 6 3 2 2 3" xfId="12174"/>
    <cellStyle name="Normal 2 4 6 3 2 3" xfId="2926"/>
    <cellStyle name="Normal 2 4 6 3 2 3 2" xfId="8099"/>
    <cellStyle name="Normal 2 4 6 3 2 3 3" xfId="13198"/>
    <cellStyle name="Normal 2 4 6 3 2 4" xfId="3966"/>
    <cellStyle name="Normal 2 4 6 3 2 4 2" xfId="9135"/>
    <cellStyle name="Normal 2 4 6 3 2 4 3" xfId="14229"/>
    <cellStyle name="Normal 2 4 6 3 2 5" xfId="4987"/>
    <cellStyle name="Normal 2 4 6 3 2 5 2" xfId="10155"/>
    <cellStyle name="Normal 2 4 6 3 2 5 3" xfId="15248"/>
    <cellStyle name="Normal 2 4 6 3 2 6" xfId="6037"/>
    <cellStyle name="Normal 2 4 6 3 2 7" xfId="11149"/>
    <cellStyle name="Normal 2 4 6 3 3" xfId="1380"/>
    <cellStyle name="Normal 2 4 6 3 3 2" xfId="6555"/>
    <cellStyle name="Normal 2 4 6 3 3 3" xfId="11662"/>
    <cellStyle name="Normal 2 4 6 3 4" xfId="2414"/>
    <cellStyle name="Normal 2 4 6 3 4 2" xfId="7587"/>
    <cellStyle name="Normal 2 4 6 3 4 3" xfId="12686"/>
    <cellStyle name="Normal 2 4 6 3 5" xfId="3453"/>
    <cellStyle name="Normal 2 4 6 3 5 2" xfId="8622"/>
    <cellStyle name="Normal 2 4 6 3 5 3" xfId="13716"/>
    <cellStyle name="Normal 2 4 6 3 6" xfId="4475"/>
    <cellStyle name="Normal 2 4 6 3 6 2" xfId="9643"/>
    <cellStyle name="Normal 2 4 6 3 6 3" xfId="14736"/>
    <cellStyle name="Normal 2 4 6 3 7" xfId="5523"/>
    <cellStyle name="Normal 2 4 6 3 8" xfId="10637"/>
    <cellStyle name="Normal 2 4 6 4" xfId="604"/>
    <cellStyle name="Normal 2 4 6 4 2" xfId="1636"/>
    <cellStyle name="Normal 2 4 6 4 2 2" xfId="6811"/>
    <cellStyle name="Normal 2 4 6 4 2 3" xfId="11918"/>
    <cellStyle name="Normal 2 4 6 4 3" xfId="2670"/>
    <cellStyle name="Normal 2 4 6 4 3 2" xfId="7843"/>
    <cellStyle name="Normal 2 4 6 4 3 3" xfId="12942"/>
    <cellStyle name="Normal 2 4 6 4 4" xfId="3710"/>
    <cellStyle name="Normal 2 4 6 4 4 2" xfId="8879"/>
    <cellStyle name="Normal 2 4 6 4 4 3" xfId="13973"/>
    <cellStyle name="Normal 2 4 6 4 5" xfId="4731"/>
    <cellStyle name="Normal 2 4 6 4 5 2" xfId="9899"/>
    <cellStyle name="Normal 2 4 6 4 5 3" xfId="14992"/>
    <cellStyle name="Normal 2 4 6 4 6" xfId="5781"/>
    <cellStyle name="Normal 2 4 6 4 7" xfId="10893"/>
    <cellStyle name="Normal 2 4 6 5" xfId="1124"/>
    <cellStyle name="Normal 2 4 6 5 2" xfId="6299"/>
    <cellStyle name="Normal 2 4 6 5 3" xfId="11406"/>
    <cellStyle name="Normal 2 4 6 6" xfId="2158"/>
    <cellStyle name="Normal 2 4 6 6 2" xfId="7331"/>
    <cellStyle name="Normal 2 4 6 6 3" xfId="12430"/>
    <cellStyle name="Normal 2 4 6 7" xfId="3194"/>
    <cellStyle name="Normal 2 4 6 7 2" xfId="8363"/>
    <cellStyle name="Normal 2 4 6 7 3" xfId="13459"/>
    <cellStyle name="Normal 2 4 6 8" xfId="4219"/>
    <cellStyle name="Normal 2 4 6 8 2" xfId="9387"/>
    <cellStyle name="Normal 2 4 6 8 3" xfId="14480"/>
    <cellStyle name="Normal 2 4 6 9" xfId="5263"/>
    <cellStyle name="Normal 2 4 7" xfId="152"/>
    <cellStyle name="Normal 2 4 7 2" xfId="410"/>
    <cellStyle name="Normal 2 4 7 2 2" xfId="924"/>
    <cellStyle name="Normal 2 4 7 2 2 2" xfId="1956"/>
    <cellStyle name="Normal 2 4 7 2 2 2 2" xfId="7131"/>
    <cellStyle name="Normal 2 4 7 2 2 2 3" xfId="12238"/>
    <cellStyle name="Normal 2 4 7 2 2 3" xfId="2990"/>
    <cellStyle name="Normal 2 4 7 2 2 3 2" xfId="8163"/>
    <cellStyle name="Normal 2 4 7 2 2 3 3" xfId="13262"/>
    <cellStyle name="Normal 2 4 7 2 2 4" xfId="4030"/>
    <cellStyle name="Normal 2 4 7 2 2 4 2" xfId="9199"/>
    <cellStyle name="Normal 2 4 7 2 2 4 3" xfId="14293"/>
    <cellStyle name="Normal 2 4 7 2 2 5" xfId="5051"/>
    <cellStyle name="Normal 2 4 7 2 2 5 2" xfId="10219"/>
    <cellStyle name="Normal 2 4 7 2 2 5 3" xfId="15312"/>
    <cellStyle name="Normal 2 4 7 2 2 6" xfId="6101"/>
    <cellStyle name="Normal 2 4 7 2 2 7" xfId="11213"/>
    <cellStyle name="Normal 2 4 7 2 3" xfId="1444"/>
    <cellStyle name="Normal 2 4 7 2 3 2" xfId="6619"/>
    <cellStyle name="Normal 2 4 7 2 3 3" xfId="11726"/>
    <cellStyle name="Normal 2 4 7 2 4" xfId="2478"/>
    <cellStyle name="Normal 2 4 7 2 4 2" xfId="7651"/>
    <cellStyle name="Normal 2 4 7 2 4 3" xfId="12750"/>
    <cellStyle name="Normal 2 4 7 2 5" xfId="3517"/>
    <cellStyle name="Normal 2 4 7 2 5 2" xfId="8686"/>
    <cellStyle name="Normal 2 4 7 2 5 3" xfId="13780"/>
    <cellStyle name="Normal 2 4 7 2 6" xfId="4539"/>
    <cellStyle name="Normal 2 4 7 2 6 2" xfId="9707"/>
    <cellStyle name="Normal 2 4 7 2 6 3" xfId="14800"/>
    <cellStyle name="Normal 2 4 7 2 7" xfId="5587"/>
    <cellStyle name="Normal 2 4 7 2 8" xfId="10701"/>
    <cellStyle name="Normal 2 4 7 3" xfId="668"/>
    <cellStyle name="Normal 2 4 7 3 2" xfId="1700"/>
    <cellStyle name="Normal 2 4 7 3 2 2" xfId="6875"/>
    <cellStyle name="Normal 2 4 7 3 2 3" xfId="11982"/>
    <cellStyle name="Normal 2 4 7 3 3" xfId="2734"/>
    <cellStyle name="Normal 2 4 7 3 3 2" xfId="7907"/>
    <cellStyle name="Normal 2 4 7 3 3 3" xfId="13006"/>
    <cellStyle name="Normal 2 4 7 3 4" xfId="3774"/>
    <cellStyle name="Normal 2 4 7 3 4 2" xfId="8943"/>
    <cellStyle name="Normal 2 4 7 3 4 3" xfId="14037"/>
    <cellStyle name="Normal 2 4 7 3 5" xfId="4795"/>
    <cellStyle name="Normal 2 4 7 3 5 2" xfId="9963"/>
    <cellStyle name="Normal 2 4 7 3 5 3" xfId="15056"/>
    <cellStyle name="Normal 2 4 7 3 6" xfId="5845"/>
    <cellStyle name="Normal 2 4 7 3 7" xfId="10957"/>
    <cellStyle name="Normal 2 4 7 4" xfId="1188"/>
    <cellStyle name="Normal 2 4 7 4 2" xfId="6363"/>
    <cellStyle name="Normal 2 4 7 4 3" xfId="11470"/>
    <cellStyle name="Normal 2 4 7 5" xfId="2222"/>
    <cellStyle name="Normal 2 4 7 5 2" xfId="7395"/>
    <cellStyle name="Normal 2 4 7 5 3" xfId="12494"/>
    <cellStyle name="Normal 2 4 7 6" xfId="3260"/>
    <cellStyle name="Normal 2 4 7 6 2" xfId="8429"/>
    <cellStyle name="Normal 2 4 7 6 3" xfId="13524"/>
    <cellStyle name="Normal 2 4 7 7" xfId="4283"/>
    <cellStyle name="Normal 2 4 7 7 2" xfId="9451"/>
    <cellStyle name="Normal 2 4 7 7 3" xfId="14544"/>
    <cellStyle name="Normal 2 4 7 8" xfId="5329"/>
    <cellStyle name="Normal 2 4 7 9" xfId="10445"/>
    <cellStyle name="Normal 2 4 8" xfId="282"/>
    <cellStyle name="Normal 2 4 8 2" xfId="796"/>
    <cellStyle name="Normal 2 4 8 2 2" xfId="1828"/>
    <cellStyle name="Normal 2 4 8 2 2 2" xfId="7003"/>
    <cellStyle name="Normal 2 4 8 2 2 3" xfId="12110"/>
    <cellStyle name="Normal 2 4 8 2 3" xfId="2862"/>
    <cellStyle name="Normal 2 4 8 2 3 2" xfId="8035"/>
    <cellStyle name="Normal 2 4 8 2 3 3" xfId="13134"/>
    <cellStyle name="Normal 2 4 8 2 4" xfId="3902"/>
    <cellStyle name="Normal 2 4 8 2 4 2" xfId="9071"/>
    <cellStyle name="Normal 2 4 8 2 4 3" xfId="14165"/>
    <cellStyle name="Normal 2 4 8 2 5" xfId="4923"/>
    <cellStyle name="Normal 2 4 8 2 5 2" xfId="10091"/>
    <cellStyle name="Normal 2 4 8 2 5 3" xfId="15184"/>
    <cellStyle name="Normal 2 4 8 2 6" xfId="5973"/>
    <cellStyle name="Normal 2 4 8 2 7" xfId="11085"/>
    <cellStyle name="Normal 2 4 8 3" xfId="1316"/>
    <cellStyle name="Normal 2 4 8 3 2" xfId="6491"/>
    <cellStyle name="Normal 2 4 8 3 3" xfId="11598"/>
    <cellStyle name="Normal 2 4 8 4" xfId="2350"/>
    <cellStyle name="Normal 2 4 8 4 2" xfId="7523"/>
    <cellStyle name="Normal 2 4 8 4 3" xfId="12622"/>
    <cellStyle name="Normal 2 4 8 5" xfId="3389"/>
    <cellStyle name="Normal 2 4 8 5 2" xfId="8558"/>
    <cellStyle name="Normal 2 4 8 5 3" xfId="13652"/>
    <cellStyle name="Normal 2 4 8 6" xfId="4411"/>
    <cellStyle name="Normal 2 4 8 6 2" xfId="9579"/>
    <cellStyle name="Normal 2 4 8 6 3" xfId="14672"/>
    <cellStyle name="Normal 2 4 8 7" xfId="5459"/>
    <cellStyle name="Normal 2 4 8 8" xfId="10573"/>
    <cellStyle name="Normal 2 4 9" xfId="540"/>
    <cellStyle name="Normal 2 4 9 2" xfId="1572"/>
    <cellStyle name="Normal 2 4 9 2 2" xfId="6747"/>
    <cellStyle name="Normal 2 4 9 2 3" xfId="11854"/>
    <cellStyle name="Normal 2 4 9 3" xfId="2606"/>
    <cellStyle name="Normal 2 4 9 3 2" xfId="7779"/>
    <cellStyle name="Normal 2 4 9 3 3" xfId="12878"/>
    <cellStyle name="Normal 2 4 9 4" xfId="3646"/>
    <cellStyle name="Normal 2 4 9 4 2" xfId="8815"/>
    <cellStyle name="Normal 2 4 9 4 3" xfId="13909"/>
    <cellStyle name="Normal 2 4 9 5" xfId="4667"/>
    <cellStyle name="Normal 2 4 9 5 2" xfId="9835"/>
    <cellStyle name="Normal 2 4 9 5 3" xfId="14928"/>
    <cellStyle name="Normal 2 4 9 6" xfId="5717"/>
    <cellStyle name="Normal 2 4 9 7" xfId="10829"/>
    <cellStyle name="Normal 2 5" xfId="16"/>
    <cellStyle name="Normal 2 5 10" xfId="2094"/>
    <cellStyle name="Normal 2 5 10 2" xfId="7267"/>
    <cellStyle name="Normal 2 5 10 3" xfId="12368"/>
    <cellStyle name="Normal 2 5 11" xfId="3128"/>
    <cellStyle name="Normal 2 5 11 2" xfId="8297"/>
    <cellStyle name="Normal 2 5 11 3" xfId="13394"/>
    <cellStyle name="Normal 2 5 12" xfId="3132"/>
    <cellStyle name="Normal 2 5 12 2" xfId="8301"/>
    <cellStyle name="Normal 2 5 12 3" xfId="13398"/>
    <cellStyle name="Normal 2 5 13" xfId="5193"/>
    <cellStyle name="Normal 2 5 14" xfId="6228"/>
    <cellStyle name="Normal 2 5 2" xfId="26"/>
    <cellStyle name="Normal 2 5 2 10" xfId="3137"/>
    <cellStyle name="Normal 2 5 2 10 2" xfId="8306"/>
    <cellStyle name="Normal 2 5 2 10 3" xfId="13403"/>
    <cellStyle name="Normal 2 5 2 11" xfId="4165"/>
    <cellStyle name="Normal 2 5 2 11 2" xfId="9333"/>
    <cellStyle name="Normal 2 5 2 11 3" xfId="14426"/>
    <cellStyle name="Normal 2 5 2 12" xfId="5203"/>
    <cellStyle name="Normal 2 5 2 13" xfId="7261"/>
    <cellStyle name="Normal 2 5 2 2" xfId="44"/>
    <cellStyle name="Normal 2 5 2 2 10" xfId="4181"/>
    <cellStyle name="Normal 2 5 2 2 10 2" xfId="9349"/>
    <cellStyle name="Normal 2 5 2 2 10 3" xfId="14442"/>
    <cellStyle name="Normal 2 5 2 2 11" xfId="5221"/>
    <cellStyle name="Normal 2 5 2 2 12" xfId="5226"/>
    <cellStyle name="Normal 2 5 2 2 2" xfId="78"/>
    <cellStyle name="Normal 2 5 2 2 2 10" xfId="5255"/>
    <cellStyle name="Normal 2 5 2 2 2 11" xfId="10375"/>
    <cellStyle name="Normal 2 5 2 2 2 2" xfId="144"/>
    <cellStyle name="Normal 2 5 2 2 2 2 10" xfId="10439"/>
    <cellStyle name="Normal 2 5 2 2 2 2 2" xfId="274"/>
    <cellStyle name="Normal 2 5 2 2 2 2 2 2" xfId="532"/>
    <cellStyle name="Normal 2 5 2 2 2 2 2 2 2" xfId="1046"/>
    <cellStyle name="Normal 2 5 2 2 2 2 2 2 2 2" xfId="2078"/>
    <cellStyle name="Normal 2 5 2 2 2 2 2 2 2 2 2" xfId="7253"/>
    <cellStyle name="Normal 2 5 2 2 2 2 2 2 2 2 3" xfId="12360"/>
    <cellStyle name="Normal 2 5 2 2 2 2 2 2 2 3" xfId="3112"/>
    <cellStyle name="Normal 2 5 2 2 2 2 2 2 2 3 2" xfId="8285"/>
    <cellStyle name="Normal 2 5 2 2 2 2 2 2 2 3 3" xfId="13384"/>
    <cellStyle name="Normal 2 5 2 2 2 2 2 2 2 4" xfId="4152"/>
    <cellStyle name="Normal 2 5 2 2 2 2 2 2 2 4 2" xfId="9321"/>
    <cellStyle name="Normal 2 5 2 2 2 2 2 2 2 4 3" xfId="14415"/>
    <cellStyle name="Normal 2 5 2 2 2 2 2 2 2 5" xfId="5173"/>
    <cellStyle name="Normal 2 5 2 2 2 2 2 2 2 5 2" xfId="10341"/>
    <cellStyle name="Normal 2 5 2 2 2 2 2 2 2 5 3" xfId="15434"/>
    <cellStyle name="Normal 2 5 2 2 2 2 2 2 2 6" xfId="6223"/>
    <cellStyle name="Normal 2 5 2 2 2 2 2 2 2 7" xfId="11335"/>
    <cellStyle name="Normal 2 5 2 2 2 2 2 2 3" xfId="1566"/>
    <cellStyle name="Normal 2 5 2 2 2 2 2 2 3 2" xfId="6741"/>
    <cellStyle name="Normal 2 5 2 2 2 2 2 2 3 3" xfId="11848"/>
    <cellStyle name="Normal 2 5 2 2 2 2 2 2 4" xfId="2600"/>
    <cellStyle name="Normal 2 5 2 2 2 2 2 2 4 2" xfId="7773"/>
    <cellStyle name="Normal 2 5 2 2 2 2 2 2 4 3" xfId="12872"/>
    <cellStyle name="Normal 2 5 2 2 2 2 2 2 5" xfId="3639"/>
    <cellStyle name="Normal 2 5 2 2 2 2 2 2 5 2" xfId="8808"/>
    <cellStyle name="Normal 2 5 2 2 2 2 2 2 5 3" xfId="13902"/>
    <cellStyle name="Normal 2 5 2 2 2 2 2 2 6" xfId="4661"/>
    <cellStyle name="Normal 2 5 2 2 2 2 2 2 6 2" xfId="9829"/>
    <cellStyle name="Normal 2 5 2 2 2 2 2 2 6 3" xfId="14922"/>
    <cellStyle name="Normal 2 5 2 2 2 2 2 2 7" xfId="5709"/>
    <cellStyle name="Normal 2 5 2 2 2 2 2 2 8" xfId="10823"/>
    <cellStyle name="Normal 2 5 2 2 2 2 2 3" xfId="790"/>
    <cellStyle name="Normal 2 5 2 2 2 2 2 3 2" xfId="1822"/>
    <cellStyle name="Normal 2 5 2 2 2 2 2 3 2 2" xfId="6997"/>
    <cellStyle name="Normal 2 5 2 2 2 2 2 3 2 3" xfId="12104"/>
    <cellStyle name="Normal 2 5 2 2 2 2 2 3 3" xfId="2856"/>
    <cellStyle name="Normal 2 5 2 2 2 2 2 3 3 2" xfId="8029"/>
    <cellStyle name="Normal 2 5 2 2 2 2 2 3 3 3" xfId="13128"/>
    <cellStyle name="Normal 2 5 2 2 2 2 2 3 4" xfId="3896"/>
    <cellStyle name="Normal 2 5 2 2 2 2 2 3 4 2" xfId="9065"/>
    <cellStyle name="Normal 2 5 2 2 2 2 2 3 4 3" xfId="14159"/>
    <cellStyle name="Normal 2 5 2 2 2 2 2 3 5" xfId="4917"/>
    <cellStyle name="Normal 2 5 2 2 2 2 2 3 5 2" xfId="10085"/>
    <cellStyle name="Normal 2 5 2 2 2 2 2 3 5 3" xfId="15178"/>
    <cellStyle name="Normal 2 5 2 2 2 2 2 3 6" xfId="5967"/>
    <cellStyle name="Normal 2 5 2 2 2 2 2 3 7" xfId="11079"/>
    <cellStyle name="Normal 2 5 2 2 2 2 2 4" xfId="1310"/>
    <cellStyle name="Normal 2 5 2 2 2 2 2 4 2" xfId="6485"/>
    <cellStyle name="Normal 2 5 2 2 2 2 2 4 3" xfId="11592"/>
    <cellStyle name="Normal 2 5 2 2 2 2 2 5" xfId="2344"/>
    <cellStyle name="Normal 2 5 2 2 2 2 2 5 2" xfId="7517"/>
    <cellStyle name="Normal 2 5 2 2 2 2 2 5 3" xfId="12616"/>
    <cellStyle name="Normal 2 5 2 2 2 2 2 6" xfId="3382"/>
    <cellStyle name="Normal 2 5 2 2 2 2 2 6 2" xfId="8551"/>
    <cellStyle name="Normal 2 5 2 2 2 2 2 6 3" xfId="13646"/>
    <cellStyle name="Normal 2 5 2 2 2 2 2 7" xfId="4405"/>
    <cellStyle name="Normal 2 5 2 2 2 2 2 7 2" xfId="9573"/>
    <cellStyle name="Normal 2 5 2 2 2 2 2 7 3" xfId="14666"/>
    <cellStyle name="Normal 2 5 2 2 2 2 2 8" xfId="5451"/>
    <cellStyle name="Normal 2 5 2 2 2 2 2 9" xfId="10567"/>
    <cellStyle name="Normal 2 5 2 2 2 2 3" xfId="404"/>
    <cellStyle name="Normal 2 5 2 2 2 2 3 2" xfId="918"/>
    <cellStyle name="Normal 2 5 2 2 2 2 3 2 2" xfId="1950"/>
    <cellStyle name="Normal 2 5 2 2 2 2 3 2 2 2" xfId="7125"/>
    <cellStyle name="Normal 2 5 2 2 2 2 3 2 2 3" xfId="12232"/>
    <cellStyle name="Normal 2 5 2 2 2 2 3 2 3" xfId="2984"/>
    <cellStyle name="Normal 2 5 2 2 2 2 3 2 3 2" xfId="8157"/>
    <cellStyle name="Normal 2 5 2 2 2 2 3 2 3 3" xfId="13256"/>
    <cellStyle name="Normal 2 5 2 2 2 2 3 2 4" xfId="4024"/>
    <cellStyle name="Normal 2 5 2 2 2 2 3 2 4 2" xfId="9193"/>
    <cellStyle name="Normal 2 5 2 2 2 2 3 2 4 3" xfId="14287"/>
    <cellStyle name="Normal 2 5 2 2 2 2 3 2 5" xfId="5045"/>
    <cellStyle name="Normal 2 5 2 2 2 2 3 2 5 2" xfId="10213"/>
    <cellStyle name="Normal 2 5 2 2 2 2 3 2 5 3" xfId="15306"/>
    <cellStyle name="Normal 2 5 2 2 2 2 3 2 6" xfId="6095"/>
    <cellStyle name="Normal 2 5 2 2 2 2 3 2 7" xfId="11207"/>
    <cellStyle name="Normal 2 5 2 2 2 2 3 3" xfId="1438"/>
    <cellStyle name="Normal 2 5 2 2 2 2 3 3 2" xfId="6613"/>
    <cellStyle name="Normal 2 5 2 2 2 2 3 3 3" xfId="11720"/>
    <cellStyle name="Normal 2 5 2 2 2 2 3 4" xfId="2472"/>
    <cellStyle name="Normal 2 5 2 2 2 2 3 4 2" xfId="7645"/>
    <cellStyle name="Normal 2 5 2 2 2 2 3 4 3" xfId="12744"/>
    <cellStyle name="Normal 2 5 2 2 2 2 3 5" xfId="3511"/>
    <cellStyle name="Normal 2 5 2 2 2 2 3 5 2" xfId="8680"/>
    <cellStyle name="Normal 2 5 2 2 2 2 3 5 3" xfId="13774"/>
    <cellStyle name="Normal 2 5 2 2 2 2 3 6" xfId="4533"/>
    <cellStyle name="Normal 2 5 2 2 2 2 3 6 2" xfId="9701"/>
    <cellStyle name="Normal 2 5 2 2 2 2 3 6 3" xfId="14794"/>
    <cellStyle name="Normal 2 5 2 2 2 2 3 7" xfId="5581"/>
    <cellStyle name="Normal 2 5 2 2 2 2 3 8" xfId="10695"/>
    <cellStyle name="Normal 2 5 2 2 2 2 4" xfId="662"/>
    <cellStyle name="Normal 2 5 2 2 2 2 4 2" xfId="1694"/>
    <cellStyle name="Normal 2 5 2 2 2 2 4 2 2" xfId="6869"/>
    <cellStyle name="Normal 2 5 2 2 2 2 4 2 3" xfId="11976"/>
    <cellStyle name="Normal 2 5 2 2 2 2 4 3" xfId="2728"/>
    <cellStyle name="Normal 2 5 2 2 2 2 4 3 2" xfId="7901"/>
    <cellStyle name="Normal 2 5 2 2 2 2 4 3 3" xfId="13000"/>
    <cellStyle name="Normal 2 5 2 2 2 2 4 4" xfId="3768"/>
    <cellStyle name="Normal 2 5 2 2 2 2 4 4 2" xfId="8937"/>
    <cellStyle name="Normal 2 5 2 2 2 2 4 4 3" xfId="14031"/>
    <cellStyle name="Normal 2 5 2 2 2 2 4 5" xfId="4789"/>
    <cellStyle name="Normal 2 5 2 2 2 2 4 5 2" xfId="9957"/>
    <cellStyle name="Normal 2 5 2 2 2 2 4 5 3" xfId="15050"/>
    <cellStyle name="Normal 2 5 2 2 2 2 4 6" xfId="5839"/>
    <cellStyle name="Normal 2 5 2 2 2 2 4 7" xfId="10951"/>
    <cellStyle name="Normal 2 5 2 2 2 2 5" xfId="1182"/>
    <cellStyle name="Normal 2 5 2 2 2 2 5 2" xfId="6357"/>
    <cellStyle name="Normal 2 5 2 2 2 2 5 3" xfId="11464"/>
    <cellStyle name="Normal 2 5 2 2 2 2 6" xfId="2216"/>
    <cellStyle name="Normal 2 5 2 2 2 2 6 2" xfId="7389"/>
    <cellStyle name="Normal 2 5 2 2 2 2 6 3" xfId="12488"/>
    <cellStyle name="Normal 2 5 2 2 2 2 7" xfId="3252"/>
    <cellStyle name="Normal 2 5 2 2 2 2 7 2" xfId="8421"/>
    <cellStyle name="Normal 2 5 2 2 2 2 7 3" xfId="13517"/>
    <cellStyle name="Normal 2 5 2 2 2 2 8" xfId="4277"/>
    <cellStyle name="Normal 2 5 2 2 2 2 8 2" xfId="9445"/>
    <cellStyle name="Normal 2 5 2 2 2 2 8 3" xfId="14538"/>
    <cellStyle name="Normal 2 5 2 2 2 2 9" xfId="5321"/>
    <cellStyle name="Normal 2 5 2 2 2 3" xfId="210"/>
    <cellStyle name="Normal 2 5 2 2 2 3 2" xfId="468"/>
    <cellStyle name="Normal 2 5 2 2 2 3 2 2" xfId="982"/>
    <cellStyle name="Normal 2 5 2 2 2 3 2 2 2" xfId="2014"/>
    <cellStyle name="Normal 2 5 2 2 2 3 2 2 2 2" xfId="7189"/>
    <cellStyle name="Normal 2 5 2 2 2 3 2 2 2 3" xfId="12296"/>
    <cellStyle name="Normal 2 5 2 2 2 3 2 2 3" xfId="3048"/>
    <cellStyle name="Normal 2 5 2 2 2 3 2 2 3 2" xfId="8221"/>
    <cellStyle name="Normal 2 5 2 2 2 3 2 2 3 3" xfId="13320"/>
    <cellStyle name="Normal 2 5 2 2 2 3 2 2 4" xfId="4088"/>
    <cellStyle name="Normal 2 5 2 2 2 3 2 2 4 2" xfId="9257"/>
    <cellStyle name="Normal 2 5 2 2 2 3 2 2 4 3" xfId="14351"/>
    <cellStyle name="Normal 2 5 2 2 2 3 2 2 5" xfId="5109"/>
    <cellStyle name="Normal 2 5 2 2 2 3 2 2 5 2" xfId="10277"/>
    <cellStyle name="Normal 2 5 2 2 2 3 2 2 5 3" xfId="15370"/>
    <cellStyle name="Normal 2 5 2 2 2 3 2 2 6" xfId="6159"/>
    <cellStyle name="Normal 2 5 2 2 2 3 2 2 7" xfId="11271"/>
    <cellStyle name="Normal 2 5 2 2 2 3 2 3" xfId="1502"/>
    <cellStyle name="Normal 2 5 2 2 2 3 2 3 2" xfId="6677"/>
    <cellStyle name="Normal 2 5 2 2 2 3 2 3 3" xfId="11784"/>
    <cellStyle name="Normal 2 5 2 2 2 3 2 4" xfId="2536"/>
    <cellStyle name="Normal 2 5 2 2 2 3 2 4 2" xfId="7709"/>
    <cellStyle name="Normal 2 5 2 2 2 3 2 4 3" xfId="12808"/>
    <cellStyle name="Normal 2 5 2 2 2 3 2 5" xfId="3575"/>
    <cellStyle name="Normal 2 5 2 2 2 3 2 5 2" xfId="8744"/>
    <cellStyle name="Normal 2 5 2 2 2 3 2 5 3" xfId="13838"/>
    <cellStyle name="Normal 2 5 2 2 2 3 2 6" xfId="4597"/>
    <cellStyle name="Normal 2 5 2 2 2 3 2 6 2" xfId="9765"/>
    <cellStyle name="Normal 2 5 2 2 2 3 2 6 3" xfId="14858"/>
    <cellStyle name="Normal 2 5 2 2 2 3 2 7" xfId="5645"/>
    <cellStyle name="Normal 2 5 2 2 2 3 2 8" xfId="10759"/>
    <cellStyle name="Normal 2 5 2 2 2 3 3" xfId="726"/>
    <cellStyle name="Normal 2 5 2 2 2 3 3 2" xfId="1758"/>
    <cellStyle name="Normal 2 5 2 2 2 3 3 2 2" xfId="6933"/>
    <cellStyle name="Normal 2 5 2 2 2 3 3 2 3" xfId="12040"/>
    <cellStyle name="Normal 2 5 2 2 2 3 3 3" xfId="2792"/>
    <cellStyle name="Normal 2 5 2 2 2 3 3 3 2" xfId="7965"/>
    <cellStyle name="Normal 2 5 2 2 2 3 3 3 3" xfId="13064"/>
    <cellStyle name="Normal 2 5 2 2 2 3 3 4" xfId="3832"/>
    <cellStyle name="Normal 2 5 2 2 2 3 3 4 2" xfId="9001"/>
    <cellStyle name="Normal 2 5 2 2 2 3 3 4 3" xfId="14095"/>
    <cellStyle name="Normal 2 5 2 2 2 3 3 5" xfId="4853"/>
    <cellStyle name="Normal 2 5 2 2 2 3 3 5 2" xfId="10021"/>
    <cellStyle name="Normal 2 5 2 2 2 3 3 5 3" xfId="15114"/>
    <cellStyle name="Normal 2 5 2 2 2 3 3 6" xfId="5903"/>
    <cellStyle name="Normal 2 5 2 2 2 3 3 7" xfId="11015"/>
    <cellStyle name="Normal 2 5 2 2 2 3 4" xfId="1246"/>
    <cellStyle name="Normal 2 5 2 2 2 3 4 2" xfId="6421"/>
    <cellStyle name="Normal 2 5 2 2 2 3 4 3" xfId="11528"/>
    <cellStyle name="Normal 2 5 2 2 2 3 5" xfId="2280"/>
    <cellStyle name="Normal 2 5 2 2 2 3 5 2" xfId="7453"/>
    <cellStyle name="Normal 2 5 2 2 2 3 5 3" xfId="12552"/>
    <cellStyle name="Normal 2 5 2 2 2 3 6" xfId="3318"/>
    <cellStyle name="Normal 2 5 2 2 2 3 6 2" xfId="8487"/>
    <cellStyle name="Normal 2 5 2 2 2 3 6 3" xfId="13582"/>
    <cellStyle name="Normal 2 5 2 2 2 3 7" xfId="4341"/>
    <cellStyle name="Normal 2 5 2 2 2 3 7 2" xfId="9509"/>
    <cellStyle name="Normal 2 5 2 2 2 3 7 3" xfId="14602"/>
    <cellStyle name="Normal 2 5 2 2 2 3 8" xfId="5387"/>
    <cellStyle name="Normal 2 5 2 2 2 3 9" xfId="10503"/>
    <cellStyle name="Normal 2 5 2 2 2 4" xfId="340"/>
    <cellStyle name="Normal 2 5 2 2 2 4 2" xfId="854"/>
    <cellStyle name="Normal 2 5 2 2 2 4 2 2" xfId="1886"/>
    <cellStyle name="Normal 2 5 2 2 2 4 2 2 2" xfId="7061"/>
    <cellStyle name="Normal 2 5 2 2 2 4 2 2 3" xfId="12168"/>
    <cellStyle name="Normal 2 5 2 2 2 4 2 3" xfId="2920"/>
    <cellStyle name="Normal 2 5 2 2 2 4 2 3 2" xfId="8093"/>
    <cellStyle name="Normal 2 5 2 2 2 4 2 3 3" xfId="13192"/>
    <cellStyle name="Normal 2 5 2 2 2 4 2 4" xfId="3960"/>
    <cellStyle name="Normal 2 5 2 2 2 4 2 4 2" xfId="9129"/>
    <cellStyle name="Normal 2 5 2 2 2 4 2 4 3" xfId="14223"/>
    <cellStyle name="Normal 2 5 2 2 2 4 2 5" xfId="4981"/>
    <cellStyle name="Normal 2 5 2 2 2 4 2 5 2" xfId="10149"/>
    <cellStyle name="Normal 2 5 2 2 2 4 2 5 3" xfId="15242"/>
    <cellStyle name="Normal 2 5 2 2 2 4 2 6" xfId="6031"/>
    <cellStyle name="Normal 2 5 2 2 2 4 2 7" xfId="11143"/>
    <cellStyle name="Normal 2 5 2 2 2 4 3" xfId="1374"/>
    <cellStyle name="Normal 2 5 2 2 2 4 3 2" xfId="6549"/>
    <cellStyle name="Normal 2 5 2 2 2 4 3 3" xfId="11656"/>
    <cellStyle name="Normal 2 5 2 2 2 4 4" xfId="2408"/>
    <cellStyle name="Normal 2 5 2 2 2 4 4 2" xfId="7581"/>
    <cellStyle name="Normal 2 5 2 2 2 4 4 3" xfId="12680"/>
    <cellStyle name="Normal 2 5 2 2 2 4 5" xfId="3447"/>
    <cellStyle name="Normal 2 5 2 2 2 4 5 2" xfId="8616"/>
    <cellStyle name="Normal 2 5 2 2 2 4 5 3" xfId="13710"/>
    <cellStyle name="Normal 2 5 2 2 2 4 6" xfId="4469"/>
    <cellStyle name="Normal 2 5 2 2 2 4 6 2" xfId="9637"/>
    <cellStyle name="Normal 2 5 2 2 2 4 6 3" xfId="14730"/>
    <cellStyle name="Normal 2 5 2 2 2 4 7" xfId="5517"/>
    <cellStyle name="Normal 2 5 2 2 2 4 8" xfId="10631"/>
    <cellStyle name="Normal 2 5 2 2 2 5" xfId="598"/>
    <cellStyle name="Normal 2 5 2 2 2 5 2" xfId="1630"/>
    <cellStyle name="Normal 2 5 2 2 2 5 2 2" xfId="6805"/>
    <cellStyle name="Normal 2 5 2 2 2 5 2 3" xfId="11912"/>
    <cellStyle name="Normal 2 5 2 2 2 5 3" xfId="2664"/>
    <cellStyle name="Normal 2 5 2 2 2 5 3 2" xfId="7837"/>
    <cellStyle name="Normal 2 5 2 2 2 5 3 3" xfId="12936"/>
    <cellStyle name="Normal 2 5 2 2 2 5 4" xfId="3704"/>
    <cellStyle name="Normal 2 5 2 2 2 5 4 2" xfId="8873"/>
    <cellStyle name="Normal 2 5 2 2 2 5 4 3" xfId="13967"/>
    <cellStyle name="Normal 2 5 2 2 2 5 5" xfId="4725"/>
    <cellStyle name="Normal 2 5 2 2 2 5 5 2" xfId="9893"/>
    <cellStyle name="Normal 2 5 2 2 2 5 5 3" xfId="14986"/>
    <cellStyle name="Normal 2 5 2 2 2 5 6" xfId="5775"/>
    <cellStyle name="Normal 2 5 2 2 2 5 7" xfId="10887"/>
    <cellStyle name="Normal 2 5 2 2 2 6" xfId="1117"/>
    <cellStyle name="Normal 2 5 2 2 2 6 2" xfId="6292"/>
    <cellStyle name="Normal 2 5 2 2 2 6 3" xfId="11400"/>
    <cellStyle name="Normal 2 5 2 2 2 7" xfId="2152"/>
    <cellStyle name="Normal 2 5 2 2 2 7 2" xfId="7325"/>
    <cellStyle name="Normal 2 5 2 2 2 7 3" xfId="12424"/>
    <cellStyle name="Normal 2 5 2 2 2 8" xfId="3186"/>
    <cellStyle name="Normal 2 5 2 2 2 8 2" xfId="8355"/>
    <cellStyle name="Normal 2 5 2 2 2 8 3" xfId="13451"/>
    <cellStyle name="Normal 2 5 2 2 2 9" xfId="4213"/>
    <cellStyle name="Normal 2 5 2 2 2 9 2" xfId="9381"/>
    <cellStyle name="Normal 2 5 2 2 2 9 3" xfId="14474"/>
    <cellStyle name="Normal 2 5 2 2 3" xfId="112"/>
    <cellStyle name="Normal 2 5 2 2 3 10" xfId="10407"/>
    <cellStyle name="Normal 2 5 2 2 3 2" xfId="242"/>
    <cellStyle name="Normal 2 5 2 2 3 2 2" xfId="500"/>
    <cellStyle name="Normal 2 5 2 2 3 2 2 2" xfId="1014"/>
    <cellStyle name="Normal 2 5 2 2 3 2 2 2 2" xfId="2046"/>
    <cellStyle name="Normal 2 5 2 2 3 2 2 2 2 2" xfId="7221"/>
    <cellStyle name="Normal 2 5 2 2 3 2 2 2 2 3" xfId="12328"/>
    <cellStyle name="Normal 2 5 2 2 3 2 2 2 3" xfId="3080"/>
    <cellStyle name="Normal 2 5 2 2 3 2 2 2 3 2" xfId="8253"/>
    <cellStyle name="Normal 2 5 2 2 3 2 2 2 3 3" xfId="13352"/>
    <cellStyle name="Normal 2 5 2 2 3 2 2 2 4" xfId="4120"/>
    <cellStyle name="Normal 2 5 2 2 3 2 2 2 4 2" xfId="9289"/>
    <cellStyle name="Normal 2 5 2 2 3 2 2 2 4 3" xfId="14383"/>
    <cellStyle name="Normal 2 5 2 2 3 2 2 2 5" xfId="5141"/>
    <cellStyle name="Normal 2 5 2 2 3 2 2 2 5 2" xfId="10309"/>
    <cellStyle name="Normal 2 5 2 2 3 2 2 2 5 3" xfId="15402"/>
    <cellStyle name="Normal 2 5 2 2 3 2 2 2 6" xfId="6191"/>
    <cellStyle name="Normal 2 5 2 2 3 2 2 2 7" xfId="11303"/>
    <cellStyle name="Normal 2 5 2 2 3 2 2 3" xfId="1534"/>
    <cellStyle name="Normal 2 5 2 2 3 2 2 3 2" xfId="6709"/>
    <cellStyle name="Normal 2 5 2 2 3 2 2 3 3" xfId="11816"/>
    <cellStyle name="Normal 2 5 2 2 3 2 2 4" xfId="2568"/>
    <cellStyle name="Normal 2 5 2 2 3 2 2 4 2" xfId="7741"/>
    <cellStyle name="Normal 2 5 2 2 3 2 2 4 3" xfId="12840"/>
    <cellStyle name="Normal 2 5 2 2 3 2 2 5" xfId="3607"/>
    <cellStyle name="Normal 2 5 2 2 3 2 2 5 2" xfId="8776"/>
    <cellStyle name="Normal 2 5 2 2 3 2 2 5 3" xfId="13870"/>
    <cellStyle name="Normal 2 5 2 2 3 2 2 6" xfId="4629"/>
    <cellStyle name="Normal 2 5 2 2 3 2 2 6 2" xfId="9797"/>
    <cellStyle name="Normal 2 5 2 2 3 2 2 6 3" xfId="14890"/>
    <cellStyle name="Normal 2 5 2 2 3 2 2 7" xfId="5677"/>
    <cellStyle name="Normal 2 5 2 2 3 2 2 8" xfId="10791"/>
    <cellStyle name="Normal 2 5 2 2 3 2 3" xfId="758"/>
    <cellStyle name="Normal 2 5 2 2 3 2 3 2" xfId="1790"/>
    <cellStyle name="Normal 2 5 2 2 3 2 3 2 2" xfId="6965"/>
    <cellStyle name="Normal 2 5 2 2 3 2 3 2 3" xfId="12072"/>
    <cellStyle name="Normal 2 5 2 2 3 2 3 3" xfId="2824"/>
    <cellStyle name="Normal 2 5 2 2 3 2 3 3 2" xfId="7997"/>
    <cellStyle name="Normal 2 5 2 2 3 2 3 3 3" xfId="13096"/>
    <cellStyle name="Normal 2 5 2 2 3 2 3 4" xfId="3864"/>
    <cellStyle name="Normal 2 5 2 2 3 2 3 4 2" xfId="9033"/>
    <cellStyle name="Normal 2 5 2 2 3 2 3 4 3" xfId="14127"/>
    <cellStyle name="Normal 2 5 2 2 3 2 3 5" xfId="4885"/>
    <cellStyle name="Normal 2 5 2 2 3 2 3 5 2" xfId="10053"/>
    <cellStyle name="Normal 2 5 2 2 3 2 3 5 3" xfId="15146"/>
    <cellStyle name="Normal 2 5 2 2 3 2 3 6" xfId="5935"/>
    <cellStyle name="Normal 2 5 2 2 3 2 3 7" xfId="11047"/>
    <cellStyle name="Normal 2 5 2 2 3 2 4" xfId="1278"/>
    <cellStyle name="Normal 2 5 2 2 3 2 4 2" xfId="6453"/>
    <cellStyle name="Normal 2 5 2 2 3 2 4 3" xfId="11560"/>
    <cellStyle name="Normal 2 5 2 2 3 2 5" xfId="2312"/>
    <cellStyle name="Normal 2 5 2 2 3 2 5 2" xfId="7485"/>
    <cellStyle name="Normal 2 5 2 2 3 2 5 3" xfId="12584"/>
    <cellStyle name="Normal 2 5 2 2 3 2 6" xfId="3350"/>
    <cellStyle name="Normal 2 5 2 2 3 2 6 2" xfId="8519"/>
    <cellStyle name="Normal 2 5 2 2 3 2 6 3" xfId="13614"/>
    <cellStyle name="Normal 2 5 2 2 3 2 7" xfId="4373"/>
    <cellStyle name="Normal 2 5 2 2 3 2 7 2" xfId="9541"/>
    <cellStyle name="Normal 2 5 2 2 3 2 7 3" xfId="14634"/>
    <cellStyle name="Normal 2 5 2 2 3 2 8" xfId="5419"/>
    <cellStyle name="Normal 2 5 2 2 3 2 9" xfId="10535"/>
    <cellStyle name="Normal 2 5 2 2 3 3" xfId="372"/>
    <cellStyle name="Normal 2 5 2 2 3 3 2" xfId="886"/>
    <cellStyle name="Normal 2 5 2 2 3 3 2 2" xfId="1918"/>
    <cellStyle name="Normal 2 5 2 2 3 3 2 2 2" xfId="7093"/>
    <cellStyle name="Normal 2 5 2 2 3 3 2 2 3" xfId="12200"/>
    <cellStyle name="Normal 2 5 2 2 3 3 2 3" xfId="2952"/>
    <cellStyle name="Normal 2 5 2 2 3 3 2 3 2" xfId="8125"/>
    <cellStyle name="Normal 2 5 2 2 3 3 2 3 3" xfId="13224"/>
    <cellStyle name="Normal 2 5 2 2 3 3 2 4" xfId="3992"/>
    <cellStyle name="Normal 2 5 2 2 3 3 2 4 2" xfId="9161"/>
    <cellStyle name="Normal 2 5 2 2 3 3 2 4 3" xfId="14255"/>
    <cellStyle name="Normal 2 5 2 2 3 3 2 5" xfId="5013"/>
    <cellStyle name="Normal 2 5 2 2 3 3 2 5 2" xfId="10181"/>
    <cellStyle name="Normal 2 5 2 2 3 3 2 5 3" xfId="15274"/>
    <cellStyle name="Normal 2 5 2 2 3 3 2 6" xfId="6063"/>
    <cellStyle name="Normal 2 5 2 2 3 3 2 7" xfId="11175"/>
    <cellStyle name="Normal 2 5 2 2 3 3 3" xfId="1406"/>
    <cellStyle name="Normal 2 5 2 2 3 3 3 2" xfId="6581"/>
    <cellStyle name="Normal 2 5 2 2 3 3 3 3" xfId="11688"/>
    <cellStyle name="Normal 2 5 2 2 3 3 4" xfId="2440"/>
    <cellStyle name="Normal 2 5 2 2 3 3 4 2" xfId="7613"/>
    <cellStyle name="Normal 2 5 2 2 3 3 4 3" xfId="12712"/>
    <cellStyle name="Normal 2 5 2 2 3 3 5" xfId="3479"/>
    <cellStyle name="Normal 2 5 2 2 3 3 5 2" xfId="8648"/>
    <cellStyle name="Normal 2 5 2 2 3 3 5 3" xfId="13742"/>
    <cellStyle name="Normal 2 5 2 2 3 3 6" xfId="4501"/>
    <cellStyle name="Normal 2 5 2 2 3 3 6 2" xfId="9669"/>
    <cellStyle name="Normal 2 5 2 2 3 3 6 3" xfId="14762"/>
    <cellStyle name="Normal 2 5 2 2 3 3 7" xfId="5549"/>
    <cellStyle name="Normal 2 5 2 2 3 3 8" xfId="10663"/>
    <cellStyle name="Normal 2 5 2 2 3 4" xfId="630"/>
    <cellStyle name="Normal 2 5 2 2 3 4 2" xfId="1662"/>
    <cellStyle name="Normal 2 5 2 2 3 4 2 2" xfId="6837"/>
    <cellStyle name="Normal 2 5 2 2 3 4 2 3" xfId="11944"/>
    <cellStyle name="Normal 2 5 2 2 3 4 3" xfId="2696"/>
    <cellStyle name="Normal 2 5 2 2 3 4 3 2" xfId="7869"/>
    <cellStyle name="Normal 2 5 2 2 3 4 3 3" xfId="12968"/>
    <cellStyle name="Normal 2 5 2 2 3 4 4" xfId="3736"/>
    <cellStyle name="Normal 2 5 2 2 3 4 4 2" xfId="8905"/>
    <cellStyle name="Normal 2 5 2 2 3 4 4 3" xfId="13999"/>
    <cellStyle name="Normal 2 5 2 2 3 4 5" xfId="4757"/>
    <cellStyle name="Normal 2 5 2 2 3 4 5 2" xfId="9925"/>
    <cellStyle name="Normal 2 5 2 2 3 4 5 3" xfId="15018"/>
    <cellStyle name="Normal 2 5 2 2 3 4 6" xfId="5807"/>
    <cellStyle name="Normal 2 5 2 2 3 4 7" xfId="10919"/>
    <cellStyle name="Normal 2 5 2 2 3 5" xfId="1150"/>
    <cellStyle name="Normal 2 5 2 2 3 5 2" xfId="6325"/>
    <cellStyle name="Normal 2 5 2 2 3 5 3" xfId="11432"/>
    <cellStyle name="Normal 2 5 2 2 3 6" xfId="2184"/>
    <cellStyle name="Normal 2 5 2 2 3 6 2" xfId="7357"/>
    <cellStyle name="Normal 2 5 2 2 3 6 3" xfId="12456"/>
    <cellStyle name="Normal 2 5 2 2 3 7" xfId="3220"/>
    <cellStyle name="Normal 2 5 2 2 3 7 2" xfId="8389"/>
    <cellStyle name="Normal 2 5 2 2 3 7 3" xfId="13485"/>
    <cellStyle name="Normal 2 5 2 2 3 8" xfId="4245"/>
    <cellStyle name="Normal 2 5 2 2 3 8 2" xfId="9413"/>
    <cellStyle name="Normal 2 5 2 2 3 8 3" xfId="14506"/>
    <cellStyle name="Normal 2 5 2 2 3 9" xfId="5289"/>
    <cellStyle name="Normal 2 5 2 2 4" xfId="178"/>
    <cellStyle name="Normal 2 5 2 2 4 2" xfId="436"/>
    <cellStyle name="Normal 2 5 2 2 4 2 2" xfId="950"/>
    <cellStyle name="Normal 2 5 2 2 4 2 2 2" xfId="1982"/>
    <cellStyle name="Normal 2 5 2 2 4 2 2 2 2" xfId="7157"/>
    <cellStyle name="Normal 2 5 2 2 4 2 2 2 3" xfId="12264"/>
    <cellStyle name="Normal 2 5 2 2 4 2 2 3" xfId="3016"/>
    <cellStyle name="Normal 2 5 2 2 4 2 2 3 2" xfId="8189"/>
    <cellStyle name="Normal 2 5 2 2 4 2 2 3 3" xfId="13288"/>
    <cellStyle name="Normal 2 5 2 2 4 2 2 4" xfId="4056"/>
    <cellStyle name="Normal 2 5 2 2 4 2 2 4 2" xfId="9225"/>
    <cellStyle name="Normal 2 5 2 2 4 2 2 4 3" xfId="14319"/>
    <cellStyle name="Normal 2 5 2 2 4 2 2 5" xfId="5077"/>
    <cellStyle name="Normal 2 5 2 2 4 2 2 5 2" xfId="10245"/>
    <cellStyle name="Normal 2 5 2 2 4 2 2 5 3" xfId="15338"/>
    <cellStyle name="Normal 2 5 2 2 4 2 2 6" xfId="6127"/>
    <cellStyle name="Normal 2 5 2 2 4 2 2 7" xfId="11239"/>
    <cellStyle name="Normal 2 5 2 2 4 2 3" xfId="1470"/>
    <cellStyle name="Normal 2 5 2 2 4 2 3 2" xfId="6645"/>
    <cellStyle name="Normal 2 5 2 2 4 2 3 3" xfId="11752"/>
    <cellStyle name="Normal 2 5 2 2 4 2 4" xfId="2504"/>
    <cellStyle name="Normal 2 5 2 2 4 2 4 2" xfId="7677"/>
    <cellStyle name="Normal 2 5 2 2 4 2 4 3" xfId="12776"/>
    <cellStyle name="Normal 2 5 2 2 4 2 5" xfId="3543"/>
    <cellStyle name="Normal 2 5 2 2 4 2 5 2" xfId="8712"/>
    <cellStyle name="Normal 2 5 2 2 4 2 5 3" xfId="13806"/>
    <cellStyle name="Normal 2 5 2 2 4 2 6" xfId="4565"/>
    <cellStyle name="Normal 2 5 2 2 4 2 6 2" xfId="9733"/>
    <cellStyle name="Normal 2 5 2 2 4 2 6 3" xfId="14826"/>
    <cellStyle name="Normal 2 5 2 2 4 2 7" xfId="5613"/>
    <cellStyle name="Normal 2 5 2 2 4 2 8" xfId="10727"/>
    <cellStyle name="Normal 2 5 2 2 4 3" xfId="694"/>
    <cellStyle name="Normal 2 5 2 2 4 3 2" xfId="1726"/>
    <cellStyle name="Normal 2 5 2 2 4 3 2 2" xfId="6901"/>
    <cellStyle name="Normal 2 5 2 2 4 3 2 3" xfId="12008"/>
    <cellStyle name="Normal 2 5 2 2 4 3 3" xfId="2760"/>
    <cellStyle name="Normal 2 5 2 2 4 3 3 2" xfId="7933"/>
    <cellStyle name="Normal 2 5 2 2 4 3 3 3" xfId="13032"/>
    <cellStyle name="Normal 2 5 2 2 4 3 4" xfId="3800"/>
    <cellStyle name="Normal 2 5 2 2 4 3 4 2" xfId="8969"/>
    <cellStyle name="Normal 2 5 2 2 4 3 4 3" xfId="14063"/>
    <cellStyle name="Normal 2 5 2 2 4 3 5" xfId="4821"/>
    <cellStyle name="Normal 2 5 2 2 4 3 5 2" xfId="9989"/>
    <cellStyle name="Normal 2 5 2 2 4 3 5 3" xfId="15082"/>
    <cellStyle name="Normal 2 5 2 2 4 3 6" xfId="5871"/>
    <cellStyle name="Normal 2 5 2 2 4 3 7" xfId="10983"/>
    <cellStyle name="Normal 2 5 2 2 4 4" xfId="1214"/>
    <cellStyle name="Normal 2 5 2 2 4 4 2" xfId="6389"/>
    <cellStyle name="Normal 2 5 2 2 4 4 3" xfId="11496"/>
    <cellStyle name="Normal 2 5 2 2 4 5" xfId="2248"/>
    <cellStyle name="Normal 2 5 2 2 4 5 2" xfId="7421"/>
    <cellStyle name="Normal 2 5 2 2 4 5 3" xfId="12520"/>
    <cellStyle name="Normal 2 5 2 2 4 6" xfId="3286"/>
    <cellStyle name="Normal 2 5 2 2 4 6 2" xfId="8455"/>
    <cellStyle name="Normal 2 5 2 2 4 6 3" xfId="13550"/>
    <cellStyle name="Normal 2 5 2 2 4 7" xfId="4309"/>
    <cellStyle name="Normal 2 5 2 2 4 7 2" xfId="9477"/>
    <cellStyle name="Normal 2 5 2 2 4 7 3" xfId="14570"/>
    <cellStyle name="Normal 2 5 2 2 4 8" xfId="5355"/>
    <cellStyle name="Normal 2 5 2 2 4 9" xfId="10471"/>
    <cellStyle name="Normal 2 5 2 2 5" xfId="308"/>
    <cellStyle name="Normal 2 5 2 2 5 2" xfId="822"/>
    <cellStyle name="Normal 2 5 2 2 5 2 2" xfId="1854"/>
    <cellStyle name="Normal 2 5 2 2 5 2 2 2" xfId="7029"/>
    <cellStyle name="Normal 2 5 2 2 5 2 2 3" xfId="12136"/>
    <cellStyle name="Normal 2 5 2 2 5 2 3" xfId="2888"/>
    <cellStyle name="Normal 2 5 2 2 5 2 3 2" xfId="8061"/>
    <cellStyle name="Normal 2 5 2 2 5 2 3 3" xfId="13160"/>
    <cellStyle name="Normal 2 5 2 2 5 2 4" xfId="3928"/>
    <cellStyle name="Normal 2 5 2 2 5 2 4 2" xfId="9097"/>
    <cellStyle name="Normal 2 5 2 2 5 2 4 3" xfId="14191"/>
    <cellStyle name="Normal 2 5 2 2 5 2 5" xfId="4949"/>
    <cellStyle name="Normal 2 5 2 2 5 2 5 2" xfId="10117"/>
    <cellStyle name="Normal 2 5 2 2 5 2 5 3" xfId="15210"/>
    <cellStyle name="Normal 2 5 2 2 5 2 6" xfId="5999"/>
    <cellStyle name="Normal 2 5 2 2 5 2 7" xfId="11111"/>
    <cellStyle name="Normal 2 5 2 2 5 3" xfId="1342"/>
    <cellStyle name="Normal 2 5 2 2 5 3 2" xfId="6517"/>
    <cellStyle name="Normal 2 5 2 2 5 3 3" xfId="11624"/>
    <cellStyle name="Normal 2 5 2 2 5 4" xfId="2376"/>
    <cellStyle name="Normal 2 5 2 2 5 4 2" xfId="7549"/>
    <cellStyle name="Normal 2 5 2 2 5 4 3" xfId="12648"/>
    <cellStyle name="Normal 2 5 2 2 5 5" xfId="3415"/>
    <cellStyle name="Normal 2 5 2 2 5 5 2" xfId="8584"/>
    <cellStyle name="Normal 2 5 2 2 5 5 3" xfId="13678"/>
    <cellStyle name="Normal 2 5 2 2 5 6" xfId="4437"/>
    <cellStyle name="Normal 2 5 2 2 5 6 2" xfId="9605"/>
    <cellStyle name="Normal 2 5 2 2 5 6 3" xfId="14698"/>
    <cellStyle name="Normal 2 5 2 2 5 7" xfId="5485"/>
    <cellStyle name="Normal 2 5 2 2 5 8" xfId="10599"/>
    <cellStyle name="Normal 2 5 2 2 6" xfId="566"/>
    <cellStyle name="Normal 2 5 2 2 6 2" xfId="1598"/>
    <cellStyle name="Normal 2 5 2 2 6 2 2" xfId="6773"/>
    <cellStyle name="Normal 2 5 2 2 6 2 3" xfId="11880"/>
    <cellStyle name="Normal 2 5 2 2 6 3" xfId="2632"/>
    <cellStyle name="Normal 2 5 2 2 6 3 2" xfId="7805"/>
    <cellStyle name="Normal 2 5 2 2 6 3 3" xfId="12904"/>
    <cellStyle name="Normal 2 5 2 2 6 4" xfId="3672"/>
    <cellStyle name="Normal 2 5 2 2 6 4 2" xfId="8841"/>
    <cellStyle name="Normal 2 5 2 2 6 4 3" xfId="13935"/>
    <cellStyle name="Normal 2 5 2 2 6 5" xfId="4693"/>
    <cellStyle name="Normal 2 5 2 2 6 5 2" xfId="9861"/>
    <cellStyle name="Normal 2 5 2 2 6 5 3" xfId="14954"/>
    <cellStyle name="Normal 2 5 2 2 6 6" xfId="5743"/>
    <cellStyle name="Normal 2 5 2 2 6 7" xfId="10855"/>
    <cellStyle name="Normal 2 5 2 2 7" xfId="1084"/>
    <cellStyle name="Normal 2 5 2 2 7 2" xfId="6259"/>
    <cellStyle name="Normal 2 5 2 2 7 3" xfId="11368"/>
    <cellStyle name="Normal 2 5 2 2 8" xfId="2119"/>
    <cellStyle name="Normal 2 5 2 2 8 2" xfId="7292"/>
    <cellStyle name="Normal 2 5 2 2 8 3" xfId="12392"/>
    <cellStyle name="Normal 2 5 2 2 9" xfId="3153"/>
    <cellStyle name="Normal 2 5 2 2 9 2" xfId="8322"/>
    <cellStyle name="Normal 2 5 2 2 9 3" xfId="13419"/>
    <cellStyle name="Normal 2 5 2 3" xfId="62"/>
    <cellStyle name="Normal 2 5 2 3 10" xfId="5239"/>
    <cellStyle name="Normal 2 5 2 3 11" xfId="10359"/>
    <cellStyle name="Normal 2 5 2 3 2" xfId="128"/>
    <cellStyle name="Normal 2 5 2 3 2 10" xfId="10423"/>
    <cellStyle name="Normal 2 5 2 3 2 2" xfId="258"/>
    <cellStyle name="Normal 2 5 2 3 2 2 2" xfId="516"/>
    <cellStyle name="Normal 2 5 2 3 2 2 2 2" xfId="1030"/>
    <cellStyle name="Normal 2 5 2 3 2 2 2 2 2" xfId="2062"/>
    <cellStyle name="Normal 2 5 2 3 2 2 2 2 2 2" xfId="7237"/>
    <cellStyle name="Normal 2 5 2 3 2 2 2 2 2 3" xfId="12344"/>
    <cellStyle name="Normal 2 5 2 3 2 2 2 2 3" xfId="3096"/>
    <cellStyle name="Normal 2 5 2 3 2 2 2 2 3 2" xfId="8269"/>
    <cellStyle name="Normal 2 5 2 3 2 2 2 2 3 3" xfId="13368"/>
    <cellStyle name="Normal 2 5 2 3 2 2 2 2 4" xfId="4136"/>
    <cellStyle name="Normal 2 5 2 3 2 2 2 2 4 2" xfId="9305"/>
    <cellStyle name="Normal 2 5 2 3 2 2 2 2 4 3" xfId="14399"/>
    <cellStyle name="Normal 2 5 2 3 2 2 2 2 5" xfId="5157"/>
    <cellStyle name="Normal 2 5 2 3 2 2 2 2 5 2" xfId="10325"/>
    <cellStyle name="Normal 2 5 2 3 2 2 2 2 5 3" xfId="15418"/>
    <cellStyle name="Normal 2 5 2 3 2 2 2 2 6" xfId="6207"/>
    <cellStyle name="Normal 2 5 2 3 2 2 2 2 7" xfId="11319"/>
    <cellStyle name="Normal 2 5 2 3 2 2 2 3" xfId="1550"/>
    <cellStyle name="Normal 2 5 2 3 2 2 2 3 2" xfId="6725"/>
    <cellStyle name="Normal 2 5 2 3 2 2 2 3 3" xfId="11832"/>
    <cellStyle name="Normal 2 5 2 3 2 2 2 4" xfId="2584"/>
    <cellStyle name="Normal 2 5 2 3 2 2 2 4 2" xfId="7757"/>
    <cellStyle name="Normal 2 5 2 3 2 2 2 4 3" xfId="12856"/>
    <cellStyle name="Normal 2 5 2 3 2 2 2 5" xfId="3623"/>
    <cellStyle name="Normal 2 5 2 3 2 2 2 5 2" xfId="8792"/>
    <cellStyle name="Normal 2 5 2 3 2 2 2 5 3" xfId="13886"/>
    <cellStyle name="Normal 2 5 2 3 2 2 2 6" xfId="4645"/>
    <cellStyle name="Normal 2 5 2 3 2 2 2 6 2" xfId="9813"/>
    <cellStyle name="Normal 2 5 2 3 2 2 2 6 3" xfId="14906"/>
    <cellStyle name="Normal 2 5 2 3 2 2 2 7" xfId="5693"/>
    <cellStyle name="Normal 2 5 2 3 2 2 2 8" xfId="10807"/>
    <cellStyle name="Normal 2 5 2 3 2 2 3" xfId="774"/>
    <cellStyle name="Normal 2 5 2 3 2 2 3 2" xfId="1806"/>
    <cellStyle name="Normal 2 5 2 3 2 2 3 2 2" xfId="6981"/>
    <cellStyle name="Normal 2 5 2 3 2 2 3 2 3" xfId="12088"/>
    <cellStyle name="Normal 2 5 2 3 2 2 3 3" xfId="2840"/>
    <cellStyle name="Normal 2 5 2 3 2 2 3 3 2" xfId="8013"/>
    <cellStyle name="Normal 2 5 2 3 2 2 3 3 3" xfId="13112"/>
    <cellStyle name="Normal 2 5 2 3 2 2 3 4" xfId="3880"/>
    <cellStyle name="Normal 2 5 2 3 2 2 3 4 2" xfId="9049"/>
    <cellStyle name="Normal 2 5 2 3 2 2 3 4 3" xfId="14143"/>
    <cellStyle name="Normal 2 5 2 3 2 2 3 5" xfId="4901"/>
    <cellStyle name="Normal 2 5 2 3 2 2 3 5 2" xfId="10069"/>
    <cellStyle name="Normal 2 5 2 3 2 2 3 5 3" xfId="15162"/>
    <cellStyle name="Normal 2 5 2 3 2 2 3 6" xfId="5951"/>
    <cellStyle name="Normal 2 5 2 3 2 2 3 7" xfId="11063"/>
    <cellStyle name="Normal 2 5 2 3 2 2 4" xfId="1294"/>
    <cellStyle name="Normal 2 5 2 3 2 2 4 2" xfId="6469"/>
    <cellStyle name="Normal 2 5 2 3 2 2 4 3" xfId="11576"/>
    <cellStyle name="Normal 2 5 2 3 2 2 5" xfId="2328"/>
    <cellStyle name="Normal 2 5 2 3 2 2 5 2" xfId="7501"/>
    <cellStyle name="Normal 2 5 2 3 2 2 5 3" xfId="12600"/>
    <cellStyle name="Normal 2 5 2 3 2 2 6" xfId="3366"/>
    <cellStyle name="Normal 2 5 2 3 2 2 6 2" xfId="8535"/>
    <cellStyle name="Normal 2 5 2 3 2 2 6 3" xfId="13630"/>
    <cellStyle name="Normal 2 5 2 3 2 2 7" xfId="4389"/>
    <cellStyle name="Normal 2 5 2 3 2 2 7 2" xfId="9557"/>
    <cellStyle name="Normal 2 5 2 3 2 2 7 3" xfId="14650"/>
    <cellStyle name="Normal 2 5 2 3 2 2 8" xfId="5435"/>
    <cellStyle name="Normal 2 5 2 3 2 2 9" xfId="10551"/>
    <cellStyle name="Normal 2 5 2 3 2 3" xfId="388"/>
    <cellStyle name="Normal 2 5 2 3 2 3 2" xfId="902"/>
    <cellStyle name="Normal 2 5 2 3 2 3 2 2" xfId="1934"/>
    <cellStyle name="Normal 2 5 2 3 2 3 2 2 2" xfId="7109"/>
    <cellStyle name="Normal 2 5 2 3 2 3 2 2 3" xfId="12216"/>
    <cellStyle name="Normal 2 5 2 3 2 3 2 3" xfId="2968"/>
    <cellStyle name="Normal 2 5 2 3 2 3 2 3 2" xfId="8141"/>
    <cellStyle name="Normal 2 5 2 3 2 3 2 3 3" xfId="13240"/>
    <cellStyle name="Normal 2 5 2 3 2 3 2 4" xfId="4008"/>
    <cellStyle name="Normal 2 5 2 3 2 3 2 4 2" xfId="9177"/>
    <cellStyle name="Normal 2 5 2 3 2 3 2 4 3" xfId="14271"/>
    <cellStyle name="Normal 2 5 2 3 2 3 2 5" xfId="5029"/>
    <cellStyle name="Normal 2 5 2 3 2 3 2 5 2" xfId="10197"/>
    <cellStyle name="Normal 2 5 2 3 2 3 2 5 3" xfId="15290"/>
    <cellStyle name="Normal 2 5 2 3 2 3 2 6" xfId="6079"/>
    <cellStyle name="Normal 2 5 2 3 2 3 2 7" xfId="11191"/>
    <cellStyle name="Normal 2 5 2 3 2 3 3" xfId="1422"/>
    <cellStyle name="Normal 2 5 2 3 2 3 3 2" xfId="6597"/>
    <cellStyle name="Normal 2 5 2 3 2 3 3 3" xfId="11704"/>
    <cellStyle name="Normal 2 5 2 3 2 3 4" xfId="2456"/>
    <cellStyle name="Normal 2 5 2 3 2 3 4 2" xfId="7629"/>
    <cellStyle name="Normal 2 5 2 3 2 3 4 3" xfId="12728"/>
    <cellStyle name="Normal 2 5 2 3 2 3 5" xfId="3495"/>
    <cellStyle name="Normal 2 5 2 3 2 3 5 2" xfId="8664"/>
    <cellStyle name="Normal 2 5 2 3 2 3 5 3" xfId="13758"/>
    <cellStyle name="Normal 2 5 2 3 2 3 6" xfId="4517"/>
    <cellStyle name="Normal 2 5 2 3 2 3 6 2" xfId="9685"/>
    <cellStyle name="Normal 2 5 2 3 2 3 6 3" xfId="14778"/>
    <cellStyle name="Normal 2 5 2 3 2 3 7" xfId="5565"/>
    <cellStyle name="Normal 2 5 2 3 2 3 8" xfId="10679"/>
    <cellStyle name="Normal 2 5 2 3 2 4" xfId="646"/>
    <cellStyle name="Normal 2 5 2 3 2 4 2" xfId="1678"/>
    <cellStyle name="Normal 2 5 2 3 2 4 2 2" xfId="6853"/>
    <cellStyle name="Normal 2 5 2 3 2 4 2 3" xfId="11960"/>
    <cellStyle name="Normal 2 5 2 3 2 4 3" xfId="2712"/>
    <cellStyle name="Normal 2 5 2 3 2 4 3 2" xfId="7885"/>
    <cellStyle name="Normal 2 5 2 3 2 4 3 3" xfId="12984"/>
    <cellStyle name="Normal 2 5 2 3 2 4 4" xfId="3752"/>
    <cellStyle name="Normal 2 5 2 3 2 4 4 2" xfId="8921"/>
    <cellStyle name="Normal 2 5 2 3 2 4 4 3" xfId="14015"/>
    <cellStyle name="Normal 2 5 2 3 2 4 5" xfId="4773"/>
    <cellStyle name="Normal 2 5 2 3 2 4 5 2" xfId="9941"/>
    <cellStyle name="Normal 2 5 2 3 2 4 5 3" xfId="15034"/>
    <cellStyle name="Normal 2 5 2 3 2 4 6" xfId="5823"/>
    <cellStyle name="Normal 2 5 2 3 2 4 7" xfId="10935"/>
    <cellStyle name="Normal 2 5 2 3 2 5" xfId="1166"/>
    <cellStyle name="Normal 2 5 2 3 2 5 2" xfId="6341"/>
    <cellStyle name="Normal 2 5 2 3 2 5 3" xfId="11448"/>
    <cellStyle name="Normal 2 5 2 3 2 6" xfId="2200"/>
    <cellStyle name="Normal 2 5 2 3 2 6 2" xfId="7373"/>
    <cellStyle name="Normal 2 5 2 3 2 6 3" xfId="12472"/>
    <cellStyle name="Normal 2 5 2 3 2 7" xfId="3236"/>
    <cellStyle name="Normal 2 5 2 3 2 7 2" xfId="8405"/>
    <cellStyle name="Normal 2 5 2 3 2 7 3" xfId="13501"/>
    <cellStyle name="Normal 2 5 2 3 2 8" xfId="4261"/>
    <cellStyle name="Normal 2 5 2 3 2 8 2" xfId="9429"/>
    <cellStyle name="Normal 2 5 2 3 2 8 3" xfId="14522"/>
    <cellStyle name="Normal 2 5 2 3 2 9" xfId="5305"/>
    <cellStyle name="Normal 2 5 2 3 3" xfId="194"/>
    <cellStyle name="Normal 2 5 2 3 3 2" xfId="452"/>
    <cellStyle name="Normal 2 5 2 3 3 2 2" xfId="966"/>
    <cellStyle name="Normal 2 5 2 3 3 2 2 2" xfId="1998"/>
    <cellStyle name="Normal 2 5 2 3 3 2 2 2 2" xfId="7173"/>
    <cellStyle name="Normal 2 5 2 3 3 2 2 2 3" xfId="12280"/>
    <cellStyle name="Normal 2 5 2 3 3 2 2 3" xfId="3032"/>
    <cellStyle name="Normal 2 5 2 3 3 2 2 3 2" xfId="8205"/>
    <cellStyle name="Normal 2 5 2 3 3 2 2 3 3" xfId="13304"/>
    <cellStyle name="Normal 2 5 2 3 3 2 2 4" xfId="4072"/>
    <cellStyle name="Normal 2 5 2 3 3 2 2 4 2" xfId="9241"/>
    <cellStyle name="Normal 2 5 2 3 3 2 2 4 3" xfId="14335"/>
    <cellStyle name="Normal 2 5 2 3 3 2 2 5" xfId="5093"/>
    <cellStyle name="Normal 2 5 2 3 3 2 2 5 2" xfId="10261"/>
    <cellStyle name="Normal 2 5 2 3 3 2 2 5 3" xfId="15354"/>
    <cellStyle name="Normal 2 5 2 3 3 2 2 6" xfId="6143"/>
    <cellStyle name="Normal 2 5 2 3 3 2 2 7" xfId="11255"/>
    <cellStyle name="Normal 2 5 2 3 3 2 3" xfId="1486"/>
    <cellStyle name="Normal 2 5 2 3 3 2 3 2" xfId="6661"/>
    <cellStyle name="Normal 2 5 2 3 3 2 3 3" xfId="11768"/>
    <cellStyle name="Normal 2 5 2 3 3 2 4" xfId="2520"/>
    <cellStyle name="Normal 2 5 2 3 3 2 4 2" xfId="7693"/>
    <cellStyle name="Normal 2 5 2 3 3 2 4 3" xfId="12792"/>
    <cellStyle name="Normal 2 5 2 3 3 2 5" xfId="3559"/>
    <cellStyle name="Normal 2 5 2 3 3 2 5 2" xfId="8728"/>
    <cellStyle name="Normal 2 5 2 3 3 2 5 3" xfId="13822"/>
    <cellStyle name="Normal 2 5 2 3 3 2 6" xfId="4581"/>
    <cellStyle name="Normal 2 5 2 3 3 2 6 2" xfId="9749"/>
    <cellStyle name="Normal 2 5 2 3 3 2 6 3" xfId="14842"/>
    <cellStyle name="Normal 2 5 2 3 3 2 7" xfId="5629"/>
    <cellStyle name="Normal 2 5 2 3 3 2 8" xfId="10743"/>
    <cellStyle name="Normal 2 5 2 3 3 3" xfId="710"/>
    <cellStyle name="Normal 2 5 2 3 3 3 2" xfId="1742"/>
    <cellStyle name="Normal 2 5 2 3 3 3 2 2" xfId="6917"/>
    <cellStyle name="Normal 2 5 2 3 3 3 2 3" xfId="12024"/>
    <cellStyle name="Normal 2 5 2 3 3 3 3" xfId="2776"/>
    <cellStyle name="Normal 2 5 2 3 3 3 3 2" xfId="7949"/>
    <cellStyle name="Normal 2 5 2 3 3 3 3 3" xfId="13048"/>
    <cellStyle name="Normal 2 5 2 3 3 3 4" xfId="3816"/>
    <cellStyle name="Normal 2 5 2 3 3 3 4 2" xfId="8985"/>
    <cellStyle name="Normal 2 5 2 3 3 3 4 3" xfId="14079"/>
    <cellStyle name="Normal 2 5 2 3 3 3 5" xfId="4837"/>
    <cellStyle name="Normal 2 5 2 3 3 3 5 2" xfId="10005"/>
    <cellStyle name="Normal 2 5 2 3 3 3 5 3" xfId="15098"/>
    <cellStyle name="Normal 2 5 2 3 3 3 6" xfId="5887"/>
    <cellStyle name="Normal 2 5 2 3 3 3 7" xfId="10999"/>
    <cellStyle name="Normal 2 5 2 3 3 4" xfId="1230"/>
    <cellStyle name="Normal 2 5 2 3 3 4 2" xfId="6405"/>
    <cellStyle name="Normal 2 5 2 3 3 4 3" xfId="11512"/>
    <cellStyle name="Normal 2 5 2 3 3 5" xfId="2264"/>
    <cellStyle name="Normal 2 5 2 3 3 5 2" xfId="7437"/>
    <cellStyle name="Normal 2 5 2 3 3 5 3" xfId="12536"/>
    <cellStyle name="Normal 2 5 2 3 3 6" xfId="3302"/>
    <cellStyle name="Normal 2 5 2 3 3 6 2" xfId="8471"/>
    <cellStyle name="Normal 2 5 2 3 3 6 3" xfId="13566"/>
    <cellStyle name="Normal 2 5 2 3 3 7" xfId="4325"/>
    <cellStyle name="Normal 2 5 2 3 3 7 2" xfId="9493"/>
    <cellStyle name="Normal 2 5 2 3 3 7 3" xfId="14586"/>
    <cellStyle name="Normal 2 5 2 3 3 8" xfId="5371"/>
    <cellStyle name="Normal 2 5 2 3 3 9" xfId="10487"/>
    <cellStyle name="Normal 2 5 2 3 4" xfId="324"/>
    <cellStyle name="Normal 2 5 2 3 4 2" xfId="838"/>
    <cellStyle name="Normal 2 5 2 3 4 2 2" xfId="1870"/>
    <cellStyle name="Normal 2 5 2 3 4 2 2 2" xfId="7045"/>
    <cellStyle name="Normal 2 5 2 3 4 2 2 3" xfId="12152"/>
    <cellStyle name="Normal 2 5 2 3 4 2 3" xfId="2904"/>
    <cellStyle name="Normal 2 5 2 3 4 2 3 2" xfId="8077"/>
    <cellStyle name="Normal 2 5 2 3 4 2 3 3" xfId="13176"/>
    <cellStyle name="Normal 2 5 2 3 4 2 4" xfId="3944"/>
    <cellStyle name="Normal 2 5 2 3 4 2 4 2" xfId="9113"/>
    <cellStyle name="Normal 2 5 2 3 4 2 4 3" xfId="14207"/>
    <cellStyle name="Normal 2 5 2 3 4 2 5" xfId="4965"/>
    <cellStyle name="Normal 2 5 2 3 4 2 5 2" xfId="10133"/>
    <cellStyle name="Normal 2 5 2 3 4 2 5 3" xfId="15226"/>
    <cellStyle name="Normal 2 5 2 3 4 2 6" xfId="6015"/>
    <cellStyle name="Normal 2 5 2 3 4 2 7" xfId="11127"/>
    <cellStyle name="Normal 2 5 2 3 4 3" xfId="1358"/>
    <cellStyle name="Normal 2 5 2 3 4 3 2" xfId="6533"/>
    <cellStyle name="Normal 2 5 2 3 4 3 3" xfId="11640"/>
    <cellStyle name="Normal 2 5 2 3 4 4" xfId="2392"/>
    <cellStyle name="Normal 2 5 2 3 4 4 2" xfId="7565"/>
    <cellStyle name="Normal 2 5 2 3 4 4 3" xfId="12664"/>
    <cellStyle name="Normal 2 5 2 3 4 5" xfId="3431"/>
    <cellStyle name="Normal 2 5 2 3 4 5 2" xfId="8600"/>
    <cellStyle name="Normal 2 5 2 3 4 5 3" xfId="13694"/>
    <cellStyle name="Normal 2 5 2 3 4 6" xfId="4453"/>
    <cellStyle name="Normal 2 5 2 3 4 6 2" xfId="9621"/>
    <cellStyle name="Normal 2 5 2 3 4 6 3" xfId="14714"/>
    <cellStyle name="Normal 2 5 2 3 4 7" xfId="5501"/>
    <cellStyle name="Normal 2 5 2 3 4 8" xfId="10615"/>
    <cellStyle name="Normal 2 5 2 3 5" xfId="582"/>
    <cellStyle name="Normal 2 5 2 3 5 2" xfId="1614"/>
    <cellStyle name="Normal 2 5 2 3 5 2 2" xfId="6789"/>
    <cellStyle name="Normal 2 5 2 3 5 2 3" xfId="11896"/>
    <cellStyle name="Normal 2 5 2 3 5 3" xfId="2648"/>
    <cellStyle name="Normal 2 5 2 3 5 3 2" xfId="7821"/>
    <cellStyle name="Normal 2 5 2 3 5 3 3" xfId="12920"/>
    <cellStyle name="Normal 2 5 2 3 5 4" xfId="3688"/>
    <cellStyle name="Normal 2 5 2 3 5 4 2" xfId="8857"/>
    <cellStyle name="Normal 2 5 2 3 5 4 3" xfId="13951"/>
    <cellStyle name="Normal 2 5 2 3 5 5" xfId="4709"/>
    <cellStyle name="Normal 2 5 2 3 5 5 2" xfId="9877"/>
    <cellStyle name="Normal 2 5 2 3 5 5 3" xfId="14970"/>
    <cellStyle name="Normal 2 5 2 3 5 6" xfId="5759"/>
    <cellStyle name="Normal 2 5 2 3 5 7" xfId="10871"/>
    <cellStyle name="Normal 2 5 2 3 6" xfId="1101"/>
    <cellStyle name="Normal 2 5 2 3 6 2" xfId="6276"/>
    <cellStyle name="Normal 2 5 2 3 6 3" xfId="11384"/>
    <cellStyle name="Normal 2 5 2 3 7" xfId="2136"/>
    <cellStyle name="Normal 2 5 2 3 7 2" xfId="7309"/>
    <cellStyle name="Normal 2 5 2 3 7 3" xfId="12408"/>
    <cellStyle name="Normal 2 5 2 3 8" xfId="3170"/>
    <cellStyle name="Normal 2 5 2 3 8 2" xfId="8339"/>
    <cellStyle name="Normal 2 5 2 3 8 3" xfId="13435"/>
    <cellStyle name="Normal 2 5 2 3 9" xfId="4197"/>
    <cellStyle name="Normal 2 5 2 3 9 2" xfId="9365"/>
    <cellStyle name="Normal 2 5 2 3 9 3" xfId="14458"/>
    <cellStyle name="Normal 2 5 2 4" xfId="96"/>
    <cellStyle name="Normal 2 5 2 4 10" xfId="10391"/>
    <cellStyle name="Normal 2 5 2 4 2" xfId="226"/>
    <cellStyle name="Normal 2 5 2 4 2 2" xfId="484"/>
    <cellStyle name="Normal 2 5 2 4 2 2 2" xfId="998"/>
    <cellStyle name="Normal 2 5 2 4 2 2 2 2" xfId="2030"/>
    <cellStyle name="Normal 2 5 2 4 2 2 2 2 2" xfId="7205"/>
    <cellStyle name="Normal 2 5 2 4 2 2 2 2 3" xfId="12312"/>
    <cellStyle name="Normal 2 5 2 4 2 2 2 3" xfId="3064"/>
    <cellStyle name="Normal 2 5 2 4 2 2 2 3 2" xfId="8237"/>
    <cellStyle name="Normal 2 5 2 4 2 2 2 3 3" xfId="13336"/>
    <cellStyle name="Normal 2 5 2 4 2 2 2 4" xfId="4104"/>
    <cellStyle name="Normal 2 5 2 4 2 2 2 4 2" xfId="9273"/>
    <cellStyle name="Normal 2 5 2 4 2 2 2 4 3" xfId="14367"/>
    <cellStyle name="Normal 2 5 2 4 2 2 2 5" xfId="5125"/>
    <cellStyle name="Normal 2 5 2 4 2 2 2 5 2" xfId="10293"/>
    <cellStyle name="Normal 2 5 2 4 2 2 2 5 3" xfId="15386"/>
    <cellStyle name="Normal 2 5 2 4 2 2 2 6" xfId="6175"/>
    <cellStyle name="Normal 2 5 2 4 2 2 2 7" xfId="11287"/>
    <cellStyle name="Normal 2 5 2 4 2 2 3" xfId="1518"/>
    <cellStyle name="Normal 2 5 2 4 2 2 3 2" xfId="6693"/>
    <cellStyle name="Normal 2 5 2 4 2 2 3 3" xfId="11800"/>
    <cellStyle name="Normal 2 5 2 4 2 2 4" xfId="2552"/>
    <cellStyle name="Normal 2 5 2 4 2 2 4 2" xfId="7725"/>
    <cellStyle name="Normal 2 5 2 4 2 2 4 3" xfId="12824"/>
    <cellStyle name="Normal 2 5 2 4 2 2 5" xfId="3591"/>
    <cellStyle name="Normal 2 5 2 4 2 2 5 2" xfId="8760"/>
    <cellStyle name="Normal 2 5 2 4 2 2 5 3" xfId="13854"/>
    <cellStyle name="Normal 2 5 2 4 2 2 6" xfId="4613"/>
    <cellStyle name="Normal 2 5 2 4 2 2 6 2" xfId="9781"/>
    <cellStyle name="Normal 2 5 2 4 2 2 6 3" xfId="14874"/>
    <cellStyle name="Normal 2 5 2 4 2 2 7" xfId="5661"/>
    <cellStyle name="Normal 2 5 2 4 2 2 8" xfId="10775"/>
    <cellStyle name="Normal 2 5 2 4 2 3" xfId="742"/>
    <cellStyle name="Normal 2 5 2 4 2 3 2" xfId="1774"/>
    <cellStyle name="Normal 2 5 2 4 2 3 2 2" xfId="6949"/>
    <cellStyle name="Normal 2 5 2 4 2 3 2 3" xfId="12056"/>
    <cellStyle name="Normal 2 5 2 4 2 3 3" xfId="2808"/>
    <cellStyle name="Normal 2 5 2 4 2 3 3 2" xfId="7981"/>
    <cellStyle name="Normal 2 5 2 4 2 3 3 3" xfId="13080"/>
    <cellStyle name="Normal 2 5 2 4 2 3 4" xfId="3848"/>
    <cellStyle name="Normal 2 5 2 4 2 3 4 2" xfId="9017"/>
    <cellStyle name="Normal 2 5 2 4 2 3 4 3" xfId="14111"/>
    <cellStyle name="Normal 2 5 2 4 2 3 5" xfId="4869"/>
    <cellStyle name="Normal 2 5 2 4 2 3 5 2" xfId="10037"/>
    <cellStyle name="Normal 2 5 2 4 2 3 5 3" xfId="15130"/>
    <cellStyle name="Normal 2 5 2 4 2 3 6" xfId="5919"/>
    <cellStyle name="Normal 2 5 2 4 2 3 7" xfId="11031"/>
    <cellStyle name="Normal 2 5 2 4 2 4" xfId="1262"/>
    <cellStyle name="Normal 2 5 2 4 2 4 2" xfId="6437"/>
    <cellStyle name="Normal 2 5 2 4 2 4 3" xfId="11544"/>
    <cellStyle name="Normal 2 5 2 4 2 5" xfId="2296"/>
    <cellStyle name="Normal 2 5 2 4 2 5 2" xfId="7469"/>
    <cellStyle name="Normal 2 5 2 4 2 5 3" xfId="12568"/>
    <cellStyle name="Normal 2 5 2 4 2 6" xfId="3334"/>
    <cellStyle name="Normal 2 5 2 4 2 6 2" xfId="8503"/>
    <cellStyle name="Normal 2 5 2 4 2 6 3" xfId="13598"/>
    <cellStyle name="Normal 2 5 2 4 2 7" xfId="4357"/>
    <cellStyle name="Normal 2 5 2 4 2 7 2" xfId="9525"/>
    <cellStyle name="Normal 2 5 2 4 2 7 3" xfId="14618"/>
    <cellStyle name="Normal 2 5 2 4 2 8" xfId="5403"/>
    <cellStyle name="Normal 2 5 2 4 2 9" xfId="10519"/>
    <cellStyle name="Normal 2 5 2 4 3" xfId="356"/>
    <cellStyle name="Normal 2 5 2 4 3 2" xfId="870"/>
    <cellStyle name="Normal 2 5 2 4 3 2 2" xfId="1902"/>
    <cellStyle name="Normal 2 5 2 4 3 2 2 2" xfId="7077"/>
    <cellStyle name="Normal 2 5 2 4 3 2 2 3" xfId="12184"/>
    <cellStyle name="Normal 2 5 2 4 3 2 3" xfId="2936"/>
    <cellStyle name="Normal 2 5 2 4 3 2 3 2" xfId="8109"/>
    <cellStyle name="Normal 2 5 2 4 3 2 3 3" xfId="13208"/>
    <cellStyle name="Normal 2 5 2 4 3 2 4" xfId="3976"/>
    <cellStyle name="Normal 2 5 2 4 3 2 4 2" xfId="9145"/>
    <cellStyle name="Normal 2 5 2 4 3 2 4 3" xfId="14239"/>
    <cellStyle name="Normal 2 5 2 4 3 2 5" xfId="4997"/>
    <cellStyle name="Normal 2 5 2 4 3 2 5 2" xfId="10165"/>
    <cellStyle name="Normal 2 5 2 4 3 2 5 3" xfId="15258"/>
    <cellStyle name="Normal 2 5 2 4 3 2 6" xfId="6047"/>
    <cellStyle name="Normal 2 5 2 4 3 2 7" xfId="11159"/>
    <cellStyle name="Normal 2 5 2 4 3 3" xfId="1390"/>
    <cellStyle name="Normal 2 5 2 4 3 3 2" xfId="6565"/>
    <cellStyle name="Normal 2 5 2 4 3 3 3" xfId="11672"/>
    <cellStyle name="Normal 2 5 2 4 3 4" xfId="2424"/>
    <cellStyle name="Normal 2 5 2 4 3 4 2" xfId="7597"/>
    <cellStyle name="Normal 2 5 2 4 3 4 3" xfId="12696"/>
    <cellStyle name="Normal 2 5 2 4 3 5" xfId="3463"/>
    <cellStyle name="Normal 2 5 2 4 3 5 2" xfId="8632"/>
    <cellStyle name="Normal 2 5 2 4 3 5 3" xfId="13726"/>
    <cellStyle name="Normal 2 5 2 4 3 6" xfId="4485"/>
    <cellStyle name="Normal 2 5 2 4 3 6 2" xfId="9653"/>
    <cellStyle name="Normal 2 5 2 4 3 6 3" xfId="14746"/>
    <cellStyle name="Normal 2 5 2 4 3 7" xfId="5533"/>
    <cellStyle name="Normal 2 5 2 4 3 8" xfId="10647"/>
    <cellStyle name="Normal 2 5 2 4 4" xfId="614"/>
    <cellStyle name="Normal 2 5 2 4 4 2" xfId="1646"/>
    <cellStyle name="Normal 2 5 2 4 4 2 2" xfId="6821"/>
    <cellStyle name="Normal 2 5 2 4 4 2 3" xfId="11928"/>
    <cellStyle name="Normal 2 5 2 4 4 3" xfId="2680"/>
    <cellStyle name="Normal 2 5 2 4 4 3 2" xfId="7853"/>
    <cellStyle name="Normal 2 5 2 4 4 3 3" xfId="12952"/>
    <cellStyle name="Normal 2 5 2 4 4 4" xfId="3720"/>
    <cellStyle name="Normal 2 5 2 4 4 4 2" xfId="8889"/>
    <cellStyle name="Normal 2 5 2 4 4 4 3" xfId="13983"/>
    <cellStyle name="Normal 2 5 2 4 4 5" xfId="4741"/>
    <cellStyle name="Normal 2 5 2 4 4 5 2" xfId="9909"/>
    <cellStyle name="Normal 2 5 2 4 4 5 3" xfId="15002"/>
    <cellStyle name="Normal 2 5 2 4 4 6" xfId="5791"/>
    <cellStyle name="Normal 2 5 2 4 4 7" xfId="10903"/>
    <cellStyle name="Normal 2 5 2 4 5" xfId="1134"/>
    <cellStyle name="Normal 2 5 2 4 5 2" xfId="6309"/>
    <cellStyle name="Normal 2 5 2 4 5 3" xfId="11416"/>
    <cellStyle name="Normal 2 5 2 4 6" xfId="2168"/>
    <cellStyle name="Normal 2 5 2 4 6 2" xfId="7341"/>
    <cellStyle name="Normal 2 5 2 4 6 3" xfId="12440"/>
    <cellStyle name="Normal 2 5 2 4 7" xfId="3204"/>
    <cellStyle name="Normal 2 5 2 4 7 2" xfId="8373"/>
    <cellStyle name="Normal 2 5 2 4 7 3" xfId="13469"/>
    <cellStyle name="Normal 2 5 2 4 8" xfId="4229"/>
    <cellStyle name="Normal 2 5 2 4 8 2" xfId="9397"/>
    <cellStyle name="Normal 2 5 2 4 8 3" xfId="14490"/>
    <cellStyle name="Normal 2 5 2 4 9" xfId="5273"/>
    <cellStyle name="Normal 2 5 2 5" xfId="162"/>
    <cellStyle name="Normal 2 5 2 5 2" xfId="420"/>
    <cellStyle name="Normal 2 5 2 5 2 2" xfId="934"/>
    <cellStyle name="Normal 2 5 2 5 2 2 2" xfId="1966"/>
    <cellStyle name="Normal 2 5 2 5 2 2 2 2" xfId="7141"/>
    <cellStyle name="Normal 2 5 2 5 2 2 2 3" xfId="12248"/>
    <cellStyle name="Normal 2 5 2 5 2 2 3" xfId="3000"/>
    <cellStyle name="Normal 2 5 2 5 2 2 3 2" xfId="8173"/>
    <cellStyle name="Normal 2 5 2 5 2 2 3 3" xfId="13272"/>
    <cellStyle name="Normal 2 5 2 5 2 2 4" xfId="4040"/>
    <cellStyle name="Normal 2 5 2 5 2 2 4 2" xfId="9209"/>
    <cellStyle name="Normal 2 5 2 5 2 2 4 3" xfId="14303"/>
    <cellStyle name="Normal 2 5 2 5 2 2 5" xfId="5061"/>
    <cellStyle name="Normal 2 5 2 5 2 2 5 2" xfId="10229"/>
    <cellStyle name="Normal 2 5 2 5 2 2 5 3" xfId="15322"/>
    <cellStyle name="Normal 2 5 2 5 2 2 6" xfId="6111"/>
    <cellStyle name="Normal 2 5 2 5 2 2 7" xfId="11223"/>
    <cellStyle name="Normal 2 5 2 5 2 3" xfId="1454"/>
    <cellStyle name="Normal 2 5 2 5 2 3 2" xfId="6629"/>
    <cellStyle name="Normal 2 5 2 5 2 3 3" xfId="11736"/>
    <cellStyle name="Normal 2 5 2 5 2 4" xfId="2488"/>
    <cellStyle name="Normal 2 5 2 5 2 4 2" xfId="7661"/>
    <cellStyle name="Normal 2 5 2 5 2 4 3" xfId="12760"/>
    <cellStyle name="Normal 2 5 2 5 2 5" xfId="3527"/>
    <cellStyle name="Normal 2 5 2 5 2 5 2" xfId="8696"/>
    <cellStyle name="Normal 2 5 2 5 2 5 3" xfId="13790"/>
    <cellStyle name="Normal 2 5 2 5 2 6" xfId="4549"/>
    <cellStyle name="Normal 2 5 2 5 2 6 2" xfId="9717"/>
    <cellStyle name="Normal 2 5 2 5 2 6 3" xfId="14810"/>
    <cellStyle name="Normal 2 5 2 5 2 7" xfId="5597"/>
    <cellStyle name="Normal 2 5 2 5 2 8" xfId="10711"/>
    <cellStyle name="Normal 2 5 2 5 3" xfId="678"/>
    <cellStyle name="Normal 2 5 2 5 3 2" xfId="1710"/>
    <cellStyle name="Normal 2 5 2 5 3 2 2" xfId="6885"/>
    <cellStyle name="Normal 2 5 2 5 3 2 3" xfId="11992"/>
    <cellStyle name="Normal 2 5 2 5 3 3" xfId="2744"/>
    <cellStyle name="Normal 2 5 2 5 3 3 2" xfId="7917"/>
    <cellStyle name="Normal 2 5 2 5 3 3 3" xfId="13016"/>
    <cellStyle name="Normal 2 5 2 5 3 4" xfId="3784"/>
    <cellStyle name="Normal 2 5 2 5 3 4 2" xfId="8953"/>
    <cellStyle name="Normal 2 5 2 5 3 4 3" xfId="14047"/>
    <cellStyle name="Normal 2 5 2 5 3 5" xfId="4805"/>
    <cellStyle name="Normal 2 5 2 5 3 5 2" xfId="9973"/>
    <cellStyle name="Normal 2 5 2 5 3 5 3" xfId="15066"/>
    <cellStyle name="Normal 2 5 2 5 3 6" xfId="5855"/>
    <cellStyle name="Normal 2 5 2 5 3 7" xfId="10967"/>
    <cellStyle name="Normal 2 5 2 5 4" xfId="1198"/>
    <cellStyle name="Normal 2 5 2 5 4 2" xfId="6373"/>
    <cellStyle name="Normal 2 5 2 5 4 3" xfId="11480"/>
    <cellStyle name="Normal 2 5 2 5 5" xfId="2232"/>
    <cellStyle name="Normal 2 5 2 5 5 2" xfId="7405"/>
    <cellStyle name="Normal 2 5 2 5 5 3" xfId="12504"/>
    <cellStyle name="Normal 2 5 2 5 6" xfId="3270"/>
    <cellStyle name="Normal 2 5 2 5 6 2" xfId="8439"/>
    <cellStyle name="Normal 2 5 2 5 6 3" xfId="13534"/>
    <cellStyle name="Normal 2 5 2 5 7" xfId="4293"/>
    <cellStyle name="Normal 2 5 2 5 7 2" xfId="9461"/>
    <cellStyle name="Normal 2 5 2 5 7 3" xfId="14554"/>
    <cellStyle name="Normal 2 5 2 5 8" xfId="5339"/>
    <cellStyle name="Normal 2 5 2 5 9" xfId="10455"/>
    <cellStyle name="Normal 2 5 2 6" xfId="292"/>
    <cellStyle name="Normal 2 5 2 6 2" xfId="806"/>
    <cellStyle name="Normal 2 5 2 6 2 2" xfId="1838"/>
    <cellStyle name="Normal 2 5 2 6 2 2 2" xfId="7013"/>
    <cellStyle name="Normal 2 5 2 6 2 2 3" xfId="12120"/>
    <cellStyle name="Normal 2 5 2 6 2 3" xfId="2872"/>
    <cellStyle name="Normal 2 5 2 6 2 3 2" xfId="8045"/>
    <cellStyle name="Normal 2 5 2 6 2 3 3" xfId="13144"/>
    <cellStyle name="Normal 2 5 2 6 2 4" xfId="3912"/>
    <cellStyle name="Normal 2 5 2 6 2 4 2" xfId="9081"/>
    <cellStyle name="Normal 2 5 2 6 2 4 3" xfId="14175"/>
    <cellStyle name="Normal 2 5 2 6 2 5" xfId="4933"/>
    <cellStyle name="Normal 2 5 2 6 2 5 2" xfId="10101"/>
    <cellStyle name="Normal 2 5 2 6 2 5 3" xfId="15194"/>
    <cellStyle name="Normal 2 5 2 6 2 6" xfId="5983"/>
    <cellStyle name="Normal 2 5 2 6 2 7" xfId="11095"/>
    <cellStyle name="Normal 2 5 2 6 3" xfId="1326"/>
    <cellStyle name="Normal 2 5 2 6 3 2" xfId="6501"/>
    <cellStyle name="Normal 2 5 2 6 3 3" xfId="11608"/>
    <cellStyle name="Normal 2 5 2 6 4" xfId="2360"/>
    <cellStyle name="Normal 2 5 2 6 4 2" xfId="7533"/>
    <cellStyle name="Normal 2 5 2 6 4 3" xfId="12632"/>
    <cellStyle name="Normal 2 5 2 6 5" xfId="3399"/>
    <cellStyle name="Normal 2 5 2 6 5 2" xfId="8568"/>
    <cellStyle name="Normal 2 5 2 6 5 3" xfId="13662"/>
    <cellStyle name="Normal 2 5 2 6 6" xfId="4421"/>
    <cellStyle name="Normal 2 5 2 6 6 2" xfId="9589"/>
    <cellStyle name="Normal 2 5 2 6 6 3" xfId="14682"/>
    <cellStyle name="Normal 2 5 2 6 7" xfId="5469"/>
    <cellStyle name="Normal 2 5 2 6 8" xfId="10583"/>
    <cellStyle name="Normal 2 5 2 7" xfId="550"/>
    <cellStyle name="Normal 2 5 2 7 2" xfId="1582"/>
    <cellStyle name="Normal 2 5 2 7 2 2" xfId="6757"/>
    <cellStyle name="Normal 2 5 2 7 2 3" xfId="11864"/>
    <cellStyle name="Normal 2 5 2 7 3" xfId="2616"/>
    <cellStyle name="Normal 2 5 2 7 3 2" xfId="7789"/>
    <cellStyle name="Normal 2 5 2 7 3 3" xfId="12888"/>
    <cellStyle name="Normal 2 5 2 7 4" xfId="3656"/>
    <cellStyle name="Normal 2 5 2 7 4 2" xfId="8825"/>
    <cellStyle name="Normal 2 5 2 7 4 3" xfId="13919"/>
    <cellStyle name="Normal 2 5 2 7 5" xfId="4677"/>
    <cellStyle name="Normal 2 5 2 7 5 2" xfId="9845"/>
    <cellStyle name="Normal 2 5 2 7 5 3" xfId="14938"/>
    <cellStyle name="Normal 2 5 2 7 6" xfId="5727"/>
    <cellStyle name="Normal 2 5 2 7 7" xfId="10839"/>
    <cellStyle name="Normal 2 5 2 8" xfId="1068"/>
    <cellStyle name="Normal 2 5 2 8 2" xfId="6243"/>
    <cellStyle name="Normal 2 5 2 8 3" xfId="11352"/>
    <cellStyle name="Normal 2 5 2 9" xfId="2102"/>
    <cellStyle name="Normal 2 5 2 9 2" xfId="7275"/>
    <cellStyle name="Normal 2 5 2 9 3" xfId="12376"/>
    <cellStyle name="Normal 2 5 3" xfId="36"/>
    <cellStyle name="Normal 2 5 3 10" xfId="4173"/>
    <cellStyle name="Normal 2 5 3 10 2" xfId="9341"/>
    <cellStyle name="Normal 2 5 3 10 3" xfId="14434"/>
    <cellStyle name="Normal 2 5 3 11" xfId="5213"/>
    <cellStyle name="Normal 2 5 3 12" xfId="5455"/>
    <cellStyle name="Normal 2 5 3 2" xfId="70"/>
    <cellStyle name="Normal 2 5 3 2 10" xfId="5247"/>
    <cellStyle name="Normal 2 5 3 2 11" xfId="10367"/>
    <cellStyle name="Normal 2 5 3 2 2" xfId="136"/>
    <cellStyle name="Normal 2 5 3 2 2 10" xfId="10431"/>
    <cellStyle name="Normal 2 5 3 2 2 2" xfId="266"/>
    <cellStyle name="Normal 2 5 3 2 2 2 2" xfId="524"/>
    <cellStyle name="Normal 2 5 3 2 2 2 2 2" xfId="1038"/>
    <cellStyle name="Normal 2 5 3 2 2 2 2 2 2" xfId="2070"/>
    <cellStyle name="Normal 2 5 3 2 2 2 2 2 2 2" xfId="7245"/>
    <cellStyle name="Normal 2 5 3 2 2 2 2 2 2 3" xfId="12352"/>
    <cellStyle name="Normal 2 5 3 2 2 2 2 2 3" xfId="3104"/>
    <cellStyle name="Normal 2 5 3 2 2 2 2 2 3 2" xfId="8277"/>
    <cellStyle name="Normal 2 5 3 2 2 2 2 2 3 3" xfId="13376"/>
    <cellStyle name="Normal 2 5 3 2 2 2 2 2 4" xfId="4144"/>
    <cellStyle name="Normal 2 5 3 2 2 2 2 2 4 2" xfId="9313"/>
    <cellStyle name="Normal 2 5 3 2 2 2 2 2 4 3" xfId="14407"/>
    <cellStyle name="Normal 2 5 3 2 2 2 2 2 5" xfId="5165"/>
    <cellStyle name="Normal 2 5 3 2 2 2 2 2 5 2" xfId="10333"/>
    <cellStyle name="Normal 2 5 3 2 2 2 2 2 5 3" xfId="15426"/>
    <cellStyle name="Normal 2 5 3 2 2 2 2 2 6" xfId="6215"/>
    <cellStyle name="Normal 2 5 3 2 2 2 2 2 7" xfId="11327"/>
    <cellStyle name="Normal 2 5 3 2 2 2 2 3" xfId="1558"/>
    <cellStyle name="Normal 2 5 3 2 2 2 2 3 2" xfId="6733"/>
    <cellStyle name="Normal 2 5 3 2 2 2 2 3 3" xfId="11840"/>
    <cellStyle name="Normal 2 5 3 2 2 2 2 4" xfId="2592"/>
    <cellStyle name="Normal 2 5 3 2 2 2 2 4 2" xfId="7765"/>
    <cellStyle name="Normal 2 5 3 2 2 2 2 4 3" xfId="12864"/>
    <cellStyle name="Normal 2 5 3 2 2 2 2 5" xfId="3631"/>
    <cellStyle name="Normal 2 5 3 2 2 2 2 5 2" xfId="8800"/>
    <cellStyle name="Normal 2 5 3 2 2 2 2 5 3" xfId="13894"/>
    <cellStyle name="Normal 2 5 3 2 2 2 2 6" xfId="4653"/>
    <cellStyle name="Normal 2 5 3 2 2 2 2 6 2" xfId="9821"/>
    <cellStyle name="Normal 2 5 3 2 2 2 2 6 3" xfId="14914"/>
    <cellStyle name="Normal 2 5 3 2 2 2 2 7" xfId="5701"/>
    <cellStyle name="Normal 2 5 3 2 2 2 2 8" xfId="10815"/>
    <cellStyle name="Normal 2 5 3 2 2 2 3" xfId="782"/>
    <cellStyle name="Normal 2 5 3 2 2 2 3 2" xfId="1814"/>
    <cellStyle name="Normal 2 5 3 2 2 2 3 2 2" xfId="6989"/>
    <cellStyle name="Normal 2 5 3 2 2 2 3 2 3" xfId="12096"/>
    <cellStyle name="Normal 2 5 3 2 2 2 3 3" xfId="2848"/>
    <cellStyle name="Normal 2 5 3 2 2 2 3 3 2" xfId="8021"/>
    <cellStyle name="Normal 2 5 3 2 2 2 3 3 3" xfId="13120"/>
    <cellStyle name="Normal 2 5 3 2 2 2 3 4" xfId="3888"/>
    <cellStyle name="Normal 2 5 3 2 2 2 3 4 2" xfId="9057"/>
    <cellStyle name="Normal 2 5 3 2 2 2 3 4 3" xfId="14151"/>
    <cellStyle name="Normal 2 5 3 2 2 2 3 5" xfId="4909"/>
    <cellStyle name="Normal 2 5 3 2 2 2 3 5 2" xfId="10077"/>
    <cellStyle name="Normal 2 5 3 2 2 2 3 5 3" xfId="15170"/>
    <cellStyle name="Normal 2 5 3 2 2 2 3 6" xfId="5959"/>
    <cellStyle name="Normal 2 5 3 2 2 2 3 7" xfId="11071"/>
    <cellStyle name="Normal 2 5 3 2 2 2 4" xfId="1302"/>
    <cellStyle name="Normal 2 5 3 2 2 2 4 2" xfId="6477"/>
    <cellStyle name="Normal 2 5 3 2 2 2 4 3" xfId="11584"/>
    <cellStyle name="Normal 2 5 3 2 2 2 5" xfId="2336"/>
    <cellStyle name="Normal 2 5 3 2 2 2 5 2" xfId="7509"/>
    <cellStyle name="Normal 2 5 3 2 2 2 5 3" xfId="12608"/>
    <cellStyle name="Normal 2 5 3 2 2 2 6" xfId="3374"/>
    <cellStyle name="Normal 2 5 3 2 2 2 6 2" xfId="8543"/>
    <cellStyle name="Normal 2 5 3 2 2 2 6 3" xfId="13638"/>
    <cellStyle name="Normal 2 5 3 2 2 2 7" xfId="4397"/>
    <cellStyle name="Normal 2 5 3 2 2 2 7 2" xfId="9565"/>
    <cellStyle name="Normal 2 5 3 2 2 2 7 3" xfId="14658"/>
    <cellStyle name="Normal 2 5 3 2 2 2 8" xfId="5443"/>
    <cellStyle name="Normal 2 5 3 2 2 2 9" xfId="10559"/>
    <cellStyle name="Normal 2 5 3 2 2 3" xfId="396"/>
    <cellStyle name="Normal 2 5 3 2 2 3 2" xfId="910"/>
    <cellStyle name="Normal 2 5 3 2 2 3 2 2" xfId="1942"/>
    <cellStyle name="Normal 2 5 3 2 2 3 2 2 2" xfId="7117"/>
    <cellStyle name="Normal 2 5 3 2 2 3 2 2 3" xfId="12224"/>
    <cellStyle name="Normal 2 5 3 2 2 3 2 3" xfId="2976"/>
    <cellStyle name="Normal 2 5 3 2 2 3 2 3 2" xfId="8149"/>
    <cellStyle name="Normal 2 5 3 2 2 3 2 3 3" xfId="13248"/>
    <cellStyle name="Normal 2 5 3 2 2 3 2 4" xfId="4016"/>
    <cellStyle name="Normal 2 5 3 2 2 3 2 4 2" xfId="9185"/>
    <cellStyle name="Normal 2 5 3 2 2 3 2 4 3" xfId="14279"/>
    <cellStyle name="Normal 2 5 3 2 2 3 2 5" xfId="5037"/>
    <cellStyle name="Normal 2 5 3 2 2 3 2 5 2" xfId="10205"/>
    <cellStyle name="Normal 2 5 3 2 2 3 2 5 3" xfId="15298"/>
    <cellStyle name="Normal 2 5 3 2 2 3 2 6" xfId="6087"/>
    <cellStyle name="Normal 2 5 3 2 2 3 2 7" xfId="11199"/>
    <cellStyle name="Normal 2 5 3 2 2 3 3" xfId="1430"/>
    <cellStyle name="Normal 2 5 3 2 2 3 3 2" xfId="6605"/>
    <cellStyle name="Normal 2 5 3 2 2 3 3 3" xfId="11712"/>
    <cellStyle name="Normal 2 5 3 2 2 3 4" xfId="2464"/>
    <cellStyle name="Normal 2 5 3 2 2 3 4 2" xfId="7637"/>
    <cellStyle name="Normal 2 5 3 2 2 3 4 3" xfId="12736"/>
    <cellStyle name="Normal 2 5 3 2 2 3 5" xfId="3503"/>
    <cellStyle name="Normal 2 5 3 2 2 3 5 2" xfId="8672"/>
    <cellStyle name="Normal 2 5 3 2 2 3 5 3" xfId="13766"/>
    <cellStyle name="Normal 2 5 3 2 2 3 6" xfId="4525"/>
    <cellStyle name="Normal 2 5 3 2 2 3 6 2" xfId="9693"/>
    <cellStyle name="Normal 2 5 3 2 2 3 6 3" xfId="14786"/>
    <cellStyle name="Normal 2 5 3 2 2 3 7" xfId="5573"/>
    <cellStyle name="Normal 2 5 3 2 2 3 8" xfId="10687"/>
    <cellStyle name="Normal 2 5 3 2 2 4" xfId="654"/>
    <cellStyle name="Normal 2 5 3 2 2 4 2" xfId="1686"/>
    <cellStyle name="Normal 2 5 3 2 2 4 2 2" xfId="6861"/>
    <cellStyle name="Normal 2 5 3 2 2 4 2 3" xfId="11968"/>
    <cellStyle name="Normal 2 5 3 2 2 4 3" xfId="2720"/>
    <cellStyle name="Normal 2 5 3 2 2 4 3 2" xfId="7893"/>
    <cellStyle name="Normal 2 5 3 2 2 4 3 3" xfId="12992"/>
    <cellStyle name="Normal 2 5 3 2 2 4 4" xfId="3760"/>
    <cellStyle name="Normal 2 5 3 2 2 4 4 2" xfId="8929"/>
    <cellStyle name="Normal 2 5 3 2 2 4 4 3" xfId="14023"/>
    <cellStyle name="Normal 2 5 3 2 2 4 5" xfId="4781"/>
    <cellStyle name="Normal 2 5 3 2 2 4 5 2" xfId="9949"/>
    <cellStyle name="Normal 2 5 3 2 2 4 5 3" xfId="15042"/>
    <cellStyle name="Normal 2 5 3 2 2 4 6" xfId="5831"/>
    <cellStyle name="Normal 2 5 3 2 2 4 7" xfId="10943"/>
    <cellStyle name="Normal 2 5 3 2 2 5" xfId="1174"/>
    <cellStyle name="Normal 2 5 3 2 2 5 2" xfId="6349"/>
    <cellStyle name="Normal 2 5 3 2 2 5 3" xfId="11456"/>
    <cellStyle name="Normal 2 5 3 2 2 6" xfId="2208"/>
    <cellStyle name="Normal 2 5 3 2 2 6 2" xfId="7381"/>
    <cellStyle name="Normal 2 5 3 2 2 6 3" xfId="12480"/>
    <cellStyle name="Normal 2 5 3 2 2 7" xfId="3244"/>
    <cellStyle name="Normal 2 5 3 2 2 7 2" xfId="8413"/>
    <cellStyle name="Normal 2 5 3 2 2 7 3" xfId="13509"/>
    <cellStyle name="Normal 2 5 3 2 2 8" xfId="4269"/>
    <cellStyle name="Normal 2 5 3 2 2 8 2" xfId="9437"/>
    <cellStyle name="Normal 2 5 3 2 2 8 3" xfId="14530"/>
    <cellStyle name="Normal 2 5 3 2 2 9" xfId="5313"/>
    <cellStyle name="Normal 2 5 3 2 3" xfId="202"/>
    <cellStyle name="Normal 2 5 3 2 3 2" xfId="460"/>
    <cellStyle name="Normal 2 5 3 2 3 2 2" xfId="974"/>
    <cellStyle name="Normal 2 5 3 2 3 2 2 2" xfId="2006"/>
    <cellStyle name="Normal 2 5 3 2 3 2 2 2 2" xfId="7181"/>
    <cellStyle name="Normal 2 5 3 2 3 2 2 2 3" xfId="12288"/>
    <cellStyle name="Normal 2 5 3 2 3 2 2 3" xfId="3040"/>
    <cellStyle name="Normal 2 5 3 2 3 2 2 3 2" xfId="8213"/>
    <cellStyle name="Normal 2 5 3 2 3 2 2 3 3" xfId="13312"/>
    <cellStyle name="Normal 2 5 3 2 3 2 2 4" xfId="4080"/>
    <cellStyle name="Normal 2 5 3 2 3 2 2 4 2" xfId="9249"/>
    <cellStyle name="Normal 2 5 3 2 3 2 2 4 3" xfId="14343"/>
    <cellStyle name="Normal 2 5 3 2 3 2 2 5" xfId="5101"/>
    <cellStyle name="Normal 2 5 3 2 3 2 2 5 2" xfId="10269"/>
    <cellStyle name="Normal 2 5 3 2 3 2 2 5 3" xfId="15362"/>
    <cellStyle name="Normal 2 5 3 2 3 2 2 6" xfId="6151"/>
    <cellStyle name="Normal 2 5 3 2 3 2 2 7" xfId="11263"/>
    <cellStyle name="Normal 2 5 3 2 3 2 3" xfId="1494"/>
    <cellStyle name="Normal 2 5 3 2 3 2 3 2" xfId="6669"/>
    <cellStyle name="Normal 2 5 3 2 3 2 3 3" xfId="11776"/>
    <cellStyle name="Normal 2 5 3 2 3 2 4" xfId="2528"/>
    <cellStyle name="Normal 2 5 3 2 3 2 4 2" xfId="7701"/>
    <cellStyle name="Normal 2 5 3 2 3 2 4 3" xfId="12800"/>
    <cellStyle name="Normal 2 5 3 2 3 2 5" xfId="3567"/>
    <cellStyle name="Normal 2 5 3 2 3 2 5 2" xfId="8736"/>
    <cellStyle name="Normal 2 5 3 2 3 2 5 3" xfId="13830"/>
    <cellStyle name="Normal 2 5 3 2 3 2 6" xfId="4589"/>
    <cellStyle name="Normal 2 5 3 2 3 2 6 2" xfId="9757"/>
    <cellStyle name="Normal 2 5 3 2 3 2 6 3" xfId="14850"/>
    <cellStyle name="Normal 2 5 3 2 3 2 7" xfId="5637"/>
    <cellStyle name="Normal 2 5 3 2 3 2 8" xfId="10751"/>
    <cellStyle name="Normal 2 5 3 2 3 3" xfId="718"/>
    <cellStyle name="Normal 2 5 3 2 3 3 2" xfId="1750"/>
    <cellStyle name="Normal 2 5 3 2 3 3 2 2" xfId="6925"/>
    <cellStyle name="Normal 2 5 3 2 3 3 2 3" xfId="12032"/>
    <cellStyle name="Normal 2 5 3 2 3 3 3" xfId="2784"/>
    <cellStyle name="Normal 2 5 3 2 3 3 3 2" xfId="7957"/>
    <cellStyle name="Normal 2 5 3 2 3 3 3 3" xfId="13056"/>
    <cellStyle name="Normal 2 5 3 2 3 3 4" xfId="3824"/>
    <cellStyle name="Normal 2 5 3 2 3 3 4 2" xfId="8993"/>
    <cellStyle name="Normal 2 5 3 2 3 3 4 3" xfId="14087"/>
    <cellStyle name="Normal 2 5 3 2 3 3 5" xfId="4845"/>
    <cellStyle name="Normal 2 5 3 2 3 3 5 2" xfId="10013"/>
    <cellStyle name="Normal 2 5 3 2 3 3 5 3" xfId="15106"/>
    <cellStyle name="Normal 2 5 3 2 3 3 6" xfId="5895"/>
    <cellStyle name="Normal 2 5 3 2 3 3 7" xfId="11007"/>
    <cellStyle name="Normal 2 5 3 2 3 4" xfId="1238"/>
    <cellStyle name="Normal 2 5 3 2 3 4 2" xfId="6413"/>
    <cellStyle name="Normal 2 5 3 2 3 4 3" xfId="11520"/>
    <cellStyle name="Normal 2 5 3 2 3 5" xfId="2272"/>
    <cellStyle name="Normal 2 5 3 2 3 5 2" xfId="7445"/>
    <cellStyle name="Normal 2 5 3 2 3 5 3" xfId="12544"/>
    <cellStyle name="Normal 2 5 3 2 3 6" xfId="3310"/>
    <cellStyle name="Normal 2 5 3 2 3 6 2" xfId="8479"/>
    <cellStyle name="Normal 2 5 3 2 3 6 3" xfId="13574"/>
    <cellStyle name="Normal 2 5 3 2 3 7" xfId="4333"/>
    <cellStyle name="Normal 2 5 3 2 3 7 2" xfId="9501"/>
    <cellStyle name="Normal 2 5 3 2 3 7 3" xfId="14594"/>
    <cellStyle name="Normal 2 5 3 2 3 8" xfId="5379"/>
    <cellStyle name="Normal 2 5 3 2 3 9" xfId="10495"/>
    <cellStyle name="Normal 2 5 3 2 4" xfId="332"/>
    <cellStyle name="Normal 2 5 3 2 4 2" xfId="846"/>
    <cellStyle name="Normal 2 5 3 2 4 2 2" xfId="1878"/>
    <cellStyle name="Normal 2 5 3 2 4 2 2 2" xfId="7053"/>
    <cellStyle name="Normal 2 5 3 2 4 2 2 3" xfId="12160"/>
    <cellStyle name="Normal 2 5 3 2 4 2 3" xfId="2912"/>
    <cellStyle name="Normal 2 5 3 2 4 2 3 2" xfId="8085"/>
    <cellStyle name="Normal 2 5 3 2 4 2 3 3" xfId="13184"/>
    <cellStyle name="Normal 2 5 3 2 4 2 4" xfId="3952"/>
    <cellStyle name="Normal 2 5 3 2 4 2 4 2" xfId="9121"/>
    <cellStyle name="Normal 2 5 3 2 4 2 4 3" xfId="14215"/>
    <cellStyle name="Normal 2 5 3 2 4 2 5" xfId="4973"/>
    <cellStyle name="Normal 2 5 3 2 4 2 5 2" xfId="10141"/>
    <cellStyle name="Normal 2 5 3 2 4 2 5 3" xfId="15234"/>
    <cellStyle name="Normal 2 5 3 2 4 2 6" xfId="6023"/>
    <cellStyle name="Normal 2 5 3 2 4 2 7" xfId="11135"/>
    <cellStyle name="Normal 2 5 3 2 4 3" xfId="1366"/>
    <cellStyle name="Normal 2 5 3 2 4 3 2" xfId="6541"/>
    <cellStyle name="Normal 2 5 3 2 4 3 3" xfId="11648"/>
    <cellStyle name="Normal 2 5 3 2 4 4" xfId="2400"/>
    <cellStyle name="Normal 2 5 3 2 4 4 2" xfId="7573"/>
    <cellStyle name="Normal 2 5 3 2 4 4 3" xfId="12672"/>
    <cellStyle name="Normal 2 5 3 2 4 5" xfId="3439"/>
    <cellStyle name="Normal 2 5 3 2 4 5 2" xfId="8608"/>
    <cellStyle name="Normal 2 5 3 2 4 5 3" xfId="13702"/>
    <cellStyle name="Normal 2 5 3 2 4 6" xfId="4461"/>
    <cellStyle name="Normal 2 5 3 2 4 6 2" xfId="9629"/>
    <cellStyle name="Normal 2 5 3 2 4 6 3" xfId="14722"/>
    <cellStyle name="Normal 2 5 3 2 4 7" xfId="5509"/>
    <cellStyle name="Normal 2 5 3 2 4 8" xfId="10623"/>
    <cellStyle name="Normal 2 5 3 2 5" xfId="590"/>
    <cellStyle name="Normal 2 5 3 2 5 2" xfId="1622"/>
    <cellStyle name="Normal 2 5 3 2 5 2 2" xfId="6797"/>
    <cellStyle name="Normal 2 5 3 2 5 2 3" xfId="11904"/>
    <cellStyle name="Normal 2 5 3 2 5 3" xfId="2656"/>
    <cellStyle name="Normal 2 5 3 2 5 3 2" xfId="7829"/>
    <cellStyle name="Normal 2 5 3 2 5 3 3" xfId="12928"/>
    <cellStyle name="Normal 2 5 3 2 5 4" xfId="3696"/>
    <cellStyle name="Normal 2 5 3 2 5 4 2" xfId="8865"/>
    <cellStyle name="Normal 2 5 3 2 5 4 3" xfId="13959"/>
    <cellStyle name="Normal 2 5 3 2 5 5" xfId="4717"/>
    <cellStyle name="Normal 2 5 3 2 5 5 2" xfId="9885"/>
    <cellStyle name="Normal 2 5 3 2 5 5 3" xfId="14978"/>
    <cellStyle name="Normal 2 5 3 2 5 6" xfId="5767"/>
    <cellStyle name="Normal 2 5 3 2 5 7" xfId="10879"/>
    <cellStyle name="Normal 2 5 3 2 6" xfId="1109"/>
    <cellStyle name="Normal 2 5 3 2 6 2" xfId="6284"/>
    <cellStyle name="Normal 2 5 3 2 6 3" xfId="11392"/>
    <cellStyle name="Normal 2 5 3 2 7" xfId="2144"/>
    <cellStyle name="Normal 2 5 3 2 7 2" xfId="7317"/>
    <cellStyle name="Normal 2 5 3 2 7 3" xfId="12416"/>
    <cellStyle name="Normal 2 5 3 2 8" xfId="3178"/>
    <cellStyle name="Normal 2 5 3 2 8 2" xfId="8347"/>
    <cellStyle name="Normal 2 5 3 2 8 3" xfId="13443"/>
    <cellStyle name="Normal 2 5 3 2 9" xfId="4205"/>
    <cellStyle name="Normal 2 5 3 2 9 2" xfId="9373"/>
    <cellStyle name="Normal 2 5 3 2 9 3" xfId="14466"/>
    <cellStyle name="Normal 2 5 3 3" xfId="104"/>
    <cellStyle name="Normal 2 5 3 3 10" xfId="10399"/>
    <cellStyle name="Normal 2 5 3 3 2" xfId="234"/>
    <cellStyle name="Normal 2 5 3 3 2 2" xfId="492"/>
    <cellStyle name="Normal 2 5 3 3 2 2 2" xfId="1006"/>
    <cellStyle name="Normal 2 5 3 3 2 2 2 2" xfId="2038"/>
    <cellStyle name="Normal 2 5 3 3 2 2 2 2 2" xfId="7213"/>
    <cellStyle name="Normal 2 5 3 3 2 2 2 2 3" xfId="12320"/>
    <cellStyle name="Normal 2 5 3 3 2 2 2 3" xfId="3072"/>
    <cellStyle name="Normal 2 5 3 3 2 2 2 3 2" xfId="8245"/>
    <cellStyle name="Normal 2 5 3 3 2 2 2 3 3" xfId="13344"/>
    <cellStyle name="Normal 2 5 3 3 2 2 2 4" xfId="4112"/>
    <cellStyle name="Normal 2 5 3 3 2 2 2 4 2" xfId="9281"/>
    <cellStyle name="Normal 2 5 3 3 2 2 2 4 3" xfId="14375"/>
    <cellStyle name="Normal 2 5 3 3 2 2 2 5" xfId="5133"/>
    <cellStyle name="Normal 2 5 3 3 2 2 2 5 2" xfId="10301"/>
    <cellStyle name="Normal 2 5 3 3 2 2 2 5 3" xfId="15394"/>
    <cellStyle name="Normal 2 5 3 3 2 2 2 6" xfId="6183"/>
    <cellStyle name="Normal 2 5 3 3 2 2 2 7" xfId="11295"/>
    <cellStyle name="Normal 2 5 3 3 2 2 3" xfId="1526"/>
    <cellStyle name="Normal 2 5 3 3 2 2 3 2" xfId="6701"/>
    <cellStyle name="Normal 2 5 3 3 2 2 3 3" xfId="11808"/>
    <cellStyle name="Normal 2 5 3 3 2 2 4" xfId="2560"/>
    <cellStyle name="Normal 2 5 3 3 2 2 4 2" xfId="7733"/>
    <cellStyle name="Normal 2 5 3 3 2 2 4 3" xfId="12832"/>
    <cellStyle name="Normal 2 5 3 3 2 2 5" xfId="3599"/>
    <cellStyle name="Normal 2 5 3 3 2 2 5 2" xfId="8768"/>
    <cellStyle name="Normal 2 5 3 3 2 2 5 3" xfId="13862"/>
    <cellStyle name="Normal 2 5 3 3 2 2 6" xfId="4621"/>
    <cellStyle name="Normal 2 5 3 3 2 2 6 2" xfId="9789"/>
    <cellStyle name="Normal 2 5 3 3 2 2 6 3" xfId="14882"/>
    <cellStyle name="Normal 2 5 3 3 2 2 7" xfId="5669"/>
    <cellStyle name="Normal 2 5 3 3 2 2 8" xfId="10783"/>
    <cellStyle name="Normal 2 5 3 3 2 3" xfId="750"/>
    <cellStyle name="Normal 2 5 3 3 2 3 2" xfId="1782"/>
    <cellStyle name="Normal 2 5 3 3 2 3 2 2" xfId="6957"/>
    <cellStyle name="Normal 2 5 3 3 2 3 2 3" xfId="12064"/>
    <cellStyle name="Normal 2 5 3 3 2 3 3" xfId="2816"/>
    <cellStyle name="Normal 2 5 3 3 2 3 3 2" xfId="7989"/>
    <cellStyle name="Normal 2 5 3 3 2 3 3 3" xfId="13088"/>
    <cellStyle name="Normal 2 5 3 3 2 3 4" xfId="3856"/>
    <cellStyle name="Normal 2 5 3 3 2 3 4 2" xfId="9025"/>
    <cellStyle name="Normal 2 5 3 3 2 3 4 3" xfId="14119"/>
    <cellStyle name="Normal 2 5 3 3 2 3 5" xfId="4877"/>
    <cellStyle name="Normal 2 5 3 3 2 3 5 2" xfId="10045"/>
    <cellStyle name="Normal 2 5 3 3 2 3 5 3" xfId="15138"/>
    <cellStyle name="Normal 2 5 3 3 2 3 6" xfId="5927"/>
    <cellStyle name="Normal 2 5 3 3 2 3 7" xfId="11039"/>
    <cellStyle name="Normal 2 5 3 3 2 4" xfId="1270"/>
    <cellStyle name="Normal 2 5 3 3 2 4 2" xfId="6445"/>
    <cellStyle name="Normal 2 5 3 3 2 4 3" xfId="11552"/>
    <cellStyle name="Normal 2 5 3 3 2 5" xfId="2304"/>
    <cellStyle name="Normal 2 5 3 3 2 5 2" xfId="7477"/>
    <cellStyle name="Normal 2 5 3 3 2 5 3" xfId="12576"/>
    <cellStyle name="Normal 2 5 3 3 2 6" xfId="3342"/>
    <cellStyle name="Normal 2 5 3 3 2 6 2" xfId="8511"/>
    <cellStyle name="Normal 2 5 3 3 2 6 3" xfId="13606"/>
    <cellStyle name="Normal 2 5 3 3 2 7" xfId="4365"/>
    <cellStyle name="Normal 2 5 3 3 2 7 2" xfId="9533"/>
    <cellStyle name="Normal 2 5 3 3 2 7 3" xfId="14626"/>
    <cellStyle name="Normal 2 5 3 3 2 8" xfId="5411"/>
    <cellStyle name="Normal 2 5 3 3 2 9" xfId="10527"/>
    <cellStyle name="Normal 2 5 3 3 3" xfId="364"/>
    <cellStyle name="Normal 2 5 3 3 3 2" xfId="878"/>
    <cellStyle name="Normal 2 5 3 3 3 2 2" xfId="1910"/>
    <cellStyle name="Normal 2 5 3 3 3 2 2 2" xfId="7085"/>
    <cellStyle name="Normal 2 5 3 3 3 2 2 3" xfId="12192"/>
    <cellStyle name="Normal 2 5 3 3 3 2 3" xfId="2944"/>
    <cellStyle name="Normal 2 5 3 3 3 2 3 2" xfId="8117"/>
    <cellStyle name="Normal 2 5 3 3 3 2 3 3" xfId="13216"/>
    <cellStyle name="Normal 2 5 3 3 3 2 4" xfId="3984"/>
    <cellStyle name="Normal 2 5 3 3 3 2 4 2" xfId="9153"/>
    <cellStyle name="Normal 2 5 3 3 3 2 4 3" xfId="14247"/>
    <cellStyle name="Normal 2 5 3 3 3 2 5" xfId="5005"/>
    <cellStyle name="Normal 2 5 3 3 3 2 5 2" xfId="10173"/>
    <cellStyle name="Normal 2 5 3 3 3 2 5 3" xfId="15266"/>
    <cellStyle name="Normal 2 5 3 3 3 2 6" xfId="6055"/>
    <cellStyle name="Normal 2 5 3 3 3 2 7" xfId="11167"/>
    <cellStyle name="Normal 2 5 3 3 3 3" xfId="1398"/>
    <cellStyle name="Normal 2 5 3 3 3 3 2" xfId="6573"/>
    <cellStyle name="Normal 2 5 3 3 3 3 3" xfId="11680"/>
    <cellStyle name="Normal 2 5 3 3 3 4" xfId="2432"/>
    <cellStyle name="Normal 2 5 3 3 3 4 2" xfId="7605"/>
    <cellStyle name="Normal 2 5 3 3 3 4 3" xfId="12704"/>
    <cellStyle name="Normal 2 5 3 3 3 5" xfId="3471"/>
    <cellStyle name="Normal 2 5 3 3 3 5 2" xfId="8640"/>
    <cellStyle name="Normal 2 5 3 3 3 5 3" xfId="13734"/>
    <cellStyle name="Normal 2 5 3 3 3 6" xfId="4493"/>
    <cellStyle name="Normal 2 5 3 3 3 6 2" xfId="9661"/>
    <cellStyle name="Normal 2 5 3 3 3 6 3" xfId="14754"/>
    <cellStyle name="Normal 2 5 3 3 3 7" xfId="5541"/>
    <cellStyle name="Normal 2 5 3 3 3 8" xfId="10655"/>
    <cellStyle name="Normal 2 5 3 3 4" xfId="622"/>
    <cellStyle name="Normal 2 5 3 3 4 2" xfId="1654"/>
    <cellStyle name="Normal 2 5 3 3 4 2 2" xfId="6829"/>
    <cellStyle name="Normal 2 5 3 3 4 2 3" xfId="11936"/>
    <cellStyle name="Normal 2 5 3 3 4 3" xfId="2688"/>
    <cellStyle name="Normal 2 5 3 3 4 3 2" xfId="7861"/>
    <cellStyle name="Normal 2 5 3 3 4 3 3" xfId="12960"/>
    <cellStyle name="Normal 2 5 3 3 4 4" xfId="3728"/>
    <cellStyle name="Normal 2 5 3 3 4 4 2" xfId="8897"/>
    <cellStyle name="Normal 2 5 3 3 4 4 3" xfId="13991"/>
    <cellStyle name="Normal 2 5 3 3 4 5" xfId="4749"/>
    <cellStyle name="Normal 2 5 3 3 4 5 2" xfId="9917"/>
    <cellStyle name="Normal 2 5 3 3 4 5 3" xfId="15010"/>
    <cellStyle name="Normal 2 5 3 3 4 6" xfId="5799"/>
    <cellStyle name="Normal 2 5 3 3 4 7" xfId="10911"/>
    <cellStyle name="Normal 2 5 3 3 5" xfId="1142"/>
    <cellStyle name="Normal 2 5 3 3 5 2" xfId="6317"/>
    <cellStyle name="Normal 2 5 3 3 5 3" xfId="11424"/>
    <cellStyle name="Normal 2 5 3 3 6" xfId="2176"/>
    <cellStyle name="Normal 2 5 3 3 6 2" xfId="7349"/>
    <cellStyle name="Normal 2 5 3 3 6 3" xfId="12448"/>
    <cellStyle name="Normal 2 5 3 3 7" xfId="3212"/>
    <cellStyle name="Normal 2 5 3 3 7 2" xfId="8381"/>
    <cellStyle name="Normal 2 5 3 3 7 3" xfId="13477"/>
    <cellStyle name="Normal 2 5 3 3 8" xfId="4237"/>
    <cellStyle name="Normal 2 5 3 3 8 2" xfId="9405"/>
    <cellStyle name="Normal 2 5 3 3 8 3" xfId="14498"/>
    <cellStyle name="Normal 2 5 3 3 9" xfId="5281"/>
    <cellStyle name="Normal 2 5 3 4" xfId="170"/>
    <cellStyle name="Normal 2 5 3 4 2" xfId="428"/>
    <cellStyle name="Normal 2 5 3 4 2 2" xfId="942"/>
    <cellStyle name="Normal 2 5 3 4 2 2 2" xfId="1974"/>
    <cellStyle name="Normal 2 5 3 4 2 2 2 2" xfId="7149"/>
    <cellStyle name="Normal 2 5 3 4 2 2 2 3" xfId="12256"/>
    <cellStyle name="Normal 2 5 3 4 2 2 3" xfId="3008"/>
    <cellStyle name="Normal 2 5 3 4 2 2 3 2" xfId="8181"/>
    <cellStyle name="Normal 2 5 3 4 2 2 3 3" xfId="13280"/>
    <cellStyle name="Normal 2 5 3 4 2 2 4" xfId="4048"/>
    <cellStyle name="Normal 2 5 3 4 2 2 4 2" xfId="9217"/>
    <cellStyle name="Normal 2 5 3 4 2 2 4 3" xfId="14311"/>
    <cellStyle name="Normal 2 5 3 4 2 2 5" xfId="5069"/>
    <cellStyle name="Normal 2 5 3 4 2 2 5 2" xfId="10237"/>
    <cellStyle name="Normal 2 5 3 4 2 2 5 3" xfId="15330"/>
    <cellStyle name="Normal 2 5 3 4 2 2 6" xfId="6119"/>
    <cellStyle name="Normal 2 5 3 4 2 2 7" xfId="11231"/>
    <cellStyle name="Normal 2 5 3 4 2 3" xfId="1462"/>
    <cellStyle name="Normal 2 5 3 4 2 3 2" xfId="6637"/>
    <cellStyle name="Normal 2 5 3 4 2 3 3" xfId="11744"/>
    <cellStyle name="Normal 2 5 3 4 2 4" xfId="2496"/>
    <cellStyle name="Normal 2 5 3 4 2 4 2" xfId="7669"/>
    <cellStyle name="Normal 2 5 3 4 2 4 3" xfId="12768"/>
    <cellStyle name="Normal 2 5 3 4 2 5" xfId="3535"/>
    <cellStyle name="Normal 2 5 3 4 2 5 2" xfId="8704"/>
    <cellStyle name="Normal 2 5 3 4 2 5 3" xfId="13798"/>
    <cellStyle name="Normal 2 5 3 4 2 6" xfId="4557"/>
    <cellStyle name="Normal 2 5 3 4 2 6 2" xfId="9725"/>
    <cellStyle name="Normal 2 5 3 4 2 6 3" xfId="14818"/>
    <cellStyle name="Normal 2 5 3 4 2 7" xfId="5605"/>
    <cellStyle name="Normal 2 5 3 4 2 8" xfId="10719"/>
    <cellStyle name="Normal 2 5 3 4 3" xfId="686"/>
    <cellStyle name="Normal 2 5 3 4 3 2" xfId="1718"/>
    <cellStyle name="Normal 2 5 3 4 3 2 2" xfId="6893"/>
    <cellStyle name="Normal 2 5 3 4 3 2 3" xfId="12000"/>
    <cellStyle name="Normal 2 5 3 4 3 3" xfId="2752"/>
    <cellStyle name="Normal 2 5 3 4 3 3 2" xfId="7925"/>
    <cellStyle name="Normal 2 5 3 4 3 3 3" xfId="13024"/>
    <cellStyle name="Normal 2 5 3 4 3 4" xfId="3792"/>
    <cellStyle name="Normal 2 5 3 4 3 4 2" xfId="8961"/>
    <cellStyle name="Normal 2 5 3 4 3 4 3" xfId="14055"/>
    <cellStyle name="Normal 2 5 3 4 3 5" xfId="4813"/>
    <cellStyle name="Normal 2 5 3 4 3 5 2" xfId="9981"/>
    <cellStyle name="Normal 2 5 3 4 3 5 3" xfId="15074"/>
    <cellStyle name="Normal 2 5 3 4 3 6" xfId="5863"/>
    <cellStyle name="Normal 2 5 3 4 3 7" xfId="10975"/>
    <cellStyle name="Normal 2 5 3 4 4" xfId="1206"/>
    <cellStyle name="Normal 2 5 3 4 4 2" xfId="6381"/>
    <cellStyle name="Normal 2 5 3 4 4 3" xfId="11488"/>
    <cellStyle name="Normal 2 5 3 4 5" xfId="2240"/>
    <cellStyle name="Normal 2 5 3 4 5 2" xfId="7413"/>
    <cellStyle name="Normal 2 5 3 4 5 3" xfId="12512"/>
    <cellStyle name="Normal 2 5 3 4 6" xfId="3278"/>
    <cellStyle name="Normal 2 5 3 4 6 2" xfId="8447"/>
    <cellStyle name="Normal 2 5 3 4 6 3" xfId="13542"/>
    <cellStyle name="Normal 2 5 3 4 7" xfId="4301"/>
    <cellStyle name="Normal 2 5 3 4 7 2" xfId="9469"/>
    <cellStyle name="Normal 2 5 3 4 7 3" xfId="14562"/>
    <cellStyle name="Normal 2 5 3 4 8" xfId="5347"/>
    <cellStyle name="Normal 2 5 3 4 9" xfId="10463"/>
    <cellStyle name="Normal 2 5 3 5" xfId="300"/>
    <cellStyle name="Normal 2 5 3 5 2" xfId="814"/>
    <cellStyle name="Normal 2 5 3 5 2 2" xfId="1846"/>
    <cellStyle name="Normal 2 5 3 5 2 2 2" xfId="7021"/>
    <cellStyle name="Normal 2 5 3 5 2 2 3" xfId="12128"/>
    <cellStyle name="Normal 2 5 3 5 2 3" xfId="2880"/>
    <cellStyle name="Normal 2 5 3 5 2 3 2" xfId="8053"/>
    <cellStyle name="Normal 2 5 3 5 2 3 3" xfId="13152"/>
    <cellStyle name="Normal 2 5 3 5 2 4" xfId="3920"/>
    <cellStyle name="Normal 2 5 3 5 2 4 2" xfId="9089"/>
    <cellStyle name="Normal 2 5 3 5 2 4 3" xfId="14183"/>
    <cellStyle name="Normal 2 5 3 5 2 5" xfId="4941"/>
    <cellStyle name="Normal 2 5 3 5 2 5 2" xfId="10109"/>
    <cellStyle name="Normal 2 5 3 5 2 5 3" xfId="15202"/>
    <cellStyle name="Normal 2 5 3 5 2 6" xfId="5991"/>
    <cellStyle name="Normal 2 5 3 5 2 7" xfId="11103"/>
    <cellStyle name="Normal 2 5 3 5 3" xfId="1334"/>
    <cellStyle name="Normal 2 5 3 5 3 2" xfId="6509"/>
    <cellStyle name="Normal 2 5 3 5 3 3" xfId="11616"/>
    <cellStyle name="Normal 2 5 3 5 4" xfId="2368"/>
    <cellStyle name="Normal 2 5 3 5 4 2" xfId="7541"/>
    <cellStyle name="Normal 2 5 3 5 4 3" xfId="12640"/>
    <cellStyle name="Normal 2 5 3 5 5" xfId="3407"/>
    <cellStyle name="Normal 2 5 3 5 5 2" xfId="8576"/>
    <cellStyle name="Normal 2 5 3 5 5 3" xfId="13670"/>
    <cellStyle name="Normal 2 5 3 5 6" xfId="4429"/>
    <cellStyle name="Normal 2 5 3 5 6 2" xfId="9597"/>
    <cellStyle name="Normal 2 5 3 5 6 3" xfId="14690"/>
    <cellStyle name="Normal 2 5 3 5 7" xfId="5477"/>
    <cellStyle name="Normal 2 5 3 5 8" xfId="10591"/>
    <cellStyle name="Normal 2 5 3 6" xfId="558"/>
    <cellStyle name="Normal 2 5 3 6 2" xfId="1590"/>
    <cellStyle name="Normal 2 5 3 6 2 2" xfId="6765"/>
    <cellStyle name="Normal 2 5 3 6 2 3" xfId="11872"/>
    <cellStyle name="Normal 2 5 3 6 3" xfId="2624"/>
    <cellStyle name="Normal 2 5 3 6 3 2" xfId="7797"/>
    <cellStyle name="Normal 2 5 3 6 3 3" xfId="12896"/>
    <cellStyle name="Normal 2 5 3 6 4" xfId="3664"/>
    <cellStyle name="Normal 2 5 3 6 4 2" xfId="8833"/>
    <cellStyle name="Normal 2 5 3 6 4 3" xfId="13927"/>
    <cellStyle name="Normal 2 5 3 6 5" xfId="4685"/>
    <cellStyle name="Normal 2 5 3 6 5 2" xfId="9853"/>
    <cellStyle name="Normal 2 5 3 6 5 3" xfId="14946"/>
    <cellStyle name="Normal 2 5 3 6 6" xfId="5735"/>
    <cellStyle name="Normal 2 5 3 6 7" xfId="10847"/>
    <cellStyle name="Normal 2 5 3 7" xfId="1076"/>
    <cellStyle name="Normal 2 5 3 7 2" xfId="6251"/>
    <cellStyle name="Normal 2 5 3 7 3" xfId="11360"/>
    <cellStyle name="Normal 2 5 3 8" xfId="2111"/>
    <cellStyle name="Normal 2 5 3 8 2" xfId="7284"/>
    <cellStyle name="Normal 2 5 3 8 3" xfId="12384"/>
    <cellStyle name="Normal 2 5 3 9" xfId="3145"/>
    <cellStyle name="Normal 2 5 3 9 2" xfId="8314"/>
    <cellStyle name="Normal 2 5 3 9 3" xfId="13411"/>
    <cellStyle name="Normal 2 5 4" xfId="54"/>
    <cellStyle name="Normal 2 5 4 10" xfId="5231"/>
    <cellStyle name="Normal 2 5 4 11" xfId="10351"/>
    <cellStyle name="Normal 2 5 4 2" xfId="120"/>
    <cellStyle name="Normal 2 5 4 2 10" xfId="10415"/>
    <cellStyle name="Normal 2 5 4 2 2" xfId="250"/>
    <cellStyle name="Normal 2 5 4 2 2 2" xfId="508"/>
    <cellStyle name="Normal 2 5 4 2 2 2 2" xfId="1022"/>
    <cellStyle name="Normal 2 5 4 2 2 2 2 2" xfId="2054"/>
    <cellStyle name="Normal 2 5 4 2 2 2 2 2 2" xfId="7229"/>
    <cellStyle name="Normal 2 5 4 2 2 2 2 2 3" xfId="12336"/>
    <cellStyle name="Normal 2 5 4 2 2 2 2 3" xfId="3088"/>
    <cellStyle name="Normal 2 5 4 2 2 2 2 3 2" xfId="8261"/>
    <cellStyle name="Normal 2 5 4 2 2 2 2 3 3" xfId="13360"/>
    <cellStyle name="Normal 2 5 4 2 2 2 2 4" xfId="4128"/>
    <cellStyle name="Normal 2 5 4 2 2 2 2 4 2" xfId="9297"/>
    <cellStyle name="Normal 2 5 4 2 2 2 2 4 3" xfId="14391"/>
    <cellStyle name="Normal 2 5 4 2 2 2 2 5" xfId="5149"/>
    <cellStyle name="Normal 2 5 4 2 2 2 2 5 2" xfId="10317"/>
    <cellStyle name="Normal 2 5 4 2 2 2 2 5 3" xfId="15410"/>
    <cellStyle name="Normal 2 5 4 2 2 2 2 6" xfId="6199"/>
    <cellStyle name="Normal 2 5 4 2 2 2 2 7" xfId="11311"/>
    <cellStyle name="Normal 2 5 4 2 2 2 3" xfId="1542"/>
    <cellStyle name="Normal 2 5 4 2 2 2 3 2" xfId="6717"/>
    <cellStyle name="Normal 2 5 4 2 2 2 3 3" xfId="11824"/>
    <cellStyle name="Normal 2 5 4 2 2 2 4" xfId="2576"/>
    <cellStyle name="Normal 2 5 4 2 2 2 4 2" xfId="7749"/>
    <cellStyle name="Normal 2 5 4 2 2 2 4 3" xfId="12848"/>
    <cellStyle name="Normal 2 5 4 2 2 2 5" xfId="3615"/>
    <cellStyle name="Normal 2 5 4 2 2 2 5 2" xfId="8784"/>
    <cellStyle name="Normal 2 5 4 2 2 2 5 3" xfId="13878"/>
    <cellStyle name="Normal 2 5 4 2 2 2 6" xfId="4637"/>
    <cellStyle name="Normal 2 5 4 2 2 2 6 2" xfId="9805"/>
    <cellStyle name="Normal 2 5 4 2 2 2 6 3" xfId="14898"/>
    <cellStyle name="Normal 2 5 4 2 2 2 7" xfId="5685"/>
    <cellStyle name="Normal 2 5 4 2 2 2 8" xfId="10799"/>
    <cellStyle name="Normal 2 5 4 2 2 3" xfId="766"/>
    <cellStyle name="Normal 2 5 4 2 2 3 2" xfId="1798"/>
    <cellStyle name="Normal 2 5 4 2 2 3 2 2" xfId="6973"/>
    <cellStyle name="Normal 2 5 4 2 2 3 2 3" xfId="12080"/>
    <cellStyle name="Normal 2 5 4 2 2 3 3" xfId="2832"/>
    <cellStyle name="Normal 2 5 4 2 2 3 3 2" xfId="8005"/>
    <cellStyle name="Normal 2 5 4 2 2 3 3 3" xfId="13104"/>
    <cellStyle name="Normal 2 5 4 2 2 3 4" xfId="3872"/>
    <cellStyle name="Normal 2 5 4 2 2 3 4 2" xfId="9041"/>
    <cellStyle name="Normal 2 5 4 2 2 3 4 3" xfId="14135"/>
    <cellStyle name="Normal 2 5 4 2 2 3 5" xfId="4893"/>
    <cellStyle name="Normal 2 5 4 2 2 3 5 2" xfId="10061"/>
    <cellStyle name="Normal 2 5 4 2 2 3 5 3" xfId="15154"/>
    <cellStyle name="Normal 2 5 4 2 2 3 6" xfId="5943"/>
    <cellStyle name="Normal 2 5 4 2 2 3 7" xfId="11055"/>
    <cellStyle name="Normal 2 5 4 2 2 4" xfId="1286"/>
    <cellStyle name="Normal 2 5 4 2 2 4 2" xfId="6461"/>
    <cellStyle name="Normal 2 5 4 2 2 4 3" xfId="11568"/>
    <cellStyle name="Normal 2 5 4 2 2 5" xfId="2320"/>
    <cellStyle name="Normal 2 5 4 2 2 5 2" xfId="7493"/>
    <cellStyle name="Normal 2 5 4 2 2 5 3" xfId="12592"/>
    <cellStyle name="Normal 2 5 4 2 2 6" xfId="3358"/>
    <cellStyle name="Normal 2 5 4 2 2 6 2" xfId="8527"/>
    <cellStyle name="Normal 2 5 4 2 2 6 3" xfId="13622"/>
    <cellStyle name="Normal 2 5 4 2 2 7" xfId="4381"/>
    <cellStyle name="Normal 2 5 4 2 2 7 2" xfId="9549"/>
    <cellStyle name="Normal 2 5 4 2 2 7 3" xfId="14642"/>
    <cellStyle name="Normal 2 5 4 2 2 8" xfId="5427"/>
    <cellStyle name="Normal 2 5 4 2 2 9" xfId="10543"/>
    <cellStyle name="Normal 2 5 4 2 3" xfId="380"/>
    <cellStyle name="Normal 2 5 4 2 3 2" xfId="894"/>
    <cellStyle name="Normal 2 5 4 2 3 2 2" xfId="1926"/>
    <cellStyle name="Normal 2 5 4 2 3 2 2 2" xfId="7101"/>
    <cellStyle name="Normal 2 5 4 2 3 2 2 3" xfId="12208"/>
    <cellStyle name="Normal 2 5 4 2 3 2 3" xfId="2960"/>
    <cellStyle name="Normal 2 5 4 2 3 2 3 2" xfId="8133"/>
    <cellStyle name="Normal 2 5 4 2 3 2 3 3" xfId="13232"/>
    <cellStyle name="Normal 2 5 4 2 3 2 4" xfId="4000"/>
    <cellStyle name="Normal 2 5 4 2 3 2 4 2" xfId="9169"/>
    <cellStyle name="Normal 2 5 4 2 3 2 4 3" xfId="14263"/>
    <cellStyle name="Normal 2 5 4 2 3 2 5" xfId="5021"/>
    <cellStyle name="Normal 2 5 4 2 3 2 5 2" xfId="10189"/>
    <cellStyle name="Normal 2 5 4 2 3 2 5 3" xfId="15282"/>
    <cellStyle name="Normal 2 5 4 2 3 2 6" xfId="6071"/>
    <cellStyle name="Normal 2 5 4 2 3 2 7" xfId="11183"/>
    <cellStyle name="Normal 2 5 4 2 3 3" xfId="1414"/>
    <cellStyle name="Normal 2 5 4 2 3 3 2" xfId="6589"/>
    <cellStyle name="Normal 2 5 4 2 3 3 3" xfId="11696"/>
    <cellStyle name="Normal 2 5 4 2 3 4" xfId="2448"/>
    <cellStyle name="Normal 2 5 4 2 3 4 2" xfId="7621"/>
    <cellStyle name="Normal 2 5 4 2 3 4 3" xfId="12720"/>
    <cellStyle name="Normal 2 5 4 2 3 5" xfId="3487"/>
    <cellStyle name="Normal 2 5 4 2 3 5 2" xfId="8656"/>
    <cellStyle name="Normal 2 5 4 2 3 5 3" xfId="13750"/>
    <cellStyle name="Normal 2 5 4 2 3 6" xfId="4509"/>
    <cellStyle name="Normal 2 5 4 2 3 6 2" xfId="9677"/>
    <cellStyle name="Normal 2 5 4 2 3 6 3" xfId="14770"/>
    <cellStyle name="Normal 2 5 4 2 3 7" xfId="5557"/>
    <cellStyle name="Normal 2 5 4 2 3 8" xfId="10671"/>
    <cellStyle name="Normal 2 5 4 2 4" xfId="638"/>
    <cellStyle name="Normal 2 5 4 2 4 2" xfId="1670"/>
    <cellStyle name="Normal 2 5 4 2 4 2 2" xfId="6845"/>
    <cellStyle name="Normal 2 5 4 2 4 2 3" xfId="11952"/>
    <cellStyle name="Normal 2 5 4 2 4 3" xfId="2704"/>
    <cellStyle name="Normal 2 5 4 2 4 3 2" xfId="7877"/>
    <cellStyle name="Normal 2 5 4 2 4 3 3" xfId="12976"/>
    <cellStyle name="Normal 2 5 4 2 4 4" xfId="3744"/>
    <cellStyle name="Normal 2 5 4 2 4 4 2" xfId="8913"/>
    <cellStyle name="Normal 2 5 4 2 4 4 3" xfId="14007"/>
    <cellStyle name="Normal 2 5 4 2 4 5" xfId="4765"/>
    <cellStyle name="Normal 2 5 4 2 4 5 2" xfId="9933"/>
    <cellStyle name="Normal 2 5 4 2 4 5 3" xfId="15026"/>
    <cellStyle name="Normal 2 5 4 2 4 6" xfId="5815"/>
    <cellStyle name="Normal 2 5 4 2 4 7" xfId="10927"/>
    <cellStyle name="Normal 2 5 4 2 5" xfId="1158"/>
    <cellStyle name="Normal 2 5 4 2 5 2" xfId="6333"/>
    <cellStyle name="Normal 2 5 4 2 5 3" xfId="11440"/>
    <cellStyle name="Normal 2 5 4 2 6" xfId="2192"/>
    <cellStyle name="Normal 2 5 4 2 6 2" xfId="7365"/>
    <cellStyle name="Normal 2 5 4 2 6 3" xfId="12464"/>
    <cellStyle name="Normal 2 5 4 2 7" xfId="3228"/>
    <cellStyle name="Normal 2 5 4 2 7 2" xfId="8397"/>
    <cellStyle name="Normal 2 5 4 2 7 3" xfId="13493"/>
    <cellStyle name="Normal 2 5 4 2 8" xfId="4253"/>
    <cellStyle name="Normal 2 5 4 2 8 2" xfId="9421"/>
    <cellStyle name="Normal 2 5 4 2 8 3" xfId="14514"/>
    <cellStyle name="Normal 2 5 4 2 9" xfId="5297"/>
    <cellStyle name="Normal 2 5 4 3" xfId="186"/>
    <cellStyle name="Normal 2 5 4 3 2" xfId="444"/>
    <cellStyle name="Normal 2 5 4 3 2 2" xfId="958"/>
    <cellStyle name="Normal 2 5 4 3 2 2 2" xfId="1990"/>
    <cellStyle name="Normal 2 5 4 3 2 2 2 2" xfId="7165"/>
    <cellStyle name="Normal 2 5 4 3 2 2 2 3" xfId="12272"/>
    <cellStyle name="Normal 2 5 4 3 2 2 3" xfId="3024"/>
    <cellStyle name="Normal 2 5 4 3 2 2 3 2" xfId="8197"/>
    <cellStyle name="Normal 2 5 4 3 2 2 3 3" xfId="13296"/>
    <cellStyle name="Normal 2 5 4 3 2 2 4" xfId="4064"/>
    <cellStyle name="Normal 2 5 4 3 2 2 4 2" xfId="9233"/>
    <cellStyle name="Normal 2 5 4 3 2 2 4 3" xfId="14327"/>
    <cellStyle name="Normal 2 5 4 3 2 2 5" xfId="5085"/>
    <cellStyle name="Normal 2 5 4 3 2 2 5 2" xfId="10253"/>
    <cellStyle name="Normal 2 5 4 3 2 2 5 3" xfId="15346"/>
    <cellStyle name="Normal 2 5 4 3 2 2 6" xfId="6135"/>
    <cellStyle name="Normal 2 5 4 3 2 2 7" xfId="11247"/>
    <cellStyle name="Normal 2 5 4 3 2 3" xfId="1478"/>
    <cellStyle name="Normal 2 5 4 3 2 3 2" xfId="6653"/>
    <cellStyle name="Normal 2 5 4 3 2 3 3" xfId="11760"/>
    <cellStyle name="Normal 2 5 4 3 2 4" xfId="2512"/>
    <cellStyle name="Normal 2 5 4 3 2 4 2" xfId="7685"/>
    <cellStyle name="Normal 2 5 4 3 2 4 3" xfId="12784"/>
    <cellStyle name="Normal 2 5 4 3 2 5" xfId="3551"/>
    <cellStyle name="Normal 2 5 4 3 2 5 2" xfId="8720"/>
    <cellStyle name="Normal 2 5 4 3 2 5 3" xfId="13814"/>
    <cellStyle name="Normal 2 5 4 3 2 6" xfId="4573"/>
    <cellStyle name="Normal 2 5 4 3 2 6 2" xfId="9741"/>
    <cellStyle name="Normal 2 5 4 3 2 6 3" xfId="14834"/>
    <cellStyle name="Normal 2 5 4 3 2 7" xfId="5621"/>
    <cellStyle name="Normal 2 5 4 3 2 8" xfId="10735"/>
    <cellStyle name="Normal 2 5 4 3 3" xfId="702"/>
    <cellStyle name="Normal 2 5 4 3 3 2" xfId="1734"/>
    <cellStyle name="Normal 2 5 4 3 3 2 2" xfId="6909"/>
    <cellStyle name="Normal 2 5 4 3 3 2 3" xfId="12016"/>
    <cellStyle name="Normal 2 5 4 3 3 3" xfId="2768"/>
    <cellStyle name="Normal 2 5 4 3 3 3 2" xfId="7941"/>
    <cellStyle name="Normal 2 5 4 3 3 3 3" xfId="13040"/>
    <cellStyle name="Normal 2 5 4 3 3 4" xfId="3808"/>
    <cellStyle name="Normal 2 5 4 3 3 4 2" xfId="8977"/>
    <cellStyle name="Normal 2 5 4 3 3 4 3" xfId="14071"/>
    <cellStyle name="Normal 2 5 4 3 3 5" xfId="4829"/>
    <cellStyle name="Normal 2 5 4 3 3 5 2" xfId="9997"/>
    <cellStyle name="Normal 2 5 4 3 3 5 3" xfId="15090"/>
    <cellStyle name="Normal 2 5 4 3 3 6" xfId="5879"/>
    <cellStyle name="Normal 2 5 4 3 3 7" xfId="10991"/>
    <cellStyle name="Normal 2 5 4 3 4" xfId="1222"/>
    <cellStyle name="Normal 2 5 4 3 4 2" xfId="6397"/>
    <cellStyle name="Normal 2 5 4 3 4 3" xfId="11504"/>
    <cellStyle name="Normal 2 5 4 3 5" xfId="2256"/>
    <cellStyle name="Normal 2 5 4 3 5 2" xfId="7429"/>
    <cellStyle name="Normal 2 5 4 3 5 3" xfId="12528"/>
    <cellStyle name="Normal 2 5 4 3 6" xfId="3294"/>
    <cellStyle name="Normal 2 5 4 3 6 2" xfId="8463"/>
    <cellStyle name="Normal 2 5 4 3 6 3" xfId="13558"/>
    <cellStyle name="Normal 2 5 4 3 7" xfId="4317"/>
    <cellStyle name="Normal 2 5 4 3 7 2" xfId="9485"/>
    <cellStyle name="Normal 2 5 4 3 7 3" xfId="14578"/>
    <cellStyle name="Normal 2 5 4 3 8" xfId="5363"/>
    <cellStyle name="Normal 2 5 4 3 9" xfId="10479"/>
    <cellStyle name="Normal 2 5 4 4" xfId="316"/>
    <cellStyle name="Normal 2 5 4 4 2" xfId="830"/>
    <cellStyle name="Normal 2 5 4 4 2 2" xfId="1862"/>
    <cellStyle name="Normal 2 5 4 4 2 2 2" xfId="7037"/>
    <cellStyle name="Normal 2 5 4 4 2 2 3" xfId="12144"/>
    <cellStyle name="Normal 2 5 4 4 2 3" xfId="2896"/>
    <cellStyle name="Normal 2 5 4 4 2 3 2" xfId="8069"/>
    <cellStyle name="Normal 2 5 4 4 2 3 3" xfId="13168"/>
    <cellStyle name="Normal 2 5 4 4 2 4" xfId="3936"/>
    <cellStyle name="Normal 2 5 4 4 2 4 2" xfId="9105"/>
    <cellStyle name="Normal 2 5 4 4 2 4 3" xfId="14199"/>
    <cellStyle name="Normal 2 5 4 4 2 5" xfId="4957"/>
    <cellStyle name="Normal 2 5 4 4 2 5 2" xfId="10125"/>
    <cellStyle name="Normal 2 5 4 4 2 5 3" xfId="15218"/>
    <cellStyle name="Normal 2 5 4 4 2 6" xfId="6007"/>
    <cellStyle name="Normal 2 5 4 4 2 7" xfId="11119"/>
    <cellStyle name="Normal 2 5 4 4 3" xfId="1350"/>
    <cellStyle name="Normal 2 5 4 4 3 2" xfId="6525"/>
    <cellStyle name="Normal 2 5 4 4 3 3" xfId="11632"/>
    <cellStyle name="Normal 2 5 4 4 4" xfId="2384"/>
    <cellStyle name="Normal 2 5 4 4 4 2" xfId="7557"/>
    <cellStyle name="Normal 2 5 4 4 4 3" xfId="12656"/>
    <cellStyle name="Normal 2 5 4 4 5" xfId="3423"/>
    <cellStyle name="Normal 2 5 4 4 5 2" xfId="8592"/>
    <cellStyle name="Normal 2 5 4 4 5 3" xfId="13686"/>
    <cellStyle name="Normal 2 5 4 4 6" xfId="4445"/>
    <cellStyle name="Normal 2 5 4 4 6 2" xfId="9613"/>
    <cellStyle name="Normal 2 5 4 4 6 3" xfId="14706"/>
    <cellStyle name="Normal 2 5 4 4 7" xfId="5493"/>
    <cellStyle name="Normal 2 5 4 4 8" xfId="10607"/>
    <cellStyle name="Normal 2 5 4 5" xfId="574"/>
    <cellStyle name="Normal 2 5 4 5 2" xfId="1606"/>
    <cellStyle name="Normal 2 5 4 5 2 2" xfId="6781"/>
    <cellStyle name="Normal 2 5 4 5 2 3" xfId="11888"/>
    <cellStyle name="Normal 2 5 4 5 3" xfId="2640"/>
    <cellStyle name="Normal 2 5 4 5 3 2" xfId="7813"/>
    <cellStyle name="Normal 2 5 4 5 3 3" xfId="12912"/>
    <cellStyle name="Normal 2 5 4 5 4" xfId="3680"/>
    <cellStyle name="Normal 2 5 4 5 4 2" xfId="8849"/>
    <cellStyle name="Normal 2 5 4 5 4 3" xfId="13943"/>
    <cellStyle name="Normal 2 5 4 5 5" xfId="4701"/>
    <cellStyle name="Normal 2 5 4 5 5 2" xfId="9869"/>
    <cellStyle name="Normal 2 5 4 5 5 3" xfId="14962"/>
    <cellStyle name="Normal 2 5 4 5 6" xfId="5751"/>
    <cellStyle name="Normal 2 5 4 5 7" xfId="10863"/>
    <cellStyle name="Normal 2 5 4 6" xfId="1093"/>
    <cellStyle name="Normal 2 5 4 6 2" xfId="6268"/>
    <cellStyle name="Normal 2 5 4 6 3" xfId="11376"/>
    <cellStyle name="Normal 2 5 4 7" xfId="2128"/>
    <cellStyle name="Normal 2 5 4 7 2" xfId="7301"/>
    <cellStyle name="Normal 2 5 4 7 3" xfId="12400"/>
    <cellStyle name="Normal 2 5 4 8" xfId="3162"/>
    <cellStyle name="Normal 2 5 4 8 2" xfId="8331"/>
    <cellStyle name="Normal 2 5 4 8 3" xfId="13427"/>
    <cellStyle name="Normal 2 5 4 9" xfId="4189"/>
    <cellStyle name="Normal 2 5 4 9 2" xfId="9357"/>
    <cellStyle name="Normal 2 5 4 9 3" xfId="14450"/>
    <cellStyle name="Normal 2 5 5" xfId="88"/>
    <cellStyle name="Normal 2 5 5 10" xfId="10383"/>
    <cellStyle name="Normal 2 5 5 2" xfId="218"/>
    <cellStyle name="Normal 2 5 5 2 2" xfId="476"/>
    <cellStyle name="Normal 2 5 5 2 2 2" xfId="990"/>
    <cellStyle name="Normal 2 5 5 2 2 2 2" xfId="2022"/>
    <cellStyle name="Normal 2 5 5 2 2 2 2 2" xfId="7197"/>
    <cellStyle name="Normal 2 5 5 2 2 2 2 3" xfId="12304"/>
    <cellStyle name="Normal 2 5 5 2 2 2 3" xfId="3056"/>
    <cellStyle name="Normal 2 5 5 2 2 2 3 2" xfId="8229"/>
    <cellStyle name="Normal 2 5 5 2 2 2 3 3" xfId="13328"/>
    <cellStyle name="Normal 2 5 5 2 2 2 4" xfId="4096"/>
    <cellStyle name="Normal 2 5 5 2 2 2 4 2" xfId="9265"/>
    <cellStyle name="Normal 2 5 5 2 2 2 4 3" xfId="14359"/>
    <cellStyle name="Normal 2 5 5 2 2 2 5" xfId="5117"/>
    <cellStyle name="Normal 2 5 5 2 2 2 5 2" xfId="10285"/>
    <cellStyle name="Normal 2 5 5 2 2 2 5 3" xfId="15378"/>
    <cellStyle name="Normal 2 5 5 2 2 2 6" xfId="6167"/>
    <cellStyle name="Normal 2 5 5 2 2 2 7" xfId="11279"/>
    <cellStyle name="Normal 2 5 5 2 2 3" xfId="1510"/>
    <cellStyle name="Normal 2 5 5 2 2 3 2" xfId="6685"/>
    <cellStyle name="Normal 2 5 5 2 2 3 3" xfId="11792"/>
    <cellStyle name="Normal 2 5 5 2 2 4" xfId="2544"/>
    <cellStyle name="Normal 2 5 5 2 2 4 2" xfId="7717"/>
    <cellStyle name="Normal 2 5 5 2 2 4 3" xfId="12816"/>
    <cellStyle name="Normal 2 5 5 2 2 5" xfId="3583"/>
    <cellStyle name="Normal 2 5 5 2 2 5 2" xfId="8752"/>
    <cellStyle name="Normal 2 5 5 2 2 5 3" xfId="13846"/>
    <cellStyle name="Normal 2 5 5 2 2 6" xfId="4605"/>
    <cellStyle name="Normal 2 5 5 2 2 6 2" xfId="9773"/>
    <cellStyle name="Normal 2 5 5 2 2 6 3" xfId="14866"/>
    <cellStyle name="Normal 2 5 5 2 2 7" xfId="5653"/>
    <cellStyle name="Normal 2 5 5 2 2 8" xfId="10767"/>
    <cellStyle name="Normal 2 5 5 2 3" xfId="734"/>
    <cellStyle name="Normal 2 5 5 2 3 2" xfId="1766"/>
    <cellStyle name="Normal 2 5 5 2 3 2 2" xfId="6941"/>
    <cellStyle name="Normal 2 5 5 2 3 2 3" xfId="12048"/>
    <cellStyle name="Normal 2 5 5 2 3 3" xfId="2800"/>
    <cellStyle name="Normal 2 5 5 2 3 3 2" xfId="7973"/>
    <cellStyle name="Normal 2 5 5 2 3 3 3" xfId="13072"/>
    <cellStyle name="Normal 2 5 5 2 3 4" xfId="3840"/>
    <cellStyle name="Normal 2 5 5 2 3 4 2" xfId="9009"/>
    <cellStyle name="Normal 2 5 5 2 3 4 3" xfId="14103"/>
    <cellStyle name="Normal 2 5 5 2 3 5" xfId="4861"/>
    <cellStyle name="Normal 2 5 5 2 3 5 2" xfId="10029"/>
    <cellStyle name="Normal 2 5 5 2 3 5 3" xfId="15122"/>
    <cellStyle name="Normal 2 5 5 2 3 6" xfId="5911"/>
    <cellStyle name="Normal 2 5 5 2 3 7" xfId="11023"/>
    <cellStyle name="Normal 2 5 5 2 4" xfId="1254"/>
    <cellStyle name="Normal 2 5 5 2 4 2" xfId="6429"/>
    <cellStyle name="Normal 2 5 5 2 4 3" xfId="11536"/>
    <cellStyle name="Normal 2 5 5 2 5" xfId="2288"/>
    <cellStyle name="Normal 2 5 5 2 5 2" xfId="7461"/>
    <cellStyle name="Normal 2 5 5 2 5 3" xfId="12560"/>
    <cellStyle name="Normal 2 5 5 2 6" xfId="3326"/>
    <cellStyle name="Normal 2 5 5 2 6 2" xfId="8495"/>
    <cellStyle name="Normal 2 5 5 2 6 3" xfId="13590"/>
    <cellStyle name="Normal 2 5 5 2 7" xfId="4349"/>
    <cellStyle name="Normal 2 5 5 2 7 2" xfId="9517"/>
    <cellStyle name="Normal 2 5 5 2 7 3" xfId="14610"/>
    <cellStyle name="Normal 2 5 5 2 8" xfId="5395"/>
    <cellStyle name="Normal 2 5 5 2 9" xfId="10511"/>
    <cellStyle name="Normal 2 5 5 3" xfId="348"/>
    <cellStyle name="Normal 2 5 5 3 2" xfId="862"/>
    <cellStyle name="Normal 2 5 5 3 2 2" xfId="1894"/>
    <cellStyle name="Normal 2 5 5 3 2 2 2" xfId="7069"/>
    <cellStyle name="Normal 2 5 5 3 2 2 3" xfId="12176"/>
    <cellStyle name="Normal 2 5 5 3 2 3" xfId="2928"/>
    <cellStyle name="Normal 2 5 5 3 2 3 2" xfId="8101"/>
    <cellStyle name="Normal 2 5 5 3 2 3 3" xfId="13200"/>
    <cellStyle name="Normal 2 5 5 3 2 4" xfId="3968"/>
    <cellStyle name="Normal 2 5 5 3 2 4 2" xfId="9137"/>
    <cellStyle name="Normal 2 5 5 3 2 4 3" xfId="14231"/>
    <cellStyle name="Normal 2 5 5 3 2 5" xfId="4989"/>
    <cellStyle name="Normal 2 5 5 3 2 5 2" xfId="10157"/>
    <cellStyle name="Normal 2 5 5 3 2 5 3" xfId="15250"/>
    <cellStyle name="Normal 2 5 5 3 2 6" xfId="6039"/>
    <cellStyle name="Normal 2 5 5 3 2 7" xfId="11151"/>
    <cellStyle name="Normal 2 5 5 3 3" xfId="1382"/>
    <cellStyle name="Normal 2 5 5 3 3 2" xfId="6557"/>
    <cellStyle name="Normal 2 5 5 3 3 3" xfId="11664"/>
    <cellStyle name="Normal 2 5 5 3 4" xfId="2416"/>
    <cellStyle name="Normal 2 5 5 3 4 2" xfId="7589"/>
    <cellStyle name="Normal 2 5 5 3 4 3" xfId="12688"/>
    <cellStyle name="Normal 2 5 5 3 5" xfId="3455"/>
    <cellStyle name="Normal 2 5 5 3 5 2" xfId="8624"/>
    <cellStyle name="Normal 2 5 5 3 5 3" xfId="13718"/>
    <cellStyle name="Normal 2 5 5 3 6" xfId="4477"/>
    <cellStyle name="Normal 2 5 5 3 6 2" xfId="9645"/>
    <cellStyle name="Normal 2 5 5 3 6 3" xfId="14738"/>
    <cellStyle name="Normal 2 5 5 3 7" xfId="5525"/>
    <cellStyle name="Normal 2 5 5 3 8" xfId="10639"/>
    <cellStyle name="Normal 2 5 5 4" xfId="606"/>
    <cellStyle name="Normal 2 5 5 4 2" xfId="1638"/>
    <cellStyle name="Normal 2 5 5 4 2 2" xfId="6813"/>
    <cellStyle name="Normal 2 5 5 4 2 3" xfId="11920"/>
    <cellStyle name="Normal 2 5 5 4 3" xfId="2672"/>
    <cellStyle name="Normal 2 5 5 4 3 2" xfId="7845"/>
    <cellStyle name="Normal 2 5 5 4 3 3" xfId="12944"/>
    <cellStyle name="Normal 2 5 5 4 4" xfId="3712"/>
    <cellStyle name="Normal 2 5 5 4 4 2" xfId="8881"/>
    <cellStyle name="Normal 2 5 5 4 4 3" xfId="13975"/>
    <cellStyle name="Normal 2 5 5 4 5" xfId="4733"/>
    <cellStyle name="Normal 2 5 5 4 5 2" xfId="9901"/>
    <cellStyle name="Normal 2 5 5 4 5 3" xfId="14994"/>
    <cellStyle name="Normal 2 5 5 4 6" xfId="5783"/>
    <cellStyle name="Normal 2 5 5 4 7" xfId="10895"/>
    <cellStyle name="Normal 2 5 5 5" xfId="1126"/>
    <cellStyle name="Normal 2 5 5 5 2" xfId="6301"/>
    <cellStyle name="Normal 2 5 5 5 3" xfId="11408"/>
    <cellStyle name="Normal 2 5 5 6" xfId="2160"/>
    <cellStyle name="Normal 2 5 5 6 2" xfId="7333"/>
    <cellStyle name="Normal 2 5 5 6 3" xfId="12432"/>
    <cellStyle name="Normal 2 5 5 7" xfId="3196"/>
    <cellStyle name="Normal 2 5 5 7 2" xfId="8365"/>
    <cellStyle name="Normal 2 5 5 7 3" xfId="13461"/>
    <cellStyle name="Normal 2 5 5 8" xfId="4221"/>
    <cellStyle name="Normal 2 5 5 8 2" xfId="9389"/>
    <cellStyle name="Normal 2 5 5 8 3" xfId="14482"/>
    <cellStyle name="Normal 2 5 5 9" xfId="5265"/>
    <cellStyle name="Normal 2 5 6" xfId="154"/>
    <cellStyle name="Normal 2 5 6 2" xfId="412"/>
    <cellStyle name="Normal 2 5 6 2 2" xfId="926"/>
    <cellStyle name="Normal 2 5 6 2 2 2" xfId="1958"/>
    <cellStyle name="Normal 2 5 6 2 2 2 2" xfId="7133"/>
    <cellStyle name="Normal 2 5 6 2 2 2 3" xfId="12240"/>
    <cellStyle name="Normal 2 5 6 2 2 3" xfId="2992"/>
    <cellStyle name="Normal 2 5 6 2 2 3 2" xfId="8165"/>
    <cellStyle name="Normal 2 5 6 2 2 3 3" xfId="13264"/>
    <cellStyle name="Normal 2 5 6 2 2 4" xfId="4032"/>
    <cellStyle name="Normal 2 5 6 2 2 4 2" xfId="9201"/>
    <cellStyle name="Normal 2 5 6 2 2 4 3" xfId="14295"/>
    <cellStyle name="Normal 2 5 6 2 2 5" xfId="5053"/>
    <cellStyle name="Normal 2 5 6 2 2 5 2" xfId="10221"/>
    <cellStyle name="Normal 2 5 6 2 2 5 3" xfId="15314"/>
    <cellStyle name="Normal 2 5 6 2 2 6" xfId="6103"/>
    <cellStyle name="Normal 2 5 6 2 2 7" xfId="11215"/>
    <cellStyle name="Normal 2 5 6 2 3" xfId="1446"/>
    <cellStyle name="Normal 2 5 6 2 3 2" xfId="6621"/>
    <cellStyle name="Normal 2 5 6 2 3 3" xfId="11728"/>
    <cellStyle name="Normal 2 5 6 2 4" xfId="2480"/>
    <cellStyle name="Normal 2 5 6 2 4 2" xfId="7653"/>
    <cellStyle name="Normal 2 5 6 2 4 3" xfId="12752"/>
    <cellStyle name="Normal 2 5 6 2 5" xfId="3519"/>
    <cellStyle name="Normal 2 5 6 2 5 2" xfId="8688"/>
    <cellStyle name="Normal 2 5 6 2 5 3" xfId="13782"/>
    <cellStyle name="Normal 2 5 6 2 6" xfId="4541"/>
    <cellStyle name="Normal 2 5 6 2 6 2" xfId="9709"/>
    <cellStyle name="Normal 2 5 6 2 6 3" xfId="14802"/>
    <cellStyle name="Normal 2 5 6 2 7" xfId="5589"/>
    <cellStyle name="Normal 2 5 6 2 8" xfId="10703"/>
    <cellStyle name="Normal 2 5 6 3" xfId="670"/>
    <cellStyle name="Normal 2 5 6 3 2" xfId="1702"/>
    <cellStyle name="Normal 2 5 6 3 2 2" xfId="6877"/>
    <cellStyle name="Normal 2 5 6 3 2 3" xfId="11984"/>
    <cellStyle name="Normal 2 5 6 3 3" xfId="2736"/>
    <cellStyle name="Normal 2 5 6 3 3 2" xfId="7909"/>
    <cellStyle name="Normal 2 5 6 3 3 3" xfId="13008"/>
    <cellStyle name="Normal 2 5 6 3 4" xfId="3776"/>
    <cellStyle name="Normal 2 5 6 3 4 2" xfId="8945"/>
    <cellStyle name="Normal 2 5 6 3 4 3" xfId="14039"/>
    <cellStyle name="Normal 2 5 6 3 5" xfId="4797"/>
    <cellStyle name="Normal 2 5 6 3 5 2" xfId="9965"/>
    <cellStyle name="Normal 2 5 6 3 5 3" xfId="15058"/>
    <cellStyle name="Normal 2 5 6 3 6" xfId="5847"/>
    <cellStyle name="Normal 2 5 6 3 7" xfId="10959"/>
    <cellStyle name="Normal 2 5 6 4" xfId="1190"/>
    <cellStyle name="Normal 2 5 6 4 2" xfId="6365"/>
    <cellStyle name="Normal 2 5 6 4 3" xfId="11472"/>
    <cellStyle name="Normal 2 5 6 5" xfId="2224"/>
    <cellStyle name="Normal 2 5 6 5 2" xfId="7397"/>
    <cellStyle name="Normal 2 5 6 5 3" xfId="12496"/>
    <cellStyle name="Normal 2 5 6 6" xfId="3262"/>
    <cellStyle name="Normal 2 5 6 6 2" xfId="8431"/>
    <cellStyle name="Normal 2 5 6 6 3" xfId="13526"/>
    <cellStyle name="Normal 2 5 6 7" xfId="4285"/>
    <cellStyle name="Normal 2 5 6 7 2" xfId="9453"/>
    <cellStyle name="Normal 2 5 6 7 3" xfId="14546"/>
    <cellStyle name="Normal 2 5 6 8" xfId="5331"/>
    <cellStyle name="Normal 2 5 6 9" xfId="10447"/>
    <cellStyle name="Normal 2 5 7" xfId="284"/>
    <cellStyle name="Normal 2 5 7 2" xfId="798"/>
    <cellStyle name="Normal 2 5 7 2 2" xfId="1830"/>
    <cellStyle name="Normal 2 5 7 2 2 2" xfId="7005"/>
    <cellStyle name="Normal 2 5 7 2 2 3" xfId="12112"/>
    <cellStyle name="Normal 2 5 7 2 3" xfId="2864"/>
    <cellStyle name="Normal 2 5 7 2 3 2" xfId="8037"/>
    <cellStyle name="Normal 2 5 7 2 3 3" xfId="13136"/>
    <cellStyle name="Normal 2 5 7 2 4" xfId="3904"/>
    <cellStyle name="Normal 2 5 7 2 4 2" xfId="9073"/>
    <cellStyle name="Normal 2 5 7 2 4 3" xfId="14167"/>
    <cellStyle name="Normal 2 5 7 2 5" xfId="4925"/>
    <cellStyle name="Normal 2 5 7 2 5 2" xfId="10093"/>
    <cellStyle name="Normal 2 5 7 2 5 3" xfId="15186"/>
    <cellStyle name="Normal 2 5 7 2 6" xfId="5975"/>
    <cellStyle name="Normal 2 5 7 2 7" xfId="11087"/>
    <cellStyle name="Normal 2 5 7 3" xfId="1318"/>
    <cellStyle name="Normal 2 5 7 3 2" xfId="6493"/>
    <cellStyle name="Normal 2 5 7 3 3" xfId="11600"/>
    <cellStyle name="Normal 2 5 7 4" xfId="2352"/>
    <cellStyle name="Normal 2 5 7 4 2" xfId="7525"/>
    <cellStyle name="Normal 2 5 7 4 3" xfId="12624"/>
    <cellStyle name="Normal 2 5 7 5" xfId="3391"/>
    <cellStyle name="Normal 2 5 7 5 2" xfId="8560"/>
    <cellStyle name="Normal 2 5 7 5 3" xfId="13654"/>
    <cellStyle name="Normal 2 5 7 6" xfId="4413"/>
    <cellStyle name="Normal 2 5 7 6 2" xfId="9581"/>
    <cellStyle name="Normal 2 5 7 6 3" xfId="14674"/>
    <cellStyle name="Normal 2 5 7 7" xfId="5461"/>
    <cellStyle name="Normal 2 5 7 8" xfId="10575"/>
    <cellStyle name="Normal 2 5 8" xfId="542"/>
    <cellStyle name="Normal 2 5 8 2" xfId="1574"/>
    <cellStyle name="Normal 2 5 8 2 2" xfId="6749"/>
    <cellStyle name="Normal 2 5 8 2 3" xfId="11856"/>
    <cellStyle name="Normal 2 5 8 3" xfId="2608"/>
    <cellStyle name="Normal 2 5 8 3 2" xfId="7781"/>
    <cellStyle name="Normal 2 5 8 3 3" xfId="12880"/>
    <cellStyle name="Normal 2 5 8 4" xfId="3648"/>
    <cellStyle name="Normal 2 5 8 4 2" xfId="8817"/>
    <cellStyle name="Normal 2 5 8 4 3" xfId="13911"/>
    <cellStyle name="Normal 2 5 8 5" xfId="4669"/>
    <cellStyle name="Normal 2 5 8 5 2" xfId="9837"/>
    <cellStyle name="Normal 2 5 8 5 3" xfId="14930"/>
    <cellStyle name="Normal 2 5 8 6" xfId="5719"/>
    <cellStyle name="Normal 2 5 8 7" xfId="10831"/>
    <cellStyle name="Normal 2 5 9" xfId="1059"/>
    <cellStyle name="Normal 2 5 9 2" xfId="6234"/>
    <cellStyle name="Normal 2 5 9 3" xfId="11343"/>
    <cellStyle name="Normal 2 6" xfId="22"/>
    <cellStyle name="Normal 2 6 10" xfId="3133"/>
    <cellStyle name="Normal 2 6 10 2" xfId="8302"/>
    <cellStyle name="Normal 2 6 10 3" xfId="13399"/>
    <cellStyle name="Normal 2 6 11" xfId="4161"/>
    <cellStyle name="Normal 2 6 11 2" xfId="9329"/>
    <cellStyle name="Normal 2 6 11 3" xfId="14422"/>
    <cellStyle name="Normal 2 6 12" xfId="5199"/>
    <cellStyle name="Normal 2 6 13" xfId="5189"/>
    <cellStyle name="Normal 2 6 2" xfId="40"/>
    <cellStyle name="Normal 2 6 2 10" xfId="4177"/>
    <cellStyle name="Normal 2 6 2 10 2" xfId="9345"/>
    <cellStyle name="Normal 2 6 2 10 3" xfId="14438"/>
    <cellStyle name="Normal 2 6 2 11" xfId="5217"/>
    <cellStyle name="Normal 2 6 2 12" xfId="5714"/>
    <cellStyle name="Normal 2 6 2 2" xfId="74"/>
    <cellStyle name="Normal 2 6 2 2 10" xfId="5251"/>
    <cellStyle name="Normal 2 6 2 2 11" xfId="10371"/>
    <cellStyle name="Normal 2 6 2 2 2" xfId="140"/>
    <cellStyle name="Normal 2 6 2 2 2 10" xfId="10435"/>
    <cellStyle name="Normal 2 6 2 2 2 2" xfId="270"/>
    <cellStyle name="Normal 2 6 2 2 2 2 2" xfId="528"/>
    <cellStyle name="Normal 2 6 2 2 2 2 2 2" xfId="1042"/>
    <cellStyle name="Normal 2 6 2 2 2 2 2 2 2" xfId="2074"/>
    <cellStyle name="Normal 2 6 2 2 2 2 2 2 2 2" xfId="7249"/>
    <cellStyle name="Normal 2 6 2 2 2 2 2 2 2 3" xfId="12356"/>
    <cellStyle name="Normal 2 6 2 2 2 2 2 2 3" xfId="3108"/>
    <cellStyle name="Normal 2 6 2 2 2 2 2 2 3 2" xfId="8281"/>
    <cellStyle name="Normal 2 6 2 2 2 2 2 2 3 3" xfId="13380"/>
    <cellStyle name="Normal 2 6 2 2 2 2 2 2 4" xfId="4148"/>
    <cellStyle name="Normal 2 6 2 2 2 2 2 2 4 2" xfId="9317"/>
    <cellStyle name="Normal 2 6 2 2 2 2 2 2 4 3" xfId="14411"/>
    <cellStyle name="Normal 2 6 2 2 2 2 2 2 5" xfId="5169"/>
    <cellStyle name="Normal 2 6 2 2 2 2 2 2 5 2" xfId="10337"/>
    <cellStyle name="Normal 2 6 2 2 2 2 2 2 5 3" xfId="15430"/>
    <cellStyle name="Normal 2 6 2 2 2 2 2 2 6" xfId="6219"/>
    <cellStyle name="Normal 2 6 2 2 2 2 2 2 7" xfId="11331"/>
    <cellStyle name="Normal 2 6 2 2 2 2 2 3" xfId="1562"/>
    <cellStyle name="Normal 2 6 2 2 2 2 2 3 2" xfId="6737"/>
    <cellStyle name="Normal 2 6 2 2 2 2 2 3 3" xfId="11844"/>
    <cellStyle name="Normal 2 6 2 2 2 2 2 4" xfId="2596"/>
    <cellStyle name="Normal 2 6 2 2 2 2 2 4 2" xfId="7769"/>
    <cellStyle name="Normal 2 6 2 2 2 2 2 4 3" xfId="12868"/>
    <cellStyle name="Normal 2 6 2 2 2 2 2 5" xfId="3635"/>
    <cellStyle name="Normal 2 6 2 2 2 2 2 5 2" xfId="8804"/>
    <cellStyle name="Normal 2 6 2 2 2 2 2 5 3" xfId="13898"/>
    <cellStyle name="Normal 2 6 2 2 2 2 2 6" xfId="4657"/>
    <cellStyle name="Normal 2 6 2 2 2 2 2 6 2" xfId="9825"/>
    <cellStyle name="Normal 2 6 2 2 2 2 2 6 3" xfId="14918"/>
    <cellStyle name="Normal 2 6 2 2 2 2 2 7" xfId="5705"/>
    <cellStyle name="Normal 2 6 2 2 2 2 2 8" xfId="10819"/>
    <cellStyle name="Normal 2 6 2 2 2 2 3" xfId="786"/>
    <cellStyle name="Normal 2 6 2 2 2 2 3 2" xfId="1818"/>
    <cellStyle name="Normal 2 6 2 2 2 2 3 2 2" xfId="6993"/>
    <cellStyle name="Normal 2 6 2 2 2 2 3 2 3" xfId="12100"/>
    <cellStyle name="Normal 2 6 2 2 2 2 3 3" xfId="2852"/>
    <cellStyle name="Normal 2 6 2 2 2 2 3 3 2" xfId="8025"/>
    <cellStyle name="Normal 2 6 2 2 2 2 3 3 3" xfId="13124"/>
    <cellStyle name="Normal 2 6 2 2 2 2 3 4" xfId="3892"/>
    <cellStyle name="Normal 2 6 2 2 2 2 3 4 2" xfId="9061"/>
    <cellStyle name="Normal 2 6 2 2 2 2 3 4 3" xfId="14155"/>
    <cellStyle name="Normal 2 6 2 2 2 2 3 5" xfId="4913"/>
    <cellStyle name="Normal 2 6 2 2 2 2 3 5 2" xfId="10081"/>
    <cellStyle name="Normal 2 6 2 2 2 2 3 5 3" xfId="15174"/>
    <cellStyle name="Normal 2 6 2 2 2 2 3 6" xfId="5963"/>
    <cellStyle name="Normal 2 6 2 2 2 2 3 7" xfId="11075"/>
    <cellStyle name="Normal 2 6 2 2 2 2 4" xfId="1306"/>
    <cellStyle name="Normal 2 6 2 2 2 2 4 2" xfId="6481"/>
    <cellStyle name="Normal 2 6 2 2 2 2 4 3" xfId="11588"/>
    <cellStyle name="Normal 2 6 2 2 2 2 5" xfId="2340"/>
    <cellStyle name="Normal 2 6 2 2 2 2 5 2" xfId="7513"/>
    <cellStyle name="Normal 2 6 2 2 2 2 5 3" xfId="12612"/>
    <cellStyle name="Normal 2 6 2 2 2 2 6" xfId="3378"/>
    <cellStyle name="Normal 2 6 2 2 2 2 6 2" xfId="8547"/>
    <cellStyle name="Normal 2 6 2 2 2 2 6 3" xfId="13642"/>
    <cellStyle name="Normal 2 6 2 2 2 2 7" xfId="4401"/>
    <cellStyle name="Normal 2 6 2 2 2 2 7 2" xfId="9569"/>
    <cellStyle name="Normal 2 6 2 2 2 2 7 3" xfId="14662"/>
    <cellStyle name="Normal 2 6 2 2 2 2 8" xfId="5447"/>
    <cellStyle name="Normal 2 6 2 2 2 2 9" xfId="10563"/>
    <cellStyle name="Normal 2 6 2 2 2 3" xfId="400"/>
    <cellStyle name="Normal 2 6 2 2 2 3 2" xfId="914"/>
    <cellStyle name="Normal 2 6 2 2 2 3 2 2" xfId="1946"/>
    <cellStyle name="Normal 2 6 2 2 2 3 2 2 2" xfId="7121"/>
    <cellStyle name="Normal 2 6 2 2 2 3 2 2 3" xfId="12228"/>
    <cellStyle name="Normal 2 6 2 2 2 3 2 3" xfId="2980"/>
    <cellStyle name="Normal 2 6 2 2 2 3 2 3 2" xfId="8153"/>
    <cellStyle name="Normal 2 6 2 2 2 3 2 3 3" xfId="13252"/>
    <cellStyle name="Normal 2 6 2 2 2 3 2 4" xfId="4020"/>
    <cellStyle name="Normal 2 6 2 2 2 3 2 4 2" xfId="9189"/>
    <cellStyle name="Normal 2 6 2 2 2 3 2 4 3" xfId="14283"/>
    <cellStyle name="Normal 2 6 2 2 2 3 2 5" xfId="5041"/>
    <cellStyle name="Normal 2 6 2 2 2 3 2 5 2" xfId="10209"/>
    <cellStyle name="Normal 2 6 2 2 2 3 2 5 3" xfId="15302"/>
    <cellStyle name="Normal 2 6 2 2 2 3 2 6" xfId="6091"/>
    <cellStyle name="Normal 2 6 2 2 2 3 2 7" xfId="11203"/>
    <cellStyle name="Normal 2 6 2 2 2 3 3" xfId="1434"/>
    <cellStyle name="Normal 2 6 2 2 2 3 3 2" xfId="6609"/>
    <cellStyle name="Normal 2 6 2 2 2 3 3 3" xfId="11716"/>
    <cellStyle name="Normal 2 6 2 2 2 3 4" xfId="2468"/>
    <cellStyle name="Normal 2 6 2 2 2 3 4 2" xfId="7641"/>
    <cellStyle name="Normal 2 6 2 2 2 3 4 3" xfId="12740"/>
    <cellStyle name="Normal 2 6 2 2 2 3 5" xfId="3507"/>
    <cellStyle name="Normal 2 6 2 2 2 3 5 2" xfId="8676"/>
    <cellStyle name="Normal 2 6 2 2 2 3 5 3" xfId="13770"/>
    <cellStyle name="Normal 2 6 2 2 2 3 6" xfId="4529"/>
    <cellStyle name="Normal 2 6 2 2 2 3 6 2" xfId="9697"/>
    <cellStyle name="Normal 2 6 2 2 2 3 6 3" xfId="14790"/>
    <cellStyle name="Normal 2 6 2 2 2 3 7" xfId="5577"/>
    <cellStyle name="Normal 2 6 2 2 2 3 8" xfId="10691"/>
    <cellStyle name="Normal 2 6 2 2 2 4" xfId="658"/>
    <cellStyle name="Normal 2 6 2 2 2 4 2" xfId="1690"/>
    <cellStyle name="Normal 2 6 2 2 2 4 2 2" xfId="6865"/>
    <cellStyle name="Normal 2 6 2 2 2 4 2 3" xfId="11972"/>
    <cellStyle name="Normal 2 6 2 2 2 4 3" xfId="2724"/>
    <cellStyle name="Normal 2 6 2 2 2 4 3 2" xfId="7897"/>
    <cellStyle name="Normal 2 6 2 2 2 4 3 3" xfId="12996"/>
    <cellStyle name="Normal 2 6 2 2 2 4 4" xfId="3764"/>
    <cellStyle name="Normal 2 6 2 2 2 4 4 2" xfId="8933"/>
    <cellStyle name="Normal 2 6 2 2 2 4 4 3" xfId="14027"/>
    <cellStyle name="Normal 2 6 2 2 2 4 5" xfId="4785"/>
    <cellStyle name="Normal 2 6 2 2 2 4 5 2" xfId="9953"/>
    <cellStyle name="Normal 2 6 2 2 2 4 5 3" xfId="15046"/>
    <cellStyle name="Normal 2 6 2 2 2 4 6" xfId="5835"/>
    <cellStyle name="Normal 2 6 2 2 2 4 7" xfId="10947"/>
    <cellStyle name="Normal 2 6 2 2 2 5" xfId="1178"/>
    <cellStyle name="Normal 2 6 2 2 2 5 2" xfId="6353"/>
    <cellStyle name="Normal 2 6 2 2 2 5 3" xfId="11460"/>
    <cellStyle name="Normal 2 6 2 2 2 6" xfId="2212"/>
    <cellStyle name="Normal 2 6 2 2 2 6 2" xfId="7385"/>
    <cellStyle name="Normal 2 6 2 2 2 6 3" xfId="12484"/>
    <cellStyle name="Normal 2 6 2 2 2 7" xfId="3248"/>
    <cellStyle name="Normal 2 6 2 2 2 7 2" xfId="8417"/>
    <cellStyle name="Normal 2 6 2 2 2 7 3" xfId="13513"/>
    <cellStyle name="Normal 2 6 2 2 2 8" xfId="4273"/>
    <cellStyle name="Normal 2 6 2 2 2 8 2" xfId="9441"/>
    <cellStyle name="Normal 2 6 2 2 2 8 3" xfId="14534"/>
    <cellStyle name="Normal 2 6 2 2 2 9" xfId="5317"/>
    <cellStyle name="Normal 2 6 2 2 3" xfId="206"/>
    <cellStyle name="Normal 2 6 2 2 3 2" xfId="464"/>
    <cellStyle name="Normal 2 6 2 2 3 2 2" xfId="978"/>
    <cellStyle name="Normal 2 6 2 2 3 2 2 2" xfId="2010"/>
    <cellStyle name="Normal 2 6 2 2 3 2 2 2 2" xfId="7185"/>
    <cellStyle name="Normal 2 6 2 2 3 2 2 2 3" xfId="12292"/>
    <cellStyle name="Normal 2 6 2 2 3 2 2 3" xfId="3044"/>
    <cellStyle name="Normal 2 6 2 2 3 2 2 3 2" xfId="8217"/>
    <cellStyle name="Normal 2 6 2 2 3 2 2 3 3" xfId="13316"/>
    <cellStyle name="Normal 2 6 2 2 3 2 2 4" xfId="4084"/>
    <cellStyle name="Normal 2 6 2 2 3 2 2 4 2" xfId="9253"/>
    <cellStyle name="Normal 2 6 2 2 3 2 2 4 3" xfId="14347"/>
    <cellStyle name="Normal 2 6 2 2 3 2 2 5" xfId="5105"/>
    <cellStyle name="Normal 2 6 2 2 3 2 2 5 2" xfId="10273"/>
    <cellStyle name="Normal 2 6 2 2 3 2 2 5 3" xfId="15366"/>
    <cellStyle name="Normal 2 6 2 2 3 2 2 6" xfId="6155"/>
    <cellStyle name="Normal 2 6 2 2 3 2 2 7" xfId="11267"/>
    <cellStyle name="Normal 2 6 2 2 3 2 3" xfId="1498"/>
    <cellStyle name="Normal 2 6 2 2 3 2 3 2" xfId="6673"/>
    <cellStyle name="Normal 2 6 2 2 3 2 3 3" xfId="11780"/>
    <cellStyle name="Normal 2 6 2 2 3 2 4" xfId="2532"/>
    <cellStyle name="Normal 2 6 2 2 3 2 4 2" xfId="7705"/>
    <cellStyle name="Normal 2 6 2 2 3 2 4 3" xfId="12804"/>
    <cellStyle name="Normal 2 6 2 2 3 2 5" xfId="3571"/>
    <cellStyle name="Normal 2 6 2 2 3 2 5 2" xfId="8740"/>
    <cellStyle name="Normal 2 6 2 2 3 2 5 3" xfId="13834"/>
    <cellStyle name="Normal 2 6 2 2 3 2 6" xfId="4593"/>
    <cellStyle name="Normal 2 6 2 2 3 2 6 2" xfId="9761"/>
    <cellStyle name="Normal 2 6 2 2 3 2 6 3" xfId="14854"/>
    <cellStyle name="Normal 2 6 2 2 3 2 7" xfId="5641"/>
    <cellStyle name="Normal 2 6 2 2 3 2 8" xfId="10755"/>
    <cellStyle name="Normal 2 6 2 2 3 3" xfId="722"/>
    <cellStyle name="Normal 2 6 2 2 3 3 2" xfId="1754"/>
    <cellStyle name="Normal 2 6 2 2 3 3 2 2" xfId="6929"/>
    <cellStyle name="Normal 2 6 2 2 3 3 2 3" xfId="12036"/>
    <cellStyle name="Normal 2 6 2 2 3 3 3" xfId="2788"/>
    <cellStyle name="Normal 2 6 2 2 3 3 3 2" xfId="7961"/>
    <cellStyle name="Normal 2 6 2 2 3 3 3 3" xfId="13060"/>
    <cellStyle name="Normal 2 6 2 2 3 3 4" xfId="3828"/>
    <cellStyle name="Normal 2 6 2 2 3 3 4 2" xfId="8997"/>
    <cellStyle name="Normal 2 6 2 2 3 3 4 3" xfId="14091"/>
    <cellStyle name="Normal 2 6 2 2 3 3 5" xfId="4849"/>
    <cellStyle name="Normal 2 6 2 2 3 3 5 2" xfId="10017"/>
    <cellStyle name="Normal 2 6 2 2 3 3 5 3" xfId="15110"/>
    <cellStyle name="Normal 2 6 2 2 3 3 6" xfId="5899"/>
    <cellStyle name="Normal 2 6 2 2 3 3 7" xfId="11011"/>
    <cellStyle name="Normal 2 6 2 2 3 4" xfId="1242"/>
    <cellStyle name="Normal 2 6 2 2 3 4 2" xfId="6417"/>
    <cellStyle name="Normal 2 6 2 2 3 4 3" xfId="11524"/>
    <cellStyle name="Normal 2 6 2 2 3 5" xfId="2276"/>
    <cellStyle name="Normal 2 6 2 2 3 5 2" xfId="7449"/>
    <cellStyle name="Normal 2 6 2 2 3 5 3" xfId="12548"/>
    <cellStyle name="Normal 2 6 2 2 3 6" xfId="3314"/>
    <cellStyle name="Normal 2 6 2 2 3 6 2" xfId="8483"/>
    <cellStyle name="Normal 2 6 2 2 3 6 3" xfId="13578"/>
    <cellStyle name="Normal 2 6 2 2 3 7" xfId="4337"/>
    <cellStyle name="Normal 2 6 2 2 3 7 2" xfId="9505"/>
    <cellStyle name="Normal 2 6 2 2 3 7 3" xfId="14598"/>
    <cellStyle name="Normal 2 6 2 2 3 8" xfId="5383"/>
    <cellStyle name="Normal 2 6 2 2 3 9" xfId="10499"/>
    <cellStyle name="Normal 2 6 2 2 4" xfId="336"/>
    <cellStyle name="Normal 2 6 2 2 4 2" xfId="850"/>
    <cellStyle name="Normal 2 6 2 2 4 2 2" xfId="1882"/>
    <cellStyle name="Normal 2 6 2 2 4 2 2 2" xfId="7057"/>
    <cellStyle name="Normal 2 6 2 2 4 2 2 3" xfId="12164"/>
    <cellStyle name="Normal 2 6 2 2 4 2 3" xfId="2916"/>
    <cellStyle name="Normal 2 6 2 2 4 2 3 2" xfId="8089"/>
    <cellStyle name="Normal 2 6 2 2 4 2 3 3" xfId="13188"/>
    <cellStyle name="Normal 2 6 2 2 4 2 4" xfId="3956"/>
    <cellStyle name="Normal 2 6 2 2 4 2 4 2" xfId="9125"/>
    <cellStyle name="Normal 2 6 2 2 4 2 4 3" xfId="14219"/>
    <cellStyle name="Normal 2 6 2 2 4 2 5" xfId="4977"/>
    <cellStyle name="Normal 2 6 2 2 4 2 5 2" xfId="10145"/>
    <cellStyle name="Normal 2 6 2 2 4 2 5 3" xfId="15238"/>
    <cellStyle name="Normal 2 6 2 2 4 2 6" xfId="6027"/>
    <cellStyle name="Normal 2 6 2 2 4 2 7" xfId="11139"/>
    <cellStyle name="Normal 2 6 2 2 4 3" xfId="1370"/>
    <cellStyle name="Normal 2 6 2 2 4 3 2" xfId="6545"/>
    <cellStyle name="Normal 2 6 2 2 4 3 3" xfId="11652"/>
    <cellStyle name="Normal 2 6 2 2 4 4" xfId="2404"/>
    <cellStyle name="Normal 2 6 2 2 4 4 2" xfId="7577"/>
    <cellStyle name="Normal 2 6 2 2 4 4 3" xfId="12676"/>
    <cellStyle name="Normal 2 6 2 2 4 5" xfId="3443"/>
    <cellStyle name="Normal 2 6 2 2 4 5 2" xfId="8612"/>
    <cellStyle name="Normal 2 6 2 2 4 5 3" xfId="13706"/>
    <cellStyle name="Normal 2 6 2 2 4 6" xfId="4465"/>
    <cellStyle name="Normal 2 6 2 2 4 6 2" xfId="9633"/>
    <cellStyle name="Normal 2 6 2 2 4 6 3" xfId="14726"/>
    <cellStyle name="Normal 2 6 2 2 4 7" xfId="5513"/>
    <cellStyle name="Normal 2 6 2 2 4 8" xfId="10627"/>
    <cellStyle name="Normal 2 6 2 2 5" xfId="594"/>
    <cellStyle name="Normal 2 6 2 2 5 2" xfId="1626"/>
    <cellStyle name="Normal 2 6 2 2 5 2 2" xfId="6801"/>
    <cellStyle name="Normal 2 6 2 2 5 2 3" xfId="11908"/>
    <cellStyle name="Normal 2 6 2 2 5 3" xfId="2660"/>
    <cellStyle name="Normal 2 6 2 2 5 3 2" xfId="7833"/>
    <cellStyle name="Normal 2 6 2 2 5 3 3" xfId="12932"/>
    <cellStyle name="Normal 2 6 2 2 5 4" xfId="3700"/>
    <cellStyle name="Normal 2 6 2 2 5 4 2" xfId="8869"/>
    <cellStyle name="Normal 2 6 2 2 5 4 3" xfId="13963"/>
    <cellStyle name="Normal 2 6 2 2 5 5" xfId="4721"/>
    <cellStyle name="Normal 2 6 2 2 5 5 2" xfId="9889"/>
    <cellStyle name="Normal 2 6 2 2 5 5 3" xfId="14982"/>
    <cellStyle name="Normal 2 6 2 2 5 6" xfId="5771"/>
    <cellStyle name="Normal 2 6 2 2 5 7" xfId="10883"/>
    <cellStyle name="Normal 2 6 2 2 6" xfId="1113"/>
    <cellStyle name="Normal 2 6 2 2 6 2" xfId="6288"/>
    <cellStyle name="Normal 2 6 2 2 6 3" xfId="11396"/>
    <cellStyle name="Normal 2 6 2 2 7" xfId="2148"/>
    <cellStyle name="Normal 2 6 2 2 7 2" xfId="7321"/>
    <cellStyle name="Normal 2 6 2 2 7 3" xfId="12420"/>
    <cellStyle name="Normal 2 6 2 2 8" xfId="3182"/>
    <cellStyle name="Normal 2 6 2 2 8 2" xfId="8351"/>
    <cellStyle name="Normal 2 6 2 2 8 3" xfId="13447"/>
    <cellStyle name="Normal 2 6 2 2 9" xfId="4209"/>
    <cellStyle name="Normal 2 6 2 2 9 2" xfId="9377"/>
    <cellStyle name="Normal 2 6 2 2 9 3" xfId="14470"/>
    <cellStyle name="Normal 2 6 2 3" xfId="108"/>
    <cellStyle name="Normal 2 6 2 3 10" xfId="10403"/>
    <cellStyle name="Normal 2 6 2 3 2" xfId="238"/>
    <cellStyle name="Normal 2 6 2 3 2 2" xfId="496"/>
    <cellStyle name="Normal 2 6 2 3 2 2 2" xfId="1010"/>
    <cellStyle name="Normal 2 6 2 3 2 2 2 2" xfId="2042"/>
    <cellStyle name="Normal 2 6 2 3 2 2 2 2 2" xfId="7217"/>
    <cellStyle name="Normal 2 6 2 3 2 2 2 2 3" xfId="12324"/>
    <cellStyle name="Normal 2 6 2 3 2 2 2 3" xfId="3076"/>
    <cellStyle name="Normal 2 6 2 3 2 2 2 3 2" xfId="8249"/>
    <cellStyle name="Normal 2 6 2 3 2 2 2 3 3" xfId="13348"/>
    <cellStyle name="Normal 2 6 2 3 2 2 2 4" xfId="4116"/>
    <cellStyle name="Normal 2 6 2 3 2 2 2 4 2" xfId="9285"/>
    <cellStyle name="Normal 2 6 2 3 2 2 2 4 3" xfId="14379"/>
    <cellStyle name="Normal 2 6 2 3 2 2 2 5" xfId="5137"/>
    <cellStyle name="Normal 2 6 2 3 2 2 2 5 2" xfId="10305"/>
    <cellStyle name="Normal 2 6 2 3 2 2 2 5 3" xfId="15398"/>
    <cellStyle name="Normal 2 6 2 3 2 2 2 6" xfId="6187"/>
    <cellStyle name="Normal 2 6 2 3 2 2 2 7" xfId="11299"/>
    <cellStyle name="Normal 2 6 2 3 2 2 3" xfId="1530"/>
    <cellStyle name="Normal 2 6 2 3 2 2 3 2" xfId="6705"/>
    <cellStyle name="Normal 2 6 2 3 2 2 3 3" xfId="11812"/>
    <cellStyle name="Normal 2 6 2 3 2 2 4" xfId="2564"/>
    <cellStyle name="Normal 2 6 2 3 2 2 4 2" xfId="7737"/>
    <cellStyle name="Normal 2 6 2 3 2 2 4 3" xfId="12836"/>
    <cellStyle name="Normal 2 6 2 3 2 2 5" xfId="3603"/>
    <cellStyle name="Normal 2 6 2 3 2 2 5 2" xfId="8772"/>
    <cellStyle name="Normal 2 6 2 3 2 2 5 3" xfId="13866"/>
    <cellStyle name="Normal 2 6 2 3 2 2 6" xfId="4625"/>
    <cellStyle name="Normal 2 6 2 3 2 2 6 2" xfId="9793"/>
    <cellStyle name="Normal 2 6 2 3 2 2 6 3" xfId="14886"/>
    <cellStyle name="Normal 2 6 2 3 2 2 7" xfId="5673"/>
    <cellStyle name="Normal 2 6 2 3 2 2 8" xfId="10787"/>
    <cellStyle name="Normal 2 6 2 3 2 3" xfId="754"/>
    <cellStyle name="Normal 2 6 2 3 2 3 2" xfId="1786"/>
    <cellStyle name="Normal 2 6 2 3 2 3 2 2" xfId="6961"/>
    <cellStyle name="Normal 2 6 2 3 2 3 2 3" xfId="12068"/>
    <cellStyle name="Normal 2 6 2 3 2 3 3" xfId="2820"/>
    <cellStyle name="Normal 2 6 2 3 2 3 3 2" xfId="7993"/>
    <cellStyle name="Normal 2 6 2 3 2 3 3 3" xfId="13092"/>
    <cellStyle name="Normal 2 6 2 3 2 3 4" xfId="3860"/>
    <cellStyle name="Normal 2 6 2 3 2 3 4 2" xfId="9029"/>
    <cellStyle name="Normal 2 6 2 3 2 3 4 3" xfId="14123"/>
    <cellStyle name="Normal 2 6 2 3 2 3 5" xfId="4881"/>
    <cellStyle name="Normal 2 6 2 3 2 3 5 2" xfId="10049"/>
    <cellStyle name="Normal 2 6 2 3 2 3 5 3" xfId="15142"/>
    <cellStyle name="Normal 2 6 2 3 2 3 6" xfId="5931"/>
    <cellStyle name="Normal 2 6 2 3 2 3 7" xfId="11043"/>
    <cellStyle name="Normal 2 6 2 3 2 4" xfId="1274"/>
    <cellStyle name="Normal 2 6 2 3 2 4 2" xfId="6449"/>
    <cellStyle name="Normal 2 6 2 3 2 4 3" xfId="11556"/>
    <cellStyle name="Normal 2 6 2 3 2 5" xfId="2308"/>
    <cellStyle name="Normal 2 6 2 3 2 5 2" xfId="7481"/>
    <cellStyle name="Normal 2 6 2 3 2 5 3" xfId="12580"/>
    <cellStyle name="Normal 2 6 2 3 2 6" xfId="3346"/>
    <cellStyle name="Normal 2 6 2 3 2 6 2" xfId="8515"/>
    <cellStyle name="Normal 2 6 2 3 2 6 3" xfId="13610"/>
    <cellStyle name="Normal 2 6 2 3 2 7" xfId="4369"/>
    <cellStyle name="Normal 2 6 2 3 2 7 2" xfId="9537"/>
    <cellStyle name="Normal 2 6 2 3 2 7 3" xfId="14630"/>
    <cellStyle name="Normal 2 6 2 3 2 8" xfId="5415"/>
    <cellStyle name="Normal 2 6 2 3 2 9" xfId="10531"/>
    <cellStyle name="Normal 2 6 2 3 3" xfId="368"/>
    <cellStyle name="Normal 2 6 2 3 3 2" xfId="882"/>
    <cellStyle name="Normal 2 6 2 3 3 2 2" xfId="1914"/>
    <cellStyle name="Normal 2 6 2 3 3 2 2 2" xfId="7089"/>
    <cellStyle name="Normal 2 6 2 3 3 2 2 3" xfId="12196"/>
    <cellStyle name="Normal 2 6 2 3 3 2 3" xfId="2948"/>
    <cellStyle name="Normal 2 6 2 3 3 2 3 2" xfId="8121"/>
    <cellStyle name="Normal 2 6 2 3 3 2 3 3" xfId="13220"/>
    <cellStyle name="Normal 2 6 2 3 3 2 4" xfId="3988"/>
    <cellStyle name="Normal 2 6 2 3 3 2 4 2" xfId="9157"/>
    <cellStyle name="Normal 2 6 2 3 3 2 4 3" xfId="14251"/>
    <cellStyle name="Normal 2 6 2 3 3 2 5" xfId="5009"/>
    <cellStyle name="Normal 2 6 2 3 3 2 5 2" xfId="10177"/>
    <cellStyle name="Normal 2 6 2 3 3 2 5 3" xfId="15270"/>
    <cellStyle name="Normal 2 6 2 3 3 2 6" xfId="6059"/>
    <cellStyle name="Normal 2 6 2 3 3 2 7" xfId="11171"/>
    <cellStyle name="Normal 2 6 2 3 3 3" xfId="1402"/>
    <cellStyle name="Normal 2 6 2 3 3 3 2" xfId="6577"/>
    <cellStyle name="Normal 2 6 2 3 3 3 3" xfId="11684"/>
    <cellStyle name="Normal 2 6 2 3 3 4" xfId="2436"/>
    <cellStyle name="Normal 2 6 2 3 3 4 2" xfId="7609"/>
    <cellStyle name="Normal 2 6 2 3 3 4 3" xfId="12708"/>
    <cellStyle name="Normal 2 6 2 3 3 5" xfId="3475"/>
    <cellStyle name="Normal 2 6 2 3 3 5 2" xfId="8644"/>
    <cellStyle name="Normal 2 6 2 3 3 5 3" xfId="13738"/>
    <cellStyle name="Normal 2 6 2 3 3 6" xfId="4497"/>
    <cellStyle name="Normal 2 6 2 3 3 6 2" xfId="9665"/>
    <cellStyle name="Normal 2 6 2 3 3 6 3" xfId="14758"/>
    <cellStyle name="Normal 2 6 2 3 3 7" xfId="5545"/>
    <cellStyle name="Normal 2 6 2 3 3 8" xfId="10659"/>
    <cellStyle name="Normal 2 6 2 3 4" xfId="626"/>
    <cellStyle name="Normal 2 6 2 3 4 2" xfId="1658"/>
    <cellStyle name="Normal 2 6 2 3 4 2 2" xfId="6833"/>
    <cellStyle name="Normal 2 6 2 3 4 2 3" xfId="11940"/>
    <cellStyle name="Normal 2 6 2 3 4 3" xfId="2692"/>
    <cellStyle name="Normal 2 6 2 3 4 3 2" xfId="7865"/>
    <cellStyle name="Normal 2 6 2 3 4 3 3" xfId="12964"/>
    <cellStyle name="Normal 2 6 2 3 4 4" xfId="3732"/>
    <cellStyle name="Normal 2 6 2 3 4 4 2" xfId="8901"/>
    <cellStyle name="Normal 2 6 2 3 4 4 3" xfId="13995"/>
    <cellStyle name="Normal 2 6 2 3 4 5" xfId="4753"/>
    <cellStyle name="Normal 2 6 2 3 4 5 2" xfId="9921"/>
    <cellStyle name="Normal 2 6 2 3 4 5 3" xfId="15014"/>
    <cellStyle name="Normal 2 6 2 3 4 6" xfId="5803"/>
    <cellStyle name="Normal 2 6 2 3 4 7" xfId="10915"/>
    <cellStyle name="Normal 2 6 2 3 5" xfId="1146"/>
    <cellStyle name="Normal 2 6 2 3 5 2" xfId="6321"/>
    <cellStyle name="Normal 2 6 2 3 5 3" xfId="11428"/>
    <cellStyle name="Normal 2 6 2 3 6" xfId="2180"/>
    <cellStyle name="Normal 2 6 2 3 6 2" xfId="7353"/>
    <cellStyle name="Normal 2 6 2 3 6 3" xfId="12452"/>
    <cellStyle name="Normal 2 6 2 3 7" xfId="3216"/>
    <cellStyle name="Normal 2 6 2 3 7 2" xfId="8385"/>
    <cellStyle name="Normal 2 6 2 3 7 3" xfId="13481"/>
    <cellStyle name="Normal 2 6 2 3 8" xfId="4241"/>
    <cellStyle name="Normal 2 6 2 3 8 2" xfId="9409"/>
    <cellStyle name="Normal 2 6 2 3 8 3" xfId="14502"/>
    <cellStyle name="Normal 2 6 2 3 9" xfId="5285"/>
    <cellStyle name="Normal 2 6 2 4" xfId="174"/>
    <cellStyle name="Normal 2 6 2 4 2" xfId="432"/>
    <cellStyle name="Normal 2 6 2 4 2 2" xfId="946"/>
    <cellStyle name="Normal 2 6 2 4 2 2 2" xfId="1978"/>
    <cellStyle name="Normal 2 6 2 4 2 2 2 2" xfId="7153"/>
    <cellStyle name="Normal 2 6 2 4 2 2 2 3" xfId="12260"/>
    <cellStyle name="Normal 2 6 2 4 2 2 3" xfId="3012"/>
    <cellStyle name="Normal 2 6 2 4 2 2 3 2" xfId="8185"/>
    <cellStyle name="Normal 2 6 2 4 2 2 3 3" xfId="13284"/>
    <cellStyle name="Normal 2 6 2 4 2 2 4" xfId="4052"/>
    <cellStyle name="Normal 2 6 2 4 2 2 4 2" xfId="9221"/>
    <cellStyle name="Normal 2 6 2 4 2 2 4 3" xfId="14315"/>
    <cellStyle name="Normal 2 6 2 4 2 2 5" xfId="5073"/>
    <cellStyle name="Normal 2 6 2 4 2 2 5 2" xfId="10241"/>
    <cellStyle name="Normal 2 6 2 4 2 2 5 3" xfId="15334"/>
    <cellStyle name="Normal 2 6 2 4 2 2 6" xfId="6123"/>
    <cellStyle name="Normal 2 6 2 4 2 2 7" xfId="11235"/>
    <cellStyle name="Normal 2 6 2 4 2 3" xfId="1466"/>
    <cellStyle name="Normal 2 6 2 4 2 3 2" xfId="6641"/>
    <cellStyle name="Normal 2 6 2 4 2 3 3" xfId="11748"/>
    <cellStyle name="Normal 2 6 2 4 2 4" xfId="2500"/>
    <cellStyle name="Normal 2 6 2 4 2 4 2" xfId="7673"/>
    <cellStyle name="Normal 2 6 2 4 2 4 3" xfId="12772"/>
    <cellStyle name="Normal 2 6 2 4 2 5" xfId="3539"/>
    <cellStyle name="Normal 2 6 2 4 2 5 2" xfId="8708"/>
    <cellStyle name="Normal 2 6 2 4 2 5 3" xfId="13802"/>
    <cellStyle name="Normal 2 6 2 4 2 6" xfId="4561"/>
    <cellStyle name="Normal 2 6 2 4 2 6 2" xfId="9729"/>
    <cellStyle name="Normal 2 6 2 4 2 6 3" xfId="14822"/>
    <cellStyle name="Normal 2 6 2 4 2 7" xfId="5609"/>
    <cellStyle name="Normal 2 6 2 4 2 8" xfId="10723"/>
    <cellStyle name="Normal 2 6 2 4 3" xfId="690"/>
    <cellStyle name="Normal 2 6 2 4 3 2" xfId="1722"/>
    <cellStyle name="Normal 2 6 2 4 3 2 2" xfId="6897"/>
    <cellStyle name="Normal 2 6 2 4 3 2 3" xfId="12004"/>
    <cellStyle name="Normal 2 6 2 4 3 3" xfId="2756"/>
    <cellStyle name="Normal 2 6 2 4 3 3 2" xfId="7929"/>
    <cellStyle name="Normal 2 6 2 4 3 3 3" xfId="13028"/>
    <cellStyle name="Normal 2 6 2 4 3 4" xfId="3796"/>
    <cellStyle name="Normal 2 6 2 4 3 4 2" xfId="8965"/>
    <cellStyle name="Normal 2 6 2 4 3 4 3" xfId="14059"/>
    <cellStyle name="Normal 2 6 2 4 3 5" xfId="4817"/>
    <cellStyle name="Normal 2 6 2 4 3 5 2" xfId="9985"/>
    <cellStyle name="Normal 2 6 2 4 3 5 3" xfId="15078"/>
    <cellStyle name="Normal 2 6 2 4 3 6" xfId="5867"/>
    <cellStyle name="Normal 2 6 2 4 3 7" xfId="10979"/>
    <cellStyle name="Normal 2 6 2 4 4" xfId="1210"/>
    <cellStyle name="Normal 2 6 2 4 4 2" xfId="6385"/>
    <cellStyle name="Normal 2 6 2 4 4 3" xfId="11492"/>
    <cellStyle name="Normal 2 6 2 4 5" xfId="2244"/>
    <cellStyle name="Normal 2 6 2 4 5 2" xfId="7417"/>
    <cellStyle name="Normal 2 6 2 4 5 3" xfId="12516"/>
    <cellStyle name="Normal 2 6 2 4 6" xfId="3282"/>
    <cellStyle name="Normal 2 6 2 4 6 2" xfId="8451"/>
    <cellStyle name="Normal 2 6 2 4 6 3" xfId="13546"/>
    <cellStyle name="Normal 2 6 2 4 7" xfId="4305"/>
    <cellStyle name="Normal 2 6 2 4 7 2" xfId="9473"/>
    <cellStyle name="Normal 2 6 2 4 7 3" xfId="14566"/>
    <cellStyle name="Normal 2 6 2 4 8" xfId="5351"/>
    <cellStyle name="Normal 2 6 2 4 9" xfId="10467"/>
    <cellStyle name="Normal 2 6 2 5" xfId="304"/>
    <cellStyle name="Normal 2 6 2 5 2" xfId="818"/>
    <cellStyle name="Normal 2 6 2 5 2 2" xfId="1850"/>
    <cellStyle name="Normal 2 6 2 5 2 2 2" xfId="7025"/>
    <cellStyle name="Normal 2 6 2 5 2 2 3" xfId="12132"/>
    <cellStyle name="Normal 2 6 2 5 2 3" xfId="2884"/>
    <cellStyle name="Normal 2 6 2 5 2 3 2" xfId="8057"/>
    <cellStyle name="Normal 2 6 2 5 2 3 3" xfId="13156"/>
    <cellStyle name="Normal 2 6 2 5 2 4" xfId="3924"/>
    <cellStyle name="Normal 2 6 2 5 2 4 2" xfId="9093"/>
    <cellStyle name="Normal 2 6 2 5 2 4 3" xfId="14187"/>
    <cellStyle name="Normal 2 6 2 5 2 5" xfId="4945"/>
    <cellStyle name="Normal 2 6 2 5 2 5 2" xfId="10113"/>
    <cellStyle name="Normal 2 6 2 5 2 5 3" xfId="15206"/>
    <cellStyle name="Normal 2 6 2 5 2 6" xfId="5995"/>
    <cellStyle name="Normal 2 6 2 5 2 7" xfId="11107"/>
    <cellStyle name="Normal 2 6 2 5 3" xfId="1338"/>
    <cellStyle name="Normal 2 6 2 5 3 2" xfId="6513"/>
    <cellStyle name="Normal 2 6 2 5 3 3" xfId="11620"/>
    <cellStyle name="Normal 2 6 2 5 4" xfId="2372"/>
    <cellStyle name="Normal 2 6 2 5 4 2" xfId="7545"/>
    <cellStyle name="Normal 2 6 2 5 4 3" xfId="12644"/>
    <cellStyle name="Normal 2 6 2 5 5" xfId="3411"/>
    <cellStyle name="Normal 2 6 2 5 5 2" xfId="8580"/>
    <cellStyle name="Normal 2 6 2 5 5 3" xfId="13674"/>
    <cellStyle name="Normal 2 6 2 5 6" xfId="4433"/>
    <cellStyle name="Normal 2 6 2 5 6 2" xfId="9601"/>
    <cellStyle name="Normal 2 6 2 5 6 3" xfId="14694"/>
    <cellStyle name="Normal 2 6 2 5 7" xfId="5481"/>
    <cellStyle name="Normal 2 6 2 5 8" xfId="10595"/>
    <cellStyle name="Normal 2 6 2 6" xfId="562"/>
    <cellStyle name="Normal 2 6 2 6 2" xfId="1594"/>
    <cellStyle name="Normal 2 6 2 6 2 2" xfId="6769"/>
    <cellStyle name="Normal 2 6 2 6 2 3" xfId="11876"/>
    <cellStyle name="Normal 2 6 2 6 3" xfId="2628"/>
    <cellStyle name="Normal 2 6 2 6 3 2" xfId="7801"/>
    <cellStyle name="Normal 2 6 2 6 3 3" xfId="12900"/>
    <cellStyle name="Normal 2 6 2 6 4" xfId="3668"/>
    <cellStyle name="Normal 2 6 2 6 4 2" xfId="8837"/>
    <cellStyle name="Normal 2 6 2 6 4 3" xfId="13931"/>
    <cellStyle name="Normal 2 6 2 6 5" xfId="4689"/>
    <cellStyle name="Normal 2 6 2 6 5 2" xfId="9857"/>
    <cellStyle name="Normal 2 6 2 6 5 3" xfId="14950"/>
    <cellStyle name="Normal 2 6 2 6 6" xfId="5739"/>
    <cellStyle name="Normal 2 6 2 6 7" xfId="10851"/>
    <cellStyle name="Normal 2 6 2 7" xfId="1080"/>
    <cellStyle name="Normal 2 6 2 7 2" xfId="6255"/>
    <cellStyle name="Normal 2 6 2 7 3" xfId="11364"/>
    <cellStyle name="Normal 2 6 2 8" xfId="2115"/>
    <cellStyle name="Normal 2 6 2 8 2" xfId="7288"/>
    <cellStyle name="Normal 2 6 2 8 3" xfId="12388"/>
    <cellStyle name="Normal 2 6 2 9" xfId="3149"/>
    <cellStyle name="Normal 2 6 2 9 2" xfId="8318"/>
    <cellStyle name="Normal 2 6 2 9 3" xfId="13415"/>
    <cellStyle name="Normal 2 6 3" xfId="58"/>
    <cellStyle name="Normal 2 6 3 10" xfId="5235"/>
    <cellStyle name="Normal 2 6 3 11" xfId="10355"/>
    <cellStyle name="Normal 2 6 3 2" xfId="124"/>
    <cellStyle name="Normal 2 6 3 2 10" xfId="10419"/>
    <cellStyle name="Normal 2 6 3 2 2" xfId="254"/>
    <cellStyle name="Normal 2 6 3 2 2 2" xfId="512"/>
    <cellStyle name="Normal 2 6 3 2 2 2 2" xfId="1026"/>
    <cellStyle name="Normal 2 6 3 2 2 2 2 2" xfId="2058"/>
    <cellStyle name="Normal 2 6 3 2 2 2 2 2 2" xfId="7233"/>
    <cellStyle name="Normal 2 6 3 2 2 2 2 2 3" xfId="12340"/>
    <cellStyle name="Normal 2 6 3 2 2 2 2 3" xfId="3092"/>
    <cellStyle name="Normal 2 6 3 2 2 2 2 3 2" xfId="8265"/>
    <cellStyle name="Normal 2 6 3 2 2 2 2 3 3" xfId="13364"/>
    <cellStyle name="Normal 2 6 3 2 2 2 2 4" xfId="4132"/>
    <cellStyle name="Normal 2 6 3 2 2 2 2 4 2" xfId="9301"/>
    <cellStyle name="Normal 2 6 3 2 2 2 2 4 3" xfId="14395"/>
    <cellStyle name="Normal 2 6 3 2 2 2 2 5" xfId="5153"/>
    <cellStyle name="Normal 2 6 3 2 2 2 2 5 2" xfId="10321"/>
    <cellStyle name="Normal 2 6 3 2 2 2 2 5 3" xfId="15414"/>
    <cellStyle name="Normal 2 6 3 2 2 2 2 6" xfId="6203"/>
    <cellStyle name="Normal 2 6 3 2 2 2 2 7" xfId="11315"/>
    <cellStyle name="Normal 2 6 3 2 2 2 3" xfId="1546"/>
    <cellStyle name="Normal 2 6 3 2 2 2 3 2" xfId="6721"/>
    <cellStyle name="Normal 2 6 3 2 2 2 3 3" xfId="11828"/>
    <cellStyle name="Normal 2 6 3 2 2 2 4" xfId="2580"/>
    <cellStyle name="Normal 2 6 3 2 2 2 4 2" xfId="7753"/>
    <cellStyle name="Normal 2 6 3 2 2 2 4 3" xfId="12852"/>
    <cellStyle name="Normal 2 6 3 2 2 2 5" xfId="3619"/>
    <cellStyle name="Normal 2 6 3 2 2 2 5 2" xfId="8788"/>
    <cellStyle name="Normal 2 6 3 2 2 2 5 3" xfId="13882"/>
    <cellStyle name="Normal 2 6 3 2 2 2 6" xfId="4641"/>
    <cellStyle name="Normal 2 6 3 2 2 2 6 2" xfId="9809"/>
    <cellStyle name="Normal 2 6 3 2 2 2 6 3" xfId="14902"/>
    <cellStyle name="Normal 2 6 3 2 2 2 7" xfId="5689"/>
    <cellStyle name="Normal 2 6 3 2 2 2 8" xfId="10803"/>
    <cellStyle name="Normal 2 6 3 2 2 3" xfId="770"/>
    <cellStyle name="Normal 2 6 3 2 2 3 2" xfId="1802"/>
    <cellStyle name="Normal 2 6 3 2 2 3 2 2" xfId="6977"/>
    <cellStyle name="Normal 2 6 3 2 2 3 2 3" xfId="12084"/>
    <cellStyle name="Normal 2 6 3 2 2 3 3" xfId="2836"/>
    <cellStyle name="Normal 2 6 3 2 2 3 3 2" xfId="8009"/>
    <cellStyle name="Normal 2 6 3 2 2 3 3 3" xfId="13108"/>
    <cellStyle name="Normal 2 6 3 2 2 3 4" xfId="3876"/>
    <cellStyle name="Normal 2 6 3 2 2 3 4 2" xfId="9045"/>
    <cellStyle name="Normal 2 6 3 2 2 3 4 3" xfId="14139"/>
    <cellStyle name="Normal 2 6 3 2 2 3 5" xfId="4897"/>
    <cellStyle name="Normal 2 6 3 2 2 3 5 2" xfId="10065"/>
    <cellStyle name="Normal 2 6 3 2 2 3 5 3" xfId="15158"/>
    <cellStyle name="Normal 2 6 3 2 2 3 6" xfId="5947"/>
    <cellStyle name="Normal 2 6 3 2 2 3 7" xfId="11059"/>
    <cellStyle name="Normal 2 6 3 2 2 4" xfId="1290"/>
    <cellStyle name="Normal 2 6 3 2 2 4 2" xfId="6465"/>
    <cellStyle name="Normal 2 6 3 2 2 4 3" xfId="11572"/>
    <cellStyle name="Normal 2 6 3 2 2 5" xfId="2324"/>
    <cellStyle name="Normal 2 6 3 2 2 5 2" xfId="7497"/>
    <cellStyle name="Normal 2 6 3 2 2 5 3" xfId="12596"/>
    <cellStyle name="Normal 2 6 3 2 2 6" xfId="3362"/>
    <cellStyle name="Normal 2 6 3 2 2 6 2" xfId="8531"/>
    <cellStyle name="Normal 2 6 3 2 2 6 3" xfId="13626"/>
    <cellStyle name="Normal 2 6 3 2 2 7" xfId="4385"/>
    <cellStyle name="Normal 2 6 3 2 2 7 2" xfId="9553"/>
    <cellStyle name="Normal 2 6 3 2 2 7 3" xfId="14646"/>
    <cellStyle name="Normal 2 6 3 2 2 8" xfId="5431"/>
    <cellStyle name="Normal 2 6 3 2 2 9" xfId="10547"/>
    <cellStyle name="Normal 2 6 3 2 3" xfId="384"/>
    <cellStyle name="Normal 2 6 3 2 3 2" xfId="898"/>
    <cellStyle name="Normal 2 6 3 2 3 2 2" xfId="1930"/>
    <cellStyle name="Normal 2 6 3 2 3 2 2 2" xfId="7105"/>
    <cellStyle name="Normal 2 6 3 2 3 2 2 3" xfId="12212"/>
    <cellStyle name="Normal 2 6 3 2 3 2 3" xfId="2964"/>
    <cellStyle name="Normal 2 6 3 2 3 2 3 2" xfId="8137"/>
    <cellStyle name="Normal 2 6 3 2 3 2 3 3" xfId="13236"/>
    <cellStyle name="Normal 2 6 3 2 3 2 4" xfId="4004"/>
    <cellStyle name="Normal 2 6 3 2 3 2 4 2" xfId="9173"/>
    <cellStyle name="Normal 2 6 3 2 3 2 4 3" xfId="14267"/>
    <cellStyle name="Normal 2 6 3 2 3 2 5" xfId="5025"/>
    <cellStyle name="Normal 2 6 3 2 3 2 5 2" xfId="10193"/>
    <cellStyle name="Normal 2 6 3 2 3 2 5 3" xfId="15286"/>
    <cellStyle name="Normal 2 6 3 2 3 2 6" xfId="6075"/>
    <cellStyle name="Normal 2 6 3 2 3 2 7" xfId="11187"/>
    <cellStyle name="Normal 2 6 3 2 3 3" xfId="1418"/>
    <cellStyle name="Normal 2 6 3 2 3 3 2" xfId="6593"/>
    <cellStyle name="Normal 2 6 3 2 3 3 3" xfId="11700"/>
    <cellStyle name="Normal 2 6 3 2 3 4" xfId="2452"/>
    <cellStyle name="Normal 2 6 3 2 3 4 2" xfId="7625"/>
    <cellStyle name="Normal 2 6 3 2 3 4 3" xfId="12724"/>
    <cellStyle name="Normal 2 6 3 2 3 5" xfId="3491"/>
    <cellStyle name="Normal 2 6 3 2 3 5 2" xfId="8660"/>
    <cellStyle name="Normal 2 6 3 2 3 5 3" xfId="13754"/>
    <cellStyle name="Normal 2 6 3 2 3 6" xfId="4513"/>
    <cellStyle name="Normal 2 6 3 2 3 6 2" xfId="9681"/>
    <cellStyle name="Normal 2 6 3 2 3 6 3" xfId="14774"/>
    <cellStyle name="Normal 2 6 3 2 3 7" xfId="5561"/>
    <cellStyle name="Normal 2 6 3 2 3 8" xfId="10675"/>
    <cellStyle name="Normal 2 6 3 2 4" xfId="642"/>
    <cellStyle name="Normal 2 6 3 2 4 2" xfId="1674"/>
    <cellStyle name="Normal 2 6 3 2 4 2 2" xfId="6849"/>
    <cellStyle name="Normal 2 6 3 2 4 2 3" xfId="11956"/>
    <cellStyle name="Normal 2 6 3 2 4 3" xfId="2708"/>
    <cellStyle name="Normal 2 6 3 2 4 3 2" xfId="7881"/>
    <cellStyle name="Normal 2 6 3 2 4 3 3" xfId="12980"/>
    <cellStyle name="Normal 2 6 3 2 4 4" xfId="3748"/>
    <cellStyle name="Normal 2 6 3 2 4 4 2" xfId="8917"/>
    <cellStyle name="Normal 2 6 3 2 4 4 3" xfId="14011"/>
    <cellStyle name="Normal 2 6 3 2 4 5" xfId="4769"/>
    <cellStyle name="Normal 2 6 3 2 4 5 2" xfId="9937"/>
    <cellStyle name="Normal 2 6 3 2 4 5 3" xfId="15030"/>
    <cellStyle name="Normal 2 6 3 2 4 6" xfId="5819"/>
    <cellStyle name="Normal 2 6 3 2 4 7" xfId="10931"/>
    <cellStyle name="Normal 2 6 3 2 5" xfId="1162"/>
    <cellStyle name="Normal 2 6 3 2 5 2" xfId="6337"/>
    <cellStyle name="Normal 2 6 3 2 5 3" xfId="11444"/>
    <cellStyle name="Normal 2 6 3 2 6" xfId="2196"/>
    <cellStyle name="Normal 2 6 3 2 6 2" xfId="7369"/>
    <cellStyle name="Normal 2 6 3 2 6 3" xfId="12468"/>
    <cellStyle name="Normal 2 6 3 2 7" xfId="3232"/>
    <cellStyle name="Normal 2 6 3 2 7 2" xfId="8401"/>
    <cellStyle name="Normal 2 6 3 2 7 3" xfId="13497"/>
    <cellStyle name="Normal 2 6 3 2 8" xfId="4257"/>
    <cellStyle name="Normal 2 6 3 2 8 2" xfId="9425"/>
    <cellStyle name="Normal 2 6 3 2 8 3" xfId="14518"/>
    <cellStyle name="Normal 2 6 3 2 9" xfId="5301"/>
    <cellStyle name="Normal 2 6 3 3" xfId="190"/>
    <cellStyle name="Normal 2 6 3 3 2" xfId="448"/>
    <cellStyle name="Normal 2 6 3 3 2 2" xfId="962"/>
    <cellStyle name="Normal 2 6 3 3 2 2 2" xfId="1994"/>
    <cellStyle name="Normal 2 6 3 3 2 2 2 2" xfId="7169"/>
    <cellStyle name="Normal 2 6 3 3 2 2 2 3" xfId="12276"/>
    <cellStyle name="Normal 2 6 3 3 2 2 3" xfId="3028"/>
    <cellStyle name="Normal 2 6 3 3 2 2 3 2" xfId="8201"/>
    <cellStyle name="Normal 2 6 3 3 2 2 3 3" xfId="13300"/>
    <cellStyle name="Normal 2 6 3 3 2 2 4" xfId="4068"/>
    <cellStyle name="Normal 2 6 3 3 2 2 4 2" xfId="9237"/>
    <cellStyle name="Normal 2 6 3 3 2 2 4 3" xfId="14331"/>
    <cellStyle name="Normal 2 6 3 3 2 2 5" xfId="5089"/>
    <cellStyle name="Normal 2 6 3 3 2 2 5 2" xfId="10257"/>
    <cellStyle name="Normal 2 6 3 3 2 2 5 3" xfId="15350"/>
    <cellStyle name="Normal 2 6 3 3 2 2 6" xfId="6139"/>
    <cellStyle name="Normal 2 6 3 3 2 2 7" xfId="11251"/>
    <cellStyle name="Normal 2 6 3 3 2 3" xfId="1482"/>
    <cellStyle name="Normal 2 6 3 3 2 3 2" xfId="6657"/>
    <cellStyle name="Normal 2 6 3 3 2 3 3" xfId="11764"/>
    <cellStyle name="Normal 2 6 3 3 2 4" xfId="2516"/>
    <cellStyle name="Normal 2 6 3 3 2 4 2" xfId="7689"/>
    <cellStyle name="Normal 2 6 3 3 2 4 3" xfId="12788"/>
    <cellStyle name="Normal 2 6 3 3 2 5" xfId="3555"/>
    <cellStyle name="Normal 2 6 3 3 2 5 2" xfId="8724"/>
    <cellStyle name="Normal 2 6 3 3 2 5 3" xfId="13818"/>
    <cellStyle name="Normal 2 6 3 3 2 6" xfId="4577"/>
    <cellStyle name="Normal 2 6 3 3 2 6 2" xfId="9745"/>
    <cellStyle name="Normal 2 6 3 3 2 6 3" xfId="14838"/>
    <cellStyle name="Normal 2 6 3 3 2 7" xfId="5625"/>
    <cellStyle name="Normal 2 6 3 3 2 8" xfId="10739"/>
    <cellStyle name="Normal 2 6 3 3 3" xfId="706"/>
    <cellStyle name="Normal 2 6 3 3 3 2" xfId="1738"/>
    <cellStyle name="Normal 2 6 3 3 3 2 2" xfId="6913"/>
    <cellStyle name="Normal 2 6 3 3 3 2 3" xfId="12020"/>
    <cellStyle name="Normal 2 6 3 3 3 3" xfId="2772"/>
    <cellStyle name="Normal 2 6 3 3 3 3 2" xfId="7945"/>
    <cellStyle name="Normal 2 6 3 3 3 3 3" xfId="13044"/>
    <cellStyle name="Normal 2 6 3 3 3 4" xfId="3812"/>
    <cellStyle name="Normal 2 6 3 3 3 4 2" xfId="8981"/>
    <cellStyle name="Normal 2 6 3 3 3 4 3" xfId="14075"/>
    <cellStyle name="Normal 2 6 3 3 3 5" xfId="4833"/>
    <cellStyle name="Normal 2 6 3 3 3 5 2" xfId="10001"/>
    <cellStyle name="Normal 2 6 3 3 3 5 3" xfId="15094"/>
    <cellStyle name="Normal 2 6 3 3 3 6" xfId="5883"/>
    <cellStyle name="Normal 2 6 3 3 3 7" xfId="10995"/>
    <cellStyle name="Normal 2 6 3 3 4" xfId="1226"/>
    <cellStyle name="Normal 2 6 3 3 4 2" xfId="6401"/>
    <cellStyle name="Normal 2 6 3 3 4 3" xfId="11508"/>
    <cellStyle name="Normal 2 6 3 3 5" xfId="2260"/>
    <cellStyle name="Normal 2 6 3 3 5 2" xfId="7433"/>
    <cellStyle name="Normal 2 6 3 3 5 3" xfId="12532"/>
    <cellStyle name="Normal 2 6 3 3 6" xfId="3298"/>
    <cellStyle name="Normal 2 6 3 3 6 2" xfId="8467"/>
    <cellStyle name="Normal 2 6 3 3 6 3" xfId="13562"/>
    <cellStyle name="Normal 2 6 3 3 7" xfId="4321"/>
    <cellStyle name="Normal 2 6 3 3 7 2" xfId="9489"/>
    <cellStyle name="Normal 2 6 3 3 7 3" xfId="14582"/>
    <cellStyle name="Normal 2 6 3 3 8" xfId="5367"/>
    <cellStyle name="Normal 2 6 3 3 9" xfId="10483"/>
    <cellStyle name="Normal 2 6 3 4" xfId="320"/>
    <cellStyle name="Normal 2 6 3 4 2" xfId="834"/>
    <cellStyle name="Normal 2 6 3 4 2 2" xfId="1866"/>
    <cellStyle name="Normal 2 6 3 4 2 2 2" xfId="7041"/>
    <cellStyle name="Normal 2 6 3 4 2 2 3" xfId="12148"/>
    <cellStyle name="Normal 2 6 3 4 2 3" xfId="2900"/>
    <cellStyle name="Normal 2 6 3 4 2 3 2" xfId="8073"/>
    <cellStyle name="Normal 2 6 3 4 2 3 3" xfId="13172"/>
    <cellStyle name="Normal 2 6 3 4 2 4" xfId="3940"/>
    <cellStyle name="Normal 2 6 3 4 2 4 2" xfId="9109"/>
    <cellStyle name="Normal 2 6 3 4 2 4 3" xfId="14203"/>
    <cellStyle name="Normal 2 6 3 4 2 5" xfId="4961"/>
    <cellStyle name="Normal 2 6 3 4 2 5 2" xfId="10129"/>
    <cellStyle name="Normal 2 6 3 4 2 5 3" xfId="15222"/>
    <cellStyle name="Normal 2 6 3 4 2 6" xfId="6011"/>
    <cellStyle name="Normal 2 6 3 4 2 7" xfId="11123"/>
    <cellStyle name="Normal 2 6 3 4 3" xfId="1354"/>
    <cellStyle name="Normal 2 6 3 4 3 2" xfId="6529"/>
    <cellStyle name="Normal 2 6 3 4 3 3" xfId="11636"/>
    <cellStyle name="Normal 2 6 3 4 4" xfId="2388"/>
    <cellStyle name="Normal 2 6 3 4 4 2" xfId="7561"/>
    <cellStyle name="Normal 2 6 3 4 4 3" xfId="12660"/>
    <cellStyle name="Normal 2 6 3 4 5" xfId="3427"/>
    <cellStyle name="Normal 2 6 3 4 5 2" xfId="8596"/>
    <cellStyle name="Normal 2 6 3 4 5 3" xfId="13690"/>
    <cellStyle name="Normal 2 6 3 4 6" xfId="4449"/>
    <cellStyle name="Normal 2 6 3 4 6 2" xfId="9617"/>
    <cellStyle name="Normal 2 6 3 4 6 3" xfId="14710"/>
    <cellStyle name="Normal 2 6 3 4 7" xfId="5497"/>
    <cellStyle name="Normal 2 6 3 4 8" xfId="10611"/>
    <cellStyle name="Normal 2 6 3 5" xfId="578"/>
    <cellStyle name="Normal 2 6 3 5 2" xfId="1610"/>
    <cellStyle name="Normal 2 6 3 5 2 2" xfId="6785"/>
    <cellStyle name="Normal 2 6 3 5 2 3" xfId="11892"/>
    <cellStyle name="Normal 2 6 3 5 3" xfId="2644"/>
    <cellStyle name="Normal 2 6 3 5 3 2" xfId="7817"/>
    <cellStyle name="Normal 2 6 3 5 3 3" xfId="12916"/>
    <cellStyle name="Normal 2 6 3 5 4" xfId="3684"/>
    <cellStyle name="Normal 2 6 3 5 4 2" xfId="8853"/>
    <cellStyle name="Normal 2 6 3 5 4 3" xfId="13947"/>
    <cellStyle name="Normal 2 6 3 5 5" xfId="4705"/>
    <cellStyle name="Normal 2 6 3 5 5 2" xfId="9873"/>
    <cellStyle name="Normal 2 6 3 5 5 3" xfId="14966"/>
    <cellStyle name="Normal 2 6 3 5 6" xfId="5755"/>
    <cellStyle name="Normal 2 6 3 5 7" xfId="10867"/>
    <cellStyle name="Normal 2 6 3 6" xfId="1097"/>
    <cellStyle name="Normal 2 6 3 6 2" xfId="6272"/>
    <cellStyle name="Normal 2 6 3 6 3" xfId="11380"/>
    <cellStyle name="Normal 2 6 3 7" xfId="2132"/>
    <cellStyle name="Normal 2 6 3 7 2" xfId="7305"/>
    <cellStyle name="Normal 2 6 3 7 3" xfId="12404"/>
    <cellStyle name="Normal 2 6 3 8" xfId="3166"/>
    <cellStyle name="Normal 2 6 3 8 2" xfId="8335"/>
    <cellStyle name="Normal 2 6 3 8 3" xfId="13431"/>
    <cellStyle name="Normal 2 6 3 9" xfId="4193"/>
    <cellStyle name="Normal 2 6 3 9 2" xfId="9361"/>
    <cellStyle name="Normal 2 6 3 9 3" xfId="14454"/>
    <cellStyle name="Normal 2 6 4" xfId="92"/>
    <cellStyle name="Normal 2 6 4 10" xfId="10387"/>
    <cellStyle name="Normal 2 6 4 2" xfId="222"/>
    <cellStyle name="Normal 2 6 4 2 2" xfId="480"/>
    <cellStyle name="Normal 2 6 4 2 2 2" xfId="994"/>
    <cellStyle name="Normal 2 6 4 2 2 2 2" xfId="2026"/>
    <cellStyle name="Normal 2 6 4 2 2 2 2 2" xfId="7201"/>
    <cellStyle name="Normal 2 6 4 2 2 2 2 3" xfId="12308"/>
    <cellStyle name="Normal 2 6 4 2 2 2 3" xfId="3060"/>
    <cellStyle name="Normal 2 6 4 2 2 2 3 2" xfId="8233"/>
    <cellStyle name="Normal 2 6 4 2 2 2 3 3" xfId="13332"/>
    <cellStyle name="Normal 2 6 4 2 2 2 4" xfId="4100"/>
    <cellStyle name="Normal 2 6 4 2 2 2 4 2" xfId="9269"/>
    <cellStyle name="Normal 2 6 4 2 2 2 4 3" xfId="14363"/>
    <cellStyle name="Normal 2 6 4 2 2 2 5" xfId="5121"/>
    <cellStyle name="Normal 2 6 4 2 2 2 5 2" xfId="10289"/>
    <cellStyle name="Normal 2 6 4 2 2 2 5 3" xfId="15382"/>
    <cellStyle name="Normal 2 6 4 2 2 2 6" xfId="6171"/>
    <cellStyle name="Normal 2 6 4 2 2 2 7" xfId="11283"/>
    <cellStyle name="Normal 2 6 4 2 2 3" xfId="1514"/>
    <cellStyle name="Normal 2 6 4 2 2 3 2" xfId="6689"/>
    <cellStyle name="Normal 2 6 4 2 2 3 3" xfId="11796"/>
    <cellStyle name="Normal 2 6 4 2 2 4" xfId="2548"/>
    <cellStyle name="Normal 2 6 4 2 2 4 2" xfId="7721"/>
    <cellStyle name="Normal 2 6 4 2 2 4 3" xfId="12820"/>
    <cellStyle name="Normal 2 6 4 2 2 5" xfId="3587"/>
    <cellStyle name="Normal 2 6 4 2 2 5 2" xfId="8756"/>
    <cellStyle name="Normal 2 6 4 2 2 5 3" xfId="13850"/>
    <cellStyle name="Normal 2 6 4 2 2 6" xfId="4609"/>
    <cellStyle name="Normal 2 6 4 2 2 6 2" xfId="9777"/>
    <cellStyle name="Normal 2 6 4 2 2 6 3" xfId="14870"/>
    <cellStyle name="Normal 2 6 4 2 2 7" xfId="5657"/>
    <cellStyle name="Normal 2 6 4 2 2 8" xfId="10771"/>
    <cellStyle name="Normal 2 6 4 2 3" xfId="738"/>
    <cellStyle name="Normal 2 6 4 2 3 2" xfId="1770"/>
    <cellStyle name="Normal 2 6 4 2 3 2 2" xfId="6945"/>
    <cellStyle name="Normal 2 6 4 2 3 2 3" xfId="12052"/>
    <cellStyle name="Normal 2 6 4 2 3 3" xfId="2804"/>
    <cellStyle name="Normal 2 6 4 2 3 3 2" xfId="7977"/>
    <cellStyle name="Normal 2 6 4 2 3 3 3" xfId="13076"/>
    <cellStyle name="Normal 2 6 4 2 3 4" xfId="3844"/>
    <cellStyle name="Normal 2 6 4 2 3 4 2" xfId="9013"/>
    <cellStyle name="Normal 2 6 4 2 3 4 3" xfId="14107"/>
    <cellStyle name="Normal 2 6 4 2 3 5" xfId="4865"/>
    <cellStyle name="Normal 2 6 4 2 3 5 2" xfId="10033"/>
    <cellStyle name="Normal 2 6 4 2 3 5 3" xfId="15126"/>
    <cellStyle name="Normal 2 6 4 2 3 6" xfId="5915"/>
    <cellStyle name="Normal 2 6 4 2 3 7" xfId="11027"/>
    <cellStyle name="Normal 2 6 4 2 4" xfId="1258"/>
    <cellStyle name="Normal 2 6 4 2 4 2" xfId="6433"/>
    <cellStyle name="Normal 2 6 4 2 4 3" xfId="11540"/>
    <cellStyle name="Normal 2 6 4 2 5" xfId="2292"/>
    <cellStyle name="Normal 2 6 4 2 5 2" xfId="7465"/>
    <cellStyle name="Normal 2 6 4 2 5 3" xfId="12564"/>
    <cellStyle name="Normal 2 6 4 2 6" xfId="3330"/>
    <cellStyle name="Normal 2 6 4 2 6 2" xfId="8499"/>
    <cellStyle name="Normal 2 6 4 2 6 3" xfId="13594"/>
    <cellStyle name="Normal 2 6 4 2 7" xfId="4353"/>
    <cellStyle name="Normal 2 6 4 2 7 2" xfId="9521"/>
    <cellStyle name="Normal 2 6 4 2 7 3" xfId="14614"/>
    <cellStyle name="Normal 2 6 4 2 8" xfId="5399"/>
    <cellStyle name="Normal 2 6 4 2 9" xfId="10515"/>
    <cellStyle name="Normal 2 6 4 3" xfId="352"/>
    <cellStyle name="Normal 2 6 4 3 2" xfId="866"/>
    <cellStyle name="Normal 2 6 4 3 2 2" xfId="1898"/>
    <cellStyle name="Normal 2 6 4 3 2 2 2" xfId="7073"/>
    <cellStyle name="Normal 2 6 4 3 2 2 3" xfId="12180"/>
    <cellStyle name="Normal 2 6 4 3 2 3" xfId="2932"/>
    <cellStyle name="Normal 2 6 4 3 2 3 2" xfId="8105"/>
    <cellStyle name="Normal 2 6 4 3 2 3 3" xfId="13204"/>
    <cellStyle name="Normal 2 6 4 3 2 4" xfId="3972"/>
    <cellStyle name="Normal 2 6 4 3 2 4 2" xfId="9141"/>
    <cellStyle name="Normal 2 6 4 3 2 4 3" xfId="14235"/>
    <cellStyle name="Normal 2 6 4 3 2 5" xfId="4993"/>
    <cellStyle name="Normal 2 6 4 3 2 5 2" xfId="10161"/>
    <cellStyle name="Normal 2 6 4 3 2 5 3" xfId="15254"/>
    <cellStyle name="Normal 2 6 4 3 2 6" xfId="6043"/>
    <cellStyle name="Normal 2 6 4 3 2 7" xfId="11155"/>
    <cellStyle name="Normal 2 6 4 3 3" xfId="1386"/>
    <cellStyle name="Normal 2 6 4 3 3 2" xfId="6561"/>
    <cellStyle name="Normal 2 6 4 3 3 3" xfId="11668"/>
    <cellStyle name="Normal 2 6 4 3 4" xfId="2420"/>
    <cellStyle name="Normal 2 6 4 3 4 2" xfId="7593"/>
    <cellStyle name="Normal 2 6 4 3 4 3" xfId="12692"/>
    <cellStyle name="Normal 2 6 4 3 5" xfId="3459"/>
    <cellStyle name="Normal 2 6 4 3 5 2" xfId="8628"/>
    <cellStyle name="Normal 2 6 4 3 5 3" xfId="13722"/>
    <cellStyle name="Normal 2 6 4 3 6" xfId="4481"/>
    <cellStyle name="Normal 2 6 4 3 6 2" xfId="9649"/>
    <cellStyle name="Normal 2 6 4 3 6 3" xfId="14742"/>
    <cellStyle name="Normal 2 6 4 3 7" xfId="5529"/>
    <cellStyle name="Normal 2 6 4 3 8" xfId="10643"/>
    <cellStyle name="Normal 2 6 4 4" xfId="610"/>
    <cellStyle name="Normal 2 6 4 4 2" xfId="1642"/>
    <cellStyle name="Normal 2 6 4 4 2 2" xfId="6817"/>
    <cellStyle name="Normal 2 6 4 4 2 3" xfId="11924"/>
    <cellStyle name="Normal 2 6 4 4 3" xfId="2676"/>
    <cellStyle name="Normal 2 6 4 4 3 2" xfId="7849"/>
    <cellStyle name="Normal 2 6 4 4 3 3" xfId="12948"/>
    <cellStyle name="Normal 2 6 4 4 4" xfId="3716"/>
    <cellStyle name="Normal 2 6 4 4 4 2" xfId="8885"/>
    <cellStyle name="Normal 2 6 4 4 4 3" xfId="13979"/>
    <cellStyle name="Normal 2 6 4 4 5" xfId="4737"/>
    <cellStyle name="Normal 2 6 4 4 5 2" xfId="9905"/>
    <cellStyle name="Normal 2 6 4 4 5 3" xfId="14998"/>
    <cellStyle name="Normal 2 6 4 4 6" xfId="5787"/>
    <cellStyle name="Normal 2 6 4 4 7" xfId="10899"/>
    <cellStyle name="Normal 2 6 4 5" xfId="1130"/>
    <cellStyle name="Normal 2 6 4 5 2" xfId="6305"/>
    <cellStyle name="Normal 2 6 4 5 3" xfId="11412"/>
    <cellStyle name="Normal 2 6 4 6" xfId="2164"/>
    <cellStyle name="Normal 2 6 4 6 2" xfId="7337"/>
    <cellStyle name="Normal 2 6 4 6 3" xfId="12436"/>
    <cellStyle name="Normal 2 6 4 7" xfId="3200"/>
    <cellStyle name="Normal 2 6 4 7 2" xfId="8369"/>
    <cellStyle name="Normal 2 6 4 7 3" xfId="13465"/>
    <cellStyle name="Normal 2 6 4 8" xfId="4225"/>
    <cellStyle name="Normal 2 6 4 8 2" xfId="9393"/>
    <cellStyle name="Normal 2 6 4 8 3" xfId="14486"/>
    <cellStyle name="Normal 2 6 4 9" xfId="5269"/>
    <cellStyle name="Normal 2 6 5" xfId="158"/>
    <cellStyle name="Normal 2 6 5 2" xfId="416"/>
    <cellStyle name="Normal 2 6 5 2 2" xfId="930"/>
    <cellStyle name="Normal 2 6 5 2 2 2" xfId="1962"/>
    <cellStyle name="Normal 2 6 5 2 2 2 2" xfId="7137"/>
    <cellStyle name="Normal 2 6 5 2 2 2 3" xfId="12244"/>
    <cellStyle name="Normal 2 6 5 2 2 3" xfId="2996"/>
    <cellStyle name="Normal 2 6 5 2 2 3 2" xfId="8169"/>
    <cellStyle name="Normal 2 6 5 2 2 3 3" xfId="13268"/>
    <cellStyle name="Normal 2 6 5 2 2 4" xfId="4036"/>
    <cellStyle name="Normal 2 6 5 2 2 4 2" xfId="9205"/>
    <cellStyle name="Normal 2 6 5 2 2 4 3" xfId="14299"/>
    <cellStyle name="Normal 2 6 5 2 2 5" xfId="5057"/>
    <cellStyle name="Normal 2 6 5 2 2 5 2" xfId="10225"/>
    <cellStyle name="Normal 2 6 5 2 2 5 3" xfId="15318"/>
    <cellStyle name="Normal 2 6 5 2 2 6" xfId="6107"/>
    <cellStyle name="Normal 2 6 5 2 2 7" xfId="11219"/>
    <cellStyle name="Normal 2 6 5 2 3" xfId="1450"/>
    <cellStyle name="Normal 2 6 5 2 3 2" xfId="6625"/>
    <cellStyle name="Normal 2 6 5 2 3 3" xfId="11732"/>
    <cellStyle name="Normal 2 6 5 2 4" xfId="2484"/>
    <cellStyle name="Normal 2 6 5 2 4 2" xfId="7657"/>
    <cellStyle name="Normal 2 6 5 2 4 3" xfId="12756"/>
    <cellStyle name="Normal 2 6 5 2 5" xfId="3523"/>
    <cellStyle name="Normal 2 6 5 2 5 2" xfId="8692"/>
    <cellStyle name="Normal 2 6 5 2 5 3" xfId="13786"/>
    <cellStyle name="Normal 2 6 5 2 6" xfId="4545"/>
    <cellStyle name="Normal 2 6 5 2 6 2" xfId="9713"/>
    <cellStyle name="Normal 2 6 5 2 6 3" xfId="14806"/>
    <cellStyle name="Normal 2 6 5 2 7" xfId="5593"/>
    <cellStyle name="Normal 2 6 5 2 8" xfId="10707"/>
    <cellStyle name="Normal 2 6 5 3" xfId="674"/>
    <cellStyle name="Normal 2 6 5 3 2" xfId="1706"/>
    <cellStyle name="Normal 2 6 5 3 2 2" xfId="6881"/>
    <cellStyle name="Normal 2 6 5 3 2 3" xfId="11988"/>
    <cellStyle name="Normal 2 6 5 3 3" xfId="2740"/>
    <cellStyle name="Normal 2 6 5 3 3 2" xfId="7913"/>
    <cellStyle name="Normal 2 6 5 3 3 3" xfId="13012"/>
    <cellStyle name="Normal 2 6 5 3 4" xfId="3780"/>
    <cellStyle name="Normal 2 6 5 3 4 2" xfId="8949"/>
    <cellStyle name="Normal 2 6 5 3 4 3" xfId="14043"/>
    <cellStyle name="Normal 2 6 5 3 5" xfId="4801"/>
    <cellStyle name="Normal 2 6 5 3 5 2" xfId="9969"/>
    <cellStyle name="Normal 2 6 5 3 5 3" xfId="15062"/>
    <cellStyle name="Normal 2 6 5 3 6" xfId="5851"/>
    <cellStyle name="Normal 2 6 5 3 7" xfId="10963"/>
    <cellStyle name="Normal 2 6 5 4" xfId="1194"/>
    <cellStyle name="Normal 2 6 5 4 2" xfId="6369"/>
    <cellStyle name="Normal 2 6 5 4 3" xfId="11476"/>
    <cellStyle name="Normal 2 6 5 5" xfId="2228"/>
    <cellStyle name="Normal 2 6 5 5 2" xfId="7401"/>
    <cellStyle name="Normal 2 6 5 5 3" xfId="12500"/>
    <cellStyle name="Normal 2 6 5 6" xfId="3266"/>
    <cellStyle name="Normal 2 6 5 6 2" xfId="8435"/>
    <cellStyle name="Normal 2 6 5 6 3" xfId="13530"/>
    <cellStyle name="Normal 2 6 5 7" xfId="4289"/>
    <cellStyle name="Normal 2 6 5 7 2" xfId="9457"/>
    <cellStyle name="Normal 2 6 5 7 3" xfId="14550"/>
    <cellStyle name="Normal 2 6 5 8" xfId="5335"/>
    <cellStyle name="Normal 2 6 5 9" xfId="10451"/>
    <cellStyle name="Normal 2 6 6" xfId="288"/>
    <cellStyle name="Normal 2 6 6 2" xfId="802"/>
    <cellStyle name="Normal 2 6 6 2 2" xfId="1834"/>
    <cellStyle name="Normal 2 6 6 2 2 2" xfId="7009"/>
    <cellStyle name="Normal 2 6 6 2 2 3" xfId="12116"/>
    <cellStyle name="Normal 2 6 6 2 3" xfId="2868"/>
    <cellStyle name="Normal 2 6 6 2 3 2" xfId="8041"/>
    <cellStyle name="Normal 2 6 6 2 3 3" xfId="13140"/>
    <cellStyle name="Normal 2 6 6 2 4" xfId="3908"/>
    <cellStyle name="Normal 2 6 6 2 4 2" xfId="9077"/>
    <cellStyle name="Normal 2 6 6 2 4 3" xfId="14171"/>
    <cellStyle name="Normal 2 6 6 2 5" xfId="4929"/>
    <cellStyle name="Normal 2 6 6 2 5 2" xfId="10097"/>
    <cellStyle name="Normal 2 6 6 2 5 3" xfId="15190"/>
    <cellStyle name="Normal 2 6 6 2 6" xfId="5979"/>
    <cellStyle name="Normal 2 6 6 2 7" xfId="11091"/>
    <cellStyle name="Normal 2 6 6 3" xfId="1322"/>
    <cellStyle name="Normal 2 6 6 3 2" xfId="6497"/>
    <cellStyle name="Normal 2 6 6 3 3" xfId="11604"/>
    <cellStyle name="Normal 2 6 6 4" xfId="2356"/>
    <cellStyle name="Normal 2 6 6 4 2" xfId="7529"/>
    <cellStyle name="Normal 2 6 6 4 3" xfId="12628"/>
    <cellStyle name="Normal 2 6 6 5" xfId="3395"/>
    <cellStyle name="Normal 2 6 6 5 2" xfId="8564"/>
    <cellStyle name="Normal 2 6 6 5 3" xfId="13658"/>
    <cellStyle name="Normal 2 6 6 6" xfId="4417"/>
    <cellStyle name="Normal 2 6 6 6 2" xfId="9585"/>
    <cellStyle name="Normal 2 6 6 6 3" xfId="14678"/>
    <cellStyle name="Normal 2 6 6 7" xfId="5465"/>
    <cellStyle name="Normal 2 6 6 8" xfId="10579"/>
    <cellStyle name="Normal 2 6 7" xfId="546"/>
    <cellStyle name="Normal 2 6 7 2" xfId="1578"/>
    <cellStyle name="Normal 2 6 7 2 2" xfId="6753"/>
    <cellStyle name="Normal 2 6 7 2 3" xfId="11860"/>
    <cellStyle name="Normal 2 6 7 3" xfId="2612"/>
    <cellStyle name="Normal 2 6 7 3 2" xfId="7785"/>
    <cellStyle name="Normal 2 6 7 3 3" xfId="12884"/>
    <cellStyle name="Normal 2 6 7 4" xfId="3652"/>
    <cellStyle name="Normal 2 6 7 4 2" xfId="8821"/>
    <cellStyle name="Normal 2 6 7 4 3" xfId="13915"/>
    <cellStyle name="Normal 2 6 7 5" xfId="4673"/>
    <cellStyle name="Normal 2 6 7 5 2" xfId="9841"/>
    <cellStyle name="Normal 2 6 7 5 3" xfId="14934"/>
    <cellStyle name="Normal 2 6 7 6" xfId="5723"/>
    <cellStyle name="Normal 2 6 7 7" xfId="10835"/>
    <cellStyle name="Normal 2 6 8" xfId="1064"/>
    <cellStyle name="Normal 2 6 8 2" xfId="6239"/>
    <cellStyle name="Normal 2 6 8 3" xfId="11348"/>
    <cellStyle name="Normal 2 6 9" xfId="2098"/>
    <cellStyle name="Normal 2 6 9 2" xfId="7271"/>
    <cellStyle name="Normal 2 6 9 3" xfId="12372"/>
    <cellStyle name="Normal 2 7" xfId="32"/>
    <cellStyle name="Normal 2 7 10" xfId="4169"/>
    <cellStyle name="Normal 2 7 10 2" xfId="9337"/>
    <cellStyle name="Normal 2 7 10 3" xfId="14430"/>
    <cellStyle name="Normal 2 7 11" xfId="5209"/>
    <cellStyle name="Normal 2 7 12" xfId="7296"/>
    <cellStyle name="Normal 2 7 2" xfId="66"/>
    <cellStyle name="Normal 2 7 2 10" xfId="5243"/>
    <cellStyle name="Normal 2 7 2 11" xfId="10363"/>
    <cellStyle name="Normal 2 7 2 2" xfId="132"/>
    <cellStyle name="Normal 2 7 2 2 10" xfId="10427"/>
    <cellStyle name="Normal 2 7 2 2 2" xfId="262"/>
    <cellStyle name="Normal 2 7 2 2 2 2" xfId="520"/>
    <cellStyle name="Normal 2 7 2 2 2 2 2" xfId="1034"/>
    <cellStyle name="Normal 2 7 2 2 2 2 2 2" xfId="2066"/>
    <cellStyle name="Normal 2 7 2 2 2 2 2 2 2" xfId="7241"/>
    <cellStyle name="Normal 2 7 2 2 2 2 2 2 3" xfId="12348"/>
    <cellStyle name="Normal 2 7 2 2 2 2 2 3" xfId="3100"/>
    <cellStyle name="Normal 2 7 2 2 2 2 2 3 2" xfId="8273"/>
    <cellStyle name="Normal 2 7 2 2 2 2 2 3 3" xfId="13372"/>
    <cellStyle name="Normal 2 7 2 2 2 2 2 4" xfId="4140"/>
    <cellStyle name="Normal 2 7 2 2 2 2 2 4 2" xfId="9309"/>
    <cellStyle name="Normal 2 7 2 2 2 2 2 4 3" xfId="14403"/>
    <cellStyle name="Normal 2 7 2 2 2 2 2 5" xfId="5161"/>
    <cellStyle name="Normal 2 7 2 2 2 2 2 5 2" xfId="10329"/>
    <cellStyle name="Normal 2 7 2 2 2 2 2 5 3" xfId="15422"/>
    <cellStyle name="Normal 2 7 2 2 2 2 2 6" xfId="6211"/>
    <cellStyle name="Normal 2 7 2 2 2 2 2 7" xfId="11323"/>
    <cellStyle name="Normal 2 7 2 2 2 2 3" xfId="1554"/>
    <cellStyle name="Normal 2 7 2 2 2 2 3 2" xfId="6729"/>
    <cellStyle name="Normal 2 7 2 2 2 2 3 3" xfId="11836"/>
    <cellStyle name="Normal 2 7 2 2 2 2 4" xfId="2588"/>
    <cellStyle name="Normal 2 7 2 2 2 2 4 2" xfId="7761"/>
    <cellStyle name="Normal 2 7 2 2 2 2 4 3" xfId="12860"/>
    <cellStyle name="Normal 2 7 2 2 2 2 5" xfId="3627"/>
    <cellStyle name="Normal 2 7 2 2 2 2 5 2" xfId="8796"/>
    <cellStyle name="Normal 2 7 2 2 2 2 5 3" xfId="13890"/>
    <cellStyle name="Normal 2 7 2 2 2 2 6" xfId="4649"/>
    <cellStyle name="Normal 2 7 2 2 2 2 6 2" xfId="9817"/>
    <cellStyle name="Normal 2 7 2 2 2 2 6 3" xfId="14910"/>
    <cellStyle name="Normal 2 7 2 2 2 2 7" xfId="5697"/>
    <cellStyle name="Normal 2 7 2 2 2 2 8" xfId="10811"/>
    <cellStyle name="Normal 2 7 2 2 2 3" xfId="778"/>
    <cellStyle name="Normal 2 7 2 2 2 3 2" xfId="1810"/>
    <cellStyle name="Normal 2 7 2 2 2 3 2 2" xfId="6985"/>
    <cellStyle name="Normal 2 7 2 2 2 3 2 3" xfId="12092"/>
    <cellStyle name="Normal 2 7 2 2 2 3 3" xfId="2844"/>
    <cellStyle name="Normal 2 7 2 2 2 3 3 2" xfId="8017"/>
    <cellStyle name="Normal 2 7 2 2 2 3 3 3" xfId="13116"/>
    <cellStyle name="Normal 2 7 2 2 2 3 4" xfId="3884"/>
    <cellStyle name="Normal 2 7 2 2 2 3 4 2" xfId="9053"/>
    <cellStyle name="Normal 2 7 2 2 2 3 4 3" xfId="14147"/>
    <cellStyle name="Normal 2 7 2 2 2 3 5" xfId="4905"/>
    <cellStyle name="Normal 2 7 2 2 2 3 5 2" xfId="10073"/>
    <cellStyle name="Normal 2 7 2 2 2 3 5 3" xfId="15166"/>
    <cellStyle name="Normal 2 7 2 2 2 3 6" xfId="5955"/>
    <cellStyle name="Normal 2 7 2 2 2 3 7" xfId="11067"/>
    <cellStyle name="Normal 2 7 2 2 2 4" xfId="1298"/>
    <cellStyle name="Normal 2 7 2 2 2 4 2" xfId="6473"/>
    <cellStyle name="Normal 2 7 2 2 2 4 3" xfId="11580"/>
    <cellStyle name="Normal 2 7 2 2 2 5" xfId="2332"/>
    <cellStyle name="Normal 2 7 2 2 2 5 2" xfId="7505"/>
    <cellStyle name="Normal 2 7 2 2 2 5 3" xfId="12604"/>
    <cellStyle name="Normal 2 7 2 2 2 6" xfId="3370"/>
    <cellStyle name="Normal 2 7 2 2 2 6 2" xfId="8539"/>
    <cellStyle name="Normal 2 7 2 2 2 6 3" xfId="13634"/>
    <cellStyle name="Normal 2 7 2 2 2 7" xfId="4393"/>
    <cellStyle name="Normal 2 7 2 2 2 7 2" xfId="9561"/>
    <cellStyle name="Normal 2 7 2 2 2 7 3" xfId="14654"/>
    <cellStyle name="Normal 2 7 2 2 2 8" xfId="5439"/>
    <cellStyle name="Normal 2 7 2 2 2 9" xfId="10555"/>
    <cellStyle name="Normal 2 7 2 2 3" xfId="392"/>
    <cellStyle name="Normal 2 7 2 2 3 2" xfId="906"/>
    <cellStyle name="Normal 2 7 2 2 3 2 2" xfId="1938"/>
    <cellStyle name="Normal 2 7 2 2 3 2 2 2" xfId="7113"/>
    <cellStyle name="Normal 2 7 2 2 3 2 2 3" xfId="12220"/>
    <cellStyle name="Normal 2 7 2 2 3 2 3" xfId="2972"/>
    <cellStyle name="Normal 2 7 2 2 3 2 3 2" xfId="8145"/>
    <cellStyle name="Normal 2 7 2 2 3 2 3 3" xfId="13244"/>
    <cellStyle name="Normal 2 7 2 2 3 2 4" xfId="4012"/>
    <cellStyle name="Normal 2 7 2 2 3 2 4 2" xfId="9181"/>
    <cellStyle name="Normal 2 7 2 2 3 2 4 3" xfId="14275"/>
    <cellStyle name="Normal 2 7 2 2 3 2 5" xfId="5033"/>
    <cellStyle name="Normal 2 7 2 2 3 2 5 2" xfId="10201"/>
    <cellStyle name="Normal 2 7 2 2 3 2 5 3" xfId="15294"/>
    <cellStyle name="Normal 2 7 2 2 3 2 6" xfId="6083"/>
    <cellStyle name="Normal 2 7 2 2 3 2 7" xfId="11195"/>
    <cellStyle name="Normal 2 7 2 2 3 3" xfId="1426"/>
    <cellStyle name="Normal 2 7 2 2 3 3 2" xfId="6601"/>
    <cellStyle name="Normal 2 7 2 2 3 3 3" xfId="11708"/>
    <cellStyle name="Normal 2 7 2 2 3 4" xfId="2460"/>
    <cellStyle name="Normal 2 7 2 2 3 4 2" xfId="7633"/>
    <cellStyle name="Normal 2 7 2 2 3 4 3" xfId="12732"/>
    <cellStyle name="Normal 2 7 2 2 3 5" xfId="3499"/>
    <cellStyle name="Normal 2 7 2 2 3 5 2" xfId="8668"/>
    <cellStyle name="Normal 2 7 2 2 3 5 3" xfId="13762"/>
    <cellStyle name="Normal 2 7 2 2 3 6" xfId="4521"/>
    <cellStyle name="Normal 2 7 2 2 3 6 2" xfId="9689"/>
    <cellStyle name="Normal 2 7 2 2 3 6 3" xfId="14782"/>
    <cellStyle name="Normal 2 7 2 2 3 7" xfId="5569"/>
    <cellStyle name="Normal 2 7 2 2 3 8" xfId="10683"/>
    <cellStyle name="Normal 2 7 2 2 4" xfId="650"/>
    <cellStyle name="Normal 2 7 2 2 4 2" xfId="1682"/>
    <cellStyle name="Normal 2 7 2 2 4 2 2" xfId="6857"/>
    <cellStyle name="Normal 2 7 2 2 4 2 3" xfId="11964"/>
    <cellStyle name="Normal 2 7 2 2 4 3" xfId="2716"/>
    <cellStyle name="Normal 2 7 2 2 4 3 2" xfId="7889"/>
    <cellStyle name="Normal 2 7 2 2 4 3 3" xfId="12988"/>
    <cellStyle name="Normal 2 7 2 2 4 4" xfId="3756"/>
    <cellStyle name="Normal 2 7 2 2 4 4 2" xfId="8925"/>
    <cellStyle name="Normal 2 7 2 2 4 4 3" xfId="14019"/>
    <cellStyle name="Normal 2 7 2 2 4 5" xfId="4777"/>
    <cellStyle name="Normal 2 7 2 2 4 5 2" xfId="9945"/>
    <cellStyle name="Normal 2 7 2 2 4 5 3" xfId="15038"/>
    <cellStyle name="Normal 2 7 2 2 4 6" xfId="5827"/>
    <cellStyle name="Normal 2 7 2 2 4 7" xfId="10939"/>
    <cellStyle name="Normal 2 7 2 2 5" xfId="1170"/>
    <cellStyle name="Normal 2 7 2 2 5 2" xfId="6345"/>
    <cellStyle name="Normal 2 7 2 2 5 3" xfId="11452"/>
    <cellStyle name="Normal 2 7 2 2 6" xfId="2204"/>
    <cellStyle name="Normal 2 7 2 2 6 2" xfId="7377"/>
    <cellStyle name="Normal 2 7 2 2 6 3" xfId="12476"/>
    <cellStyle name="Normal 2 7 2 2 7" xfId="3240"/>
    <cellStyle name="Normal 2 7 2 2 7 2" xfId="8409"/>
    <cellStyle name="Normal 2 7 2 2 7 3" xfId="13505"/>
    <cellStyle name="Normal 2 7 2 2 8" xfId="4265"/>
    <cellStyle name="Normal 2 7 2 2 8 2" xfId="9433"/>
    <cellStyle name="Normal 2 7 2 2 8 3" xfId="14526"/>
    <cellStyle name="Normal 2 7 2 2 9" xfId="5309"/>
    <cellStyle name="Normal 2 7 2 3" xfId="198"/>
    <cellStyle name="Normal 2 7 2 3 2" xfId="456"/>
    <cellStyle name="Normal 2 7 2 3 2 2" xfId="970"/>
    <cellStyle name="Normal 2 7 2 3 2 2 2" xfId="2002"/>
    <cellStyle name="Normal 2 7 2 3 2 2 2 2" xfId="7177"/>
    <cellStyle name="Normal 2 7 2 3 2 2 2 3" xfId="12284"/>
    <cellStyle name="Normal 2 7 2 3 2 2 3" xfId="3036"/>
    <cellStyle name="Normal 2 7 2 3 2 2 3 2" xfId="8209"/>
    <cellStyle name="Normal 2 7 2 3 2 2 3 3" xfId="13308"/>
    <cellStyle name="Normal 2 7 2 3 2 2 4" xfId="4076"/>
    <cellStyle name="Normal 2 7 2 3 2 2 4 2" xfId="9245"/>
    <cellStyle name="Normal 2 7 2 3 2 2 4 3" xfId="14339"/>
    <cellStyle name="Normal 2 7 2 3 2 2 5" xfId="5097"/>
    <cellStyle name="Normal 2 7 2 3 2 2 5 2" xfId="10265"/>
    <cellStyle name="Normal 2 7 2 3 2 2 5 3" xfId="15358"/>
    <cellStyle name="Normal 2 7 2 3 2 2 6" xfId="6147"/>
    <cellStyle name="Normal 2 7 2 3 2 2 7" xfId="11259"/>
    <cellStyle name="Normal 2 7 2 3 2 3" xfId="1490"/>
    <cellStyle name="Normal 2 7 2 3 2 3 2" xfId="6665"/>
    <cellStyle name="Normal 2 7 2 3 2 3 3" xfId="11772"/>
    <cellStyle name="Normal 2 7 2 3 2 4" xfId="2524"/>
    <cellStyle name="Normal 2 7 2 3 2 4 2" xfId="7697"/>
    <cellStyle name="Normal 2 7 2 3 2 4 3" xfId="12796"/>
    <cellStyle name="Normal 2 7 2 3 2 5" xfId="3563"/>
    <cellStyle name="Normal 2 7 2 3 2 5 2" xfId="8732"/>
    <cellStyle name="Normal 2 7 2 3 2 5 3" xfId="13826"/>
    <cellStyle name="Normal 2 7 2 3 2 6" xfId="4585"/>
    <cellStyle name="Normal 2 7 2 3 2 6 2" xfId="9753"/>
    <cellStyle name="Normal 2 7 2 3 2 6 3" xfId="14846"/>
    <cellStyle name="Normal 2 7 2 3 2 7" xfId="5633"/>
    <cellStyle name="Normal 2 7 2 3 2 8" xfId="10747"/>
    <cellStyle name="Normal 2 7 2 3 3" xfId="714"/>
    <cellStyle name="Normal 2 7 2 3 3 2" xfId="1746"/>
    <cellStyle name="Normal 2 7 2 3 3 2 2" xfId="6921"/>
    <cellStyle name="Normal 2 7 2 3 3 2 3" xfId="12028"/>
    <cellStyle name="Normal 2 7 2 3 3 3" xfId="2780"/>
    <cellStyle name="Normal 2 7 2 3 3 3 2" xfId="7953"/>
    <cellStyle name="Normal 2 7 2 3 3 3 3" xfId="13052"/>
    <cellStyle name="Normal 2 7 2 3 3 4" xfId="3820"/>
    <cellStyle name="Normal 2 7 2 3 3 4 2" xfId="8989"/>
    <cellStyle name="Normal 2 7 2 3 3 4 3" xfId="14083"/>
    <cellStyle name="Normal 2 7 2 3 3 5" xfId="4841"/>
    <cellStyle name="Normal 2 7 2 3 3 5 2" xfId="10009"/>
    <cellStyle name="Normal 2 7 2 3 3 5 3" xfId="15102"/>
    <cellStyle name="Normal 2 7 2 3 3 6" xfId="5891"/>
    <cellStyle name="Normal 2 7 2 3 3 7" xfId="11003"/>
    <cellStyle name="Normal 2 7 2 3 4" xfId="1234"/>
    <cellStyle name="Normal 2 7 2 3 4 2" xfId="6409"/>
    <cellStyle name="Normal 2 7 2 3 4 3" xfId="11516"/>
    <cellStyle name="Normal 2 7 2 3 5" xfId="2268"/>
    <cellStyle name="Normal 2 7 2 3 5 2" xfId="7441"/>
    <cellStyle name="Normal 2 7 2 3 5 3" xfId="12540"/>
    <cellStyle name="Normal 2 7 2 3 6" xfId="3306"/>
    <cellStyle name="Normal 2 7 2 3 6 2" xfId="8475"/>
    <cellStyle name="Normal 2 7 2 3 6 3" xfId="13570"/>
    <cellStyle name="Normal 2 7 2 3 7" xfId="4329"/>
    <cellStyle name="Normal 2 7 2 3 7 2" xfId="9497"/>
    <cellStyle name="Normal 2 7 2 3 7 3" xfId="14590"/>
    <cellStyle name="Normal 2 7 2 3 8" xfId="5375"/>
    <cellStyle name="Normal 2 7 2 3 9" xfId="10491"/>
    <cellStyle name="Normal 2 7 2 4" xfId="328"/>
    <cellStyle name="Normal 2 7 2 4 2" xfId="842"/>
    <cellStyle name="Normal 2 7 2 4 2 2" xfId="1874"/>
    <cellStyle name="Normal 2 7 2 4 2 2 2" xfId="7049"/>
    <cellStyle name="Normal 2 7 2 4 2 2 3" xfId="12156"/>
    <cellStyle name="Normal 2 7 2 4 2 3" xfId="2908"/>
    <cellStyle name="Normal 2 7 2 4 2 3 2" xfId="8081"/>
    <cellStyle name="Normal 2 7 2 4 2 3 3" xfId="13180"/>
    <cellStyle name="Normal 2 7 2 4 2 4" xfId="3948"/>
    <cellStyle name="Normal 2 7 2 4 2 4 2" xfId="9117"/>
    <cellStyle name="Normal 2 7 2 4 2 4 3" xfId="14211"/>
    <cellStyle name="Normal 2 7 2 4 2 5" xfId="4969"/>
    <cellStyle name="Normal 2 7 2 4 2 5 2" xfId="10137"/>
    <cellStyle name="Normal 2 7 2 4 2 5 3" xfId="15230"/>
    <cellStyle name="Normal 2 7 2 4 2 6" xfId="6019"/>
    <cellStyle name="Normal 2 7 2 4 2 7" xfId="11131"/>
    <cellStyle name="Normal 2 7 2 4 3" xfId="1362"/>
    <cellStyle name="Normal 2 7 2 4 3 2" xfId="6537"/>
    <cellStyle name="Normal 2 7 2 4 3 3" xfId="11644"/>
    <cellStyle name="Normal 2 7 2 4 4" xfId="2396"/>
    <cellStyle name="Normal 2 7 2 4 4 2" xfId="7569"/>
    <cellStyle name="Normal 2 7 2 4 4 3" xfId="12668"/>
    <cellStyle name="Normal 2 7 2 4 5" xfId="3435"/>
    <cellStyle name="Normal 2 7 2 4 5 2" xfId="8604"/>
    <cellStyle name="Normal 2 7 2 4 5 3" xfId="13698"/>
    <cellStyle name="Normal 2 7 2 4 6" xfId="4457"/>
    <cellStyle name="Normal 2 7 2 4 6 2" xfId="9625"/>
    <cellStyle name="Normal 2 7 2 4 6 3" xfId="14718"/>
    <cellStyle name="Normal 2 7 2 4 7" xfId="5505"/>
    <cellStyle name="Normal 2 7 2 4 8" xfId="10619"/>
    <cellStyle name="Normal 2 7 2 5" xfId="586"/>
    <cellStyle name="Normal 2 7 2 5 2" xfId="1618"/>
    <cellStyle name="Normal 2 7 2 5 2 2" xfId="6793"/>
    <cellStyle name="Normal 2 7 2 5 2 3" xfId="11900"/>
    <cellStyle name="Normal 2 7 2 5 3" xfId="2652"/>
    <cellStyle name="Normal 2 7 2 5 3 2" xfId="7825"/>
    <cellStyle name="Normal 2 7 2 5 3 3" xfId="12924"/>
    <cellStyle name="Normal 2 7 2 5 4" xfId="3692"/>
    <cellStyle name="Normal 2 7 2 5 4 2" xfId="8861"/>
    <cellStyle name="Normal 2 7 2 5 4 3" xfId="13955"/>
    <cellStyle name="Normal 2 7 2 5 5" xfId="4713"/>
    <cellStyle name="Normal 2 7 2 5 5 2" xfId="9881"/>
    <cellStyle name="Normal 2 7 2 5 5 3" xfId="14974"/>
    <cellStyle name="Normal 2 7 2 5 6" xfId="5763"/>
    <cellStyle name="Normal 2 7 2 5 7" xfId="10875"/>
    <cellStyle name="Normal 2 7 2 6" xfId="1105"/>
    <cellStyle name="Normal 2 7 2 6 2" xfId="6280"/>
    <cellStyle name="Normal 2 7 2 6 3" xfId="11388"/>
    <cellStyle name="Normal 2 7 2 7" xfId="2140"/>
    <cellStyle name="Normal 2 7 2 7 2" xfId="7313"/>
    <cellStyle name="Normal 2 7 2 7 3" xfId="12412"/>
    <cellStyle name="Normal 2 7 2 8" xfId="3174"/>
    <cellStyle name="Normal 2 7 2 8 2" xfId="8343"/>
    <cellStyle name="Normal 2 7 2 8 3" xfId="13439"/>
    <cellStyle name="Normal 2 7 2 9" xfId="4201"/>
    <cellStyle name="Normal 2 7 2 9 2" xfId="9369"/>
    <cellStyle name="Normal 2 7 2 9 3" xfId="14462"/>
    <cellStyle name="Normal 2 7 3" xfId="100"/>
    <cellStyle name="Normal 2 7 3 10" xfId="10395"/>
    <cellStyle name="Normal 2 7 3 2" xfId="230"/>
    <cellStyle name="Normal 2 7 3 2 2" xfId="488"/>
    <cellStyle name="Normal 2 7 3 2 2 2" xfId="1002"/>
    <cellStyle name="Normal 2 7 3 2 2 2 2" xfId="2034"/>
    <cellStyle name="Normal 2 7 3 2 2 2 2 2" xfId="7209"/>
    <cellStyle name="Normal 2 7 3 2 2 2 2 3" xfId="12316"/>
    <cellStyle name="Normal 2 7 3 2 2 2 3" xfId="3068"/>
    <cellStyle name="Normal 2 7 3 2 2 2 3 2" xfId="8241"/>
    <cellStyle name="Normal 2 7 3 2 2 2 3 3" xfId="13340"/>
    <cellStyle name="Normal 2 7 3 2 2 2 4" xfId="4108"/>
    <cellStyle name="Normal 2 7 3 2 2 2 4 2" xfId="9277"/>
    <cellStyle name="Normal 2 7 3 2 2 2 4 3" xfId="14371"/>
    <cellStyle name="Normal 2 7 3 2 2 2 5" xfId="5129"/>
    <cellStyle name="Normal 2 7 3 2 2 2 5 2" xfId="10297"/>
    <cellStyle name="Normal 2 7 3 2 2 2 5 3" xfId="15390"/>
    <cellStyle name="Normal 2 7 3 2 2 2 6" xfId="6179"/>
    <cellStyle name="Normal 2 7 3 2 2 2 7" xfId="11291"/>
    <cellStyle name="Normal 2 7 3 2 2 3" xfId="1522"/>
    <cellStyle name="Normal 2 7 3 2 2 3 2" xfId="6697"/>
    <cellStyle name="Normal 2 7 3 2 2 3 3" xfId="11804"/>
    <cellStyle name="Normal 2 7 3 2 2 4" xfId="2556"/>
    <cellStyle name="Normal 2 7 3 2 2 4 2" xfId="7729"/>
    <cellStyle name="Normal 2 7 3 2 2 4 3" xfId="12828"/>
    <cellStyle name="Normal 2 7 3 2 2 5" xfId="3595"/>
    <cellStyle name="Normal 2 7 3 2 2 5 2" xfId="8764"/>
    <cellStyle name="Normal 2 7 3 2 2 5 3" xfId="13858"/>
    <cellStyle name="Normal 2 7 3 2 2 6" xfId="4617"/>
    <cellStyle name="Normal 2 7 3 2 2 6 2" xfId="9785"/>
    <cellStyle name="Normal 2 7 3 2 2 6 3" xfId="14878"/>
    <cellStyle name="Normal 2 7 3 2 2 7" xfId="5665"/>
    <cellStyle name="Normal 2 7 3 2 2 8" xfId="10779"/>
    <cellStyle name="Normal 2 7 3 2 3" xfId="746"/>
    <cellStyle name="Normal 2 7 3 2 3 2" xfId="1778"/>
    <cellStyle name="Normal 2 7 3 2 3 2 2" xfId="6953"/>
    <cellStyle name="Normal 2 7 3 2 3 2 3" xfId="12060"/>
    <cellStyle name="Normal 2 7 3 2 3 3" xfId="2812"/>
    <cellStyle name="Normal 2 7 3 2 3 3 2" xfId="7985"/>
    <cellStyle name="Normal 2 7 3 2 3 3 3" xfId="13084"/>
    <cellStyle name="Normal 2 7 3 2 3 4" xfId="3852"/>
    <cellStyle name="Normal 2 7 3 2 3 4 2" xfId="9021"/>
    <cellStyle name="Normal 2 7 3 2 3 4 3" xfId="14115"/>
    <cellStyle name="Normal 2 7 3 2 3 5" xfId="4873"/>
    <cellStyle name="Normal 2 7 3 2 3 5 2" xfId="10041"/>
    <cellStyle name="Normal 2 7 3 2 3 5 3" xfId="15134"/>
    <cellStyle name="Normal 2 7 3 2 3 6" xfId="5923"/>
    <cellStyle name="Normal 2 7 3 2 3 7" xfId="11035"/>
    <cellStyle name="Normal 2 7 3 2 4" xfId="1266"/>
    <cellStyle name="Normal 2 7 3 2 4 2" xfId="6441"/>
    <cellStyle name="Normal 2 7 3 2 4 3" xfId="11548"/>
    <cellStyle name="Normal 2 7 3 2 5" xfId="2300"/>
    <cellStyle name="Normal 2 7 3 2 5 2" xfId="7473"/>
    <cellStyle name="Normal 2 7 3 2 5 3" xfId="12572"/>
    <cellStyle name="Normal 2 7 3 2 6" xfId="3338"/>
    <cellStyle name="Normal 2 7 3 2 6 2" xfId="8507"/>
    <cellStyle name="Normal 2 7 3 2 6 3" xfId="13602"/>
    <cellStyle name="Normal 2 7 3 2 7" xfId="4361"/>
    <cellStyle name="Normal 2 7 3 2 7 2" xfId="9529"/>
    <cellStyle name="Normal 2 7 3 2 7 3" xfId="14622"/>
    <cellStyle name="Normal 2 7 3 2 8" xfId="5407"/>
    <cellStyle name="Normal 2 7 3 2 9" xfId="10523"/>
    <cellStyle name="Normal 2 7 3 3" xfId="360"/>
    <cellStyle name="Normal 2 7 3 3 2" xfId="874"/>
    <cellStyle name="Normal 2 7 3 3 2 2" xfId="1906"/>
    <cellStyle name="Normal 2 7 3 3 2 2 2" xfId="7081"/>
    <cellStyle name="Normal 2 7 3 3 2 2 3" xfId="12188"/>
    <cellStyle name="Normal 2 7 3 3 2 3" xfId="2940"/>
    <cellStyle name="Normal 2 7 3 3 2 3 2" xfId="8113"/>
    <cellStyle name="Normal 2 7 3 3 2 3 3" xfId="13212"/>
    <cellStyle name="Normal 2 7 3 3 2 4" xfId="3980"/>
    <cellStyle name="Normal 2 7 3 3 2 4 2" xfId="9149"/>
    <cellStyle name="Normal 2 7 3 3 2 4 3" xfId="14243"/>
    <cellStyle name="Normal 2 7 3 3 2 5" xfId="5001"/>
    <cellStyle name="Normal 2 7 3 3 2 5 2" xfId="10169"/>
    <cellStyle name="Normal 2 7 3 3 2 5 3" xfId="15262"/>
    <cellStyle name="Normal 2 7 3 3 2 6" xfId="6051"/>
    <cellStyle name="Normal 2 7 3 3 2 7" xfId="11163"/>
    <cellStyle name="Normal 2 7 3 3 3" xfId="1394"/>
    <cellStyle name="Normal 2 7 3 3 3 2" xfId="6569"/>
    <cellStyle name="Normal 2 7 3 3 3 3" xfId="11676"/>
    <cellStyle name="Normal 2 7 3 3 4" xfId="2428"/>
    <cellStyle name="Normal 2 7 3 3 4 2" xfId="7601"/>
    <cellStyle name="Normal 2 7 3 3 4 3" xfId="12700"/>
    <cellStyle name="Normal 2 7 3 3 5" xfId="3467"/>
    <cellStyle name="Normal 2 7 3 3 5 2" xfId="8636"/>
    <cellStyle name="Normal 2 7 3 3 5 3" xfId="13730"/>
    <cellStyle name="Normal 2 7 3 3 6" xfId="4489"/>
    <cellStyle name="Normal 2 7 3 3 6 2" xfId="9657"/>
    <cellStyle name="Normal 2 7 3 3 6 3" xfId="14750"/>
    <cellStyle name="Normal 2 7 3 3 7" xfId="5537"/>
    <cellStyle name="Normal 2 7 3 3 8" xfId="10651"/>
    <cellStyle name="Normal 2 7 3 4" xfId="618"/>
    <cellStyle name="Normal 2 7 3 4 2" xfId="1650"/>
    <cellStyle name="Normal 2 7 3 4 2 2" xfId="6825"/>
    <cellStyle name="Normal 2 7 3 4 2 3" xfId="11932"/>
    <cellStyle name="Normal 2 7 3 4 3" xfId="2684"/>
    <cellStyle name="Normal 2 7 3 4 3 2" xfId="7857"/>
    <cellStyle name="Normal 2 7 3 4 3 3" xfId="12956"/>
    <cellStyle name="Normal 2 7 3 4 4" xfId="3724"/>
    <cellStyle name="Normal 2 7 3 4 4 2" xfId="8893"/>
    <cellStyle name="Normal 2 7 3 4 4 3" xfId="13987"/>
    <cellStyle name="Normal 2 7 3 4 5" xfId="4745"/>
    <cellStyle name="Normal 2 7 3 4 5 2" xfId="9913"/>
    <cellStyle name="Normal 2 7 3 4 5 3" xfId="15006"/>
    <cellStyle name="Normal 2 7 3 4 6" xfId="5795"/>
    <cellStyle name="Normal 2 7 3 4 7" xfId="10907"/>
    <cellStyle name="Normal 2 7 3 5" xfId="1138"/>
    <cellStyle name="Normal 2 7 3 5 2" xfId="6313"/>
    <cellStyle name="Normal 2 7 3 5 3" xfId="11420"/>
    <cellStyle name="Normal 2 7 3 6" xfId="2172"/>
    <cellStyle name="Normal 2 7 3 6 2" xfId="7345"/>
    <cellStyle name="Normal 2 7 3 6 3" xfId="12444"/>
    <cellStyle name="Normal 2 7 3 7" xfId="3208"/>
    <cellStyle name="Normal 2 7 3 7 2" xfId="8377"/>
    <cellStyle name="Normal 2 7 3 7 3" xfId="13473"/>
    <cellStyle name="Normal 2 7 3 8" xfId="4233"/>
    <cellStyle name="Normal 2 7 3 8 2" xfId="9401"/>
    <cellStyle name="Normal 2 7 3 8 3" xfId="14494"/>
    <cellStyle name="Normal 2 7 3 9" xfId="5277"/>
    <cellStyle name="Normal 2 7 4" xfId="166"/>
    <cellStyle name="Normal 2 7 4 2" xfId="424"/>
    <cellStyle name="Normal 2 7 4 2 2" xfId="938"/>
    <cellStyle name="Normal 2 7 4 2 2 2" xfId="1970"/>
    <cellStyle name="Normal 2 7 4 2 2 2 2" xfId="7145"/>
    <cellStyle name="Normal 2 7 4 2 2 2 3" xfId="12252"/>
    <cellStyle name="Normal 2 7 4 2 2 3" xfId="3004"/>
    <cellStyle name="Normal 2 7 4 2 2 3 2" xfId="8177"/>
    <cellStyle name="Normal 2 7 4 2 2 3 3" xfId="13276"/>
    <cellStyle name="Normal 2 7 4 2 2 4" xfId="4044"/>
    <cellStyle name="Normal 2 7 4 2 2 4 2" xfId="9213"/>
    <cellStyle name="Normal 2 7 4 2 2 4 3" xfId="14307"/>
    <cellStyle name="Normal 2 7 4 2 2 5" xfId="5065"/>
    <cellStyle name="Normal 2 7 4 2 2 5 2" xfId="10233"/>
    <cellStyle name="Normal 2 7 4 2 2 5 3" xfId="15326"/>
    <cellStyle name="Normal 2 7 4 2 2 6" xfId="6115"/>
    <cellStyle name="Normal 2 7 4 2 2 7" xfId="11227"/>
    <cellStyle name="Normal 2 7 4 2 3" xfId="1458"/>
    <cellStyle name="Normal 2 7 4 2 3 2" xfId="6633"/>
    <cellStyle name="Normal 2 7 4 2 3 3" xfId="11740"/>
    <cellStyle name="Normal 2 7 4 2 4" xfId="2492"/>
    <cellStyle name="Normal 2 7 4 2 4 2" xfId="7665"/>
    <cellStyle name="Normal 2 7 4 2 4 3" xfId="12764"/>
    <cellStyle name="Normal 2 7 4 2 5" xfId="3531"/>
    <cellStyle name="Normal 2 7 4 2 5 2" xfId="8700"/>
    <cellStyle name="Normal 2 7 4 2 5 3" xfId="13794"/>
    <cellStyle name="Normal 2 7 4 2 6" xfId="4553"/>
    <cellStyle name="Normal 2 7 4 2 6 2" xfId="9721"/>
    <cellStyle name="Normal 2 7 4 2 6 3" xfId="14814"/>
    <cellStyle name="Normal 2 7 4 2 7" xfId="5601"/>
    <cellStyle name="Normal 2 7 4 2 8" xfId="10715"/>
    <cellStyle name="Normal 2 7 4 3" xfId="682"/>
    <cellStyle name="Normal 2 7 4 3 2" xfId="1714"/>
    <cellStyle name="Normal 2 7 4 3 2 2" xfId="6889"/>
    <cellStyle name="Normal 2 7 4 3 2 3" xfId="11996"/>
    <cellStyle name="Normal 2 7 4 3 3" xfId="2748"/>
    <cellStyle name="Normal 2 7 4 3 3 2" xfId="7921"/>
    <cellStyle name="Normal 2 7 4 3 3 3" xfId="13020"/>
    <cellStyle name="Normal 2 7 4 3 4" xfId="3788"/>
    <cellStyle name="Normal 2 7 4 3 4 2" xfId="8957"/>
    <cellStyle name="Normal 2 7 4 3 4 3" xfId="14051"/>
    <cellStyle name="Normal 2 7 4 3 5" xfId="4809"/>
    <cellStyle name="Normal 2 7 4 3 5 2" xfId="9977"/>
    <cellStyle name="Normal 2 7 4 3 5 3" xfId="15070"/>
    <cellStyle name="Normal 2 7 4 3 6" xfId="5859"/>
    <cellStyle name="Normal 2 7 4 3 7" xfId="10971"/>
    <cellStyle name="Normal 2 7 4 4" xfId="1202"/>
    <cellStyle name="Normal 2 7 4 4 2" xfId="6377"/>
    <cellStyle name="Normal 2 7 4 4 3" xfId="11484"/>
    <cellStyle name="Normal 2 7 4 5" xfId="2236"/>
    <cellStyle name="Normal 2 7 4 5 2" xfId="7409"/>
    <cellStyle name="Normal 2 7 4 5 3" xfId="12508"/>
    <cellStyle name="Normal 2 7 4 6" xfId="3274"/>
    <cellStyle name="Normal 2 7 4 6 2" xfId="8443"/>
    <cellStyle name="Normal 2 7 4 6 3" xfId="13538"/>
    <cellStyle name="Normal 2 7 4 7" xfId="4297"/>
    <cellStyle name="Normal 2 7 4 7 2" xfId="9465"/>
    <cellStyle name="Normal 2 7 4 7 3" xfId="14558"/>
    <cellStyle name="Normal 2 7 4 8" xfId="5343"/>
    <cellStyle name="Normal 2 7 4 9" xfId="10459"/>
    <cellStyle name="Normal 2 7 5" xfId="296"/>
    <cellStyle name="Normal 2 7 5 2" xfId="810"/>
    <cellStyle name="Normal 2 7 5 2 2" xfId="1842"/>
    <cellStyle name="Normal 2 7 5 2 2 2" xfId="7017"/>
    <cellStyle name="Normal 2 7 5 2 2 3" xfId="12124"/>
    <cellStyle name="Normal 2 7 5 2 3" xfId="2876"/>
    <cellStyle name="Normal 2 7 5 2 3 2" xfId="8049"/>
    <cellStyle name="Normal 2 7 5 2 3 3" xfId="13148"/>
    <cellStyle name="Normal 2 7 5 2 4" xfId="3916"/>
    <cellStyle name="Normal 2 7 5 2 4 2" xfId="9085"/>
    <cellStyle name="Normal 2 7 5 2 4 3" xfId="14179"/>
    <cellStyle name="Normal 2 7 5 2 5" xfId="4937"/>
    <cellStyle name="Normal 2 7 5 2 5 2" xfId="10105"/>
    <cellStyle name="Normal 2 7 5 2 5 3" xfId="15198"/>
    <cellStyle name="Normal 2 7 5 2 6" xfId="5987"/>
    <cellStyle name="Normal 2 7 5 2 7" xfId="11099"/>
    <cellStyle name="Normal 2 7 5 3" xfId="1330"/>
    <cellStyle name="Normal 2 7 5 3 2" xfId="6505"/>
    <cellStyle name="Normal 2 7 5 3 3" xfId="11612"/>
    <cellStyle name="Normal 2 7 5 4" xfId="2364"/>
    <cellStyle name="Normal 2 7 5 4 2" xfId="7537"/>
    <cellStyle name="Normal 2 7 5 4 3" xfId="12636"/>
    <cellStyle name="Normal 2 7 5 5" xfId="3403"/>
    <cellStyle name="Normal 2 7 5 5 2" xfId="8572"/>
    <cellStyle name="Normal 2 7 5 5 3" xfId="13666"/>
    <cellStyle name="Normal 2 7 5 6" xfId="4425"/>
    <cellStyle name="Normal 2 7 5 6 2" xfId="9593"/>
    <cellStyle name="Normal 2 7 5 6 3" xfId="14686"/>
    <cellStyle name="Normal 2 7 5 7" xfId="5473"/>
    <cellStyle name="Normal 2 7 5 8" xfId="10587"/>
    <cellStyle name="Normal 2 7 6" xfId="554"/>
    <cellStyle name="Normal 2 7 6 2" xfId="1586"/>
    <cellStyle name="Normal 2 7 6 2 2" xfId="6761"/>
    <cellStyle name="Normal 2 7 6 2 3" xfId="11868"/>
    <cellStyle name="Normal 2 7 6 3" xfId="2620"/>
    <cellStyle name="Normal 2 7 6 3 2" xfId="7793"/>
    <cellStyle name="Normal 2 7 6 3 3" xfId="12892"/>
    <cellStyle name="Normal 2 7 6 4" xfId="3660"/>
    <cellStyle name="Normal 2 7 6 4 2" xfId="8829"/>
    <cellStyle name="Normal 2 7 6 4 3" xfId="13923"/>
    <cellStyle name="Normal 2 7 6 5" xfId="4681"/>
    <cellStyle name="Normal 2 7 6 5 2" xfId="9849"/>
    <cellStyle name="Normal 2 7 6 5 3" xfId="14942"/>
    <cellStyle name="Normal 2 7 6 6" xfId="5731"/>
    <cellStyle name="Normal 2 7 6 7" xfId="10843"/>
    <cellStyle name="Normal 2 7 7" xfId="1072"/>
    <cellStyle name="Normal 2 7 7 2" xfId="6247"/>
    <cellStyle name="Normal 2 7 7 3" xfId="11356"/>
    <cellStyle name="Normal 2 7 8" xfId="2107"/>
    <cellStyle name="Normal 2 7 8 2" xfId="7280"/>
    <cellStyle name="Normal 2 7 8 3" xfId="12380"/>
    <cellStyle name="Normal 2 7 9" xfId="3141"/>
    <cellStyle name="Normal 2 7 9 2" xfId="8310"/>
    <cellStyle name="Normal 2 7 9 3" xfId="13407"/>
    <cellStyle name="Normal 2 8" xfId="50"/>
    <cellStyle name="Normal 2 8 10" xfId="5227"/>
    <cellStyle name="Normal 2 8 11" xfId="10347"/>
    <cellStyle name="Normal 2 8 2" xfId="116"/>
    <cellStyle name="Normal 2 8 2 10" xfId="10411"/>
    <cellStyle name="Normal 2 8 2 2" xfId="246"/>
    <cellStyle name="Normal 2 8 2 2 2" xfId="504"/>
    <cellStyle name="Normal 2 8 2 2 2 2" xfId="1018"/>
    <cellStyle name="Normal 2 8 2 2 2 2 2" xfId="2050"/>
    <cellStyle name="Normal 2 8 2 2 2 2 2 2" xfId="7225"/>
    <cellStyle name="Normal 2 8 2 2 2 2 2 3" xfId="12332"/>
    <cellStyle name="Normal 2 8 2 2 2 2 3" xfId="3084"/>
    <cellStyle name="Normal 2 8 2 2 2 2 3 2" xfId="8257"/>
    <cellStyle name="Normal 2 8 2 2 2 2 3 3" xfId="13356"/>
    <cellStyle name="Normal 2 8 2 2 2 2 4" xfId="4124"/>
    <cellStyle name="Normal 2 8 2 2 2 2 4 2" xfId="9293"/>
    <cellStyle name="Normal 2 8 2 2 2 2 4 3" xfId="14387"/>
    <cellStyle name="Normal 2 8 2 2 2 2 5" xfId="5145"/>
    <cellStyle name="Normal 2 8 2 2 2 2 5 2" xfId="10313"/>
    <cellStyle name="Normal 2 8 2 2 2 2 5 3" xfId="15406"/>
    <cellStyle name="Normal 2 8 2 2 2 2 6" xfId="6195"/>
    <cellStyle name="Normal 2 8 2 2 2 2 7" xfId="11307"/>
    <cellStyle name="Normal 2 8 2 2 2 3" xfId="1538"/>
    <cellStyle name="Normal 2 8 2 2 2 3 2" xfId="6713"/>
    <cellStyle name="Normal 2 8 2 2 2 3 3" xfId="11820"/>
    <cellStyle name="Normal 2 8 2 2 2 4" xfId="2572"/>
    <cellStyle name="Normal 2 8 2 2 2 4 2" xfId="7745"/>
    <cellStyle name="Normal 2 8 2 2 2 4 3" xfId="12844"/>
    <cellStyle name="Normal 2 8 2 2 2 5" xfId="3611"/>
    <cellStyle name="Normal 2 8 2 2 2 5 2" xfId="8780"/>
    <cellStyle name="Normal 2 8 2 2 2 5 3" xfId="13874"/>
    <cellStyle name="Normal 2 8 2 2 2 6" xfId="4633"/>
    <cellStyle name="Normal 2 8 2 2 2 6 2" xfId="9801"/>
    <cellStyle name="Normal 2 8 2 2 2 6 3" xfId="14894"/>
    <cellStyle name="Normal 2 8 2 2 2 7" xfId="5681"/>
    <cellStyle name="Normal 2 8 2 2 2 8" xfId="10795"/>
    <cellStyle name="Normal 2 8 2 2 3" xfId="762"/>
    <cellStyle name="Normal 2 8 2 2 3 2" xfId="1794"/>
    <cellStyle name="Normal 2 8 2 2 3 2 2" xfId="6969"/>
    <cellStyle name="Normal 2 8 2 2 3 2 3" xfId="12076"/>
    <cellStyle name="Normal 2 8 2 2 3 3" xfId="2828"/>
    <cellStyle name="Normal 2 8 2 2 3 3 2" xfId="8001"/>
    <cellStyle name="Normal 2 8 2 2 3 3 3" xfId="13100"/>
    <cellStyle name="Normal 2 8 2 2 3 4" xfId="3868"/>
    <cellStyle name="Normal 2 8 2 2 3 4 2" xfId="9037"/>
    <cellStyle name="Normal 2 8 2 2 3 4 3" xfId="14131"/>
    <cellStyle name="Normal 2 8 2 2 3 5" xfId="4889"/>
    <cellStyle name="Normal 2 8 2 2 3 5 2" xfId="10057"/>
    <cellStyle name="Normal 2 8 2 2 3 5 3" xfId="15150"/>
    <cellStyle name="Normal 2 8 2 2 3 6" xfId="5939"/>
    <cellStyle name="Normal 2 8 2 2 3 7" xfId="11051"/>
    <cellStyle name="Normal 2 8 2 2 4" xfId="1282"/>
    <cellStyle name="Normal 2 8 2 2 4 2" xfId="6457"/>
    <cellStyle name="Normal 2 8 2 2 4 3" xfId="11564"/>
    <cellStyle name="Normal 2 8 2 2 5" xfId="2316"/>
    <cellStyle name="Normal 2 8 2 2 5 2" xfId="7489"/>
    <cellStyle name="Normal 2 8 2 2 5 3" xfId="12588"/>
    <cellStyle name="Normal 2 8 2 2 6" xfId="3354"/>
    <cellStyle name="Normal 2 8 2 2 6 2" xfId="8523"/>
    <cellStyle name="Normal 2 8 2 2 6 3" xfId="13618"/>
    <cellStyle name="Normal 2 8 2 2 7" xfId="4377"/>
    <cellStyle name="Normal 2 8 2 2 7 2" xfId="9545"/>
    <cellStyle name="Normal 2 8 2 2 7 3" xfId="14638"/>
    <cellStyle name="Normal 2 8 2 2 8" xfId="5423"/>
    <cellStyle name="Normal 2 8 2 2 9" xfId="10539"/>
    <cellStyle name="Normal 2 8 2 3" xfId="376"/>
    <cellStyle name="Normal 2 8 2 3 2" xfId="890"/>
    <cellStyle name="Normal 2 8 2 3 2 2" xfId="1922"/>
    <cellStyle name="Normal 2 8 2 3 2 2 2" xfId="7097"/>
    <cellStyle name="Normal 2 8 2 3 2 2 3" xfId="12204"/>
    <cellStyle name="Normal 2 8 2 3 2 3" xfId="2956"/>
    <cellStyle name="Normal 2 8 2 3 2 3 2" xfId="8129"/>
    <cellStyle name="Normal 2 8 2 3 2 3 3" xfId="13228"/>
    <cellStyle name="Normal 2 8 2 3 2 4" xfId="3996"/>
    <cellStyle name="Normal 2 8 2 3 2 4 2" xfId="9165"/>
    <cellStyle name="Normal 2 8 2 3 2 4 3" xfId="14259"/>
    <cellStyle name="Normal 2 8 2 3 2 5" xfId="5017"/>
    <cellStyle name="Normal 2 8 2 3 2 5 2" xfId="10185"/>
    <cellStyle name="Normal 2 8 2 3 2 5 3" xfId="15278"/>
    <cellStyle name="Normal 2 8 2 3 2 6" xfId="6067"/>
    <cellStyle name="Normal 2 8 2 3 2 7" xfId="11179"/>
    <cellStyle name="Normal 2 8 2 3 3" xfId="1410"/>
    <cellStyle name="Normal 2 8 2 3 3 2" xfId="6585"/>
    <cellStyle name="Normal 2 8 2 3 3 3" xfId="11692"/>
    <cellStyle name="Normal 2 8 2 3 4" xfId="2444"/>
    <cellStyle name="Normal 2 8 2 3 4 2" xfId="7617"/>
    <cellStyle name="Normal 2 8 2 3 4 3" xfId="12716"/>
    <cellStyle name="Normal 2 8 2 3 5" xfId="3483"/>
    <cellStyle name="Normal 2 8 2 3 5 2" xfId="8652"/>
    <cellStyle name="Normal 2 8 2 3 5 3" xfId="13746"/>
    <cellStyle name="Normal 2 8 2 3 6" xfId="4505"/>
    <cellStyle name="Normal 2 8 2 3 6 2" xfId="9673"/>
    <cellStyle name="Normal 2 8 2 3 6 3" xfId="14766"/>
    <cellStyle name="Normal 2 8 2 3 7" xfId="5553"/>
    <cellStyle name="Normal 2 8 2 3 8" xfId="10667"/>
    <cellStyle name="Normal 2 8 2 4" xfId="634"/>
    <cellStyle name="Normal 2 8 2 4 2" xfId="1666"/>
    <cellStyle name="Normal 2 8 2 4 2 2" xfId="6841"/>
    <cellStyle name="Normal 2 8 2 4 2 3" xfId="11948"/>
    <cellStyle name="Normal 2 8 2 4 3" xfId="2700"/>
    <cellStyle name="Normal 2 8 2 4 3 2" xfId="7873"/>
    <cellStyle name="Normal 2 8 2 4 3 3" xfId="12972"/>
    <cellStyle name="Normal 2 8 2 4 4" xfId="3740"/>
    <cellStyle name="Normal 2 8 2 4 4 2" xfId="8909"/>
    <cellStyle name="Normal 2 8 2 4 4 3" xfId="14003"/>
    <cellStyle name="Normal 2 8 2 4 5" xfId="4761"/>
    <cellStyle name="Normal 2 8 2 4 5 2" xfId="9929"/>
    <cellStyle name="Normal 2 8 2 4 5 3" xfId="15022"/>
    <cellStyle name="Normal 2 8 2 4 6" xfId="5811"/>
    <cellStyle name="Normal 2 8 2 4 7" xfId="10923"/>
    <cellStyle name="Normal 2 8 2 5" xfId="1154"/>
    <cellStyle name="Normal 2 8 2 5 2" xfId="6329"/>
    <cellStyle name="Normal 2 8 2 5 3" xfId="11436"/>
    <cellStyle name="Normal 2 8 2 6" xfId="2188"/>
    <cellStyle name="Normal 2 8 2 6 2" xfId="7361"/>
    <cellStyle name="Normal 2 8 2 6 3" xfId="12460"/>
    <cellStyle name="Normal 2 8 2 7" xfId="3224"/>
    <cellStyle name="Normal 2 8 2 7 2" xfId="8393"/>
    <cellStyle name="Normal 2 8 2 7 3" xfId="13489"/>
    <cellStyle name="Normal 2 8 2 8" xfId="4249"/>
    <cellStyle name="Normal 2 8 2 8 2" xfId="9417"/>
    <cellStyle name="Normal 2 8 2 8 3" xfId="14510"/>
    <cellStyle name="Normal 2 8 2 9" xfId="5293"/>
    <cellStyle name="Normal 2 8 3" xfId="182"/>
    <cellStyle name="Normal 2 8 3 2" xfId="440"/>
    <cellStyle name="Normal 2 8 3 2 2" xfId="954"/>
    <cellStyle name="Normal 2 8 3 2 2 2" xfId="1986"/>
    <cellStyle name="Normal 2 8 3 2 2 2 2" xfId="7161"/>
    <cellStyle name="Normal 2 8 3 2 2 2 3" xfId="12268"/>
    <cellStyle name="Normal 2 8 3 2 2 3" xfId="3020"/>
    <cellStyle name="Normal 2 8 3 2 2 3 2" xfId="8193"/>
    <cellStyle name="Normal 2 8 3 2 2 3 3" xfId="13292"/>
    <cellStyle name="Normal 2 8 3 2 2 4" xfId="4060"/>
    <cellStyle name="Normal 2 8 3 2 2 4 2" xfId="9229"/>
    <cellStyle name="Normal 2 8 3 2 2 4 3" xfId="14323"/>
    <cellStyle name="Normal 2 8 3 2 2 5" xfId="5081"/>
    <cellStyle name="Normal 2 8 3 2 2 5 2" xfId="10249"/>
    <cellStyle name="Normal 2 8 3 2 2 5 3" xfId="15342"/>
    <cellStyle name="Normal 2 8 3 2 2 6" xfId="6131"/>
    <cellStyle name="Normal 2 8 3 2 2 7" xfId="11243"/>
    <cellStyle name="Normal 2 8 3 2 3" xfId="1474"/>
    <cellStyle name="Normal 2 8 3 2 3 2" xfId="6649"/>
    <cellStyle name="Normal 2 8 3 2 3 3" xfId="11756"/>
    <cellStyle name="Normal 2 8 3 2 4" xfId="2508"/>
    <cellStyle name="Normal 2 8 3 2 4 2" xfId="7681"/>
    <cellStyle name="Normal 2 8 3 2 4 3" xfId="12780"/>
    <cellStyle name="Normal 2 8 3 2 5" xfId="3547"/>
    <cellStyle name="Normal 2 8 3 2 5 2" xfId="8716"/>
    <cellStyle name="Normal 2 8 3 2 5 3" xfId="13810"/>
    <cellStyle name="Normal 2 8 3 2 6" xfId="4569"/>
    <cellStyle name="Normal 2 8 3 2 6 2" xfId="9737"/>
    <cellStyle name="Normal 2 8 3 2 6 3" xfId="14830"/>
    <cellStyle name="Normal 2 8 3 2 7" xfId="5617"/>
    <cellStyle name="Normal 2 8 3 2 8" xfId="10731"/>
    <cellStyle name="Normal 2 8 3 3" xfId="698"/>
    <cellStyle name="Normal 2 8 3 3 2" xfId="1730"/>
    <cellStyle name="Normal 2 8 3 3 2 2" xfId="6905"/>
    <cellStyle name="Normal 2 8 3 3 2 3" xfId="12012"/>
    <cellStyle name="Normal 2 8 3 3 3" xfId="2764"/>
    <cellStyle name="Normal 2 8 3 3 3 2" xfId="7937"/>
    <cellStyle name="Normal 2 8 3 3 3 3" xfId="13036"/>
    <cellStyle name="Normal 2 8 3 3 4" xfId="3804"/>
    <cellStyle name="Normal 2 8 3 3 4 2" xfId="8973"/>
    <cellStyle name="Normal 2 8 3 3 4 3" xfId="14067"/>
    <cellStyle name="Normal 2 8 3 3 5" xfId="4825"/>
    <cellStyle name="Normal 2 8 3 3 5 2" xfId="9993"/>
    <cellStyle name="Normal 2 8 3 3 5 3" xfId="15086"/>
    <cellStyle name="Normal 2 8 3 3 6" xfId="5875"/>
    <cellStyle name="Normal 2 8 3 3 7" xfId="10987"/>
    <cellStyle name="Normal 2 8 3 4" xfId="1218"/>
    <cellStyle name="Normal 2 8 3 4 2" xfId="6393"/>
    <cellStyle name="Normal 2 8 3 4 3" xfId="11500"/>
    <cellStyle name="Normal 2 8 3 5" xfId="2252"/>
    <cellStyle name="Normal 2 8 3 5 2" xfId="7425"/>
    <cellStyle name="Normal 2 8 3 5 3" xfId="12524"/>
    <cellStyle name="Normal 2 8 3 6" xfId="3290"/>
    <cellStyle name="Normal 2 8 3 6 2" xfId="8459"/>
    <cellStyle name="Normal 2 8 3 6 3" xfId="13554"/>
    <cellStyle name="Normal 2 8 3 7" xfId="4313"/>
    <cellStyle name="Normal 2 8 3 7 2" xfId="9481"/>
    <cellStyle name="Normal 2 8 3 7 3" xfId="14574"/>
    <cellStyle name="Normal 2 8 3 8" xfId="5359"/>
    <cellStyle name="Normal 2 8 3 9" xfId="10475"/>
    <cellStyle name="Normal 2 8 4" xfId="312"/>
    <cellStyle name="Normal 2 8 4 2" xfId="826"/>
    <cellStyle name="Normal 2 8 4 2 2" xfId="1858"/>
    <cellStyle name="Normal 2 8 4 2 2 2" xfId="7033"/>
    <cellStyle name="Normal 2 8 4 2 2 3" xfId="12140"/>
    <cellStyle name="Normal 2 8 4 2 3" xfId="2892"/>
    <cellStyle name="Normal 2 8 4 2 3 2" xfId="8065"/>
    <cellStyle name="Normal 2 8 4 2 3 3" xfId="13164"/>
    <cellStyle name="Normal 2 8 4 2 4" xfId="3932"/>
    <cellStyle name="Normal 2 8 4 2 4 2" xfId="9101"/>
    <cellStyle name="Normal 2 8 4 2 4 3" xfId="14195"/>
    <cellStyle name="Normal 2 8 4 2 5" xfId="4953"/>
    <cellStyle name="Normal 2 8 4 2 5 2" xfId="10121"/>
    <cellStyle name="Normal 2 8 4 2 5 3" xfId="15214"/>
    <cellStyle name="Normal 2 8 4 2 6" xfId="6003"/>
    <cellStyle name="Normal 2 8 4 2 7" xfId="11115"/>
    <cellStyle name="Normal 2 8 4 3" xfId="1346"/>
    <cellStyle name="Normal 2 8 4 3 2" xfId="6521"/>
    <cellStyle name="Normal 2 8 4 3 3" xfId="11628"/>
    <cellStyle name="Normal 2 8 4 4" xfId="2380"/>
    <cellStyle name="Normal 2 8 4 4 2" xfId="7553"/>
    <cellStyle name="Normal 2 8 4 4 3" xfId="12652"/>
    <cellStyle name="Normal 2 8 4 5" xfId="3419"/>
    <cellStyle name="Normal 2 8 4 5 2" xfId="8588"/>
    <cellStyle name="Normal 2 8 4 5 3" xfId="13682"/>
    <cellStyle name="Normal 2 8 4 6" xfId="4441"/>
    <cellStyle name="Normal 2 8 4 6 2" xfId="9609"/>
    <cellStyle name="Normal 2 8 4 6 3" xfId="14702"/>
    <cellStyle name="Normal 2 8 4 7" xfId="5489"/>
    <cellStyle name="Normal 2 8 4 8" xfId="10603"/>
    <cellStyle name="Normal 2 8 5" xfId="570"/>
    <cellStyle name="Normal 2 8 5 2" xfId="1602"/>
    <cellStyle name="Normal 2 8 5 2 2" xfId="6777"/>
    <cellStyle name="Normal 2 8 5 2 3" xfId="11884"/>
    <cellStyle name="Normal 2 8 5 3" xfId="2636"/>
    <cellStyle name="Normal 2 8 5 3 2" xfId="7809"/>
    <cellStyle name="Normal 2 8 5 3 3" xfId="12908"/>
    <cellStyle name="Normal 2 8 5 4" xfId="3676"/>
    <cellStyle name="Normal 2 8 5 4 2" xfId="8845"/>
    <cellStyle name="Normal 2 8 5 4 3" xfId="13939"/>
    <cellStyle name="Normal 2 8 5 5" xfId="4697"/>
    <cellStyle name="Normal 2 8 5 5 2" xfId="9865"/>
    <cellStyle name="Normal 2 8 5 5 3" xfId="14958"/>
    <cellStyle name="Normal 2 8 5 6" xfId="5747"/>
    <cellStyle name="Normal 2 8 5 7" xfId="10859"/>
    <cellStyle name="Normal 2 8 6" xfId="1089"/>
    <cellStyle name="Normal 2 8 6 2" xfId="6264"/>
    <cellStyle name="Normal 2 8 6 3" xfId="11372"/>
    <cellStyle name="Normal 2 8 7" xfId="2124"/>
    <cellStyle name="Normal 2 8 7 2" xfId="7297"/>
    <cellStyle name="Normal 2 8 7 3" xfId="12396"/>
    <cellStyle name="Normal 2 8 8" xfId="3158"/>
    <cellStyle name="Normal 2 8 8 2" xfId="8327"/>
    <cellStyle name="Normal 2 8 8 3" xfId="13423"/>
    <cellStyle name="Normal 2 8 9" xfId="4185"/>
    <cellStyle name="Normal 2 8 9 2" xfId="9353"/>
    <cellStyle name="Normal 2 8 9 3" xfId="14446"/>
    <cellStyle name="Normal 2 9" xfId="84"/>
    <cellStyle name="Normal 2 9 10" xfId="10379"/>
    <cellStyle name="Normal 2 9 2" xfId="214"/>
    <cellStyle name="Normal 2 9 2 2" xfId="472"/>
    <cellStyle name="Normal 2 9 2 2 2" xfId="986"/>
    <cellStyle name="Normal 2 9 2 2 2 2" xfId="2018"/>
    <cellStyle name="Normal 2 9 2 2 2 2 2" xfId="7193"/>
    <cellStyle name="Normal 2 9 2 2 2 2 3" xfId="12300"/>
    <cellStyle name="Normal 2 9 2 2 2 3" xfId="3052"/>
    <cellStyle name="Normal 2 9 2 2 2 3 2" xfId="8225"/>
    <cellStyle name="Normal 2 9 2 2 2 3 3" xfId="13324"/>
    <cellStyle name="Normal 2 9 2 2 2 4" xfId="4092"/>
    <cellStyle name="Normal 2 9 2 2 2 4 2" xfId="9261"/>
    <cellStyle name="Normal 2 9 2 2 2 4 3" xfId="14355"/>
    <cellStyle name="Normal 2 9 2 2 2 5" xfId="5113"/>
    <cellStyle name="Normal 2 9 2 2 2 5 2" xfId="10281"/>
    <cellStyle name="Normal 2 9 2 2 2 5 3" xfId="15374"/>
    <cellStyle name="Normal 2 9 2 2 2 6" xfId="6163"/>
    <cellStyle name="Normal 2 9 2 2 2 7" xfId="11275"/>
    <cellStyle name="Normal 2 9 2 2 3" xfId="1506"/>
    <cellStyle name="Normal 2 9 2 2 3 2" xfId="6681"/>
    <cellStyle name="Normal 2 9 2 2 3 3" xfId="11788"/>
    <cellStyle name="Normal 2 9 2 2 4" xfId="2540"/>
    <cellStyle name="Normal 2 9 2 2 4 2" xfId="7713"/>
    <cellStyle name="Normal 2 9 2 2 4 3" xfId="12812"/>
    <cellStyle name="Normal 2 9 2 2 5" xfId="3579"/>
    <cellStyle name="Normal 2 9 2 2 5 2" xfId="8748"/>
    <cellStyle name="Normal 2 9 2 2 5 3" xfId="13842"/>
    <cellStyle name="Normal 2 9 2 2 6" xfId="4601"/>
    <cellStyle name="Normal 2 9 2 2 6 2" xfId="9769"/>
    <cellStyle name="Normal 2 9 2 2 6 3" xfId="14862"/>
    <cellStyle name="Normal 2 9 2 2 7" xfId="5649"/>
    <cellStyle name="Normal 2 9 2 2 8" xfId="10763"/>
    <cellStyle name="Normal 2 9 2 3" xfId="730"/>
    <cellStyle name="Normal 2 9 2 3 2" xfId="1762"/>
    <cellStyle name="Normal 2 9 2 3 2 2" xfId="6937"/>
    <cellStyle name="Normal 2 9 2 3 2 3" xfId="12044"/>
    <cellStyle name="Normal 2 9 2 3 3" xfId="2796"/>
    <cellStyle name="Normal 2 9 2 3 3 2" xfId="7969"/>
    <cellStyle name="Normal 2 9 2 3 3 3" xfId="13068"/>
    <cellStyle name="Normal 2 9 2 3 4" xfId="3836"/>
    <cellStyle name="Normal 2 9 2 3 4 2" xfId="9005"/>
    <cellStyle name="Normal 2 9 2 3 4 3" xfId="14099"/>
    <cellStyle name="Normal 2 9 2 3 5" xfId="4857"/>
    <cellStyle name="Normal 2 9 2 3 5 2" xfId="10025"/>
    <cellStyle name="Normal 2 9 2 3 5 3" xfId="15118"/>
    <cellStyle name="Normal 2 9 2 3 6" xfId="5907"/>
    <cellStyle name="Normal 2 9 2 3 7" xfId="11019"/>
    <cellStyle name="Normal 2 9 2 4" xfId="1250"/>
    <cellStyle name="Normal 2 9 2 4 2" xfId="6425"/>
    <cellStyle name="Normal 2 9 2 4 3" xfId="11532"/>
    <cellStyle name="Normal 2 9 2 5" xfId="2284"/>
    <cellStyle name="Normal 2 9 2 5 2" xfId="7457"/>
    <cellStyle name="Normal 2 9 2 5 3" xfId="12556"/>
    <cellStyle name="Normal 2 9 2 6" xfId="3322"/>
    <cellStyle name="Normal 2 9 2 6 2" xfId="8491"/>
    <cellStyle name="Normal 2 9 2 6 3" xfId="13586"/>
    <cellStyle name="Normal 2 9 2 7" xfId="4345"/>
    <cellStyle name="Normal 2 9 2 7 2" xfId="9513"/>
    <cellStyle name="Normal 2 9 2 7 3" xfId="14606"/>
    <cellStyle name="Normal 2 9 2 8" xfId="5391"/>
    <cellStyle name="Normal 2 9 2 9" xfId="10507"/>
    <cellStyle name="Normal 2 9 3" xfId="344"/>
    <cellStyle name="Normal 2 9 3 2" xfId="858"/>
    <cellStyle name="Normal 2 9 3 2 2" xfId="1890"/>
    <cellStyle name="Normal 2 9 3 2 2 2" xfId="7065"/>
    <cellStyle name="Normal 2 9 3 2 2 3" xfId="12172"/>
    <cellStyle name="Normal 2 9 3 2 3" xfId="2924"/>
    <cellStyle name="Normal 2 9 3 2 3 2" xfId="8097"/>
    <cellStyle name="Normal 2 9 3 2 3 3" xfId="13196"/>
    <cellStyle name="Normal 2 9 3 2 4" xfId="3964"/>
    <cellStyle name="Normal 2 9 3 2 4 2" xfId="9133"/>
    <cellStyle name="Normal 2 9 3 2 4 3" xfId="14227"/>
    <cellStyle name="Normal 2 9 3 2 5" xfId="4985"/>
    <cellStyle name="Normal 2 9 3 2 5 2" xfId="10153"/>
    <cellStyle name="Normal 2 9 3 2 5 3" xfId="15246"/>
    <cellStyle name="Normal 2 9 3 2 6" xfId="6035"/>
    <cellStyle name="Normal 2 9 3 2 7" xfId="11147"/>
    <cellStyle name="Normal 2 9 3 3" xfId="1378"/>
    <cellStyle name="Normal 2 9 3 3 2" xfId="6553"/>
    <cellStyle name="Normal 2 9 3 3 3" xfId="11660"/>
    <cellStyle name="Normal 2 9 3 4" xfId="2412"/>
    <cellStyle name="Normal 2 9 3 4 2" xfId="7585"/>
    <cellStyle name="Normal 2 9 3 4 3" xfId="12684"/>
    <cellStyle name="Normal 2 9 3 5" xfId="3451"/>
    <cellStyle name="Normal 2 9 3 5 2" xfId="8620"/>
    <cellStyle name="Normal 2 9 3 5 3" xfId="13714"/>
    <cellStyle name="Normal 2 9 3 6" xfId="4473"/>
    <cellStyle name="Normal 2 9 3 6 2" xfId="9641"/>
    <cellStyle name="Normal 2 9 3 6 3" xfId="14734"/>
    <cellStyle name="Normal 2 9 3 7" xfId="5521"/>
    <cellStyle name="Normal 2 9 3 8" xfId="10635"/>
    <cellStyle name="Normal 2 9 4" xfId="602"/>
    <cellStyle name="Normal 2 9 4 2" xfId="1634"/>
    <cellStyle name="Normal 2 9 4 2 2" xfId="6809"/>
    <cellStyle name="Normal 2 9 4 2 3" xfId="11916"/>
    <cellStyle name="Normal 2 9 4 3" xfId="2668"/>
    <cellStyle name="Normal 2 9 4 3 2" xfId="7841"/>
    <cellStyle name="Normal 2 9 4 3 3" xfId="12940"/>
    <cellStyle name="Normal 2 9 4 4" xfId="3708"/>
    <cellStyle name="Normal 2 9 4 4 2" xfId="8877"/>
    <cellStyle name="Normal 2 9 4 4 3" xfId="13971"/>
    <cellStyle name="Normal 2 9 4 5" xfId="4729"/>
    <cellStyle name="Normal 2 9 4 5 2" xfId="9897"/>
    <cellStyle name="Normal 2 9 4 5 3" xfId="14990"/>
    <cellStyle name="Normal 2 9 4 6" xfId="5779"/>
    <cellStyle name="Normal 2 9 4 7" xfId="10891"/>
    <cellStyle name="Normal 2 9 5" xfId="1122"/>
    <cellStyle name="Normal 2 9 5 2" xfId="6297"/>
    <cellStyle name="Normal 2 9 5 3" xfId="11404"/>
    <cellStyle name="Normal 2 9 6" xfId="2156"/>
    <cellStyle name="Normal 2 9 6 2" xfId="7329"/>
    <cellStyle name="Normal 2 9 6 3" xfId="12428"/>
    <cellStyle name="Normal 2 9 7" xfId="3192"/>
    <cellStyle name="Normal 2 9 7 2" xfId="8361"/>
    <cellStyle name="Normal 2 9 7 3" xfId="13457"/>
    <cellStyle name="Normal 2 9 8" xfId="4217"/>
    <cellStyle name="Normal 2 9 8 2" xfId="9385"/>
    <cellStyle name="Normal 2 9 8 3" xfId="14478"/>
    <cellStyle name="Normal 2 9 9" xfId="5261"/>
    <cellStyle name="Normal 20" xfId="15439"/>
    <cellStyle name="Normal 20 2" xfId="2081"/>
    <cellStyle name="Normal 20 3" xfId="3115"/>
    <cellStyle name="Normal 20 4" xfId="4155"/>
    <cellStyle name="Normal 20 5" xfId="5176"/>
    <cellStyle name="Normal 21" xfId="5207"/>
    <cellStyle name="Normal 21 2" xfId="15440"/>
    <cellStyle name="Normal 3" xfId="4"/>
    <cellStyle name="Normal 4" xfId="14"/>
    <cellStyle name="Normal 4 2" xfId="10"/>
    <cellStyle name="Normal 4 3" xfId="1057"/>
    <cellStyle name="Normal 4 4" xfId="2092"/>
    <cellStyle name="Normal 4 5" xfId="3126"/>
    <cellStyle name="Normal 4 6" xfId="3157"/>
    <cellStyle name="Normal 4 7" xfId="5192"/>
    <cellStyle name="Normal 4 8" xfId="7266"/>
    <cellStyle name="Normal 5" xfId="13"/>
    <cellStyle name="Normal 5 10" xfId="2091"/>
    <cellStyle name="Normal 5 10 2" xfId="7264"/>
    <cellStyle name="Normal 5 10 3" xfId="12367"/>
    <cellStyle name="Normal 5 11" xfId="3125"/>
    <cellStyle name="Normal 5 11 2" xfId="8295"/>
    <cellStyle name="Normal 5 11 3" xfId="13392"/>
    <cellStyle name="Normal 5 12" xfId="3191"/>
    <cellStyle name="Normal 5 12 2" xfId="8360"/>
    <cellStyle name="Normal 5 12 3" xfId="13456"/>
    <cellStyle name="Normal 5 13" xfId="5191"/>
    <cellStyle name="Normal 5 14" xfId="8555"/>
    <cellStyle name="Normal 5 2" xfId="25"/>
    <cellStyle name="Normal 5 2 10" xfId="3136"/>
    <cellStyle name="Normal 5 2 10 2" xfId="8305"/>
    <cellStyle name="Normal 5 2 10 3" xfId="13402"/>
    <cellStyle name="Normal 5 2 11" xfId="4164"/>
    <cellStyle name="Normal 5 2 11 2" xfId="9332"/>
    <cellStyle name="Normal 5 2 11 3" xfId="14425"/>
    <cellStyle name="Normal 5 2 12" xfId="5202"/>
    <cellStyle name="Normal 5 2 13" xfId="8291"/>
    <cellStyle name="Normal 5 2 2" xfId="43"/>
    <cellStyle name="Normal 5 2 2 10" xfId="4180"/>
    <cellStyle name="Normal 5 2 2 10 2" xfId="9348"/>
    <cellStyle name="Normal 5 2 2 10 3" xfId="14441"/>
    <cellStyle name="Normal 5 2 2 11" xfId="5220"/>
    <cellStyle name="Normal 5 2 2 12" xfId="5260"/>
    <cellStyle name="Normal 5 2 2 2" xfId="77"/>
    <cellStyle name="Normal 5 2 2 2 10" xfId="5254"/>
    <cellStyle name="Normal 5 2 2 2 11" xfId="10374"/>
    <cellStyle name="Normal 5 2 2 2 2" xfId="143"/>
    <cellStyle name="Normal 5 2 2 2 2 10" xfId="10438"/>
    <cellStyle name="Normal 5 2 2 2 2 2" xfId="273"/>
    <cellStyle name="Normal 5 2 2 2 2 2 2" xfId="531"/>
    <cellStyle name="Normal 5 2 2 2 2 2 2 2" xfId="1045"/>
    <cellStyle name="Normal 5 2 2 2 2 2 2 2 2" xfId="2077"/>
    <cellStyle name="Normal 5 2 2 2 2 2 2 2 2 2" xfId="7252"/>
    <cellStyle name="Normal 5 2 2 2 2 2 2 2 2 3" xfId="12359"/>
    <cellStyle name="Normal 5 2 2 2 2 2 2 2 3" xfId="3111"/>
    <cellStyle name="Normal 5 2 2 2 2 2 2 2 3 2" xfId="8284"/>
    <cellStyle name="Normal 5 2 2 2 2 2 2 2 3 3" xfId="13383"/>
    <cellStyle name="Normal 5 2 2 2 2 2 2 2 4" xfId="4151"/>
    <cellStyle name="Normal 5 2 2 2 2 2 2 2 4 2" xfId="9320"/>
    <cellStyle name="Normal 5 2 2 2 2 2 2 2 4 3" xfId="14414"/>
    <cellStyle name="Normal 5 2 2 2 2 2 2 2 5" xfId="5172"/>
    <cellStyle name="Normal 5 2 2 2 2 2 2 2 5 2" xfId="10340"/>
    <cellStyle name="Normal 5 2 2 2 2 2 2 2 5 3" xfId="15433"/>
    <cellStyle name="Normal 5 2 2 2 2 2 2 2 6" xfId="6222"/>
    <cellStyle name="Normal 5 2 2 2 2 2 2 2 7" xfId="11334"/>
    <cellStyle name="Normal 5 2 2 2 2 2 2 3" xfId="1565"/>
    <cellStyle name="Normal 5 2 2 2 2 2 2 3 2" xfId="6740"/>
    <cellStyle name="Normal 5 2 2 2 2 2 2 3 3" xfId="11847"/>
    <cellStyle name="Normal 5 2 2 2 2 2 2 4" xfId="2599"/>
    <cellStyle name="Normal 5 2 2 2 2 2 2 4 2" xfId="7772"/>
    <cellStyle name="Normal 5 2 2 2 2 2 2 4 3" xfId="12871"/>
    <cellStyle name="Normal 5 2 2 2 2 2 2 5" xfId="3638"/>
    <cellStyle name="Normal 5 2 2 2 2 2 2 5 2" xfId="8807"/>
    <cellStyle name="Normal 5 2 2 2 2 2 2 5 3" xfId="13901"/>
    <cellStyle name="Normal 5 2 2 2 2 2 2 6" xfId="4660"/>
    <cellStyle name="Normal 5 2 2 2 2 2 2 6 2" xfId="9828"/>
    <cellStyle name="Normal 5 2 2 2 2 2 2 6 3" xfId="14921"/>
    <cellStyle name="Normal 5 2 2 2 2 2 2 7" xfId="5708"/>
    <cellStyle name="Normal 5 2 2 2 2 2 2 8" xfId="10822"/>
    <cellStyle name="Normal 5 2 2 2 2 2 3" xfId="789"/>
    <cellStyle name="Normal 5 2 2 2 2 2 3 2" xfId="1821"/>
    <cellStyle name="Normal 5 2 2 2 2 2 3 2 2" xfId="6996"/>
    <cellStyle name="Normal 5 2 2 2 2 2 3 2 3" xfId="12103"/>
    <cellStyle name="Normal 5 2 2 2 2 2 3 3" xfId="2855"/>
    <cellStyle name="Normal 5 2 2 2 2 2 3 3 2" xfId="8028"/>
    <cellStyle name="Normal 5 2 2 2 2 2 3 3 3" xfId="13127"/>
    <cellStyle name="Normal 5 2 2 2 2 2 3 4" xfId="3895"/>
    <cellStyle name="Normal 5 2 2 2 2 2 3 4 2" xfId="9064"/>
    <cellStyle name="Normal 5 2 2 2 2 2 3 4 3" xfId="14158"/>
    <cellStyle name="Normal 5 2 2 2 2 2 3 5" xfId="4916"/>
    <cellStyle name="Normal 5 2 2 2 2 2 3 5 2" xfId="10084"/>
    <cellStyle name="Normal 5 2 2 2 2 2 3 5 3" xfId="15177"/>
    <cellStyle name="Normal 5 2 2 2 2 2 3 6" xfId="5966"/>
    <cellStyle name="Normal 5 2 2 2 2 2 3 7" xfId="11078"/>
    <cellStyle name="Normal 5 2 2 2 2 2 4" xfId="1309"/>
    <cellStyle name="Normal 5 2 2 2 2 2 4 2" xfId="6484"/>
    <cellStyle name="Normal 5 2 2 2 2 2 4 3" xfId="11591"/>
    <cellStyle name="Normal 5 2 2 2 2 2 5" xfId="2343"/>
    <cellStyle name="Normal 5 2 2 2 2 2 5 2" xfId="7516"/>
    <cellStyle name="Normal 5 2 2 2 2 2 5 3" xfId="12615"/>
    <cellStyle name="Normal 5 2 2 2 2 2 6" xfId="3381"/>
    <cellStyle name="Normal 5 2 2 2 2 2 6 2" xfId="8550"/>
    <cellStyle name="Normal 5 2 2 2 2 2 6 3" xfId="13645"/>
    <cellStyle name="Normal 5 2 2 2 2 2 7" xfId="4404"/>
    <cellStyle name="Normal 5 2 2 2 2 2 7 2" xfId="9572"/>
    <cellStyle name="Normal 5 2 2 2 2 2 7 3" xfId="14665"/>
    <cellStyle name="Normal 5 2 2 2 2 2 8" xfId="5450"/>
    <cellStyle name="Normal 5 2 2 2 2 2 9" xfId="10566"/>
    <cellStyle name="Normal 5 2 2 2 2 3" xfId="403"/>
    <cellStyle name="Normal 5 2 2 2 2 3 2" xfId="917"/>
    <cellStyle name="Normal 5 2 2 2 2 3 2 2" xfId="1949"/>
    <cellStyle name="Normal 5 2 2 2 2 3 2 2 2" xfId="7124"/>
    <cellStyle name="Normal 5 2 2 2 2 3 2 2 3" xfId="12231"/>
    <cellStyle name="Normal 5 2 2 2 2 3 2 3" xfId="2983"/>
    <cellStyle name="Normal 5 2 2 2 2 3 2 3 2" xfId="8156"/>
    <cellStyle name="Normal 5 2 2 2 2 3 2 3 3" xfId="13255"/>
    <cellStyle name="Normal 5 2 2 2 2 3 2 4" xfId="4023"/>
    <cellStyle name="Normal 5 2 2 2 2 3 2 4 2" xfId="9192"/>
    <cellStyle name="Normal 5 2 2 2 2 3 2 4 3" xfId="14286"/>
    <cellStyle name="Normal 5 2 2 2 2 3 2 5" xfId="5044"/>
    <cellStyle name="Normal 5 2 2 2 2 3 2 5 2" xfId="10212"/>
    <cellStyle name="Normal 5 2 2 2 2 3 2 5 3" xfId="15305"/>
    <cellStyle name="Normal 5 2 2 2 2 3 2 6" xfId="6094"/>
    <cellStyle name="Normal 5 2 2 2 2 3 2 7" xfId="11206"/>
    <cellStyle name="Normal 5 2 2 2 2 3 3" xfId="1437"/>
    <cellStyle name="Normal 5 2 2 2 2 3 3 2" xfId="6612"/>
    <cellStyle name="Normal 5 2 2 2 2 3 3 3" xfId="11719"/>
    <cellStyle name="Normal 5 2 2 2 2 3 4" xfId="2471"/>
    <cellStyle name="Normal 5 2 2 2 2 3 4 2" xfId="7644"/>
    <cellStyle name="Normal 5 2 2 2 2 3 4 3" xfId="12743"/>
    <cellStyle name="Normal 5 2 2 2 2 3 5" xfId="3510"/>
    <cellStyle name="Normal 5 2 2 2 2 3 5 2" xfId="8679"/>
    <cellStyle name="Normal 5 2 2 2 2 3 5 3" xfId="13773"/>
    <cellStyle name="Normal 5 2 2 2 2 3 6" xfId="4532"/>
    <cellStyle name="Normal 5 2 2 2 2 3 6 2" xfId="9700"/>
    <cellStyle name="Normal 5 2 2 2 2 3 6 3" xfId="14793"/>
    <cellStyle name="Normal 5 2 2 2 2 3 7" xfId="5580"/>
    <cellStyle name="Normal 5 2 2 2 2 3 8" xfId="10694"/>
    <cellStyle name="Normal 5 2 2 2 2 4" xfId="661"/>
    <cellStyle name="Normal 5 2 2 2 2 4 2" xfId="1693"/>
    <cellStyle name="Normal 5 2 2 2 2 4 2 2" xfId="6868"/>
    <cellStyle name="Normal 5 2 2 2 2 4 2 3" xfId="11975"/>
    <cellStyle name="Normal 5 2 2 2 2 4 3" xfId="2727"/>
    <cellStyle name="Normal 5 2 2 2 2 4 3 2" xfId="7900"/>
    <cellStyle name="Normal 5 2 2 2 2 4 3 3" xfId="12999"/>
    <cellStyle name="Normal 5 2 2 2 2 4 4" xfId="3767"/>
    <cellStyle name="Normal 5 2 2 2 2 4 4 2" xfId="8936"/>
    <cellStyle name="Normal 5 2 2 2 2 4 4 3" xfId="14030"/>
    <cellStyle name="Normal 5 2 2 2 2 4 5" xfId="4788"/>
    <cellStyle name="Normal 5 2 2 2 2 4 5 2" xfId="9956"/>
    <cellStyle name="Normal 5 2 2 2 2 4 5 3" xfId="15049"/>
    <cellStyle name="Normal 5 2 2 2 2 4 6" xfId="5838"/>
    <cellStyle name="Normal 5 2 2 2 2 4 7" xfId="10950"/>
    <cellStyle name="Normal 5 2 2 2 2 5" xfId="1181"/>
    <cellStyle name="Normal 5 2 2 2 2 5 2" xfId="6356"/>
    <cellStyle name="Normal 5 2 2 2 2 5 3" xfId="11463"/>
    <cellStyle name="Normal 5 2 2 2 2 6" xfId="2215"/>
    <cellStyle name="Normal 5 2 2 2 2 6 2" xfId="7388"/>
    <cellStyle name="Normal 5 2 2 2 2 6 3" xfId="12487"/>
    <cellStyle name="Normal 5 2 2 2 2 7" xfId="3251"/>
    <cellStyle name="Normal 5 2 2 2 2 7 2" xfId="8420"/>
    <cellStyle name="Normal 5 2 2 2 2 7 3" xfId="13516"/>
    <cellStyle name="Normal 5 2 2 2 2 8" xfId="4276"/>
    <cellStyle name="Normal 5 2 2 2 2 8 2" xfId="9444"/>
    <cellStyle name="Normal 5 2 2 2 2 8 3" xfId="14537"/>
    <cellStyle name="Normal 5 2 2 2 2 9" xfId="5320"/>
    <cellStyle name="Normal 5 2 2 2 3" xfId="209"/>
    <cellStyle name="Normal 5 2 2 2 3 2" xfId="467"/>
    <cellStyle name="Normal 5 2 2 2 3 2 2" xfId="981"/>
    <cellStyle name="Normal 5 2 2 2 3 2 2 2" xfId="2013"/>
    <cellStyle name="Normal 5 2 2 2 3 2 2 2 2" xfId="7188"/>
    <cellStyle name="Normal 5 2 2 2 3 2 2 2 3" xfId="12295"/>
    <cellStyle name="Normal 5 2 2 2 3 2 2 3" xfId="3047"/>
    <cellStyle name="Normal 5 2 2 2 3 2 2 3 2" xfId="8220"/>
    <cellStyle name="Normal 5 2 2 2 3 2 2 3 3" xfId="13319"/>
    <cellStyle name="Normal 5 2 2 2 3 2 2 4" xfId="4087"/>
    <cellStyle name="Normal 5 2 2 2 3 2 2 4 2" xfId="9256"/>
    <cellStyle name="Normal 5 2 2 2 3 2 2 4 3" xfId="14350"/>
    <cellStyle name="Normal 5 2 2 2 3 2 2 5" xfId="5108"/>
    <cellStyle name="Normal 5 2 2 2 3 2 2 5 2" xfId="10276"/>
    <cellStyle name="Normal 5 2 2 2 3 2 2 5 3" xfId="15369"/>
    <cellStyle name="Normal 5 2 2 2 3 2 2 6" xfId="6158"/>
    <cellStyle name="Normal 5 2 2 2 3 2 2 7" xfId="11270"/>
    <cellStyle name="Normal 5 2 2 2 3 2 3" xfId="1501"/>
    <cellStyle name="Normal 5 2 2 2 3 2 3 2" xfId="6676"/>
    <cellStyle name="Normal 5 2 2 2 3 2 3 3" xfId="11783"/>
    <cellStyle name="Normal 5 2 2 2 3 2 4" xfId="2535"/>
    <cellStyle name="Normal 5 2 2 2 3 2 4 2" xfId="7708"/>
    <cellStyle name="Normal 5 2 2 2 3 2 4 3" xfId="12807"/>
    <cellStyle name="Normal 5 2 2 2 3 2 5" xfId="3574"/>
    <cellStyle name="Normal 5 2 2 2 3 2 5 2" xfId="8743"/>
    <cellStyle name="Normal 5 2 2 2 3 2 5 3" xfId="13837"/>
    <cellStyle name="Normal 5 2 2 2 3 2 6" xfId="4596"/>
    <cellStyle name="Normal 5 2 2 2 3 2 6 2" xfId="9764"/>
    <cellStyle name="Normal 5 2 2 2 3 2 6 3" xfId="14857"/>
    <cellStyle name="Normal 5 2 2 2 3 2 7" xfId="5644"/>
    <cellStyle name="Normal 5 2 2 2 3 2 8" xfId="10758"/>
    <cellStyle name="Normal 5 2 2 2 3 3" xfId="725"/>
    <cellStyle name="Normal 5 2 2 2 3 3 2" xfId="1757"/>
    <cellStyle name="Normal 5 2 2 2 3 3 2 2" xfId="6932"/>
    <cellStyle name="Normal 5 2 2 2 3 3 2 3" xfId="12039"/>
    <cellStyle name="Normal 5 2 2 2 3 3 3" xfId="2791"/>
    <cellStyle name="Normal 5 2 2 2 3 3 3 2" xfId="7964"/>
    <cellStyle name="Normal 5 2 2 2 3 3 3 3" xfId="13063"/>
    <cellStyle name="Normal 5 2 2 2 3 3 4" xfId="3831"/>
    <cellStyle name="Normal 5 2 2 2 3 3 4 2" xfId="9000"/>
    <cellStyle name="Normal 5 2 2 2 3 3 4 3" xfId="14094"/>
    <cellStyle name="Normal 5 2 2 2 3 3 5" xfId="4852"/>
    <cellStyle name="Normal 5 2 2 2 3 3 5 2" xfId="10020"/>
    <cellStyle name="Normal 5 2 2 2 3 3 5 3" xfId="15113"/>
    <cellStyle name="Normal 5 2 2 2 3 3 6" xfId="5902"/>
    <cellStyle name="Normal 5 2 2 2 3 3 7" xfId="11014"/>
    <cellStyle name="Normal 5 2 2 2 3 4" xfId="1245"/>
    <cellStyle name="Normal 5 2 2 2 3 4 2" xfId="6420"/>
    <cellStyle name="Normal 5 2 2 2 3 4 3" xfId="11527"/>
    <cellStyle name="Normal 5 2 2 2 3 5" xfId="2279"/>
    <cellStyle name="Normal 5 2 2 2 3 5 2" xfId="7452"/>
    <cellStyle name="Normal 5 2 2 2 3 5 3" xfId="12551"/>
    <cellStyle name="Normal 5 2 2 2 3 6" xfId="3317"/>
    <cellStyle name="Normal 5 2 2 2 3 6 2" xfId="8486"/>
    <cellStyle name="Normal 5 2 2 2 3 6 3" xfId="13581"/>
    <cellStyle name="Normal 5 2 2 2 3 7" xfId="4340"/>
    <cellStyle name="Normal 5 2 2 2 3 7 2" xfId="9508"/>
    <cellStyle name="Normal 5 2 2 2 3 7 3" xfId="14601"/>
    <cellStyle name="Normal 5 2 2 2 3 8" xfId="5386"/>
    <cellStyle name="Normal 5 2 2 2 3 9" xfId="10502"/>
    <cellStyle name="Normal 5 2 2 2 4" xfId="339"/>
    <cellStyle name="Normal 5 2 2 2 4 2" xfId="853"/>
    <cellStyle name="Normal 5 2 2 2 4 2 2" xfId="1885"/>
    <cellStyle name="Normal 5 2 2 2 4 2 2 2" xfId="7060"/>
    <cellStyle name="Normal 5 2 2 2 4 2 2 3" xfId="12167"/>
    <cellStyle name="Normal 5 2 2 2 4 2 3" xfId="2919"/>
    <cellStyle name="Normal 5 2 2 2 4 2 3 2" xfId="8092"/>
    <cellStyle name="Normal 5 2 2 2 4 2 3 3" xfId="13191"/>
    <cellStyle name="Normal 5 2 2 2 4 2 4" xfId="3959"/>
    <cellStyle name="Normal 5 2 2 2 4 2 4 2" xfId="9128"/>
    <cellStyle name="Normal 5 2 2 2 4 2 4 3" xfId="14222"/>
    <cellStyle name="Normal 5 2 2 2 4 2 5" xfId="4980"/>
    <cellStyle name="Normal 5 2 2 2 4 2 5 2" xfId="10148"/>
    <cellStyle name="Normal 5 2 2 2 4 2 5 3" xfId="15241"/>
    <cellStyle name="Normal 5 2 2 2 4 2 6" xfId="6030"/>
    <cellStyle name="Normal 5 2 2 2 4 2 7" xfId="11142"/>
    <cellStyle name="Normal 5 2 2 2 4 3" xfId="1373"/>
    <cellStyle name="Normal 5 2 2 2 4 3 2" xfId="6548"/>
    <cellStyle name="Normal 5 2 2 2 4 3 3" xfId="11655"/>
    <cellStyle name="Normal 5 2 2 2 4 4" xfId="2407"/>
    <cellStyle name="Normal 5 2 2 2 4 4 2" xfId="7580"/>
    <cellStyle name="Normal 5 2 2 2 4 4 3" xfId="12679"/>
    <cellStyle name="Normal 5 2 2 2 4 5" xfId="3446"/>
    <cellStyle name="Normal 5 2 2 2 4 5 2" xfId="8615"/>
    <cellStyle name="Normal 5 2 2 2 4 5 3" xfId="13709"/>
    <cellStyle name="Normal 5 2 2 2 4 6" xfId="4468"/>
    <cellStyle name="Normal 5 2 2 2 4 6 2" xfId="9636"/>
    <cellStyle name="Normal 5 2 2 2 4 6 3" xfId="14729"/>
    <cellStyle name="Normal 5 2 2 2 4 7" xfId="5516"/>
    <cellStyle name="Normal 5 2 2 2 4 8" xfId="10630"/>
    <cellStyle name="Normal 5 2 2 2 5" xfId="597"/>
    <cellStyle name="Normal 5 2 2 2 5 2" xfId="1629"/>
    <cellStyle name="Normal 5 2 2 2 5 2 2" xfId="6804"/>
    <cellStyle name="Normal 5 2 2 2 5 2 3" xfId="11911"/>
    <cellStyle name="Normal 5 2 2 2 5 3" xfId="2663"/>
    <cellStyle name="Normal 5 2 2 2 5 3 2" xfId="7836"/>
    <cellStyle name="Normal 5 2 2 2 5 3 3" xfId="12935"/>
    <cellStyle name="Normal 5 2 2 2 5 4" xfId="3703"/>
    <cellStyle name="Normal 5 2 2 2 5 4 2" xfId="8872"/>
    <cellStyle name="Normal 5 2 2 2 5 4 3" xfId="13966"/>
    <cellStyle name="Normal 5 2 2 2 5 5" xfId="4724"/>
    <cellStyle name="Normal 5 2 2 2 5 5 2" xfId="9892"/>
    <cellStyle name="Normal 5 2 2 2 5 5 3" xfId="14985"/>
    <cellStyle name="Normal 5 2 2 2 5 6" xfId="5774"/>
    <cellStyle name="Normal 5 2 2 2 5 7" xfId="10886"/>
    <cellStyle name="Normal 5 2 2 2 6" xfId="1116"/>
    <cellStyle name="Normal 5 2 2 2 6 2" xfId="6291"/>
    <cellStyle name="Normal 5 2 2 2 6 3" xfId="11399"/>
    <cellStyle name="Normal 5 2 2 2 7" xfId="2151"/>
    <cellStyle name="Normal 5 2 2 2 7 2" xfId="7324"/>
    <cellStyle name="Normal 5 2 2 2 7 3" xfId="12423"/>
    <cellStyle name="Normal 5 2 2 2 8" xfId="3185"/>
    <cellStyle name="Normal 5 2 2 2 8 2" xfId="8354"/>
    <cellStyle name="Normal 5 2 2 2 8 3" xfId="13450"/>
    <cellStyle name="Normal 5 2 2 2 9" xfId="4212"/>
    <cellStyle name="Normal 5 2 2 2 9 2" xfId="9380"/>
    <cellStyle name="Normal 5 2 2 2 9 3" xfId="14473"/>
    <cellStyle name="Normal 5 2 2 3" xfId="111"/>
    <cellStyle name="Normal 5 2 2 3 10" xfId="10406"/>
    <cellStyle name="Normal 5 2 2 3 2" xfId="241"/>
    <cellStyle name="Normal 5 2 2 3 2 2" xfId="499"/>
    <cellStyle name="Normal 5 2 2 3 2 2 2" xfId="1013"/>
    <cellStyle name="Normal 5 2 2 3 2 2 2 2" xfId="2045"/>
    <cellStyle name="Normal 5 2 2 3 2 2 2 2 2" xfId="7220"/>
    <cellStyle name="Normal 5 2 2 3 2 2 2 2 3" xfId="12327"/>
    <cellStyle name="Normal 5 2 2 3 2 2 2 3" xfId="3079"/>
    <cellStyle name="Normal 5 2 2 3 2 2 2 3 2" xfId="8252"/>
    <cellStyle name="Normal 5 2 2 3 2 2 2 3 3" xfId="13351"/>
    <cellStyle name="Normal 5 2 2 3 2 2 2 4" xfId="4119"/>
    <cellStyle name="Normal 5 2 2 3 2 2 2 4 2" xfId="9288"/>
    <cellStyle name="Normal 5 2 2 3 2 2 2 4 3" xfId="14382"/>
    <cellStyle name="Normal 5 2 2 3 2 2 2 5" xfId="5140"/>
    <cellStyle name="Normal 5 2 2 3 2 2 2 5 2" xfId="10308"/>
    <cellStyle name="Normal 5 2 2 3 2 2 2 5 3" xfId="15401"/>
    <cellStyle name="Normal 5 2 2 3 2 2 2 6" xfId="6190"/>
    <cellStyle name="Normal 5 2 2 3 2 2 2 7" xfId="11302"/>
    <cellStyle name="Normal 5 2 2 3 2 2 3" xfId="1533"/>
    <cellStyle name="Normal 5 2 2 3 2 2 3 2" xfId="6708"/>
    <cellStyle name="Normal 5 2 2 3 2 2 3 3" xfId="11815"/>
    <cellStyle name="Normal 5 2 2 3 2 2 4" xfId="2567"/>
    <cellStyle name="Normal 5 2 2 3 2 2 4 2" xfId="7740"/>
    <cellStyle name="Normal 5 2 2 3 2 2 4 3" xfId="12839"/>
    <cellStyle name="Normal 5 2 2 3 2 2 5" xfId="3606"/>
    <cellStyle name="Normal 5 2 2 3 2 2 5 2" xfId="8775"/>
    <cellStyle name="Normal 5 2 2 3 2 2 5 3" xfId="13869"/>
    <cellStyle name="Normal 5 2 2 3 2 2 6" xfId="4628"/>
    <cellStyle name="Normal 5 2 2 3 2 2 6 2" xfId="9796"/>
    <cellStyle name="Normal 5 2 2 3 2 2 6 3" xfId="14889"/>
    <cellStyle name="Normal 5 2 2 3 2 2 7" xfId="5676"/>
    <cellStyle name="Normal 5 2 2 3 2 2 8" xfId="10790"/>
    <cellStyle name="Normal 5 2 2 3 2 3" xfId="757"/>
    <cellStyle name="Normal 5 2 2 3 2 3 2" xfId="1789"/>
    <cellStyle name="Normal 5 2 2 3 2 3 2 2" xfId="6964"/>
    <cellStyle name="Normal 5 2 2 3 2 3 2 3" xfId="12071"/>
    <cellStyle name="Normal 5 2 2 3 2 3 3" xfId="2823"/>
    <cellStyle name="Normal 5 2 2 3 2 3 3 2" xfId="7996"/>
    <cellStyle name="Normal 5 2 2 3 2 3 3 3" xfId="13095"/>
    <cellStyle name="Normal 5 2 2 3 2 3 4" xfId="3863"/>
    <cellStyle name="Normal 5 2 2 3 2 3 4 2" xfId="9032"/>
    <cellStyle name="Normal 5 2 2 3 2 3 4 3" xfId="14126"/>
    <cellStyle name="Normal 5 2 2 3 2 3 5" xfId="4884"/>
    <cellStyle name="Normal 5 2 2 3 2 3 5 2" xfId="10052"/>
    <cellStyle name="Normal 5 2 2 3 2 3 5 3" xfId="15145"/>
    <cellStyle name="Normal 5 2 2 3 2 3 6" xfId="5934"/>
    <cellStyle name="Normal 5 2 2 3 2 3 7" xfId="11046"/>
    <cellStyle name="Normal 5 2 2 3 2 4" xfId="1277"/>
    <cellStyle name="Normal 5 2 2 3 2 4 2" xfId="6452"/>
    <cellStyle name="Normal 5 2 2 3 2 4 3" xfId="11559"/>
    <cellStyle name="Normal 5 2 2 3 2 5" xfId="2311"/>
    <cellStyle name="Normal 5 2 2 3 2 5 2" xfId="7484"/>
    <cellStyle name="Normal 5 2 2 3 2 5 3" xfId="12583"/>
    <cellStyle name="Normal 5 2 2 3 2 6" xfId="3349"/>
    <cellStyle name="Normal 5 2 2 3 2 6 2" xfId="8518"/>
    <cellStyle name="Normal 5 2 2 3 2 6 3" xfId="13613"/>
    <cellStyle name="Normal 5 2 2 3 2 7" xfId="4372"/>
    <cellStyle name="Normal 5 2 2 3 2 7 2" xfId="9540"/>
    <cellStyle name="Normal 5 2 2 3 2 7 3" xfId="14633"/>
    <cellStyle name="Normal 5 2 2 3 2 8" xfId="5418"/>
    <cellStyle name="Normal 5 2 2 3 2 9" xfId="10534"/>
    <cellStyle name="Normal 5 2 2 3 3" xfId="371"/>
    <cellStyle name="Normal 5 2 2 3 3 2" xfId="885"/>
    <cellStyle name="Normal 5 2 2 3 3 2 2" xfId="1917"/>
    <cellStyle name="Normal 5 2 2 3 3 2 2 2" xfId="7092"/>
    <cellStyle name="Normal 5 2 2 3 3 2 2 3" xfId="12199"/>
    <cellStyle name="Normal 5 2 2 3 3 2 3" xfId="2951"/>
    <cellStyle name="Normal 5 2 2 3 3 2 3 2" xfId="8124"/>
    <cellStyle name="Normal 5 2 2 3 3 2 3 3" xfId="13223"/>
    <cellStyle name="Normal 5 2 2 3 3 2 4" xfId="3991"/>
    <cellStyle name="Normal 5 2 2 3 3 2 4 2" xfId="9160"/>
    <cellStyle name="Normal 5 2 2 3 3 2 4 3" xfId="14254"/>
    <cellStyle name="Normal 5 2 2 3 3 2 5" xfId="5012"/>
    <cellStyle name="Normal 5 2 2 3 3 2 5 2" xfId="10180"/>
    <cellStyle name="Normal 5 2 2 3 3 2 5 3" xfId="15273"/>
    <cellStyle name="Normal 5 2 2 3 3 2 6" xfId="6062"/>
    <cellStyle name="Normal 5 2 2 3 3 2 7" xfId="11174"/>
    <cellStyle name="Normal 5 2 2 3 3 3" xfId="1405"/>
    <cellStyle name="Normal 5 2 2 3 3 3 2" xfId="6580"/>
    <cellStyle name="Normal 5 2 2 3 3 3 3" xfId="11687"/>
    <cellStyle name="Normal 5 2 2 3 3 4" xfId="2439"/>
    <cellStyle name="Normal 5 2 2 3 3 4 2" xfId="7612"/>
    <cellStyle name="Normal 5 2 2 3 3 4 3" xfId="12711"/>
    <cellStyle name="Normal 5 2 2 3 3 5" xfId="3478"/>
    <cellStyle name="Normal 5 2 2 3 3 5 2" xfId="8647"/>
    <cellStyle name="Normal 5 2 2 3 3 5 3" xfId="13741"/>
    <cellStyle name="Normal 5 2 2 3 3 6" xfId="4500"/>
    <cellStyle name="Normal 5 2 2 3 3 6 2" xfId="9668"/>
    <cellStyle name="Normal 5 2 2 3 3 6 3" xfId="14761"/>
    <cellStyle name="Normal 5 2 2 3 3 7" xfId="5548"/>
    <cellStyle name="Normal 5 2 2 3 3 8" xfId="10662"/>
    <cellStyle name="Normal 5 2 2 3 4" xfId="629"/>
    <cellStyle name="Normal 5 2 2 3 4 2" xfId="1661"/>
    <cellStyle name="Normal 5 2 2 3 4 2 2" xfId="6836"/>
    <cellStyle name="Normal 5 2 2 3 4 2 3" xfId="11943"/>
    <cellStyle name="Normal 5 2 2 3 4 3" xfId="2695"/>
    <cellStyle name="Normal 5 2 2 3 4 3 2" xfId="7868"/>
    <cellStyle name="Normal 5 2 2 3 4 3 3" xfId="12967"/>
    <cellStyle name="Normal 5 2 2 3 4 4" xfId="3735"/>
    <cellStyle name="Normal 5 2 2 3 4 4 2" xfId="8904"/>
    <cellStyle name="Normal 5 2 2 3 4 4 3" xfId="13998"/>
    <cellStyle name="Normal 5 2 2 3 4 5" xfId="4756"/>
    <cellStyle name="Normal 5 2 2 3 4 5 2" xfId="9924"/>
    <cellStyle name="Normal 5 2 2 3 4 5 3" xfId="15017"/>
    <cellStyle name="Normal 5 2 2 3 4 6" xfId="5806"/>
    <cellStyle name="Normal 5 2 2 3 4 7" xfId="10918"/>
    <cellStyle name="Normal 5 2 2 3 5" xfId="1149"/>
    <cellStyle name="Normal 5 2 2 3 5 2" xfId="6324"/>
    <cellStyle name="Normal 5 2 2 3 5 3" xfId="11431"/>
    <cellStyle name="Normal 5 2 2 3 6" xfId="2183"/>
    <cellStyle name="Normal 5 2 2 3 6 2" xfId="7356"/>
    <cellStyle name="Normal 5 2 2 3 6 3" xfId="12455"/>
    <cellStyle name="Normal 5 2 2 3 7" xfId="3219"/>
    <cellStyle name="Normal 5 2 2 3 7 2" xfId="8388"/>
    <cellStyle name="Normal 5 2 2 3 7 3" xfId="13484"/>
    <cellStyle name="Normal 5 2 2 3 8" xfId="4244"/>
    <cellStyle name="Normal 5 2 2 3 8 2" xfId="9412"/>
    <cellStyle name="Normal 5 2 2 3 8 3" xfId="14505"/>
    <cellStyle name="Normal 5 2 2 3 9" xfId="5288"/>
    <cellStyle name="Normal 5 2 2 4" xfId="177"/>
    <cellStyle name="Normal 5 2 2 4 2" xfId="435"/>
    <cellStyle name="Normal 5 2 2 4 2 2" xfId="949"/>
    <cellStyle name="Normal 5 2 2 4 2 2 2" xfId="1981"/>
    <cellStyle name="Normal 5 2 2 4 2 2 2 2" xfId="7156"/>
    <cellStyle name="Normal 5 2 2 4 2 2 2 3" xfId="12263"/>
    <cellStyle name="Normal 5 2 2 4 2 2 3" xfId="3015"/>
    <cellStyle name="Normal 5 2 2 4 2 2 3 2" xfId="8188"/>
    <cellStyle name="Normal 5 2 2 4 2 2 3 3" xfId="13287"/>
    <cellStyle name="Normal 5 2 2 4 2 2 4" xfId="4055"/>
    <cellStyle name="Normal 5 2 2 4 2 2 4 2" xfId="9224"/>
    <cellStyle name="Normal 5 2 2 4 2 2 4 3" xfId="14318"/>
    <cellStyle name="Normal 5 2 2 4 2 2 5" xfId="5076"/>
    <cellStyle name="Normal 5 2 2 4 2 2 5 2" xfId="10244"/>
    <cellStyle name="Normal 5 2 2 4 2 2 5 3" xfId="15337"/>
    <cellStyle name="Normal 5 2 2 4 2 2 6" xfId="6126"/>
    <cellStyle name="Normal 5 2 2 4 2 2 7" xfId="11238"/>
    <cellStyle name="Normal 5 2 2 4 2 3" xfId="1469"/>
    <cellStyle name="Normal 5 2 2 4 2 3 2" xfId="6644"/>
    <cellStyle name="Normal 5 2 2 4 2 3 3" xfId="11751"/>
    <cellStyle name="Normal 5 2 2 4 2 4" xfId="2503"/>
    <cellStyle name="Normal 5 2 2 4 2 4 2" xfId="7676"/>
    <cellStyle name="Normal 5 2 2 4 2 4 3" xfId="12775"/>
    <cellStyle name="Normal 5 2 2 4 2 5" xfId="3542"/>
    <cellStyle name="Normal 5 2 2 4 2 5 2" xfId="8711"/>
    <cellStyle name="Normal 5 2 2 4 2 5 3" xfId="13805"/>
    <cellStyle name="Normal 5 2 2 4 2 6" xfId="4564"/>
    <cellStyle name="Normal 5 2 2 4 2 6 2" xfId="9732"/>
    <cellStyle name="Normal 5 2 2 4 2 6 3" xfId="14825"/>
    <cellStyle name="Normal 5 2 2 4 2 7" xfId="5612"/>
    <cellStyle name="Normal 5 2 2 4 2 8" xfId="10726"/>
    <cellStyle name="Normal 5 2 2 4 3" xfId="693"/>
    <cellStyle name="Normal 5 2 2 4 3 2" xfId="1725"/>
    <cellStyle name="Normal 5 2 2 4 3 2 2" xfId="6900"/>
    <cellStyle name="Normal 5 2 2 4 3 2 3" xfId="12007"/>
    <cellStyle name="Normal 5 2 2 4 3 3" xfId="2759"/>
    <cellStyle name="Normal 5 2 2 4 3 3 2" xfId="7932"/>
    <cellStyle name="Normal 5 2 2 4 3 3 3" xfId="13031"/>
    <cellStyle name="Normal 5 2 2 4 3 4" xfId="3799"/>
    <cellStyle name="Normal 5 2 2 4 3 4 2" xfId="8968"/>
    <cellStyle name="Normal 5 2 2 4 3 4 3" xfId="14062"/>
    <cellStyle name="Normal 5 2 2 4 3 5" xfId="4820"/>
    <cellStyle name="Normal 5 2 2 4 3 5 2" xfId="9988"/>
    <cellStyle name="Normal 5 2 2 4 3 5 3" xfId="15081"/>
    <cellStyle name="Normal 5 2 2 4 3 6" xfId="5870"/>
    <cellStyle name="Normal 5 2 2 4 3 7" xfId="10982"/>
    <cellStyle name="Normal 5 2 2 4 4" xfId="1213"/>
    <cellStyle name="Normal 5 2 2 4 4 2" xfId="6388"/>
    <cellStyle name="Normal 5 2 2 4 4 3" xfId="11495"/>
    <cellStyle name="Normal 5 2 2 4 5" xfId="2247"/>
    <cellStyle name="Normal 5 2 2 4 5 2" xfId="7420"/>
    <cellStyle name="Normal 5 2 2 4 5 3" xfId="12519"/>
    <cellStyle name="Normal 5 2 2 4 6" xfId="3285"/>
    <cellStyle name="Normal 5 2 2 4 6 2" xfId="8454"/>
    <cellStyle name="Normal 5 2 2 4 6 3" xfId="13549"/>
    <cellStyle name="Normal 5 2 2 4 7" xfId="4308"/>
    <cellStyle name="Normal 5 2 2 4 7 2" xfId="9476"/>
    <cellStyle name="Normal 5 2 2 4 7 3" xfId="14569"/>
    <cellStyle name="Normal 5 2 2 4 8" xfId="5354"/>
    <cellStyle name="Normal 5 2 2 4 9" xfId="10470"/>
    <cellStyle name="Normal 5 2 2 5" xfId="307"/>
    <cellStyle name="Normal 5 2 2 5 2" xfId="821"/>
    <cellStyle name="Normal 5 2 2 5 2 2" xfId="1853"/>
    <cellStyle name="Normal 5 2 2 5 2 2 2" xfId="7028"/>
    <cellStyle name="Normal 5 2 2 5 2 2 3" xfId="12135"/>
    <cellStyle name="Normal 5 2 2 5 2 3" xfId="2887"/>
    <cellStyle name="Normal 5 2 2 5 2 3 2" xfId="8060"/>
    <cellStyle name="Normal 5 2 2 5 2 3 3" xfId="13159"/>
    <cellStyle name="Normal 5 2 2 5 2 4" xfId="3927"/>
    <cellStyle name="Normal 5 2 2 5 2 4 2" xfId="9096"/>
    <cellStyle name="Normal 5 2 2 5 2 4 3" xfId="14190"/>
    <cellStyle name="Normal 5 2 2 5 2 5" xfId="4948"/>
    <cellStyle name="Normal 5 2 2 5 2 5 2" xfId="10116"/>
    <cellStyle name="Normal 5 2 2 5 2 5 3" xfId="15209"/>
    <cellStyle name="Normal 5 2 2 5 2 6" xfId="5998"/>
    <cellStyle name="Normal 5 2 2 5 2 7" xfId="11110"/>
    <cellStyle name="Normal 5 2 2 5 3" xfId="1341"/>
    <cellStyle name="Normal 5 2 2 5 3 2" xfId="6516"/>
    <cellStyle name="Normal 5 2 2 5 3 3" xfId="11623"/>
    <cellStyle name="Normal 5 2 2 5 4" xfId="2375"/>
    <cellStyle name="Normal 5 2 2 5 4 2" xfId="7548"/>
    <cellStyle name="Normal 5 2 2 5 4 3" xfId="12647"/>
    <cellStyle name="Normal 5 2 2 5 5" xfId="3414"/>
    <cellStyle name="Normal 5 2 2 5 5 2" xfId="8583"/>
    <cellStyle name="Normal 5 2 2 5 5 3" xfId="13677"/>
    <cellStyle name="Normal 5 2 2 5 6" xfId="4436"/>
    <cellStyle name="Normal 5 2 2 5 6 2" xfId="9604"/>
    <cellStyle name="Normal 5 2 2 5 6 3" xfId="14697"/>
    <cellStyle name="Normal 5 2 2 5 7" xfId="5484"/>
    <cellStyle name="Normal 5 2 2 5 8" xfId="10598"/>
    <cellStyle name="Normal 5 2 2 6" xfId="565"/>
    <cellStyle name="Normal 5 2 2 6 2" xfId="1597"/>
    <cellStyle name="Normal 5 2 2 6 2 2" xfId="6772"/>
    <cellStyle name="Normal 5 2 2 6 2 3" xfId="11879"/>
    <cellStyle name="Normal 5 2 2 6 3" xfId="2631"/>
    <cellStyle name="Normal 5 2 2 6 3 2" xfId="7804"/>
    <cellStyle name="Normal 5 2 2 6 3 3" xfId="12903"/>
    <cellStyle name="Normal 5 2 2 6 4" xfId="3671"/>
    <cellStyle name="Normal 5 2 2 6 4 2" xfId="8840"/>
    <cellStyle name="Normal 5 2 2 6 4 3" xfId="13934"/>
    <cellStyle name="Normal 5 2 2 6 5" xfId="4692"/>
    <cellStyle name="Normal 5 2 2 6 5 2" xfId="9860"/>
    <cellStyle name="Normal 5 2 2 6 5 3" xfId="14953"/>
    <cellStyle name="Normal 5 2 2 6 6" xfId="5742"/>
    <cellStyle name="Normal 5 2 2 6 7" xfId="10854"/>
    <cellStyle name="Normal 5 2 2 7" xfId="1083"/>
    <cellStyle name="Normal 5 2 2 7 2" xfId="6258"/>
    <cellStyle name="Normal 5 2 2 7 3" xfId="11367"/>
    <cellStyle name="Normal 5 2 2 8" xfId="2118"/>
    <cellStyle name="Normal 5 2 2 8 2" xfId="7291"/>
    <cellStyle name="Normal 5 2 2 8 3" xfId="12391"/>
    <cellStyle name="Normal 5 2 2 9" xfId="3152"/>
    <cellStyle name="Normal 5 2 2 9 2" xfId="8321"/>
    <cellStyle name="Normal 5 2 2 9 3" xfId="13418"/>
    <cellStyle name="Normal 5 2 3" xfId="61"/>
    <cellStyle name="Normal 5 2 3 10" xfId="5238"/>
    <cellStyle name="Normal 5 2 3 11" xfId="10358"/>
    <cellStyle name="Normal 5 2 3 2" xfId="127"/>
    <cellStyle name="Normal 5 2 3 2 10" xfId="10422"/>
    <cellStyle name="Normal 5 2 3 2 2" xfId="257"/>
    <cellStyle name="Normal 5 2 3 2 2 2" xfId="515"/>
    <cellStyle name="Normal 5 2 3 2 2 2 2" xfId="1029"/>
    <cellStyle name="Normal 5 2 3 2 2 2 2 2" xfId="2061"/>
    <cellStyle name="Normal 5 2 3 2 2 2 2 2 2" xfId="7236"/>
    <cellStyle name="Normal 5 2 3 2 2 2 2 2 3" xfId="12343"/>
    <cellStyle name="Normal 5 2 3 2 2 2 2 3" xfId="3095"/>
    <cellStyle name="Normal 5 2 3 2 2 2 2 3 2" xfId="8268"/>
    <cellStyle name="Normal 5 2 3 2 2 2 2 3 3" xfId="13367"/>
    <cellStyle name="Normal 5 2 3 2 2 2 2 4" xfId="4135"/>
    <cellStyle name="Normal 5 2 3 2 2 2 2 4 2" xfId="9304"/>
    <cellStyle name="Normal 5 2 3 2 2 2 2 4 3" xfId="14398"/>
    <cellStyle name="Normal 5 2 3 2 2 2 2 5" xfId="5156"/>
    <cellStyle name="Normal 5 2 3 2 2 2 2 5 2" xfId="10324"/>
    <cellStyle name="Normal 5 2 3 2 2 2 2 5 3" xfId="15417"/>
    <cellStyle name="Normal 5 2 3 2 2 2 2 6" xfId="6206"/>
    <cellStyle name="Normal 5 2 3 2 2 2 2 7" xfId="11318"/>
    <cellStyle name="Normal 5 2 3 2 2 2 3" xfId="1549"/>
    <cellStyle name="Normal 5 2 3 2 2 2 3 2" xfId="6724"/>
    <cellStyle name="Normal 5 2 3 2 2 2 3 3" xfId="11831"/>
    <cellStyle name="Normal 5 2 3 2 2 2 4" xfId="2583"/>
    <cellStyle name="Normal 5 2 3 2 2 2 4 2" xfId="7756"/>
    <cellStyle name="Normal 5 2 3 2 2 2 4 3" xfId="12855"/>
    <cellStyle name="Normal 5 2 3 2 2 2 5" xfId="3622"/>
    <cellStyle name="Normal 5 2 3 2 2 2 5 2" xfId="8791"/>
    <cellStyle name="Normal 5 2 3 2 2 2 5 3" xfId="13885"/>
    <cellStyle name="Normal 5 2 3 2 2 2 6" xfId="4644"/>
    <cellStyle name="Normal 5 2 3 2 2 2 6 2" xfId="9812"/>
    <cellStyle name="Normal 5 2 3 2 2 2 6 3" xfId="14905"/>
    <cellStyle name="Normal 5 2 3 2 2 2 7" xfId="5692"/>
    <cellStyle name="Normal 5 2 3 2 2 2 8" xfId="10806"/>
    <cellStyle name="Normal 5 2 3 2 2 3" xfId="773"/>
    <cellStyle name="Normal 5 2 3 2 2 3 2" xfId="1805"/>
    <cellStyle name="Normal 5 2 3 2 2 3 2 2" xfId="6980"/>
    <cellStyle name="Normal 5 2 3 2 2 3 2 3" xfId="12087"/>
    <cellStyle name="Normal 5 2 3 2 2 3 3" xfId="2839"/>
    <cellStyle name="Normal 5 2 3 2 2 3 3 2" xfId="8012"/>
    <cellStyle name="Normal 5 2 3 2 2 3 3 3" xfId="13111"/>
    <cellStyle name="Normal 5 2 3 2 2 3 4" xfId="3879"/>
    <cellStyle name="Normal 5 2 3 2 2 3 4 2" xfId="9048"/>
    <cellStyle name="Normal 5 2 3 2 2 3 4 3" xfId="14142"/>
    <cellStyle name="Normal 5 2 3 2 2 3 5" xfId="4900"/>
    <cellStyle name="Normal 5 2 3 2 2 3 5 2" xfId="10068"/>
    <cellStyle name="Normal 5 2 3 2 2 3 5 3" xfId="15161"/>
    <cellStyle name="Normal 5 2 3 2 2 3 6" xfId="5950"/>
    <cellStyle name="Normal 5 2 3 2 2 3 7" xfId="11062"/>
    <cellStyle name="Normal 5 2 3 2 2 4" xfId="1293"/>
    <cellStyle name="Normal 5 2 3 2 2 4 2" xfId="6468"/>
    <cellStyle name="Normal 5 2 3 2 2 4 3" xfId="11575"/>
    <cellStyle name="Normal 5 2 3 2 2 5" xfId="2327"/>
    <cellStyle name="Normal 5 2 3 2 2 5 2" xfId="7500"/>
    <cellStyle name="Normal 5 2 3 2 2 5 3" xfId="12599"/>
    <cellStyle name="Normal 5 2 3 2 2 6" xfId="3365"/>
    <cellStyle name="Normal 5 2 3 2 2 6 2" xfId="8534"/>
    <cellStyle name="Normal 5 2 3 2 2 6 3" xfId="13629"/>
    <cellStyle name="Normal 5 2 3 2 2 7" xfId="4388"/>
    <cellStyle name="Normal 5 2 3 2 2 7 2" xfId="9556"/>
    <cellStyle name="Normal 5 2 3 2 2 7 3" xfId="14649"/>
    <cellStyle name="Normal 5 2 3 2 2 8" xfId="5434"/>
    <cellStyle name="Normal 5 2 3 2 2 9" xfId="10550"/>
    <cellStyle name="Normal 5 2 3 2 3" xfId="387"/>
    <cellStyle name="Normal 5 2 3 2 3 2" xfId="901"/>
    <cellStyle name="Normal 5 2 3 2 3 2 2" xfId="1933"/>
    <cellStyle name="Normal 5 2 3 2 3 2 2 2" xfId="7108"/>
    <cellStyle name="Normal 5 2 3 2 3 2 2 3" xfId="12215"/>
    <cellStyle name="Normal 5 2 3 2 3 2 3" xfId="2967"/>
    <cellStyle name="Normal 5 2 3 2 3 2 3 2" xfId="8140"/>
    <cellStyle name="Normal 5 2 3 2 3 2 3 3" xfId="13239"/>
    <cellStyle name="Normal 5 2 3 2 3 2 4" xfId="4007"/>
    <cellStyle name="Normal 5 2 3 2 3 2 4 2" xfId="9176"/>
    <cellStyle name="Normal 5 2 3 2 3 2 4 3" xfId="14270"/>
    <cellStyle name="Normal 5 2 3 2 3 2 5" xfId="5028"/>
    <cellStyle name="Normal 5 2 3 2 3 2 5 2" xfId="10196"/>
    <cellStyle name="Normal 5 2 3 2 3 2 5 3" xfId="15289"/>
    <cellStyle name="Normal 5 2 3 2 3 2 6" xfId="6078"/>
    <cellStyle name="Normal 5 2 3 2 3 2 7" xfId="11190"/>
    <cellStyle name="Normal 5 2 3 2 3 3" xfId="1421"/>
    <cellStyle name="Normal 5 2 3 2 3 3 2" xfId="6596"/>
    <cellStyle name="Normal 5 2 3 2 3 3 3" xfId="11703"/>
    <cellStyle name="Normal 5 2 3 2 3 4" xfId="2455"/>
    <cellStyle name="Normal 5 2 3 2 3 4 2" xfId="7628"/>
    <cellStyle name="Normal 5 2 3 2 3 4 3" xfId="12727"/>
    <cellStyle name="Normal 5 2 3 2 3 5" xfId="3494"/>
    <cellStyle name="Normal 5 2 3 2 3 5 2" xfId="8663"/>
    <cellStyle name="Normal 5 2 3 2 3 5 3" xfId="13757"/>
    <cellStyle name="Normal 5 2 3 2 3 6" xfId="4516"/>
    <cellStyle name="Normal 5 2 3 2 3 6 2" xfId="9684"/>
    <cellStyle name="Normal 5 2 3 2 3 6 3" xfId="14777"/>
    <cellStyle name="Normal 5 2 3 2 3 7" xfId="5564"/>
    <cellStyle name="Normal 5 2 3 2 3 8" xfId="10678"/>
    <cellStyle name="Normal 5 2 3 2 4" xfId="645"/>
    <cellStyle name="Normal 5 2 3 2 4 2" xfId="1677"/>
    <cellStyle name="Normal 5 2 3 2 4 2 2" xfId="6852"/>
    <cellStyle name="Normal 5 2 3 2 4 2 3" xfId="11959"/>
    <cellStyle name="Normal 5 2 3 2 4 3" xfId="2711"/>
    <cellStyle name="Normal 5 2 3 2 4 3 2" xfId="7884"/>
    <cellStyle name="Normal 5 2 3 2 4 3 3" xfId="12983"/>
    <cellStyle name="Normal 5 2 3 2 4 4" xfId="3751"/>
    <cellStyle name="Normal 5 2 3 2 4 4 2" xfId="8920"/>
    <cellStyle name="Normal 5 2 3 2 4 4 3" xfId="14014"/>
    <cellStyle name="Normal 5 2 3 2 4 5" xfId="4772"/>
    <cellStyle name="Normal 5 2 3 2 4 5 2" xfId="9940"/>
    <cellStyle name="Normal 5 2 3 2 4 5 3" xfId="15033"/>
    <cellStyle name="Normal 5 2 3 2 4 6" xfId="5822"/>
    <cellStyle name="Normal 5 2 3 2 4 7" xfId="10934"/>
    <cellStyle name="Normal 5 2 3 2 5" xfId="1165"/>
    <cellStyle name="Normal 5 2 3 2 5 2" xfId="6340"/>
    <cellStyle name="Normal 5 2 3 2 5 3" xfId="11447"/>
    <cellStyle name="Normal 5 2 3 2 6" xfId="2199"/>
    <cellStyle name="Normal 5 2 3 2 6 2" xfId="7372"/>
    <cellStyle name="Normal 5 2 3 2 6 3" xfId="12471"/>
    <cellStyle name="Normal 5 2 3 2 7" xfId="3235"/>
    <cellStyle name="Normal 5 2 3 2 7 2" xfId="8404"/>
    <cellStyle name="Normal 5 2 3 2 7 3" xfId="13500"/>
    <cellStyle name="Normal 5 2 3 2 8" xfId="4260"/>
    <cellStyle name="Normal 5 2 3 2 8 2" xfId="9428"/>
    <cellStyle name="Normal 5 2 3 2 8 3" xfId="14521"/>
    <cellStyle name="Normal 5 2 3 2 9" xfId="5304"/>
    <cellStyle name="Normal 5 2 3 3" xfId="193"/>
    <cellStyle name="Normal 5 2 3 3 2" xfId="451"/>
    <cellStyle name="Normal 5 2 3 3 2 2" xfId="965"/>
    <cellStyle name="Normal 5 2 3 3 2 2 2" xfId="1997"/>
    <cellStyle name="Normal 5 2 3 3 2 2 2 2" xfId="7172"/>
    <cellStyle name="Normal 5 2 3 3 2 2 2 3" xfId="12279"/>
    <cellStyle name="Normal 5 2 3 3 2 2 3" xfId="3031"/>
    <cellStyle name="Normal 5 2 3 3 2 2 3 2" xfId="8204"/>
    <cellStyle name="Normal 5 2 3 3 2 2 3 3" xfId="13303"/>
    <cellStyle name="Normal 5 2 3 3 2 2 4" xfId="4071"/>
    <cellStyle name="Normal 5 2 3 3 2 2 4 2" xfId="9240"/>
    <cellStyle name="Normal 5 2 3 3 2 2 4 3" xfId="14334"/>
    <cellStyle name="Normal 5 2 3 3 2 2 5" xfId="5092"/>
    <cellStyle name="Normal 5 2 3 3 2 2 5 2" xfId="10260"/>
    <cellStyle name="Normal 5 2 3 3 2 2 5 3" xfId="15353"/>
    <cellStyle name="Normal 5 2 3 3 2 2 6" xfId="6142"/>
    <cellStyle name="Normal 5 2 3 3 2 2 7" xfId="11254"/>
    <cellStyle name="Normal 5 2 3 3 2 3" xfId="1485"/>
    <cellStyle name="Normal 5 2 3 3 2 3 2" xfId="6660"/>
    <cellStyle name="Normal 5 2 3 3 2 3 3" xfId="11767"/>
    <cellStyle name="Normal 5 2 3 3 2 4" xfId="2519"/>
    <cellStyle name="Normal 5 2 3 3 2 4 2" xfId="7692"/>
    <cellStyle name="Normal 5 2 3 3 2 4 3" xfId="12791"/>
    <cellStyle name="Normal 5 2 3 3 2 5" xfId="3558"/>
    <cellStyle name="Normal 5 2 3 3 2 5 2" xfId="8727"/>
    <cellStyle name="Normal 5 2 3 3 2 5 3" xfId="13821"/>
    <cellStyle name="Normal 5 2 3 3 2 6" xfId="4580"/>
    <cellStyle name="Normal 5 2 3 3 2 6 2" xfId="9748"/>
    <cellStyle name="Normal 5 2 3 3 2 6 3" xfId="14841"/>
    <cellStyle name="Normal 5 2 3 3 2 7" xfId="5628"/>
    <cellStyle name="Normal 5 2 3 3 2 8" xfId="10742"/>
    <cellStyle name="Normal 5 2 3 3 3" xfId="709"/>
    <cellStyle name="Normal 5 2 3 3 3 2" xfId="1741"/>
    <cellStyle name="Normal 5 2 3 3 3 2 2" xfId="6916"/>
    <cellStyle name="Normal 5 2 3 3 3 2 3" xfId="12023"/>
    <cellStyle name="Normal 5 2 3 3 3 3" xfId="2775"/>
    <cellStyle name="Normal 5 2 3 3 3 3 2" xfId="7948"/>
    <cellStyle name="Normal 5 2 3 3 3 3 3" xfId="13047"/>
    <cellStyle name="Normal 5 2 3 3 3 4" xfId="3815"/>
    <cellStyle name="Normal 5 2 3 3 3 4 2" xfId="8984"/>
    <cellStyle name="Normal 5 2 3 3 3 4 3" xfId="14078"/>
    <cellStyle name="Normal 5 2 3 3 3 5" xfId="4836"/>
    <cellStyle name="Normal 5 2 3 3 3 5 2" xfId="10004"/>
    <cellStyle name="Normal 5 2 3 3 3 5 3" xfId="15097"/>
    <cellStyle name="Normal 5 2 3 3 3 6" xfId="5886"/>
    <cellStyle name="Normal 5 2 3 3 3 7" xfId="10998"/>
    <cellStyle name="Normal 5 2 3 3 4" xfId="1229"/>
    <cellStyle name="Normal 5 2 3 3 4 2" xfId="6404"/>
    <cellStyle name="Normal 5 2 3 3 4 3" xfId="11511"/>
    <cellStyle name="Normal 5 2 3 3 5" xfId="2263"/>
    <cellStyle name="Normal 5 2 3 3 5 2" xfId="7436"/>
    <cellStyle name="Normal 5 2 3 3 5 3" xfId="12535"/>
    <cellStyle name="Normal 5 2 3 3 6" xfId="3301"/>
    <cellStyle name="Normal 5 2 3 3 6 2" xfId="8470"/>
    <cellStyle name="Normal 5 2 3 3 6 3" xfId="13565"/>
    <cellStyle name="Normal 5 2 3 3 7" xfId="4324"/>
    <cellStyle name="Normal 5 2 3 3 7 2" xfId="9492"/>
    <cellStyle name="Normal 5 2 3 3 7 3" xfId="14585"/>
    <cellStyle name="Normal 5 2 3 3 8" xfId="5370"/>
    <cellStyle name="Normal 5 2 3 3 9" xfId="10486"/>
    <cellStyle name="Normal 5 2 3 4" xfId="323"/>
    <cellStyle name="Normal 5 2 3 4 2" xfId="837"/>
    <cellStyle name="Normal 5 2 3 4 2 2" xfId="1869"/>
    <cellStyle name="Normal 5 2 3 4 2 2 2" xfId="7044"/>
    <cellStyle name="Normal 5 2 3 4 2 2 3" xfId="12151"/>
    <cellStyle name="Normal 5 2 3 4 2 3" xfId="2903"/>
    <cellStyle name="Normal 5 2 3 4 2 3 2" xfId="8076"/>
    <cellStyle name="Normal 5 2 3 4 2 3 3" xfId="13175"/>
    <cellStyle name="Normal 5 2 3 4 2 4" xfId="3943"/>
    <cellStyle name="Normal 5 2 3 4 2 4 2" xfId="9112"/>
    <cellStyle name="Normal 5 2 3 4 2 4 3" xfId="14206"/>
    <cellStyle name="Normal 5 2 3 4 2 5" xfId="4964"/>
    <cellStyle name="Normal 5 2 3 4 2 5 2" xfId="10132"/>
    <cellStyle name="Normal 5 2 3 4 2 5 3" xfId="15225"/>
    <cellStyle name="Normal 5 2 3 4 2 6" xfId="6014"/>
    <cellStyle name="Normal 5 2 3 4 2 7" xfId="11126"/>
    <cellStyle name="Normal 5 2 3 4 3" xfId="1357"/>
    <cellStyle name="Normal 5 2 3 4 3 2" xfId="6532"/>
    <cellStyle name="Normal 5 2 3 4 3 3" xfId="11639"/>
    <cellStyle name="Normal 5 2 3 4 4" xfId="2391"/>
    <cellStyle name="Normal 5 2 3 4 4 2" xfId="7564"/>
    <cellStyle name="Normal 5 2 3 4 4 3" xfId="12663"/>
    <cellStyle name="Normal 5 2 3 4 5" xfId="3430"/>
    <cellStyle name="Normal 5 2 3 4 5 2" xfId="8599"/>
    <cellStyle name="Normal 5 2 3 4 5 3" xfId="13693"/>
    <cellStyle name="Normal 5 2 3 4 6" xfId="4452"/>
    <cellStyle name="Normal 5 2 3 4 6 2" xfId="9620"/>
    <cellStyle name="Normal 5 2 3 4 6 3" xfId="14713"/>
    <cellStyle name="Normal 5 2 3 4 7" xfId="5500"/>
    <cellStyle name="Normal 5 2 3 4 8" xfId="10614"/>
    <cellStyle name="Normal 5 2 3 5" xfId="581"/>
    <cellStyle name="Normal 5 2 3 5 2" xfId="1613"/>
    <cellStyle name="Normal 5 2 3 5 2 2" xfId="6788"/>
    <cellStyle name="Normal 5 2 3 5 2 3" xfId="11895"/>
    <cellStyle name="Normal 5 2 3 5 3" xfId="2647"/>
    <cellStyle name="Normal 5 2 3 5 3 2" xfId="7820"/>
    <cellStyle name="Normal 5 2 3 5 3 3" xfId="12919"/>
    <cellStyle name="Normal 5 2 3 5 4" xfId="3687"/>
    <cellStyle name="Normal 5 2 3 5 4 2" xfId="8856"/>
    <cellStyle name="Normal 5 2 3 5 4 3" xfId="13950"/>
    <cellStyle name="Normal 5 2 3 5 5" xfId="4708"/>
    <cellStyle name="Normal 5 2 3 5 5 2" xfId="9876"/>
    <cellStyle name="Normal 5 2 3 5 5 3" xfId="14969"/>
    <cellStyle name="Normal 5 2 3 5 6" xfId="5758"/>
    <cellStyle name="Normal 5 2 3 5 7" xfId="10870"/>
    <cellStyle name="Normal 5 2 3 6" xfId="1100"/>
    <cellStyle name="Normal 5 2 3 6 2" xfId="6275"/>
    <cellStyle name="Normal 5 2 3 6 3" xfId="11383"/>
    <cellStyle name="Normal 5 2 3 7" xfId="2135"/>
    <cellStyle name="Normal 5 2 3 7 2" xfId="7308"/>
    <cellStyle name="Normal 5 2 3 7 3" xfId="12407"/>
    <cellStyle name="Normal 5 2 3 8" xfId="3169"/>
    <cellStyle name="Normal 5 2 3 8 2" xfId="8338"/>
    <cellStyle name="Normal 5 2 3 8 3" xfId="13434"/>
    <cellStyle name="Normal 5 2 3 9" xfId="4196"/>
    <cellStyle name="Normal 5 2 3 9 2" xfId="9364"/>
    <cellStyle name="Normal 5 2 3 9 3" xfId="14457"/>
    <cellStyle name="Normal 5 2 4" xfId="95"/>
    <cellStyle name="Normal 5 2 4 10" xfId="10390"/>
    <cellStyle name="Normal 5 2 4 2" xfId="225"/>
    <cellStyle name="Normal 5 2 4 2 2" xfId="483"/>
    <cellStyle name="Normal 5 2 4 2 2 2" xfId="997"/>
    <cellStyle name="Normal 5 2 4 2 2 2 2" xfId="2029"/>
    <cellStyle name="Normal 5 2 4 2 2 2 2 2" xfId="7204"/>
    <cellStyle name="Normal 5 2 4 2 2 2 2 3" xfId="12311"/>
    <cellStyle name="Normal 5 2 4 2 2 2 3" xfId="3063"/>
    <cellStyle name="Normal 5 2 4 2 2 2 3 2" xfId="8236"/>
    <cellStyle name="Normal 5 2 4 2 2 2 3 3" xfId="13335"/>
    <cellStyle name="Normal 5 2 4 2 2 2 4" xfId="4103"/>
    <cellStyle name="Normal 5 2 4 2 2 2 4 2" xfId="9272"/>
    <cellStyle name="Normal 5 2 4 2 2 2 4 3" xfId="14366"/>
    <cellStyle name="Normal 5 2 4 2 2 2 5" xfId="5124"/>
    <cellStyle name="Normal 5 2 4 2 2 2 5 2" xfId="10292"/>
    <cellStyle name="Normal 5 2 4 2 2 2 5 3" xfId="15385"/>
    <cellStyle name="Normal 5 2 4 2 2 2 6" xfId="6174"/>
    <cellStyle name="Normal 5 2 4 2 2 2 7" xfId="11286"/>
    <cellStyle name="Normal 5 2 4 2 2 3" xfId="1517"/>
    <cellStyle name="Normal 5 2 4 2 2 3 2" xfId="6692"/>
    <cellStyle name="Normal 5 2 4 2 2 3 3" xfId="11799"/>
    <cellStyle name="Normal 5 2 4 2 2 4" xfId="2551"/>
    <cellStyle name="Normal 5 2 4 2 2 4 2" xfId="7724"/>
    <cellStyle name="Normal 5 2 4 2 2 4 3" xfId="12823"/>
    <cellStyle name="Normal 5 2 4 2 2 5" xfId="3590"/>
    <cellStyle name="Normal 5 2 4 2 2 5 2" xfId="8759"/>
    <cellStyle name="Normal 5 2 4 2 2 5 3" xfId="13853"/>
    <cellStyle name="Normal 5 2 4 2 2 6" xfId="4612"/>
    <cellStyle name="Normal 5 2 4 2 2 6 2" xfId="9780"/>
    <cellStyle name="Normal 5 2 4 2 2 6 3" xfId="14873"/>
    <cellStyle name="Normal 5 2 4 2 2 7" xfId="5660"/>
    <cellStyle name="Normal 5 2 4 2 2 8" xfId="10774"/>
    <cellStyle name="Normal 5 2 4 2 3" xfId="741"/>
    <cellStyle name="Normal 5 2 4 2 3 2" xfId="1773"/>
    <cellStyle name="Normal 5 2 4 2 3 2 2" xfId="6948"/>
    <cellStyle name="Normal 5 2 4 2 3 2 3" xfId="12055"/>
    <cellStyle name="Normal 5 2 4 2 3 3" xfId="2807"/>
    <cellStyle name="Normal 5 2 4 2 3 3 2" xfId="7980"/>
    <cellStyle name="Normal 5 2 4 2 3 3 3" xfId="13079"/>
    <cellStyle name="Normal 5 2 4 2 3 4" xfId="3847"/>
    <cellStyle name="Normal 5 2 4 2 3 4 2" xfId="9016"/>
    <cellStyle name="Normal 5 2 4 2 3 4 3" xfId="14110"/>
    <cellStyle name="Normal 5 2 4 2 3 5" xfId="4868"/>
    <cellStyle name="Normal 5 2 4 2 3 5 2" xfId="10036"/>
    <cellStyle name="Normal 5 2 4 2 3 5 3" xfId="15129"/>
    <cellStyle name="Normal 5 2 4 2 3 6" xfId="5918"/>
    <cellStyle name="Normal 5 2 4 2 3 7" xfId="11030"/>
    <cellStyle name="Normal 5 2 4 2 4" xfId="1261"/>
    <cellStyle name="Normal 5 2 4 2 4 2" xfId="6436"/>
    <cellStyle name="Normal 5 2 4 2 4 3" xfId="11543"/>
    <cellStyle name="Normal 5 2 4 2 5" xfId="2295"/>
    <cellStyle name="Normal 5 2 4 2 5 2" xfId="7468"/>
    <cellStyle name="Normal 5 2 4 2 5 3" xfId="12567"/>
    <cellStyle name="Normal 5 2 4 2 6" xfId="3333"/>
    <cellStyle name="Normal 5 2 4 2 6 2" xfId="8502"/>
    <cellStyle name="Normal 5 2 4 2 6 3" xfId="13597"/>
    <cellStyle name="Normal 5 2 4 2 7" xfId="4356"/>
    <cellStyle name="Normal 5 2 4 2 7 2" xfId="9524"/>
    <cellStyle name="Normal 5 2 4 2 7 3" xfId="14617"/>
    <cellStyle name="Normal 5 2 4 2 8" xfId="5402"/>
    <cellStyle name="Normal 5 2 4 2 9" xfId="10518"/>
    <cellStyle name="Normal 5 2 4 3" xfId="355"/>
    <cellStyle name="Normal 5 2 4 3 2" xfId="869"/>
    <cellStyle name="Normal 5 2 4 3 2 2" xfId="1901"/>
    <cellStyle name="Normal 5 2 4 3 2 2 2" xfId="7076"/>
    <cellStyle name="Normal 5 2 4 3 2 2 3" xfId="12183"/>
    <cellStyle name="Normal 5 2 4 3 2 3" xfId="2935"/>
    <cellStyle name="Normal 5 2 4 3 2 3 2" xfId="8108"/>
    <cellStyle name="Normal 5 2 4 3 2 3 3" xfId="13207"/>
    <cellStyle name="Normal 5 2 4 3 2 4" xfId="3975"/>
    <cellStyle name="Normal 5 2 4 3 2 4 2" xfId="9144"/>
    <cellStyle name="Normal 5 2 4 3 2 4 3" xfId="14238"/>
    <cellStyle name="Normal 5 2 4 3 2 5" xfId="4996"/>
    <cellStyle name="Normal 5 2 4 3 2 5 2" xfId="10164"/>
    <cellStyle name="Normal 5 2 4 3 2 5 3" xfId="15257"/>
    <cellStyle name="Normal 5 2 4 3 2 6" xfId="6046"/>
    <cellStyle name="Normal 5 2 4 3 2 7" xfId="11158"/>
    <cellStyle name="Normal 5 2 4 3 3" xfId="1389"/>
    <cellStyle name="Normal 5 2 4 3 3 2" xfId="6564"/>
    <cellStyle name="Normal 5 2 4 3 3 3" xfId="11671"/>
    <cellStyle name="Normal 5 2 4 3 4" xfId="2423"/>
    <cellStyle name="Normal 5 2 4 3 4 2" xfId="7596"/>
    <cellStyle name="Normal 5 2 4 3 4 3" xfId="12695"/>
    <cellStyle name="Normal 5 2 4 3 5" xfId="3462"/>
    <cellStyle name="Normal 5 2 4 3 5 2" xfId="8631"/>
    <cellStyle name="Normal 5 2 4 3 5 3" xfId="13725"/>
    <cellStyle name="Normal 5 2 4 3 6" xfId="4484"/>
    <cellStyle name="Normal 5 2 4 3 6 2" xfId="9652"/>
    <cellStyle name="Normal 5 2 4 3 6 3" xfId="14745"/>
    <cellStyle name="Normal 5 2 4 3 7" xfId="5532"/>
    <cellStyle name="Normal 5 2 4 3 8" xfId="10646"/>
    <cellStyle name="Normal 5 2 4 4" xfId="613"/>
    <cellStyle name="Normal 5 2 4 4 2" xfId="1645"/>
    <cellStyle name="Normal 5 2 4 4 2 2" xfId="6820"/>
    <cellStyle name="Normal 5 2 4 4 2 3" xfId="11927"/>
    <cellStyle name="Normal 5 2 4 4 3" xfId="2679"/>
    <cellStyle name="Normal 5 2 4 4 3 2" xfId="7852"/>
    <cellStyle name="Normal 5 2 4 4 3 3" xfId="12951"/>
    <cellStyle name="Normal 5 2 4 4 4" xfId="3719"/>
    <cellStyle name="Normal 5 2 4 4 4 2" xfId="8888"/>
    <cellStyle name="Normal 5 2 4 4 4 3" xfId="13982"/>
    <cellStyle name="Normal 5 2 4 4 5" xfId="4740"/>
    <cellStyle name="Normal 5 2 4 4 5 2" xfId="9908"/>
    <cellStyle name="Normal 5 2 4 4 5 3" xfId="15001"/>
    <cellStyle name="Normal 5 2 4 4 6" xfId="5790"/>
    <cellStyle name="Normal 5 2 4 4 7" xfId="10902"/>
    <cellStyle name="Normal 5 2 4 5" xfId="1133"/>
    <cellStyle name="Normal 5 2 4 5 2" xfId="6308"/>
    <cellStyle name="Normal 5 2 4 5 3" xfId="11415"/>
    <cellStyle name="Normal 5 2 4 6" xfId="2167"/>
    <cellStyle name="Normal 5 2 4 6 2" xfId="7340"/>
    <cellStyle name="Normal 5 2 4 6 3" xfId="12439"/>
    <cellStyle name="Normal 5 2 4 7" xfId="3203"/>
    <cellStyle name="Normal 5 2 4 7 2" xfId="8372"/>
    <cellStyle name="Normal 5 2 4 7 3" xfId="13468"/>
    <cellStyle name="Normal 5 2 4 8" xfId="4228"/>
    <cellStyle name="Normal 5 2 4 8 2" xfId="9396"/>
    <cellStyle name="Normal 5 2 4 8 3" xfId="14489"/>
    <cellStyle name="Normal 5 2 4 9" xfId="5272"/>
    <cellStyle name="Normal 5 2 5" xfId="161"/>
    <cellStyle name="Normal 5 2 5 2" xfId="419"/>
    <cellStyle name="Normal 5 2 5 2 2" xfId="933"/>
    <cellStyle name="Normal 5 2 5 2 2 2" xfId="1965"/>
    <cellStyle name="Normal 5 2 5 2 2 2 2" xfId="7140"/>
    <cellStyle name="Normal 5 2 5 2 2 2 3" xfId="12247"/>
    <cellStyle name="Normal 5 2 5 2 2 3" xfId="2999"/>
    <cellStyle name="Normal 5 2 5 2 2 3 2" xfId="8172"/>
    <cellStyle name="Normal 5 2 5 2 2 3 3" xfId="13271"/>
    <cellStyle name="Normal 5 2 5 2 2 4" xfId="4039"/>
    <cellStyle name="Normal 5 2 5 2 2 4 2" xfId="9208"/>
    <cellStyle name="Normal 5 2 5 2 2 4 3" xfId="14302"/>
    <cellStyle name="Normal 5 2 5 2 2 5" xfId="5060"/>
    <cellStyle name="Normal 5 2 5 2 2 5 2" xfId="10228"/>
    <cellStyle name="Normal 5 2 5 2 2 5 3" xfId="15321"/>
    <cellStyle name="Normal 5 2 5 2 2 6" xfId="6110"/>
    <cellStyle name="Normal 5 2 5 2 2 7" xfId="11222"/>
    <cellStyle name="Normal 5 2 5 2 3" xfId="1453"/>
    <cellStyle name="Normal 5 2 5 2 3 2" xfId="6628"/>
    <cellStyle name="Normal 5 2 5 2 3 3" xfId="11735"/>
    <cellStyle name="Normal 5 2 5 2 4" xfId="2487"/>
    <cellStyle name="Normal 5 2 5 2 4 2" xfId="7660"/>
    <cellStyle name="Normal 5 2 5 2 4 3" xfId="12759"/>
    <cellStyle name="Normal 5 2 5 2 5" xfId="3526"/>
    <cellStyle name="Normal 5 2 5 2 5 2" xfId="8695"/>
    <cellStyle name="Normal 5 2 5 2 5 3" xfId="13789"/>
    <cellStyle name="Normal 5 2 5 2 6" xfId="4548"/>
    <cellStyle name="Normal 5 2 5 2 6 2" xfId="9716"/>
    <cellStyle name="Normal 5 2 5 2 6 3" xfId="14809"/>
    <cellStyle name="Normal 5 2 5 2 7" xfId="5596"/>
    <cellStyle name="Normal 5 2 5 2 8" xfId="10710"/>
    <cellStyle name="Normal 5 2 5 3" xfId="677"/>
    <cellStyle name="Normal 5 2 5 3 2" xfId="1709"/>
    <cellStyle name="Normal 5 2 5 3 2 2" xfId="6884"/>
    <cellStyle name="Normal 5 2 5 3 2 3" xfId="11991"/>
    <cellStyle name="Normal 5 2 5 3 3" xfId="2743"/>
    <cellStyle name="Normal 5 2 5 3 3 2" xfId="7916"/>
    <cellStyle name="Normal 5 2 5 3 3 3" xfId="13015"/>
    <cellStyle name="Normal 5 2 5 3 4" xfId="3783"/>
    <cellStyle name="Normal 5 2 5 3 4 2" xfId="8952"/>
    <cellStyle name="Normal 5 2 5 3 4 3" xfId="14046"/>
    <cellStyle name="Normal 5 2 5 3 5" xfId="4804"/>
    <cellStyle name="Normal 5 2 5 3 5 2" xfId="9972"/>
    <cellStyle name="Normal 5 2 5 3 5 3" xfId="15065"/>
    <cellStyle name="Normal 5 2 5 3 6" xfId="5854"/>
    <cellStyle name="Normal 5 2 5 3 7" xfId="10966"/>
    <cellStyle name="Normal 5 2 5 4" xfId="1197"/>
    <cellStyle name="Normal 5 2 5 4 2" xfId="6372"/>
    <cellStyle name="Normal 5 2 5 4 3" xfId="11479"/>
    <cellStyle name="Normal 5 2 5 5" xfId="2231"/>
    <cellStyle name="Normal 5 2 5 5 2" xfId="7404"/>
    <cellStyle name="Normal 5 2 5 5 3" xfId="12503"/>
    <cellStyle name="Normal 5 2 5 6" xfId="3269"/>
    <cellStyle name="Normal 5 2 5 6 2" xfId="8438"/>
    <cellStyle name="Normal 5 2 5 6 3" xfId="13533"/>
    <cellStyle name="Normal 5 2 5 7" xfId="4292"/>
    <cellStyle name="Normal 5 2 5 7 2" xfId="9460"/>
    <cellStyle name="Normal 5 2 5 7 3" xfId="14553"/>
    <cellStyle name="Normal 5 2 5 8" xfId="5338"/>
    <cellStyle name="Normal 5 2 5 9" xfId="10454"/>
    <cellStyle name="Normal 5 2 6" xfId="291"/>
    <cellStyle name="Normal 5 2 6 2" xfId="805"/>
    <cellStyle name="Normal 5 2 6 2 2" xfId="1837"/>
    <cellStyle name="Normal 5 2 6 2 2 2" xfId="7012"/>
    <cellStyle name="Normal 5 2 6 2 2 3" xfId="12119"/>
    <cellStyle name="Normal 5 2 6 2 3" xfId="2871"/>
    <cellStyle name="Normal 5 2 6 2 3 2" xfId="8044"/>
    <cellStyle name="Normal 5 2 6 2 3 3" xfId="13143"/>
    <cellStyle name="Normal 5 2 6 2 4" xfId="3911"/>
    <cellStyle name="Normal 5 2 6 2 4 2" xfId="9080"/>
    <cellStyle name="Normal 5 2 6 2 4 3" xfId="14174"/>
    <cellStyle name="Normal 5 2 6 2 5" xfId="4932"/>
    <cellStyle name="Normal 5 2 6 2 5 2" xfId="10100"/>
    <cellStyle name="Normal 5 2 6 2 5 3" xfId="15193"/>
    <cellStyle name="Normal 5 2 6 2 6" xfId="5982"/>
    <cellStyle name="Normal 5 2 6 2 7" xfId="11094"/>
    <cellStyle name="Normal 5 2 6 3" xfId="1325"/>
    <cellStyle name="Normal 5 2 6 3 2" xfId="6500"/>
    <cellStyle name="Normal 5 2 6 3 3" xfId="11607"/>
    <cellStyle name="Normal 5 2 6 4" xfId="2359"/>
    <cellStyle name="Normal 5 2 6 4 2" xfId="7532"/>
    <cellStyle name="Normal 5 2 6 4 3" xfId="12631"/>
    <cellStyle name="Normal 5 2 6 5" xfId="3398"/>
    <cellStyle name="Normal 5 2 6 5 2" xfId="8567"/>
    <cellStyle name="Normal 5 2 6 5 3" xfId="13661"/>
    <cellStyle name="Normal 5 2 6 6" xfId="4420"/>
    <cellStyle name="Normal 5 2 6 6 2" xfId="9588"/>
    <cellStyle name="Normal 5 2 6 6 3" xfId="14681"/>
    <cellStyle name="Normal 5 2 6 7" xfId="5468"/>
    <cellStyle name="Normal 5 2 6 8" xfId="10582"/>
    <cellStyle name="Normal 5 2 7" xfId="549"/>
    <cellStyle name="Normal 5 2 7 2" xfId="1581"/>
    <cellStyle name="Normal 5 2 7 2 2" xfId="6756"/>
    <cellStyle name="Normal 5 2 7 2 3" xfId="11863"/>
    <cellStyle name="Normal 5 2 7 3" xfId="2615"/>
    <cellStyle name="Normal 5 2 7 3 2" xfId="7788"/>
    <cellStyle name="Normal 5 2 7 3 3" xfId="12887"/>
    <cellStyle name="Normal 5 2 7 4" xfId="3655"/>
    <cellStyle name="Normal 5 2 7 4 2" xfId="8824"/>
    <cellStyle name="Normal 5 2 7 4 3" xfId="13918"/>
    <cellStyle name="Normal 5 2 7 5" xfId="4676"/>
    <cellStyle name="Normal 5 2 7 5 2" xfId="9844"/>
    <cellStyle name="Normal 5 2 7 5 3" xfId="14937"/>
    <cellStyle name="Normal 5 2 7 6" xfId="5726"/>
    <cellStyle name="Normal 5 2 7 7" xfId="10838"/>
    <cellStyle name="Normal 5 2 8" xfId="1067"/>
    <cellStyle name="Normal 5 2 8 2" xfId="6242"/>
    <cellStyle name="Normal 5 2 8 3" xfId="11351"/>
    <cellStyle name="Normal 5 2 9" xfId="2101"/>
    <cellStyle name="Normal 5 2 9 2" xfId="7274"/>
    <cellStyle name="Normal 5 2 9 3" xfId="12375"/>
    <cellStyle name="Normal 5 3" xfId="35"/>
    <cellStyle name="Normal 5 3 10" xfId="4172"/>
    <cellStyle name="Normal 5 3 10 2" xfId="9340"/>
    <cellStyle name="Normal 5 3 10 3" xfId="14433"/>
    <cellStyle name="Normal 5 3 11" xfId="5212"/>
    <cellStyle name="Normal 5 3 12" xfId="5713"/>
    <cellStyle name="Normal 5 3 2" xfId="69"/>
    <cellStyle name="Normal 5 3 2 10" xfId="5246"/>
    <cellStyle name="Normal 5 3 2 11" xfId="10366"/>
    <cellStyle name="Normal 5 3 2 2" xfId="135"/>
    <cellStyle name="Normal 5 3 2 2 10" xfId="10430"/>
    <cellStyle name="Normal 5 3 2 2 2" xfId="265"/>
    <cellStyle name="Normal 5 3 2 2 2 2" xfId="523"/>
    <cellStyle name="Normal 5 3 2 2 2 2 2" xfId="1037"/>
    <cellStyle name="Normal 5 3 2 2 2 2 2 2" xfId="2069"/>
    <cellStyle name="Normal 5 3 2 2 2 2 2 2 2" xfId="7244"/>
    <cellStyle name="Normal 5 3 2 2 2 2 2 2 3" xfId="12351"/>
    <cellStyle name="Normal 5 3 2 2 2 2 2 3" xfId="3103"/>
    <cellStyle name="Normal 5 3 2 2 2 2 2 3 2" xfId="8276"/>
    <cellStyle name="Normal 5 3 2 2 2 2 2 3 3" xfId="13375"/>
    <cellStyle name="Normal 5 3 2 2 2 2 2 4" xfId="4143"/>
    <cellStyle name="Normal 5 3 2 2 2 2 2 4 2" xfId="9312"/>
    <cellStyle name="Normal 5 3 2 2 2 2 2 4 3" xfId="14406"/>
    <cellStyle name="Normal 5 3 2 2 2 2 2 5" xfId="5164"/>
    <cellStyle name="Normal 5 3 2 2 2 2 2 5 2" xfId="10332"/>
    <cellStyle name="Normal 5 3 2 2 2 2 2 5 3" xfId="15425"/>
    <cellStyle name="Normal 5 3 2 2 2 2 2 6" xfId="6214"/>
    <cellStyle name="Normal 5 3 2 2 2 2 2 7" xfId="11326"/>
    <cellStyle name="Normal 5 3 2 2 2 2 3" xfId="1557"/>
    <cellStyle name="Normal 5 3 2 2 2 2 3 2" xfId="6732"/>
    <cellStyle name="Normal 5 3 2 2 2 2 3 3" xfId="11839"/>
    <cellStyle name="Normal 5 3 2 2 2 2 4" xfId="2591"/>
    <cellStyle name="Normal 5 3 2 2 2 2 4 2" xfId="7764"/>
    <cellStyle name="Normal 5 3 2 2 2 2 4 3" xfId="12863"/>
    <cellStyle name="Normal 5 3 2 2 2 2 5" xfId="3630"/>
    <cellStyle name="Normal 5 3 2 2 2 2 5 2" xfId="8799"/>
    <cellStyle name="Normal 5 3 2 2 2 2 5 3" xfId="13893"/>
    <cellStyle name="Normal 5 3 2 2 2 2 6" xfId="4652"/>
    <cellStyle name="Normal 5 3 2 2 2 2 6 2" xfId="9820"/>
    <cellStyle name="Normal 5 3 2 2 2 2 6 3" xfId="14913"/>
    <cellStyle name="Normal 5 3 2 2 2 2 7" xfId="5700"/>
    <cellStyle name="Normal 5 3 2 2 2 2 8" xfId="10814"/>
    <cellStyle name="Normal 5 3 2 2 2 3" xfId="781"/>
    <cellStyle name="Normal 5 3 2 2 2 3 2" xfId="1813"/>
    <cellStyle name="Normal 5 3 2 2 2 3 2 2" xfId="6988"/>
    <cellStyle name="Normal 5 3 2 2 2 3 2 3" xfId="12095"/>
    <cellStyle name="Normal 5 3 2 2 2 3 3" xfId="2847"/>
    <cellStyle name="Normal 5 3 2 2 2 3 3 2" xfId="8020"/>
    <cellStyle name="Normal 5 3 2 2 2 3 3 3" xfId="13119"/>
    <cellStyle name="Normal 5 3 2 2 2 3 4" xfId="3887"/>
    <cellStyle name="Normal 5 3 2 2 2 3 4 2" xfId="9056"/>
    <cellStyle name="Normal 5 3 2 2 2 3 4 3" xfId="14150"/>
    <cellStyle name="Normal 5 3 2 2 2 3 5" xfId="4908"/>
    <cellStyle name="Normal 5 3 2 2 2 3 5 2" xfId="10076"/>
    <cellStyle name="Normal 5 3 2 2 2 3 5 3" xfId="15169"/>
    <cellStyle name="Normal 5 3 2 2 2 3 6" xfId="5958"/>
    <cellStyle name="Normal 5 3 2 2 2 3 7" xfId="11070"/>
    <cellStyle name="Normal 5 3 2 2 2 4" xfId="1301"/>
    <cellStyle name="Normal 5 3 2 2 2 4 2" xfId="6476"/>
    <cellStyle name="Normal 5 3 2 2 2 4 3" xfId="11583"/>
    <cellStyle name="Normal 5 3 2 2 2 5" xfId="2335"/>
    <cellStyle name="Normal 5 3 2 2 2 5 2" xfId="7508"/>
    <cellStyle name="Normal 5 3 2 2 2 5 3" xfId="12607"/>
    <cellStyle name="Normal 5 3 2 2 2 6" xfId="3373"/>
    <cellStyle name="Normal 5 3 2 2 2 6 2" xfId="8542"/>
    <cellStyle name="Normal 5 3 2 2 2 6 3" xfId="13637"/>
    <cellStyle name="Normal 5 3 2 2 2 7" xfId="4396"/>
    <cellStyle name="Normal 5 3 2 2 2 7 2" xfId="9564"/>
    <cellStyle name="Normal 5 3 2 2 2 7 3" xfId="14657"/>
    <cellStyle name="Normal 5 3 2 2 2 8" xfId="5442"/>
    <cellStyle name="Normal 5 3 2 2 2 9" xfId="10558"/>
    <cellStyle name="Normal 5 3 2 2 3" xfId="395"/>
    <cellStyle name="Normal 5 3 2 2 3 2" xfId="909"/>
    <cellStyle name="Normal 5 3 2 2 3 2 2" xfId="1941"/>
    <cellStyle name="Normal 5 3 2 2 3 2 2 2" xfId="7116"/>
    <cellStyle name="Normal 5 3 2 2 3 2 2 3" xfId="12223"/>
    <cellStyle name="Normal 5 3 2 2 3 2 3" xfId="2975"/>
    <cellStyle name="Normal 5 3 2 2 3 2 3 2" xfId="8148"/>
    <cellStyle name="Normal 5 3 2 2 3 2 3 3" xfId="13247"/>
    <cellStyle name="Normal 5 3 2 2 3 2 4" xfId="4015"/>
    <cellStyle name="Normal 5 3 2 2 3 2 4 2" xfId="9184"/>
    <cellStyle name="Normal 5 3 2 2 3 2 4 3" xfId="14278"/>
    <cellStyle name="Normal 5 3 2 2 3 2 5" xfId="5036"/>
    <cellStyle name="Normal 5 3 2 2 3 2 5 2" xfId="10204"/>
    <cellStyle name="Normal 5 3 2 2 3 2 5 3" xfId="15297"/>
    <cellStyle name="Normal 5 3 2 2 3 2 6" xfId="6086"/>
    <cellStyle name="Normal 5 3 2 2 3 2 7" xfId="11198"/>
    <cellStyle name="Normal 5 3 2 2 3 3" xfId="1429"/>
    <cellStyle name="Normal 5 3 2 2 3 3 2" xfId="6604"/>
    <cellStyle name="Normal 5 3 2 2 3 3 3" xfId="11711"/>
    <cellStyle name="Normal 5 3 2 2 3 4" xfId="2463"/>
    <cellStyle name="Normal 5 3 2 2 3 4 2" xfId="7636"/>
    <cellStyle name="Normal 5 3 2 2 3 4 3" xfId="12735"/>
    <cellStyle name="Normal 5 3 2 2 3 5" xfId="3502"/>
    <cellStyle name="Normal 5 3 2 2 3 5 2" xfId="8671"/>
    <cellStyle name="Normal 5 3 2 2 3 5 3" xfId="13765"/>
    <cellStyle name="Normal 5 3 2 2 3 6" xfId="4524"/>
    <cellStyle name="Normal 5 3 2 2 3 6 2" xfId="9692"/>
    <cellStyle name="Normal 5 3 2 2 3 6 3" xfId="14785"/>
    <cellStyle name="Normal 5 3 2 2 3 7" xfId="5572"/>
    <cellStyle name="Normal 5 3 2 2 3 8" xfId="10686"/>
    <cellStyle name="Normal 5 3 2 2 4" xfId="653"/>
    <cellStyle name="Normal 5 3 2 2 4 2" xfId="1685"/>
    <cellStyle name="Normal 5 3 2 2 4 2 2" xfId="6860"/>
    <cellStyle name="Normal 5 3 2 2 4 2 3" xfId="11967"/>
    <cellStyle name="Normal 5 3 2 2 4 3" xfId="2719"/>
    <cellStyle name="Normal 5 3 2 2 4 3 2" xfId="7892"/>
    <cellStyle name="Normal 5 3 2 2 4 3 3" xfId="12991"/>
    <cellStyle name="Normal 5 3 2 2 4 4" xfId="3759"/>
    <cellStyle name="Normal 5 3 2 2 4 4 2" xfId="8928"/>
    <cellStyle name="Normal 5 3 2 2 4 4 3" xfId="14022"/>
    <cellStyle name="Normal 5 3 2 2 4 5" xfId="4780"/>
    <cellStyle name="Normal 5 3 2 2 4 5 2" xfId="9948"/>
    <cellStyle name="Normal 5 3 2 2 4 5 3" xfId="15041"/>
    <cellStyle name="Normal 5 3 2 2 4 6" xfId="5830"/>
    <cellStyle name="Normal 5 3 2 2 4 7" xfId="10942"/>
    <cellStyle name="Normal 5 3 2 2 5" xfId="1173"/>
    <cellStyle name="Normal 5 3 2 2 5 2" xfId="6348"/>
    <cellStyle name="Normal 5 3 2 2 5 3" xfId="11455"/>
    <cellStyle name="Normal 5 3 2 2 6" xfId="2207"/>
    <cellStyle name="Normal 5 3 2 2 6 2" xfId="7380"/>
    <cellStyle name="Normal 5 3 2 2 6 3" xfId="12479"/>
    <cellStyle name="Normal 5 3 2 2 7" xfId="3243"/>
    <cellStyle name="Normal 5 3 2 2 7 2" xfId="8412"/>
    <cellStyle name="Normal 5 3 2 2 7 3" xfId="13508"/>
    <cellStyle name="Normal 5 3 2 2 8" xfId="4268"/>
    <cellStyle name="Normal 5 3 2 2 8 2" xfId="9436"/>
    <cellStyle name="Normal 5 3 2 2 8 3" xfId="14529"/>
    <cellStyle name="Normal 5 3 2 2 9" xfId="5312"/>
    <cellStyle name="Normal 5 3 2 3" xfId="201"/>
    <cellStyle name="Normal 5 3 2 3 2" xfId="459"/>
    <cellStyle name="Normal 5 3 2 3 2 2" xfId="973"/>
    <cellStyle name="Normal 5 3 2 3 2 2 2" xfId="2005"/>
    <cellStyle name="Normal 5 3 2 3 2 2 2 2" xfId="7180"/>
    <cellStyle name="Normal 5 3 2 3 2 2 2 3" xfId="12287"/>
    <cellStyle name="Normal 5 3 2 3 2 2 3" xfId="3039"/>
    <cellStyle name="Normal 5 3 2 3 2 2 3 2" xfId="8212"/>
    <cellStyle name="Normal 5 3 2 3 2 2 3 3" xfId="13311"/>
    <cellStyle name="Normal 5 3 2 3 2 2 4" xfId="4079"/>
    <cellStyle name="Normal 5 3 2 3 2 2 4 2" xfId="9248"/>
    <cellStyle name="Normal 5 3 2 3 2 2 4 3" xfId="14342"/>
    <cellStyle name="Normal 5 3 2 3 2 2 5" xfId="5100"/>
    <cellStyle name="Normal 5 3 2 3 2 2 5 2" xfId="10268"/>
    <cellStyle name="Normal 5 3 2 3 2 2 5 3" xfId="15361"/>
    <cellStyle name="Normal 5 3 2 3 2 2 6" xfId="6150"/>
    <cellStyle name="Normal 5 3 2 3 2 2 7" xfId="11262"/>
    <cellStyle name="Normal 5 3 2 3 2 3" xfId="1493"/>
    <cellStyle name="Normal 5 3 2 3 2 3 2" xfId="6668"/>
    <cellStyle name="Normal 5 3 2 3 2 3 3" xfId="11775"/>
    <cellStyle name="Normal 5 3 2 3 2 4" xfId="2527"/>
    <cellStyle name="Normal 5 3 2 3 2 4 2" xfId="7700"/>
    <cellStyle name="Normal 5 3 2 3 2 4 3" xfId="12799"/>
    <cellStyle name="Normal 5 3 2 3 2 5" xfId="3566"/>
    <cellStyle name="Normal 5 3 2 3 2 5 2" xfId="8735"/>
    <cellStyle name="Normal 5 3 2 3 2 5 3" xfId="13829"/>
    <cellStyle name="Normal 5 3 2 3 2 6" xfId="4588"/>
    <cellStyle name="Normal 5 3 2 3 2 6 2" xfId="9756"/>
    <cellStyle name="Normal 5 3 2 3 2 6 3" xfId="14849"/>
    <cellStyle name="Normal 5 3 2 3 2 7" xfId="5636"/>
    <cellStyle name="Normal 5 3 2 3 2 8" xfId="10750"/>
    <cellStyle name="Normal 5 3 2 3 3" xfId="717"/>
    <cellStyle name="Normal 5 3 2 3 3 2" xfId="1749"/>
    <cellStyle name="Normal 5 3 2 3 3 2 2" xfId="6924"/>
    <cellStyle name="Normal 5 3 2 3 3 2 3" xfId="12031"/>
    <cellStyle name="Normal 5 3 2 3 3 3" xfId="2783"/>
    <cellStyle name="Normal 5 3 2 3 3 3 2" xfId="7956"/>
    <cellStyle name="Normal 5 3 2 3 3 3 3" xfId="13055"/>
    <cellStyle name="Normal 5 3 2 3 3 4" xfId="3823"/>
    <cellStyle name="Normal 5 3 2 3 3 4 2" xfId="8992"/>
    <cellStyle name="Normal 5 3 2 3 3 4 3" xfId="14086"/>
    <cellStyle name="Normal 5 3 2 3 3 5" xfId="4844"/>
    <cellStyle name="Normal 5 3 2 3 3 5 2" xfId="10012"/>
    <cellStyle name="Normal 5 3 2 3 3 5 3" xfId="15105"/>
    <cellStyle name="Normal 5 3 2 3 3 6" xfId="5894"/>
    <cellStyle name="Normal 5 3 2 3 3 7" xfId="11006"/>
    <cellStyle name="Normal 5 3 2 3 4" xfId="1237"/>
    <cellStyle name="Normal 5 3 2 3 4 2" xfId="6412"/>
    <cellStyle name="Normal 5 3 2 3 4 3" xfId="11519"/>
    <cellStyle name="Normal 5 3 2 3 5" xfId="2271"/>
    <cellStyle name="Normal 5 3 2 3 5 2" xfId="7444"/>
    <cellStyle name="Normal 5 3 2 3 5 3" xfId="12543"/>
    <cellStyle name="Normal 5 3 2 3 6" xfId="3309"/>
    <cellStyle name="Normal 5 3 2 3 6 2" xfId="8478"/>
    <cellStyle name="Normal 5 3 2 3 6 3" xfId="13573"/>
    <cellStyle name="Normal 5 3 2 3 7" xfId="4332"/>
    <cellStyle name="Normal 5 3 2 3 7 2" xfId="9500"/>
    <cellStyle name="Normal 5 3 2 3 7 3" xfId="14593"/>
    <cellStyle name="Normal 5 3 2 3 8" xfId="5378"/>
    <cellStyle name="Normal 5 3 2 3 9" xfId="10494"/>
    <cellStyle name="Normal 5 3 2 4" xfId="331"/>
    <cellStyle name="Normal 5 3 2 4 2" xfId="845"/>
    <cellStyle name="Normal 5 3 2 4 2 2" xfId="1877"/>
    <cellStyle name="Normal 5 3 2 4 2 2 2" xfId="7052"/>
    <cellStyle name="Normal 5 3 2 4 2 2 3" xfId="12159"/>
    <cellStyle name="Normal 5 3 2 4 2 3" xfId="2911"/>
    <cellStyle name="Normal 5 3 2 4 2 3 2" xfId="8084"/>
    <cellStyle name="Normal 5 3 2 4 2 3 3" xfId="13183"/>
    <cellStyle name="Normal 5 3 2 4 2 4" xfId="3951"/>
    <cellStyle name="Normal 5 3 2 4 2 4 2" xfId="9120"/>
    <cellStyle name="Normal 5 3 2 4 2 4 3" xfId="14214"/>
    <cellStyle name="Normal 5 3 2 4 2 5" xfId="4972"/>
    <cellStyle name="Normal 5 3 2 4 2 5 2" xfId="10140"/>
    <cellStyle name="Normal 5 3 2 4 2 5 3" xfId="15233"/>
    <cellStyle name="Normal 5 3 2 4 2 6" xfId="6022"/>
    <cellStyle name="Normal 5 3 2 4 2 7" xfId="11134"/>
    <cellStyle name="Normal 5 3 2 4 3" xfId="1365"/>
    <cellStyle name="Normal 5 3 2 4 3 2" xfId="6540"/>
    <cellStyle name="Normal 5 3 2 4 3 3" xfId="11647"/>
    <cellStyle name="Normal 5 3 2 4 4" xfId="2399"/>
    <cellStyle name="Normal 5 3 2 4 4 2" xfId="7572"/>
    <cellStyle name="Normal 5 3 2 4 4 3" xfId="12671"/>
    <cellStyle name="Normal 5 3 2 4 5" xfId="3438"/>
    <cellStyle name="Normal 5 3 2 4 5 2" xfId="8607"/>
    <cellStyle name="Normal 5 3 2 4 5 3" xfId="13701"/>
    <cellStyle name="Normal 5 3 2 4 6" xfId="4460"/>
    <cellStyle name="Normal 5 3 2 4 6 2" xfId="9628"/>
    <cellStyle name="Normal 5 3 2 4 6 3" xfId="14721"/>
    <cellStyle name="Normal 5 3 2 4 7" xfId="5508"/>
    <cellStyle name="Normal 5 3 2 4 8" xfId="10622"/>
    <cellStyle name="Normal 5 3 2 5" xfId="589"/>
    <cellStyle name="Normal 5 3 2 5 2" xfId="1621"/>
    <cellStyle name="Normal 5 3 2 5 2 2" xfId="6796"/>
    <cellStyle name="Normal 5 3 2 5 2 3" xfId="11903"/>
    <cellStyle name="Normal 5 3 2 5 3" xfId="2655"/>
    <cellStyle name="Normal 5 3 2 5 3 2" xfId="7828"/>
    <cellStyle name="Normal 5 3 2 5 3 3" xfId="12927"/>
    <cellStyle name="Normal 5 3 2 5 4" xfId="3695"/>
    <cellStyle name="Normal 5 3 2 5 4 2" xfId="8864"/>
    <cellStyle name="Normal 5 3 2 5 4 3" xfId="13958"/>
    <cellStyle name="Normal 5 3 2 5 5" xfId="4716"/>
    <cellStyle name="Normal 5 3 2 5 5 2" xfId="9884"/>
    <cellStyle name="Normal 5 3 2 5 5 3" xfId="14977"/>
    <cellStyle name="Normal 5 3 2 5 6" xfId="5766"/>
    <cellStyle name="Normal 5 3 2 5 7" xfId="10878"/>
    <cellStyle name="Normal 5 3 2 6" xfId="1108"/>
    <cellStyle name="Normal 5 3 2 6 2" xfId="6283"/>
    <cellStyle name="Normal 5 3 2 6 3" xfId="11391"/>
    <cellStyle name="Normal 5 3 2 7" xfId="2143"/>
    <cellStyle name="Normal 5 3 2 7 2" xfId="7316"/>
    <cellStyle name="Normal 5 3 2 7 3" xfId="12415"/>
    <cellStyle name="Normal 5 3 2 8" xfId="3177"/>
    <cellStyle name="Normal 5 3 2 8 2" xfId="8346"/>
    <cellStyle name="Normal 5 3 2 8 3" xfId="13442"/>
    <cellStyle name="Normal 5 3 2 9" xfId="4204"/>
    <cellStyle name="Normal 5 3 2 9 2" xfId="9372"/>
    <cellStyle name="Normal 5 3 2 9 3" xfId="14465"/>
    <cellStyle name="Normal 5 3 3" xfId="103"/>
    <cellStyle name="Normal 5 3 3 10" xfId="10398"/>
    <cellStyle name="Normal 5 3 3 2" xfId="233"/>
    <cellStyle name="Normal 5 3 3 2 2" xfId="491"/>
    <cellStyle name="Normal 5 3 3 2 2 2" xfId="1005"/>
    <cellStyle name="Normal 5 3 3 2 2 2 2" xfId="2037"/>
    <cellStyle name="Normal 5 3 3 2 2 2 2 2" xfId="7212"/>
    <cellStyle name="Normal 5 3 3 2 2 2 2 3" xfId="12319"/>
    <cellStyle name="Normal 5 3 3 2 2 2 3" xfId="3071"/>
    <cellStyle name="Normal 5 3 3 2 2 2 3 2" xfId="8244"/>
    <cellStyle name="Normal 5 3 3 2 2 2 3 3" xfId="13343"/>
    <cellStyle name="Normal 5 3 3 2 2 2 4" xfId="4111"/>
    <cellStyle name="Normal 5 3 3 2 2 2 4 2" xfId="9280"/>
    <cellStyle name="Normal 5 3 3 2 2 2 4 3" xfId="14374"/>
    <cellStyle name="Normal 5 3 3 2 2 2 5" xfId="5132"/>
    <cellStyle name="Normal 5 3 3 2 2 2 5 2" xfId="10300"/>
    <cellStyle name="Normal 5 3 3 2 2 2 5 3" xfId="15393"/>
    <cellStyle name="Normal 5 3 3 2 2 2 6" xfId="6182"/>
    <cellStyle name="Normal 5 3 3 2 2 2 7" xfId="11294"/>
    <cellStyle name="Normal 5 3 3 2 2 3" xfId="1525"/>
    <cellStyle name="Normal 5 3 3 2 2 3 2" xfId="6700"/>
    <cellStyle name="Normal 5 3 3 2 2 3 3" xfId="11807"/>
    <cellStyle name="Normal 5 3 3 2 2 4" xfId="2559"/>
    <cellStyle name="Normal 5 3 3 2 2 4 2" xfId="7732"/>
    <cellStyle name="Normal 5 3 3 2 2 4 3" xfId="12831"/>
    <cellStyle name="Normal 5 3 3 2 2 5" xfId="3598"/>
    <cellStyle name="Normal 5 3 3 2 2 5 2" xfId="8767"/>
    <cellStyle name="Normal 5 3 3 2 2 5 3" xfId="13861"/>
    <cellStyle name="Normal 5 3 3 2 2 6" xfId="4620"/>
    <cellStyle name="Normal 5 3 3 2 2 6 2" xfId="9788"/>
    <cellStyle name="Normal 5 3 3 2 2 6 3" xfId="14881"/>
    <cellStyle name="Normal 5 3 3 2 2 7" xfId="5668"/>
    <cellStyle name="Normal 5 3 3 2 2 8" xfId="10782"/>
    <cellStyle name="Normal 5 3 3 2 3" xfId="749"/>
    <cellStyle name="Normal 5 3 3 2 3 2" xfId="1781"/>
    <cellStyle name="Normal 5 3 3 2 3 2 2" xfId="6956"/>
    <cellStyle name="Normal 5 3 3 2 3 2 3" xfId="12063"/>
    <cellStyle name="Normal 5 3 3 2 3 3" xfId="2815"/>
    <cellStyle name="Normal 5 3 3 2 3 3 2" xfId="7988"/>
    <cellStyle name="Normal 5 3 3 2 3 3 3" xfId="13087"/>
    <cellStyle name="Normal 5 3 3 2 3 4" xfId="3855"/>
    <cellStyle name="Normal 5 3 3 2 3 4 2" xfId="9024"/>
    <cellStyle name="Normal 5 3 3 2 3 4 3" xfId="14118"/>
    <cellStyle name="Normal 5 3 3 2 3 5" xfId="4876"/>
    <cellStyle name="Normal 5 3 3 2 3 5 2" xfId="10044"/>
    <cellStyle name="Normal 5 3 3 2 3 5 3" xfId="15137"/>
    <cellStyle name="Normal 5 3 3 2 3 6" xfId="5926"/>
    <cellStyle name="Normal 5 3 3 2 3 7" xfId="11038"/>
    <cellStyle name="Normal 5 3 3 2 4" xfId="1269"/>
    <cellStyle name="Normal 5 3 3 2 4 2" xfId="6444"/>
    <cellStyle name="Normal 5 3 3 2 4 3" xfId="11551"/>
    <cellStyle name="Normal 5 3 3 2 5" xfId="2303"/>
    <cellStyle name="Normal 5 3 3 2 5 2" xfId="7476"/>
    <cellStyle name="Normal 5 3 3 2 5 3" xfId="12575"/>
    <cellStyle name="Normal 5 3 3 2 6" xfId="3341"/>
    <cellStyle name="Normal 5 3 3 2 6 2" xfId="8510"/>
    <cellStyle name="Normal 5 3 3 2 6 3" xfId="13605"/>
    <cellStyle name="Normal 5 3 3 2 7" xfId="4364"/>
    <cellStyle name="Normal 5 3 3 2 7 2" xfId="9532"/>
    <cellStyle name="Normal 5 3 3 2 7 3" xfId="14625"/>
    <cellStyle name="Normal 5 3 3 2 8" xfId="5410"/>
    <cellStyle name="Normal 5 3 3 2 9" xfId="10526"/>
    <cellStyle name="Normal 5 3 3 3" xfId="363"/>
    <cellStyle name="Normal 5 3 3 3 2" xfId="877"/>
    <cellStyle name="Normal 5 3 3 3 2 2" xfId="1909"/>
    <cellStyle name="Normal 5 3 3 3 2 2 2" xfId="7084"/>
    <cellStyle name="Normal 5 3 3 3 2 2 3" xfId="12191"/>
    <cellStyle name="Normal 5 3 3 3 2 3" xfId="2943"/>
    <cellStyle name="Normal 5 3 3 3 2 3 2" xfId="8116"/>
    <cellStyle name="Normal 5 3 3 3 2 3 3" xfId="13215"/>
    <cellStyle name="Normal 5 3 3 3 2 4" xfId="3983"/>
    <cellStyle name="Normal 5 3 3 3 2 4 2" xfId="9152"/>
    <cellStyle name="Normal 5 3 3 3 2 4 3" xfId="14246"/>
    <cellStyle name="Normal 5 3 3 3 2 5" xfId="5004"/>
    <cellStyle name="Normal 5 3 3 3 2 5 2" xfId="10172"/>
    <cellStyle name="Normal 5 3 3 3 2 5 3" xfId="15265"/>
    <cellStyle name="Normal 5 3 3 3 2 6" xfId="6054"/>
    <cellStyle name="Normal 5 3 3 3 2 7" xfId="11166"/>
    <cellStyle name="Normal 5 3 3 3 3" xfId="1397"/>
    <cellStyle name="Normal 5 3 3 3 3 2" xfId="6572"/>
    <cellStyle name="Normal 5 3 3 3 3 3" xfId="11679"/>
    <cellStyle name="Normal 5 3 3 3 4" xfId="2431"/>
    <cellStyle name="Normal 5 3 3 3 4 2" xfId="7604"/>
    <cellStyle name="Normal 5 3 3 3 4 3" xfId="12703"/>
    <cellStyle name="Normal 5 3 3 3 5" xfId="3470"/>
    <cellStyle name="Normal 5 3 3 3 5 2" xfId="8639"/>
    <cellStyle name="Normal 5 3 3 3 5 3" xfId="13733"/>
    <cellStyle name="Normal 5 3 3 3 6" xfId="4492"/>
    <cellStyle name="Normal 5 3 3 3 6 2" xfId="9660"/>
    <cellStyle name="Normal 5 3 3 3 6 3" xfId="14753"/>
    <cellStyle name="Normal 5 3 3 3 7" xfId="5540"/>
    <cellStyle name="Normal 5 3 3 3 8" xfId="10654"/>
    <cellStyle name="Normal 5 3 3 4" xfId="621"/>
    <cellStyle name="Normal 5 3 3 4 2" xfId="1653"/>
    <cellStyle name="Normal 5 3 3 4 2 2" xfId="6828"/>
    <cellStyle name="Normal 5 3 3 4 2 3" xfId="11935"/>
    <cellStyle name="Normal 5 3 3 4 3" xfId="2687"/>
    <cellStyle name="Normal 5 3 3 4 3 2" xfId="7860"/>
    <cellStyle name="Normal 5 3 3 4 3 3" xfId="12959"/>
    <cellStyle name="Normal 5 3 3 4 4" xfId="3727"/>
    <cellStyle name="Normal 5 3 3 4 4 2" xfId="8896"/>
    <cellStyle name="Normal 5 3 3 4 4 3" xfId="13990"/>
    <cellStyle name="Normal 5 3 3 4 5" xfId="4748"/>
    <cellStyle name="Normal 5 3 3 4 5 2" xfId="9916"/>
    <cellStyle name="Normal 5 3 3 4 5 3" xfId="15009"/>
    <cellStyle name="Normal 5 3 3 4 6" xfId="5798"/>
    <cellStyle name="Normal 5 3 3 4 7" xfId="10910"/>
    <cellStyle name="Normal 5 3 3 5" xfId="1141"/>
    <cellStyle name="Normal 5 3 3 5 2" xfId="6316"/>
    <cellStyle name="Normal 5 3 3 5 3" xfId="11423"/>
    <cellStyle name="Normal 5 3 3 6" xfId="2175"/>
    <cellStyle name="Normal 5 3 3 6 2" xfId="7348"/>
    <cellStyle name="Normal 5 3 3 6 3" xfId="12447"/>
    <cellStyle name="Normal 5 3 3 7" xfId="3211"/>
    <cellStyle name="Normal 5 3 3 7 2" xfId="8380"/>
    <cellStyle name="Normal 5 3 3 7 3" xfId="13476"/>
    <cellStyle name="Normal 5 3 3 8" xfId="4236"/>
    <cellStyle name="Normal 5 3 3 8 2" xfId="9404"/>
    <cellStyle name="Normal 5 3 3 8 3" xfId="14497"/>
    <cellStyle name="Normal 5 3 3 9" xfId="5280"/>
    <cellStyle name="Normal 5 3 4" xfId="169"/>
    <cellStyle name="Normal 5 3 4 2" xfId="427"/>
    <cellStyle name="Normal 5 3 4 2 2" xfId="941"/>
    <cellStyle name="Normal 5 3 4 2 2 2" xfId="1973"/>
    <cellStyle name="Normal 5 3 4 2 2 2 2" xfId="7148"/>
    <cellStyle name="Normal 5 3 4 2 2 2 3" xfId="12255"/>
    <cellStyle name="Normal 5 3 4 2 2 3" xfId="3007"/>
    <cellStyle name="Normal 5 3 4 2 2 3 2" xfId="8180"/>
    <cellStyle name="Normal 5 3 4 2 2 3 3" xfId="13279"/>
    <cellStyle name="Normal 5 3 4 2 2 4" xfId="4047"/>
    <cellStyle name="Normal 5 3 4 2 2 4 2" xfId="9216"/>
    <cellStyle name="Normal 5 3 4 2 2 4 3" xfId="14310"/>
    <cellStyle name="Normal 5 3 4 2 2 5" xfId="5068"/>
    <cellStyle name="Normal 5 3 4 2 2 5 2" xfId="10236"/>
    <cellStyle name="Normal 5 3 4 2 2 5 3" xfId="15329"/>
    <cellStyle name="Normal 5 3 4 2 2 6" xfId="6118"/>
    <cellStyle name="Normal 5 3 4 2 2 7" xfId="11230"/>
    <cellStyle name="Normal 5 3 4 2 3" xfId="1461"/>
    <cellStyle name="Normal 5 3 4 2 3 2" xfId="6636"/>
    <cellStyle name="Normal 5 3 4 2 3 3" xfId="11743"/>
    <cellStyle name="Normal 5 3 4 2 4" xfId="2495"/>
    <cellStyle name="Normal 5 3 4 2 4 2" xfId="7668"/>
    <cellStyle name="Normal 5 3 4 2 4 3" xfId="12767"/>
    <cellStyle name="Normal 5 3 4 2 5" xfId="3534"/>
    <cellStyle name="Normal 5 3 4 2 5 2" xfId="8703"/>
    <cellStyle name="Normal 5 3 4 2 5 3" xfId="13797"/>
    <cellStyle name="Normal 5 3 4 2 6" xfId="4556"/>
    <cellStyle name="Normal 5 3 4 2 6 2" xfId="9724"/>
    <cellStyle name="Normal 5 3 4 2 6 3" xfId="14817"/>
    <cellStyle name="Normal 5 3 4 2 7" xfId="5604"/>
    <cellStyle name="Normal 5 3 4 2 8" xfId="10718"/>
    <cellStyle name="Normal 5 3 4 3" xfId="685"/>
    <cellStyle name="Normal 5 3 4 3 2" xfId="1717"/>
    <cellStyle name="Normal 5 3 4 3 2 2" xfId="6892"/>
    <cellStyle name="Normal 5 3 4 3 2 3" xfId="11999"/>
    <cellStyle name="Normal 5 3 4 3 3" xfId="2751"/>
    <cellStyle name="Normal 5 3 4 3 3 2" xfId="7924"/>
    <cellStyle name="Normal 5 3 4 3 3 3" xfId="13023"/>
    <cellStyle name="Normal 5 3 4 3 4" xfId="3791"/>
    <cellStyle name="Normal 5 3 4 3 4 2" xfId="8960"/>
    <cellStyle name="Normal 5 3 4 3 4 3" xfId="14054"/>
    <cellStyle name="Normal 5 3 4 3 5" xfId="4812"/>
    <cellStyle name="Normal 5 3 4 3 5 2" xfId="9980"/>
    <cellStyle name="Normal 5 3 4 3 5 3" xfId="15073"/>
    <cellStyle name="Normal 5 3 4 3 6" xfId="5862"/>
    <cellStyle name="Normal 5 3 4 3 7" xfId="10974"/>
    <cellStyle name="Normal 5 3 4 4" xfId="1205"/>
    <cellStyle name="Normal 5 3 4 4 2" xfId="6380"/>
    <cellStyle name="Normal 5 3 4 4 3" xfId="11487"/>
    <cellStyle name="Normal 5 3 4 5" xfId="2239"/>
    <cellStyle name="Normal 5 3 4 5 2" xfId="7412"/>
    <cellStyle name="Normal 5 3 4 5 3" xfId="12511"/>
    <cellStyle name="Normal 5 3 4 6" xfId="3277"/>
    <cellStyle name="Normal 5 3 4 6 2" xfId="8446"/>
    <cellStyle name="Normal 5 3 4 6 3" xfId="13541"/>
    <cellStyle name="Normal 5 3 4 7" xfId="4300"/>
    <cellStyle name="Normal 5 3 4 7 2" xfId="9468"/>
    <cellStyle name="Normal 5 3 4 7 3" xfId="14561"/>
    <cellStyle name="Normal 5 3 4 8" xfId="5346"/>
    <cellStyle name="Normal 5 3 4 9" xfId="10462"/>
    <cellStyle name="Normal 5 3 5" xfId="299"/>
    <cellStyle name="Normal 5 3 5 2" xfId="813"/>
    <cellStyle name="Normal 5 3 5 2 2" xfId="1845"/>
    <cellStyle name="Normal 5 3 5 2 2 2" xfId="7020"/>
    <cellStyle name="Normal 5 3 5 2 2 3" xfId="12127"/>
    <cellStyle name="Normal 5 3 5 2 3" xfId="2879"/>
    <cellStyle name="Normal 5 3 5 2 3 2" xfId="8052"/>
    <cellStyle name="Normal 5 3 5 2 3 3" xfId="13151"/>
    <cellStyle name="Normal 5 3 5 2 4" xfId="3919"/>
    <cellStyle name="Normal 5 3 5 2 4 2" xfId="9088"/>
    <cellStyle name="Normal 5 3 5 2 4 3" xfId="14182"/>
    <cellStyle name="Normal 5 3 5 2 5" xfId="4940"/>
    <cellStyle name="Normal 5 3 5 2 5 2" xfId="10108"/>
    <cellStyle name="Normal 5 3 5 2 5 3" xfId="15201"/>
    <cellStyle name="Normal 5 3 5 2 6" xfId="5990"/>
    <cellStyle name="Normal 5 3 5 2 7" xfId="11102"/>
    <cellStyle name="Normal 5 3 5 3" xfId="1333"/>
    <cellStyle name="Normal 5 3 5 3 2" xfId="6508"/>
    <cellStyle name="Normal 5 3 5 3 3" xfId="11615"/>
    <cellStyle name="Normal 5 3 5 4" xfId="2367"/>
    <cellStyle name="Normal 5 3 5 4 2" xfId="7540"/>
    <cellStyle name="Normal 5 3 5 4 3" xfId="12639"/>
    <cellStyle name="Normal 5 3 5 5" xfId="3406"/>
    <cellStyle name="Normal 5 3 5 5 2" xfId="8575"/>
    <cellStyle name="Normal 5 3 5 5 3" xfId="13669"/>
    <cellStyle name="Normal 5 3 5 6" xfId="4428"/>
    <cellStyle name="Normal 5 3 5 6 2" xfId="9596"/>
    <cellStyle name="Normal 5 3 5 6 3" xfId="14689"/>
    <cellStyle name="Normal 5 3 5 7" xfId="5476"/>
    <cellStyle name="Normal 5 3 5 8" xfId="10590"/>
    <cellStyle name="Normal 5 3 6" xfId="557"/>
    <cellStyle name="Normal 5 3 6 2" xfId="1589"/>
    <cellStyle name="Normal 5 3 6 2 2" xfId="6764"/>
    <cellStyle name="Normal 5 3 6 2 3" xfId="11871"/>
    <cellStyle name="Normal 5 3 6 3" xfId="2623"/>
    <cellStyle name="Normal 5 3 6 3 2" xfId="7796"/>
    <cellStyle name="Normal 5 3 6 3 3" xfId="12895"/>
    <cellStyle name="Normal 5 3 6 4" xfId="3663"/>
    <cellStyle name="Normal 5 3 6 4 2" xfId="8832"/>
    <cellStyle name="Normal 5 3 6 4 3" xfId="13926"/>
    <cellStyle name="Normal 5 3 6 5" xfId="4684"/>
    <cellStyle name="Normal 5 3 6 5 2" xfId="9852"/>
    <cellStyle name="Normal 5 3 6 5 3" xfId="14945"/>
    <cellStyle name="Normal 5 3 6 6" xfId="5734"/>
    <cellStyle name="Normal 5 3 6 7" xfId="10846"/>
    <cellStyle name="Normal 5 3 7" xfId="1075"/>
    <cellStyle name="Normal 5 3 7 2" xfId="6250"/>
    <cellStyle name="Normal 5 3 7 3" xfId="11359"/>
    <cellStyle name="Normal 5 3 8" xfId="2110"/>
    <cellStyle name="Normal 5 3 8 2" xfId="7283"/>
    <cellStyle name="Normal 5 3 8 3" xfId="12383"/>
    <cellStyle name="Normal 5 3 9" xfId="3144"/>
    <cellStyle name="Normal 5 3 9 2" xfId="8313"/>
    <cellStyle name="Normal 5 3 9 3" xfId="13410"/>
    <cellStyle name="Normal 5 4" xfId="53"/>
    <cellStyle name="Normal 5 4 10" xfId="5230"/>
    <cellStyle name="Normal 5 4 11" xfId="10350"/>
    <cellStyle name="Normal 5 4 2" xfId="119"/>
    <cellStyle name="Normal 5 4 2 10" xfId="10414"/>
    <cellStyle name="Normal 5 4 2 2" xfId="249"/>
    <cellStyle name="Normal 5 4 2 2 2" xfId="507"/>
    <cellStyle name="Normal 5 4 2 2 2 2" xfId="1021"/>
    <cellStyle name="Normal 5 4 2 2 2 2 2" xfId="2053"/>
    <cellStyle name="Normal 5 4 2 2 2 2 2 2" xfId="7228"/>
    <cellStyle name="Normal 5 4 2 2 2 2 2 3" xfId="12335"/>
    <cellStyle name="Normal 5 4 2 2 2 2 3" xfId="3087"/>
    <cellStyle name="Normal 5 4 2 2 2 2 3 2" xfId="8260"/>
    <cellStyle name="Normal 5 4 2 2 2 2 3 3" xfId="13359"/>
    <cellStyle name="Normal 5 4 2 2 2 2 4" xfId="4127"/>
    <cellStyle name="Normal 5 4 2 2 2 2 4 2" xfId="9296"/>
    <cellStyle name="Normal 5 4 2 2 2 2 4 3" xfId="14390"/>
    <cellStyle name="Normal 5 4 2 2 2 2 5" xfId="5148"/>
    <cellStyle name="Normal 5 4 2 2 2 2 5 2" xfId="10316"/>
    <cellStyle name="Normal 5 4 2 2 2 2 5 3" xfId="15409"/>
    <cellStyle name="Normal 5 4 2 2 2 2 6" xfId="6198"/>
    <cellStyle name="Normal 5 4 2 2 2 2 7" xfId="11310"/>
    <cellStyle name="Normal 5 4 2 2 2 3" xfId="1541"/>
    <cellStyle name="Normal 5 4 2 2 2 3 2" xfId="6716"/>
    <cellStyle name="Normal 5 4 2 2 2 3 3" xfId="11823"/>
    <cellStyle name="Normal 5 4 2 2 2 4" xfId="2575"/>
    <cellStyle name="Normal 5 4 2 2 2 4 2" xfId="7748"/>
    <cellStyle name="Normal 5 4 2 2 2 4 3" xfId="12847"/>
    <cellStyle name="Normal 5 4 2 2 2 5" xfId="3614"/>
    <cellStyle name="Normal 5 4 2 2 2 5 2" xfId="8783"/>
    <cellStyle name="Normal 5 4 2 2 2 5 3" xfId="13877"/>
    <cellStyle name="Normal 5 4 2 2 2 6" xfId="4636"/>
    <cellStyle name="Normal 5 4 2 2 2 6 2" xfId="9804"/>
    <cellStyle name="Normal 5 4 2 2 2 6 3" xfId="14897"/>
    <cellStyle name="Normal 5 4 2 2 2 7" xfId="5684"/>
    <cellStyle name="Normal 5 4 2 2 2 8" xfId="10798"/>
    <cellStyle name="Normal 5 4 2 2 3" xfId="765"/>
    <cellStyle name="Normal 5 4 2 2 3 2" xfId="1797"/>
    <cellStyle name="Normal 5 4 2 2 3 2 2" xfId="6972"/>
    <cellStyle name="Normal 5 4 2 2 3 2 3" xfId="12079"/>
    <cellStyle name="Normal 5 4 2 2 3 3" xfId="2831"/>
    <cellStyle name="Normal 5 4 2 2 3 3 2" xfId="8004"/>
    <cellStyle name="Normal 5 4 2 2 3 3 3" xfId="13103"/>
    <cellStyle name="Normal 5 4 2 2 3 4" xfId="3871"/>
    <cellStyle name="Normal 5 4 2 2 3 4 2" xfId="9040"/>
    <cellStyle name="Normal 5 4 2 2 3 4 3" xfId="14134"/>
    <cellStyle name="Normal 5 4 2 2 3 5" xfId="4892"/>
    <cellStyle name="Normal 5 4 2 2 3 5 2" xfId="10060"/>
    <cellStyle name="Normal 5 4 2 2 3 5 3" xfId="15153"/>
    <cellStyle name="Normal 5 4 2 2 3 6" xfId="5942"/>
    <cellStyle name="Normal 5 4 2 2 3 7" xfId="11054"/>
    <cellStyle name="Normal 5 4 2 2 4" xfId="1285"/>
    <cellStyle name="Normal 5 4 2 2 4 2" xfId="6460"/>
    <cellStyle name="Normal 5 4 2 2 4 3" xfId="11567"/>
    <cellStyle name="Normal 5 4 2 2 5" xfId="2319"/>
    <cellStyle name="Normal 5 4 2 2 5 2" xfId="7492"/>
    <cellStyle name="Normal 5 4 2 2 5 3" xfId="12591"/>
    <cellStyle name="Normal 5 4 2 2 6" xfId="3357"/>
    <cellStyle name="Normal 5 4 2 2 6 2" xfId="8526"/>
    <cellStyle name="Normal 5 4 2 2 6 3" xfId="13621"/>
    <cellStyle name="Normal 5 4 2 2 7" xfId="4380"/>
    <cellStyle name="Normal 5 4 2 2 7 2" xfId="9548"/>
    <cellStyle name="Normal 5 4 2 2 7 3" xfId="14641"/>
    <cellStyle name="Normal 5 4 2 2 8" xfId="5426"/>
    <cellStyle name="Normal 5 4 2 2 9" xfId="10542"/>
    <cellStyle name="Normal 5 4 2 3" xfId="379"/>
    <cellStyle name="Normal 5 4 2 3 2" xfId="893"/>
    <cellStyle name="Normal 5 4 2 3 2 2" xfId="1925"/>
    <cellStyle name="Normal 5 4 2 3 2 2 2" xfId="7100"/>
    <cellStyle name="Normal 5 4 2 3 2 2 3" xfId="12207"/>
    <cellStyle name="Normal 5 4 2 3 2 3" xfId="2959"/>
    <cellStyle name="Normal 5 4 2 3 2 3 2" xfId="8132"/>
    <cellStyle name="Normal 5 4 2 3 2 3 3" xfId="13231"/>
    <cellStyle name="Normal 5 4 2 3 2 4" xfId="3999"/>
    <cellStyle name="Normal 5 4 2 3 2 4 2" xfId="9168"/>
    <cellStyle name="Normal 5 4 2 3 2 4 3" xfId="14262"/>
    <cellStyle name="Normal 5 4 2 3 2 5" xfId="5020"/>
    <cellStyle name="Normal 5 4 2 3 2 5 2" xfId="10188"/>
    <cellStyle name="Normal 5 4 2 3 2 5 3" xfId="15281"/>
    <cellStyle name="Normal 5 4 2 3 2 6" xfId="6070"/>
    <cellStyle name="Normal 5 4 2 3 2 7" xfId="11182"/>
    <cellStyle name="Normal 5 4 2 3 3" xfId="1413"/>
    <cellStyle name="Normal 5 4 2 3 3 2" xfId="6588"/>
    <cellStyle name="Normal 5 4 2 3 3 3" xfId="11695"/>
    <cellStyle name="Normal 5 4 2 3 4" xfId="2447"/>
    <cellStyle name="Normal 5 4 2 3 4 2" xfId="7620"/>
    <cellStyle name="Normal 5 4 2 3 4 3" xfId="12719"/>
    <cellStyle name="Normal 5 4 2 3 5" xfId="3486"/>
    <cellStyle name="Normal 5 4 2 3 5 2" xfId="8655"/>
    <cellStyle name="Normal 5 4 2 3 5 3" xfId="13749"/>
    <cellStyle name="Normal 5 4 2 3 6" xfId="4508"/>
    <cellStyle name="Normal 5 4 2 3 6 2" xfId="9676"/>
    <cellStyle name="Normal 5 4 2 3 6 3" xfId="14769"/>
    <cellStyle name="Normal 5 4 2 3 7" xfId="5556"/>
    <cellStyle name="Normal 5 4 2 3 8" xfId="10670"/>
    <cellStyle name="Normal 5 4 2 4" xfId="637"/>
    <cellStyle name="Normal 5 4 2 4 2" xfId="1669"/>
    <cellStyle name="Normal 5 4 2 4 2 2" xfId="6844"/>
    <cellStyle name="Normal 5 4 2 4 2 3" xfId="11951"/>
    <cellStyle name="Normal 5 4 2 4 3" xfId="2703"/>
    <cellStyle name="Normal 5 4 2 4 3 2" xfId="7876"/>
    <cellStyle name="Normal 5 4 2 4 3 3" xfId="12975"/>
    <cellStyle name="Normal 5 4 2 4 4" xfId="3743"/>
    <cellStyle name="Normal 5 4 2 4 4 2" xfId="8912"/>
    <cellStyle name="Normal 5 4 2 4 4 3" xfId="14006"/>
    <cellStyle name="Normal 5 4 2 4 5" xfId="4764"/>
    <cellStyle name="Normal 5 4 2 4 5 2" xfId="9932"/>
    <cellStyle name="Normal 5 4 2 4 5 3" xfId="15025"/>
    <cellStyle name="Normal 5 4 2 4 6" xfId="5814"/>
    <cellStyle name="Normal 5 4 2 4 7" xfId="10926"/>
    <cellStyle name="Normal 5 4 2 5" xfId="1157"/>
    <cellStyle name="Normal 5 4 2 5 2" xfId="6332"/>
    <cellStyle name="Normal 5 4 2 5 3" xfId="11439"/>
    <cellStyle name="Normal 5 4 2 6" xfId="2191"/>
    <cellStyle name="Normal 5 4 2 6 2" xfId="7364"/>
    <cellStyle name="Normal 5 4 2 6 3" xfId="12463"/>
    <cellStyle name="Normal 5 4 2 7" xfId="3227"/>
    <cellStyle name="Normal 5 4 2 7 2" xfId="8396"/>
    <cellStyle name="Normal 5 4 2 7 3" xfId="13492"/>
    <cellStyle name="Normal 5 4 2 8" xfId="4252"/>
    <cellStyle name="Normal 5 4 2 8 2" xfId="9420"/>
    <cellStyle name="Normal 5 4 2 8 3" xfId="14513"/>
    <cellStyle name="Normal 5 4 2 9" xfId="5296"/>
    <cellStyle name="Normal 5 4 3" xfId="185"/>
    <cellStyle name="Normal 5 4 3 2" xfId="443"/>
    <cellStyle name="Normal 5 4 3 2 2" xfId="957"/>
    <cellStyle name="Normal 5 4 3 2 2 2" xfId="1989"/>
    <cellStyle name="Normal 5 4 3 2 2 2 2" xfId="7164"/>
    <cellStyle name="Normal 5 4 3 2 2 2 3" xfId="12271"/>
    <cellStyle name="Normal 5 4 3 2 2 3" xfId="3023"/>
    <cellStyle name="Normal 5 4 3 2 2 3 2" xfId="8196"/>
    <cellStyle name="Normal 5 4 3 2 2 3 3" xfId="13295"/>
    <cellStyle name="Normal 5 4 3 2 2 4" xfId="4063"/>
    <cellStyle name="Normal 5 4 3 2 2 4 2" xfId="9232"/>
    <cellStyle name="Normal 5 4 3 2 2 4 3" xfId="14326"/>
    <cellStyle name="Normal 5 4 3 2 2 5" xfId="5084"/>
    <cellStyle name="Normal 5 4 3 2 2 5 2" xfId="10252"/>
    <cellStyle name="Normal 5 4 3 2 2 5 3" xfId="15345"/>
    <cellStyle name="Normal 5 4 3 2 2 6" xfId="6134"/>
    <cellStyle name="Normal 5 4 3 2 2 7" xfId="11246"/>
    <cellStyle name="Normal 5 4 3 2 3" xfId="1477"/>
    <cellStyle name="Normal 5 4 3 2 3 2" xfId="6652"/>
    <cellStyle name="Normal 5 4 3 2 3 3" xfId="11759"/>
    <cellStyle name="Normal 5 4 3 2 4" xfId="2511"/>
    <cellStyle name="Normal 5 4 3 2 4 2" xfId="7684"/>
    <cellStyle name="Normal 5 4 3 2 4 3" xfId="12783"/>
    <cellStyle name="Normal 5 4 3 2 5" xfId="3550"/>
    <cellStyle name="Normal 5 4 3 2 5 2" xfId="8719"/>
    <cellStyle name="Normal 5 4 3 2 5 3" xfId="13813"/>
    <cellStyle name="Normal 5 4 3 2 6" xfId="4572"/>
    <cellStyle name="Normal 5 4 3 2 6 2" xfId="9740"/>
    <cellStyle name="Normal 5 4 3 2 6 3" xfId="14833"/>
    <cellStyle name="Normal 5 4 3 2 7" xfId="5620"/>
    <cellStyle name="Normal 5 4 3 2 8" xfId="10734"/>
    <cellStyle name="Normal 5 4 3 3" xfId="701"/>
    <cellStyle name="Normal 5 4 3 3 2" xfId="1733"/>
    <cellStyle name="Normal 5 4 3 3 2 2" xfId="6908"/>
    <cellStyle name="Normal 5 4 3 3 2 3" xfId="12015"/>
    <cellStyle name="Normal 5 4 3 3 3" xfId="2767"/>
    <cellStyle name="Normal 5 4 3 3 3 2" xfId="7940"/>
    <cellStyle name="Normal 5 4 3 3 3 3" xfId="13039"/>
    <cellStyle name="Normal 5 4 3 3 4" xfId="3807"/>
    <cellStyle name="Normal 5 4 3 3 4 2" xfId="8976"/>
    <cellStyle name="Normal 5 4 3 3 4 3" xfId="14070"/>
    <cellStyle name="Normal 5 4 3 3 5" xfId="4828"/>
    <cellStyle name="Normal 5 4 3 3 5 2" xfId="9996"/>
    <cellStyle name="Normal 5 4 3 3 5 3" xfId="15089"/>
    <cellStyle name="Normal 5 4 3 3 6" xfId="5878"/>
    <cellStyle name="Normal 5 4 3 3 7" xfId="10990"/>
    <cellStyle name="Normal 5 4 3 4" xfId="1221"/>
    <cellStyle name="Normal 5 4 3 4 2" xfId="6396"/>
    <cellStyle name="Normal 5 4 3 4 3" xfId="11503"/>
    <cellStyle name="Normal 5 4 3 5" xfId="2255"/>
    <cellStyle name="Normal 5 4 3 5 2" xfId="7428"/>
    <cellStyle name="Normal 5 4 3 5 3" xfId="12527"/>
    <cellStyle name="Normal 5 4 3 6" xfId="3293"/>
    <cellStyle name="Normal 5 4 3 6 2" xfId="8462"/>
    <cellStyle name="Normal 5 4 3 6 3" xfId="13557"/>
    <cellStyle name="Normal 5 4 3 7" xfId="4316"/>
    <cellStyle name="Normal 5 4 3 7 2" xfId="9484"/>
    <cellStyle name="Normal 5 4 3 7 3" xfId="14577"/>
    <cellStyle name="Normal 5 4 3 8" xfId="5362"/>
    <cellStyle name="Normal 5 4 3 9" xfId="10478"/>
    <cellStyle name="Normal 5 4 4" xfId="315"/>
    <cellStyle name="Normal 5 4 4 2" xfId="829"/>
    <cellStyle name="Normal 5 4 4 2 2" xfId="1861"/>
    <cellStyle name="Normal 5 4 4 2 2 2" xfId="7036"/>
    <cellStyle name="Normal 5 4 4 2 2 3" xfId="12143"/>
    <cellStyle name="Normal 5 4 4 2 3" xfId="2895"/>
    <cellStyle name="Normal 5 4 4 2 3 2" xfId="8068"/>
    <cellStyle name="Normal 5 4 4 2 3 3" xfId="13167"/>
    <cellStyle name="Normal 5 4 4 2 4" xfId="3935"/>
    <cellStyle name="Normal 5 4 4 2 4 2" xfId="9104"/>
    <cellStyle name="Normal 5 4 4 2 4 3" xfId="14198"/>
    <cellStyle name="Normal 5 4 4 2 5" xfId="4956"/>
    <cellStyle name="Normal 5 4 4 2 5 2" xfId="10124"/>
    <cellStyle name="Normal 5 4 4 2 5 3" xfId="15217"/>
    <cellStyle name="Normal 5 4 4 2 6" xfId="6006"/>
    <cellStyle name="Normal 5 4 4 2 7" xfId="11118"/>
    <cellStyle name="Normal 5 4 4 3" xfId="1349"/>
    <cellStyle name="Normal 5 4 4 3 2" xfId="6524"/>
    <cellStyle name="Normal 5 4 4 3 3" xfId="11631"/>
    <cellStyle name="Normal 5 4 4 4" xfId="2383"/>
    <cellStyle name="Normal 5 4 4 4 2" xfId="7556"/>
    <cellStyle name="Normal 5 4 4 4 3" xfId="12655"/>
    <cellStyle name="Normal 5 4 4 5" xfId="3422"/>
    <cellStyle name="Normal 5 4 4 5 2" xfId="8591"/>
    <cellStyle name="Normal 5 4 4 5 3" xfId="13685"/>
    <cellStyle name="Normal 5 4 4 6" xfId="4444"/>
    <cellStyle name="Normal 5 4 4 6 2" xfId="9612"/>
    <cellStyle name="Normal 5 4 4 6 3" xfId="14705"/>
    <cellStyle name="Normal 5 4 4 7" xfId="5492"/>
    <cellStyle name="Normal 5 4 4 8" xfId="10606"/>
    <cellStyle name="Normal 5 4 5" xfId="573"/>
    <cellStyle name="Normal 5 4 5 2" xfId="1605"/>
    <cellStyle name="Normal 5 4 5 2 2" xfId="6780"/>
    <cellStyle name="Normal 5 4 5 2 3" xfId="11887"/>
    <cellStyle name="Normal 5 4 5 3" xfId="2639"/>
    <cellStyle name="Normal 5 4 5 3 2" xfId="7812"/>
    <cellStyle name="Normal 5 4 5 3 3" xfId="12911"/>
    <cellStyle name="Normal 5 4 5 4" xfId="3679"/>
    <cellStyle name="Normal 5 4 5 4 2" xfId="8848"/>
    <cellStyle name="Normal 5 4 5 4 3" xfId="13942"/>
    <cellStyle name="Normal 5 4 5 5" xfId="4700"/>
    <cellStyle name="Normal 5 4 5 5 2" xfId="9868"/>
    <cellStyle name="Normal 5 4 5 5 3" xfId="14961"/>
    <cellStyle name="Normal 5 4 5 6" xfId="5750"/>
    <cellStyle name="Normal 5 4 5 7" xfId="10862"/>
    <cellStyle name="Normal 5 4 6" xfId="1092"/>
    <cellStyle name="Normal 5 4 6 2" xfId="6267"/>
    <cellStyle name="Normal 5 4 6 3" xfId="11375"/>
    <cellStyle name="Normal 5 4 7" xfId="2127"/>
    <cellStyle name="Normal 5 4 7 2" xfId="7300"/>
    <cellStyle name="Normal 5 4 7 3" xfId="12399"/>
    <cellStyle name="Normal 5 4 8" xfId="3161"/>
    <cellStyle name="Normal 5 4 8 2" xfId="8330"/>
    <cellStyle name="Normal 5 4 8 3" xfId="13426"/>
    <cellStyle name="Normal 5 4 9" xfId="4188"/>
    <cellStyle name="Normal 5 4 9 2" xfId="9356"/>
    <cellStyle name="Normal 5 4 9 3" xfId="14449"/>
    <cellStyle name="Normal 5 5" xfId="87"/>
    <cellStyle name="Normal 5 5 10" xfId="10382"/>
    <cellStyle name="Normal 5 5 2" xfId="217"/>
    <cellStyle name="Normal 5 5 2 2" xfId="475"/>
    <cellStyle name="Normal 5 5 2 2 2" xfId="989"/>
    <cellStyle name="Normal 5 5 2 2 2 2" xfId="2021"/>
    <cellStyle name="Normal 5 5 2 2 2 2 2" xfId="7196"/>
    <cellStyle name="Normal 5 5 2 2 2 2 3" xfId="12303"/>
    <cellStyle name="Normal 5 5 2 2 2 3" xfId="3055"/>
    <cellStyle name="Normal 5 5 2 2 2 3 2" xfId="8228"/>
    <cellStyle name="Normal 5 5 2 2 2 3 3" xfId="13327"/>
    <cellStyle name="Normal 5 5 2 2 2 4" xfId="4095"/>
    <cellStyle name="Normal 5 5 2 2 2 4 2" xfId="9264"/>
    <cellStyle name="Normal 5 5 2 2 2 4 3" xfId="14358"/>
    <cellStyle name="Normal 5 5 2 2 2 5" xfId="5116"/>
    <cellStyle name="Normal 5 5 2 2 2 5 2" xfId="10284"/>
    <cellStyle name="Normal 5 5 2 2 2 5 3" xfId="15377"/>
    <cellStyle name="Normal 5 5 2 2 2 6" xfId="6166"/>
    <cellStyle name="Normal 5 5 2 2 2 7" xfId="11278"/>
    <cellStyle name="Normal 5 5 2 2 3" xfId="1509"/>
    <cellStyle name="Normal 5 5 2 2 3 2" xfId="6684"/>
    <cellStyle name="Normal 5 5 2 2 3 3" xfId="11791"/>
    <cellStyle name="Normal 5 5 2 2 4" xfId="2543"/>
    <cellStyle name="Normal 5 5 2 2 4 2" xfId="7716"/>
    <cellStyle name="Normal 5 5 2 2 4 3" xfId="12815"/>
    <cellStyle name="Normal 5 5 2 2 5" xfId="3582"/>
    <cellStyle name="Normal 5 5 2 2 5 2" xfId="8751"/>
    <cellStyle name="Normal 5 5 2 2 5 3" xfId="13845"/>
    <cellStyle name="Normal 5 5 2 2 6" xfId="4604"/>
    <cellStyle name="Normal 5 5 2 2 6 2" xfId="9772"/>
    <cellStyle name="Normal 5 5 2 2 6 3" xfId="14865"/>
    <cellStyle name="Normal 5 5 2 2 7" xfId="5652"/>
    <cellStyle name="Normal 5 5 2 2 8" xfId="10766"/>
    <cellStyle name="Normal 5 5 2 3" xfId="733"/>
    <cellStyle name="Normal 5 5 2 3 2" xfId="1765"/>
    <cellStyle name="Normal 5 5 2 3 2 2" xfId="6940"/>
    <cellStyle name="Normal 5 5 2 3 2 3" xfId="12047"/>
    <cellStyle name="Normal 5 5 2 3 3" xfId="2799"/>
    <cellStyle name="Normal 5 5 2 3 3 2" xfId="7972"/>
    <cellStyle name="Normal 5 5 2 3 3 3" xfId="13071"/>
    <cellStyle name="Normal 5 5 2 3 4" xfId="3839"/>
    <cellStyle name="Normal 5 5 2 3 4 2" xfId="9008"/>
    <cellStyle name="Normal 5 5 2 3 4 3" xfId="14102"/>
    <cellStyle name="Normal 5 5 2 3 5" xfId="4860"/>
    <cellStyle name="Normal 5 5 2 3 5 2" xfId="10028"/>
    <cellStyle name="Normal 5 5 2 3 5 3" xfId="15121"/>
    <cellStyle name="Normal 5 5 2 3 6" xfId="5910"/>
    <cellStyle name="Normal 5 5 2 3 7" xfId="11022"/>
    <cellStyle name="Normal 5 5 2 4" xfId="1253"/>
    <cellStyle name="Normal 5 5 2 4 2" xfId="6428"/>
    <cellStyle name="Normal 5 5 2 4 3" xfId="11535"/>
    <cellStyle name="Normal 5 5 2 5" xfId="2287"/>
    <cellStyle name="Normal 5 5 2 5 2" xfId="7460"/>
    <cellStyle name="Normal 5 5 2 5 3" xfId="12559"/>
    <cellStyle name="Normal 5 5 2 6" xfId="3325"/>
    <cellStyle name="Normal 5 5 2 6 2" xfId="8494"/>
    <cellStyle name="Normal 5 5 2 6 3" xfId="13589"/>
    <cellStyle name="Normal 5 5 2 7" xfId="4348"/>
    <cellStyle name="Normal 5 5 2 7 2" xfId="9516"/>
    <cellStyle name="Normal 5 5 2 7 3" xfId="14609"/>
    <cellStyle name="Normal 5 5 2 8" xfId="5394"/>
    <cellStyle name="Normal 5 5 2 9" xfId="10510"/>
    <cellStyle name="Normal 5 5 3" xfId="347"/>
    <cellStyle name="Normal 5 5 3 2" xfId="861"/>
    <cellStyle name="Normal 5 5 3 2 2" xfId="1893"/>
    <cellStyle name="Normal 5 5 3 2 2 2" xfId="7068"/>
    <cellStyle name="Normal 5 5 3 2 2 3" xfId="12175"/>
    <cellStyle name="Normal 5 5 3 2 3" xfId="2927"/>
    <cellStyle name="Normal 5 5 3 2 3 2" xfId="8100"/>
    <cellStyle name="Normal 5 5 3 2 3 3" xfId="13199"/>
    <cellStyle name="Normal 5 5 3 2 4" xfId="3967"/>
    <cellStyle name="Normal 5 5 3 2 4 2" xfId="9136"/>
    <cellStyle name="Normal 5 5 3 2 4 3" xfId="14230"/>
    <cellStyle name="Normal 5 5 3 2 5" xfId="4988"/>
    <cellStyle name="Normal 5 5 3 2 5 2" xfId="10156"/>
    <cellStyle name="Normal 5 5 3 2 5 3" xfId="15249"/>
    <cellStyle name="Normal 5 5 3 2 6" xfId="6038"/>
    <cellStyle name="Normal 5 5 3 2 7" xfId="11150"/>
    <cellStyle name="Normal 5 5 3 3" xfId="1381"/>
    <cellStyle name="Normal 5 5 3 3 2" xfId="6556"/>
    <cellStyle name="Normal 5 5 3 3 3" xfId="11663"/>
    <cellStyle name="Normal 5 5 3 4" xfId="2415"/>
    <cellStyle name="Normal 5 5 3 4 2" xfId="7588"/>
    <cellStyle name="Normal 5 5 3 4 3" xfId="12687"/>
    <cellStyle name="Normal 5 5 3 5" xfId="3454"/>
    <cellStyle name="Normal 5 5 3 5 2" xfId="8623"/>
    <cellStyle name="Normal 5 5 3 5 3" xfId="13717"/>
    <cellStyle name="Normal 5 5 3 6" xfId="4476"/>
    <cellStyle name="Normal 5 5 3 6 2" xfId="9644"/>
    <cellStyle name="Normal 5 5 3 6 3" xfId="14737"/>
    <cellStyle name="Normal 5 5 3 7" xfId="5524"/>
    <cellStyle name="Normal 5 5 3 8" xfId="10638"/>
    <cellStyle name="Normal 5 5 4" xfId="605"/>
    <cellStyle name="Normal 5 5 4 2" xfId="1637"/>
    <cellStyle name="Normal 5 5 4 2 2" xfId="6812"/>
    <cellStyle name="Normal 5 5 4 2 3" xfId="11919"/>
    <cellStyle name="Normal 5 5 4 3" xfId="2671"/>
    <cellStyle name="Normal 5 5 4 3 2" xfId="7844"/>
    <cellStyle name="Normal 5 5 4 3 3" xfId="12943"/>
    <cellStyle name="Normal 5 5 4 4" xfId="3711"/>
    <cellStyle name="Normal 5 5 4 4 2" xfId="8880"/>
    <cellStyle name="Normal 5 5 4 4 3" xfId="13974"/>
    <cellStyle name="Normal 5 5 4 5" xfId="4732"/>
    <cellStyle name="Normal 5 5 4 5 2" xfId="9900"/>
    <cellStyle name="Normal 5 5 4 5 3" xfId="14993"/>
    <cellStyle name="Normal 5 5 4 6" xfId="5782"/>
    <cellStyle name="Normal 5 5 4 7" xfId="10894"/>
    <cellStyle name="Normal 5 5 5" xfId="1125"/>
    <cellStyle name="Normal 5 5 5 2" xfId="6300"/>
    <cellStyle name="Normal 5 5 5 3" xfId="11407"/>
    <cellStyle name="Normal 5 5 6" xfId="2159"/>
    <cellStyle name="Normal 5 5 6 2" xfId="7332"/>
    <cellStyle name="Normal 5 5 6 3" xfId="12431"/>
    <cellStyle name="Normal 5 5 7" xfId="3195"/>
    <cellStyle name="Normal 5 5 7 2" xfId="8364"/>
    <cellStyle name="Normal 5 5 7 3" xfId="13460"/>
    <cellStyle name="Normal 5 5 8" xfId="4220"/>
    <cellStyle name="Normal 5 5 8 2" xfId="9388"/>
    <cellStyle name="Normal 5 5 8 3" xfId="14481"/>
    <cellStyle name="Normal 5 5 9" xfId="5264"/>
    <cellStyle name="Normal 5 6" xfId="153"/>
    <cellStyle name="Normal 5 6 2" xfId="411"/>
    <cellStyle name="Normal 5 6 2 2" xfId="925"/>
    <cellStyle name="Normal 5 6 2 2 2" xfId="1957"/>
    <cellStyle name="Normal 5 6 2 2 2 2" xfId="7132"/>
    <cellStyle name="Normal 5 6 2 2 2 3" xfId="12239"/>
    <cellStyle name="Normal 5 6 2 2 3" xfId="2991"/>
    <cellStyle name="Normal 5 6 2 2 3 2" xfId="8164"/>
    <cellStyle name="Normal 5 6 2 2 3 3" xfId="13263"/>
    <cellStyle name="Normal 5 6 2 2 4" xfId="4031"/>
    <cellStyle name="Normal 5 6 2 2 4 2" xfId="9200"/>
    <cellStyle name="Normal 5 6 2 2 4 3" xfId="14294"/>
    <cellStyle name="Normal 5 6 2 2 5" xfId="5052"/>
    <cellStyle name="Normal 5 6 2 2 5 2" xfId="10220"/>
    <cellStyle name="Normal 5 6 2 2 5 3" xfId="15313"/>
    <cellStyle name="Normal 5 6 2 2 6" xfId="6102"/>
    <cellStyle name="Normal 5 6 2 2 7" xfId="11214"/>
    <cellStyle name="Normal 5 6 2 3" xfId="1445"/>
    <cellStyle name="Normal 5 6 2 3 2" xfId="6620"/>
    <cellStyle name="Normal 5 6 2 3 3" xfId="11727"/>
    <cellStyle name="Normal 5 6 2 4" xfId="2479"/>
    <cellStyle name="Normal 5 6 2 4 2" xfId="7652"/>
    <cellStyle name="Normal 5 6 2 4 3" xfId="12751"/>
    <cellStyle name="Normal 5 6 2 5" xfId="3518"/>
    <cellStyle name="Normal 5 6 2 5 2" xfId="8687"/>
    <cellStyle name="Normal 5 6 2 5 3" xfId="13781"/>
    <cellStyle name="Normal 5 6 2 6" xfId="4540"/>
    <cellStyle name="Normal 5 6 2 6 2" xfId="9708"/>
    <cellStyle name="Normal 5 6 2 6 3" xfId="14801"/>
    <cellStyle name="Normal 5 6 2 7" xfId="5588"/>
    <cellStyle name="Normal 5 6 2 8" xfId="10702"/>
    <cellStyle name="Normal 5 6 3" xfId="669"/>
    <cellStyle name="Normal 5 6 3 2" xfId="1701"/>
    <cellStyle name="Normal 5 6 3 2 2" xfId="6876"/>
    <cellStyle name="Normal 5 6 3 2 3" xfId="11983"/>
    <cellStyle name="Normal 5 6 3 3" xfId="2735"/>
    <cellStyle name="Normal 5 6 3 3 2" xfId="7908"/>
    <cellStyle name="Normal 5 6 3 3 3" xfId="13007"/>
    <cellStyle name="Normal 5 6 3 4" xfId="3775"/>
    <cellStyle name="Normal 5 6 3 4 2" xfId="8944"/>
    <cellStyle name="Normal 5 6 3 4 3" xfId="14038"/>
    <cellStyle name="Normal 5 6 3 5" xfId="4796"/>
    <cellStyle name="Normal 5 6 3 5 2" xfId="9964"/>
    <cellStyle name="Normal 5 6 3 5 3" xfId="15057"/>
    <cellStyle name="Normal 5 6 3 6" xfId="5846"/>
    <cellStyle name="Normal 5 6 3 7" xfId="10958"/>
    <cellStyle name="Normal 5 6 4" xfId="1189"/>
    <cellStyle name="Normal 5 6 4 2" xfId="6364"/>
    <cellStyle name="Normal 5 6 4 3" xfId="11471"/>
    <cellStyle name="Normal 5 6 5" xfId="2223"/>
    <cellStyle name="Normal 5 6 5 2" xfId="7396"/>
    <cellStyle name="Normal 5 6 5 3" xfId="12495"/>
    <cellStyle name="Normal 5 6 6" xfId="3261"/>
    <cellStyle name="Normal 5 6 6 2" xfId="8430"/>
    <cellStyle name="Normal 5 6 6 3" xfId="13525"/>
    <cellStyle name="Normal 5 6 7" xfId="4284"/>
    <cellStyle name="Normal 5 6 7 2" xfId="9452"/>
    <cellStyle name="Normal 5 6 7 3" xfId="14545"/>
    <cellStyle name="Normal 5 6 8" xfId="5330"/>
    <cellStyle name="Normal 5 6 9" xfId="10446"/>
    <cellStyle name="Normal 5 7" xfId="283"/>
    <cellStyle name="Normal 5 7 2" xfId="797"/>
    <cellStyle name="Normal 5 7 2 2" xfId="1829"/>
    <cellStyle name="Normal 5 7 2 2 2" xfId="7004"/>
    <cellStyle name="Normal 5 7 2 2 3" xfId="12111"/>
    <cellStyle name="Normal 5 7 2 3" xfId="2863"/>
    <cellStyle name="Normal 5 7 2 3 2" xfId="8036"/>
    <cellStyle name="Normal 5 7 2 3 3" xfId="13135"/>
    <cellStyle name="Normal 5 7 2 4" xfId="3903"/>
    <cellStyle name="Normal 5 7 2 4 2" xfId="9072"/>
    <cellStyle name="Normal 5 7 2 4 3" xfId="14166"/>
    <cellStyle name="Normal 5 7 2 5" xfId="4924"/>
    <cellStyle name="Normal 5 7 2 5 2" xfId="10092"/>
    <cellStyle name="Normal 5 7 2 5 3" xfId="15185"/>
    <cellStyle name="Normal 5 7 2 6" xfId="5974"/>
    <cellStyle name="Normal 5 7 2 7" xfId="11086"/>
    <cellStyle name="Normal 5 7 3" xfId="1317"/>
    <cellStyle name="Normal 5 7 3 2" xfId="6492"/>
    <cellStyle name="Normal 5 7 3 3" xfId="11599"/>
    <cellStyle name="Normal 5 7 4" xfId="2351"/>
    <cellStyle name="Normal 5 7 4 2" xfId="7524"/>
    <cellStyle name="Normal 5 7 4 3" xfId="12623"/>
    <cellStyle name="Normal 5 7 5" xfId="3390"/>
    <cellStyle name="Normal 5 7 5 2" xfId="8559"/>
    <cellStyle name="Normal 5 7 5 3" xfId="13653"/>
    <cellStyle name="Normal 5 7 6" xfId="4412"/>
    <cellStyle name="Normal 5 7 6 2" xfId="9580"/>
    <cellStyle name="Normal 5 7 6 3" xfId="14673"/>
    <cellStyle name="Normal 5 7 7" xfId="5460"/>
    <cellStyle name="Normal 5 7 8" xfId="10574"/>
    <cellStyle name="Normal 5 8" xfId="541"/>
    <cellStyle name="Normal 5 8 2" xfId="1573"/>
    <cellStyle name="Normal 5 8 2 2" xfId="6748"/>
    <cellStyle name="Normal 5 8 2 3" xfId="11855"/>
    <cellStyle name="Normal 5 8 3" xfId="2607"/>
    <cellStyle name="Normal 5 8 3 2" xfId="7780"/>
    <cellStyle name="Normal 5 8 3 3" xfId="12879"/>
    <cellStyle name="Normal 5 8 4" xfId="3647"/>
    <cellStyle name="Normal 5 8 4 2" xfId="8816"/>
    <cellStyle name="Normal 5 8 4 3" xfId="13910"/>
    <cellStyle name="Normal 5 8 5" xfId="4668"/>
    <cellStyle name="Normal 5 8 5 2" xfId="9836"/>
    <cellStyle name="Normal 5 8 5 3" xfId="14929"/>
    <cellStyle name="Normal 5 8 6" xfId="5718"/>
    <cellStyle name="Normal 5 8 7" xfId="10830"/>
    <cellStyle name="Normal 5 9" xfId="1056"/>
    <cellStyle name="Normal 5 9 2" xfId="6232"/>
    <cellStyle name="Normal 5 9 3" xfId="11342"/>
    <cellStyle name="Normal 6" xfId="20"/>
    <cellStyle name="Normal 7" xfId="19"/>
    <cellStyle name="Normal 7 10" xfId="3131"/>
    <cellStyle name="Normal 7 10 2" xfId="8300"/>
    <cellStyle name="Normal 7 10 3" xfId="13397"/>
    <cellStyle name="Normal 7 11" xfId="4160"/>
    <cellStyle name="Normal 7 11 2" xfId="9328"/>
    <cellStyle name="Normal 7 11 3" xfId="14421"/>
    <cellStyle name="Normal 7 12" xfId="5196"/>
    <cellStyle name="Normal 7 13" xfId="9324"/>
    <cellStyle name="Normal 7 2" xfId="39"/>
    <cellStyle name="Normal 7 2 10" xfId="4176"/>
    <cellStyle name="Normal 7 2 10 2" xfId="9344"/>
    <cellStyle name="Normal 7 2 10 3" xfId="14437"/>
    <cellStyle name="Normal 7 2 11" xfId="5216"/>
    <cellStyle name="Normal 7 2 12" xfId="5225"/>
    <cellStyle name="Normal 7 2 2" xfId="73"/>
    <cellStyle name="Normal 7 2 2 10" xfId="5250"/>
    <cellStyle name="Normal 7 2 2 11" xfId="10370"/>
    <cellStyle name="Normal 7 2 2 2" xfId="139"/>
    <cellStyle name="Normal 7 2 2 2 10" xfId="10434"/>
    <cellStyle name="Normal 7 2 2 2 2" xfId="269"/>
    <cellStyle name="Normal 7 2 2 2 2 2" xfId="527"/>
    <cellStyle name="Normal 7 2 2 2 2 2 2" xfId="1041"/>
    <cellStyle name="Normal 7 2 2 2 2 2 2 2" xfId="2073"/>
    <cellStyle name="Normal 7 2 2 2 2 2 2 2 2" xfId="7248"/>
    <cellStyle name="Normal 7 2 2 2 2 2 2 2 3" xfId="12355"/>
    <cellStyle name="Normal 7 2 2 2 2 2 2 3" xfId="3107"/>
    <cellStyle name="Normal 7 2 2 2 2 2 2 3 2" xfId="8280"/>
    <cellStyle name="Normal 7 2 2 2 2 2 2 3 3" xfId="13379"/>
    <cellStyle name="Normal 7 2 2 2 2 2 2 4" xfId="4147"/>
    <cellStyle name="Normal 7 2 2 2 2 2 2 4 2" xfId="9316"/>
    <cellStyle name="Normal 7 2 2 2 2 2 2 4 3" xfId="14410"/>
    <cellStyle name="Normal 7 2 2 2 2 2 2 5" xfId="5168"/>
    <cellStyle name="Normal 7 2 2 2 2 2 2 5 2" xfId="10336"/>
    <cellStyle name="Normal 7 2 2 2 2 2 2 5 3" xfId="15429"/>
    <cellStyle name="Normal 7 2 2 2 2 2 2 6" xfId="6218"/>
    <cellStyle name="Normal 7 2 2 2 2 2 2 7" xfId="11330"/>
    <cellStyle name="Normal 7 2 2 2 2 2 3" xfId="1561"/>
    <cellStyle name="Normal 7 2 2 2 2 2 3 2" xfId="6736"/>
    <cellStyle name="Normal 7 2 2 2 2 2 3 3" xfId="11843"/>
    <cellStyle name="Normal 7 2 2 2 2 2 4" xfId="2595"/>
    <cellStyle name="Normal 7 2 2 2 2 2 4 2" xfId="7768"/>
    <cellStyle name="Normal 7 2 2 2 2 2 4 3" xfId="12867"/>
    <cellStyle name="Normal 7 2 2 2 2 2 5" xfId="3634"/>
    <cellStyle name="Normal 7 2 2 2 2 2 5 2" xfId="8803"/>
    <cellStyle name="Normal 7 2 2 2 2 2 5 3" xfId="13897"/>
    <cellStyle name="Normal 7 2 2 2 2 2 6" xfId="4656"/>
    <cellStyle name="Normal 7 2 2 2 2 2 6 2" xfId="9824"/>
    <cellStyle name="Normal 7 2 2 2 2 2 6 3" xfId="14917"/>
    <cellStyle name="Normal 7 2 2 2 2 2 7" xfId="5704"/>
    <cellStyle name="Normal 7 2 2 2 2 2 8" xfId="10818"/>
    <cellStyle name="Normal 7 2 2 2 2 3" xfId="785"/>
    <cellStyle name="Normal 7 2 2 2 2 3 2" xfId="1817"/>
    <cellStyle name="Normal 7 2 2 2 2 3 2 2" xfId="6992"/>
    <cellStyle name="Normal 7 2 2 2 2 3 2 3" xfId="12099"/>
    <cellStyle name="Normal 7 2 2 2 2 3 3" xfId="2851"/>
    <cellStyle name="Normal 7 2 2 2 2 3 3 2" xfId="8024"/>
    <cellStyle name="Normal 7 2 2 2 2 3 3 3" xfId="13123"/>
    <cellStyle name="Normal 7 2 2 2 2 3 4" xfId="3891"/>
    <cellStyle name="Normal 7 2 2 2 2 3 4 2" xfId="9060"/>
    <cellStyle name="Normal 7 2 2 2 2 3 4 3" xfId="14154"/>
    <cellStyle name="Normal 7 2 2 2 2 3 5" xfId="4912"/>
    <cellStyle name="Normal 7 2 2 2 2 3 5 2" xfId="10080"/>
    <cellStyle name="Normal 7 2 2 2 2 3 5 3" xfId="15173"/>
    <cellStyle name="Normal 7 2 2 2 2 3 6" xfId="5962"/>
    <cellStyle name="Normal 7 2 2 2 2 3 7" xfId="11074"/>
    <cellStyle name="Normal 7 2 2 2 2 4" xfId="1305"/>
    <cellStyle name="Normal 7 2 2 2 2 4 2" xfId="6480"/>
    <cellStyle name="Normal 7 2 2 2 2 4 3" xfId="11587"/>
    <cellStyle name="Normal 7 2 2 2 2 5" xfId="2339"/>
    <cellStyle name="Normal 7 2 2 2 2 5 2" xfId="7512"/>
    <cellStyle name="Normal 7 2 2 2 2 5 3" xfId="12611"/>
    <cellStyle name="Normal 7 2 2 2 2 6" xfId="3377"/>
    <cellStyle name="Normal 7 2 2 2 2 6 2" xfId="8546"/>
    <cellStyle name="Normal 7 2 2 2 2 6 3" xfId="13641"/>
    <cellStyle name="Normal 7 2 2 2 2 7" xfId="4400"/>
    <cellStyle name="Normal 7 2 2 2 2 7 2" xfId="9568"/>
    <cellStyle name="Normal 7 2 2 2 2 7 3" xfId="14661"/>
    <cellStyle name="Normal 7 2 2 2 2 8" xfId="5446"/>
    <cellStyle name="Normal 7 2 2 2 2 9" xfId="10562"/>
    <cellStyle name="Normal 7 2 2 2 3" xfId="399"/>
    <cellStyle name="Normal 7 2 2 2 3 2" xfId="913"/>
    <cellStyle name="Normal 7 2 2 2 3 2 2" xfId="1945"/>
    <cellStyle name="Normal 7 2 2 2 3 2 2 2" xfId="7120"/>
    <cellStyle name="Normal 7 2 2 2 3 2 2 3" xfId="12227"/>
    <cellStyle name="Normal 7 2 2 2 3 2 3" xfId="2979"/>
    <cellStyle name="Normal 7 2 2 2 3 2 3 2" xfId="8152"/>
    <cellStyle name="Normal 7 2 2 2 3 2 3 3" xfId="13251"/>
    <cellStyle name="Normal 7 2 2 2 3 2 4" xfId="4019"/>
    <cellStyle name="Normal 7 2 2 2 3 2 4 2" xfId="9188"/>
    <cellStyle name="Normal 7 2 2 2 3 2 4 3" xfId="14282"/>
    <cellStyle name="Normal 7 2 2 2 3 2 5" xfId="5040"/>
    <cellStyle name="Normal 7 2 2 2 3 2 5 2" xfId="10208"/>
    <cellStyle name="Normal 7 2 2 2 3 2 5 3" xfId="15301"/>
    <cellStyle name="Normal 7 2 2 2 3 2 6" xfId="6090"/>
    <cellStyle name="Normal 7 2 2 2 3 2 7" xfId="11202"/>
    <cellStyle name="Normal 7 2 2 2 3 3" xfId="1433"/>
    <cellStyle name="Normal 7 2 2 2 3 3 2" xfId="6608"/>
    <cellStyle name="Normal 7 2 2 2 3 3 3" xfId="11715"/>
    <cellStyle name="Normal 7 2 2 2 3 4" xfId="2467"/>
    <cellStyle name="Normal 7 2 2 2 3 4 2" xfId="7640"/>
    <cellStyle name="Normal 7 2 2 2 3 4 3" xfId="12739"/>
    <cellStyle name="Normal 7 2 2 2 3 5" xfId="3506"/>
    <cellStyle name="Normal 7 2 2 2 3 5 2" xfId="8675"/>
    <cellStyle name="Normal 7 2 2 2 3 5 3" xfId="13769"/>
    <cellStyle name="Normal 7 2 2 2 3 6" xfId="4528"/>
    <cellStyle name="Normal 7 2 2 2 3 6 2" xfId="9696"/>
    <cellStyle name="Normal 7 2 2 2 3 6 3" xfId="14789"/>
    <cellStyle name="Normal 7 2 2 2 3 7" xfId="5576"/>
    <cellStyle name="Normal 7 2 2 2 3 8" xfId="10690"/>
    <cellStyle name="Normal 7 2 2 2 4" xfId="657"/>
    <cellStyle name="Normal 7 2 2 2 4 2" xfId="1689"/>
    <cellStyle name="Normal 7 2 2 2 4 2 2" xfId="6864"/>
    <cellStyle name="Normal 7 2 2 2 4 2 3" xfId="11971"/>
    <cellStyle name="Normal 7 2 2 2 4 3" xfId="2723"/>
    <cellStyle name="Normal 7 2 2 2 4 3 2" xfId="7896"/>
    <cellStyle name="Normal 7 2 2 2 4 3 3" xfId="12995"/>
    <cellStyle name="Normal 7 2 2 2 4 4" xfId="3763"/>
    <cellStyle name="Normal 7 2 2 2 4 4 2" xfId="8932"/>
    <cellStyle name="Normal 7 2 2 2 4 4 3" xfId="14026"/>
    <cellStyle name="Normal 7 2 2 2 4 5" xfId="4784"/>
    <cellStyle name="Normal 7 2 2 2 4 5 2" xfId="9952"/>
    <cellStyle name="Normal 7 2 2 2 4 5 3" xfId="15045"/>
    <cellStyle name="Normal 7 2 2 2 4 6" xfId="5834"/>
    <cellStyle name="Normal 7 2 2 2 4 7" xfId="10946"/>
    <cellStyle name="Normal 7 2 2 2 5" xfId="1177"/>
    <cellStyle name="Normal 7 2 2 2 5 2" xfId="6352"/>
    <cellStyle name="Normal 7 2 2 2 5 3" xfId="11459"/>
    <cellStyle name="Normal 7 2 2 2 6" xfId="2211"/>
    <cellStyle name="Normal 7 2 2 2 6 2" xfId="7384"/>
    <cellStyle name="Normal 7 2 2 2 6 3" xfId="12483"/>
    <cellStyle name="Normal 7 2 2 2 7" xfId="3247"/>
    <cellStyle name="Normal 7 2 2 2 7 2" xfId="8416"/>
    <cellStyle name="Normal 7 2 2 2 7 3" xfId="13512"/>
    <cellStyle name="Normal 7 2 2 2 8" xfId="4272"/>
    <cellStyle name="Normal 7 2 2 2 8 2" xfId="9440"/>
    <cellStyle name="Normal 7 2 2 2 8 3" xfId="14533"/>
    <cellStyle name="Normal 7 2 2 2 9" xfId="5316"/>
    <cellStyle name="Normal 7 2 2 3" xfId="205"/>
    <cellStyle name="Normal 7 2 2 3 2" xfId="463"/>
    <cellStyle name="Normal 7 2 2 3 2 2" xfId="977"/>
    <cellStyle name="Normal 7 2 2 3 2 2 2" xfId="2009"/>
    <cellStyle name="Normal 7 2 2 3 2 2 2 2" xfId="7184"/>
    <cellStyle name="Normal 7 2 2 3 2 2 2 3" xfId="12291"/>
    <cellStyle name="Normal 7 2 2 3 2 2 3" xfId="3043"/>
    <cellStyle name="Normal 7 2 2 3 2 2 3 2" xfId="8216"/>
    <cellStyle name="Normal 7 2 2 3 2 2 3 3" xfId="13315"/>
    <cellStyle name="Normal 7 2 2 3 2 2 4" xfId="4083"/>
    <cellStyle name="Normal 7 2 2 3 2 2 4 2" xfId="9252"/>
    <cellStyle name="Normal 7 2 2 3 2 2 4 3" xfId="14346"/>
    <cellStyle name="Normal 7 2 2 3 2 2 5" xfId="5104"/>
    <cellStyle name="Normal 7 2 2 3 2 2 5 2" xfId="10272"/>
    <cellStyle name="Normal 7 2 2 3 2 2 5 3" xfId="15365"/>
    <cellStyle name="Normal 7 2 2 3 2 2 6" xfId="6154"/>
    <cellStyle name="Normal 7 2 2 3 2 2 7" xfId="11266"/>
    <cellStyle name="Normal 7 2 2 3 2 3" xfId="1497"/>
    <cellStyle name="Normal 7 2 2 3 2 3 2" xfId="6672"/>
    <cellStyle name="Normal 7 2 2 3 2 3 3" xfId="11779"/>
    <cellStyle name="Normal 7 2 2 3 2 4" xfId="2531"/>
    <cellStyle name="Normal 7 2 2 3 2 4 2" xfId="7704"/>
    <cellStyle name="Normal 7 2 2 3 2 4 3" xfId="12803"/>
    <cellStyle name="Normal 7 2 2 3 2 5" xfId="3570"/>
    <cellStyle name="Normal 7 2 2 3 2 5 2" xfId="8739"/>
    <cellStyle name="Normal 7 2 2 3 2 5 3" xfId="13833"/>
    <cellStyle name="Normal 7 2 2 3 2 6" xfId="4592"/>
    <cellStyle name="Normal 7 2 2 3 2 6 2" xfId="9760"/>
    <cellStyle name="Normal 7 2 2 3 2 6 3" xfId="14853"/>
    <cellStyle name="Normal 7 2 2 3 2 7" xfId="5640"/>
    <cellStyle name="Normal 7 2 2 3 2 8" xfId="10754"/>
    <cellStyle name="Normal 7 2 2 3 3" xfId="721"/>
    <cellStyle name="Normal 7 2 2 3 3 2" xfId="1753"/>
    <cellStyle name="Normal 7 2 2 3 3 2 2" xfId="6928"/>
    <cellStyle name="Normal 7 2 2 3 3 2 3" xfId="12035"/>
    <cellStyle name="Normal 7 2 2 3 3 3" xfId="2787"/>
    <cellStyle name="Normal 7 2 2 3 3 3 2" xfId="7960"/>
    <cellStyle name="Normal 7 2 2 3 3 3 3" xfId="13059"/>
    <cellStyle name="Normal 7 2 2 3 3 4" xfId="3827"/>
    <cellStyle name="Normal 7 2 2 3 3 4 2" xfId="8996"/>
    <cellStyle name="Normal 7 2 2 3 3 4 3" xfId="14090"/>
    <cellStyle name="Normal 7 2 2 3 3 5" xfId="4848"/>
    <cellStyle name="Normal 7 2 2 3 3 5 2" xfId="10016"/>
    <cellStyle name="Normal 7 2 2 3 3 5 3" xfId="15109"/>
    <cellStyle name="Normal 7 2 2 3 3 6" xfId="5898"/>
    <cellStyle name="Normal 7 2 2 3 3 7" xfId="11010"/>
    <cellStyle name="Normal 7 2 2 3 4" xfId="1241"/>
    <cellStyle name="Normal 7 2 2 3 4 2" xfId="6416"/>
    <cellStyle name="Normal 7 2 2 3 4 3" xfId="11523"/>
    <cellStyle name="Normal 7 2 2 3 5" xfId="2275"/>
    <cellStyle name="Normal 7 2 2 3 5 2" xfId="7448"/>
    <cellStyle name="Normal 7 2 2 3 5 3" xfId="12547"/>
    <cellStyle name="Normal 7 2 2 3 6" xfId="3313"/>
    <cellStyle name="Normal 7 2 2 3 6 2" xfId="8482"/>
    <cellStyle name="Normal 7 2 2 3 6 3" xfId="13577"/>
    <cellStyle name="Normal 7 2 2 3 7" xfId="4336"/>
    <cellStyle name="Normal 7 2 2 3 7 2" xfId="9504"/>
    <cellStyle name="Normal 7 2 2 3 7 3" xfId="14597"/>
    <cellStyle name="Normal 7 2 2 3 8" xfId="5382"/>
    <cellStyle name="Normal 7 2 2 3 9" xfId="10498"/>
    <cellStyle name="Normal 7 2 2 4" xfId="335"/>
    <cellStyle name="Normal 7 2 2 4 2" xfId="849"/>
    <cellStyle name="Normal 7 2 2 4 2 2" xfId="1881"/>
    <cellStyle name="Normal 7 2 2 4 2 2 2" xfId="7056"/>
    <cellStyle name="Normal 7 2 2 4 2 2 3" xfId="12163"/>
    <cellStyle name="Normal 7 2 2 4 2 3" xfId="2915"/>
    <cellStyle name="Normal 7 2 2 4 2 3 2" xfId="8088"/>
    <cellStyle name="Normal 7 2 2 4 2 3 3" xfId="13187"/>
    <cellStyle name="Normal 7 2 2 4 2 4" xfId="3955"/>
    <cellStyle name="Normal 7 2 2 4 2 4 2" xfId="9124"/>
    <cellStyle name="Normal 7 2 2 4 2 4 3" xfId="14218"/>
    <cellStyle name="Normal 7 2 2 4 2 5" xfId="4976"/>
    <cellStyle name="Normal 7 2 2 4 2 5 2" xfId="10144"/>
    <cellStyle name="Normal 7 2 2 4 2 5 3" xfId="15237"/>
    <cellStyle name="Normal 7 2 2 4 2 6" xfId="6026"/>
    <cellStyle name="Normal 7 2 2 4 2 7" xfId="11138"/>
    <cellStyle name="Normal 7 2 2 4 3" xfId="1369"/>
    <cellStyle name="Normal 7 2 2 4 3 2" xfId="6544"/>
    <cellStyle name="Normal 7 2 2 4 3 3" xfId="11651"/>
    <cellStyle name="Normal 7 2 2 4 4" xfId="2403"/>
    <cellStyle name="Normal 7 2 2 4 4 2" xfId="7576"/>
    <cellStyle name="Normal 7 2 2 4 4 3" xfId="12675"/>
    <cellStyle name="Normal 7 2 2 4 5" xfId="3442"/>
    <cellStyle name="Normal 7 2 2 4 5 2" xfId="8611"/>
    <cellStyle name="Normal 7 2 2 4 5 3" xfId="13705"/>
    <cellStyle name="Normal 7 2 2 4 6" xfId="4464"/>
    <cellStyle name="Normal 7 2 2 4 6 2" xfId="9632"/>
    <cellStyle name="Normal 7 2 2 4 6 3" xfId="14725"/>
    <cellStyle name="Normal 7 2 2 4 7" xfId="5512"/>
    <cellStyle name="Normal 7 2 2 4 8" xfId="10626"/>
    <cellStyle name="Normal 7 2 2 5" xfId="593"/>
    <cellStyle name="Normal 7 2 2 5 2" xfId="1625"/>
    <cellStyle name="Normal 7 2 2 5 2 2" xfId="6800"/>
    <cellStyle name="Normal 7 2 2 5 2 3" xfId="11907"/>
    <cellStyle name="Normal 7 2 2 5 3" xfId="2659"/>
    <cellStyle name="Normal 7 2 2 5 3 2" xfId="7832"/>
    <cellStyle name="Normal 7 2 2 5 3 3" xfId="12931"/>
    <cellStyle name="Normal 7 2 2 5 4" xfId="3699"/>
    <cellStyle name="Normal 7 2 2 5 4 2" xfId="8868"/>
    <cellStyle name="Normal 7 2 2 5 4 3" xfId="13962"/>
    <cellStyle name="Normal 7 2 2 5 5" xfId="4720"/>
    <cellStyle name="Normal 7 2 2 5 5 2" xfId="9888"/>
    <cellStyle name="Normal 7 2 2 5 5 3" xfId="14981"/>
    <cellStyle name="Normal 7 2 2 5 6" xfId="5770"/>
    <cellStyle name="Normal 7 2 2 5 7" xfId="10882"/>
    <cellStyle name="Normal 7 2 2 6" xfId="1112"/>
    <cellStyle name="Normal 7 2 2 6 2" xfId="6287"/>
    <cellStyle name="Normal 7 2 2 6 3" xfId="11395"/>
    <cellStyle name="Normal 7 2 2 7" xfId="2147"/>
    <cellStyle name="Normal 7 2 2 7 2" xfId="7320"/>
    <cellStyle name="Normal 7 2 2 7 3" xfId="12419"/>
    <cellStyle name="Normal 7 2 2 8" xfId="3181"/>
    <cellStyle name="Normal 7 2 2 8 2" xfId="8350"/>
    <cellStyle name="Normal 7 2 2 8 3" xfId="13446"/>
    <cellStyle name="Normal 7 2 2 9" xfId="4208"/>
    <cellStyle name="Normal 7 2 2 9 2" xfId="9376"/>
    <cellStyle name="Normal 7 2 2 9 3" xfId="14469"/>
    <cellStyle name="Normal 7 2 3" xfId="107"/>
    <cellStyle name="Normal 7 2 3 10" xfId="10402"/>
    <cellStyle name="Normal 7 2 3 2" xfId="237"/>
    <cellStyle name="Normal 7 2 3 2 2" xfId="495"/>
    <cellStyle name="Normal 7 2 3 2 2 2" xfId="1009"/>
    <cellStyle name="Normal 7 2 3 2 2 2 2" xfId="2041"/>
    <cellStyle name="Normal 7 2 3 2 2 2 2 2" xfId="7216"/>
    <cellStyle name="Normal 7 2 3 2 2 2 2 3" xfId="12323"/>
    <cellStyle name="Normal 7 2 3 2 2 2 3" xfId="3075"/>
    <cellStyle name="Normal 7 2 3 2 2 2 3 2" xfId="8248"/>
    <cellStyle name="Normal 7 2 3 2 2 2 3 3" xfId="13347"/>
    <cellStyle name="Normal 7 2 3 2 2 2 4" xfId="4115"/>
    <cellStyle name="Normal 7 2 3 2 2 2 4 2" xfId="9284"/>
    <cellStyle name="Normal 7 2 3 2 2 2 4 3" xfId="14378"/>
    <cellStyle name="Normal 7 2 3 2 2 2 5" xfId="5136"/>
    <cellStyle name="Normal 7 2 3 2 2 2 5 2" xfId="10304"/>
    <cellStyle name="Normal 7 2 3 2 2 2 5 3" xfId="15397"/>
    <cellStyle name="Normal 7 2 3 2 2 2 6" xfId="6186"/>
    <cellStyle name="Normal 7 2 3 2 2 2 7" xfId="11298"/>
    <cellStyle name="Normal 7 2 3 2 2 3" xfId="1529"/>
    <cellStyle name="Normal 7 2 3 2 2 3 2" xfId="6704"/>
    <cellStyle name="Normal 7 2 3 2 2 3 3" xfId="11811"/>
    <cellStyle name="Normal 7 2 3 2 2 4" xfId="2563"/>
    <cellStyle name="Normal 7 2 3 2 2 4 2" xfId="7736"/>
    <cellStyle name="Normal 7 2 3 2 2 4 3" xfId="12835"/>
    <cellStyle name="Normal 7 2 3 2 2 5" xfId="3602"/>
    <cellStyle name="Normal 7 2 3 2 2 5 2" xfId="8771"/>
    <cellStyle name="Normal 7 2 3 2 2 5 3" xfId="13865"/>
    <cellStyle name="Normal 7 2 3 2 2 6" xfId="4624"/>
    <cellStyle name="Normal 7 2 3 2 2 6 2" xfId="9792"/>
    <cellStyle name="Normal 7 2 3 2 2 6 3" xfId="14885"/>
    <cellStyle name="Normal 7 2 3 2 2 7" xfId="5672"/>
    <cellStyle name="Normal 7 2 3 2 2 8" xfId="10786"/>
    <cellStyle name="Normal 7 2 3 2 3" xfId="753"/>
    <cellStyle name="Normal 7 2 3 2 3 2" xfId="1785"/>
    <cellStyle name="Normal 7 2 3 2 3 2 2" xfId="6960"/>
    <cellStyle name="Normal 7 2 3 2 3 2 3" xfId="12067"/>
    <cellStyle name="Normal 7 2 3 2 3 3" xfId="2819"/>
    <cellStyle name="Normal 7 2 3 2 3 3 2" xfId="7992"/>
    <cellStyle name="Normal 7 2 3 2 3 3 3" xfId="13091"/>
    <cellStyle name="Normal 7 2 3 2 3 4" xfId="3859"/>
    <cellStyle name="Normal 7 2 3 2 3 4 2" xfId="9028"/>
    <cellStyle name="Normal 7 2 3 2 3 4 3" xfId="14122"/>
    <cellStyle name="Normal 7 2 3 2 3 5" xfId="4880"/>
    <cellStyle name="Normal 7 2 3 2 3 5 2" xfId="10048"/>
    <cellStyle name="Normal 7 2 3 2 3 5 3" xfId="15141"/>
    <cellStyle name="Normal 7 2 3 2 3 6" xfId="5930"/>
    <cellStyle name="Normal 7 2 3 2 3 7" xfId="11042"/>
    <cellStyle name="Normal 7 2 3 2 4" xfId="1273"/>
    <cellStyle name="Normal 7 2 3 2 4 2" xfId="6448"/>
    <cellStyle name="Normal 7 2 3 2 4 3" xfId="11555"/>
    <cellStyle name="Normal 7 2 3 2 5" xfId="2307"/>
    <cellStyle name="Normal 7 2 3 2 5 2" xfId="7480"/>
    <cellStyle name="Normal 7 2 3 2 5 3" xfId="12579"/>
    <cellStyle name="Normal 7 2 3 2 6" xfId="3345"/>
    <cellStyle name="Normal 7 2 3 2 6 2" xfId="8514"/>
    <cellStyle name="Normal 7 2 3 2 6 3" xfId="13609"/>
    <cellStyle name="Normal 7 2 3 2 7" xfId="4368"/>
    <cellStyle name="Normal 7 2 3 2 7 2" xfId="9536"/>
    <cellStyle name="Normal 7 2 3 2 7 3" xfId="14629"/>
    <cellStyle name="Normal 7 2 3 2 8" xfId="5414"/>
    <cellStyle name="Normal 7 2 3 2 9" xfId="10530"/>
    <cellStyle name="Normal 7 2 3 3" xfId="367"/>
    <cellStyle name="Normal 7 2 3 3 2" xfId="881"/>
    <cellStyle name="Normal 7 2 3 3 2 2" xfId="1913"/>
    <cellStyle name="Normal 7 2 3 3 2 2 2" xfId="7088"/>
    <cellStyle name="Normal 7 2 3 3 2 2 3" xfId="12195"/>
    <cellStyle name="Normal 7 2 3 3 2 3" xfId="2947"/>
    <cellStyle name="Normal 7 2 3 3 2 3 2" xfId="8120"/>
    <cellStyle name="Normal 7 2 3 3 2 3 3" xfId="13219"/>
    <cellStyle name="Normal 7 2 3 3 2 4" xfId="3987"/>
    <cellStyle name="Normal 7 2 3 3 2 4 2" xfId="9156"/>
    <cellStyle name="Normal 7 2 3 3 2 4 3" xfId="14250"/>
    <cellStyle name="Normal 7 2 3 3 2 5" xfId="5008"/>
    <cellStyle name="Normal 7 2 3 3 2 5 2" xfId="10176"/>
    <cellStyle name="Normal 7 2 3 3 2 5 3" xfId="15269"/>
    <cellStyle name="Normal 7 2 3 3 2 6" xfId="6058"/>
    <cellStyle name="Normal 7 2 3 3 2 7" xfId="11170"/>
    <cellStyle name="Normal 7 2 3 3 3" xfId="1401"/>
    <cellStyle name="Normal 7 2 3 3 3 2" xfId="6576"/>
    <cellStyle name="Normal 7 2 3 3 3 3" xfId="11683"/>
    <cellStyle name="Normal 7 2 3 3 4" xfId="2435"/>
    <cellStyle name="Normal 7 2 3 3 4 2" xfId="7608"/>
    <cellStyle name="Normal 7 2 3 3 4 3" xfId="12707"/>
    <cellStyle name="Normal 7 2 3 3 5" xfId="3474"/>
    <cellStyle name="Normal 7 2 3 3 5 2" xfId="8643"/>
    <cellStyle name="Normal 7 2 3 3 5 3" xfId="13737"/>
    <cellStyle name="Normal 7 2 3 3 6" xfId="4496"/>
    <cellStyle name="Normal 7 2 3 3 6 2" xfId="9664"/>
    <cellStyle name="Normal 7 2 3 3 6 3" xfId="14757"/>
    <cellStyle name="Normal 7 2 3 3 7" xfId="5544"/>
    <cellStyle name="Normal 7 2 3 3 8" xfId="10658"/>
    <cellStyle name="Normal 7 2 3 4" xfId="625"/>
    <cellStyle name="Normal 7 2 3 4 2" xfId="1657"/>
    <cellStyle name="Normal 7 2 3 4 2 2" xfId="6832"/>
    <cellStyle name="Normal 7 2 3 4 2 3" xfId="11939"/>
    <cellStyle name="Normal 7 2 3 4 3" xfId="2691"/>
    <cellStyle name="Normal 7 2 3 4 3 2" xfId="7864"/>
    <cellStyle name="Normal 7 2 3 4 3 3" xfId="12963"/>
    <cellStyle name="Normal 7 2 3 4 4" xfId="3731"/>
    <cellStyle name="Normal 7 2 3 4 4 2" xfId="8900"/>
    <cellStyle name="Normal 7 2 3 4 4 3" xfId="13994"/>
    <cellStyle name="Normal 7 2 3 4 5" xfId="4752"/>
    <cellStyle name="Normal 7 2 3 4 5 2" xfId="9920"/>
    <cellStyle name="Normal 7 2 3 4 5 3" xfId="15013"/>
    <cellStyle name="Normal 7 2 3 4 6" xfId="5802"/>
    <cellStyle name="Normal 7 2 3 4 7" xfId="10914"/>
    <cellStyle name="Normal 7 2 3 5" xfId="1145"/>
    <cellStyle name="Normal 7 2 3 5 2" xfId="6320"/>
    <cellStyle name="Normal 7 2 3 5 3" xfId="11427"/>
    <cellStyle name="Normal 7 2 3 6" xfId="2179"/>
    <cellStyle name="Normal 7 2 3 6 2" xfId="7352"/>
    <cellStyle name="Normal 7 2 3 6 3" xfId="12451"/>
    <cellStyle name="Normal 7 2 3 7" xfId="3215"/>
    <cellStyle name="Normal 7 2 3 7 2" xfId="8384"/>
    <cellStyle name="Normal 7 2 3 7 3" xfId="13480"/>
    <cellStyle name="Normal 7 2 3 8" xfId="4240"/>
    <cellStyle name="Normal 7 2 3 8 2" xfId="9408"/>
    <cellStyle name="Normal 7 2 3 8 3" xfId="14501"/>
    <cellStyle name="Normal 7 2 3 9" xfId="5284"/>
    <cellStyle name="Normal 7 2 4" xfId="173"/>
    <cellStyle name="Normal 7 2 4 2" xfId="431"/>
    <cellStyle name="Normal 7 2 4 2 2" xfId="945"/>
    <cellStyle name="Normal 7 2 4 2 2 2" xfId="1977"/>
    <cellStyle name="Normal 7 2 4 2 2 2 2" xfId="7152"/>
    <cellStyle name="Normal 7 2 4 2 2 2 3" xfId="12259"/>
    <cellStyle name="Normal 7 2 4 2 2 3" xfId="3011"/>
    <cellStyle name="Normal 7 2 4 2 2 3 2" xfId="8184"/>
    <cellStyle name="Normal 7 2 4 2 2 3 3" xfId="13283"/>
    <cellStyle name="Normal 7 2 4 2 2 4" xfId="4051"/>
    <cellStyle name="Normal 7 2 4 2 2 4 2" xfId="9220"/>
    <cellStyle name="Normal 7 2 4 2 2 4 3" xfId="14314"/>
    <cellStyle name="Normal 7 2 4 2 2 5" xfId="5072"/>
    <cellStyle name="Normal 7 2 4 2 2 5 2" xfId="10240"/>
    <cellStyle name="Normal 7 2 4 2 2 5 3" xfId="15333"/>
    <cellStyle name="Normal 7 2 4 2 2 6" xfId="6122"/>
    <cellStyle name="Normal 7 2 4 2 2 7" xfId="11234"/>
    <cellStyle name="Normal 7 2 4 2 3" xfId="1465"/>
    <cellStyle name="Normal 7 2 4 2 3 2" xfId="6640"/>
    <cellStyle name="Normal 7 2 4 2 3 3" xfId="11747"/>
    <cellStyle name="Normal 7 2 4 2 4" xfId="2499"/>
    <cellStyle name="Normal 7 2 4 2 4 2" xfId="7672"/>
    <cellStyle name="Normal 7 2 4 2 4 3" xfId="12771"/>
    <cellStyle name="Normal 7 2 4 2 5" xfId="3538"/>
    <cellStyle name="Normal 7 2 4 2 5 2" xfId="8707"/>
    <cellStyle name="Normal 7 2 4 2 5 3" xfId="13801"/>
    <cellStyle name="Normal 7 2 4 2 6" xfId="4560"/>
    <cellStyle name="Normal 7 2 4 2 6 2" xfId="9728"/>
    <cellStyle name="Normal 7 2 4 2 6 3" xfId="14821"/>
    <cellStyle name="Normal 7 2 4 2 7" xfId="5608"/>
    <cellStyle name="Normal 7 2 4 2 8" xfId="10722"/>
    <cellStyle name="Normal 7 2 4 3" xfId="689"/>
    <cellStyle name="Normal 7 2 4 3 2" xfId="1721"/>
    <cellStyle name="Normal 7 2 4 3 2 2" xfId="6896"/>
    <cellStyle name="Normal 7 2 4 3 2 3" xfId="12003"/>
    <cellStyle name="Normal 7 2 4 3 3" xfId="2755"/>
    <cellStyle name="Normal 7 2 4 3 3 2" xfId="7928"/>
    <cellStyle name="Normal 7 2 4 3 3 3" xfId="13027"/>
    <cellStyle name="Normal 7 2 4 3 4" xfId="3795"/>
    <cellStyle name="Normal 7 2 4 3 4 2" xfId="8964"/>
    <cellStyle name="Normal 7 2 4 3 4 3" xfId="14058"/>
    <cellStyle name="Normal 7 2 4 3 5" xfId="4816"/>
    <cellStyle name="Normal 7 2 4 3 5 2" xfId="9984"/>
    <cellStyle name="Normal 7 2 4 3 5 3" xfId="15077"/>
    <cellStyle name="Normal 7 2 4 3 6" xfId="5866"/>
    <cellStyle name="Normal 7 2 4 3 7" xfId="10978"/>
    <cellStyle name="Normal 7 2 4 4" xfId="1209"/>
    <cellStyle name="Normal 7 2 4 4 2" xfId="6384"/>
    <cellStyle name="Normal 7 2 4 4 3" xfId="11491"/>
    <cellStyle name="Normal 7 2 4 5" xfId="2243"/>
    <cellStyle name="Normal 7 2 4 5 2" xfId="7416"/>
    <cellStyle name="Normal 7 2 4 5 3" xfId="12515"/>
    <cellStyle name="Normal 7 2 4 6" xfId="3281"/>
    <cellStyle name="Normal 7 2 4 6 2" xfId="8450"/>
    <cellStyle name="Normal 7 2 4 6 3" xfId="13545"/>
    <cellStyle name="Normal 7 2 4 7" xfId="4304"/>
    <cellStyle name="Normal 7 2 4 7 2" xfId="9472"/>
    <cellStyle name="Normal 7 2 4 7 3" xfId="14565"/>
    <cellStyle name="Normal 7 2 4 8" xfId="5350"/>
    <cellStyle name="Normal 7 2 4 9" xfId="10466"/>
    <cellStyle name="Normal 7 2 5" xfId="303"/>
    <cellStyle name="Normal 7 2 5 2" xfId="817"/>
    <cellStyle name="Normal 7 2 5 2 2" xfId="1849"/>
    <cellStyle name="Normal 7 2 5 2 2 2" xfId="7024"/>
    <cellStyle name="Normal 7 2 5 2 2 3" xfId="12131"/>
    <cellStyle name="Normal 7 2 5 2 3" xfId="2883"/>
    <cellStyle name="Normal 7 2 5 2 3 2" xfId="8056"/>
    <cellStyle name="Normal 7 2 5 2 3 3" xfId="13155"/>
    <cellStyle name="Normal 7 2 5 2 4" xfId="3923"/>
    <cellStyle name="Normal 7 2 5 2 4 2" xfId="9092"/>
    <cellStyle name="Normal 7 2 5 2 4 3" xfId="14186"/>
    <cellStyle name="Normal 7 2 5 2 5" xfId="4944"/>
    <cellStyle name="Normal 7 2 5 2 5 2" xfId="10112"/>
    <cellStyle name="Normal 7 2 5 2 5 3" xfId="15205"/>
    <cellStyle name="Normal 7 2 5 2 6" xfId="5994"/>
    <cellStyle name="Normal 7 2 5 2 7" xfId="11106"/>
    <cellStyle name="Normal 7 2 5 3" xfId="1337"/>
    <cellStyle name="Normal 7 2 5 3 2" xfId="6512"/>
    <cellStyle name="Normal 7 2 5 3 3" xfId="11619"/>
    <cellStyle name="Normal 7 2 5 4" xfId="2371"/>
    <cellStyle name="Normal 7 2 5 4 2" xfId="7544"/>
    <cellStyle name="Normal 7 2 5 4 3" xfId="12643"/>
    <cellStyle name="Normal 7 2 5 5" xfId="3410"/>
    <cellStyle name="Normal 7 2 5 5 2" xfId="8579"/>
    <cellStyle name="Normal 7 2 5 5 3" xfId="13673"/>
    <cellStyle name="Normal 7 2 5 6" xfId="4432"/>
    <cellStyle name="Normal 7 2 5 6 2" xfId="9600"/>
    <cellStyle name="Normal 7 2 5 6 3" xfId="14693"/>
    <cellStyle name="Normal 7 2 5 7" xfId="5480"/>
    <cellStyle name="Normal 7 2 5 8" xfId="10594"/>
    <cellStyle name="Normal 7 2 6" xfId="561"/>
    <cellStyle name="Normal 7 2 6 2" xfId="1593"/>
    <cellStyle name="Normal 7 2 6 2 2" xfId="6768"/>
    <cellStyle name="Normal 7 2 6 2 3" xfId="11875"/>
    <cellStyle name="Normal 7 2 6 3" xfId="2627"/>
    <cellStyle name="Normal 7 2 6 3 2" xfId="7800"/>
    <cellStyle name="Normal 7 2 6 3 3" xfId="12899"/>
    <cellStyle name="Normal 7 2 6 4" xfId="3667"/>
    <cellStyle name="Normal 7 2 6 4 2" xfId="8836"/>
    <cellStyle name="Normal 7 2 6 4 3" xfId="13930"/>
    <cellStyle name="Normal 7 2 6 5" xfId="4688"/>
    <cellStyle name="Normal 7 2 6 5 2" xfId="9856"/>
    <cellStyle name="Normal 7 2 6 5 3" xfId="14949"/>
    <cellStyle name="Normal 7 2 6 6" xfId="5738"/>
    <cellStyle name="Normal 7 2 6 7" xfId="10850"/>
    <cellStyle name="Normal 7 2 7" xfId="1079"/>
    <cellStyle name="Normal 7 2 7 2" xfId="6254"/>
    <cellStyle name="Normal 7 2 7 3" xfId="11363"/>
    <cellStyle name="Normal 7 2 8" xfId="2114"/>
    <cellStyle name="Normal 7 2 8 2" xfId="7287"/>
    <cellStyle name="Normal 7 2 8 3" xfId="12387"/>
    <cellStyle name="Normal 7 2 9" xfId="3148"/>
    <cellStyle name="Normal 7 2 9 2" xfId="8317"/>
    <cellStyle name="Normal 7 2 9 3" xfId="13414"/>
    <cellStyle name="Normal 7 3" xfId="57"/>
    <cellStyle name="Normal 7 3 10" xfId="5234"/>
    <cellStyle name="Normal 7 3 11" xfId="10354"/>
    <cellStyle name="Normal 7 3 2" xfId="123"/>
    <cellStyle name="Normal 7 3 2 10" xfId="10418"/>
    <cellStyle name="Normal 7 3 2 2" xfId="253"/>
    <cellStyle name="Normal 7 3 2 2 2" xfId="511"/>
    <cellStyle name="Normal 7 3 2 2 2 2" xfId="1025"/>
    <cellStyle name="Normal 7 3 2 2 2 2 2" xfId="2057"/>
    <cellStyle name="Normal 7 3 2 2 2 2 2 2" xfId="7232"/>
    <cellStyle name="Normal 7 3 2 2 2 2 2 3" xfId="12339"/>
    <cellStyle name="Normal 7 3 2 2 2 2 3" xfId="3091"/>
    <cellStyle name="Normal 7 3 2 2 2 2 3 2" xfId="8264"/>
    <cellStyle name="Normal 7 3 2 2 2 2 3 3" xfId="13363"/>
    <cellStyle name="Normal 7 3 2 2 2 2 4" xfId="4131"/>
    <cellStyle name="Normal 7 3 2 2 2 2 4 2" xfId="9300"/>
    <cellStyle name="Normal 7 3 2 2 2 2 4 3" xfId="14394"/>
    <cellStyle name="Normal 7 3 2 2 2 2 5" xfId="5152"/>
    <cellStyle name="Normal 7 3 2 2 2 2 5 2" xfId="10320"/>
    <cellStyle name="Normal 7 3 2 2 2 2 5 3" xfId="15413"/>
    <cellStyle name="Normal 7 3 2 2 2 2 6" xfId="6202"/>
    <cellStyle name="Normal 7 3 2 2 2 2 7" xfId="11314"/>
    <cellStyle name="Normal 7 3 2 2 2 3" xfId="1545"/>
    <cellStyle name="Normal 7 3 2 2 2 3 2" xfId="6720"/>
    <cellStyle name="Normal 7 3 2 2 2 3 3" xfId="11827"/>
    <cellStyle name="Normal 7 3 2 2 2 4" xfId="2579"/>
    <cellStyle name="Normal 7 3 2 2 2 4 2" xfId="7752"/>
    <cellStyle name="Normal 7 3 2 2 2 4 3" xfId="12851"/>
    <cellStyle name="Normal 7 3 2 2 2 5" xfId="3618"/>
    <cellStyle name="Normal 7 3 2 2 2 5 2" xfId="8787"/>
    <cellStyle name="Normal 7 3 2 2 2 5 3" xfId="13881"/>
    <cellStyle name="Normal 7 3 2 2 2 6" xfId="4640"/>
    <cellStyle name="Normal 7 3 2 2 2 6 2" xfId="9808"/>
    <cellStyle name="Normal 7 3 2 2 2 6 3" xfId="14901"/>
    <cellStyle name="Normal 7 3 2 2 2 7" xfId="5688"/>
    <cellStyle name="Normal 7 3 2 2 2 8" xfId="10802"/>
    <cellStyle name="Normal 7 3 2 2 3" xfId="769"/>
    <cellStyle name="Normal 7 3 2 2 3 2" xfId="1801"/>
    <cellStyle name="Normal 7 3 2 2 3 2 2" xfId="6976"/>
    <cellStyle name="Normal 7 3 2 2 3 2 3" xfId="12083"/>
    <cellStyle name="Normal 7 3 2 2 3 3" xfId="2835"/>
    <cellStyle name="Normal 7 3 2 2 3 3 2" xfId="8008"/>
    <cellStyle name="Normal 7 3 2 2 3 3 3" xfId="13107"/>
    <cellStyle name="Normal 7 3 2 2 3 4" xfId="3875"/>
    <cellStyle name="Normal 7 3 2 2 3 4 2" xfId="9044"/>
    <cellStyle name="Normal 7 3 2 2 3 4 3" xfId="14138"/>
    <cellStyle name="Normal 7 3 2 2 3 5" xfId="4896"/>
    <cellStyle name="Normal 7 3 2 2 3 5 2" xfId="10064"/>
    <cellStyle name="Normal 7 3 2 2 3 5 3" xfId="15157"/>
    <cellStyle name="Normal 7 3 2 2 3 6" xfId="5946"/>
    <cellStyle name="Normal 7 3 2 2 3 7" xfId="11058"/>
    <cellStyle name="Normal 7 3 2 2 4" xfId="1289"/>
    <cellStyle name="Normal 7 3 2 2 4 2" xfId="6464"/>
    <cellStyle name="Normal 7 3 2 2 4 3" xfId="11571"/>
    <cellStyle name="Normal 7 3 2 2 5" xfId="2323"/>
    <cellStyle name="Normal 7 3 2 2 5 2" xfId="7496"/>
    <cellStyle name="Normal 7 3 2 2 5 3" xfId="12595"/>
    <cellStyle name="Normal 7 3 2 2 6" xfId="3361"/>
    <cellStyle name="Normal 7 3 2 2 6 2" xfId="8530"/>
    <cellStyle name="Normal 7 3 2 2 6 3" xfId="13625"/>
    <cellStyle name="Normal 7 3 2 2 7" xfId="4384"/>
    <cellStyle name="Normal 7 3 2 2 7 2" xfId="9552"/>
    <cellStyle name="Normal 7 3 2 2 7 3" xfId="14645"/>
    <cellStyle name="Normal 7 3 2 2 8" xfId="5430"/>
    <cellStyle name="Normal 7 3 2 2 9" xfId="10546"/>
    <cellStyle name="Normal 7 3 2 3" xfId="383"/>
    <cellStyle name="Normal 7 3 2 3 2" xfId="897"/>
    <cellStyle name="Normal 7 3 2 3 2 2" xfId="1929"/>
    <cellStyle name="Normal 7 3 2 3 2 2 2" xfId="7104"/>
    <cellStyle name="Normal 7 3 2 3 2 2 3" xfId="12211"/>
    <cellStyle name="Normal 7 3 2 3 2 3" xfId="2963"/>
    <cellStyle name="Normal 7 3 2 3 2 3 2" xfId="8136"/>
    <cellStyle name="Normal 7 3 2 3 2 3 3" xfId="13235"/>
    <cellStyle name="Normal 7 3 2 3 2 4" xfId="4003"/>
    <cellStyle name="Normal 7 3 2 3 2 4 2" xfId="9172"/>
    <cellStyle name="Normal 7 3 2 3 2 4 3" xfId="14266"/>
    <cellStyle name="Normal 7 3 2 3 2 5" xfId="5024"/>
    <cellStyle name="Normal 7 3 2 3 2 5 2" xfId="10192"/>
    <cellStyle name="Normal 7 3 2 3 2 5 3" xfId="15285"/>
    <cellStyle name="Normal 7 3 2 3 2 6" xfId="6074"/>
    <cellStyle name="Normal 7 3 2 3 2 7" xfId="11186"/>
    <cellStyle name="Normal 7 3 2 3 3" xfId="1417"/>
    <cellStyle name="Normal 7 3 2 3 3 2" xfId="6592"/>
    <cellStyle name="Normal 7 3 2 3 3 3" xfId="11699"/>
    <cellStyle name="Normal 7 3 2 3 4" xfId="2451"/>
    <cellStyle name="Normal 7 3 2 3 4 2" xfId="7624"/>
    <cellStyle name="Normal 7 3 2 3 4 3" xfId="12723"/>
    <cellStyle name="Normal 7 3 2 3 5" xfId="3490"/>
    <cellStyle name="Normal 7 3 2 3 5 2" xfId="8659"/>
    <cellStyle name="Normal 7 3 2 3 5 3" xfId="13753"/>
    <cellStyle name="Normal 7 3 2 3 6" xfId="4512"/>
    <cellStyle name="Normal 7 3 2 3 6 2" xfId="9680"/>
    <cellStyle name="Normal 7 3 2 3 6 3" xfId="14773"/>
    <cellStyle name="Normal 7 3 2 3 7" xfId="5560"/>
    <cellStyle name="Normal 7 3 2 3 8" xfId="10674"/>
    <cellStyle name="Normal 7 3 2 4" xfId="641"/>
    <cellStyle name="Normal 7 3 2 4 2" xfId="1673"/>
    <cellStyle name="Normal 7 3 2 4 2 2" xfId="6848"/>
    <cellStyle name="Normal 7 3 2 4 2 3" xfId="11955"/>
    <cellStyle name="Normal 7 3 2 4 3" xfId="2707"/>
    <cellStyle name="Normal 7 3 2 4 3 2" xfId="7880"/>
    <cellStyle name="Normal 7 3 2 4 3 3" xfId="12979"/>
    <cellStyle name="Normal 7 3 2 4 4" xfId="3747"/>
    <cellStyle name="Normal 7 3 2 4 4 2" xfId="8916"/>
    <cellStyle name="Normal 7 3 2 4 4 3" xfId="14010"/>
    <cellStyle name="Normal 7 3 2 4 5" xfId="4768"/>
    <cellStyle name="Normal 7 3 2 4 5 2" xfId="9936"/>
    <cellStyle name="Normal 7 3 2 4 5 3" xfId="15029"/>
    <cellStyle name="Normal 7 3 2 4 6" xfId="5818"/>
    <cellStyle name="Normal 7 3 2 4 7" xfId="10930"/>
    <cellStyle name="Normal 7 3 2 5" xfId="1161"/>
    <cellStyle name="Normal 7 3 2 5 2" xfId="6336"/>
    <cellStyle name="Normal 7 3 2 5 3" xfId="11443"/>
    <cellStyle name="Normal 7 3 2 6" xfId="2195"/>
    <cellStyle name="Normal 7 3 2 6 2" xfId="7368"/>
    <cellStyle name="Normal 7 3 2 6 3" xfId="12467"/>
    <cellStyle name="Normal 7 3 2 7" xfId="3231"/>
    <cellStyle name="Normal 7 3 2 7 2" xfId="8400"/>
    <cellStyle name="Normal 7 3 2 7 3" xfId="13496"/>
    <cellStyle name="Normal 7 3 2 8" xfId="4256"/>
    <cellStyle name="Normal 7 3 2 8 2" xfId="9424"/>
    <cellStyle name="Normal 7 3 2 8 3" xfId="14517"/>
    <cellStyle name="Normal 7 3 2 9" xfId="5300"/>
    <cellStyle name="Normal 7 3 3" xfId="189"/>
    <cellStyle name="Normal 7 3 3 2" xfId="447"/>
    <cellStyle name="Normal 7 3 3 2 2" xfId="961"/>
    <cellStyle name="Normal 7 3 3 2 2 2" xfId="1993"/>
    <cellStyle name="Normal 7 3 3 2 2 2 2" xfId="7168"/>
    <cellStyle name="Normal 7 3 3 2 2 2 3" xfId="12275"/>
    <cellStyle name="Normal 7 3 3 2 2 3" xfId="3027"/>
    <cellStyle name="Normal 7 3 3 2 2 3 2" xfId="8200"/>
    <cellStyle name="Normal 7 3 3 2 2 3 3" xfId="13299"/>
    <cellStyle name="Normal 7 3 3 2 2 4" xfId="4067"/>
    <cellStyle name="Normal 7 3 3 2 2 4 2" xfId="9236"/>
    <cellStyle name="Normal 7 3 3 2 2 4 3" xfId="14330"/>
    <cellStyle name="Normal 7 3 3 2 2 5" xfId="5088"/>
    <cellStyle name="Normal 7 3 3 2 2 5 2" xfId="10256"/>
    <cellStyle name="Normal 7 3 3 2 2 5 3" xfId="15349"/>
    <cellStyle name="Normal 7 3 3 2 2 6" xfId="6138"/>
    <cellStyle name="Normal 7 3 3 2 2 7" xfId="11250"/>
    <cellStyle name="Normal 7 3 3 2 3" xfId="1481"/>
    <cellStyle name="Normal 7 3 3 2 3 2" xfId="6656"/>
    <cellStyle name="Normal 7 3 3 2 3 3" xfId="11763"/>
    <cellStyle name="Normal 7 3 3 2 4" xfId="2515"/>
    <cellStyle name="Normal 7 3 3 2 4 2" xfId="7688"/>
    <cellStyle name="Normal 7 3 3 2 4 3" xfId="12787"/>
    <cellStyle name="Normal 7 3 3 2 5" xfId="3554"/>
    <cellStyle name="Normal 7 3 3 2 5 2" xfId="8723"/>
    <cellStyle name="Normal 7 3 3 2 5 3" xfId="13817"/>
    <cellStyle name="Normal 7 3 3 2 6" xfId="4576"/>
    <cellStyle name="Normal 7 3 3 2 6 2" xfId="9744"/>
    <cellStyle name="Normal 7 3 3 2 6 3" xfId="14837"/>
    <cellStyle name="Normal 7 3 3 2 7" xfId="5624"/>
    <cellStyle name="Normal 7 3 3 2 8" xfId="10738"/>
    <cellStyle name="Normal 7 3 3 3" xfId="705"/>
    <cellStyle name="Normal 7 3 3 3 2" xfId="1737"/>
    <cellStyle name="Normal 7 3 3 3 2 2" xfId="6912"/>
    <cellStyle name="Normal 7 3 3 3 2 3" xfId="12019"/>
    <cellStyle name="Normal 7 3 3 3 3" xfId="2771"/>
    <cellStyle name="Normal 7 3 3 3 3 2" xfId="7944"/>
    <cellStyle name="Normal 7 3 3 3 3 3" xfId="13043"/>
    <cellStyle name="Normal 7 3 3 3 4" xfId="3811"/>
    <cellStyle name="Normal 7 3 3 3 4 2" xfId="8980"/>
    <cellStyle name="Normal 7 3 3 3 4 3" xfId="14074"/>
    <cellStyle name="Normal 7 3 3 3 5" xfId="4832"/>
    <cellStyle name="Normal 7 3 3 3 5 2" xfId="10000"/>
    <cellStyle name="Normal 7 3 3 3 5 3" xfId="15093"/>
    <cellStyle name="Normal 7 3 3 3 6" xfId="5882"/>
    <cellStyle name="Normal 7 3 3 3 7" xfId="10994"/>
    <cellStyle name="Normal 7 3 3 4" xfId="1225"/>
    <cellStyle name="Normal 7 3 3 4 2" xfId="6400"/>
    <cellStyle name="Normal 7 3 3 4 3" xfId="11507"/>
    <cellStyle name="Normal 7 3 3 5" xfId="2259"/>
    <cellStyle name="Normal 7 3 3 5 2" xfId="7432"/>
    <cellStyle name="Normal 7 3 3 5 3" xfId="12531"/>
    <cellStyle name="Normal 7 3 3 6" xfId="3297"/>
    <cellStyle name="Normal 7 3 3 6 2" xfId="8466"/>
    <cellStyle name="Normal 7 3 3 6 3" xfId="13561"/>
    <cellStyle name="Normal 7 3 3 7" xfId="4320"/>
    <cellStyle name="Normal 7 3 3 7 2" xfId="9488"/>
    <cellStyle name="Normal 7 3 3 7 3" xfId="14581"/>
    <cellStyle name="Normal 7 3 3 8" xfId="5366"/>
    <cellStyle name="Normal 7 3 3 9" xfId="10482"/>
    <cellStyle name="Normal 7 3 4" xfId="319"/>
    <cellStyle name="Normal 7 3 4 2" xfId="833"/>
    <cellStyle name="Normal 7 3 4 2 2" xfId="1865"/>
    <cellStyle name="Normal 7 3 4 2 2 2" xfId="7040"/>
    <cellStyle name="Normal 7 3 4 2 2 3" xfId="12147"/>
    <cellStyle name="Normal 7 3 4 2 3" xfId="2899"/>
    <cellStyle name="Normal 7 3 4 2 3 2" xfId="8072"/>
    <cellStyle name="Normal 7 3 4 2 3 3" xfId="13171"/>
    <cellStyle name="Normal 7 3 4 2 4" xfId="3939"/>
    <cellStyle name="Normal 7 3 4 2 4 2" xfId="9108"/>
    <cellStyle name="Normal 7 3 4 2 4 3" xfId="14202"/>
    <cellStyle name="Normal 7 3 4 2 5" xfId="4960"/>
    <cellStyle name="Normal 7 3 4 2 5 2" xfId="10128"/>
    <cellStyle name="Normal 7 3 4 2 5 3" xfId="15221"/>
    <cellStyle name="Normal 7 3 4 2 6" xfId="6010"/>
    <cellStyle name="Normal 7 3 4 2 7" xfId="11122"/>
    <cellStyle name="Normal 7 3 4 3" xfId="1353"/>
    <cellStyle name="Normal 7 3 4 3 2" xfId="6528"/>
    <cellStyle name="Normal 7 3 4 3 3" xfId="11635"/>
    <cellStyle name="Normal 7 3 4 4" xfId="2387"/>
    <cellStyle name="Normal 7 3 4 4 2" xfId="7560"/>
    <cellStyle name="Normal 7 3 4 4 3" xfId="12659"/>
    <cellStyle name="Normal 7 3 4 5" xfId="3426"/>
    <cellStyle name="Normal 7 3 4 5 2" xfId="8595"/>
    <cellStyle name="Normal 7 3 4 5 3" xfId="13689"/>
    <cellStyle name="Normal 7 3 4 6" xfId="4448"/>
    <cellStyle name="Normal 7 3 4 6 2" xfId="9616"/>
    <cellStyle name="Normal 7 3 4 6 3" xfId="14709"/>
    <cellStyle name="Normal 7 3 4 7" xfId="5496"/>
    <cellStyle name="Normal 7 3 4 8" xfId="10610"/>
    <cellStyle name="Normal 7 3 5" xfId="577"/>
    <cellStyle name="Normal 7 3 5 2" xfId="1609"/>
    <cellStyle name="Normal 7 3 5 2 2" xfId="6784"/>
    <cellStyle name="Normal 7 3 5 2 3" xfId="11891"/>
    <cellStyle name="Normal 7 3 5 3" xfId="2643"/>
    <cellStyle name="Normal 7 3 5 3 2" xfId="7816"/>
    <cellStyle name="Normal 7 3 5 3 3" xfId="12915"/>
    <cellStyle name="Normal 7 3 5 4" xfId="3683"/>
    <cellStyle name="Normal 7 3 5 4 2" xfId="8852"/>
    <cellStyle name="Normal 7 3 5 4 3" xfId="13946"/>
    <cellStyle name="Normal 7 3 5 5" xfId="4704"/>
    <cellStyle name="Normal 7 3 5 5 2" xfId="9872"/>
    <cellStyle name="Normal 7 3 5 5 3" xfId="14965"/>
    <cellStyle name="Normal 7 3 5 6" xfId="5754"/>
    <cellStyle name="Normal 7 3 5 7" xfId="10866"/>
    <cellStyle name="Normal 7 3 6" xfId="1096"/>
    <cellStyle name="Normal 7 3 6 2" xfId="6271"/>
    <cellStyle name="Normal 7 3 6 3" xfId="11379"/>
    <cellStyle name="Normal 7 3 7" xfId="2131"/>
    <cellStyle name="Normal 7 3 7 2" xfId="7304"/>
    <cellStyle name="Normal 7 3 7 3" xfId="12403"/>
    <cellStyle name="Normal 7 3 8" xfId="3165"/>
    <cellStyle name="Normal 7 3 8 2" xfId="8334"/>
    <cellStyle name="Normal 7 3 8 3" xfId="13430"/>
    <cellStyle name="Normal 7 3 9" xfId="4192"/>
    <cellStyle name="Normal 7 3 9 2" xfId="9360"/>
    <cellStyle name="Normal 7 3 9 3" xfId="14453"/>
    <cellStyle name="Normal 7 4" xfId="91"/>
    <cellStyle name="Normal 7 4 10" xfId="10386"/>
    <cellStyle name="Normal 7 4 2" xfId="221"/>
    <cellStyle name="Normal 7 4 2 2" xfId="479"/>
    <cellStyle name="Normal 7 4 2 2 2" xfId="993"/>
    <cellStyle name="Normal 7 4 2 2 2 2" xfId="2025"/>
    <cellStyle name="Normal 7 4 2 2 2 2 2" xfId="7200"/>
    <cellStyle name="Normal 7 4 2 2 2 2 3" xfId="12307"/>
    <cellStyle name="Normal 7 4 2 2 2 3" xfId="3059"/>
    <cellStyle name="Normal 7 4 2 2 2 3 2" xfId="8232"/>
    <cellStyle name="Normal 7 4 2 2 2 3 3" xfId="13331"/>
    <cellStyle name="Normal 7 4 2 2 2 4" xfId="4099"/>
    <cellStyle name="Normal 7 4 2 2 2 4 2" xfId="9268"/>
    <cellStyle name="Normal 7 4 2 2 2 4 3" xfId="14362"/>
    <cellStyle name="Normal 7 4 2 2 2 5" xfId="5120"/>
    <cellStyle name="Normal 7 4 2 2 2 5 2" xfId="10288"/>
    <cellStyle name="Normal 7 4 2 2 2 5 3" xfId="15381"/>
    <cellStyle name="Normal 7 4 2 2 2 6" xfId="6170"/>
    <cellStyle name="Normal 7 4 2 2 2 7" xfId="11282"/>
    <cellStyle name="Normal 7 4 2 2 3" xfId="1513"/>
    <cellStyle name="Normal 7 4 2 2 3 2" xfId="6688"/>
    <cellStyle name="Normal 7 4 2 2 3 3" xfId="11795"/>
    <cellStyle name="Normal 7 4 2 2 4" xfId="2547"/>
    <cellStyle name="Normal 7 4 2 2 4 2" xfId="7720"/>
    <cellStyle name="Normal 7 4 2 2 4 3" xfId="12819"/>
    <cellStyle name="Normal 7 4 2 2 5" xfId="3586"/>
    <cellStyle name="Normal 7 4 2 2 5 2" xfId="8755"/>
    <cellStyle name="Normal 7 4 2 2 5 3" xfId="13849"/>
    <cellStyle name="Normal 7 4 2 2 6" xfId="4608"/>
    <cellStyle name="Normal 7 4 2 2 6 2" xfId="9776"/>
    <cellStyle name="Normal 7 4 2 2 6 3" xfId="14869"/>
    <cellStyle name="Normal 7 4 2 2 7" xfId="5656"/>
    <cellStyle name="Normal 7 4 2 2 8" xfId="10770"/>
    <cellStyle name="Normal 7 4 2 3" xfId="737"/>
    <cellStyle name="Normal 7 4 2 3 2" xfId="1769"/>
    <cellStyle name="Normal 7 4 2 3 2 2" xfId="6944"/>
    <cellStyle name="Normal 7 4 2 3 2 3" xfId="12051"/>
    <cellStyle name="Normal 7 4 2 3 3" xfId="2803"/>
    <cellStyle name="Normal 7 4 2 3 3 2" xfId="7976"/>
    <cellStyle name="Normal 7 4 2 3 3 3" xfId="13075"/>
    <cellStyle name="Normal 7 4 2 3 4" xfId="3843"/>
    <cellStyle name="Normal 7 4 2 3 4 2" xfId="9012"/>
    <cellStyle name="Normal 7 4 2 3 4 3" xfId="14106"/>
    <cellStyle name="Normal 7 4 2 3 5" xfId="4864"/>
    <cellStyle name="Normal 7 4 2 3 5 2" xfId="10032"/>
    <cellStyle name="Normal 7 4 2 3 5 3" xfId="15125"/>
    <cellStyle name="Normal 7 4 2 3 6" xfId="5914"/>
    <cellStyle name="Normal 7 4 2 3 7" xfId="11026"/>
    <cellStyle name="Normal 7 4 2 4" xfId="1257"/>
    <cellStyle name="Normal 7 4 2 4 2" xfId="6432"/>
    <cellStyle name="Normal 7 4 2 4 3" xfId="11539"/>
    <cellStyle name="Normal 7 4 2 5" xfId="2291"/>
    <cellStyle name="Normal 7 4 2 5 2" xfId="7464"/>
    <cellStyle name="Normal 7 4 2 5 3" xfId="12563"/>
    <cellStyle name="Normal 7 4 2 6" xfId="3329"/>
    <cellStyle name="Normal 7 4 2 6 2" xfId="8498"/>
    <cellStyle name="Normal 7 4 2 6 3" xfId="13593"/>
    <cellStyle name="Normal 7 4 2 7" xfId="4352"/>
    <cellStyle name="Normal 7 4 2 7 2" xfId="9520"/>
    <cellStyle name="Normal 7 4 2 7 3" xfId="14613"/>
    <cellStyle name="Normal 7 4 2 8" xfId="5398"/>
    <cellStyle name="Normal 7 4 2 9" xfId="10514"/>
    <cellStyle name="Normal 7 4 3" xfId="351"/>
    <cellStyle name="Normal 7 4 3 2" xfId="865"/>
    <cellStyle name="Normal 7 4 3 2 2" xfId="1897"/>
    <cellStyle name="Normal 7 4 3 2 2 2" xfId="7072"/>
    <cellStyle name="Normal 7 4 3 2 2 3" xfId="12179"/>
    <cellStyle name="Normal 7 4 3 2 3" xfId="2931"/>
    <cellStyle name="Normal 7 4 3 2 3 2" xfId="8104"/>
    <cellStyle name="Normal 7 4 3 2 3 3" xfId="13203"/>
    <cellStyle name="Normal 7 4 3 2 4" xfId="3971"/>
    <cellStyle name="Normal 7 4 3 2 4 2" xfId="9140"/>
    <cellStyle name="Normal 7 4 3 2 4 3" xfId="14234"/>
    <cellStyle name="Normal 7 4 3 2 5" xfId="4992"/>
    <cellStyle name="Normal 7 4 3 2 5 2" xfId="10160"/>
    <cellStyle name="Normal 7 4 3 2 5 3" xfId="15253"/>
    <cellStyle name="Normal 7 4 3 2 6" xfId="6042"/>
    <cellStyle name="Normal 7 4 3 2 7" xfId="11154"/>
    <cellStyle name="Normal 7 4 3 3" xfId="1385"/>
    <cellStyle name="Normal 7 4 3 3 2" xfId="6560"/>
    <cellStyle name="Normal 7 4 3 3 3" xfId="11667"/>
    <cellStyle name="Normal 7 4 3 4" xfId="2419"/>
    <cellStyle name="Normal 7 4 3 4 2" xfId="7592"/>
    <cellStyle name="Normal 7 4 3 4 3" xfId="12691"/>
    <cellStyle name="Normal 7 4 3 5" xfId="3458"/>
    <cellStyle name="Normal 7 4 3 5 2" xfId="8627"/>
    <cellStyle name="Normal 7 4 3 5 3" xfId="13721"/>
    <cellStyle name="Normal 7 4 3 6" xfId="4480"/>
    <cellStyle name="Normal 7 4 3 6 2" xfId="9648"/>
    <cellStyle name="Normal 7 4 3 6 3" xfId="14741"/>
    <cellStyle name="Normal 7 4 3 7" xfId="5528"/>
    <cellStyle name="Normal 7 4 3 8" xfId="10642"/>
    <cellStyle name="Normal 7 4 4" xfId="609"/>
    <cellStyle name="Normal 7 4 4 2" xfId="1641"/>
    <cellStyle name="Normal 7 4 4 2 2" xfId="6816"/>
    <cellStyle name="Normal 7 4 4 2 3" xfId="11923"/>
    <cellStyle name="Normal 7 4 4 3" xfId="2675"/>
    <cellStyle name="Normal 7 4 4 3 2" xfId="7848"/>
    <cellStyle name="Normal 7 4 4 3 3" xfId="12947"/>
    <cellStyle name="Normal 7 4 4 4" xfId="3715"/>
    <cellStyle name="Normal 7 4 4 4 2" xfId="8884"/>
    <cellStyle name="Normal 7 4 4 4 3" xfId="13978"/>
    <cellStyle name="Normal 7 4 4 5" xfId="4736"/>
    <cellStyle name="Normal 7 4 4 5 2" xfId="9904"/>
    <cellStyle name="Normal 7 4 4 5 3" xfId="14997"/>
    <cellStyle name="Normal 7 4 4 6" xfId="5786"/>
    <cellStyle name="Normal 7 4 4 7" xfId="10898"/>
    <cellStyle name="Normal 7 4 5" xfId="1129"/>
    <cellStyle name="Normal 7 4 5 2" xfId="6304"/>
    <cellStyle name="Normal 7 4 5 3" xfId="11411"/>
    <cellStyle name="Normal 7 4 6" xfId="2163"/>
    <cellStyle name="Normal 7 4 6 2" xfId="7336"/>
    <cellStyle name="Normal 7 4 6 3" xfId="12435"/>
    <cellStyle name="Normal 7 4 7" xfId="3199"/>
    <cellStyle name="Normal 7 4 7 2" xfId="8368"/>
    <cellStyle name="Normal 7 4 7 3" xfId="13464"/>
    <cellStyle name="Normal 7 4 8" xfId="4224"/>
    <cellStyle name="Normal 7 4 8 2" xfId="9392"/>
    <cellStyle name="Normal 7 4 8 3" xfId="14485"/>
    <cellStyle name="Normal 7 4 9" xfId="5268"/>
    <cellStyle name="Normal 7 5" xfId="157"/>
    <cellStyle name="Normal 7 5 2" xfId="415"/>
    <cellStyle name="Normal 7 5 2 2" xfId="929"/>
    <cellStyle name="Normal 7 5 2 2 2" xfId="1961"/>
    <cellStyle name="Normal 7 5 2 2 2 2" xfId="7136"/>
    <cellStyle name="Normal 7 5 2 2 2 3" xfId="12243"/>
    <cellStyle name="Normal 7 5 2 2 3" xfId="2995"/>
    <cellStyle name="Normal 7 5 2 2 3 2" xfId="8168"/>
    <cellStyle name="Normal 7 5 2 2 3 3" xfId="13267"/>
    <cellStyle name="Normal 7 5 2 2 4" xfId="4035"/>
    <cellStyle name="Normal 7 5 2 2 4 2" xfId="9204"/>
    <cellStyle name="Normal 7 5 2 2 4 3" xfId="14298"/>
    <cellStyle name="Normal 7 5 2 2 5" xfId="5056"/>
    <cellStyle name="Normal 7 5 2 2 5 2" xfId="10224"/>
    <cellStyle name="Normal 7 5 2 2 5 3" xfId="15317"/>
    <cellStyle name="Normal 7 5 2 2 6" xfId="6106"/>
    <cellStyle name="Normal 7 5 2 2 7" xfId="11218"/>
    <cellStyle name="Normal 7 5 2 3" xfId="1449"/>
    <cellStyle name="Normal 7 5 2 3 2" xfId="6624"/>
    <cellStyle name="Normal 7 5 2 3 3" xfId="11731"/>
    <cellStyle name="Normal 7 5 2 4" xfId="2483"/>
    <cellStyle name="Normal 7 5 2 4 2" xfId="7656"/>
    <cellStyle name="Normal 7 5 2 4 3" xfId="12755"/>
    <cellStyle name="Normal 7 5 2 5" xfId="3522"/>
    <cellStyle name="Normal 7 5 2 5 2" xfId="8691"/>
    <cellStyle name="Normal 7 5 2 5 3" xfId="13785"/>
    <cellStyle name="Normal 7 5 2 6" xfId="4544"/>
    <cellStyle name="Normal 7 5 2 6 2" xfId="9712"/>
    <cellStyle name="Normal 7 5 2 6 3" xfId="14805"/>
    <cellStyle name="Normal 7 5 2 7" xfId="5592"/>
    <cellStyle name="Normal 7 5 2 8" xfId="10706"/>
    <cellStyle name="Normal 7 5 3" xfId="673"/>
    <cellStyle name="Normal 7 5 3 2" xfId="1705"/>
    <cellStyle name="Normal 7 5 3 2 2" xfId="6880"/>
    <cellStyle name="Normal 7 5 3 2 3" xfId="11987"/>
    <cellStyle name="Normal 7 5 3 3" xfId="2739"/>
    <cellStyle name="Normal 7 5 3 3 2" xfId="7912"/>
    <cellStyle name="Normal 7 5 3 3 3" xfId="13011"/>
    <cellStyle name="Normal 7 5 3 4" xfId="3779"/>
    <cellStyle name="Normal 7 5 3 4 2" xfId="8948"/>
    <cellStyle name="Normal 7 5 3 4 3" xfId="14042"/>
    <cellStyle name="Normal 7 5 3 5" xfId="4800"/>
    <cellStyle name="Normal 7 5 3 5 2" xfId="9968"/>
    <cellStyle name="Normal 7 5 3 5 3" xfId="15061"/>
    <cellStyle name="Normal 7 5 3 6" xfId="5850"/>
    <cellStyle name="Normal 7 5 3 7" xfId="10962"/>
    <cellStyle name="Normal 7 5 4" xfId="1193"/>
    <cellStyle name="Normal 7 5 4 2" xfId="6368"/>
    <cellStyle name="Normal 7 5 4 3" xfId="11475"/>
    <cellStyle name="Normal 7 5 5" xfId="2227"/>
    <cellStyle name="Normal 7 5 5 2" xfId="7400"/>
    <cellStyle name="Normal 7 5 5 3" xfId="12499"/>
    <cellStyle name="Normal 7 5 6" xfId="3265"/>
    <cellStyle name="Normal 7 5 6 2" xfId="8434"/>
    <cellStyle name="Normal 7 5 6 3" xfId="13529"/>
    <cellStyle name="Normal 7 5 7" xfId="4288"/>
    <cellStyle name="Normal 7 5 7 2" xfId="9456"/>
    <cellStyle name="Normal 7 5 7 3" xfId="14549"/>
    <cellStyle name="Normal 7 5 8" xfId="5334"/>
    <cellStyle name="Normal 7 5 9" xfId="10450"/>
    <cellStyle name="Normal 7 6" xfId="287"/>
    <cellStyle name="Normal 7 6 2" xfId="801"/>
    <cellStyle name="Normal 7 6 2 2" xfId="1833"/>
    <cellStyle name="Normal 7 6 2 2 2" xfId="7008"/>
    <cellStyle name="Normal 7 6 2 2 3" xfId="12115"/>
    <cellStyle name="Normal 7 6 2 3" xfId="2867"/>
    <cellStyle name="Normal 7 6 2 3 2" xfId="8040"/>
    <cellStyle name="Normal 7 6 2 3 3" xfId="13139"/>
    <cellStyle name="Normal 7 6 2 4" xfId="3907"/>
    <cellStyle name="Normal 7 6 2 4 2" xfId="9076"/>
    <cellStyle name="Normal 7 6 2 4 3" xfId="14170"/>
    <cellStyle name="Normal 7 6 2 5" xfId="4928"/>
    <cellStyle name="Normal 7 6 2 5 2" xfId="10096"/>
    <cellStyle name="Normal 7 6 2 5 3" xfId="15189"/>
    <cellStyle name="Normal 7 6 2 6" xfId="5978"/>
    <cellStyle name="Normal 7 6 2 7" xfId="11090"/>
    <cellStyle name="Normal 7 6 3" xfId="1321"/>
    <cellStyle name="Normal 7 6 3 2" xfId="6496"/>
    <cellStyle name="Normal 7 6 3 3" xfId="11603"/>
    <cellStyle name="Normal 7 6 4" xfId="2355"/>
    <cellStyle name="Normal 7 6 4 2" xfId="7528"/>
    <cellStyle name="Normal 7 6 4 3" xfId="12627"/>
    <cellStyle name="Normal 7 6 5" xfId="3394"/>
    <cellStyle name="Normal 7 6 5 2" xfId="8563"/>
    <cellStyle name="Normal 7 6 5 3" xfId="13657"/>
    <cellStyle name="Normal 7 6 6" xfId="4416"/>
    <cellStyle name="Normal 7 6 6 2" xfId="9584"/>
    <cellStyle name="Normal 7 6 6 3" xfId="14677"/>
    <cellStyle name="Normal 7 6 7" xfId="5464"/>
    <cellStyle name="Normal 7 6 8" xfId="10578"/>
    <cellStyle name="Normal 7 7" xfId="545"/>
    <cellStyle name="Normal 7 7 2" xfId="1577"/>
    <cellStyle name="Normal 7 7 2 2" xfId="6752"/>
    <cellStyle name="Normal 7 7 2 3" xfId="11859"/>
    <cellStyle name="Normal 7 7 3" xfId="2611"/>
    <cellStyle name="Normal 7 7 3 2" xfId="7784"/>
    <cellStyle name="Normal 7 7 3 3" xfId="12883"/>
    <cellStyle name="Normal 7 7 4" xfId="3651"/>
    <cellStyle name="Normal 7 7 4 2" xfId="8820"/>
    <cellStyle name="Normal 7 7 4 3" xfId="13914"/>
    <cellStyle name="Normal 7 7 5" xfId="4672"/>
    <cellStyle name="Normal 7 7 5 2" xfId="9840"/>
    <cellStyle name="Normal 7 7 5 3" xfId="14933"/>
    <cellStyle name="Normal 7 7 6" xfId="5722"/>
    <cellStyle name="Normal 7 7 7" xfId="10834"/>
    <cellStyle name="Normal 7 8" xfId="1062"/>
    <cellStyle name="Normal 7 8 2" xfId="6237"/>
    <cellStyle name="Normal 7 8 3" xfId="11346"/>
    <cellStyle name="Normal 7 9" xfId="2097"/>
    <cellStyle name="Normal 7 9 2" xfId="7270"/>
    <cellStyle name="Normal 7 9 3" xfId="12371"/>
    <cellStyle name="Normal 8" xfId="30"/>
    <cellStyle name="Normal 9" xfId="29"/>
    <cellStyle name="Normal 9 10" xfId="4168"/>
    <cellStyle name="Normal 9 10 2" xfId="9336"/>
    <cellStyle name="Normal 9 10 3" xfId="14429"/>
    <cellStyle name="Normal 9 11" xfId="5206"/>
    <cellStyle name="Normal 9 12" xfId="6263"/>
    <cellStyle name="Normal 9 2" xfId="65"/>
    <cellStyle name="Normal 9 2 10" xfId="5242"/>
    <cellStyle name="Normal 9 2 11" xfId="10362"/>
    <cellStyle name="Normal 9 2 2" xfId="131"/>
    <cellStyle name="Normal 9 2 2 10" xfId="10426"/>
    <cellStyle name="Normal 9 2 2 2" xfId="261"/>
    <cellStyle name="Normal 9 2 2 2 2" xfId="519"/>
    <cellStyle name="Normal 9 2 2 2 2 2" xfId="1033"/>
    <cellStyle name="Normal 9 2 2 2 2 2 2" xfId="2065"/>
    <cellStyle name="Normal 9 2 2 2 2 2 2 2" xfId="7240"/>
    <cellStyle name="Normal 9 2 2 2 2 2 2 3" xfId="12347"/>
    <cellStyle name="Normal 9 2 2 2 2 2 3" xfId="3099"/>
    <cellStyle name="Normal 9 2 2 2 2 2 3 2" xfId="8272"/>
    <cellStyle name="Normal 9 2 2 2 2 2 3 3" xfId="13371"/>
    <cellStyle name="Normal 9 2 2 2 2 2 4" xfId="4139"/>
    <cellStyle name="Normal 9 2 2 2 2 2 4 2" xfId="9308"/>
    <cellStyle name="Normal 9 2 2 2 2 2 4 3" xfId="14402"/>
    <cellStyle name="Normal 9 2 2 2 2 2 5" xfId="5160"/>
    <cellStyle name="Normal 9 2 2 2 2 2 5 2" xfId="10328"/>
    <cellStyle name="Normal 9 2 2 2 2 2 5 3" xfId="15421"/>
    <cellStyle name="Normal 9 2 2 2 2 2 6" xfId="6210"/>
    <cellStyle name="Normal 9 2 2 2 2 2 7" xfId="11322"/>
    <cellStyle name="Normal 9 2 2 2 2 3" xfId="1553"/>
    <cellStyle name="Normal 9 2 2 2 2 3 2" xfId="6728"/>
    <cellStyle name="Normal 9 2 2 2 2 3 3" xfId="11835"/>
    <cellStyle name="Normal 9 2 2 2 2 4" xfId="2587"/>
    <cellStyle name="Normal 9 2 2 2 2 4 2" xfId="7760"/>
    <cellStyle name="Normal 9 2 2 2 2 4 3" xfId="12859"/>
    <cellStyle name="Normal 9 2 2 2 2 5" xfId="3626"/>
    <cellStyle name="Normal 9 2 2 2 2 5 2" xfId="8795"/>
    <cellStyle name="Normal 9 2 2 2 2 5 3" xfId="13889"/>
    <cellStyle name="Normal 9 2 2 2 2 6" xfId="4648"/>
    <cellStyle name="Normal 9 2 2 2 2 6 2" xfId="9816"/>
    <cellStyle name="Normal 9 2 2 2 2 6 3" xfId="14909"/>
    <cellStyle name="Normal 9 2 2 2 2 7" xfId="5696"/>
    <cellStyle name="Normal 9 2 2 2 2 8" xfId="10810"/>
    <cellStyle name="Normal 9 2 2 2 3" xfId="777"/>
    <cellStyle name="Normal 9 2 2 2 3 2" xfId="1809"/>
    <cellStyle name="Normal 9 2 2 2 3 2 2" xfId="6984"/>
    <cellStyle name="Normal 9 2 2 2 3 2 3" xfId="12091"/>
    <cellStyle name="Normal 9 2 2 2 3 3" xfId="2843"/>
    <cellStyle name="Normal 9 2 2 2 3 3 2" xfId="8016"/>
    <cellStyle name="Normal 9 2 2 2 3 3 3" xfId="13115"/>
    <cellStyle name="Normal 9 2 2 2 3 4" xfId="3883"/>
    <cellStyle name="Normal 9 2 2 2 3 4 2" xfId="9052"/>
    <cellStyle name="Normal 9 2 2 2 3 4 3" xfId="14146"/>
    <cellStyle name="Normal 9 2 2 2 3 5" xfId="4904"/>
    <cellStyle name="Normal 9 2 2 2 3 5 2" xfId="10072"/>
    <cellStyle name="Normal 9 2 2 2 3 5 3" xfId="15165"/>
    <cellStyle name="Normal 9 2 2 2 3 6" xfId="5954"/>
    <cellStyle name="Normal 9 2 2 2 3 7" xfId="11066"/>
    <cellStyle name="Normal 9 2 2 2 4" xfId="1297"/>
    <cellStyle name="Normal 9 2 2 2 4 2" xfId="6472"/>
    <cellStyle name="Normal 9 2 2 2 4 3" xfId="11579"/>
    <cellStyle name="Normal 9 2 2 2 5" xfId="2331"/>
    <cellStyle name="Normal 9 2 2 2 5 2" xfId="7504"/>
    <cellStyle name="Normal 9 2 2 2 5 3" xfId="12603"/>
    <cellStyle name="Normal 9 2 2 2 6" xfId="3369"/>
    <cellStyle name="Normal 9 2 2 2 6 2" xfId="8538"/>
    <cellStyle name="Normal 9 2 2 2 6 3" xfId="13633"/>
    <cellStyle name="Normal 9 2 2 2 7" xfId="4392"/>
    <cellStyle name="Normal 9 2 2 2 7 2" xfId="9560"/>
    <cellStyle name="Normal 9 2 2 2 7 3" xfId="14653"/>
    <cellStyle name="Normal 9 2 2 2 8" xfId="5438"/>
    <cellStyle name="Normal 9 2 2 2 9" xfId="10554"/>
    <cellStyle name="Normal 9 2 2 3" xfId="391"/>
    <cellStyle name="Normal 9 2 2 3 2" xfId="905"/>
    <cellStyle name="Normal 9 2 2 3 2 2" xfId="1937"/>
    <cellStyle name="Normal 9 2 2 3 2 2 2" xfId="7112"/>
    <cellStyle name="Normal 9 2 2 3 2 2 3" xfId="12219"/>
    <cellStyle name="Normal 9 2 2 3 2 3" xfId="2971"/>
    <cellStyle name="Normal 9 2 2 3 2 3 2" xfId="8144"/>
    <cellStyle name="Normal 9 2 2 3 2 3 3" xfId="13243"/>
    <cellStyle name="Normal 9 2 2 3 2 4" xfId="4011"/>
    <cellStyle name="Normal 9 2 2 3 2 4 2" xfId="9180"/>
    <cellStyle name="Normal 9 2 2 3 2 4 3" xfId="14274"/>
    <cellStyle name="Normal 9 2 2 3 2 5" xfId="5032"/>
    <cellStyle name="Normal 9 2 2 3 2 5 2" xfId="10200"/>
    <cellStyle name="Normal 9 2 2 3 2 5 3" xfId="15293"/>
    <cellStyle name="Normal 9 2 2 3 2 6" xfId="6082"/>
    <cellStyle name="Normal 9 2 2 3 2 7" xfId="11194"/>
    <cellStyle name="Normal 9 2 2 3 3" xfId="1425"/>
    <cellStyle name="Normal 9 2 2 3 3 2" xfId="6600"/>
    <cellStyle name="Normal 9 2 2 3 3 3" xfId="11707"/>
    <cellStyle name="Normal 9 2 2 3 4" xfId="2459"/>
    <cellStyle name="Normal 9 2 2 3 4 2" xfId="7632"/>
    <cellStyle name="Normal 9 2 2 3 4 3" xfId="12731"/>
    <cellStyle name="Normal 9 2 2 3 5" xfId="3498"/>
    <cellStyle name="Normal 9 2 2 3 5 2" xfId="8667"/>
    <cellStyle name="Normal 9 2 2 3 5 3" xfId="13761"/>
    <cellStyle name="Normal 9 2 2 3 6" xfId="4520"/>
    <cellStyle name="Normal 9 2 2 3 6 2" xfId="9688"/>
    <cellStyle name="Normal 9 2 2 3 6 3" xfId="14781"/>
    <cellStyle name="Normal 9 2 2 3 7" xfId="5568"/>
    <cellStyle name="Normal 9 2 2 3 8" xfId="10682"/>
    <cellStyle name="Normal 9 2 2 4" xfId="649"/>
    <cellStyle name="Normal 9 2 2 4 2" xfId="1681"/>
    <cellStyle name="Normal 9 2 2 4 2 2" xfId="6856"/>
    <cellStyle name="Normal 9 2 2 4 2 3" xfId="11963"/>
    <cellStyle name="Normal 9 2 2 4 3" xfId="2715"/>
    <cellStyle name="Normal 9 2 2 4 3 2" xfId="7888"/>
    <cellStyle name="Normal 9 2 2 4 3 3" xfId="12987"/>
    <cellStyle name="Normal 9 2 2 4 4" xfId="3755"/>
    <cellStyle name="Normal 9 2 2 4 4 2" xfId="8924"/>
    <cellStyle name="Normal 9 2 2 4 4 3" xfId="14018"/>
    <cellStyle name="Normal 9 2 2 4 5" xfId="4776"/>
    <cellStyle name="Normal 9 2 2 4 5 2" xfId="9944"/>
    <cellStyle name="Normal 9 2 2 4 5 3" xfId="15037"/>
    <cellStyle name="Normal 9 2 2 4 6" xfId="5826"/>
    <cellStyle name="Normal 9 2 2 4 7" xfId="10938"/>
    <cellStyle name="Normal 9 2 2 5" xfId="1169"/>
    <cellStyle name="Normal 9 2 2 5 2" xfId="6344"/>
    <cellStyle name="Normal 9 2 2 5 3" xfId="11451"/>
    <cellStyle name="Normal 9 2 2 6" xfId="2203"/>
    <cellStyle name="Normal 9 2 2 6 2" xfId="7376"/>
    <cellStyle name="Normal 9 2 2 6 3" xfId="12475"/>
    <cellStyle name="Normal 9 2 2 7" xfId="3239"/>
    <cellStyle name="Normal 9 2 2 7 2" xfId="8408"/>
    <cellStyle name="Normal 9 2 2 7 3" xfId="13504"/>
    <cellStyle name="Normal 9 2 2 8" xfId="4264"/>
    <cellStyle name="Normal 9 2 2 8 2" xfId="9432"/>
    <cellStyle name="Normal 9 2 2 8 3" xfId="14525"/>
    <cellStyle name="Normal 9 2 2 9" xfId="5308"/>
    <cellStyle name="Normal 9 2 3" xfId="197"/>
    <cellStyle name="Normal 9 2 3 2" xfId="455"/>
    <cellStyle name="Normal 9 2 3 2 2" xfId="969"/>
    <cellStyle name="Normal 9 2 3 2 2 2" xfId="2001"/>
    <cellStyle name="Normal 9 2 3 2 2 2 2" xfId="7176"/>
    <cellStyle name="Normal 9 2 3 2 2 2 3" xfId="12283"/>
    <cellStyle name="Normal 9 2 3 2 2 3" xfId="3035"/>
    <cellStyle name="Normal 9 2 3 2 2 3 2" xfId="8208"/>
    <cellStyle name="Normal 9 2 3 2 2 3 3" xfId="13307"/>
    <cellStyle name="Normal 9 2 3 2 2 4" xfId="4075"/>
    <cellStyle name="Normal 9 2 3 2 2 4 2" xfId="9244"/>
    <cellStyle name="Normal 9 2 3 2 2 4 3" xfId="14338"/>
    <cellStyle name="Normal 9 2 3 2 2 5" xfId="5096"/>
    <cellStyle name="Normal 9 2 3 2 2 5 2" xfId="10264"/>
    <cellStyle name="Normal 9 2 3 2 2 5 3" xfId="15357"/>
    <cellStyle name="Normal 9 2 3 2 2 6" xfId="6146"/>
    <cellStyle name="Normal 9 2 3 2 2 7" xfId="11258"/>
    <cellStyle name="Normal 9 2 3 2 3" xfId="1489"/>
    <cellStyle name="Normal 9 2 3 2 3 2" xfId="6664"/>
    <cellStyle name="Normal 9 2 3 2 3 3" xfId="11771"/>
    <cellStyle name="Normal 9 2 3 2 4" xfId="2523"/>
    <cellStyle name="Normal 9 2 3 2 4 2" xfId="7696"/>
    <cellStyle name="Normal 9 2 3 2 4 3" xfId="12795"/>
    <cellStyle name="Normal 9 2 3 2 5" xfId="3562"/>
    <cellStyle name="Normal 9 2 3 2 5 2" xfId="8731"/>
    <cellStyle name="Normal 9 2 3 2 5 3" xfId="13825"/>
    <cellStyle name="Normal 9 2 3 2 6" xfId="4584"/>
    <cellStyle name="Normal 9 2 3 2 6 2" xfId="9752"/>
    <cellStyle name="Normal 9 2 3 2 6 3" xfId="14845"/>
    <cellStyle name="Normal 9 2 3 2 7" xfId="5632"/>
    <cellStyle name="Normal 9 2 3 2 8" xfId="10746"/>
    <cellStyle name="Normal 9 2 3 3" xfId="713"/>
    <cellStyle name="Normal 9 2 3 3 2" xfId="1745"/>
    <cellStyle name="Normal 9 2 3 3 2 2" xfId="6920"/>
    <cellStyle name="Normal 9 2 3 3 2 3" xfId="12027"/>
    <cellStyle name="Normal 9 2 3 3 3" xfId="2779"/>
    <cellStyle name="Normal 9 2 3 3 3 2" xfId="7952"/>
    <cellStyle name="Normal 9 2 3 3 3 3" xfId="13051"/>
    <cellStyle name="Normal 9 2 3 3 4" xfId="3819"/>
    <cellStyle name="Normal 9 2 3 3 4 2" xfId="8988"/>
    <cellStyle name="Normal 9 2 3 3 4 3" xfId="14082"/>
    <cellStyle name="Normal 9 2 3 3 5" xfId="4840"/>
    <cellStyle name="Normal 9 2 3 3 5 2" xfId="10008"/>
    <cellStyle name="Normal 9 2 3 3 5 3" xfId="15101"/>
    <cellStyle name="Normal 9 2 3 3 6" xfId="5890"/>
    <cellStyle name="Normal 9 2 3 3 7" xfId="11002"/>
    <cellStyle name="Normal 9 2 3 4" xfId="1233"/>
    <cellStyle name="Normal 9 2 3 4 2" xfId="6408"/>
    <cellStyle name="Normal 9 2 3 4 3" xfId="11515"/>
    <cellStyle name="Normal 9 2 3 5" xfId="2267"/>
    <cellStyle name="Normal 9 2 3 5 2" xfId="7440"/>
    <cellStyle name="Normal 9 2 3 5 3" xfId="12539"/>
    <cellStyle name="Normal 9 2 3 6" xfId="3305"/>
    <cellStyle name="Normal 9 2 3 6 2" xfId="8474"/>
    <cellStyle name="Normal 9 2 3 6 3" xfId="13569"/>
    <cellStyle name="Normal 9 2 3 7" xfId="4328"/>
    <cellStyle name="Normal 9 2 3 7 2" xfId="9496"/>
    <cellStyle name="Normal 9 2 3 7 3" xfId="14589"/>
    <cellStyle name="Normal 9 2 3 8" xfId="5374"/>
    <cellStyle name="Normal 9 2 3 9" xfId="10490"/>
    <cellStyle name="Normal 9 2 4" xfId="327"/>
    <cellStyle name="Normal 9 2 4 2" xfId="841"/>
    <cellStyle name="Normal 9 2 4 2 2" xfId="1873"/>
    <cellStyle name="Normal 9 2 4 2 2 2" xfId="7048"/>
    <cellStyle name="Normal 9 2 4 2 2 3" xfId="12155"/>
    <cellStyle name="Normal 9 2 4 2 3" xfId="2907"/>
    <cellStyle name="Normal 9 2 4 2 3 2" xfId="8080"/>
    <cellStyle name="Normal 9 2 4 2 3 3" xfId="13179"/>
    <cellStyle name="Normal 9 2 4 2 4" xfId="3947"/>
    <cellStyle name="Normal 9 2 4 2 4 2" xfId="9116"/>
    <cellStyle name="Normal 9 2 4 2 4 3" xfId="14210"/>
    <cellStyle name="Normal 9 2 4 2 5" xfId="4968"/>
    <cellStyle name="Normal 9 2 4 2 5 2" xfId="10136"/>
    <cellStyle name="Normal 9 2 4 2 5 3" xfId="15229"/>
    <cellStyle name="Normal 9 2 4 2 6" xfId="6018"/>
    <cellStyle name="Normal 9 2 4 2 7" xfId="11130"/>
    <cellStyle name="Normal 9 2 4 3" xfId="1361"/>
    <cellStyle name="Normal 9 2 4 3 2" xfId="6536"/>
    <cellStyle name="Normal 9 2 4 3 3" xfId="11643"/>
    <cellStyle name="Normal 9 2 4 4" xfId="2395"/>
    <cellStyle name="Normal 9 2 4 4 2" xfId="7568"/>
    <cellStyle name="Normal 9 2 4 4 3" xfId="12667"/>
    <cellStyle name="Normal 9 2 4 5" xfId="3434"/>
    <cellStyle name="Normal 9 2 4 5 2" xfId="8603"/>
    <cellStyle name="Normal 9 2 4 5 3" xfId="13697"/>
    <cellStyle name="Normal 9 2 4 6" xfId="4456"/>
    <cellStyle name="Normal 9 2 4 6 2" xfId="9624"/>
    <cellStyle name="Normal 9 2 4 6 3" xfId="14717"/>
    <cellStyle name="Normal 9 2 4 7" xfId="5504"/>
    <cellStyle name="Normal 9 2 4 8" xfId="10618"/>
    <cellStyle name="Normal 9 2 5" xfId="585"/>
    <cellStyle name="Normal 9 2 5 2" xfId="1617"/>
    <cellStyle name="Normal 9 2 5 2 2" xfId="6792"/>
    <cellStyle name="Normal 9 2 5 2 3" xfId="11899"/>
    <cellStyle name="Normal 9 2 5 3" xfId="2651"/>
    <cellStyle name="Normal 9 2 5 3 2" xfId="7824"/>
    <cellStyle name="Normal 9 2 5 3 3" xfId="12923"/>
    <cellStyle name="Normal 9 2 5 4" xfId="3691"/>
    <cellStyle name="Normal 9 2 5 4 2" xfId="8860"/>
    <cellStyle name="Normal 9 2 5 4 3" xfId="13954"/>
    <cellStyle name="Normal 9 2 5 5" xfId="4712"/>
    <cellStyle name="Normal 9 2 5 5 2" xfId="9880"/>
    <cellStyle name="Normal 9 2 5 5 3" xfId="14973"/>
    <cellStyle name="Normal 9 2 5 6" xfId="5762"/>
    <cellStyle name="Normal 9 2 5 7" xfId="10874"/>
    <cellStyle name="Normal 9 2 6" xfId="1104"/>
    <cellStyle name="Normal 9 2 6 2" xfId="6279"/>
    <cellStyle name="Normal 9 2 6 3" xfId="11387"/>
    <cellStyle name="Normal 9 2 7" xfId="2139"/>
    <cellStyle name="Normal 9 2 7 2" xfId="7312"/>
    <cellStyle name="Normal 9 2 7 3" xfId="12411"/>
    <cellStyle name="Normal 9 2 8" xfId="3173"/>
    <cellStyle name="Normal 9 2 8 2" xfId="8342"/>
    <cellStyle name="Normal 9 2 8 3" xfId="13438"/>
    <cellStyle name="Normal 9 2 9" xfId="4200"/>
    <cellStyle name="Normal 9 2 9 2" xfId="9368"/>
    <cellStyle name="Normal 9 2 9 3" xfId="14461"/>
    <cellStyle name="Normal 9 3" xfId="99"/>
    <cellStyle name="Normal 9 3 10" xfId="10394"/>
    <cellStyle name="Normal 9 3 2" xfId="229"/>
    <cellStyle name="Normal 9 3 2 2" xfId="487"/>
    <cellStyle name="Normal 9 3 2 2 2" xfId="1001"/>
    <cellStyle name="Normal 9 3 2 2 2 2" xfId="2033"/>
    <cellStyle name="Normal 9 3 2 2 2 2 2" xfId="7208"/>
    <cellStyle name="Normal 9 3 2 2 2 2 3" xfId="12315"/>
    <cellStyle name="Normal 9 3 2 2 2 3" xfId="3067"/>
    <cellStyle name="Normal 9 3 2 2 2 3 2" xfId="8240"/>
    <cellStyle name="Normal 9 3 2 2 2 3 3" xfId="13339"/>
    <cellStyle name="Normal 9 3 2 2 2 4" xfId="4107"/>
    <cellStyle name="Normal 9 3 2 2 2 4 2" xfId="9276"/>
    <cellStyle name="Normal 9 3 2 2 2 4 3" xfId="14370"/>
    <cellStyle name="Normal 9 3 2 2 2 5" xfId="5128"/>
    <cellStyle name="Normal 9 3 2 2 2 5 2" xfId="10296"/>
    <cellStyle name="Normal 9 3 2 2 2 5 3" xfId="15389"/>
    <cellStyle name="Normal 9 3 2 2 2 6" xfId="6178"/>
    <cellStyle name="Normal 9 3 2 2 2 7" xfId="11290"/>
    <cellStyle name="Normal 9 3 2 2 3" xfId="1521"/>
    <cellStyle name="Normal 9 3 2 2 3 2" xfId="6696"/>
    <cellStyle name="Normal 9 3 2 2 3 3" xfId="11803"/>
    <cellStyle name="Normal 9 3 2 2 4" xfId="2555"/>
    <cellStyle name="Normal 9 3 2 2 4 2" xfId="7728"/>
    <cellStyle name="Normal 9 3 2 2 4 3" xfId="12827"/>
    <cellStyle name="Normal 9 3 2 2 5" xfId="3594"/>
    <cellStyle name="Normal 9 3 2 2 5 2" xfId="8763"/>
    <cellStyle name="Normal 9 3 2 2 5 3" xfId="13857"/>
    <cellStyle name="Normal 9 3 2 2 6" xfId="4616"/>
    <cellStyle name="Normal 9 3 2 2 6 2" xfId="9784"/>
    <cellStyle name="Normal 9 3 2 2 6 3" xfId="14877"/>
    <cellStyle name="Normal 9 3 2 2 7" xfId="5664"/>
    <cellStyle name="Normal 9 3 2 2 8" xfId="10778"/>
    <cellStyle name="Normal 9 3 2 3" xfId="745"/>
    <cellStyle name="Normal 9 3 2 3 2" xfId="1777"/>
    <cellStyle name="Normal 9 3 2 3 2 2" xfId="6952"/>
    <cellStyle name="Normal 9 3 2 3 2 3" xfId="12059"/>
    <cellStyle name="Normal 9 3 2 3 3" xfId="2811"/>
    <cellStyle name="Normal 9 3 2 3 3 2" xfId="7984"/>
    <cellStyle name="Normal 9 3 2 3 3 3" xfId="13083"/>
    <cellStyle name="Normal 9 3 2 3 4" xfId="3851"/>
    <cellStyle name="Normal 9 3 2 3 4 2" xfId="9020"/>
    <cellStyle name="Normal 9 3 2 3 4 3" xfId="14114"/>
    <cellStyle name="Normal 9 3 2 3 5" xfId="4872"/>
    <cellStyle name="Normal 9 3 2 3 5 2" xfId="10040"/>
    <cellStyle name="Normal 9 3 2 3 5 3" xfId="15133"/>
    <cellStyle name="Normal 9 3 2 3 6" xfId="5922"/>
    <cellStyle name="Normal 9 3 2 3 7" xfId="11034"/>
    <cellStyle name="Normal 9 3 2 4" xfId="1265"/>
    <cellStyle name="Normal 9 3 2 4 2" xfId="6440"/>
    <cellStyle name="Normal 9 3 2 4 3" xfId="11547"/>
    <cellStyle name="Normal 9 3 2 5" xfId="2299"/>
    <cellStyle name="Normal 9 3 2 5 2" xfId="7472"/>
    <cellStyle name="Normal 9 3 2 5 3" xfId="12571"/>
    <cellStyle name="Normal 9 3 2 6" xfId="3337"/>
    <cellStyle name="Normal 9 3 2 6 2" xfId="8506"/>
    <cellStyle name="Normal 9 3 2 6 3" xfId="13601"/>
    <cellStyle name="Normal 9 3 2 7" xfId="4360"/>
    <cellStyle name="Normal 9 3 2 7 2" xfId="9528"/>
    <cellStyle name="Normal 9 3 2 7 3" xfId="14621"/>
    <cellStyle name="Normal 9 3 2 8" xfId="5406"/>
    <cellStyle name="Normal 9 3 2 9" xfId="10522"/>
    <cellStyle name="Normal 9 3 3" xfId="359"/>
    <cellStyle name="Normal 9 3 3 2" xfId="873"/>
    <cellStyle name="Normal 9 3 3 2 2" xfId="1905"/>
    <cellStyle name="Normal 9 3 3 2 2 2" xfId="7080"/>
    <cellStyle name="Normal 9 3 3 2 2 3" xfId="12187"/>
    <cellStyle name="Normal 9 3 3 2 3" xfId="2939"/>
    <cellStyle name="Normal 9 3 3 2 3 2" xfId="8112"/>
    <cellStyle name="Normal 9 3 3 2 3 3" xfId="13211"/>
    <cellStyle name="Normal 9 3 3 2 4" xfId="3979"/>
    <cellStyle name="Normal 9 3 3 2 4 2" xfId="9148"/>
    <cellStyle name="Normal 9 3 3 2 4 3" xfId="14242"/>
    <cellStyle name="Normal 9 3 3 2 5" xfId="5000"/>
    <cellStyle name="Normal 9 3 3 2 5 2" xfId="10168"/>
    <cellStyle name="Normal 9 3 3 2 5 3" xfId="15261"/>
    <cellStyle name="Normal 9 3 3 2 6" xfId="6050"/>
    <cellStyle name="Normal 9 3 3 2 7" xfId="11162"/>
    <cellStyle name="Normal 9 3 3 3" xfId="1393"/>
    <cellStyle name="Normal 9 3 3 3 2" xfId="6568"/>
    <cellStyle name="Normal 9 3 3 3 3" xfId="11675"/>
    <cellStyle name="Normal 9 3 3 4" xfId="2427"/>
    <cellStyle name="Normal 9 3 3 4 2" xfId="7600"/>
    <cellStyle name="Normal 9 3 3 4 3" xfId="12699"/>
    <cellStyle name="Normal 9 3 3 5" xfId="3466"/>
    <cellStyle name="Normal 9 3 3 5 2" xfId="8635"/>
    <cellStyle name="Normal 9 3 3 5 3" xfId="13729"/>
    <cellStyle name="Normal 9 3 3 6" xfId="4488"/>
    <cellStyle name="Normal 9 3 3 6 2" xfId="9656"/>
    <cellStyle name="Normal 9 3 3 6 3" xfId="14749"/>
    <cellStyle name="Normal 9 3 3 7" xfId="5536"/>
    <cellStyle name="Normal 9 3 3 8" xfId="10650"/>
    <cellStyle name="Normal 9 3 4" xfId="617"/>
    <cellStyle name="Normal 9 3 4 2" xfId="1649"/>
    <cellStyle name="Normal 9 3 4 2 2" xfId="6824"/>
    <cellStyle name="Normal 9 3 4 2 3" xfId="11931"/>
    <cellStyle name="Normal 9 3 4 3" xfId="2683"/>
    <cellStyle name="Normal 9 3 4 3 2" xfId="7856"/>
    <cellStyle name="Normal 9 3 4 3 3" xfId="12955"/>
    <cellStyle name="Normal 9 3 4 4" xfId="3723"/>
    <cellStyle name="Normal 9 3 4 4 2" xfId="8892"/>
    <cellStyle name="Normal 9 3 4 4 3" xfId="13986"/>
    <cellStyle name="Normal 9 3 4 5" xfId="4744"/>
    <cellStyle name="Normal 9 3 4 5 2" xfId="9912"/>
    <cellStyle name="Normal 9 3 4 5 3" xfId="15005"/>
    <cellStyle name="Normal 9 3 4 6" xfId="5794"/>
    <cellStyle name="Normal 9 3 4 7" xfId="10906"/>
    <cellStyle name="Normal 9 3 5" xfId="1137"/>
    <cellStyle name="Normal 9 3 5 2" xfId="6312"/>
    <cellStyle name="Normal 9 3 5 3" xfId="11419"/>
    <cellStyle name="Normal 9 3 6" xfId="2171"/>
    <cellStyle name="Normal 9 3 6 2" xfId="7344"/>
    <cellStyle name="Normal 9 3 6 3" xfId="12443"/>
    <cellStyle name="Normal 9 3 7" xfId="3207"/>
    <cellStyle name="Normal 9 3 7 2" xfId="8376"/>
    <cellStyle name="Normal 9 3 7 3" xfId="13472"/>
    <cellStyle name="Normal 9 3 8" xfId="4232"/>
    <cellStyle name="Normal 9 3 8 2" xfId="9400"/>
    <cellStyle name="Normal 9 3 8 3" xfId="14493"/>
    <cellStyle name="Normal 9 3 9" xfId="5276"/>
    <cellStyle name="Normal 9 4" xfId="165"/>
    <cellStyle name="Normal 9 4 2" xfId="423"/>
    <cellStyle name="Normal 9 4 2 2" xfId="937"/>
    <cellStyle name="Normal 9 4 2 2 2" xfId="1969"/>
    <cellStyle name="Normal 9 4 2 2 2 2" xfId="7144"/>
    <cellStyle name="Normal 9 4 2 2 2 3" xfId="12251"/>
    <cellStyle name="Normal 9 4 2 2 3" xfId="3003"/>
    <cellStyle name="Normal 9 4 2 2 3 2" xfId="8176"/>
    <cellStyle name="Normal 9 4 2 2 3 3" xfId="13275"/>
    <cellStyle name="Normal 9 4 2 2 4" xfId="4043"/>
    <cellStyle name="Normal 9 4 2 2 4 2" xfId="9212"/>
    <cellStyle name="Normal 9 4 2 2 4 3" xfId="14306"/>
    <cellStyle name="Normal 9 4 2 2 5" xfId="5064"/>
    <cellStyle name="Normal 9 4 2 2 5 2" xfId="10232"/>
    <cellStyle name="Normal 9 4 2 2 5 3" xfId="15325"/>
    <cellStyle name="Normal 9 4 2 2 6" xfId="6114"/>
    <cellStyle name="Normal 9 4 2 2 7" xfId="11226"/>
    <cellStyle name="Normal 9 4 2 3" xfId="1457"/>
    <cellStyle name="Normal 9 4 2 3 2" xfId="6632"/>
    <cellStyle name="Normal 9 4 2 3 3" xfId="11739"/>
    <cellStyle name="Normal 9 4 2 4" xfId="2491"/>
    <cellStyle name="Normal 9 4 2 4 2" xfId="7664"/>
    <cellStyle name="Normal 9 4 2 4 3" xfId="12763"/>
    <cellStyle name="Normal 9 4 2 5" xfId="3530"/>
    <cellStyle name="Normal 9 4 2 5 2" xfId="8699"/>
    <cellStyle name="Normal 9 4 2 5 3" xfId="13793"/>
    <cellStyle name="Normal 9 4 2 6" xfId="4552"/>
    <cellStyle name="Normal 9 4 2 6 2" xfId="9720"/>
    <cellStyle name="Normal 9 4 2 6 3" xfId="14813"/>
    <cellStyle name="Normal 9 4 2 7" xfId="5600"/>
    <cellStyle name="Normal 9 4 2 8" xfId="10714"/>
    <cellStyle name="Normal 9 4 3" xfId="681"/>
    <cellStyle name="Normal 9 4 3 2" xfId="1713"/>
    <cellStyle name="Normal 9 4 3 2 2" xfId="6888"/>
    <cellStyle name="Normal 9 4 3 2 3" xfId="11995"/>
    <cellStyle name="Normal 9 4 3 3" xfId="2747"/>
    <cellStyle name="Normal 9 4 3 3 2" xfId="7920"/>
    <cellStyle name="Normal 9 4 3 3 3" xfId="13019"/>
    <cellStyle name="Normal 9 4 3 4" xfId="3787"/>
    <cellStyle name="Normal 9 4 3 4 2" xfId="8956"/>
    <cellStyle name="Normal 9 4 3 4 3" xfId="14050"/>
    <cellStyle name="Normal 9 4 3 5" xfId="4808"/>
    <cellStyle name="Normal 9 4 3 5 2" xfId="9976"/>
    <cellStyle name="Normal 9 4 3 5 3" xfId="15069"/>
    <cellStyle name="Normal 9 4 3 6" xfId="5858"/>
    <cellStyle name="Normal 9 4 3 7" xfId="10970"/>
    <cellStyle name="Normal 9 4 4" xfId="1201"/>
    <cellStyle name="Normal 9 4 4 2" xfId="6376"/>
    <cellStyle name="Normal 9 4 4 3" xfId="11483"/>
    <cellStyle name="Normal 9 4 5" xfId="2235"/>
    <cellStyle name="Normal 9 4 5 2" xfId="7408"/>
    <cellStyle name="Normal 9 4 5 3" xfId="12507"/>
    <cellStyle name="Normal 9 4 6" xfId="3273"/>
    <cellStyle name="Normal 9 4 6 2" xfId="8442"/>
    <cellStyle name="Normal 9 4 6 3" xfId="13537"/>
    <cellStyle name="Normal 9 4 7" xfId="4296"/>
    <cellStyle name="Normal 9 4 7 2" xfId="9464"/>
    <cellStyle name="Normal 9 4 7 3" xfId="14557"/>
    <cellStyle name="Normal 9 4 8" xfId="5342"/>
    <cellStyle name="Normal 9 4 9" xfId="10458"/>
    <cellStyle name="Normal 9 5" xfId="295"/>
    <cellStyle name="Normal 9 5 2" xfId="809"/>
    <cellStyle name="Normal 9 5 2 2" xfId="1841"/>
    <cellStyle name="Normal 9 5 2 2 2" xfId="7016"/>
    <cellStyle name="Normal 9 5 2 2 3" xfId="12123"/>
    <cellStyle name="Normal 9 5 2 3" xfId="2875"/>
    <cellStyle name="Normal 9 5 2 3 2" xfId="8048"/>
    <cellStyle name="Normal 9 5 2 3 3" xfId="13147"/>
    <cellStyle name="Normal 9 5 2 4" xfId="3915"/>
    <cellStyle name="Normal 9 5 2 4 2" xfId="9084"/>
    <cellStyle name="Normal 9 5 2 4 3" xfId="14178"/>
    <cellStyle name="Normal 9 5 2 5" xfId="4936"/>
    <cellStyle name="Normal 9 5 2 5 2" xfId="10104"/>
    <cellStyle name="Normal 9 5 2 5 3" xfId="15197"/>
    <cellStyle name="Normal 9 5 2 6" xfId="5986"/>
    <cellStyle name="Normal 9 5 2 7" xfId="11098"/>
    <cellStyle name="Normal 9 5 3" xfId="1329"/>
    <cellStyle name="Normal 9 5 3 2" xfId="6504"/>
    <cellStyle name="Normal 9 5 3 3" xfId="11611"/>
    <cellStyle name="Normal 9 5 4" xfId="2363"/>
    <cellStyle name="Normal 9 5 4 2" xfId="7536"/>
    <cellStyle name="Normal 9 5 4 3" xfId="12635"/>
    <cellStyle name="Normal 9 5 5" xfId="3402"/>
    <cellStyle name="Normal 9 5 5 2" xfId="8571"/>
    <cellStyle name="Normal 9 5 5 3" xfId="13665"/>
    <cellStyle name="Normal 9 5 6" xfId="4424"/>
    <cellStyle name="Normal 9 5 6 2" xfId="9592"/>
    <cellStyle name="Normal 9 5 6 3" xfId="14685"/>
    <cellStyle name="Normal 9 5 7" xfId="5472"/>
    <cellStyle name="Normal 9 5 8" xfId="10586"/>
    <cellStyle name="Normal 9 6" xfId="553"/>
    <cellStyle name="Normal 9 6 2" xfId="1585"/>
    <cellStyle name="Normal 9 6 2 2" xfId="6760"/>
    <cellStyle name="Normal 9 6 2 3" xfId="11867"/>
    <cellStyle name="Normal 9 6 3" xfId="2619"/>
    <cellStyle name="Normal 9 6 3 2" xfId="7792"/>
    <cellStyle name="Normal 9 6 3 3" xfId="12891"/>
    <cellStyle name="Normal 9 6 4" xfId="3659"/>
    <cellStyle name="Normal 9 6 4 2" xfId="8828"/>
    <cellStyle name="Normal 9 6 4 3" xfId="13922"/>
    <cellStyle name="Normal 9 6 5" xfId="4680"/>
    <cellStyle name="Normal 9 6 5 2" xfId="9848"/>
    <cellStyle name="Normal 9 6 5 3" xfId="14941"/>
    <cellStyle name="Normal 9 6 6" xfId="5730"/>
    <cellStyle name="Normal 9 6 7" xfId="10842"/>
    <cellStyle name="Normal 9 7" xfId="1071"/>
    <cellStyle name="Normal 9 7 2" xfId="6246"/>
    <cellStyle name="Normal 9 7 3" xfId="11355"/>
    <cellStyle name="Normal 9 8" xfId="2105"/>
    <cellStyle name="Normal 9 8 2" xfId="7278"/>
    <cellStyle name="Normal 9 8 3" xfId="12379"/>
    <cellStyle name="Normal 9 9" xfId="3140"/>
    <cellStyle name="Normal 9 9 2" xfId="8309"/>
    <cellStyle name="Normal 9 9 3" xfId="13406"/>
  </cellStyles>
  <dxfs count="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9" defaultPivotStyle="PivotStyleLight16"/>
  <colors>
    <mruColors>
      <color rgb="FFFF9900"/>
      <color rgb="FFFFFF99"/>
      <color rgb="FF00FF00"/>
      <color rgb="FF0000FF"/>
      <color rgb="FF6666FF"/>
      <color rgb="FF9966FF"/>
      <color rgb="FF99CCFF"/>
      <color rgb="FF808000"/>
      <color rgb="FF9933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25400">
          <a:noFill/>
        </a:ln>
      </c:spPr>
    </c:sideWall>
    <c:backWall>
      <c:thickness val="0"/>
      <c:spPr>
        <a:solidFill>
          <a:srgbClr val="CC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1165066186707036"/>
          <c:y val="2.8571428571428591E-2"/>
          <c:w val="0.88026029066211986"/>
          <c:h val="0.845714285714285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'KZN Population'!$H$1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'KZN Population'!$G$3:$G$22</c:f>
              <c:strCache>
                <c:ptCount val="17"/>
                <c:pt idx="0">
                  <c:v>0-4</c:v>
                </c:pt>
                <c:pt idx="1">
                  <c:v>5-9.</c:v>
                </c:pt>
                <c:pt idx="2">
                  <c:v>10-14.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'KZN Population'!$H$3:$H$22</c:f>
              <c:numCache>
                <c:formatCode>#,##0</c:formatCode>
                <c:ptCount val="20"/>
                <c:pt idx="0">
                  <c:v>1145046.91225217</c:v>
                </c:pt>
                <c:pt idx="1">
                  <c:v>1170285.4178288216</c:v>
                </c:pt>
                <c:pt idx="2">
                  <c:v>1089100.8240839355</c:v>
                </c:pt>
                <c:pt idx="3">
                  <c:v>1021634.8803915116</c:v>
                </c:pt>
                <c:pt idx="4">
                  <c:v>918057.56048047892</c:v>
                </c:pt>
                <c:pt idx="5">
                  <c:v>827720.63709210535</c:v>
                </c:pt>
                <c:pt idx="6">
                  <c:v>645983.31499856827</c:v>
                </c:pt>
                <c:pt idx="7">
                  <c:v>528731.73036242381</c:v>
                </c:pt>
                <c:pt idx="8">
                  <c:v>463125.91273194342</c:v>
                </c:pt>
                <c:pt idx="9">
                  <c:v>376947.14815060049</c:v>
                </c:pt>
                <c:pt idx="10">
                  <c:v>324416.96358729253</c:v>
                </c:pt>
                <c:pt idx="11">
                  <c:v>254803.45937997071</c:v>
                </c:pt>
                <c:pt idx="12">
                  <c:v>197194.71949534339</c:v>
                </c:pt>
                <c:pt idx="13">
                  <c:v>154317.96651411999</c:v>
                </c:pt>
                <c:pt idx="14">
                  <c:v>106574.13374596459</c:v>
                </c:pt>
                <c:pt idx="15">
                  <c:v>62354.824717522933</c:v>
                </c:pt>
                <c:pt idx="16">
                  <c:v>39794.950229830785</c:v>
                </c:pt>
              </c:numCache>
            </c:numRef>
          </c:val>
          <c:shape val="cylinder"/>
        </c:ser>
        <c:ser>
          <c:idx val="1"/>
          <c:order val="1"/>
          <c:tx>
            <c:strRef>
              <c:f>'KZN Population'!$I$1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'KZN Population'!$G$3:$G$22</c:f>
              <c:strCache>
                <c:ptCount val="17"/>
                <c:pt idx="0">
                  <c:v>0-4</c:v>
                </c:pt>
                <c:pt idx="1">
                  <c:v>5-9.</c:v>
                </c:pt>
                <c:pt idx="2">
                  <c:v>10-14.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'KZN Population'!$I$3:$I$22</c:f>
              <c:numCache>
                <c:formatCode>#,##0</c:formatCode>
                <c:ptCount val="20"/>
                <c:pt idx="0">
                  <c:v>1363182.110567027</c:v>
                </c:pt>
                <c:pt idx="1">
                  <c:v>1288459.0256313451</c:v>
                </c:pt>
                <c:pt idx="2">
                  <c:v>1150054.9882528712</c:v>
                </c:pt>
                <c:pt idx="3">
                  <c:v>1078923.3437457876</c:v>
                </c:pt>
                <c:pt idx="4">
                  <c:v>1098529.3103393074</c:v>
                </c:pt>
                <c:pt idx="5">
                  <c:v>1022708.1792199343</c:v>
                </c:pt>
                <c:pt idx="6">
                  <c:v>810099.012452594</c:v>
                </c:pt>
                <c:pt idx="7">
                  <c:v>656457.48756287969</c:v>
                </c:pt>
                <c:pt idx="8">
                  <c:v>534547.95429514383</c:v>
                </c:pt>
                <c:pt idx="9">
                  <c:v>439879.90981315228</c:v>
                </c:pt>
                <c:pt idx="10">
                  <c:v>378152.3750930907</c:v>
                </c:pt>
                <c:pt idx="11">
                  <c:v>319287.04456988059</c:v>
                </c:pt>
                <c:pt idx="12">
                  <c:v>262077.27829433771</c:v>
                </c:pt>
                <c:pt idx="13">
                  <c:v>209923.77081788966</c:v>
                </c:pt>
                <c:pt idx="14">
                  <c:v>142560.41442060302</c:v>
                </c:pt>
                <c:pt idx="15">
                  <c:v>91689.703900854816</c:v>
                </c:pt>
                <c:pt idx="16">
                  <c:v>72545.345539273345</c:v>
                </c:pt>
              </c:numCache>
            </c:numRef>
          </c:val>
          <c:shape val="cylinder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6309760"/>
        <c:axId val="366311296"/>
        <c:axId val="0"/>
      </c:bar3DChart>
      <c:catAx>
        <c:axId val="3663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3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31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309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82641128669064"/>
          <c:y val="1.4285814809341858E-2"/>
          <c:w val="0.18608455407604921"/>
          <c:h val="0.10285702222878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951682591329871E-2"/>
          <c:y val="3.4934550378654901E-2"/>
          <c:w val="0.92541087231359265"/>
          <c:h val="0.79912663755462165"/>
        </c:manualLayout>
      </c:layout>
      <c:lineChart>
        <c:grouping val="standard"/>
        <c:varyColors val="0"/>
        <c:ser>
          <c:idx val="0"/>
          <c:order val="0"/>
          <c:tx>
            <c:strRef>
              <c:f>'Building Plans Approved1'!$B$2:$C$2</c:f>
              <c:strCache>
                <c:ptCount val="1"/>
                <c:pt idx="0">
                  <c:v>Office and banking space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FF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Approved1'!$B$287:$B$310</c:f>
              <c:numCache>
                <c:formatCode>#,##0</c:formatCode>
                <c:ptCount val="24"/>
                <c:pt idx="0">
                  <c:v>3840.0833333333335</c:v>
                </c:pt>
                <c:pt idx="1">
                  <c:v>14243.75</c:v>
                </c:pt>
                <c:pt idx="2">
                  <c:v>5982.916666666667</c:v>
                </c:pt>
                <c:pt idx="3">
                  <c:v>7401</c:v>
                </c:pt>
                <c:pt idx="4">
                  <c:v>8324.8333333333339</c:v>
                </c:pt>
                <c:pt idx="5">
                  <c:v>7065.166666666667</c:v>
                </c:pt>
                <c:pt idx="6">
                  <c:v>9990.25</c:v>
                </c:pt>
                <c:pt idx="7">
                  <c:v>4690.666666666667</c:v>
                </c:pt>
                <c:pt idx="8">
                  <c:v>11529.75</c:v>
                </c:pt>
                <c:pt idx="9">
                  <c:v>4412.583333333333</c:v>
                </c:pt>
                <c:pt idx="10">
                  <c:v>2711.0833333333335</c:v>
                </c:pt>
                <c:pt idx="11">
                  <c:v>6691.416666666667</c:v>
                </c:pt>
                <c:pt idx="12">
                  <c:v>5342.583333333333</c:v>
                </c:pt>
                <c:pt idx="13">
                  <c:v>13978.25</c:v>
                </c:pt>
                <c:pt idx="14">
                  <c:v>10468</c:v>
                </c:pt>
                <c:pt idx="15">
                  <c:v>20702.416666666668</c:v>
                </c:pt>
                <c:pt idx="16">
                  <c:v>15723.833333333334</c:v>
                </c:pt>
                <c:pt idx="17">
                  <c:v>9268.5</c:v>
                </c:pt>
                <c:pt idx="18">
                  <c:v>9726.0833333333339</c:v>
                </c:pt>
                <c:pt idx="19">
                  <c:v>4297.916666666667</c:v>
                </c:pt>
                <c:pt idx="20">
                  <c:v>9519.25</c:v>
                </c:pt>
                <c:pt idx="21">
                  <c:v>18323.166666666668</c:v>
                </c:pt>
                <c:pt idx="22">
                  <c:v>5655.666666666667</c:v>
                </c:pt>
                <c:pt idx="23">
                  <c:v>17018.75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'Building Plans Approved1'!$D$2:$E$2</c:f>
              <c:strCache>
                <c:ptCount val="1"/>
                <c:pt idx="0">
                  <c:v>Shopping space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Approved1'!$D$287:$D$310</c:f>
              <c:numCache>
                <c:formatCode>#,##0</c:formatCode>
                <c:ptCount val="24"/>
                <c:pt idx="0">
                  <c:v>7911.75</c:v>
                </c:pt>
                <c:pt idx="1">
                  <c:v>9089</c:v>
                </c:pt>
                <c:pt idx="2">
                  <c:v>12454.333333333334</c:v>
                </c:pt>
                <c:pt idx="3">
                  <c:v>6991.166666666667</c:v>
                </c:pt>
                <c:pt idx="4">
                  <c:v>9341.1666666666661</c:v>
                </c:pt>
                <c:pt idx="5">
                  <c:v>8364.5</c:v>
                </c:pt>
                <c:pt idx="6">
                  <c:v>26515.833333333332</c:v>
                </c:pt>
                <c:pt idx="7">
                  <c:v>7060.75</c:v>
                </c:pt>
                <c:pt idx="8">
                  <c:v>3186</c:v>
                </c:pt>
                <c:pt idx="9">
                  <c:v>10516.583333333334</c:v>
                </c:pt>
                <c:pt idx="10">
                  <c:v>11288.083333333334</c:v>
                </c:pt>
                <c:pt idx="11">
                  <c:v>7099.083333333333</c:v>
                </c:pt>
                <c:pt idx="12">
                  <c:v>13125.25</c:v>
                </c:pt>
                <c:pt idx="13">
                  <c:v>9684.8333333333339</c:v>
                </c:pt>
                <c:pt idx="14">
                  <c:v>16172.166666666666</c:v>
                </c:pt>
                <c:pt idx="15">
                  <c:v>22294</c:v>
                </c:pt>
                <c:pt idx="16">
                  <c:v>12915.75</c:v>
                </c:pt>
                <c:pt idx="17">
                  <c:v>4207</c:v>
                </c:pt>
                <c:pt idx="18">
                  <c:v>15873.5</c:v>
                </c:pt>
                <c:pt idx="19">
                  <c:v>10522.666666666666</c:v>
                </c:pt>
                <c:pt idx="20">
                  <c:v>15437.583333333334</c:v>
                </c:pt>
                <c:pt idx="21">
                  <c:v>5468.166666666667</c:v>
                </c:pt>
                <c:pt idx="22">
                  <c:v>11037.25</c:v>
                </c:pt>
                <c:pt idx="23">
                  <c:v>63386.25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'Building Plans Approved1'!$F$2:$G$2</c:f>
              <c:strCache>
                <c:ptCount val="1"/>
                <c:pt idx="0">
                  <c:v>Industrial and warehouse space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Approved1'!$F$287:$F$310</c:f>
              <c:numCache>
                <c:formatCode>#,##0</c:formatCode>
                <c:ptCount val="24"/>
                <c:pt idx="0">
                  <c:v>19273.166666666668</c:v>
                </c:pt>
                <c:pt idx="1">
                  <c:v>29577.666666666668</c:v>
                </c:pt>
                <c:pt idx="2">
                  <c:v>51713.583333333336</c:v>
                </c:pt>
                <c:pt idx="3">
                  <c:v>33714.916666666664</c:v>
                </c:pt>
                <c:pt idx="4">
                  <c:v>19005.25</c:v>
                </c:pt>
                <c:pt idx="5">
                  <c:v>18962.166666666668</c:v>
                </c:pt>
                <c:pt idx="6">
                  <c:v>8909.75</c:v>
                </c:pt>
                <c:pt idx="7">
                  <c:v>14173.083333333334</c:v>
                </c:pt>
                <c:pt idx="8">
                  <c:v>11034</c:v>
                </c:pt>
                <c:pt idx="9">
                  <c:v>13680.166666666666</c:v>
                </c:pt>
                <c:pt idx="10">
                  <c:v>14080.916666666666</c:v>
                </c:pt>
                <c:pt idx="11">
                  <c:v>15809</c:v>
                </c:pt>
                <c:pt idx="12">
                  <c:v>30065.666666666668</c:v>
                </c:pt>
                <c:pt idx="13">
                  <c:v>37507.5</c:v>
                </c:pt>
                <c:pt idx="14">
                  <c:v>32661.916666666668</c:v>
                </c:pt>
                <c:pt idx="15">
                  <c:v>47463.75</c:v>
                </c:pt>
                <c:pt idx="16">
                  <c:v>26641.916666666668</c:v>
                </c:pt>
                <c:pt idx="17">
                  <c:v>19789.833333333332</c:v>
                </c:pt>
                <c:pt idx="18">
                  <c:v>31643.833333333332</c:v>
                </c:pt>
                <c:pt idx="19">
                  <c:v>33712.833333333336</c:v>
                </c:pt>
                <c:pt idx="20">
                  <c:v>30493.333333333332</c:v>
                </c:pt>
                <c:pt idx="21">
                  <c:v>35414.25</c:v>
                </c:pt>
                <c:pt idx="22">
                  <c:v>24563</c:v>
                </c:pt>
                <c:pt idx="23">
                  <c:v>12371.5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'Building Plans Approved1'!$H$2:$I$2</c:f>
              <c:strCache>
                <c:ptCount val="1"/>
                <c:pt idx="0">
                  <c:v>Other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8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Approved1'!$H$287:$H$310</c:f>
              <c:numCache>
                <c:formatCode>#,##0</c:formatCode>
                <c:ptCount val="24"/>
                <c:pt idx="0">
                  <c:v>4569</c:v>
                </c:pt>
                <c:pt idx="1">
                  <c:v>7634.166666666667</c:v>
                </c:pt>
                <c:pt idx="2">
                  <c:v>6208.583333333333</c:v>
                </c:pt>
                <c:pt idx="3">
                  <c:v>8724.4166666666661</c:v>
                </c:pt>
                <c:pt idx="4">
                  <c:v>7786.416666666667</c:v>
                </c:pt>
                <c:pt idx="5">
                  <c:v>6520.666666666667</c:v>
                </c:pt>
                <c:pt idx="6">
                  <c:v>7421.75</c:v>
                </c:pt>
                <c:pt idx="7">
                  <c:v>2261.8333333333335</c:v>
                </c:pt>
                <c:pt idx="8">
                  <c:v>2507</c:v>
                </c:pt>
                <c:pt idx="9">
                  <c:v>3559.5</c:v>
                </c:pt>
                <c:pt idx="10">
                  <c:v>2315</c:v>
                </c:pt>
                <c:pt idx="11">
                  <c:v>1419.0833333333333</c:v>
                </c:pt>
                <c:pt idx="12">
                  <c:v>5841.083333333333</c:v>
                </c:pt>
                <c:pt idx="13">
                  <c:v>2317.0833333333335</c:v>
                </c:pt>
                <c:pt idx="14">
                  <c:v>2456.3333333333335</c:v>
                </c:pt>
                <c:pt idx="15">
                  <c:v>1271.25</c:v>
                </c:pt>
                <c:pt idx="16">
                  <c:v>5853.416666666667</c:v>
                </c:pt>
                <c:pt idx="17">
                  <c:v>8493.75</c:v>
                </c:pt>
                <c:pt idx="18">
                  <c:v>13671.583333333334</c:v>
                </c:pt>
                <c:pt idx="19">
                  <c:v>7408</c:v>
                </c:pt>
                <c:pt idx="20">
                  <c:v>9492.8333333333339</c:v>
                </c:pt>
                <c:pt idx="21">
                  <c:v>6227.75</c:v>
                </c:pt>
                <c:pt idx="22">
                  <c:v>5650.916666666667</c:v>
                </c:pt>
                <c:pt idx="23">
                  <c:v>11839.5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48896"/>
        <c:axId val="385662976"/>
      </c:lineChart>
      <c:catAx>
        <c:axId val="38564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66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66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6488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58040575041756137"/>
          <c:y val="3.0567685589520412E-2"/>
          <c:w val="0.389380577427893"/>
          <c:h val="0.218340611353713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24555263925345E-2"/>
          <c:y val="5.2173913043478522E-2"/>
          <c:w val="0.9167723173300546"/>
          <c:h val="0.93260968559961765"/>
        </c:manualLayout>
      </c:layout>
      <c:lineChart>
        <c:grouping val="standard"/>
        <c:varyColors val="0"/>
        <c:ser>
          <c:idx val="0"/>
          <c:order val="0"/>
          <c:tx>
            <c:strRef>
              <c:f>'Building Plans Approved'!$B$2:$D$2</c:f>
              <c:strCache>
                <c:ptCount val="1"/>
                <c:pt idx="0">
                  <c:v>Dwelling-houses &lt; 80 square metres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FF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Approved'!$A$287:$A$309</c:f>
              <c:strCache>
                <c:ptCount val="23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</c:strCache>
            </c:strRef>
          </c:cat>
          <c:val>
            <c:numRef>
              <c:f>'Building Plans Approved'!$D$287:$D$309</c:f>
              <c:numCache>
                <c:formatCode>#,##0</c:formatCode>
                <c:ptCount val="23"/>
                <c:pt idx="0">
                  <c:v>7002.666666666667</c:v>
                </c:pt>
                <c:pt idx="1">
                  <c:v>7902.916666666667</c:v>
                </c:pt>
                <c:pt idx="2">
                  <c:v>9582.1666666666661</c:v>
                </c:pt>
                <c:pt idx="3">
                  <c:v>13226</c:v>
                </c:pt>
                <c:pt idx="4">
                  <c:v>11608.666666666666</c:v>
                </c:pt>
                <c:pt idx="5">
                  <c:v>10853.75</c:v>
                </c:pt>
                <c:pt idx="6">
                  <c:v>12713.166666666666</c:v>
                </c:pt>
                <c:pt idx="7">
                  <c:v>9060.4166666666661</c:v>
                </c:pt>
                <c:pt idx="8">
                  <c:v>8356.25</c:v>
                </c:pt>
                <c:pt idx="9">
                  <c:v>7887.166666666667</c:v>
                </c:pt>
                <c:pt idx="10">
                  <c:v>18388.25</c:v>
                </c:pt>
                <c:pt idx="11">
                  <c:v>13124.583333333334</c:v>
                </c:pt>
                <c:pt idx="12">
                  <c:v>11437.083333333334</c:v>
                </c:pt>
                <c:pt idx="13">
                  <c:v>13410.833333333334</c:v>
                </c:pt>
                <c:pt idx="14">
                  <c:v>20070.666666666668</c:v>
                </c:pt>
                <c:pt idx="15">
                  <c:v>27466.416666666668</c:v>
                </c:pt>
                <c:pt idx="16">
                  <c:v>13705.75</c:v>
                </c:pt>
                <c:pt idx="17">
                  <c:v>14611.25</c:v>
                </c:pt>
                <c:pt idx="18">
                  <c:v>14846.083333333334</c:v>
                </c:pt>
                <c:pt idx="19">
                  <c:v>12536</c:v>
                </c:pt>
                <c:pt idx="20">
                  <c:v>17555.75</c:v>
                </c:pt>
                <c:pt idx="21">
                  <c:v>22426.833333333332</c:v>
                </c:pt>
                <c:pt idx="22">
                  <c:v>10613.666666666666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'Building Plans Approved'!$E$2:$G$2</c:f>
              <c:strCache>
                <c:ptCount val="1"/>
                <c:pt idx="0">
                  <c:v>Dwelling-houses &gt;= 80 square metres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Approved'!$A$287:$A$309</c:f>
              <c:strCache>
                <c:ptCount val="23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</c:strCache>
            </c:strRef>
          </c:cat>
          <c:val>
            <c:numRef>
              <c:f>'Building Plans Approved'!$G$287:$G$309</c:f>
              <c:numCache>
                <c:formatCode>#,##0</c:formatCode>
                <c:ptCount val="23"/>
                <c:pt idx="0">
                  <c:v>42072.5</c:v>
                </c:pt>
                <c:pt idx="1">
                  <c:v>43885.416666666664</c:v>
                </c:pt>
                <c:pt idx="2">
                  <c:v>54860.083333333336</c:v>
                </c:pt>
                <c:pt idx="3">
                  <c:v>42982.416666666664</c:v>
                </c:pt>
                <c:pt idx="4">
                  <c:v>40045.833333333336</c:v>
                </c:pt>
                <c:pt idx="5">
                  <c:v>42286.416666666664</c:v>
                </c:pt>
                <c:pt idx="6">
                  <c:v>38590.333333333336</c:v>
                </c:pt>
                <c:pt idx="7">
                  <c:v>48559.333333333336</c:v>
                </c:pt>
                <c:pt idx="8">
                  <c:v>43928.5</c:v>
                </c:pt>
                <c:pt idx="9">
                  <c:v>59042</c:v>
                </c:pt>
                <c:pt idx="10">
                  <c:v>80922.666666666672</c:v>
                </c:pt>
                <c:pt idx="11">
                  <c:v>102830.33333333333</c:v>
                </c:pt>
                <c:pt idx="12">
                  <c:v>129995.08333333333</c:v>
                </c:pt>
                <c:pt idx="13">
                  <c:v>177164.08333333334</c:v>
                </c:pt>
                <c:pt idx="14">
                  <c:v>203159</c:v>
                </c:pt>
                <c:pt idx="15">
                  <c:v>240907</c:v>
                </c:pt>
                <c:pt idx="16">
                  <c:v>193269.91666666666</c:v>
                </c:pt>
                <c:pt idx="17">
                  <c:v>233918.08333333334</c:v>
                </c:pt>
                <c:pt idx="18">
                  <c:v>218805.58333333334</c:v>
                </c:pt>
                <c:pt idx="19">
                  <c:v>219948.16666666666</c:v>
                </c:pt>
                <c:pt idx="20">
                  <c:v>225283.91666666666</c:v>
                </c:pt>
                <c:pt idx="21">
                  <c:v>292722.41666666669</c:v>
                </c:pt>
                <c:pt idx="22">
                  <c:v>357379.08333333331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'Building Plans Approved'!$H$2:$J$2</c:f>
              <c:strCache>
                <c:ptCount val="1"/>
                <c:pt idx="0">
                  <c:v>Flats and townhouses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Approved'!$A$287:$A$309</c:f>
              <c:strCache>
                <c:ptCount val="23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</c:strCache>
            </c:strRef>
          </c:cat>
          <c:val>
            <c:numRef>
              <c:f>'Building Plans Approved'!$J$287:$J$309</c:f>
              <c:numCache>
                <c:formatCode>#,##0</c:formatCode>
                <c:ptCount val="23"/>
                <c:pt idx="0">
                  <c:v>37568.5</c:v>
                </c:pt>
                <c:pt idx="1">
                  <c:v>32276.333333333332</c:v>
                </c:pt>
                <c:pt idx="2">
                  <c:v>45983.666666666664</c:v>
                </c:pt>
                <c:pt idx="3">
                  <c:v>33921</c:v>
                </c:pt>
                <c:pt idx="4">
                  <c:v>36993.583333333336</c:v>
                </c:pt>
                <c:pt idx="5">
                  <c:v>21509.583333333332</c:v>
                </c:pt>
                <c:pt idx="6">
                  <c:v>12462.666666666666</c:v>
                </c:pt>
                <c:pt idx="7">
                  <c:v>15927</c:v>
                </c:pt>
                <c:pt idx="8">
                  <c:v>17016.916666666668</c:v>
                </c:pt>
                <c:pt idx="9">
                  <c:v>27388.75</c:v>
                </c:pt>
                <c:pt idx="10">
                  <c:v>68202.333333333328</c:v>
                </c:pt>
                <c:pt idx="11">
                  <c:v>105660.91666666667</c:v>
                </c:pt>
                <c:pt idx="12">
                  <c:v>259275.41666666666</c:v>
                </c:pt>
                <c:pt idx="13">
                  <c:v>225838.58333333334</c:v>
                </c:pt>
                <c:pt idx="14">
                  <c:v>257618.58333333334</c:v>
                </c:pt>
                <c:pt idx="15">
                  <c:v>290795.41666666669</c:v>
                </c:pt>
                <c:pt idx="16">
                  <c:v>141464.66666666666</c:v>
                </c:pt>
                <c:pt idx="17">
                  <c:v>117949.33333333333</c:v>
                </c:pt>
                <c:pt idx="18">
                  <c:v>129461.33333333333</c:v>
                </c:pt>
                <c:pt idx="19">
                  <c:v>114040.33333333333</c:v>
                </c:pt>
                <c:pt idx="20">
                  <c:v>121278</c:v>
                </c:pt>
                <c:pt idx="21">
                  <c:v>241804.16666666666</c:v>
                </c:pt>
                <c:pt idx="22">
                  <c:v>231145.41666666666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'Building Plans Approved'!$K$2:$L$2</c:f>
              <c:strCache>
                <c:ptCount val="1"/>
                <c:pt idx="0">
                  <c:v>Other residential buildings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8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Approved'!$A$287:$A$309</c:f>
              <c:strCache>
                <c:ptCount val="23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</c:strCache>
            </c:strRef>
          </c:cat>
          <c:val>
            <c:numRef>
              <c:f>'Building Plans Approved'!$L$287:$L$309</c:f>
              <c:numCache>
                <c:formatCode>#,##0</c:formatCode>
                <c:ptCount val="23"/>
                <c:pt idx="0">
                  <c:v>689.33333333333337</c:v>
                </c:pt>
                <c:pt idx="1">
                  <c:v>1638.5833333333333</c:v>
                </c:pt>
                <c:pt idx="2">
                  <c:v>616.66666666666663</c:v>
                </c:pt>
                <c:pt idx="3">
                  <c:v>18173.583333333332</c:v>
                </c:pt>
                <c:pt idx="4">
                  <c:v>4863.166666666667</c:v>
                </c:pt>
                <c:pt idx="5">
                  <c:v>2381.5</c:v>
                </c:pt>
                <c:pt idx="6">
                  <c:v>805.75</c:v>
                </c:pt>
                <c:pt idx="7">
                  <c:v>2071.25</c:v>
                </c:pt>
                <c:pt idx="8">
                  <c:v>6879.833333333333</c:v>
                </c:pt>
                <c:pt idx="9">
                  <c:v>41644.166666666664</c:v>
                </c:pt>
                <c:pt idx="10">
                  <c:v>5816.5</c:v>
                </c:pt>
                <c:pt idx="11">
                  <c:v>66929.25</c:v>
                </c:pt>
                <c:pt idx="12">
                  <c:v>2795.5</c:v>
                </c:pt>
                <c:pt idx="13">
                  <c:v>12914.083333333334</c:v>
                </c:pt>
                <c:pt idx="14">
                  <c:v>9034.6666666666661</c:v>
                </c:pt>
                <c:pt idx="15">
                  <c:v>13261.333333333334</c:v>
                </c:pt>
                <c:pt idx="16">
                  <c:v>29687.75</c:v>
                </c:pt>
                <c:pt idx="17">
                  <c:v>17233.5</c:v>
                </c:pt>
                <c:pt idx="18">
                  <c:v>680.75</c:v>
                </c:pt>
                <c:pt idx="19">
                  <c:v>1357.1666666666667</c:v>
                </c:pt>
                <c:pt idx="20">
                  <c:v>71001.75</c:v>
                </c:pt>
                <c:pt idx="21">
                  <c:v>24106.166666666668</c:v>
                </c:pt>
                <c:pt idx="22">
                  <c:v>7461.916666666667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243904"/>
        <c:axId val="397245440"/>
      </c:lineChart>
      <c:catAx>
        <c:axId val="3972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39724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24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43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7348816246454044"/>
          <c:y val="5.2173913043478522E-2"/>
          <c:w val="0.3883987380365333"/>
          <c:h val="0.217391532580185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451212822538894E-2"/>
          <c:y val="3.790514978731218E-2"/>
          <c:w val="0.92332185867268579"/>
          <c:h val="0.8547627453956731"/>
        </c:manualLayout>
      </c:layout>
      <c:lineChart>
        <c:grouping val="standard"/>
        <c:varyColors val="0"/>
        <c:ser>
          <c:idx val="0"/>
          <c:order val="0"/>
          <c:tx>
            <c:strRef>
              <c:f>'Building Plans Approved'!$K$4</c:f>
              <c:strCache>
                <c:ptCount val="1"/>
                <c:pt idx="0">
                  <c:v>Square metres</c:v>
                </c:pt>
              </c:strCache>
            </c:strRef>
          </c:tx>
          <c:spPr>
            <a:ln w="38100">
              <a:solidFill>
                <a:srgbClr val="FF0000"/>
              </a:solidFill>
              <a:headEnd type="none" w="med" len="med"/>
              <a:tailEnd type="none" w="med" len="med"/>
            </a:ln>
          </c:spPr>
          <c:marker>
            <c:symbol val="none"/>
          </c:marker>
          <c:trendline>
            <c:trendlineType val="poly"/>
            <c:order val="4"/>
            <c:dispRSqr val="0"/>
            <c:dispEq val="0"/>
          </c:trendline>
          <c:cat>
            <c:numRef>
              <c:f>'Building Plans Approved'!$A$221:$A$282</c:f>
              <c:numCache>
                <c:formatCode>mmm\-yy</c:formatCode>
                <c:ptCount val="62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</c:numCache>
            </c:numRef>
          </c:cat>
          <c:val>
            <c:numRef>
              <c:f>'Building Plans Approved'!$P$225:$P$284</c:f>
              <c:numCache>
                <c:formatCode>#,##0</c:formatCode>
                <c:ptCount val="60"/>
                <c:pt idx="0">
                  <c:v>55596</c:v>
                </c:pt>
                <c:pt idx="1">
                  <c:v>60530</c:v>
                </c:pt>
                <c:pt idx="2">
                  <c:v>67078</c:v>
                </c:pt>
                <c:pt idx="3">
                  <c:v>49941</c:v>
                </c:pt>
                <c:pt idx="4">
                  <c:v>78597</c:v>
                </c:pt>
                <c:pt idx="5">
                  <c:v>36948</c:v>
                </c:pt>
                <c:pt idx="6">
                  <c:v>48942</c:v>
                </c:pt>
                <c:pt idx="7">
                  <c:v>54369</c:v>
                </c:pt>
                <c:pt idx="8">
                  <c:v>34558</c:v>
                </c:pt>
                <c:pt idx="9">
                  <c:v>55605</c:v>
                </c:pt>
                <c:pt idx="10">
                  <c:v>43010</c:v>
                </c:pt>
                <c:pt idx="11">
                  <c:v>40808</c:v>
                </c:pt>
                <c:pt idx="12">
                  <c:v>51852</c:v>
                </c:pt>
                <c:pt idx="13">
                  <c:v>53472</c:v>
                </c:pt>
                <c:pt idx="14">
                  <c:v>42219</c:v>
                </c:pt>
                <c:pt idx="15">
                  <c:v>53225</c:v>
                </c:pt>
                <c:pt idx="16">
                  <c:v>76967</c:v>
                </c:pt>
                <c:pt idx="17">
                  <c:v>47488</c:v>
                </c:pt>
                <c:pt idx="18">
                  <c:v>90690</c:v>
                </c:pt>
                <c:pt idx="19">
                  <c:v>28569</c:v>
                </c:pt>
                <c:pt idx="20">
                  <c:v>31882</c:v>
                </c:pt>
                <c:pt idx="21">
                  <c:v>36523</c:v>
                </c:pt>
                <c:pt idx="22">
                  <c:v>78449</c:v>
                </c:pt>
                <c:pt idx="23">
                  <c:v>37401</c:v>
                </c:pt>
                <c:pt idx="24">
                  <c:v>85983</c:v>
                </c:pt>
                <c:pt idx="25">
                  <c:v>45817</c:v>
                </c:pt>
                <c:pt idx="26">
                  <c:v>146653</c:v>
                </c:pt>
                <c:pt idx="27">
                  <c:v>51100</c:v>
                </c:pt>
                <c:pt idx="28">
                  <c:v>76967</c:v>
                </c:pt>
                <c:pt idx="29">
                  <c:v>51511</c:v>
                </c:pt>
                <c:pt idx="30">
                  <c:v>54861</c:v>
                </c:pt>
                <c:pt idx="31">
                  <c:v>42533</c:v>
                </c:pt>
                <c:pt idx="32">
                  <c:v>51578</c:v>
                </c:pt>
                <c:pt idx="33">
                  <c:v>54704</c:v>
                </c:pt>
                <c:pt idx="34">
                  <c:v>47932</c:v>
                </c:pt>
                <c:pt idx="35">
                  <c:v>60636</c:v>
                </c:pt>
                <c:pt idx="36">
                  <c:v>127690</c:v>
                </c:pt>
                <c:pt idx="37">
                  <c:v>89560</c:v>
                </c:pt>
                <c:pt idx="38">
                  <c:v>137010</c:v>
                </c:pt>
                <c:pt idx="39">
                  <c:v>68443</c:v>
                </c:pt>
                <c:pt idx="40">
                  <c:v>96499</c:v>
                </c:pt>
                <c:pt idx="41">
                  <c:v>78452</c:v>
                </c:pt>
                <c:pt idx="42">
                  <c:v>59712</c:v>
                </c:pt>
                <c:pt idx="43">
                  <c:v>74441</c:v>
                </c:pt>
                <c:pt idx="44">
                  <c:v>53456</c:v>
                </c:pt>
                <c:pt idx="45">
                  <c:v>47092</c:v>
                </c:pt>
                <c:pt idx="46">
                  <c:v>61607</c:v>
                </c:pt>
                <c:pt idx="47">
                  <c:v>55716</c:v>
                </c:pt>
                <c:pt idx="48">
                  <c:v>65744</c:v>
                </c:pt>
                <c:pt idx="49">
                  <c:v>75870</c:v>
                </c:pt>
                <c:pt idx="50">
                  <c:v>71347</c:v>
                </c:pt>
                <c:pt idx="51">
                  <c:v>123904</c:v>
                </c:pt>
                <c:pt idx="52">
                  <c:v>82296</c:v>
                </c:pt>
                <c:pt idx="53">
                  <c:v>64411</c:v>
                </c:pt>
                <c:pt idx="54">
                  <c:v>77218</c:v>
                </c:pt>
                <c:pt idx="55">
                  <c:v>68441</c:v>
                </c:pt>
                <c:pt idx="56">
                  <c:v>42925</c:v>
                </c:pt>
                <c:pt idx="57">
                  <c:v>70036</c:v>
                </c:pt>
                <c:pt idx="58">
                  <c:v>90926</c:v>
                </c:pt>
                <c:pt idx="59">
                  <c:v>99953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148160"/>
        <c:axId val="397149696"/>
      </c:lineChart>
      <c:dateAx>
        <c:axId val="39714816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97149696"/>
        <c:crosses val="autoZero"/>
        <c:auto val="1"/>
        <c:lblOffset val="100"/>
        <c:baseTimeUnit val="months"/>
      </c:dateAx>
      <c:valAx>
        <c:axId val="397149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9714816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legend>
      <c:legendPos val="l"/>
      <c:layout>
        <c:manualLayout>
          <c:xMode val="edge"/>
          <c:yMode val="edge"/>
          <c:x val="0.59742425625465967"/>
          <c:y val="4.7821179106868353E-2"/>
          <c:w val="0.36439907608736072"/>
          <c:h val="0.11975610758371633"/>
        </c:manualLayout>
      </c:layout>
      <c:overlay val="0"/>
      <c:txPr>
        <a:bodyPr/>
        <a:lstStyle/>
        <a:p>
          <a:pPr>
            <a:defRPr lang="en-ZA" sz="1400" b="1"/>
          </a:pPr>
          <a:endParaRPr lang="en-US"/>
        </a:p>
      </c:txPr>
    </c:legend>
    <c:plotVisOnly val="1"/>
    <c:dispBlanksAs val="gap"/>
    <c:showDLblsOverMax val="0"/>
  </c:chart>
  <c:spPr>
    <a:solidFill>
      <a:schemeClr val="accent6">
        <a:lumMod val="7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32222728357324E-2"/>
          <c:y val="1.5964406888163401E-2"/>
          <c:w val="0.9254108723135922"/>
          <c:h val="0.7409024745269287"/>
        </c:manualLayout>
      </c:layout>
      <c:lineChart>
        <c:grouping val="standard"/>
        <c:varyColors val="0"/>
        <c:ser>
          <c:idx val="0"/>
          <c:order val="0"/>
          <c:tx>
            <c:strRef>
              <c:f>'Building Plans Approved1'!$B$2:$C$2</c:f>
              <c:strCache>
                <c:ptCount val="1"/>
                <c:pt idx="0">
                  <c:v>Office and banking space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FF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Approved1'!$B$287:$B$310</c:f>
              <c:numCache>
                <c:formatCode>#,##0</c:formatCode>
                <c:ptCount val="24"/>
                <c:pt idx="0">
                  <c:v>3840.0833333333335</c:v>
                </c:pt>
                <c:pt idx="1">
                  <c:v>14243.75</c:v>
                </c:pt>
                <c:pt idx="2">
                  <c:v>5982.916666666667</c:v>
                </c:pt>
                <c:pt idx="3">
                  <c:v>7401</c:v>
                </c:pt>
                <c:pt idx="4">
                  <c:v>8324.8333333333339</c:v>
                </c:pt>
                <c:pt idx="5">
                  <c:v>7065.166666666667</c:v>
                </c:pt>
                <c:pt idx="6">
                  <c:v>9990.25</c:v>
                </c:pt>
                <c:pt idx="7">
                  <c:v>4690.666666666667</c:v>
                </c:pt>
                <c:pt idx="8">
                  <c:v>11529.75</c:v>
                </c:pt>
                <c:pt idx="9">
                  <c:v>4412.583333333333</c:v>
                </c:pt>
                <c:pt idx="10">
                  <c:v>2711.0833333333335</c:v>
                </c:pt>
                <c:pt idx="11">
                  <c:v>6691.416666666667</c:v>
                </c:pt>
                <c:pt idx="12">
                  <c:v>5342.583333333333</c:v>
                </c:pt>
                <c:pt idx="13">
                  <c:v>13978.25</c:v>
                </c:pt>
                <c:pt idx="14">
                  <c:v>10468</c:v>
                </c:pt>
                <c:pt idx="15">
                  <c:v>20702.416666666668</c:v>
                </c:pt>
                <c:pt idx="16">
                  <c:v>15723.833333333334</c:v>
                </c:pt>
                <c:pt idx="17">
                  <c:v>9268.5</c:v>
                </c:pt>
                <c:pt idx="18">
                  <c:v>9726.0833333333339</c:v>
                </c:pt>
                <c:pt idx="19">
                  <c:v>4297.916666666667</c:v>
                </c:pt>
                <c:pt idx="20">
                  <c:v>9519.25</c:v>
                </c:pt>
                <c:pt idx="21">
                  <c:v>18323.166666666668</c:v>
                </c:pt>
                <c:pt idx="22">
                  <c:v>5655.666666666667</c:v>
                </c:pt>
                <c:pt idx="23">
                  <c:v>17018.75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'Building Plans Approved1'!$D$2:$E$2</c:f>
              <c:strCache>
                <c:ptCount val="1"/>
                <c:pt idx="0">
                  <c:v>Shopping space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Approved1'!$D$287:$D$310</c:f>
              <c:numCache>
                <c:formatCode>#,##0</c:formatCode>
                <c:ptCount val="24"/>
                <c:pt idx="0">
                  <c:v>7911.75</c:v>
                </c:pt>
                <c:pt idx="1">
                  <c:v>9089</c:v>
                </c:pt>
                <c:pt idx="2">
                  <c:v>12454.333333333334</c:v>
                </c:pt>
                <c:pt idx="3">
                  <c:v>6991.166666666667</c:v>
                </c:pt>
                <c:pt idx="4">
                  <c:v>9341.1666666666661</c:v>
                </c:pt>
                <c:pt idx="5">
                  <c:v>8364.5</c:v>
                </c:pt>
                <c:pt idx="6">
                  <c:v>26515.833333333332</c:v>
                </c:pt>
                <c:pt idx="7">
                  <c:v>7060.75</c:v>
                </c:pt>
                <c:pt idx="8">
                  <c:v>3186</c:v>
                </c:pt>
                <c:pt idx="9">
                  <c:v>10516.583333333334</c:v>
                </c:pt>
                <c:pt idx="10">
                  <c:v>11288.083333333334</c:v>
                </c:pt>
                <c:pt idx="11">
                  <c:v>7099.083333333333</c:v>
                </c:pt>
                <c:pt idx="12">
                  <c:v>13125.25</c:v>
                </c:pt>
                <c:pt idx="13">
                  <c:v>9684.8333333333339</c:v>
                </c:pt>
                <c:pt idx="14">
                  <c:v>16172.166666666666</c:v>
                </c:pt>
                <c:pt idx="15">
                  <c:v>22294</c:v>
                </c:pt>
                <c:pt idx="16">
                  <c:v>12915.75</c:v>
                </c:pt>
                <c:pt idx="17">
                  <c:v>4207</c:v>
                </c:pt>
                <c:pt idx="18">
                  <c:v>15873.5</c:v>
                </c:pt>
                <c:pt idx="19">
                  <c:v>10522.666666666666</c:v>
                </c:pt>
                <c:pt idx="20">
                  <c:v>15437.583333333334</c:v>
                </c:pt>
                <c:pt idx="21">
                  <c:v>5468.166666666667</c:v>
                </c:pt>
                <c:pt idx="22">
                  <c:v>11037.25</c:v>
                </c:pt>
                <c:pt idx="23">
                  <c:v>63386.25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'Building Plans Approved1'!$F$2:$G$2</c:f>
              <c:strCache>
                <c:ptCount val="1"/>
                <c:pt idx="0">
                  <c:v>Industrial and warehouse space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Approved1'!$F$287:$F$310</c:f>
              <c:numCache>
                <c:formatCode>#,##0</c:formatCode>
                <c:ptCount val="24"/>
                <c:pt idx="0">
                  <c:v>19273.166666666668</c:v>
                </c:pt>
                <c:pt idx="1">
                  <c:v>29577.666666666668</c:v>
                </c:pt>
                <c:pt idx="2">
                  <c:v>51713.583333333336</c:v>
                </c:pt>
                <c:pt idx="3">
                  <c:v>33714.916666666664</c:v>
                </c:pt>
                <c:pt idx="4">
                  <c:v>19005.25</c:v>
                </c:pt>
                <c:pt idx="5">
                  <c:v>18962.166666666668</c:v>
                </c:pt>
                <c:pt idx="6">
                  <c:v>8909.75</c:v>
                </c:pt>
                <c:pt idx="7">
                  <c:v>14173.083333333334</c:v>
                </c:pt>
                <c:pt idx="8">
                  <c:v>11034</c:v>
                </c:pt>
                <c:pt idx="9">
                  <c:v>13680.166666666666</c:v>
                </c:pt>
                <c:pt idx="10">
                  <c:v>14080.916666666666</c:v>
                </c:pt>
                <c:pt idx="11">
                  <c:v>15809</c:v>
                </c:pt>
                <c:pt idx="12">
                  <c:v>30065.666666666668</c:v>
                </c:pt>
                <c:pt idx="13">
                  <c:v>37507.5</c:v>
                </c:pt>
                <c:pt idx="14">
                  <c:v>32661.916666666668</c:v>
                </c:pt>
                <c:pt idx="15">
                  <c:v>47463.75</c:v>
                </c:pt>
                <c:pt idx="16">
                  <c:v>26641.916666666668</c:v>
                </c:pt>
                <c:pt idx="17">
                  <c:v>19789.833333333332</c:v>
                </c:pt>
                <c:pt idx="18">
                  <c:v>31643.833333333332</c:v>
                </c:pt>
                <c:pt idx="19">
                  <c:v>33712.833333333336</c:v>
                </c:pt>
                <c:pt idx="20">
                  <c:v>30493.333333333332</c:v>
                </c:pt>
                <c:pt idx="21">
                  <c:v>35414.25</c:v>
                </c:pt>
                <c:pt idx="22">
                  <c:v>24563</c:v>
                </c:pt>
                <c:pt idx="23">
                  <c:v>12371.5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'Building Plans Approved1'!$H$2:$I$2</c:f>
              <c:strCache>
                <c:ptCount val="1"/>
                <c:pt idx="0">
                  <c:v>Other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8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Approved1'!$H$287:$H$310</c:f>
              <c:numCache>
                <c:formatCode>#,##0</c:formatCode>
                <c:ptCount val="24"/>
                <c:pt idx="0">
                  <c:v>4569</c:v>
                </c:pt>
                <c:pt idx="1">
                  <c:v>7634.166666666667</c:v>
                </c:pt>
                <c:pt idx="2">
                  <c:v>6208.583333333333</c:v>
                </c:pt>
                <c:pt idx="3">
                  <c:v>8724.4166666666661</c:v>
                </c:pt>
                <c:pt idx="4">
                  <c:v>7786.416666666667</c:v>
                </c:pt>
                <c:pt idx="5">
                  <c:v>6520.666666666667</c:v>
                </c:pt>
                <c:pt idx="6">
                  <c:v>7421.75</c:v>
                </c:pt>
                <c:pt idx="7">
                  <c:v>2261.8333333333335</c:v>
                </c:pt>
                <c:pt idx="8">
                  <c:v>2507</c:v>
                </c:pt>
                <c:pt idx="9">
                  <c:v>3559.5</c:v>
                </c:pt>
                <c:pt idx="10">
                  <c:v>2315</c:v>
                </c:pt>
                <c:pt idx="11">
                  <c:v>1419.0833333333333</c:v>
                </c:pt>
                <c:pt idx="12">
                  <c:v>5841.083333333333</c:v>
                </c:pt>
                <c:pt idx="13">
                  <c:v>2317.0833333333335</c:v>
                </c:pt>
                <c:pt idx="14">
                  <c:v>2456.3333333333335</c:v>
                </c:pt>
                <c:pt idx="15">
                  <c:v>1271.25</c:v>
                </c:pt>
                <c:pt idx="16">
                  <c:v>5853.416666666667</c:v>
                </c:pt>
                <c:pt idx="17">
                  <c:v>8493.75</c:v>
                </c:pt>
                <c:pt idx="18">
                  <c:v>13671.583333333334</c:v>
                </c:pt>
                <c:pt idx="19">
                  <c:v>7408</c:v>
                </c:pt>
                <c:pt idx="20">
                  <c:v>9492.8333333333339</c:v>
                </c:pt>
                <c:pt idx="21">
                  <c:v>6227.75</c:v>
                </c:pt>
                <c:pt idx="22">
                  <c:v>5650.916666666667</c:v>
                </c:pt>
                <c:pt idx="23">
                  <c:v>11839.5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806208"/>
        <c:axId val="395807744"/>
      </c:lineChart>
      <c:catAx>
        <c:axId val="39580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80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5807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806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1522429014555094"/>
          <c:y val="3.5987666175874691E-2"/>
          <c:w val="0.38938049066186525"/>
          <c:h val="0.218340611353712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51365439443334E-2"/>
          <c:y val="4.8715562283532098E-2"/>
          <c:w val="0.89731257464550851"/>
          <c:h val="0.89106943395423555"/>
        </c:manualLayout>
      </c:layout>
      <c:lineChart>
        <c:grouping val="standard"/>
        <c:varyColors val="0"/>
        <c:ser>
          <c:idx val="0"/>
          <c:order val="0"/>
          <c:tx>
            <c:strRef>
              <c:f>'Building Plans Approved1'!$B$2:$C$2</c:f>
              <c:strCache>
                <c:ptCount val="1"/>
                <c:pt idx="0">
                  <c:v>Office and banking space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FF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Approved1'!$C$287:$C$310</c:f>
              <c:numCache>
                <c:formatCode>#,##0</c:formatCode>
                <c:ptCount val="24"/>
                <c:pt idx="0">
                  <c:v>4589.833333333333</c:v>
                </c:pt>
                <c:pt idx="1">
                  <c:v>27548</c:v>
                </c:pt>
                <c:pt idx="2">
                  <c:v>7632.833333333333</c:v>
                </c:pt>
                <c:pt idx="3">
                  <c:v>11382</c:v>
                </c:pt>
                <c:pt idx="4">
                  <c:v>12204</c:v>
                </c:pt>
                <c:pt idx="5">
                  <c:v>12456.75</c:v>
                </c:pt>
                <c:pt idx="6">
                  <c:v>20132</c:v>
                </c:pt>
                <c:pt idx="7">
                  <c:v>8566.1666666666661</c:v>
                </c:pt>
                <c:pt idx="8">
                  <c:v>23872.666666666668</c:v>
                </c:pt>
                <c:pt idx="9">
                  <c:v>10190.5</c:v>
                </c:pt>
                <c:pt idx="10">
                  <c:v>5636.166666666667</c:v>
                </c:pt>
                <c:pt idx="11">
                  <c:v>15010.916666666666</c:v>
                </c:pt>
                <c:pt idx="12">
                  <c:v>12175.833333333334</c:v>
                </c:pt>
                <c:pt idx="13">
                  <c:v>53851.083333333336</c:v>
                </c:pt>
                <c:pt idx="14">
                  <c:v>46490.833333333336</c:v>
                </c:pt>
                <c:pt idx="15">
                  <c:v>99056.25</c:v>
                </c:pt>
                <c:pt idx="16">
                  <c:v>88906.916666666672</c:v>
                </c:pt>
                <c:pt idx="17">
                  <c:v>65719.666666666672</c:v>
                </c:pt>
                <c:pt idx="18">
                  <c:v>66793.083333333328</c:v>
                </c:pt>
                <c:pt idx="19">
                  <c:v>31424.666666666668</c:v>
                </c:pt>
                <c:pt idx="20">
                  <c:v>66385.666666666672</c:v>
                </c:pt>
                <c:pt idx="21">
                  <c:v>156682.75</c:v>
                </c:pt>
                <c:pt idx="22">
                  <c:v>48127.666666666664</c:v>
                </c:pt>
                <c:pt idx="23">
                  <c:v>163706.25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'Building Plans Approved1'!$D$2:$E$2</c:f>
              <c:strCache>
                <c:ptCount val="1"/>
                <c:pt idx="0">
                  <c:v>Shopping space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Approved1'!$E$287:$E$310</c:f>
              <c:numCache>
                <c:formatCode>#,##0</c:formatCode>
                <c:ptCount val="24"/>
                <c:pt idx="0">
                  <c:v>8521.9166666666661</c:v>
                </c:pt>
                <c:pt idx="1">
                  <c:v>7273</c:v>
                </c:pt>
                <c:pt idx="2">
                  <c:v>14592.083333333334</c:v>
                </c:pt>
                <c:pt idx="3">
                  <c:v>7548.666666666667</c:v>
                </c:pt>
                <c:pt idx="4">
                  <c:v>10886.083333333334</c:v>
                </c:pt>
                <c:pt idx="5">
                  <c:v>13279.583333333334</c:v>
                </c:pt>
                <c:pt idx="6">
                  <c:v>89936.583333333328</c:v>
                </c:pt>
                <c:pt idx="7">
                  <c:v>28239.25</c:v>
                </c:pt>
                <c:pt idx="8">
                  <c:v>4859.333333333333</c:v>
                </c:pt>
                <c:pt idx="9">
                  <c:v>24836.833333333332</c:v>
                </c:pt>
                <c:pt idx="10">
                  <c:v>58835.75</c:v>
                </c:pt>
                <c:pt idx="11">
                  <c:v>28198.75</c:v>
                </c:pt>
                <c:pt idx="12">
                  <c:v>39097.666666666664</c:v>
                </c:pt>
                <c:pt idx="13">
                  <c:v>32899.916666666664</c:v>
                </c:pt>
                <c:pt idx="14">
                  <c:v>71490</c:v>
                </c:pt>
                <c:pt idx="15">
                  <c:v>118539.16666666667</c:v>
                </c:pt>
                <c:pt idx="16">
                  <c:v>69732.25</c:v>
                </c:pt>
                <c:pt idx="17">
                  <c:v>23878</c:v>
                </c:pt>
                <c:pt idx="18">
                  <c:v>96060.333333333328</c:v>
                </c:pt>
                <c:pt idx="19">
                  <c:v>71320.166666666672</c:v>
                </c:pt>
                <c:pt idx="20">
                  <c:v>118766.58333333333</c:v>
                </c:pt>
                <c:pt idx="21">
                  <c:v>41667.083333333336</c:v>
                </c:pt>
                <c:pt idx="22">
                  <c:v>85091.666666666672</c:v>
                </c:pt>
                <c:pt idx="23">
                  <c:v>595534.25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'Building Plans Approved1'!$F$2:$G$2</c:f>
              <c:strCache>
                <c:ptCount val="1"/>
                <c:pt idx="0">
                  <c:v>Industrial and warehouse space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Approved1'!$G$287:$G$310</c:f>
              <c:numCache>
                <c:formatCode>#,##0</c:formatCode>
                <c:ptCount val="24"/>
                <c:pt idx="0">
                  <c:v>14460.416666666666</c:v>
                </c:pt>
                <c:pt idx="1">
                  <c:v>23658.416666666668</c:v>
                </c:pt>
                <c:pt idx="2">
                  <c:v>62975.083333333336</c:v>
                </c:pt>
                <c:pt idx="3">
                  <c:v>31883.166666666668</c:v>
                </c:pt>
                <c:pt idx="4">
                  <c:v>19974</c:v>
                </c:pt>
                <c:pt idx="5">
                  <c:v>21669.333333333332</c:v>
                </c:pt>
                <c:pt idx="6">
                  <c:v>11261.833333333334</c:v>
                </c:pt>
                <c:pt idx="7">
                  <c:v>18105.833333333332</c:v>
                </c:pt>
                <c:pt idx="8">
                  <c:v>16001.25</c:v>
                </c:pt>
                <c:pt idx="9">
                  <c:v>25362.833333333332</c:v>
                </c:pt>
                <c:pt idx="10">
                  <c:v>19439.166666666668</c:v>
                </c:pt>
                <c:pt idx="11">
                  <c:v>28292.416666666668</c:v>
                </c:pt>
                <c:pt idx="12">
                  <c:v>55472.5</c:v>
                </c:pt>
                <c:pt idx="13">
                  <c:v>90039.166666666672</c:v>
                </c:pt>
                <c:pt idx="14">
                  <c:v>88731.916666666672</c:v>
                </c:pt>
                <c:pt idx="15">
                  <c:v>146946.25</c:v>
                </c:pt>
                <c:pt idx="16">
                  <c:v>94567.833333333328</c:v>
                </c:pt>
                <c:pt idx="17">
                  <c:v>78350.416666666672</c:v>
                </c:pt>
                <c:pt idx="18">
                  <c:v>124647.66666666667</c:v>
                </c:pt>
                <c:pt idx="19">
                  <c:v>143682.75</c:v>
                </c:pt>
                <c:pt idx="20">
                  <c:v>132658.66666666666</c:v>
                </c:pt>
                <c:pt idx="21">
                  <c:v>175503.83333333334</c:v>
                </c:pt>
                <c:pt idx="22">
                  <c:v>120210.91666666667</c:v>
                </c:pt>
                <c:pt idx="23">
                  <c:v>63553.75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'Building Plans Approved1'!$H$2:$I$2</c:f>
              <c:strCache>
                <c:ptCount val="1"/>
                <c:pt idx="0">
                  <c:v>Other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8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Approved1'!$I$287:$I$310</c:f>
              <c:numCache>
                <c:formatCode>#,##0</c:formatCode>
                <c:ptCount val="24"/>
                <c:pt idx="0">
                  <c:v>4149.25</c:v>
                </c:pt>
                <c:pt idx="1">
                  <c:v>6637.666666666667</c:v>
                </c:pt>
                <c:pt idx="2">
                  <c:v>9236.3333333333339</c:v>
                </c:pt>
                <c:pt idx="3">
                  <c:v>10698.916666666666</c:v>
                </c:pt>
                <c:pt idx="4">
                  <c:v>10343.75</c:v>
                </c:pt>
                <c:pt idx="5">
                  <c:v>7928.083333333333</c:v>
                </c:pt>
                <c:pt idx="6">
                  <c:v>9889.5833333333339</c:v>
                </c:pt>
                <c:pt idx="7">
                  <c:v>3139.25</c:v>
                </c:pt>
                <c:pt idx="8">
                  <c:v>2968.8333333333335</c:v>
                </c:pt>
                <c:pt idx="9">
                  <c:v>5344.333333333333</c:v>
                </c:pt>
                <c:pt idx="10">
                  <c:v>4410.916666666667</c:v>
                </c:pt>
                <c:pt idx="11">
                  <c:v>3187.8333333333335</c:v>
                </c:pt>
                <c:pt idx="12">
                  <c:v>14887.666666666666</c:v>
                </c:pt>
                <c:pt idx="13">
                  <c:v>6535</c:v>
                </c:pt>
                <c:pt idx="14">
                  <c:v>9256.4166666666661</c:v>
                </c:pt>
                <c:pt idx="15">
                  <c:v>5552.416666666667</c:v>
                </c:pt>
                <c:pt idx="16">
                  <c:v>29423.416666666668</c:v>
                </c:pt>
                <c:pt idx="17">
                  <c:v>51534</c:v>
                </c:pt>
                <c:pt idx="18">
                  <c:v>95800.833333333328</c:v>
                </c:pt>
                <c:pt idx="19">
                  <c:v>40232.916666666664</c:v>
                </c:pt>
                <c:pt idx="20">
                  <c:v>59863.333333333336</c:v>
                </c:pt>
                <c:pt idx="21">
                  <c:v>37682.666666666664</c:v>
                </c:pt>
                <c:pt idx="22">
                  <c:v>45373.833333333336</c:v>
                </c:pt>
                <c:pt idx="23">
                  <c:v>80554.25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399744"/>
        <c:axId val="398430208"/>
      </c:lineChart>
      <c:catAx>
        <c:axId val="3983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39843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43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3997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3921086310493142"/>
          <c:y val="0.10893246187363879"/>
          <c:w val="0.38888939502402597"/>
          <c:h val="0.217865381206456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44138028821458"/>
          <c:y val="1.8303924233965606E-2"/>
          <c:w val="0.8592917809134526"/>
          <c:h val="0.85537407594692849"/>
        </c:manualLayout>
      </c:layout>
      <c:lineChart>
        <c:grouping val="standard"/>
        <c:varyColors val="0"/>
        <c:ser>
          <c:idx val="0"/>
          <c:order val="0"/>
          <c:tx>
            <c:strRef>
              <c:f>'Building Plans Approved1'!$H$4</c:f>
              <c:strCache>
                <c:ptCount val="1"/>
                <c:pt idx="0">
                  <c:v>Square metres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none"/>
          </c:marker>
          <c:trendline>
            <c:trendlineType val="poly"/>
            <c:order val="6"/>
            <c:dispRSqr val="0"/>
            <c:dispEq val="0"/>
          </c:trendline>
          <c:cat>
            <c:numRef>
              <c:f>'Building Plans Approved1'!$A$221:$A$284</c:f>
              <c:numCache>
                <c:formatCode>mmm\-yy</c:formatCode>
                <c:ptCount val="6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</c:numCache>
            </c:numRef>
          </c:cat>
          <c:val>
            <c:numRef>
              <c:f>'Building Plans Approved1'!$K$221:$K$284</c:f>
              <c:numCache>
                <c:formatCode>#,##0</c:formatCode>
                <c:ptCount val="64"/>
                <c:pt idx="0">
                  <c:v>130977</c:v>
                </c:pt>
                <c:pt idx="1">
                  <c:v>44594</c:v>
                </c:pt>
                <c:pt idx="2">
                  <c:v>72704</c:v>
                </c:pt>
                <c:pt idx="3">
                  <c:v>33350</c:v>
                </c:pt>
                <c:pt idx="4">
                  <c:v>52807</c:v>
                </c:pt>
                <c:pt idx="5">
                  <c:v>53121</c:v>
                </c:pt>
                <c:pt idx="6">
                  <c:v>106685</c:v>
                </c:pt>
                <c:pt idx="7">
                  <c:v>24979</c:v>
                </c:pt>
                <c:pt idx="8">
                  <c:v>71430</c:v>
                </c:pt>
                <c:pt idx="9">
                  <c:v>177334</c:v>
                </c:pt>
                <c:pt idx="10">
                  <c:v>52781</c:v>
                </c:pt>
                <c:pt idx="11">
                  <c:v>30218</c:v>
                </c:pt>
                <c:pt idx="12">
                  <c:v>24711</c:v>
                </c:pt>
                <c:pt idx="13">
                  <c:v>26695</c:v>
                </c:pt>
                <c:pt idx="14">
                  <c:v>33821</c:v>
                </c:pt>
                <c:pt idx="15">
                  <c:v>35069</c:v>
                </c:pt>
                <c:pt idx="16">
                  <c:v>105656</c:v>
                </c:pt>
                <c:pt idx="17">
                  <c:v>108727</c:v>
                </c:pt>
                <c:pt idx="18">
                  <c:v>45325</c:v>
                </c:pt>
                <c:pt idx="19">
                  <c:v>35328</c:v>
                </c:pt>
                <c:pt idx="20">
                  <c:v>42740</c:v>
                </c:pt>
                <c:pt idx="21">
                  <c:v>114805</c:v>
                </c:pt>
                <c:pt idx="22">
                  <c:v>9816</c:v>
                </c:pt>
                <c:pt idx="23">
                  <c:v>88604</c:v>
                </c:pt>
                <c:pt idx="24">
                  <c:v>50338</c:v>
                </c:pt>
                <c:pt idx="25">
                  <c:v>50770</c:v>
                </c:pt>
                <c:pt idx="26">
                  <c:v>70980</c:v>
                </c:pt>
                <c:pt idx="27">
                  <c:v>61343</c:v>
                </c:pt>
                <c:pt idx="28">
                  <c:v>64329</c:v>
                </c:pt>
                <c:pt idx="29">
                  <c:v>35223</c:v>
                </c:pt>
                <c:pt idx="30">
                  <c:v>74917</c:v>
                </c:pt>
                <c:pt idx="31">
                  <c:v>212978</c:v>
                </c:pt>
                <c:pt idx="32">
                  <c:v>42740</c:v>
                </c:pt>
                <c:pt idx="33">
                  <c:v>33756</c:v>
                </c:pt>
                <c:pt idx="34">
                  <c:v>33927</c:v>
                </c:pt>
                <c:pt idx="35">
                  <c:v>48015</c:v>
                </c:pt>
                <c:pt idx="36">
                  <c:v>55466</c:v>
                </c:pt>
                <c:pt idx="37">
                  <c:v>56595</c:v>
                </c:pt>
                <c:pt idx="38">
                  <c:v>99906</c:v>
                </c:pt>
                <c:pt idx="39">
                  <c:v>70621</c:v>
                </c:pt>
                <c:pt idx="40">
                  <c:v>84247</c:v>
                </c:pt>
                <c:pt idx="41">
                  <c:v>59566</c:v>
                </c:pt>
                <c:pt idx="42">
                  <c:v>60398</c:v>
                </c:pt>
                <c:pt idx="43">
                  <c:v>96183</c:v>
                </c:pt>
                <c:pt idx="44">
                  <c:v>34818</c:v>
                </c:pt>
                <c:pt idx="45">
                  <c:v>52797</c:v>
                </c:pt>
                <c:pt idx="46">
                  <c:v>101719</c:v>
                </c:pt>
                <c:pt idx="47">
                  <c:v>12884</c:v>
                </c:pt>
                <c:pt idx="48">
                  <c:v>23020</c:v>
                </c:pt>
                <c:pt idx="49">
                  <c:v>26153</c:v>
                </c:pt>
                <c:pt idx="50">
                  <c:v>54787</c:v>
                </c:pt>
                <c:pt idx="51">
                  <c:v>21058</c:v>
                </c:pt>
                <c:pt idx="52">
                  <c:v>39361</c:v>
                </c:pt>
                <c:pt idx="53">
                  <c:v>75031</c:v>
                </c:pt>
                <c:pt idx="54">
                  <c:v>38410</c:v>
                </c:pt>
                <c:pt idx="55">
                  <c:v>125537</c:v>
                </c:pt>
                <c:pt idx="56">
                  <c:v>18804</c:v>
                </c:pt>
                <c:pt idx="57">
                  <c:v>51828</c:v>
                </c:pt>
                <c:pt idx="58">
                  <c:v>32886</c:v>
                </c:pt>
                <c:pt idx="59">
                  <c:v>56007</c:v>
                </c:pt>
                <c:pt idx="60">
                  <c:v>213022</c:v>
                </c:pt>
                <c:pt idx="61">
                  <c:v>57799</c:v>
                </c:pt>
                <c:pt idx="62">
                  <c:v>25578</c:v>
                </c:pt>
                <c:pt idx="63">
                  <c:v>122065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451840"/>
        <c:axId val="398453376"/>
      </c:lineChart>
      <c:dateAx>
        <c:axId val="3984518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98453376"/>
        <c:crosses val="autoZero"/>
        <c:auto val="1"/>
        <c:lblOffset val="100"/>
        <c:baseTimeUnit val="months"/>
      </c:dateAx>
      <c:valAx>
        <c:axId val="39845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984518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legend>
      <c:legendPos val="r"/>
      <c:layout>
        <c:manualLayout>
          <c:xMode val="edge"/>
          <c:yMode val="edge"/>
          <c:x val="0.11589551695978871"/>
          <c:y val="4.6854757613129683E-2"/>
          <c:w val="0.50571879292290456"/>
          <c:h val="0.14550563532499641"/>
        </c:manualLayout>
      </c:layout>
      <c:overlay val="0"/>
      <c:txPr>
        <a:bodyPr/>
        <a:lstStyle/>
        <a:p>
          <a:pPr>
            <a:defRPr lang="en-ZA" sz="1200" b="1"/>
          </a:pPr>
          <a:endParaRPr lang="en-US"/>
        </a:p>
      </c:txPr>
    </c:legend>
    <c:plotVisOnly val="1"/>
    <c:dispBlanksAs val="gap"/>
    <c:showDLblsOverMax val="0"/>
  </c:chart>
  <c:spPr>
    <a:solidFill>
      <a:schemeClr val="accent6">
        <a:lumMod val="75000"/>
      </a:schemeClr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25292740046913E-2"/>
          <c:y val="1.7188214453048113E-2"/>
          <c:w val="0.91569086651062503"/>
          <c:h val="0.96703329851694331"/>
        </c:manualLayout>
      </c:layout>
      <c:lineChart>
        <c:grouping val="standard"/>
        <c:varyColors val="0"/>
        <c:ser>
          <c:idx val="0"/>
          <c:order val="0"/>
          <c:tx>
            <c:strRef>
              <c:f>'Cement Sales'!$F$3</c:f>
              <c:strCache>
                <c:ptCount val="1"/>
                <c:pt idx="0">
                  <c:v>KZN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'Cement Sales'!$A$141:$A$150</c:f>
              <c:strCache>
                <c:ptCount val="10"/>
                <c:pt idx="0">
                  <c:v>Year-on-Year 2003</c:v>
                </c:pt>
                <c:pt idx="1">
                  <c:v>Year-on-Year 2004</c:v>
                </c:pt>
                <c:pt idx="2">
                  <c:v>Year-on-Year 2005</c:v>
                </c:pt>
                <c:pt idx="3">
                  <c:v>Year-on-Year 2006</c:v>
                </c:pt>
                <c:pt idx="4">
                  <c:v>Year-on-Year 2007</c:v>
                </c:pt>
                <c:pt idx="5">
                  <c:v>Year-on-Year 2008</c:v>
                </c:pt>
                <c:pt idx="6">
                  <c:v>Year-on-Year 2009</c:v>
                </c:pt>
                <c:pt idx="7">
                  <c:v>Year-on-Year 2010</c:v>
                </c:pt>
                <c:pt idx="8">
                  <c:v>Year-on-Year 2011</c:v>
                </c:pt>
                <c:pt idx="9">
                  <c:v>Year-on-Year 2012</c:v>
                </c:pt>
              </c:strCache>
            </c:strRef>
          </c:cat>
          <c:val>
            <c:numRef>
              <c:f>'Cement Sales'!$F$141:$F$150</c:f>
              <c:numCache>
                <c:formatCode>#,##0.00</c:formatCode>
                <c:ptCount val="10"/>
                <c:pt idx="0">
                  <c:v>-77.40357376471529</c:v>
                </c:pt>
                <c:pt idx="1">
                  <c:v>12.286892268895185</c:v>
                </c:pt>
                <c:pt idx="2">
                  <c:v>14.660915140669605</c:v>
                </c:pt>
                <c:pt idx="3">
                  <c:v>7.4094371157072372</c:v>
                </c:pt>
                <c:pt idx="4">
                  <c:v>6.6324910276206834</c:v>
                </c:pt>
                <c:pt idx="5">
                  <c:v>1.5624758905697773</c:v>
                </c:pt>
                <c:pt idx="6">
                  <c:v>-4.0820733491125578</c:v>
                </c:pt>
                <c:pt idx="7">
                  <c:v>-7.9237528753644453</c:v>
                </c:pt>
                <c:pt idx="8">
                  <c:v>3.2640718049441908</c:v>
                </c:pt>
                <c:pt idx="9">
                  <c:v>3.5621391644542171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'Cement Sales'!$L$3</c:f>
              <c:strCache>
                <c:ptCount val="1"/>
                <c:pt idx="0">
                  <c:v>South Africa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'Cement Sales'!$A$141:$A$150</c:f>
              <c:strCache>
                <c:ptCount val="10"/>
                <c:pt idx="0">
                  <c:v>Year-on-Year 2003</c:v>
                </c:pt>
                <c:pt idx="1">
                  <c:v>Year-on-Year 2004</c:v>
                </c:pt>
                <c:pt idx="2">
                  <c:v>Year-on-Year 2005</c:v>
                </c:pt>
                <c:pt idx="3">
                  <c:v>Year-on-Year 2006</c:v>
                </c:pt>
                <c:pt idx="4">
                  <c:v>Year-on-Year 2007</c:v>
                </c:pt>
                <c:pt idx="5">
                  <c:v>Year-on-Year 2008</c:v>
                </c:pt>
                <c:pt idx="6">
                  <c:v>Year-on-Year 2009</c:v>
                </c:pt>
                <c:pt idx="7">
                  <c:v>Year-on-Year 2010</c:v>
                </c:pt>
                <c:pt idx="8">
                  <c:v>Year-on-Year 2011</c:v>
                </c:pt>
                <c:pt idx="9">
                  <c:v>Year-on-Year 2012</c:v>
                </c:pt>
              </c:strCache>
            </c:strRef>
          </c:cat>
          <c:val>
            <c:numRef>
              <c:f>'Cement Sales'!$L$141:$L$150</c:f>
              <c:numCache>
                <c:formatCode>#,##0.00</c:formatCode>
                <c:ptCount val="10"/>
                <c:pt idx="0">
                  <c:v>-74.964570035411256</c:v>
                </c:pt>
                <c:pt idx="1">
                  <c:v>17.404874782987626</c:v>
                </c:pt>
                <c:pt idx="2">
                  <c:v>11.64197090288101</c:v>
                </c:pt>
                <c:pt idx="3">
                  <c:v>11.036077125378153</c:v>
                </c:pt>
                <c:pt idx="4">
                  <c:v>6.582493885841421</c:v>
                </c:pt>
                <c:pt idx="5">
                  <c:v>-4.6120412817592067</c:v>
                </c:pt>
                <c:pt idx="6">
                  <c:v>-12.588238076793537</c:v>
                </c:pt>
                <c:pt idx="7">
                  <c:v>-7.6970076287306206</c:v>
                </c:pt>
                <c:pt idx="8">
                  <c:v>3.2638375389153333</c:v>
                </c:pt>
                <c:pt idx="9">
                  <c:v>2.9788370544594986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602240"/>
        <c:axId val="398603776"/>
      </c:lineChart>
      <c:catAx>
        <c:axId val="3986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60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60377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60224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318505058662561"/>
          <c:y val="1.0729613733905579E-2"/>
          <c:w val="0.16393442806828606"/>
          <c:h val="0.105150214592274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2850483241834161E-2"/>
          <c:y val="1.25627254339701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3738348410546713E-2"/>
          <c:y val="1.2562814070351759E-2"/>
          <c:w val="0.92289772270286641"/>
          <c:h val="0.78643216080393163"/>
        </c:manualLayout>
      </c:layout>
      <c:pie3DChart>
        <c:varyColors val="1"/>
        <c:ser>
          <c:idx val="0"/>
          <c:order val="0"/>
          <c:tx>
            <c:strRef>
              <c:f>'Cement Sales'!$A$127</c:f>
              <c:strCache>
                <c:ptCount val="1"/>
                <c:pt idx="0">
                  <c:v>Q4 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2D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chemeClr val="bg1">
                  <a:lumMod val="5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257323778138489E-2"/>
                  <c:y val="-3.4867249633996852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4200183133294904E-3"/>
                  <c:y val="-0.114360252707105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'Cement Sales'!$B$3:$K$3</c:f>
              <c:strCache>
                <c:ptCount val="10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Brdr/T'kei</c:v>
                </c:pt>
                <c:pt idx="7">
                  <c:v>N W Prov</c:v>
                </c:pt>
                <c:pt idx="8">
                  <c:v>N Cape</c:v>
                </c:pt>
                <c:pt idx="9">
                  <c:v>W Cape</c:v>
                </c:pt>
              </c:strCache>
            </c:strRef>
          </c:cat>
          <c:val>
            <c:numRef>
              <c:f>'Cement Sales'!$B$127:$K$127</c:f>
              <c:numCache>
                <c:formatCode>#,##0</c:formatCode>
                <c:ptCount val="10"/>
                <c:pt idx="0">
                  <c:v>334930.13233730977</c:v>
                </c:pt>
                <c:pt idx="1">
                  <c:v>261491.96422046304</c:v>
                </c:pt>
                <c:pt idx="2">
                  <c:v>1015437.331870517</c:v>
                </c:pt>
                <c:pt idx="3">
                  <c:v>117242.44263871854</c:v>
                </c:pt>
                <c:pt idx="4">
                  <c:v>531143.72489835357</c:v>
                </c:pt>
                <c:pt idx="5">
                  <c:v>93461.434520385024</c:v>
                </c:pt>
                <c:pt idx="6">
                  <c:v>125604.99494406658</c:v>
                </c:pt>
                <c:pt idx="7">
                  <c:v>215187.03424090389</c:v>
                </c:pt>
                <c:pt idx="8">
                  <c:v>55406.41470844009</c:v>
                </c:pt>
                <c:pt idx="9">
                  <c:v>280956.52562084218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935922188831494"/>
          <c:y val="0.72315636601762756"/>
          <c:w val="0.73362311054408269"/>
          <c:h val="0.242478281764090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336025089516901E-2"/>
          <c:y val="1.20772470525248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29171528586E-2"/>
          <c:y val="2.8985575618904812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'Cement Sales'!$A$135</c:f>
              <c:strCache>
                <c:ptCount val="1"/>
                <c:pt idx="0">
                  <c:v>Average 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'Cement Sales'!$B$3:$K$3</c:f>
              <c:strCache>
                <c:ptCount val="10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Brdr/T'kei</c:v>
                </c:pt>
                <c:pt idx="7">
                  <c:v>N W Prov</c:v>
                </c:pt>
                <c:pt idx="8">
                  <c:v>N Cape</c:v>
                </c:pt>
                <c:pt idx="9">
                  <c:v>W Cape</c:v>
                </c:pt>
              </c:strCache>
            </c:strRef>
          </c:cat>
          <c:val>
            <c:numRef>
              <c:f>'Cement Sales'!$B$135:$K$135</c:f>
              <c:numCache>
                <c:formatCode>#,##0</c:formatCode>
                <c:ptCount val="10"/>
                <c:pt idx="0">
                  <c:v>91572.079999999973</c:v>
                </c:pt>
                <c:pt idx="1">
                  <c:v>95048.792499999967</c:v>
                </c:pt>
                <c:pt idx="2">
                  <c:v>404819.18250000011</c:v>
                </c:pt>
                <c:pt idx="3">
                  <c:v>44412.119999999944</c:v>
                </c:pt>
                <c:pt idx="4">
                  <c:v>179746.96</c:v>
                </c:pt>
                <c:pt idx="5">
                  <c:v>38374.309166666666</c:v>
                </c:pt>
                <c:pt idx="6">
                  <c:v>40893.044166666594</c:v>
                </c:pt>
                <c:pt idx="7">
                  <c:v>75871.791666666628</c:v>
                </c:pt>
                <c:pt idx="8">
                  <c:v>20931.527499999949</c:v>
                </c:pt>
                <c:pt idx="9">
                  <c:v>131068.09583333333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304836496201E-2"/>
          <c:y val="0.78351818723911748"/>
          <c:w val="0.80231787320514003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336025089516901E-2"/>
          <c:y val="1.20772470525248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06079511621E-2"/>
          <c:y val="1.7059522300320689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'Cement Sales'!$A$136</c:f>
              <c:strCache>
                <c:ptCount val="1"/>
                <c:pt idx="0">
                  <c:v>Average 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'Cement Sales'!$B$3:$K$3</c:f>
              <c:strCache>
                <c:ptCount val="10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Brdr/T'kei</c:v>
                </c:pt>
                <c:pt idx="7">
                  <c:v>N W Prov</c:v>
                </c:pt>
                <c:pt idx="8">
                  <c:v>N Cape</c:v>
                </c:pt>
                <c:pt idx="9">
                  <c:v>W Cape</c:v>
                </c:pt>
              </c:strCache>
            </c:strRef>
          </c:cat>
          <c:val>
            <c:numRef>
              <c:f>'Cement Sales'!$B$136:$K$136</c:f>
              <c:numCache>
                <c:formatCode>#,##0</c:formatCode>
                <c:ptCount val="10"/>
                <c:pt idx="0">
                  <c:v>108408.23583333334</c:v>
                </c:pt>
                <c:pt idx="1">
                  <c:v>84416.972499999974</c:v>
                </c:pt>
                <c:pt idx="2">
                  <c:v>328358.74000000005</c:v>
                </c:pt>
                <c:pt idx="3">
                  <c:v>37870.576666666624</c:v>
                </c:pt>
                <c:pt idx="4">
                  <c:v>172409.55724999998</c:v>
                </c:pt>
                <c:pt idx="5">
                  <c:v>30297.077499999999</c:v>
                </c:pt>
                <c:pt idx="6">
                  <c:v>40641.464999999982</c:v>
                </c:pt>
                <c:pt idx="7">
                  <c:v>69728.176666666652</c:v>
                </c:pt>
                <c:pt idx="8">
                  <c:v>18057.577499999985</c:v>
                </c:pt>
                <c:pt idx="9">
                  <c:v>91216.604166666672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304836496201E-2"/>
          <c:y val="0.78351818723911748"/>
          <c:w val="0.80231787320514003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336025089516901E-2"/>
          <c:y val="1.20772470525248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06079511621E-2"/>
          <c:y val="1.7059522300320689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'Cement Sales'!$A$137</c:f>
              <c:strCache>
                <c:ptCount val="1"/>
                <c:pt idx="0">
                  <c:v>Average 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'Cement Sales'!$B$3:$K$3</c:f>
              <c:strCache>
                <c:ptCount val="10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Brdr/T'kei</c:v>
                </c:pt>
                <c:pt idx="7">
                  <c:v>N W Prov</c:v>
                </c:pt>
                <c:pt idx="8">
                  <c:v>N Cape</c:v>
                </c:pt>
                <c:pt idx="9">
                  <c:v>W Cape</c:v>
                </c:pt>
              </c:strCache>
            </c:strRef>
          </c:cat>
          <c:val>
            <c:numRef>
              <c:f>'Cement Sales'!$B$137:$K$137</c:f>
              <c:numCache>
                <c:formatCode>#,##0</c:formatCode>
                <c:ptCount val="10"/>
                <c:pt idx="0">
                  <c:v>100103.91666666667</c:v>
                </c:pt>
                <c:pt idx="1">
                  <c:v>78154.75</c:v>
                </c:pt>
                <c:pt idx="2">
                  <c:v>303493.91666666669</c:v>
                </c:pt>
                <c:pt idx="3">
                  <c:v>35041</c:v>
                </c:pt>
                <c:pt idx="4">
                  <c:v>158748.25</c:v>
                </c:pt>
                <c:pt idx="5">
                  <c:v>27934.166666666668</c:v>
                </c:pt>
                <c:pt idx="6">
                  <c:v>37541.583333333336</c:v>
                </c:pt>
                <c:pt idx="7">
                  <c:v>64315.833333333336</c:v>
                </c:pt>
                <c:pt idx="8">
                  <c:v>16560.416666666668</c:v>
                </c:pt>
                <c:pt idx="9">
                  <c:v>83972.333333333328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304836496201E-2"/>
          <c:y val="0.78351818723911748"/>
          <c:w val="0.80231787320514003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61083743842422E-2"/>
          <c:y val="2.9069822458330414E-2"/>
          <c:w val="0.94704433497536944"/>
          <c:h val="0.86628070925824641"/>
        </c:manualLayout>
      </c:layout>
      <c:lineChart>
        <c:grouping val="standard"/>
        <c:varyColors val="0"/>
        <c:ser>
          <c:idx val="0"/>
          <c:order val="0"/>
          <c:tx>
            <c:strRef>
              <c:f>'Survey Results'!$L$4</c:f>
              <c:strCache>
                <c:ptCount val="1"/>
                <c:pt idx="0">
                  <c:v>RMB/BER Business Confidence Index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'Survey Results'!$K$5:$K$110</c:f>
              <c:strCache>
                <c:ptCount val="106"/>
                <c:pt idx="0">
                  <c:v>Mar-90</c:v>
                </c:pt>
                <c:pt idx="1">
                  <c:v>Jun-90</c:v>
                </c:pt>
                <c:pt idx="2">
                  <c:v>Sep-90</c:v>
                </c:pt>
                <c:pt idx="3">
                  <c:v>Dec-90</c:v>
                </c:pt>
                <c:pt idx="4">
                  <c:v>Mar-91</c:v>
                </c:pt>
                <c:pt idx="5">
                  <c:v>Jun-91</c:v>
                </c:pt>
                <c:pt idx="6">
                  <c:v>Sep-91</c:v>
                </c:pt>
                <c:pt idx="7">
                  <c:v>Dec-91</c:v>
                </c:pt>
                <c:pt idx="8">
                  <c:v>Mar-92</c:v>
                </c:pt>
                <c:pt idx="9">
                  <c:v>Jun-92</c:v>
                </c:pt>
                <c:pt idx="10">
                  <c:v>Sep-92</c:v>
                </c:pt>
                <c:pt idx="11">
                  <c:v>Dec-92</c:v>
                </c:pt>
                <c:pt idx="12">
                  <c:v>Mar-93</c:v>
                </c:pt>
                <c:pt idx="13">
                  <c:v>Jun-93</c:v>
                </c:pt>
                <c:pt idx="14">
                  <c:v>Sep-93</c:v>
                </c:pt>
                <c:pt idx="15">
                  <c:v>Dec-93</c:v>
                </c:pt>
                <c:pt idx="16">
                  <c:v>Mar-94</c:v>
                </c:pt>
                <c:pt idx="17">
                  <c:v>Jun-94</c:v>
                </c:pt>
                <c:pt idx="18">
                  <c:v>Sep-94</c:v>
                </c:pt>
                <c:pt idx="19">
                  <c:v>Dec-94</c:v>
                </c:pt>
                <c:pt idx="20">
                  <c:v>Mar-95</c:v>
                </c:pt>
                <c:pt idx="21">
                  <c:v>Jun-95</c:v>
                </c:pt>
                <c:pt idx="22">
                  <c:v>Sep-95</c:v>
                </c:pt>
                <c:pt idx="23">
                  <c:v>Dec-95</c:v>
                </c:pt>
                <c:pt idx="24">
                  <c:v>Mar-96</c:v>
                </c:pt>
                <c:pt idx="25">
                  <c:v>Jun-96</c:v>
                </c:pt>
                <c:pt idx="26">
                  <c:v>Sep-96</c:v>
                </c:pt>
                <c:pt idx="27">
                  <c:v>Dec-96</c:v>
                </c:pt>
                <c:pt idx="28">
                  <c:v>Mar-97</c:v>
                </c:pt>
                <c:pt idx="29">
                  <c:v>Jun-97</c:v>
                </c:pt>
                <c:pt idx="30">
                  <c:v>Sep-97</c:v>
                </c:pt>
                <c:pt idx="31">
                  <c:v>Dec-97</c:v>
                </c:pt>
                <c:pt idx="32">
                  <c:v>Mar-98</c:v>
                </c:pt>
                <c:pt idx="33">
                  <c:v>Jun-98</c:v>
                </c:pt>
                <c:pt idx="34">
                  <c:v>Sep-98</c:v>
                </c:pt>
                <c:pt idx="35">
                  <c:v>Dec-98</c:v>
                </c:pt>
                <c:pt idx="36">
                  <c:v>Mar-99</c:v>
                </c:pt>
                <c:pt idx="37">
                  <c:v>Jun-99</c:v>
                </c:pt>
                <c:pt idx="38">
                  <c:v>Sep-99</c:v>
                </c:pt>
                <c:pt idx="39">
                  <c:v>Dec-99</c:v>
                </c:pt>
                <c:pt idx="40">
                  <c:v>Mar-00</c:v>
                </c:pt>
                <c:pt idx="41">
                  <c:v>Jun-00</c:v>
                </c:pt>
                <c:pt idx="42">
                  <c:v>Sep-00</c:v>
                </c:pt>
                <c:pt idx="43">
                  <c:v>Dec-00</c:v>
                </c:pt>
                <c:pt idx="44">
                  <c:v>Mar-01</c:v>
                </c:pt>
                <c:pt idx="45">
                  <c:v>Jun-01</c:v>
                </c:pt>
                <c:pt idx="46">
                  <c:v>Sep-01</c:v>
                </c:pt>
                <c:pt idx="47">
                  <c:v>Dec-01</c:v>
                </c:pt>
                <c:pt idx="48">
                  <c:v>Mar-02</c:v>
                </c:pt>
                <c:pt idx="49">
                  <c:v>Jun-02</c:v>
                </c:pt>
                <c:pt idx="50">
                  <c:v>Sep-02</c:v>
                </c:pt>
                <c:pt idx="51">
                  <c:v>Dec-02</c:v>
                </c:pt>
                <c:pt idx="52">
                  <c:v>Mar-03</c:v>
                </c:pt>
                <c:pt idx="53">
                  <c:v>Jun-03</c:v>
                </c:pt>
                <c:pt idx="54">
                  <c:v>Sep-03</c:v>
                </c:pt>
                <c:pt idx="55">
                  <c:v>Dec-03</c:v>
                </c:pt>
                <c:pt idx="56">
                  <c:v>Mar-04</c:v>
                </c:pt>
                <c:pt idx="57">
                  <c:v>Jun-04</c:v>
                </c:pt>
                <c:pt idx="58">
                  <c:v>Sep-04</c:v>
                </c:pt>
                <c:pt idx="59">
                  <c:v>Dec-04</c:v>
                </c:pt>
                <c:pt idx="60">
                  <c:v>Mar-05</c:v>
                </c:pt>
                <c:pt idx="61">
                  <c:v>Jun-05</c:v>
                </c:pt>
                <c:pt idx="62">
                  <c:v>Sep-05</c:v>
                </c:pt>
                <c:pt idx="63">
                  <c:v>Dec-05</c:v>
                </c:pt>
                <c:pt idx="64">
                  <c:v>Mar-06</c:v>
                </c:pt>
                <c:pt idx="65">
                  <c:v>Jun-06</c:v>
                </c:pt>
                <c:pt idx="66">
                  <c:v>Sep-06</c:v>
                </c:pt>
                <c:pt idx="67">
                  <c:v>Dec-06</c:v>
                </c:pt>
                <c:pt idx="68">
                  <c:v>Mar-07</c:v>
                </c:pt>
                <c:pt idx="69">
                  <c:v>Jun-07</c:v>
                </c:pt>
                <c:pt idx="70">
                  <c:v>Sep-07</c:v>
                </c:pt>
                <c:pt idx="71">
                  <c:v>Dec-07</c:v>
                </c:pt>
                <c:pt idx="72">
                  <c:v>Mar-08</c:v>
                </c:pt>
                <c:pt idx="73">
                  <c:v>Jun-08</c:v>
                </c:pt>
                <c:pt idx="74">
                  <c:v>Sep-08</c:v>
                </c:pt>
                <c:pt idx="75">
                  <c:v>Dec-08</c:v>
                </c:pt>
                <c:pt idx="76">
                  <c:v>Mar-09</c:v>
                </c:pt>
                <c:pt idx="77">
                  <c:v>Jun-09</c:v>
                </c:pt>
                <c:pt idx="78">
                  <c:v>Sep-09</c:v>
                </c:pt>
                <c:pt idx="79">
                  <c:v>Dec-09</c:v>
                </c:pt>
                <c:pt idx="80">
                  <c:v>Mar-10</c:v>
                </c:pt>
                <c:pt idx="81">
                  <c:v>Jun-10</c:v>
                </c:pt>
                <c:pt idx="82">
                  <c:v>Sep-10</c:v>
                </c:pt>
                <c:pt idx="83">
                  <c:v>Dec-10</c:v>
                </c:pt>
                <c:pt idx="84">
                  <c:v>Mar-11</c:v>
                </c:pt>
                <c:pt idx="85">
                  <c:v>Jun-11</c:v>
                </c:pt>
                <c:pt idx="86">
                  <c:v>Sep-11</c:v>
                </c:pt>
                <c:pt idx="87">
                  <c:v>Dec-11</c:v>
                </c:pt>
                <c:pt idx="88">
                  <c:v>Mar-12</c:v>
                </c:pt>
                <c:pt idx="89">
                  <c:v>Jun-12</c:v>
                </c:pt>
                <c:pt idx="90">
                  <c:v>Sep-12</c:v>
                </c:pt>
                <c:pt idx="91">
                  <c:v>Dec-12</c:v>
                </c:pt>
                <c:pt idx="92">
                  <c:v>Mar-13</c:v>
                </c:pt>
                <c:pt idx="93">
                  <c:v>Jun-13</c:v>
                </c:pt>
                <c:pt idx="94">
                  <c:v>Sep-13</c:v>
                </c:pt>
                <c:pt idx="95">
                  <c:v>Dec-13</c:v>
                </c:pt>
                <c:pt idx="96">
                  <c:v>Mar-14</c:v>
                </c:pt>
                <c:pt idx="97">
                  <c:v>Jun-14</c:v>
                </c:pt>
                <c:pt idx="98">
                  <c:v>Sep-14</c:v>
                </c:pt>
                <c:pt idx="99">
                  <c:v>Dec-14</c:v>
                </c:pt>
                <c:pt idx="100">
                  <c:v>Mar-15</c:v>
                </c:pt>
                <c:pt idx="101">
                  <c:v>Jun-15</c:v>
                </c:pt>
                <c:pt idx="102">
                  <c:v>Sep-15</c:v>
                </c:pt>
                <c:pt idx="103">
                  <c:v>Dec-15</c:v>
                </c:pt>
                <c:pt idx="104">
                  <c:v>Mar-16</c:v>
                </c:pt>
                <c:pt idx="105">
                  <c:v>Jun-16</c:v>
                </c:pt>
              </c:strCache>
            </c:strRef>
          </c:cat>
          <c:val>
            <c:numRef>
              <c:f>'Survey Results'!$L$5:$L$110</c:f>
              <c:numCache>
                <c:formatCode>0</c:formatCode>
                <c:ptCount val="106"/>
                <c:pt idx="0">
                  <c:v>47</c:v>
                </c:pt>
                <c:pt idx="1">
                  <c:v>43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21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15</c:v>
                </c:pt>
                <c:pt idx="11">
                  <c:v>17</c:v>
                </c:pt>
                <c:pt idx="12">
                  <c:v>21</c:v>
                </c:pt>
                <c:pt idx="13">
                  <c:v>17</c:v>
                </c:pt>
                <c:pt idx="14">
                  <c:v>22</c:v>
                </c:pt>
                <c:pt idx="15">
                  <c:v>31</c:v>
                </c:pt>
                <c:pt idx="16">
                  <c:v>37</c:v>
                </c:pt>
                <c:pt idx="17">
                  <c:v>57</c:v>
                </c:pt>
                <c:pt idx="18">
                  <c:v>45</c:v>
                </c:pt>
                <c:pt idx="19">
                  <c:v>67</c:v>
                </c:pt>
                <c:pt idx="20">
                  <c:v>66</c:v>
                </c:pt>
                <c:pt idx="21">
                  <c:v>65</c:v>
                </c:pt>
                <c:pt idx="22">
                  <c:v>53</c:v>
                </c:pt>
                <c:pt idx="23">
                  <c:v>64</c:v>
                </c:pt>
                <c:pt idx="24">
                  <c:v>51</c:v>
                </c:pt>
                <c:pt idx="25">
                  <c:v>42</c:v>
                </c:pt>
                <c:pt idx="26">
                  <c:v>34</c:v>
                </c:pt>
                <c:pt idx="27">
                  <c:v>42</c:v>
                </c:pt>
                <c:pt idx="28">
                  <c:v>45</c:v>
                </c:pt>
                <c:pt idx="29">
                  <c:v>38</c:v>
                </c:pt>
                <c:pt idx="30">
                  <c:v>32</c:v>
                </c:pt>
                <c:pt idx="31">
                  <c:v>29</c:v>
                </c:pt>
                <c:pt idx="32">
                  <c:v>29</c:v>
                </c:pt>
                <c:pt idx="33">
                  <c:v>17</c:v>
                </c:pt>
                <c:pt idx="34">
                  <c:v>13</c:v>
                </c:pt>
                <c:pt idx="35">
                  <c:v>12</c:v>
                </c:pt>
                <c:pt idx="36">
                  <c:v>12</c:v>
                </c:pt>
                <c:pt idx="37">
                  <c:v>15</c:v>
                </c:pt>
                <c:pt idx="38">
                  <c:v>25</c:v>
                </c:pt>
                <c:pt idx="39">
                  <c:v>36</c:v>
                </c:pt>
                <c:pt idx="40">
                  <c:v>44</c:v>
                </c:pt>
                <c:pt idx="41">
                  <c:v>36</c:v>
                </c:pt>
                <c:pt idx="42">
                  <c:v>39</c:v>
                </c:pt>
                <c:pt idx="43">
                  <c:v>30</c:v>
                </c:pt>
                <c:pt idx="44" formatCode="General">
                  <c:v>33</c:v>
                </c:pt>
                <c:pt idx="45" formatCode="General">
                  <c:v>39</c:v>
                </c:pt>
                <c:pt idx="46" formatCode="General">
                  <c:v>38</c:v>
                </c:pt>
                <c:pt idx="47" formatCode="General">
                  <c:v>47</c:v>
                </c:pt>
                <c:pt idx="48" formatCode="General">
                  <c:v>57</c:v>
                </c:pt>
                <c:pt idx="49" formatCode="General">
                  <c:v>68</c:v>
                </c:pt>
                <c:pt idx="50" formatCode="General">
                  <c:v>68</c:v>
                </c:pt>
                <c:pt idx="51" formatCode="General">
                  <c:v>64</c:v>
                </c:pt>
                <c:pt idx="52" formatCode="General">
                  <c:v>59</c:v>
                </c:pt>
                <c:pt idx="53" formatCode="General">
                  <c:v>50</c:v>
                </c:pt>
                <c:pt idx="54" formatCode="General">
                  <c:v>54</c:v>
                </c:pt>
                <c:pt idx="55" formatCode="General">
                  <c:v>61</c:v>
                </c:pt>
                <c:pt idx="56" formatCode="General">
                  <c:v>68</c:v>
                </c:pt>
                <c:pt idx="57" formatCode="General">
                  <c:v>70</c:v>
                </c:pt>
                <c:pt idx="58" formatCode="General">
                  <c:v>79</c:v>
                </c:pt>
                <c:pt idx="59" formatCode="General">
                  <c:v>87</c:v>
                </c:pt>
                <c:pt idx="60" formatCode="General">
                  <c:v>78</c:v>
                </c:pt>
                <c:pt idx="61" formatCode="General">
                  <c:v>82</c:v>
                </c:pt>
                <c:pt idx="62" formatCode="General">
                  <c:v>86</c:v>
                </c:pt>
                <c:pt idx="63" formatCode="General">
                  <c:v>84</c:v>
                </c:pt>
                <c:pt idx="64" formatCode="General">
                  <c:v>85</c:v>
                </c:pt>
                <c:pt idx="65" formatCode="General">
                  <c:v>81</c:v>
                </c:pt>
                <c:pt idx="66" formatCode="General">
                  <c:v>85</c:v>
                </c:pt>
                <c:pt idx="67" formatCode="General">
                  <c:v>83</c:v>
                </c:pt>
                <c:pt idx="68" formatCode="General">
                  <c:v>80</c:v>
                </c:pt>
                <c:pt idx="69" formatCode="General">
                  <c:v>80</c:v>
                </c:pt>
                <c:pt idx="70" formatCode="General">
                  <c:v>72</c:v>
                </c:pt>
                <c:pt idx="71" formatCode="General">
                  <c:v>67</c:v>
                </c:pt>
                <c:pt idx="72" formatCode="General">
                  <c:v>48</c:v>
                </c:pt>
                <c:pt idx="73" formatCode="General">
                  <c:v>45</c:v>
                </c:pt>
                <c:pt idx="74" formatCode="General">
                  <c:v>34</c:v>
                </c:pt>
                <c:pt idx="75" formatCode="General">
                  <c:v>33</c:v>
                </c:pt>
                <c:pt idx="76" formatCode="General">
                  <c:v>27</c:v>
                </c:pt>
                <c:pt idx="77" formatCode="General">
                  <c:v>26</c:v>
                </c:pt>
                <c:pt idx="78" formatCode="General">
                  <c:v>23</c:v>
                </c:pt>
                <c:pt idx="79" formatCode="General">
                  <c:v>28</c:v>
                </c:pt>
                <c:pt idx="80" formatCode="General">
                  <c:v>43</c:v>
                </c:pt>
                <c:pt idx="81" formatCode="General">
                  <c:v>36</c:v>
                </c:pt>
                <c:pt idx="82" formatCode="General">
                  <c:v>47</c:v>
                </c:pt>
                <c:pt idx="83" formatCode="General">
                  <c:v>44</c:v>
                </c:pt>
                <c:pt idx="84" formatCode="General">
                  <c:v>55</c:v>
                </c:pt>
                <c:pt idx="85" formatCode="General">
                  <c:v>48</c:v>
                </c:pt>
                <c:pt idx="86" formatCode="General">
                  <c:v>39</c:v>
                </c:pt>
                <c:pt idx="87" formatCode="General">
                  <c:v>38</c:v>
                </c:pt>
                <c:pt idx="88" formatCode="General">
                  <c:v>52</c:v>
                </c:pt>
                <c:pt idx="89" formatCode="General">
                  <c:v>41</c:v>
                </c:pt>
                <c:pt idx="90" formatCode="General">
                  <c:v>47</c:v>
                </c:pt>
                <c:pt idx="91" formatCode="General">
                  <c:v>46</c:v>
                </c:pt>
                <c:pt idx="92" formatCode="General">
                  <c:v>52</c:v>
                </c:pt>
                <c:pt idx="93" formatCode="General">
                  <c:v>48</c:v>
                </c:pt>
                <c:pt idx="94" formatCode="General">
                  <c:v>42</c:v>
                </c:pt>
                <c:pt idx="95" formatCode="General">
                  <c:v>43</c:v>
                </c:pt>
                <c:pt idx="96" formatCode="General">
                  <c:v>41</c:v>
                </c:pt>
                <c:pt idx="97" formatCode="General">
                  <c:v>41</c:v>
                </c:pt>
                <c:pt idx="98" formatCode="General">
                  <c:v>46</c:v>
                </c:pt>
                <c:pt idx="99" formatCode="General">
                  <c:v>51</c:v>
                </c:pt>
                <c:pt idx="100" formatCode="General">
                  <c:v>49</c:v>
                </c:pt>
                <c:pt idx="101" formatCode="General">
                  <c:v>43</c:v>
                </c:pt>
                <c:pt idx="102" formatCode="General">
                  <c:v>38</c:v>
                </c:pt>
                <c:pt idx="103" formatCode="General">
                  <c:v>36</c:v>
                </c:pt>
                <c:pt idx="104" formatCode="General">
                  <c:v>36</c:v>
                </c:pt>
                <c:pt idx="105" formatCode="General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92416"/>
        <c:axId val="385693952"/>
      </c:lineChart>
      <c:catAx>
        <c:axId val="38569241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693952"/>
        <c:crosses val="autoZero"/>
        <c:auto val="1"/>
        <c:lblAlgn val="ctr"/>
        <c:lblOffset val="100"/>
        <c:tickMarkSkip val="2"/>
        <c:noMultiLvlLbl val="0"/>
      </c:catAx>
      <c:valAx>
        <c:axId val="385693952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6924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04927590634558"/>
          <c:y val="4.6511627906977104E-2"/>
          <c:w val="0.40763544171054067"/>
          <c:h val="8.91474902846445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336025089516901E-2"/>
          <c:y val="1.2077247052524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06079511621E-2"/>
          <c:y val="1.7059522300320689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'Cement Sales'!$A$138</c:f>
              <c:strCache>
                <c:ptCount val="1"/>
                <c:pt idx="0">
                  <c:v>Average 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'Cement Sales'!$B$3:$K$3</c:f>
              <c:strCache>
                <c:ptCount val="10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Brdr/T'kei</c:v>
                </c:pt>
                <c:pt idx="7">
                  <c:v>N W Prov</c:v>
                </c:pt>
                <c:pt idx="8">
                  <c:v>N Cape</c:v>
                </c:pt>
                <c:pt idx="9">
                  <c:v>W Cape</c:v>
                </c:pt>
              </c:strCache>
            </c:strRef>
          </c:cat>
          <c:val>
            <c:numRef>
              <c:f>'Cement Sales'!$B$138:$K$138</c:f>
              <c:numCache>
                <c:formatCode>#,##0</c:formatCode>
                <c:ptCount val="10"/>
                <c:pt idx="0">
                  <c:v>103371.39050680738</c:v>
                </c:pt>
                <c:pt idx="1">
                  <c:v>80705.751253824899</c:v>
                </c:pt>
                <c:pt idx="2">
                  <c:v>313400.19554366276</c:v>
                </c:pt>
                <c:pt idx="3">
                  <c:v>36185.201484867626</c:v>
                </c:pt>
                <c:pt idx="4">
                  <c:v>163929.90686909232</c:v>
                </c:pt>
                <c:pt idx="5">
                  <c:v>28845.533776588494</c:v>
                </c:pt>
                <c:pt idx="6">
                  <c:v>38766.183536130622</c:v>
                </c:pt>
                <c:pt idx="7">
                  <c:v>66414.397514153694</c:v>
                </c:pt>
                <c:pt idx="8">
                  <c:v>17100.396704946652</c:v>
                </c:pt>
                <c:pt idx="9">
                  <c:v>86713.209476592237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304836496201E-2"/>
          <c:y val="0.78351818723911748"/>
          <c:w val="0.80231787320514003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336025089516901E-2"/>
          <c:y val="1.20772470525248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06079511621E-2"/>
          <c:y val="1.7059522300320689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'Cement Sales'!$A$139</c:f>
              <c:strCache>
                <c:ptCount val="1"/>
                <c:pt idx="0">
                  <c:v>Average 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'Cement Sales'!$B$3:$L$3</c:f>
              <c:strCache>
                <c:ptCount val="11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Brdr/T'kei</c:v>
                </c:pt>
                <c:pt idx="7">
                  <c:v>N W Prov</c:v>
                </c:pt>
                <c:pt idx="8">
                  <c:v>N Cape</c:v>
                </c:pt>
                <c:pt idx="9">
                  <c:v>W Cape</c:v>
                </c:pt>
                <c:pt idx="10">
                  <c:v>South Africa</c:v>
                </c:pt>
              </c:strCache>
            </c:strRef>
          </c:cat>
          <c:val>
            <c:numRef>
              <c:f>'Cement Sales'!$B$139:$K$139</c:f>
              <c:numCache>
                <c:formatCode>#,##0</c:formatCode>
                <c:ptCount val="10"/>
                <c:pt idx="0">
                  <c:v>106705.86680585165</c:v>
                </c:pt>
                <c:pt idx="1">
                  <c:v>82997.203106250905</c:v>
                </c:pt>
                <c:pt idx="2">
                  <c:v>324242.27092044958</c:v>
                </c:pt>
                <c:pt idx="3">
                  <c:v>37543.237897773019</c:v>
                </c:pt>
                <c:pt idx="4">
                  <c:v>169769.31828392958</c:v>
                </c:pt>
                <c:pt idx="5">
                  <c:v>29989.384976003534</c:v>
                </c:pt>
                <c:pt idx="6">
                  <c:v>40021.243369661606</c:v>
                </c:pt>
                <c:pt idx="7">
                  <c:v>68685.274397758214</c:v>
                </c:pt>
                <c:pt idx="8">
                  <c:v>17739.690345053965</c:v>
                </c:pt>
                <c:pt idx="9">
                  <c:v>90096.890971928326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304836496201E-2"/>
          <c:y val="0.78351818723911748"/>
          <c:w val="0.80231787320514003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2816437209714E-2"/>
          <c:y val="1.8975286732484484E-2"/>
          <c:w val="0.93161558388262256"/>
          <c:h val="0.94349160217633765"/>
        </c:manualLayout>
      </c:layout>
      <c:lineChart>
        <c:grouping val="standard"/>
        <c:varyColors val="0"/>
        <c:ser>
          <c:idx val="0"/>
          <c:order val="0"/>
          <c:tx>
            <c:strRef>
              <c:f>'House Prices'!$F$2</c:f>
              <c:strCache>
                <c:ptCount val="1"/>
                <c:pt idx="0">
                  <c:v>KZN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'House Prices'!$A$271:$A$305</c:f>
              <c:strCache>
                <c:ptCount val="35"/>
                <c:pt idx="0">
                  <c:v>Year-on-Year 1981</c:v>
                </c:pt>
                <c:pt idx="1">
                  <c:v>Year-on-Year 1982</c:v>
                </c:pt>
                <c:pt idx="2">
                  <c:v>Year-on-Year 1983</c:v>
                </c:pt>
                <c:pt idx="3">
                  <c:v>Year-on-Year 1984</c:v>
                </c:pt>
                <c:pt idx="4">
                  <c:v>Year-on-Year 1985</c:v>
                </c:pt>
                <c:pt idx="5">
                  <c:v>Year-on-Year 1986</c:v>
                </c:pt>
                <c:pt idx="6">
                  <c:v>Year-on-Year 1987</c:v>
                </c:pt>
                <c:pt idx="7">
                  <c:v>Year-on-Year 1988</c:v>
                </c:pt>
                <c:pt idx="8">
                  <c:v>Year-on-Year 1989</c:v>
                </c:pt>
                <c:pt idx="9">
                  <c:v>Year-on-Year 1990</c:v>
                </c:pt>
                <c:pt idx="10">
                  <c:v>Year-on-Year 1991</c:v>
                </c:pt>
                <c:pt idx="11">
                  <c:v>Year-on-Year 1992</c:v>
                </c:pt>
                <c:pt idx="12">
                  <c:v>Year-on-Year 1993</c:v>
                </c:pt>
                <c:pt idx="13">
                  <c:v>Year-on-Year 1994</c:v>
                </c:pt>
                <c:pt idx="14">
                  <c:v>Year-on-Year 1995</c:v>
                </c:pt>
                <c:pt idx="15">
                  <c:v>Year-on-Year 1996</c:v>
                </c:pt>
                <c:pt idx="16">
                  <c:v>Year-on-Year 1997</c:v>
                </c:pt>
                <c:pt idx="17">
                  <c:v>Year-on-Year 1998</c:v>
                </c:pt>
                <c:pt idx="18">
                  <c:v>Year-on-Year 1999</c:v>
                </c:pt>
                <c:pt idx="19">
                  <c:v>Year-on-Year 2000</c:v>
                </c:pt>
                <c:pt idx="20">
                  <c:v>Year-on-Year 2001</c:v>
                </c:pt>
                <c:pt idx="21">
                  <c:v>Year-on-Year 2002</c:v>
                </c:pt>
                <c:pt idx="22">
                  <c:v>Year-on-Year 2003</c:v>
                </c:pt>
                <c:pt idx="23">
                  <c:v>Year-on-Year 2004</c:v>
                </c:pt>
                <c:pt idx="24">
                  <c:v>Year-on-Year 2005</c:v>
                </c:pt>
                <c:pt idx="25">
                  <c:v>Year-on-Year 2006</c:v>
                </c:pt>
                <c:pt idx="26">
                  <c:v>Year-on-Year 2007</c:v>
                </c:pt>
                <c:pt idx="27">
                  <c:v>Year-on-Year 2008</c:v>
                </c:pt>
                <c:pt idx="28">
                  <c:v>Year-on-Year 2009</c:v>
                </c:pt>
                <c:pt idx="29">
                  <c:v>Year-on-Year 2010</c:v>
                </c:pt>
                <c:pt idx="30">
                  <c:v>Year-on-Year 2011</c:v>
                </c:pt>
                <c:pt idx="31">
                  <c:v>Year-on-Year 2012</c:v>
                </c:pt>
                <c:pt idx="32">
                  <c:v>Year-on-Year 2013</c:v>
                </c:pt>
                <c:pt idx="33">
                  <c:v>Year-on-Year 2014</c:v>
                </c:pt>
                <c:pt idx="34">
                  <c:v>Year-on-Year 2015</c:v>
                </c:pt>
              </c:strCache>
            </c:strRef>
          </c:cat>
          <c:val>
            <c:numRef>
              <c:f>'House Prices'!$F$271:$F$305</c:f>
              <c:numCache>
                <c:formatCode>#,##0.00</c:formatCode>
                <c:ptCount val="35"/>
                <c:pt idx="0">
                  <c:v>26.564414149161585</c:v>
                </c:pt>
                <c:pt idx="1">
                  <c:v>18.692523164538049</c:v>
                </c:pt>
                <c:pt idx="2">
                  <c:v>15.504419159469812</c:v>
                </c:pt>
                <c:pt idx="3">
                  <c:v>12.10334552953597</c:v>
                </c:pt>
                <c:pt idx="4">
                  <c:v>-8.6767518402012662</c:v>
                </c:pt>
                <c:pt idx="5">
                  <c:v>-4.4667911163837388</c:v>
                </c:pt>
                <c:pt idx="6">
                  <c:v>8.999635801679247</c:v>
                </c:pt>
                <c:pt idx="7">
                  <c:v>14.916539736897407</c:v>
                </c:pt>
                <c:pt idx="8">
                  <c:v>9.8561920744544889</c:v>
                </c:pt>
                <c:pt idx="9">
                  <c:v>13.783862151300227</c:v>
                </c:pt>
                <c:pt idx="10">
                  <c:v>13.030658665445891</c:v>
                </c:pt>
                <c:pt idx="11">
                  <c:v>6.0115343444778073</c:v>
                </c:pt>
                <c:pt idx="12">
                  <c:v>2.3921188649970162</c:v>
                </c:pt>
                <c:pt idx="13">
                  <c:v>10.856323138462697</c:v>
                </c:pt>
                <c:pt idx="14">
                  <c:v>2.8820210085666633</c:v>
                </c:pt>
                <c:pt idx="15">
                  <c:v>2.4803739951511012</c:v>
                </c:pt>
                <c:pt idx="16">
                  <c:v>3.4989348651135552</c:v>
                </c:pt>
                <c:pt idx="17">
                  <c:v>14.273618629060399</c:v>
                </c:pt>
                <c:pt idx="18">
                  <c:v>3.8906387894355436</c:v>
                </c:pt>
                <c:pt idx="19">
                  <c:v>6.6233642159689454</c:v>
                </c:pt>
                <c:pt idx="20">
                  <c:v>11.952489164053274</c:v>
                </c:pt>
                <c:pt idx="21">
                  <c:v>13.78869730915911</c:v>
                </c:pt>
                <c:pt idx="22">
                  <c:v>40.136624108282369</c:v>
                </c:pt>
                <c:pt idx="23">
                  <c:v>32.917313871883039</c:v>
                </c:pt>
                <c:pt idx="24">
                  <c:v>24.471555837975814</c:v>
                </c:pt>
                <c:pt idx="25">
                  <c:v>19.592860251039294</c:v>
                </c:pt>
                <c:pt idx="26">
                  <c:v>8.1440819878107504</c:v>
                </c:pt>
                <c:pt idx="27">
                  <c:v>-3.4265662583983301</c:v>
                </c:pt>
                <c:pt idx="28">
                  <c:v>-0.61375318440414806</c:v>
                </c:pt>
                <c:pt idx="29">
                  <c:v>8.7443749909640367</c:v>
                </c:pt>
                <c:pt idx="30">
                  <c:v>4.4951206867728422</c:v>
                </c:pt>
                <c:pt idx="31">
                  <c:v>-2.9195136471732814</c:v>
                </c:pt>
                <c:pt idx="32">
                  <c:v>16.01503187832067</c:v>
                </c:pt>
                <c:pt idx="33">
                  <c:v>8.53687876399521</c:v>
                </c:pt>
                <c:pt idx="34">
                  <c:v>4.2149994118724807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'House Prices'!$K$2</c:f>
              <c:strCache>
                <c:ptCount val="1"/>
                <c:pt idx="0">
                  <c:v>South Africa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'House Prices'!$A$271:$A$305</c:f>
              <c:strCache>
                <c:ptCount val="35"/>
                <c:pt idx="0">
                  <c:v>Year-on-Year 1981</c:v>
                </c:pt>
                <c:pt idx="1">
                  <c:v>Year-on-Year 1982</c:v>
                </c:pt>
                <c:pt idx="2">
                  <c:v>Year-on-Year 1983</c:v>
                </c:pt>
                <c:pt idx="3">
                  <c:v>Year-on-Year 1984</c:v>
                </c:pt>
                <c:pt idx="4">
                  <c:v>Year-on-Year 1985</c:v>
                </c:pt>
                <c:pt idx="5">
                  <c:v>Year-on-Year 1986</c:v>
                </c:pt>
                <c:pt idx="6">
                  <c:v>Year-on-Year 1987</c:v>
                </c:pt>
                <c:pt idx="7">
                  <c:v>Year-on-Year 1988</c:v>
                </c:pt>
                <c:pt idx="8">
                  <c:v>Year-on-Year 1989</c:v>
                </c:pt>
                <c:pt idx="9">
                  <c:v>Year-on-Year 1990</c:v>
                </c:pt>
                <c:pt idx="10">
                  <c:v>Year-on-Year 1991</c:v>
                </c:pt>
                <c:pt idx="11">
                  <c:v>Year-on-Year 1992</c:v>
                </c:pt>
                <c:pt idx="12">
                  <c:v>Year-on-Year 1993</c:v>
                </c:pt>
                <c:pt idx="13">
                  <c:v>Year-on-Year 1994</c:v>
                </c:pt>
                <c:pt idx="14">
                  <c:v>Year-on-Year 1995</c:v>
                </c:pt>
                <c:pt idx="15">
                  <c:v>Year-on-Year 1996</c:v>
                </c:pt>
                <c:pt idx="16">
                  <c:v>Year-on-Year 1997</c:v>
                </c:pt>
                <c:pt idx="17">
                  <c:v>Year-on-Year 1998</c:v>
                </c:pt>
                <c:pt idx="18">
                  <c:v>Year-on-Year 1999</c:v>
                </c:pt>
                <c:pt idx="19">
                  <c:v>Year-on-Year 2000</c:v>
                </c:pt>
                <c:pt idx="20">
                  <c:v>Year-on-Year 2001</c:v>
                </c:pt>
                <c:pt idx="21">
                  <c:v>Year-on-Year 2002</c:v>
                </c:pt>
                <c:pt idx="22">
                  <c:v>Year-on-Year 2003</c:v>
                </c:pt>
                <c:pt idx="23">
                  <c:v>Year-on-Year 2004</c:v>
                </c:pt>
                <c:pt idx="24">
                  <c:v>Year-on-Year 2005</c:v>
                </c:pt>
                <c:pt idx="25">
                  <c:v>Year-on-Year 2006</c:v>
                </c:pt>
                <c:pt idx="26">
                  <c:v>Year-on-Year 2007</c:v>
                </c:pt>
                <c:pt idx="27">
                  <c:v>Year-on-Year 2008</c:v>
                </c:pt>
                <c:pt idx="28">
                  <c:v>Year-on-Year 2009</c:v>
                </c:pt>
                <c:pt idx="29">
                  <c:v>Year-on-Year 2010</c:v>
                </c:pt>
                <c:pt idx="30">
                  <c:v>Year-on-Year 2011</c:v>
                </c:pt>
                <c:pt idx="31">
                  <c:v>Year-on-Year 2012</c:v>
                </c:pt>
                <c:pt idx="32">
                  <c:v>Year-on-Year 2013</c:v>
                </c:pt>
                <c:pt idx="33">
                  <c:v>Year-on-Year 2014</c:v>
                </c:pt>
                <c:pt idx="34">
                  <c:v>Year-on-Year 2015</c:v>
                </c:pt>
              </c:strCache>
            </c:strRef>
          </c:cat>
          <c:val>
            <c:numRef>
              <c:f>'House Prices'!$K$271:$K$305</c:f>
              <c:numCache>
                <c:formatCode>#,##0.00</c:formatCode>
                <c:ptCount val="35"/>
                <c:pt idx="0">
                  <c:v>27.690812739346377</c:v>
                </c:pt>
                <c:pt idx="1">
                  <c:v>16.819951702461271</c:v>
                </c:pt>
                <c:pt idx="2">
                  <c:v>16.85804268911642</c:v>
                </c:pt>
                <c:pt idx="3">
                  <c:v>8.2765482513484034</c:v>
                </c:pt>
                <c:pt idx="4">
                  <c:v>-8.3256963318068546</c:v>
                </c:pt>
                <c:pt idx="5">
                  <c:v>-4.1304302845184893</c:v>
                </c:pt>
                <c:pt idx="6">
                  <c:v>8.8646782279617025</c:v>
                </c:pt>
                <c:pt idx="7">
                  <c:v>13.11633272723215</c:v>
                </c:pt>
                <c:pt idx="8">
                  <c:v>12.777513873845828</c:v>
                </c:pt>
                <c:pt idx="9">
                  <c:v>12.86073595857213</c:v>
                </c:pt>
                <c:pt idx="10">
                  <c:v>11.806434974657586</c:v>
                </c:pt>
                <c:pt idx="11">
                  <c:v>4.2033768934350881</c:v>
                </c:pt>
                <c:pt idx="12">
                  <c:v>4.7245460716690175</c:v>
                </c:pt>
                <c:pt idx="13">
                  <c:v>9.6516693915655569</c:v>
                </c:pt>
                <c:pt idx="14">
                  <c:v>7.0604128017534542</c:v>
                </c:pt>
                <c:pt idx="15">
                  <c:v>3.4787970230643293</c:v>
                </c:pt>
                <c:pt idx="16">
                  <c:v>8.936101549957403</c:v>
                </c:pt>
                <c:pt idx="17">
                  <c:v>13.808469351228597</c:v>
                </c:pt>
                <c:pt idx="18">
                  <c:v>4.900303897179958</c:v>
                </c:pt>
                <c:pt idx="19">
                  <c:v>17.118021016916142</c:v>
                </c:pt>
                <c:pt idx="20">
                  <c:v>14.280074625850029</c:v>
                </c:pt>
                <c:pt idx="21">
                  <c:v>15.271748204874628</c:v>
                </c:pt>
                <c:pt idx="22">
                  <c:v>21.175512923406007</c:v>
                </c:pt>
                <c:pt idx="23">
                  <c:v>32.237570238392863</c:v>
                </c:pt>
                <c:pt idx="24">
                  <c:v>22.71163961695817</c:v>
                </c:pt>
                <c:pt idx="25">
                  <c:v>15.311336031555033</c:v>
                </c:pt>
                <c:pt idx="26">
                  <c:v>14.54245078531344</c:v>
                </c:pt>
                <c:pt idx="27">
                  <c:v>4.1055667871247135</c:v>
                </c:pt>
                <c:pt idx="28">
                  <c:v>-0.35785804432384921</c:v>
                </c:pt>
                <c:pt idx="29">
                  <c:v>7.4174954588222155</c:v>
                </c:pt>
                <c:pt idx="30">
                  <c:v>1.7560130474140991</c:v>
                </c:pt>
                <c:pt idx="31">
                  <c:v>0.64265591634396357</c:v>
                </c:pt>
                <c:pt idx="32">
                  <c:v>9.9765708648721301</c:v>
                </c:pt>
                <c:pt idx="33">
                  <c:v>9.343222753894425</c:v>
                </c:pt>
                <c:pt idx="34">
                  <c:v>6.1020737419213695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984704"/>
        <c:axId val="398986240"/>
      </c:lineChart>
      <c:catAx>
        <c:axId val="3989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98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986240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9847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52810621799311"/>
          <c:y val="1.0729613733905579E-2"/>
          <c:w val="0.15959133772775802"/>
          <c:h val="0.162374821173104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7.9391253533552572E-2"/>
          <c:y val="1.53004899028279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3738348410546713E-2"/>
          <c:y val="1.2562814070351759E-2"/>
          <c:w val="0.92289772270286641"/>
          <c:h val="0.78643216080393108"/>
        </c:manualLayout>
      </c:layout>
      <c:pie3DChart>
        <c:varyColors val="1"/>
        <c:ser>
          <c:idx val="0"/>
          <c:order val="0"/>
          <c:tx>
            <c:strRef>
              <c:f>'House Prices'!$A$206</c:f>
              <c:strCache>
                <c:ptCount val="1"/>
                <c:pt idx="0">
                  <c:v>Average 1966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2D05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257323778138489E-2"/>
                  <c:y val="-3.4867249633996852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4200183133294904E-3"/>
                  <c:y val="-0.114360252707105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1.7416818530871414E-3"/>
                  <c:y val="-0.1160595066461761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'House Prices'!$B$2:$J$2</c:f>
              <c:strCache>
                <c:ptCount val="9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N W Prov</c:v>
                </c:pt>
                <c:pt idx="7">
                  <c:v>N Cape</c:v>
                </c:pt>
                <c:pt idx="8">
                  <c:v>W Cape</c:v>
                </c:pt>
              </c:strCache>
            </c:strRef>
          </c:cat>
          <c:val>
            <c:numRef>
              <c:f>'House Prices'!$C$206:$K$206</c:f>
              <c:numCache>
                <c:formatCode>#,##0</c:formatCode>
                <c:ptCount val="9"/>
                <c:pt idx="0">
                  <c:v>0</c:v>
                </c:pt>
                <c:pt idx="1">
                  <c:v>9793.0750000000007</c:v>
                </c:pt>
                <c:pt idx="2">
                  <c:v>11037.575000000001</c:v>
                </c:pt>
                <c:pt idx="3">
                  <c:v>10188.799999999999</c:v>
                </c:pt>
                <c:pt idx="4">
                  <c:v>8703.9</c:v>
                </c:pt>
                <c:pt idx="5">
                  <c:v>5430.4</c:v>
                </c:pt>
                <c:pt idx="6">
                  <c:v>0</c:v>
                </c:pt>
                <c:pt idx="7">
                  <c:v>8784.6999999999989</c:v>
                </c:pt>
                <c:pt idx="8">
                  <c:v>9516.4500000000007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935919036321344"/>
          <c:y val="0.72315636601762756"/>
          <c:w val="0.73362307877460065"/>
          <c:h val="0.24247828176409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336095242996593E-2"/>
          <c:y val="1.20772470525248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682564088077477E-2"/>
          <c:y val="2.2215836159166229E-3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'House Prices'!$A$248</c:f>
              <c:strCache>
                <c:ptCount val="1"/>
                <c:pt idx="0">
                  <c:v>Average 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1.1564567500958061E-3"/>
                  <c:y val="-7.241258527836079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'House Prices'!$B$2:$J$2</c:f>
              <c:strCache>
                <c:ptCount val="9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N W Prov</c:v>
                </c:pt>
                <c:pt idx="7">
                  <c:v>N Cape</c:v>
                </c:pt>
                <c:pt idx="8">
                  <c:v>W Cape</c:v>
                </c:pt>
              </c:strCache>
            </c:strRef>
          </c:cat>
          <c:val>
            <c:numRef>
              <c:f>'House Prices'!$B$248:$J$248</c:f>
              <c:numCache>
                <c:formatCode>#,##0</c:formatCode>
                <c:ptCount val="9"/>
                <c:pt idx="0">
                  <c:v>835869.8</c:v>
                </c:pt>
                <c:pt idx="1">
                  <c:v>798090.45</c:v>
                </c:pt>
                <c:pt idx="2">
                  <c:v>993941.375</c:v>
                </c:pt>
                <c:pt idx="3">
                  <c:v>727401.60000000009</c:v>
                </c:pt>
                <c:pt idx="4">
                  <c:v>854280.7</c:v>
                </c:pt>
                <c:pt idx="5">
                  <c:v>865117.32499999995</c:v>
                </c:pt>
                <c:pt idx="6">
                  <c:v>789956.75</c:v>
                </c:pt>
                <c:pt idx="7">
                  <c:v>662792.44999999995</c:v>
                </c:pt>
                <c:pt idx="8">
                  <c:v>1102668.425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288759656702E-2"/>
          <c:y val="0.78351818723911748"/>
          <c:w val="0.80231783118613387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ZA"/>
              <a:t>Average 2009</a:t>
            </a:r>
          </a:p>
        </c:rich>
      </c:tx>
      <c:layout>
        <c:manualLayout>
          <c:xMode val="edge"/>
          <c:yMode val="edge"/>
          <c:x val="1.6336095242996593E-2"/>
          <c:y val="1.20772470525248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29171528586E-2"/>
          <c:y val="2.8985575618904812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'House Prices'!$A$249</c:f>
              <c:strCache>
                <c:ptCount val="1"/>
                <c:pt idx="0">
                  <c:v>Average 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1.1564567500958061E-3"/>
                  <c:y val="-7.241258527836079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'House Prices'!$B$2:$J$2</c:f>
              <c:strCache>
                <c:ptCount val="9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N W Prov</c:v>
                </c:pt>
                <c:pt idx="7">
                  <c:v>N Cape</c:v>
                </c:pt>
                <c:pt idx="8">
                  <c:v>W Cape</c:v>
                </c:pt>
              </c:strCache>
            </c:strRef>
          </c:cat>
          <c:val>
            <c:numRef>
              <c:f>'House Prices'!$B$249:$J$249</c:f>
              <c:numCache>
                <c:formatCode>#,##0</c:formatCode>
                <c:ptCount val="9"/>
                <c:pt idx="0">
                  <c:v>830819.14999999991</c:v>
                </c:pt>
                <c:pt idx="1">
                  <c:v>809523.82500000007</c:v>
                </c:pt>
                <c:pt idx="2">
                  <c:v>1019484</c:v>
                </c:pt>
                <c:pt idx="3">
                  <c:v>749190.875</c:v>
                </c:pt>
                <c:pt idx="4">
                  <c:v>849037.52499999991</c:v>
                </c:pt>
                <c:pt idx="5">
                  <c:v>825122.875</c:v>
                </c:pt>
                <c:pt idx="6">
                  <c:v>785131.85</c:v>
                </c:pt>
                <c:pt idx="7">
                  <c:v>698089.2</c:v>
                </c:pt>
                <c:pt idx="8">
                  <c:v>1097748.8499999999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288759656702E-2"/>
          <c:y val="0.78351818723911748"/>
          <c:w val="0.80231783118613387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ZA"/>
              <a:t>Average 2010</a:t>
            </a:r>
          </a:p>
        </c:rich>
      </c:tx>
      <c:layout>
        <c:manualLayout>
          <c:xMode val="edge"/>
          <c:yMode val="edge"/>
          <c:x val="1.6336095242996593E-2"/>
          <c:y val="1.207724705252485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29171528586E-2"/>
          <c:y val="2.8985575618904812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'House Prices'!$A$250</c:f>
              <c:strCache>
                <c:ptCount val="1"/>
                <c:pt idx="0">
                  <c:v>Average 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1.1564567500958061E-3"/>
                  <c:y val="-7.241258527836079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'House Prices'!$B$2:$J$2</c:f>
              <c:strCache>
                <c:ptCount val="9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N W Prov</c:v>
                </c:pt>
                <c:pt idx="7">
                  <c:v>N Cape</c:v>
                </c:pt>
                <c:pt idx="8">
                  <c:v>W Cape</c:v>
                </c:pt>
              </c:strCache>
            </c:strRef>
          </c:cat>
          <c:val>
            <c:numRef>
              <c:f>'House Prices'!$B$250:$J$250</c:f>
              <c:numCache>
                <c:formatCode>#,##0</c:formatCode>
                <c:ptCount val="9"/>
                <c:pt idx="0">
                  <c:v>889958.85</c:v>
                </c:pt>
                <c:pt idx="1">
                  <c:v>854508.4</c:v>
                </c:pt>
                <c:pt idx="2">
                  <c:v>1081911.5249999999</c:v>
                </c:pt>
                <c:pt idx="3">
                  <c:v>841190.52499999991</c:v>
                </c:pt>
                <c:pt idx="4">
                  <c:v>923280.54999999993</c:v>
                </c:pt>
                <c:pt idx="5">
                  <c:v>909437.1</c:v>
                </c:pt>
                <c:pt idx="6">
                  <c:v>838305.55</c:v>
                </c:pt>
                <c:pt idx="7">
                  <c:v>783057.67500000005</c:v>
                </c:pt>
                <c:pt idx="8">
                  <c:v>1176063.6499999999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288759656702E-2"/>
          <c:y val="0.78351818723911748"/>
          <c:w val="0.80231783118613387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8316029080436"/>
          <c:y val="3.3447449503594649E-2"/>
          <c:w val="0.83982842682260062"/>
          <c:h val="0.795340556320834"/>
        </c:manualLayout>
      </c:layout>
      <c:lineChart>
        <c:grouping val="standard"/>
        <c:varyColors val="0"/>
        <c:ser>
          <c:idx val="0"/>
          <c:order val="0"/>
          <c:tx>
            <c:strRef>
              <c:f>'House Prices'!$F$2</c:f>
              <c:strCache>
                <c:ptCount val="1"/>
                <c:pt idx="0">
                  <c:v>KZN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'House Prices'!$A$167:$A$202</c:f>
              <c:numCache>
                <c:formatCode>dd\-mmm\-yyyy</c:formatCode>
                <c:ptCount val="28"/>
                <c:pt idx="0">
                  <c:v>39903</c:v>
                </c:pt>
                <c:pt idx="1">
                  <c:v>39994</c:v>
                </c:pt>
                <c:pt idx="2">
                  <c:v>40086</c:v>
                </c:pt>
                <c:pt idx="3">
                  <c:v>40178</c:v>
                </c:pt>
                <c:pt idx="4">
                  <c:v>40268</c:v>
                </c:pt>
                <c:pt idx="5">
                  <c:v>40359</c:v>
                </c:pt>
                <c:pt idx="6">
                  <c:v>40451</c:v>
                </c:pt>
                <c:pt idx="7">
                  <c:v>40543</c:v>
                </c:pt>
                <c:pt idx="8">
                  <c:v>40633</c:v>
                </c:pt>
                <c:pt idx="9">
                  <c:v>40724</c:v>
                </c:pt>
                <c:pt idx="10">
                  <c:v>40816</c:v>
                </c:pt>
                <c:pt idx="11">
                  <c:v>40908</c:v>
                </c:pt>
                <c:pt idx="12">
                  <c:v>40999</c:v>
                </c:pt>
                <c:pt idx="13">
                  <c:v>41090</c:v>
                </c:pt>
                <c:pt idx="14">
                  <c:v>41182</c:v>
                </c:pt>
                <c:pt idx="15">
                  <c:v>41274</c:v>
                </c:pt>
                <c:pt idx="16" formatCode="[$-409]d\-mmm\-yyyy;@">
                  <c:v>41364</c:v>
                </c:pt>
                <c:pt idx="17" formatCode="[$-409]d\-mmm\-yyyy;@">
                  <c:v>41455</c:v>
                </c:pt>
                <c:pt idx="18" formatCode="[$-409]d\-mmm\-yyyy;@">
                  <c:v>41547</c:v>
                </c:pt>
                <c:pt idx="19" formatCode="[$-409]d\-mmm\-yyyy;@">
                  <c:v>41639</c:v>
                </c:pt>
                <c:pt idx="20" formatCode="[$-409]d\-mmm\-yyyy;@">
                  <c:v>41729</c:v>
                </c:pt>
                <c:pt idx="21" formatCode="[$-409]d\-mmm\-yyyy;@">
                  <c:v>41820</c:v>
                </c:pt>
                <c:pt idx="22" formatCode="[$-409]d\-mmm\-yyyy;@">
                  <c:v>41912</c:v>
                </c:pt>
                <c:pt idx="23" formatCode="[$-409]d\-mmm\-yyyy;@">
                  <c:v>42004</c:v>
                </c:pt>
                <c:pt idx="24" formatCode="[$-409]d\-mmm\-yyyy;@">
                  <c:v>42094</c:v>
                </c:pt>
                <c:pt idx="25" formatCode="[$-409]d\-mmm\-yyyy;@">
                  <c:v>42185</c:v>
                </c:pt>
                <c:pt idx="26" formatCode="[$-409]d\-mmm\-yyyy;@">
                  <c:v>42277</c:v>
                </c:pt>
                <c:pt idx="27" formatCode="[$-409]d\-mmm\-yyyy;@">
                  <c:v>42369</c:v>
                </c:pt>
              </c:numCache>
            </c:numRef>
          </c:cat>
          <c:val>
            <c:numRef>
              <c:f>'House Prices'!$F$167:$F$202</c:f>
              <c:numCache>
                <c:formatCode>###\ ###\ ###</c:formatCode>
                <c:ptCount val="28"/>
                <c:pt idx="0">
                  <c:v>823059.1</c:v>
                </c:pt>
                <c:pt idx="1">
                  <c:v>805370.6</c:v>
                </c:pt>
                <c:pt idx="2">
                  <c:v>861833.7</c:v>
                </c:pt>
                <c:pt idx="3">
                  <c:v>905886.7</c:v>
                </c:pt>
                <c:pt idx="4">
                  <c:v>943480.6</c:v>
                </c:pt>
                <c:pt idx="5">
                  <c:v>968745.9</c:v>
                </c:pt>
                <c:pt idx="6">
                  <c:v>906380.80000000005</c:v>
                </c:pt>
                <c:pt idx="7">
                  <c:v>874514.9</c:v>
                </c:pt>
                <c:pt idx="8">
                  <c:v>942493.1</c:v>
                </c:pt>
                <c:pt idx="9">
                  <c:v>986690.4</c:v>
                </c:pt>
                <c:pt idx="10">
                  <c:v>992416.1</c:v>
                </c:pt>
                <c:pt idx="11">
                  <c:v>937532.9</c:v>
                </c:pt>
                <c:pt idx="12">
                  <c:v>875133.3</c:v>
                </c:pt>
                <c:pt idx="13">
                  <c:v>897400.9</c:v>
                </c:pt>
                <c:pt idx="14">
                  <c:v>952850.6</c:v>
                </c:pt>
                <c:pt idx="15">
                  <c:v>1021079.8</c:v>
                </c:pt>
                <c:pt idx="16">
                  <c:v>1067655.3</c:v>
                </c:pt>
                <c:pt idx="17">
                  <c:v>1075530.1000000001</c:v>
                </c:pt>
                <c:pt idx="18">
                  <c:v>1083651.8</c:v>
                </c:pt>
                <c:pt idx="19">
                  <c:v>1119624.8999999999</c:v>
                </c:pt>
                <c:pt idx="20">
                  <c:v>1170164.3</c:v>
                </c:pt>
                <c:pt idx="21">
                  <c:v>1164129.5</c:v>
                </c:pt>
                <c:pt idx="22">
                  <c:v>1185172</c:v>
                </c:pt>
                <c:pt idx="23">
                  <c:v>1198048.5</c:v>
                </c:pt>
                <c:pt idx="24">
                  <c:v>1176733.2</c:v>
                </c:pt>
                <c:pt idx="25">
                  <c:v>1212736.6000000001</c:v>
                </c:pt>
                <c:pt idx="26">
                  <c:v>1246457.7</c:v>
                </c:pt>
                <c:pt idx="27">
                  <c:v>1280430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836096"/>
        <c:axId val="398837632"/>
      </c:lineChart>
      <c:dateAx>
        <c:axId val="398836096"/>
        <c:scaling>
          <c:orientation val="minMax"/>
        </c:scaling>
        <c:delete val="0"/>
        <c:axPos val="b"/>
        <c:numFmt formatCode="dd\-mmm\-yyyy" sourceLinked="1"/>
        <c:majorTickMark val="out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98837632"/>
        <c:crosses val="autoZero"/>
        <c:auto val="1"/>
        <c:lblOffset val="100"/>
        <c:baseTimeUnit val="months"/>
      </c:dateAx>
      <c:valAx>
        <c:axId val="398837632"/>
        <c:scaling>
          <c:orientation val="minMax"/>
          <c:min val="750000"/>
        </c:scaling>
        <c:delete val="0"/>
        <c:axPos val="l"/>
        <c:numFmt formatCode="###\ ###\ ###" sourceLinked="1"/>
        <c:majorTickMark val="out"/>
        <c:minorTickMark val="none"/>
        <c:tickLblPos val="nextTo"/>
        <c:txPr>
          <a:bodyPr/>
          <a:lstStyle/>
          <a:p>
            <a:pPr>
              <a:defRPr lang="en-ZA" sz="900"/>
            </a:pPr>
            <a:endParaRPr lang="en-US"/>
          </a:p>
        </c:txPr>
        <c:crossAx val="398836096"/>
        <c:crosses val="autoZero"/>
        <c:crossBetween val="between"/>
      </c:valAx>
      <c:spPr>
        <a:solidFill>
          <a:schemeClr val="tx2">
            <a:lumMod val="40000"/>
            <a:lumOff val="60000"/>
          </a:schemeClr>
        </a:solidFill>
      </c:spPr>
    </c:plotArea>
    <c:legend>
      <c:legendPos val="r"/>
      <c:layout>
        <c:manualLayout>
          <c:xMode val="edge"/>
          <c:yMode val="edge"/>
          <c:x val="0.12637427715633784"/>
          <c:y val="6.1585904895047484E-2"/>
          <c:w val="0.11705014749262536"/>
          <c:h val="8.4900800443423727E-2"/>
        </c:manualLayout>
      </c:layout>
      <c:overlay val="0"/>
      <c:txPr>
        <a:bodyPr/>
        <a:lstStyle/>
        <a:p>
          <a:pPr>
            <a:defRPr lang="en-ZA" sz="1200"/>
          </a:pPr>
          <a:endParaRPr lang="en-US"/>
        </a:p>
      </c:txPr>
    </c:legend>
    <c:plotVisOnly val="1"/>
    <c:dispBlanksAs val="gap"/>
    <c:showDLblsOverMax val="0"/>
  </c:chart>
  <c:spPr>
    <a:solidFill>
      <a:schemeClr val="accent1">
        <a:lumMod val="75000"/>
      </a:schemeClr>
    </a:solidFill>
    <a:ln w="6350"/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/>
              <a:t>Average 2011</a:t>
            </a:r>
          </a:p>
        </c:rich>
      </c:tx>
      <c:layout>
        <c:manualLayout>
          <c:xMode val="edge"/>
          <c:yMode val="edge"/>
          <c:x val="1.6336095242996593E-2"/>
          <c:y val="1.207724705252484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29171528586E-2"/>
          <c:y val="2.8985575618904812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'House Prices'!$A$251</c:f>
              <c:strCache>
                <c:ptCount val="1"/>
                <c:pt idx="0">
                  <c:v>Average 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1.1564567500958061E-3"/>
                  <c:y val="-7.241258527836079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'House Prices'!$B$2:$J$2</c:f>
              <c:strCache>
                <c:ptCount val="9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N W Prov</c:v>
                </c:pt>
                <c:pt idx="7">
                  <c:v>N Cape</c:v>
                </c:pt>
                <c:pt idx="8">
                  <c:v>W Cape</c:v>
                </c:pt>
              </c:strCache>
            </c:strRef>
          </c:cat>
          <c:val>
            <c:numRef>
              <c:f>'House Prices'!$B$251:$J$251</c:f>
              <c:numCache>
                <c:formatCode>#,##0</c:formatCode>
                <c:ptCount val="9"/>
                <c:pt idx="0">
                  <c:v>879052.45000000007</c:v>
                </c:pt>
                <c:pt idx="1">
                  <c:v>903287.60000000009</c:v>
                </c:pt>
                <c:pt idx="2">
                  <c:v>1116259.2</c:v>
                </c:pt>
                <c:pt idx="3">
                  <c:v>894207.57499999995</c:v>
                </c:pt>
                <c:pt idx="4">
                  <c:v>964783.125</c:v>
                </c:pt>
                <c:pt idx="5">
                  <c:v>894551.85</c:v>
                </c:pt>
                <c:pt idx="6">
                  <c:v>844615.67500000005</c:v>
                </c:pt>
                <c:pt idx="7">
                  <c:v>776367.5</c:v>
                </c:pt>
                <c:pt idx="8">
                  <c:v>1159011.5249999999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288759656702E-2"/>
          <c:y val="0.78351818723911748"/>
          <c:w val="0.80231783118613387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/>
              <a:t>Average 2012</a:t>
            </a:r>
          </a:p>
        </c:rich>
      </c:tx>
      <c:layout>
        <c:manualLayout>
          <c:xMode val="edge"/>
          <c:yMode val="edge"/>
          <c:x val="1.6336095242996593E-2"/>
          <c:y val="1.207724705252483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29171528586E-2"/>
          <c:y val="2.8985575618904812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'House Prices'!$A$252</c:f>
              <c:strCache>
                <c:ptCount val="1"/>
                <c:pt idx="0">
                  <c:v>Average 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1.1564567500958061E-3"/>
                  <c:y val="-7.241258527836079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'House Prices'!$B$2:$J$2</c:f>
              <c:strCache>
                <c:ptCount val="9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N W Prov</c:v>
                </c:pt>
                <c:pt idx="7">
                  <c:v>N Cape</c:v>
                </c:pt>
                <c:pt idx="8">
                  <c:v>W Cape</c:v>
                </c:pt>
              </c:strCache>
            </c:strRef>
          </c:cat>
          <c:val>
            <c:numRef>
              <c:f>'House Prices'!$B$252:$J$252</c:f>
              <c:numCache>
                <c:formatCode>#,##0</c:formatCode>
                <c:ptCount val="9"/>
                <c:pt idx="0">
                  <c:v>931738.54999999993</c:v>
                </c:pt>
                <c:pt idx="1">
                  <c:v>929681.84999999986</c:v>
                </c:pt>
                <c:pt idx="2">
                  <c:v>1100525.3500000001</c:v>
                </c:pt>
                <c:pt idx="3">
                  <c:v>871014.65</c:v>
                </c:pt>
                <c:pt idx="4">
                  <c:v>936616.15000000014</c:v>
                </c:pt>
                <c:pt idx="5">
                  <c:v>901436.72499999998</c:v>
                </c:pt>
                <c:pt idx="6">
                  <c:v>871993.22500000009</c:v>
                </c:pt>
                <c:pt idx="7">
                  <c:v>869070.42499999993</c:v>
                </c:pt>
                <c:pt idx="8">
                  <c:v>1194353.875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938288759656702E-2"/>
          <c:y val="0.78351818723911748"/>
          <c:w val="0.80231783118613387"/>
          <c:h val="0.137681367646575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May- 2016 Inflation Rate</a:t>
            </a:r>
          </a:p>
        </c:rich>
      </c:tx>
      <c:layout>
        <c:manualLayout>
          <c:xMode val="edge"/>
          <c:yMode val="edge"/>
          <c:x val="0.69104379743500965"/>
          <c:y val="1.46768618217935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766651369384483E-2"/>
          <c:y val="0"/>
          <c:w val="0.9315530471986001"/>
          <c:h val="0.94790026821276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Inflation!$A$190</c:f>
              <c:strCache>
                <c:ptCount val="1"/>
                <c:pt idx="0">
                  <c:v>May-16</c:v>
                </c:pt>
              </c:strCache>
            </c:strRef>
          </c:tx>
          <c:invertIfNegative val="0"/>
          <c:cat>
            <c:strRef>
              <c:f>Inflation!$B$2:$BG$2</c:f>
              <c:strCache>
                <c:ptCount val="58"/>
                <c:pt idx="0">
                  <c:v>All Items</c:v>
                </c:pt>
                <c:pt idx="1">
                  <c:v>Food and non alcoholic beverages</c:v>
                </c:pt>
                <c:pt idx="2">
                  <c:v>Food</c:v>
                </c:pt>
                <c:pt idx="3">
                  <c:v>Bread and cereals</c:v>
                </c:pt>
                <c:pt idx="4">
                  <c:v>Meat</c:v>
                </c:pt>
                <c:pt idx="5">
                  <c:v>Fish</c:v>
                </c:pt>
                <c:pt idx="6">
                  <c:v>Milk, eggs and cheese</c:v>
                </c:pt>
                <c:pt idx="7">
                  <c:v>Oils and fats</c:v>
                </c:pt>
                <c:pt idx="8">
                  <c:v>Fruit</c:v>
                </c:pt>
                <c:pt idx="9">
                  <c:v>Vegetables</c:v>
                </c:pt>
                <c:pt idx="10">
                  <c:v>Sugar, sweets and deserts</c:v>
                </c:pt>
                <c:pt idx="11">
                  <c:v>Other food</c:v>
                </c:pt>
                <c:pt idx="12">
                  <c:v>Non-alcoholic beverages</c:v>
                </c:pt>
                <c:pt idx="13">
                  <c:v>Hot beverages</c:v>
                </c:pt>
                <c:pt idx="14">
                  <c:v>Cold beverages</c:v>
                </c:pt>
                <c:pt idx="15">
                  <c:v>Alcoholic beverages and tobacco</c:v>
                </c:pt>
                <c:pt idx="16">
                  <c:v>Alcoholic beverages</c:v>
                </c:pt>
                <c:pt idx="17">
                  <c:v>Spirits</c:v>
                </c:pt>
                <c:pt idx="18">
                  <c:v>Wine</c:v>
                </c:pt>
                <c:pt idx="19">
                  <c:v>Beer</c:v>
                </c:pt>
                <c:pt idx="20">
                  <c:v>Tobacco</c:v>
                </c:pt>
                <c:pt idx="21">
                  <c:v>Clothing and footwear</c:v>
                </c:pt>
                <c:pt idx="22">
                  <c:v>Clothing</c:v>
                </c:pt>
                <c:pt idx="23">
                  <c:v>Footwear</c:v>
                </c:pt>
                <c:pt idx="24">
                  <c:v>Housing and utilities</c:v>
                </c:pt>
                <c:pt idx="25">
                  <c:v>Actual rentals for housing</c:v>
                </c:pt>
                <c:pt idx="26">
                  <c:v>Owners equivalent rent</c:v>
                </c:pt>
                <c:pt idx="27">
                  <c:v>Maintenance and repair</c:v>
                </c:pt>
                <c:pt idx="28">
                  <c:v>Water and other services</c:v>
                </c:pt>
                <c:pt idx="29">
                  <c:v>Electricity and other fuels</c:v>
                </c:pt>
                <c:pt idx="30">
                  <c:v>Household contents and equipment</c:v>
                </c:pt>
                <c:pt idx="31">
                  <c:v>Furnishings, floor coverings and textiles</c:v>
                </c:pt>
                <c:pt idx="32">
                  <c:v>Appliances, tableware and equipment</c:v>
                </c:pt>
                <c:pt idx="33">
                  <c:v>Supplies and services</c:v>
                </c:pt>
                <c:pt idx="34">
                  <c:v>Health</c:v>
                </c:pt>
                <c:pt idx="35">
                  <c:v>Transport</c:v>
                </c:pt>
                <c:pt idx="36">
                  <c:v>Purchase of vehicles</c:v>
                </c:pt>
                <c:pt idx="37">
                  <c:v>Private transport operation</c:v>
                </c:pt>
                <c:pt idx="38">
                  <c:v>Petrol</c:v>
                </c:pt>
                <c:pt idx="39">
                  <c:v>Other running costs</c:v>
                </c:pt>
                <c:pt idx="40">
                  <c:v>Public transport</c:v>
                </c:pt>
                <c:pt idx="41">
                  <c:v>Communication</c:v>
                </c:pt>
                <c:pt idx="42">
                  <c:v>Postal services and telecommunication equipment</c:v>
                </c:pt>
                <c:pt idx="43">
                  <c:v>Telecmmunication services</c:v>
                </c:pt>
                <c:pt idx="44">
                  <c:v>Recreation and culture</c:v>
                </c:pt>
                <c:pt idx="45">
                  <c:v>Recreational equipment</c:v>
                </c:pt>
                <c:pt idx="46">
                  <c:v>Recreational and cultural services</c:v>
                </c:pt>
                <c:pt idx="47">
                  <c:v>Books, newspapers and stationery</c:v>
                </c:pt>
                <c:pt idx="48">
                  <c:v>Package holidays</c:v>
                </c:pt>
                <c:pt idx="49">
                  <c:v>Education</c:v>
                </c:pt>
                <c:pt idx="50">
                  <c:v>Restaurants and hotels</c:v>
                </c:pt>
                <c:pt idx="51">
                  <c:v>Restaurants</c:v>
                </c:pt>
                <c:pt idx="52">
                  <c:v>Hotels</c:v>
                </c:pt>
                <c:pt idx="53">
                  <c:v>Miscellaneous goods and services</c:v>
                </c:pt>
                <c:pt idx="54">
                  <c:v>Personal care</c:v>
                </c:pt>
                <c:pt idx="55">
                  <c:v>Insurance</c:v>
                </c:pt>
                <c:pt idx="56">
                  <c:v>Financial services</c:v>
                </c:pt>
                <c:pt idx="57">
                  <c:v>Other services</c:v>
                </c:pt>
              </c:strCache>
            </c:strRef>
          </c:cat>
          <c:val>
            <c:numRef>
              <c:f>Inflation!$B$190:$BG$190</c:f>
              <c:numCache>
                <c:formatCode>0.00</c:formatCode>
                <c:ptCount val="58"/>
                <c:pt idx="0">
                  <c:v>6.1188811188811183</c:v>
                </c:pt>
                <c:pt idx="1">
                  <c:v>11.739130434782609</c:v>
                </c:pt>
                <c:pt idx="2">
                  <c:v>12.065972222222214</c:v>
                </c:pt>
                <c:pt idx="3">
                  <c:v>12.86201022146507</c:v>
                </c:pt>
                <c:pt idx="4">
                  <c:v>6.9026548672566346</c:v>
                </c:pt>
                <c:pt idx="5">
                  <c:v>1.5310233682514149</c:v>
                </c:pt>
                <c:pt idx="6">
                  <c:v>6.9364161849711028</c:v>
                </c:pt>
                <c:pt idx="7">
                  <c:v>15.67877629063098</c:v>
                </c:pt>
                <c:pt idx="8">
                  <c:v>34.872979214780607</c:v>
                </c:pt>
                <c:pt idx="9">
                  <c:v>25.332152347209913</c:v>
                </c:pt>
                <c:pt idx="10">
                  <c:v>9.0686274509803884</c:v>
                </c:pt>
                <c:pt idx="11">
                  <c:v>5.7363013698630168</c:v>
                </c:pt>
                <c:pt idx="12">
                  <c:v>5.1509769094138642</c:v>
                </c:pt>
                <c:pt idx="13">
                  <c:v>18.89081455805891</c:v>
                </c:pt>
                <c:pt idx="14">
                  <c:v>1.1680143755615429</c:v>
                </c:pt>
                <c:pt idx="15">
                  <c:v>6.8276436303080921</c:v>
                </c:pt>
                <c:pt idx="16">
                  <c:v>6.0211554109031775</c:v>
                </c:pt>
                <c:pt idx="17">
                  <c:v>4.7200000000000051</c:v>
                </c:pt>
                <c:pt idx="18">
                  <c:v>6.1135371179039302</c:v>
                </c:pt>
                <c:pt idx="19">
                  <c:v>4.4164037854889653</c:v>
                </c:pt>
                <c:pt idx="20">
                  <c:v>6.5274151436031325</c:v>
                </c:pt>
                <c:pt idx="21">
                  <c:v>1.2400354295836948</c:v>
                </c:pt>
                <c:pt idx="22">
                  <c:v>0.17543859649123056</c:v>
                </c:pt>
                <c:pt idx="23">
                  <c:v>3.2490974729241957</c:v>
                </c:pt>
                <c:pt idx="24">
                  <c:v>4.8993875765529378</c:v>
                </c:pt>
                <c:pt idx="25">
                  <c:v>2.3809523809523707</c:v>
                </c:pt>
                <c:pt idx="26">
                  <c:v>1.861702127659582</c:v>
                </c:pt>
                <c:pt idx="27">
                  <c:v>-1.1226252158894623</c:v>
                </c:pt>
                <c:pt idx="28">
                  <c:v>11.426116838487957</c:v>
                </c:pt>
                <c:pt idx="29">
                  <c:v>7.6406381192275354</c:v>
                </c:pt>
                <c:pt idx="30">
                  <c:v>0.64516129032258329</c:v>
                </c:pt>
                <c:pt idx="31">
                  <c:v>-8.4252758274824515</c:v>
                </c:pt>
                <c:pt idx="32">
                  <c:v>10.7852412488174</c:v>
                </c:pt>
                <c:pt idx="33">
                  <c:v>3.8154392191659245</c:v>
                </c:pt>
                <c:pt idx="34">
                  <c:v>4.269854824935952</c:v>
                </c:pt>
                <c:pt idx="35">
                  <c:v>6.0717571297148059</c:v>
                </c:pt>
                <c:pt idx="36">
                  <c:v>12.190650779101752</c:v>
                </c:pt>
                <c:pt idx="37">
                  <c:v>0.65237651444548261</c:v>
                </c:pt>
                <c:pt idx="38">
                  <c:v>-1.6869728209934369</c:v>
                </c:pt>
                <c:pt idx="39">
                  <c:v>9.8630136986301338</c:v>
                </c:pt>
                <c:pt idx="40">
                  <c:v>6.0606060606060579</c:v>
                </c:pt>
                <c:pt idx="41">
                  <c:v>-0.90000000000000568</c:v>
                </c:pt>
                <c:pt idx="42">
                  <c:v>0.29615004935833872</c:v>
                </c:pt>
                <c:pt idx="43">
                  <c:v>-16.120218579234976</c:v>
                </c:pt>
                <c:pt idx="44">
                  <c:v>6.9316081330868764</c:v>
                </c:pt>
                <c:pt idx="45">
                  <c:v>9.819639278557112</c:v>
                </c:pt>
                <c:pt idx="46">
                  <c:v>0.34423407917383086</c:v>
                </c:pt>
                <c:pt idx="47">
                  <c:v>7.530364372469645</c:v>
                </c:pt>
                <c:pt idx="48">
                  <c:v>-13.198900091659022</c:v>
                </c:pt>
                <c:pt idx="49">
                  <c:v>8.7025316455696196</c:v>
                </c:pt>
                <c:pt idx="50">
                  <c:v>3.7542662116040884</c:v>
                </c:pt>
                <c:pt idx="51">
                  <c:v>10.789473684210524</c:v>
                </c:pt>
                <c:pt idx="52">
                  <c:v>-15.420928402832413</c:v>
                </c:pt>
                <c:pt idx="53">
                  <c:v>7.4750830564784039</c:v>
                </c:pt>
                <c:pt idx="54">
                  <c:v>1.755926251097454</c:v>
                </c:pt>
                <c:pt idx="55">
                  <c:v>8.5668534827862199</c:v>
                </c:pt>
                <c:pt idx="56">
                  <c:v>7.5324675324675354</c:v>
                </c:pt>
                <c:pt idx="57">
                  <c:v>3.0493273542600949</c:v>
                </c:pt>
              </c:numCache>
            </c:numRef>
          </c:val>
        </c:ser>
        <c:ser>
          <c:idx val="1"/>
          <c:order val="1"/>
          <c:tx>
            <c:strRef>
              <c:f>Inflation!$A$190</c:f>
              <c:strCache>
                <c:ptCount val="1"/>
                <c:pt idx="0">
                  <c:v>May-16</c:v>
                </c:pt>
              </c:strCache>
            </c:strRef>
          </c:tx>
          <c:invertIfNegative val="0"/>
          <c:cat>
            <c:strRef>
              <c:f>Inflation!$B$2:$BG$2</c:f>
              <c:strCache>
                <c:ptCount val="58"/>
                <c:pt idx="0">
                  <c:v>All Items</c:v>
                </c:pt>
                <c:pt idx="1">
                  <c:v>Food and non alcoholic beverages</c:v>
                </c:pt>
                <c:pt idx="2">
                  <c:v>Food</c:v>
                </c:pt>
                <c:pt idx="3">
                  <c:v>Bread and cereals</c:v>
                </c:pt>
                <c:pt idx="4">
                  <c:v>Meat</c:v>
                </c:pt>
                <c:pt idx="5">
                  <c:v>Fish</c:v>
                </c:pt>
                <c:pt idx="6">
                  <c:v>Milk, eggs and cheese</c:v>
                </c:pt>
                <c:pt idx="7">
                  <c:v>Oils and fats</c:v>
                </c:pt>
                <c:pt idx="8">
                  <c:v>Fruit</c:v>
                </c:pt>
                <c:pt idx="9">
                  <c:v>Vegetables</c:v>
                </c:pt>
                <c:pt idx="10">
                  <c:v>Sugar, sweets and deserts</c:v>
                </c:pt>
                <c:pt idx="11">
                  <c:v>Other food</c:v>
                </c:pt>
                <c:pt idx="12">
                  <c:v>Non-alcoholic beverages</c:v>
                </c:pt>
                <c:pt idx="13">
                  <c:v>Hot beverages</c:v>
                </c:pt>
                <c:pt idx="14">
                  <c:v>Cold beverages</c:v>
                </c:pt>
                <c:pt idx="15">
                  <c:v>Alcoholic beverages and tobacco</c:v>
                </c:pt>
                <c:pt idx="16">
                  <c:v>Alcoholic beverages</c:v>
                </c:pt>
                <c:pt idx="17">
                  <c:v>Spirits</c:v>
                </c:pt>
                <c:pt idx="18">
                  <c:v>Wine</c:v>
                </c:pt>
                <c:pt idx="19">
                  <c:v>Beer</c:v>
                </c:pt>
                <c:pt idx="20">
                  <c:v>Tobacco</c:v>
                </c:pt>
                <c:pt idx="21">
                  <c:v>Clothing and footwear</c:v>
                </c:pt>
                <c:pt idx="22">
                  <c:v>Clothing</c:v>
                </c:pt>
                <c:pt idx="23">
                  <c:v>Footwear</c:v>
                </c:pt>
                <c:pt idx="24">
                  <c:v>Housing and utilities</c:v>
                </c:pt>
                <c:pt idx="25">
                  <c:v>Actual rentals for housing</c:v>
                </c:pt>
                <c:pt idx="26">
                  <c:v>Owners equivalent rent</c:v>
                </c:pt>
                <c:pt idx="27">
                  <c:v>Maintenance and repair</c:v>
                </c:pt>
                <c:pt idx="28">
                  <c:v>Water and other services</c:v>
                </c:pt>
                <c:pt idx="29">
                  <c:v>Electricity and other fuels</c:v>
                </c:pt>
                <c:pt idx="30">
                  <c:v>Household contents and equipment</c:v>
                </c:pt>
                <c:pt idx="31">
                  <c:v>Furnishings, floor coverings and textiles</c:v>
                </c:pt>
                <c:pt idx="32">
                  <c:v>Appliances, tableware and equipment</c:v>
                </c:pt>
                <c:pt idx="33">
                  <c:v>Supplies and services</c:v>
                </c:pt>
                <c:pt idx="34">
                  <c:v>Health</c:v>
                </c:pt>
                <c:pt idx="35">
                  <c:v>Transport</c:v>
                </c:pt>
                <c:pt idx="36">
                  <c:v>Purchase of vehicles</c:v>
                </c:pt>
                <c:pt idx="37">
                  <c:v>Private transport operation</c:v>
                </c:pt>
                <c:pt idx="38">
                  <c:v>Petrol</c:v>
                </c:pt>
                <c:pt idx="39">
                  <c:v>Other running costs</c:v>
                </c:pt>
                <c:pt idx="40">
                  <c:v>Public transport</c:v>
                </c:pt>
                <c:pt idx="41">
                  <c:v>Communication</c:v>
                </c:pt>
                <c:pt idx="42">
                  <c:v>Postal services and telecommunication equipment</c:v>
                </c:pt>
                <c:pt idx="43">
                  <c:v>Telecmmunication services</c:v>
                </c:pt>
                <c:pt idx="44">
                  <c:v>Recreation and culture</c:v>
                </c:pt>
                <c:pt idx="45">
                  <c:v>Recreational equipment</c:v>
                </c:pt>
                <c:pt idx="46">
                  <c:v>Recreational and cultural services</c:v>
                </c:pt>
                <c:pt idx="47">
                  <c:v>Books, newspapers and stationery</c:v>
                </c:pt>
                <c:pt idx="48">
                  <c:v>Package holidays</c:v>
                </c:pt>
                <c:pt idx="49">
                  <c:v>Education</c:v>
                </c:pt>
                <c:pt idx="50">
                  <c:v>Restaurants and hotels</c:v>
                </c:pt>
                <c:pt idx="51">
                  <c:v>Restaurants</c:v>
                </c:pt>
                <c:pt idx="52">
                  <c:v>Hotels</c:v>
                </c:pt>
                <c:pt idx="53">
                  <c:v>Miscellaneous goods and services</c:v>
                </c:pt>
                <c:pt idx="54">
                  <c:v>Personal care</c:v>
                </c:pt>
                <c:pt idx="55">
                  <c:v>Insurance</c:v>
                </c:pt>
                <c:pt idx="56">
                  <c:v>Financial services</c:v>
                </c:pt>
                <c:pt idx="57">
                  <c:v>Other services</c:v>
                </c:pt>
              </c:strCache>
            </c:strRef>
          </c:cat>
          <c:val>
            <c:numRef>
              <c:f>Inflation!$B$190:$BG$190</c:f>
              <c:numCache>
                <c:formatCode>0.00</c:formatCode>
                <c:ptCount val="58"/>
                <c:pt idx="0">
                  <c:v>6.1188811188811183</c:v>
                </c:pt>
                <c:pt idx="1">
                  <c:v>11.739130434782609</c:v>
                </c:pt>
                <c:pt idx="2">
                  <c:v>12.065972222222214</c:v>
                </c:pt>
                <c:pt idx="3">
                  <c:v>12.86201022146507</c:v>
                </c:pt>
                <c:pt idx="4">
                  <c:v>6.9026548672566346</c:v>
                </c:pt>
                <c:pt idx="5">
                  <c:v>1.5310233682514149</c:v>
                </c:pt>
                <c:pt idx="6">
                  <c:v>6.9364161849711028</c:v>
                </c:pt>
                <c:pt idx="7">
                  <c:v>15.67877629063098</c:v>
                </c:pt>
                <c:pt idx="8">
                  <c:v>34.872979214780607</c:v>
                </c:pt>
                <c:pt idx="9">
                  <c:v>25.332152347209913</c:v>
                </c:pt>
                <c:pt idx="10">
                  <c:v>9.0686274509803884</c:v>
                </c:pt>
                <c:pt idx="11">
                  <c:v>5.7363013698630168</c:v>
                </c:pt>
                <c:pt idx="12">
                  <c:v>5.1509769094138642</c:v>
                </c:pt>
                <c:pt idx="13">
                  <c:v>18.89081455805891</c:v>
                </c:pt>
                <c:pt idx="14">
                  <c:v>1.1680143755615429</c:v>
                </c:pt>
                <c:pt idx="15">
                  <c:v>6.8276436303080921</c:v>
                </c:pt>
                <c:pt idx="16">
                  <c:v>6.0211554109031775</c:v>
                </c:pt>
                <c:pt idx="17">
                  <c:v>4.7200000000000051</c:v>
                </c:pt>
                <c:pt idx="18">
                  <c:v>6.1135371179039302</c:v>
                </c:pt>
                <c:pt idx="19">
                  <c:v>4.4164037854889653</c:v>
                </c:pt>
                <c:pt idx="20">
                  <c:v>6.5274151436031325</c:v>
                </c:pt>
                <c:pt idx="21">
                  <c:v>1.2400354295836948</c:v>
                </c:pt>
                <c:pt idx="22">
                  <c:v>0.17543859649123056</c:v>
                </c:pt>
                <c:pt idx="23">
                  <c:v>3.2490974729241957</c:v>
                </c:pt>
                <c:pt idx="24">
                  <c:v>4.8993875765529378</c:v>
                </c:pt>
                <c:pt idx="25">
                  <c:v>2.3809523809523707</c:v>
                </c:pt>
                <c:pt idx="26">
                  <c:v>1.861702127659582</c:v>
                </c:pt>
                <c:pt idx="27">
                  <c:v>-1.1226252158894623</c:v>
                </c:pt>
                <c:pt idx="28">
                  <c:v>11.426116838487957</c:v>
                </c:pt>
                <c:pt idx="29">
                  <c:v>7.6406381192275354</c:v>
                </c:pt>
                <c:pt idx="30">
                  <c:v>0.64516129032258329</c:v>
                </c:pt>
                <c:pt idx="31">
                  <c:v>-8.4252758274824515</c:v>
                </c:pt>
                <c:pt idx="32">
                  <c:v>10.7852412488174</c:v>
                </c:pt>
                <c:pt idx="33">
                  <c:v>3.8154392191659245</c:v>
                </c:pt>
                <c:pt idx="34">
                  <c:v>4.269854824935952</c:v>
                </c:pt>
                <c:pt idx="35">
                  <c:v>6.0717571297148059</c:v>
                </c:pt>
                <c:pt idx="36">
                  <c:v>12.190650779101752</c:v>
                </c:pt>
                <c:pt idx="37">
                  <c:v>0.65237651444548261</c:v>
                </c:pt>
                <c:pt idx="38">
                  <c:v>-1.6869728209934369</c:v>
                </c:pt>
                <c:pt idx="39">
                  <c:v>9.8630136986301338</c:v>
                </c:pt>
                <c:pt idx="40">
                  <c:v>6.0606060606060579</c:v>
                </c:pt>
                <c:pt idx="41">
                  <c:v>-0.90000000000000568</c:v>
                </c:pt>
                <c:pt idx="42">
                  <c:v>0.29615004935833872</c:v>
                </c:pt>
                <c:pt idx="43">
                  <c:v>-16.120218579234976</c:v>
                </c:pt>
                <c:pt idx="44">
                  <c:v>6.9316081330868764</c:v>
                </c:pt>
                <c:pt idx="45">
                  <c:v>9.819639278557112</c:v>
                </c:pt>
                <c:pt idx="46">
                  <c:v>0.34423407917383086</c:v>
                </c:pt>
                <c:pt idx="47">
                  <c:v>7.530364372469645</c:v>
                </c:pt>
                <c:pt idx="48">
                  <c:v>-13.198900091659022</c:v>
                </c:pt>
                <c:pt idx="49">
                  <c:v>8.7025316455696196</c:v>
                </c:pt>
                <c:pt idx="50">
                  <c:v>3.7542662116040884</c:v>
                </c:pt>
                <c:pt idx="51">
                  <c:v>10.789473684210524</c:v>
                </c:pt>
                <c:pt idx="52">
                  <c:v>-15.420928402832413</c:v>
                </c:pt>
                <c:pt idx="53">
                  <c:v>7.4750830564784039</c:v>
                </c:pt>
                <c:pt idx="54">
                  <c:v>1.755926251097454</c:v>
                </c:pt>
                <c:pt idx="55">
                  <c:v>8.5668534827862199</c:v>
                </c:pt>
                <c:pt idx="56">
                  <c:v>7.5324675324675354</c:v>
                </c:pt>
                <c:pt idx="57">
                  <c:v>3.0493273542600949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735296"/>
        <c:axId val="385737088"/>
      </c:barChart>
      <c:catAx>
        <c:axId val="385735296"/>
        <c:scaling>
          <c:orientation val="minMax"/>
        </c:scaling>
        <c:delete val="0"/>
        <c:axPos val="l"/>
        <c:majorTickMark val="out"/>
        <c:minorTickMark val="none"/>
        <c:tickLblPos val="nextTo"/>
        <c:crossAx val="385737088"/>
        <c:crosses val="autoZero"/>
        <c:auto val="1"/>
        <c:lblAlgn val="ctr"/>
        <c:lblOffset val="100"/>
        <c:noMultiLvlLbl val="0"/>
      </c:catAx>
      <c:valAx>
        <c:axId val="38573708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85735296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4076225669859591E-2"/>
          <c:y val="1.5711951676469885E-2"/>
        </c:manualLayout>
      </c:layout>
      <c:overlay val="0"/>
      <c:txPr>
        <a:bodyPr/>
        <a:lstStyle/>
        <a:p>
          <a:pPr>
            <a:defRPr lang="en-ZA" sz="1200"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874895788435102E-2"/>
          <c:y val="7.8567911001712523E-2"/>
          <c:w val="0.86095975503062161"/>
          <c:h val="0.75455577229880388"/>
        </c:manualLayout>
      </c:layout>
      <c:pie3DChart>
        <c:varyColors val="1"/>
        <c:ser>
          <c:idx val="0"/>
          <c:order val="0"/>
          <c:tx>
            <c:strRef>
              <c:f>'House Prices'!$A$253</c:f>
              <c:strCache>
                <c:ptCount val="1"/>
                <c:pt idx="0">
                  <c:v>Average 2013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rgbClr val="808000"/>
              </a:solidFill>
            </c:spPr>
          </c:dPt>
          <c:dPt>
            <c:idx val="1"/>
            <c:bubble3D val="0"/>
            <c:spPr>
              <a:solidFill>
                <a:srgbClr val="FFFF99"/>
              </a:solidFill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rgbClr val="FF9900"/>
              </a:solidFill>
            </c:spPr>
          </c:dPt>
          <c:dPt>
            <c:idx val="4"/>
            <c:bubble3D val="0"/>
            <c:spPr>
              <a:solidFill>
                <a:srgbClr val="993300"/>
              </a:solidFill>
            </c:spPr>
          </c:dPt>
          <c:dPt>
            <c:idx val="5"/>
            <c:bubble3D val="0"/>
            <c:spPr>
              <a:solidFill>
                <a:srgbClr val="00FF00"/>
              </a:solidFill>
            </c:spPr>
          </c:dPt>
          <c:dPt>
            <c:idx val="6"/>
            <c:bubble3D val="0"/>
            <c:spPr>
              <a:solidFill>
                <a:srgbClr val="000000"/>
              </a:solidFill>
            </c:spPr>
          </c:dPt>
          <c:dPt>
            <c:idx val="7"/>
            <c:bubble3D val="0"/>
            <c:spPr>
              <a:solidFill>
                <a:srgbClr val="0000FF"/>
              </a:solidFill>
            </c:spPr>
          </c:dPt>
          <c:dPt>
            <c:idx val="8"/>
            <c:bubble3D val="0"/>
            <c:spPr>
              <a:solidFill>
                <a:srgbClr val="FF0000"/>
              </a:solidFill>
            </c:spPr>
          </c:dPt>
          <c:dLbls>
            <c:txPr>
              <a:bodyPr/>
              <a:lstStyle/>
              <a:p>
                <a:pPr>
                  <a:defRPr lang="en-ZA" sz="12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'House Prices'!$B$2:$J$2</c:f>
              <c:strCache>
                <c:ptCount val="9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N W Prov</c:v>
                </c:pt>
                <c:pt idx="7">
                  <c:v>N Cape</c:v>
                </c:pt>
                <c:pt idx="8">
                  <c:v>W Cape</c:v>
                </c:pt>
              </c:strCache>
            </c:strRef>
          </c:cat>
          <c:val>
            <c:numRef>
              <c:f>'House Prices'!$B$253:$J$253</c:f>
              <c:numCache>
                <c:formatCode>#,##0</c:formatCode>
                <c:ptCount val="9"/>
                <c:pt idx="0">
                  <c:v>1013542.5</c:v>
                </c:pt>
                <c:pt idx="1">
                  <c:v>1031063</c:v>
                </c:pt>
                <c:pt idx="2">
                  <c:v>1202481.0249999999</c:v>
                </c:pt>
                <c:pt idx="3">
                  <c:v>945088.22500000009</c:v>
                </c:pt>
                <c:pt idx="4">
                  <c:v>1086615.5249999999</c:v>
                </c:pt>
                <c:pt idx="5">
                  <c:v>963033.55</c:v>
                </c:pt>
                <c:pt idx="6">
                  <c:v>919273.57499999995</c:v>
                </c:pt>
                <c:pt idx="7">
                  <c:v>998315.57500000007</c:v>
                </c:pt>
                <c:pt idx="8">
                  <c:v>1292924.375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egendEntry>
        <c:idx val="0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5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7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8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389165108641549"/>
          <c:y val="0.84479862399536265"/>
          <c:w val="0.73954658474333457"/>
          <c:h val="0.10527290916656409"/>
        </c:manualLayout>
      </c:layout>
      <c:overlay val="0"/>
      <c:txPr>
        <a:bodyPr/>
        <a:lstStyle/>
        <a:p>
          <a:pPr rtl="0">
            <a:defRPr lang="en-ZA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solidFill>
        <a:srgbClr val="000000"/>
      </a:solidFill>
    </a:ln>
  </c:spPr>
  <c:printSettings>
    <c:headerFooter alignWithMargins="0"/>
    <c:pageMargins b="1" l="0.75000000000001465" r="0.7500000000000146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4076225669859591E-2"/>
          <c:y val="1.5711951676469885E-2"/>
        </c:manualLayout>
      </c:layout>
      <c:overlay val="0"/>
      <c:txPr>
        <a:bodyPr/>
        <a:lstStyle/>
        <a:p>
          <a:pPr>
            <a:defRPr lang="en-ZA" sz="1200"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874895788435109E-2"/>
          <c:y val="7.8567911001712523E-2"/>
          <c:w val="0.86095975503062161"/>
          <c:h val="0.75455577229880411"/>
        </c:manualLayout>
      </c:layout>
      <c:pie3DChart>
        <c:varyColors val="1"/>
        <c:ser>
          <c:idx val="0"/>
          <c:order val="0"/>
          <c:tx>
            <c:strRef>
              <c:f>'House Prices'!$A$254</c:f>
              <c:strCache>
                <c:ptCount val="1"/>
                <c:pt idx="0">
                  <c:v>Average 2014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rgbClr val="808000"/>
              </a:solidFill>
            </c:spPr>
          </c:dPt>
          <c:dPt>
            <c:idx val="1"/>
            <c:bubble3D val="0"/>
            <c:spPr>
              <a:solidFill>
                <a:srgbClr val="FFFF99"/>
              </a:solidFill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rgbClr val="FF9900"/>
              </a:solidFill>
            </c:spPr>
          </c:dPt>
          <c:dPt>
            <c:idx val="4"/>
            <c:bubble3D val="0"/>
            <c:spPr>
              <a:solidFill>
                <a:srgbClr val="993300"/>
              </a:solidFill>
            </c:spPr>
          </c:dPt>
          <c:dPt>
            <c:idx val="5"/>
            <c:bubble3D val="0"/>
            <c:spPr>
              <a:solidFill>
                <a:srgbClr val="00FF00"/>
              </a:solidFill>
            </c:spPr>
          </c:dPt>
          <c:dPt>
            <c:idx val="6"/>
            <c:bubble3D val="0"/>
            <c:spPr>
              <a:solidFill>
                <a:srgbClr val="000000"/>
              </a:solidFill>
            </c:spPr>
          </c:dPt>
          <c:dPt>
            <c:idx val="7"/>
            <c:bubble3D val="0"/>
            <c:spPr>
              <a:solidFill>
                <a:srgbClr val="0000FF"/>
              </a:solidFill>
            </c:spPr>
          </c:dPt>
          <c:dPt>
            <c:idx val="8"/>
            <c:bubble3D val="0"/>
            <c:spPr>
              <a:solidFill>
                <a:srgbClr val="FF0000"/>
              </a:solidFill>
            </c:spPr>
          </c:dPt>
          <c:dLbls>
            <c:txPr>
              <a:bodyPr/>
              <a:lstStyle/>
              <a:p>
                <a:pPr>
                  <a:defRPr lang="en-ZA" sz="12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'House Prices'!$B$2:$J$2</c:f>
              <c:strCache>
                <c:ptCount val="9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N W Prov</c:v>
                </c:pt>
                <c:pt idx="7">
                  <c:v>N Cape</c:v>
                </c:pt>
                <c:pt idx="8">
                  <c:v>W Cape</c:v>
                </c:pt>
              </c:strCache>
            </c:strRef>
          </c:cat>
          <c:val>
            <c:numRef>
              <c:f>'House Prices'!$B$254:$K$254</c:f>
              <c:numCache>
                <c:formatCode>#,##0</c:formatCode>
                <c:ptCount val="10"/>
                <c:pt idx="0">
                  <c:v>1066813.625</c:v>
                </c:pt>
                <c:pt idx="1">
                  <c:v>1092614.7249999999</c:v>
                </c:pt>
                <c:pt idx="2">
                  <c:v>1321560.45</c:v>
                </c:pt>
                <c:pt idx="3">
                  <c:v>1050354.4750000001</c:v>
                </c:pt>
                <c:pt idx="4">
                  <c:v>1179378.575</c:v>
                </c:pt>
                <c:pt idx="5">
                  <c:v>1010597.925</c:v>
                </c:pt>
                <c:pt idx="6">
                  <c:v>951894.14999999991</c:v>
                </c:pt>
                <c:pt idx="7">
                  <c:v>1077736.1499999999</c:v>
                </c:pt>
                <c:pt idx="8">
                  <c:v>1444534.5750000002</c:v>
                </c:pt>
                <c:pt idx="9">
                  <c:v>1276331.6749999998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egendEntry>
        <c:idx val="0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5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7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8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389165108641552"/>
          <c:y val="0.84479862399536265"/>
          <c:w val="0.73954658474333457"/>
          <c:h val="0.10527290916656409"/>
        </c:manualLayout>
      </c:layout>
      <c:overlay val="0"/>
      <c:txPr>
        <a:bodyPr/>
        <a:lstStyle/>
        <a:p>
          <a:pPr rtl="0">
            <a:defRPr lang="en-ZA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solidFill>
        <a:srgbClr val="000000"/>
      </a:solidFill>
    </a:ln>
  </c:spPr>
  <c:printSettings>
    <c:headerFooter alignWithMargins="0"/>
    <c:pageMargins b="1" l="0.75000000000001465" r="0.7500000000000146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4076225669859591E-2"/>
          <c:y val="1.5711951676469885E-2"/>
        </c:manualLayout>
      </c:layout>
      <c:overlay val="0"/>
      <c:txPr>
        <a:bodyPr/>
        <a:lstStyle/>
        <a:p>
          <a:pPr>
            <a:defRPr lang="en-ZA" sz="1200"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874895788435119E-2"/>
          <c:y val="7.8567911001712523E-2"/>
          <c:w val="0.86095975503062161"/>
          <c:h val="0.75455577229880455"/>
        </c:manualLayout>
      </c:layout>
      <c:pie3DChart>
        <c:varyColors val="1"/>
        <c:ser>
          <c:idx val="0"/>
          <c:order val="0"/>
          <c:tx>
            <c:strRef>
              <c:f>'House Prices'!$A$255</c:f>
              <c:strCache>
                <c:ptCount val="1"/>
                <c:pt idx="0">
                  <c:v>Average 2015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rgbClr val="808000"/>
              </a:solidFill>
            </c:spPr>
          </c:dPt>
          <c:dPt>
            <c:idx val="1"/>
            <c:bubble3D val="0"/>
            <c:spPr>
              <a:solidFill>
                <a:srgbClr val="FFFF99"/>
              </a:solidFill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rgbClr val="FF9900"/>
              </a:solidFill>
            </c:spPr>
          </c:dPt>
          <c:dPt>
            <c:idx val="4"/>
            <c:bubble3D val="0"/>
            <c:spPr>
              <a:solidFill>
                <a:srgbClr val="993300"/>
              </a:solidFill>
            </c:spPr>
          </c:dPt>
          <c:dPt>
            <c:idx val="5"/>
            <c:bubble3D val="0"/>
            <c:spPr>
              <a:solidFill>
                <a:srgbClr val="00FF00"/>
              </a:solidFill>
            </c:spPr>
          </c:dPt>
          <c:dPt>
            <c:idx val="6"/>
            <c:bubble3D val="0"/>
            <c:spPr>
              <a:solidFill>
                <a:srgbClr val="000000"/>
              </a:solidFill>
            </c:spPr>
          </c:dPt>
          <c:dPt>
            <c:idx val="7"/>
            <c:bubble3D val="0"/>
            <c:spPr>
              <a:solidFill>
                <a:srgbClr val="0000FF"/>
              </a:solidFill>
            </c:spPr>
          </c:dPt>
          <c:dPt>
            <c:idx val="8"/>
            <c:bubble3D val="0"/>
            <c:spPr>
              <a:solidFill>
                <a:srgbClr val="FF0000"/>
              </a:solidFill>
            </c:spPr>
          </c:dPt>
          <c:dLbls>
            <c:txPr>
              <a:bodyPr/>
              <a:lstStyle/>
              <a:p>
                <a:pPr>
                  <a:defRPr lang="en-ZA" sz="12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'House Prices'!$B$2:$J$2</c:f>
              <c:strCache>
                <c:ptCount val="9"/>
                <c:pt idx="0">
                  <c:v>Limpopo</c:v>
                </c:pt>
                <c:pt idx="1">
                  <c:v>Mpumalanga</c:v>
                </c:pt>
                <c:pt idx="2">
                  <c:v>Gauteng</c:v>
                </c:pt>
                <c:pt idx="3">
                  <c:v>Free State</c:v>
                </c:pt>
                <c:pt idx="4">
                  <c:v>KZN</c:v>
                </c:pt>
                <c:pt idx="5">
                  <c:v>E Cape</c:v>
                </c:pt>
                <c:pt idx="6">
                  <c:v>N W Prov</c:v>
                </c:pt>
                <c:pt idx="7">
                  <c:v>N Cape</c:v>
                </c:pt>
                <c:pt idx="8">
                  <c:v>W Cape</c:v>
                </c:pt>
              </c:strCache>
            </c:strRef>
          </c:cat>
          <c:val>
            <c:numRef>
              <c:f>'House Prices'!$B$255:$J$255</c:f>
              <c:numCache>
                <c:formatCode>#,##0</c:formatCode>
                <c:ptCount val="9"/>
                <c:pt idx="0">
                  <c:v>1105961.175</c:v>
                </c:pt>
                <c:pt idx="1">
                  <c:v>1069369.5</c:v>
                </c:pt>
                <c:pt idx="2">
                  <c:v>1408841.0999999999</c:v>
                </c:pt>
                <c:pt idx="3">
                  <c:v>1060663.875</c:v>
                </c:pt>
                <c:pt idx="4">
                  <c:v>1229089.375</c:v>
                </c:pt>
                <c:pt idx="5">
                  <c:v>1073619.9750000001</c:v>
                </c:pt>
                <c:pt idx="6">
                  <c:v>962872.54999999993</c:v>
                </c:pt>
                <c:pt idx="7">
                  <c:v>1109220.0250000001</c:v>
                </c:pt>
                <c:pt idx="8">
                  <c:v>1569009.6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egendEntry>
        <c:idx val="0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5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7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egendEntry>
        <c:idx val="8"/>
        <c:txPr>
          <a:bodyPr/>
          <a:lstStyle/>
          <a:p>
            <a:pPr rtl="0">
              <a:defRPr sz="129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389165108641559"/>
          <c:y val="0.84479862399536265"/>
          <c:w val="0.73954658474333457"/>
          <c:h val="0.10527290916656409"/>
        </c:manualLayout>
      </c:layout>
      <c:overlay val="0"/>
      <c:txPr>
        <a:bodyPr/>
        <a:lstStyle/>
        <a:p>
          <a:pPr rtl="0">
            <a:defRPr lang="en-ZA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solidFill>
        <a:srgbClr val="000000"/>
      </a:solidFill>
    </a:ln>
  </c:spPr>
  <c:printSettings>
    <c:headerFooter alignWithMargins="0"/>
    <c:pageMargins b="1" l="0.75000000000001465" r="0.7500000000000146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25400">
          <a:noFill/>
        </a:ln>
      </c:spPr>
    </c:sideWall>
    <c:backWall>
      <c:thickness val="0"/>
      <c:spPr>
        <a:solidFill>
          <a:srgbClr val="CC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1165066186707036"/>
          <c:y val="2.8571428571428591E-2"/>
          <c:w val="0.88026029066211986"/>
          <c:h val="0.845714285714285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'KZN Population'!$H$1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'KZN Population'!$G$3:$G$19</c:f>
              <c:strCache>
                <c:ptCount val="17"/>
                <c:pt idx="0">
                  <c:v>0-4</c:v>
                </c:pt>
                <c:pt idx="1">
                  <c:v>5-9.</c:v>
                </c:pt>
                <c:pt idx="2">
                  <c:v>10-14.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'KZN Population'!$H$3:$H$19</c:f>
              <c:numCache>
                <c:formatCode>#,##0</c:formatCode>
                <c:ptCount val="17"/>
                <c:pt idx="0">
                  <c:v>1145046.91225217</c:v>
                </c:pt>
                <c:pt idx="1">
                  <c:v>1170285.4178288216</c:v>
                </c:pt>
                <c:pt idx="2">
                  <c:v>1089100.8240839355</c:v>
                </c:pt>
                <c:pt idx="3">
                  <c:v>1021634.8803915116</c:v>
                </c:pt>
                <c:pt idx="4">
                  <c:v>918057.56048047892</c:v>
                </c:pt>
                <c:pt idx="5">
                  <c:v>827720.63709210535</c:v>
                </c:pt>
                <c:pt idx="6">
                  <c:v>645983.31499856827</c:v>
                </c:pt>
                <c:pt idx="7">
                  <c:v>528731.73036242381</c:v>
                </c:pt>
                <c:pt idx="8">
                  <c:v>463125.91273194342</c:v>
                </c:pt>
                <c:pt idx="9">
                  <c:v>376947.14815060049</c:v>
                </c:pt>
                <c:pt idx="10">
                  <c:v>324416.96358729253</c:v>
                </c:pt>
                <c:pt idx="11">
                  <c:v>254803.45937997071</c:v>
                </c:pt>
                <c:pt idx="12">
                  <c:v>197194.71949534339</c:v>
                </c:pt>
                <c:pt idx="13">
                  <c:v>154317.96651411999</c:v>
                </c:pt>
                <c:pt idx="14">
                  <c:v>106574.13374596459</c:v>
                </c:pt>
                <c:pt idx="15">
                  <c:v>62354.824717522933</c:v>
                </c:pt>
                <c:pt idx="16">
                  <c:v>39794.950229830785</c:v>
                </c:pt>
              </c:numCache>
            </c:numRef>
          </c:val>
          <c:shape val="cylinder"/>
        </c:ser>
        <c:ser>
          <c:idx val="1"/>
          <c:order val="1"/>
          <c:tx>
            <c:strRef>
              <c:f>'KZN Population'!$I$1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'KZN Population'!$G$3:$G$19</c:f>
              <c:strCache>
                <c:ptCount val="17"/>
                <c:pt idx="0">
                  <c:v>0-4</c:v>
                </c:pt>
                <c:pt idx="1">
                  <c:v>5-9.</c:v>
                </c:pt>
                <c:pt idx="2">
                  <c:v>10-14.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'KZN Population'!$I$3:$I$19</c:f>
              <c:numCache>
                <c:formatCode>#,##0</c:formatCode>
                <c:ptCount val="17"/>
                <c:pt idx="0">
                  <c:v>1363182.110567027</c:v>
                </c:pt>
                <c:pt idx="1">
                  <c:v>1288459.0256313451</c:v>
                </c:pt>
                <c:pt idx="2">
                  <c:v>1150054.9882528712</c:v>
                </c:pt>
                <c:pt idx="3">
                  <c:v>1078923.3437457876</c:v>
                </c:pt>
                <c:pt idx="4">
                  <c:v>1098529.3103393074</c:v>
                </c:pt>
                <c:pt idx="5">
                  <c:v>1022708.1792199343</c:v>
                </c:pt>
                <c:pt idx="6">
                  <c:v>810099.012452594</c:v>
                </c:pt>
                <c:pt idx="7">
                  <c:v>656457.48756287969</c:v>
                </c:pt>
                <c:pt idx="8">
                  <c:v>534547.95429514383</c:v>
                </c:pt>
                <c:pt idx="9">
                  <c:v>439879.90981315228</c:v>
                </c:pt>
                <c:pt idx="10">
                  <c:v>378152.3750930907</c:v>
                </c:pt>
                <c:pt idx="11">
                  <c:v>319287.04456988059</c:v>
                </c:pt>
                <c:pt idx="12">
                  <c:v>262077.27829433771</c:v>
                </c:pt>
                <c:pt idx="13">
                  <c:v>209923.77081788966</c:v>
                </c:pt>
                <c:pt idx="14">
                  <c:v>142560.41442060302</c:v>
                </c:pt>
                <c:pt idx="15">
                  <c:v>91689.703900854816</c:v>
                </c:pt>
                <c:pt idx="16">
                  <c:v>72545.345539273345</c:v>
                </c:pt>
              </c:numCache>
            </c:numRef>
          </c:val>
          <c:shape val="cylinder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5332736"/>
        <c:axId val="385334272"/>
        <c:axId val="0"/>
      </c:bar3DChart>
      <c:catAx>
        <c:axId val="3853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33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33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332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82643189018865"/>
          <c:y val="1.4285714285714285E-2"/>
          <c:w val="0.18608448215819795"/>
          <c:h val="0.102857142857142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4775181409644"/>
          <c:y val="4.5197864798135153E-2"/>
          <c:w val="0.84652732365660011"/>
          <c:h val="0.79661236706713157"/>
        </c:manualLayout>
      </c:layout>
      <c:lineChart>
        <c:grouping val="standard"/>
        <c:varyColors val="0"/>
        <c:ser>
          <c:idx val="0"/>
          <c:order val="0"/>
          <c:tx>
            <c:strRef>
              <c:f>'KZN Population'!$H$1</c:f>
              <c:strCache>
                <c:ptCount val="1"/>
                <c:pt idx="0">
                  <c:v>2002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'KZN Population'!$G$3:$G$19</c:f>
              <c:strCache>
                <c:ptCount val="17"/>
                <c:pt idx="0">
                  <c:v>0-4</c:v>
                </c:pt>
                <c:pt idx="1">
                  <c:v>5-9.</c:v>
                </c:pt>
                <c:pt idx="2">
                  <c:v>10-14.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'KZN Population'!$H$3:$H$19</c:f>
              <c:numCache>
                <c:formatCode>#,##0</c:formatCode>
                <c:ptCount val="17"/>
                <c:pt idx="0">
                  <c:v>1145046.91225217</c:v>
                </c:pt>
                <c:pt idx="1">
                  <c:v>1170285.4178288216</c:v>
                </c:pt>
                <c:pt idx="2">
                  <c:v>1089100.8240839355</c:v>
                </c:pt>
                <c:pt idx="3">
                  <c:v>1021634.8803915116</c:v>
                </c:pt>
                <c:pt idx="4">
                  <c:v>918057.56048047892</c:v>
                </c:pt>
                <c:pt idx="5">
                  <c:v>827720.63709210535</c:v>
                </c:pt>
                <c:pt idx="6">
                  <c:v>645983.31499856827</c:v>
                </c:pt>
                <c:pt idx="7">
                  <c:v>528731.73036242381</c:v>
                </c:pt>
                <c:pt idx="8">
                  <c:v>463125.91273194342</c:v>
                </c:pt>
                <c:pt idx="9">
                  <c:v>376947.14815060049</c:v>
                </c:pt>
                <c:pt idx="10">
                  <c:v>324416.96358729253</c:v>
                </c:pt>
                <c:pt idx="11">
                  <c:v>254803.45937997071</c:v>
                </c:pt>
                <c:pt idx="12">
                  <c:v>197194.71949534339</c:v>
                </c:pt>
                <c:pt idx="13">
                  <c:v>154317.96651411999</c:v>
                </c:pt>
                <c:pt idx="14">
                  <c:v>106574.13374596459</c:v>
                </c:pt>
                <c:pt idx="15">
                  <c:v>62354.824717522933</c:v>
                </c:pt>
                <c:pt idx="16">
                  <c:v>39794.950229830785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'KZN Population'!$I$1</c:f>
              <c:strCache>
                <c:ptCount val="1"/>
                <c:pt idx="0">
                  <c:v>2015</c:v>
                </c:pt>
              </c:strCache>
            </c:strRef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'KZN Population'!$G$3:$G$19</c:f>
              <c:strCache>
                <c:ptCount val="17"/>
                <c:pt idx="0">
                  <c:v>0-4</c:v>
                </c:pt>
                <c:pt idx="1">
                  <c:v>5-9.</c:v>
                </c:pt>
                <c:pt idx="2">
                  <c:v>10-14.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'KZN Population'!$I$3:$I$19</c:f>
              <c:numCache>
                <c:formatCode>#,##0</c:formatCode>
                <c:ptCount val="17"/>
                <c:pt idx="0">
                  <c:v>1363182.110567027</c:v>
                </c:pt>
                <c:pt idx="1">
                  <c:v>1288459.0256313451</c:v>
                </c:pt>
                <c:pt idx="2">
                  <c:v>1150054.9882528712</c:v>
                </c:pt>
                <c:pt idx="3">
                  <c:v>1078923.3437457876</c:v>
                </c:pt>
                <c:pt idx="4">
                  <c:v>1098529.3103393074</c:v>
                </c:pt>
                <c:pt idx="5">
                  <c:v>1022708.1792199343</c:v>
                </c:pt>
                <c:pt idx="6">
                  <c:v>810099.012452594</c:v>
                </c:pt>
                <c:pt idx="7">
                  <c:v>656457.48756287969</c:v>
                </c:pt>
                <c:pt idx="8">
                  <c:v>534547.95429514383</c:v>
                </c:pt>
                <c:pt idx="9">
                  <c:v>439879.90981315228</c:v>
                </c:pt>
                <c:pt idx="10">
                  <c:v>378152.3750930907</c:v>
                </c:pt>
                <c:pt idx="11">
                  <c:v>319287.04456988059</c:v>
                </c:pt>
                <c:pt idx="12">
                  <c:v>262077.27829433771</c:v>
                </c:pt>
                <c:pt idx="13">
                  <c:v>209923.77081788966</c:v>
                </c:pt>
                <c:pt idx="14">
                  <c:v>142560.41442060302</c:v>
                </c:pt>
                <c:pt idx="15">
                  <c:v>91689.703900854816</c:v>
                </c:pt>
                <c:pt idx="16">
                  <c:v>72545.345539273345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342848"/>
        <c:axId val="366957696"/>
      </c:lineChart>
      <c:catAx>
        <c:axId val="385342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957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957696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342848"/>
        <c:crosses val="autoZero"/>
        <c:crossBetween val="midCat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82781897826057"/>
          <c:y val="1.4124293785310734E-2"/>
          <c:w val="0.23101794020497024"/>
          <c:h val="8.474605928496256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465" r="0.7500000000000146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90761957361112E-2"/>
          <c:y val="1.1461334086975803E-2"/>
          <c:w val="0.92437050647527164"/>
          <c:h val="0.905445392871083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'KZN Population'!$C$1</c:f>
              <c:strCache>
                <c:ptCount val="1"/>
                <c:pt idx="0">
                  <c:v>Year-on-Year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'KZN Population'!$A$5:$A$17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'KZN Population'!$C$5:$C$17</c:f>
              <c:numCache>
                <c:formatCode>0.00</c:formatCode>
                <c:ptCount val="13"/>
                <c:pt idx="0">
                  <c:v>0.95994765766497892</c:v>
                </c:pt>
                <c:pt idx="1">
                  <c:v>0.85620583886054147</c:v>
                </c:pt>
                <c:pt idx="2">
                  <c:v>0.76177520484032168</c:v>
                </c:pt>
                <c:pt idx="3">
                  <c:v>0.64282453719418209</c:v>
                </c:pt>
                <c:pt idx="4">
                  <c:v>0.71433269195447846</c:v>
                </c:pt>
                <c:pt idx="5">
                  <c:v>0.59570394742212363</c:v>
                </c:pt>
                <c:pt idx="6">
                  <c:v>3.4027626319141495</c:v>
                </c:pt>
                <c:pt idx="7">
                  <c:v>1.8766807345946619</c:v>
                </c:pt>
                <c:pt idx="8">
                  <c:v>1.6319724951622296</c:v>
                </c:pt>
                <c:pt idx="9">
                  <c:v>-5.1005025357861493</c:v>
                </c:pt>
                <c:pt idx="10">
                  <c:v>1.8466393306906395</c:v>
                </c:pt>
                <c:pt idx="11">
                  <c:v>2.2712276104772928</c:v>
                </c:pt>
                <c:pt idx="12">
                  <c:v>-4.2131496325604214</c:v>
                </c:pt>
              </c:numCache>
            </c:numRef>
          </c:val>
          <c:shape val="cylinder"/>
        </c:ser>
        <c:ser>
          <c:idx val="1"/>
          <c:order val="1"/>
          <c:tx>
            <c:strRef>
              <c:f>'KZN Population'!$D$1</c:f>
              <c:strCache>
                <c:ptCount val="1"/>
                <c:pt idx="0">
                  <c:v>Change in Year-on-Year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'KZN Population'!$A$5:$A$17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'KZN Population'!$D$5:$D$17</c:f>
              <c:numCache>
                <c:formatCode>0.00</c:formatCode>
                <c:ptCount val="13"/>
                <c:pt idx="0">
                  <c:v>-0.11066271685508011</c:v>
                </c:pt>
                <c:pt idx="1">
                  <c:v>-0.10374181880443745</c:v>
                </c:pt>
                <c:pt idx="2">
                  <c:v>-9.4430634020219784E-2</c:v>
                </c:pt>
                <c:pt idx="3">
                  <c:v>-0.1189506676461396</c:v>
                </c:pt>
                <c:pt idx="4">
                  <c:v>7.1508154760296372E-2</c:v>
                </c:pt>
                <c:pt idx="5">
                  <c:v>-0.11862874453235484</c:v>
                </c:pt>
                <c:pt idx="6">
                  <c:v>2.8070586844920258</c:v>
                </c:pt>
                <c:pt idx="7">
                  <c:v>-1.5260818973194876</c:v>
                </c:pt>
                <c:pt idx="8">
                  <c:v>-0.24470823943243225</c:v>
                </c:pt>
                <c:pt idx="9">
                  <c:v>-6.732475030948379</c:v>
                </c:pt>
                <c:pt idx="10">
                  <c:v>6.9471418664767892</c:v>
                </c:pt>
                <c:pt idx="11">
                  <c:v>0.42458827978665337</c:v>
                </c:pt>
                <c:pt idx="12">
                  <c:v>-6.4843772430377147</c:v>
                </c:pt>
              </c:numCache>
            </c:numRef>
          </c:val>
          <c:shape val="cylinder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6978944"/>
        <c:axId val="366980480"/>
        <c:axId val="0"/>
      </c:bar3DChart>
      <c:catAx>
        <c:axId val="36697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98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9804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978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453834447165806"/>
          <c:y val="4.8710601719199123E-2"/>
          <c:w val="0.28739513443170323"/>
          <c:h val="0.12320946987643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64129483814756"/>
          <c:y val="2.8252405949256338E-2"/>
          <c:w val="0.83569203849520413"/>
          <c:h val="0.82690909604042773"/>
        </c:manualLayout>
      </c:layout>
      <c:lineChart>
        <c:grouping val="stacked"/>
        <c:varyColors val="0"/>
        <c:ser>
          <c:idx val="0"/>
          <c:order val="0"/>
          <c:tx>
            <c:strRef>
              <c:f>'KZN Population'!$L$1</c:f>
              <c:strCache>
                <c:ptCount val="1"/>
                <c:pt idx="0">
                  <c:v>Gap as  %</c:v>
                </c:pt>
              </c:strCache>
            </c:strRef>
          </c:tx>
          <c:marker>
            <c:symbol val="none"/>
          </c:marker>
          <c:cat>
            <c:strRef>
              <c:f>'KZN Population'!$G$3:$G$19</c:f>
              <c:strCache>
                <c:ptCount val="17"/>
                <c:pt idx="0">
                  <c:v>0-4</c:v>
                </c:pt>
                <c:pt idx="1">
                  <c:v>5-9.</c:v>
                </c:pt>
                <c:pt idx="2">
                  <c:v>10-14.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'KZN Population'!$L$3:$L$19</c:f>
              <c:numCache>
                <c:formatCode>0.00</c:formatCode>
                <c:ptCount val="17"/>
                <c:pt idx="0">
                  <c:v>19.050328504516131</c:v>
                </c:pt>
                <c:pt idx="1">
                  <c:v>10.097845021581637</c:v>
                </c:pt>
                <c:pt idx="2">
                  <c:v>5.5967420849401623</c:v>
                </c:pt>
                <c:pt idx="3">
                  <c:v>5.6075281349362216</c:v>
                </c:pt>
                <c:pt idx="4">
                  <c:v>19.657999413933911</c:v>
                </c:pt>
                <c:pt idx="5">
                  <c:v>23.55716813016123</c:v>
                </c:pt>
                <c:pt idx="6">
                  <c:v>25.405562905969092</c:v>
                </c:pt>
                <c:pt idx="7">
                  <c:v>24.15700625965934</c:v>
                </c:pt>
                <c:pt idx="8">
                  <c:v>15.421732967150856</c:v>
                </c:pt>
                <c:pt idx="9">
                  <c:v>16.695380763938942</c:v>
                </c:pt>
                <c:pt idx="10">
                  <c:v>16.56368733361235</c:v>
                </c:pt>
                <c:pt idx="11">
                  <c:v>25.307185917656629</c:v>
                </c:pt>
                <c:pt idx="12">
                  <c:v>32.902787136004655</c:v>
                </c:pt>
                <c:pt idx="13">
                  <c:v>36.033266611688902</c:v>
                </c:pt>
                <c:pt idx="14">
                  <c:v>33.766430380205691</c:v>
                </c:pt>
                <c:pt idx="15">
                  <c:v>47.045083225273196</c:v>
                </c:pt>
                <c:pt idx="16">
                  <c:v>82.297867242694679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76928"/>
        <c:axId val="385291008"/>
      </c:lineChart>
      <c:catAx>
        <c:axId val="385276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291008"/>
        <c:crosses val="autoZero"/>
        <c:auto val="1"/>
        <c:lblAlgn val="ctr"/>
        <c:lblOffset val="100"/>
        <c:noMultiLvlLbl val="0"/>
      </c:catAx>
      <c:valAx>
        <c:axId val="38529100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ZA"/>
            </a:pPr>
            <a:endParaRPr lang="en-US"/>
          </a:p>
        </c:txPr>
        <c:crossAx val="38527692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600"/>
            </a:pPr>
            <a:endParaRPr lang="en-US"/>
          </a:p>
        </c:txPr>
      </c:legendEntry>
      <c:layout>
        <c:manualLayout>
          <c:xMode val="edge"/>
          <c:yMode val="edge"/>
          <c:x val="0.21759711286089703"/>
          <c:y val="7.369021580635754E-2"/>
          <c:w val="0.2545921099964028"/>
          <c:h val="9.0805181610363203E-2"/>
        </c:manualLayout>
      </c:layout>
      <c:overlay val="0"/>
      <c:spPr>
        <a:solidFill>
          <a:schemeClr val="accent3">
            <a:lumMod val="60000"/>
            <a:lumOff val="40000"/>
          </a:schemeClr>
        </a:solidFill>
      </c:spPr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5752104471208184"/>
          <c:y val="2.2408963585435412E-2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25912296664244"/>
          <c:y val="5.9268244678178851E-2"/>
          <c:w val="0.87450466052453479"/>
          <c:h val="0.81755250963999859"/>
        </c:manualLayout>
      </c:layout>
      <c:lineChart>
        <c:grouping val="standard"/>
        <c:varyColors val="0"/>
        <c:ser>
          <c:idx val="0"/>
          <c:order val="0"/>
          <c:tx>
            <c:strRef>
              <c:f>'National Government'!$C$339</c:f>
              <c:strCache>
                <c:ptCount val="1"/>
                <c:pt idx="0">
                  <c:v>Total national government debt (R millions )  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'National Government'!$A$340:$B$526</c:f>
              <c:strCache>
                <c:ptCount val="149"/>
                <c:pt idx="0">
                  <c:v>Dec-99</c:v>
                </c:pt>
                <c:pt idx="1">
                  <c:v>Jan-00</c:v>
                </c:pt>
                <c:pt idx="2">
                  <c:v>Feb-00</c:v>
                </c:pt>
                <c:pt idx="3">
                  <c:v>Mar-00</c:v>
                </c:pt>
                <c:pt idx="4">
                  <c:v>Apr-00</c:v>
                </c:pt>
                <c:pt idx="5">
                  <c:v>May-00</c:v>
                </c:pt>
                <c:pt idx="6">
                  <c:v>Jun-00</c:v>
                </c:pt>
                <c:pt idx="7">
                  <c:v>Jul-00</c:v>
                </c:pt>
                <c:pt idx="8">
                  <c:v>Aug-00</c:v>
                </c:pt>
                <c:pt idx="9">
                  <c:v>Sep-00</c:v>
                </c:pt>
                <c:pt idx="10">
                  <c:v>Oct-00</c:v>
                </c:pt>
                <c:pt idx="11">
                  <c:v>Nov-00</c:v>
                </c:pt>
                <c:pt idx="12">
                  <c:v>Dec-00</c:v>
                </c:pt>
                <c:pt idx="13">
                  <c:v>Jan-01</c:v>
                </c:pt>
                <c:pt idx="14">
                  <c:v>Feb-01</c:v>
                </c:pt>
                <c:pt idx="15">
                  <c:v>Mar-01</c:v>
                </c:pt>
                <c:pt idx="16">
                  <c:v>Apr-01</c:v>
                </c:pt>
                <c:pt idx="17">
                  <c:v>May-01</c:v>
                </c:pt>
                <c:pt idx="18">
                  <c:v>Jun-01</c:v>
                </c:pt>
                <c:pt idx="19">
                  <c:v>Jul-01</c:v>
                </c:pt>
                <c:pt idx="20">
                  <c:v>Aug-01</c:v>
                </c:pt>
                <c:pt idx="21">
                  <c:v>Sep-01</c:v>
                </c:pt>
                <c:pt idx="22">
                  <c:v>Oct-01</c:v>
                </c:pt>
                <c:pt idx="23">
                  <c:v>Jan-05</c:v>
                </c:pt>
                <c:pt idx="24">
                  <c:v>Feb-05</c:v>
                </c:pt>
                <c:pt idx="25">
                  <c:v>Mar-05</c:v>
                </c:pt>
                <c:pt idx="26">
                  <c:v>Apr-05</c:v>
                </c:pt>
                <c:pt idx="27">
                  <c:v>May-05</c:v>
                </c:pt>
                <c:pt idx="28">
                  <c:v>Jun-05</c:v>
                </c:pt>
                <c:pt idx="29">
                  <c:v>Jul-05</c:v>
                </c:pt>
                <c:pt idx="30">
                  <c:v>Aug-05</c:v>
                </c:pt>
                <c:pt idx="31">
                  <c:v>Sep-05</c:v>
                </c:pt>
                <c:pt idx="32">
                  <c:v>Oct-05</c:v>
                </c:pt>
                <c:pt idx="33">
                  <c:v>Nov-05</c:v>
                </c:pt>
                <c:pt idx="34">
                  <c:v>Dec-05</c:v>
                </c:pt>
                <c:pt idx="35">
                  <c:v>Jan-06</c:v>
                </c:pt>
                <c:pt idx="36">
                  <c:v>Feb-06</c:v>
                </c:pt>
                <c:pt idx="37">
                  <c:v>Mar-06</c:v>
                </c:pt>
                <c:pt idx="38">
                  <c:v>Apr-06</c:v>
                </c:pt>
                <c:pt idx="39">
                  <c:v>May-06</c:v>
                </c:pt>
                <c:pt idx="40">
                  <c:v>Jun-06</c:v>
                </c:pt>
                <c:pt idx="41">
                  <c:v>Jul-06</c:v>
                </c:pt>
                <c:pt idx="42">
                  <c:v>Aug-06</c:v>
                </c:pt>
                <c:pt idx="43">
                  <c:v>Sep-06</c:v>
                </c:pt>
                <c:pt idx="44">
                  <c:v>Oct-06</c:v>
                </c:pt>
                <c:pt idx="45">
                  <c:v>Nov-06</c:v>
                </c:pt>
                <c:pt idx="46">
                  <c:v>Dec-06</c:v>
                </c:pt>
                <c:pt idx="47">
                  <c:v>Jan-07</c:v>
                </c:pt>
                <c:pt idx="48">
                  <c:v>Feb-07</c:v>
                </c:pt>
                <c:pt idx="49">
                  <c:v>Mar-07</c:v>
                </c:pt>
                <c:pt idx="50">
                  <c:v>Apr-07</c:v>
                </c:pt>
                <c:pt idx="51">
                  <c:v>May-07</c:v>
                </c:pt>
                <c:pt idx="52">
                  <c:v>Jun-07</c:v>
                </c:pt>
                <c:pt idx="53">
                  <c:v>Jul-07</c:v>
                </c:pt>
                <c:pt idx="54">
                  <c:v>Aug-07</c:v>
                </c:pt>
                <c:pt idx="55">
                  <c:v>Sep-07</c:v>
                </c:pt>
                <c:pt idx="56">
                  <c:v>Oct-07</c:v>
                </c:pt>
                <c:pt idx="57">
                  <c:v>Nov-07</c:v>
                </c:pt>
                <c:pt idx="58">
                  <c:v>Dec-07</c:v>
                </c:pt>
                <c:pt idx="59">
                  <c:v>Jan-08</c:v>
                </c:pt>
                <c:pt idx="60">
                  <c:v>Feb-08</c:v>
                </c:pt>
                <c:pt idx="61">
                  <c:v>Mar-08</c:v>
                </c:pt>
                <c:pt idx="62">
                  <c:v>Apr-08</c:v>
                </c:pt>
                <c:pt idx="63">
                  <c:v>May-08</c:v>
                </c:pt>
                <c:pt idx="64">
                  <c:v>Jun-08</c:v>
                </c:pt>
                <c:pt idx="65">
                  <c:v>Jul-08</c:v>
                </c:pt>
                <c:pt idx="66">
                  <c:v>Aug-08</c:v>
                </c:pt>
                <c:pt idx="67">
                  <c:v>Sep-08</c:v>
                </c:pt>
                <c:pt idx="68">
                  <c:v>Oct-08</c:v>
                </c:pt>
                <c:pt idx="69">
                  <c:v>Nov-08</c:v>
                </c:pt>
                <c:pt idx="70">
                  <c:v>Dec-08</c:v>
                </c:pt>
                <c:pt idx="71">
                  <c:v>Jan-09</c:v>
                </c:pt>
                <c:pt idx="72">
                  <c:v>Feb-09</c:v>
                </c:pt>
                <c:pt idx="73">
                  <c:v>Mar-09</c:v>
                </c:pt>
                <c:pt idx="74">
                  <c:v>Apr-09</c:v>
                </c:pt>
                <c:pt idx="75">
                  <c:v>May-09</c:v>
                </c:pt>
                <c:pt idx="76">
                  <c:v>Jun-09</c:v>
                </c:pt>
                <c:pt idx="77">
                  <c:v>Jul-09</c:v>
                </c:pt>
                <c:pt idx="78">
                  <c:v>Aug-09</c:v>
                </c:pt>
                <c:pt idx="79">
                  <c:v>Sep-09</c:v>
                </c:pt>
                <c:pt idx="80">
                  <c:v>Oct-09</c:v>
                </c:pt>
                <c:pt idx="81">
                  <c:v>Nov-09</c:v>
                </c:pt>
                <c:pt idx="82">
                  <c:v>Dec-09</c:v>
                </c:pt>
                <c:pt idx="83">
                  <c:v>Jan-10</c:v>
                </c:pt>
                <c:pt idx="84">
                  <c:v>Feb-10</c:v>
                </c:pt>
                <c:pt idx="85">
                  <c:v>Mar-10</c:v>
                </c:pt>
                <c:pt idx="86">
                  <c:v>Apr-10</c:v>
                </c:pt>
                <c:pt idx="87">
                  <c:v>May-10</c:v>
                </c:pt>
                <c:pt idx="88">
                  <c:v>Jun-10</c:v>
                </c:pt>
                <c:pt idx="89">
                  <c:v>Jul-10</c:v>
                </c:pt>
                <c:pt idx="90">
                  <c:v>Aug-10</c:v>
                </c:pt>
                <c:pt idx="91">
                  <c:v>Sep-10</c:v>
                </c:pt>
                <c:pt idx="92">
                  <c:v>Oct-10</c:v>
                </c:pt>
                <c:pt idx="93">
                  <c:v>Nov-10</c:v>
                </c:pt>
                <c:pt idx="94">
                  <c:v>Dec-10</c:v>
                </c:pt>
                <c:pt idx="95">
                  <c:v>Jan-11</c:v>
                </c:pt>
                <c:pt idx="96">
                  <c:v>Feb-11</c:v>
                </c:pt>
                <c:pt idx="97">
                  <c:v>Mar-11</c:v>
                </c:pt>
                <c:pt idx="98">
                  <c:v>Apr-11</c:v>
                </c:pt>
                <c:pt idx="99">
                  <c:v>May-11</c:v>
                </c:pt>
                <c:pt idx="100">
                  <c:v>Jun-11</c:v>
                </c:pt>
                <c:pt idx="101">
                  <c:v>Jul-11</c:v>
                </c:pt>
                <c:pt idx="102">
                  <c:v>Aug-11</c:v>
                </c:pt>
                <c:pt idx="103">
                  <c:v>Sep-11</c:v>
                </c:pt>
                <c:pt idx="104">
                  <c:v>Oct-11</c:v>
                </c:pt>
                <c:pt idx="105">
                  <c:v>Nov-11</c:v>
                </c:pt>
                <c:pt idx="106">
                  <c:v>Dec-11</c:v>
                </c:pt>
                <c:pt idx="107">
                  <c:v>Jan-12</c:v>
                </c:pt>
                <c:pt idx="108">
                  <c:v>Feb-12</c:v>
                </c:pt>
                <c:pt idx="109">
                  <c:v>Mar-12</c:v>
                </c:pt>
                <c:pt idx="110">
                  <c:v>Apr-12</c:v>
                </c:pt>
                <c:pt idx="111">
                  <c:v>May-12</c:v>
                </c:pt>
                <c:pt idx="112">
                  <c:v>Jun-12</c:v>
                </c:pt>
                <c:pt idx="113">
                  <c:v>Jul-12</c:v>
                </c:pt>
                <c:pt idx="114">
                  <c:v>Aug-12</c:v>
                </c:pt>
                <c:pt idx="115">
                  <c:v>Sep-12</c:v>
                </c:pt>
                <c:pt idx="116">
                  <c:v>Oct-12</c:v>
                </c:pt>
                <c:pt idx="117">
                  <c:v>Nov-12</c:v>
                </c:pt>
                <c:pt idx="118">
                  <c:v>Dec-12</c:v>
                </c:pt>
                <c:pt idx="119">
                  <c:v>Jan-13</c:v>
                </c:pt>
                <c:pt idx="120">
                  <c:v>Feb-13</c:v>
                </c:pt>
                <c:pt idx="121">
                  <c:v>Mar-13</c:v>
                </c:pt>
                <c:pt idx="122">
                  <c:v>Apr-13</c:v>
                </c:pt>
                <c:pt idx="123">
                  <c:v>May-13</c:v>
                </c:pt>
                <c:pt idx="124">
                  <c:v>Jun-13</c:v>
                </c:pt>
                <c:pt idx="125">
                  <c:v>Jul-13</c:v>
                </c:pt>
                <c:pt idx="126">
                  <c:v>Aug-13</c:v>
                </c:pt>
                <c:pt idx="127">
                  <c:v>Sep-13</c:v>
                </c:pt>
                <c:pt idx="128">
                  <c:v>Oct-13</c:v>
                </c:pt>
                <c:pt idx="129">
                  <c:v>Nov-13</c:v>
                </c:pt>
                <c:pt idx="130">
                  <c:v>Dec-13</c:v>
                </c:pt>
                <c:pt idx="131">
                  <c:v>Jan-14</c:v>
                </c:pt>
                <c:pt idx="132">
                  <c:v>Feb-14</c:v>
                </c:pt>
                <c:pt idx="133">
                  <c:v>Mar-14</c:v>
                </c:pt>
                <c:pt idx="134">
                  <c:v>Apr-14</c:v>
                </c:pt>
                <c:pt idx="135">
                  <c:v>May-14</c:v>
                </c:pt>
                <c:pt idx="136">
                  <c:v>Jun-14</c:v>
                </c:pt>
                <c:pt idx="137">
                  <c:v>Jul-14</c:v>
                </c:pt>
                <c:pt idx="138">
                  <c:v>Aug-14</c:v>
                </c:pt>
                <c:pt idx="139">
                  <c:v>Sep-14</c:v>
                </c:pt>
                <c:pt idx="140">
                  <c:v>Oct-14</c:v>
                </c:pt>
                <c:pt idx="141">
                  <c:v>Nov-14</c:v>
                </c:pt>
                <c:pt idx="142">
                  <c:v>Dec-14</c:v>
                </c:pt>
                <c:pt idx="143">
                  <c:v>Jan-15</c:v>
                </c:pt>
                <c:pt idx="144">
                  <c:v>Feb-15</c:v>
                </c:pt>
                <c:pt idx="145">
                  <c:v>Mar-15</c:v>
                </c:pt>
                <c:pt idx="146">
                  <c:v>Apr-15</c:v>
                </c:pt>
                <c:pt idx="147">
                  <c:v>May-15</c:v>
                </c:pt>
                <c:pt idx="148">
                  <c:v>Jun-15</c:v>
                </c:pt>
              </c:strCache>
            </c:strRef>
          </c:cat>
          <c:val>
            <c:numRef>
              <c:f>'National Government'!$C$340:$C$526</c:f>
              <c:numCache>
                <c:formatCode>#,##0</c:formatCode>
                <c:ptCount val="149"/>
                <c:pt idx="0">
                  <c:v>371099</c:v>
                </c:pt>
                <c:pt idx="1">
                  <c:v>369157</c:v>
                </c:pt>
                <c:pt idx="2">
                  <c:v>374898</c:v>
                </c:pt>
                <c:pt idx="3">
                  <c:v>373952</c:v>
                </c:pt>
                <c:pt idx="4">
                  <c:v>384464</c:v>
                </c:pt>
                <c:pt idx="5">
                  <c:v>387718</c:v>
                </c:pt>
                <c:pt idx="6">
                  <c:v>388191</c:v>
                </c:pt>
                <c:pt idx="7">
                  <c:v>386828</c:v>
                </c:pt>
                <c:pt idx="8">
                  <c:v>395343</c:v>
                </c:pt>
                <c:pt idx="9">
                  <c:v>395960</c:v>
                </c:pt>
                <c:pt idx="10">
                  <c:v>396527</c:v>
                </c:pt>
                <c:pt idx="11">
                  <c:v>392456</c:v>
                </c:pt>
                <c:pt idx="12">
                  <c:v>392914</c:v>
                </c:pt>
                <c:pt idx="13">
                  <c:v>390874</c:v>
                </c:pt>
                <c:pt idx="14">
                  <c:v>399943</c:v>
                </c:pt>
                <c:pt idx="15">
                  <c:v>396633</c:v>
                </c:pt>
                <c:pt idx="16">
                  <c:v>404309</c:v>
                </c:pt>
                <c:pt idx="17">
                  <c:v>407787</c:v>
                </c:pt>
                <c:pt idx="18">
                  <c:v>406934</c:v>
                </c:pt>
                <c:pt idx="19">
                  <c:v>405953</c:v>
                </c:pt>
                <c:pt idx="20">
                  <c:v>419926</c:v>
                </c:pt>
                <c:pt idx="21">
                  <c:v>420562</c:v>
                </c:pt>
                <c:pt idx="22">
                  <c:v>422313</c:v>
                </c:pt>
                <c:pt idx="23">
                  <c:v>462432</c:v>
                </c:pt>
                <c:pt idx="24">
                  <c:v>477630</c:v>
                </c:pt>
                <c:pt idx="25">
                  <c:v>470836</c:v>
                </c:pt>
                <c:pt idx="26">
                  <c:v>484923</c:v>
                </c:pt>
                <c:pt idx="27">
                  <c:v>495826</c:v>
                </c:pt>
                <c:pt idx="28">
                  <c:v>485593</c:v>
                </c:pt>
                <c:pt idx="29">
                  <c:v>483988</c:v>
                </c:pt>
                <c:pt idx="30">
                  <c:v>496681</c:v>
                </c:pt>
                <c:pt idx="31">
                  <c:v>486980</c:v>
                </c:pt>
                <c:pt idx="32">
                  <c:v>489139</c:v>
                </c:pt>
                <c:pt idx="33">
                  <c:v>485833</c:v>
                </c:pt>
                <c:pt idx="34">
                  <c:v>474499</c:v>
                </c:pt>
                <c:pt idx="35">
                  <c:v>469467</c:v>
                </c:pt>
                <c:pt idx="36">
                  <c:v>477122</c:v>
                </c:pt>
                <c:pt idx="37">
                  <c:v>470373</c:v>
                </c:pt>
                <c:pt idx="38">
                  <c:v>484253</c:v>
                </c:pt>
                <c:pt idx="39">
                  <c:v>495811</c:v>
                </c:pt>
                <c:pt idx="40">
                  <c:v>488608</c:v>
                </c:pt>
                <c:pt idx="41">
                  <c:v>492200</c:v>
                </c:pt>
                <c:pt idx="42">
                  <c:v>499788</c:v>
                </c:pt>
                <c:pt idx="43">
                  <c:v>495949</c:v>
                </c:pt>
                <c:pt idx="44">
                  <c:v>496502</c:v>
                </c:pt>
                <c:pt idx="45">
                  <c:v>500443</c:v>
                </c:pt>
                <c:pt idx="46">
                  <c:v>476911</c:v>
                </c:pt>
                <c:pt idx="47">
                  <c:v>481070</c:v>
                </c:pt>
                <c:pt idx="48">
                  <c:v>491735</c:v>
                </c:pt>
                <c:pt idx="49">
                  <c:v>476749</c:v>
                </c:pt>
                <c:pt idx="50">
                  <c:v>489380</c:v>
                </c:pt>
                <c:pt idx="51">
                  <c:v>499074</c:v>
                </c:pt>
                <c:pt idx="52">
                  <c:v>480550</c:v>
                </c:pt>
                <c:pt idx="53">
                  <c:v>493710</c:v>
                </c:pt>
                <c:pt idx="54">
                  <c:v>499507</c:v>
                </c:pt>
                <c:pt idx="55">
                  <c:v>480744</c:v>
                </c:pt>
                <c:pt idx="56">
                  <c:v>483340</c:v>
                </c:pt>
                <c:pt idx="57">
                  <c:v>494210</c:v>
                </c:pt>
                <c:pt idx="58">
                  <c:v>467450</c:v>
                </c:pt>
                <c:pt idx="59">
                  <c:v>476073</c:v>
                </c:pt>
                <c:pt idx="60">
                  <c:v>494581</c:v>
                </c:pt>
                <c:pt idx="61">
                  <c:v>478067</c:v>
                </c:pt>
                <c:pt idx="62">
                  <c:v>495590</c:v>
                </c:pt>
                <c:pt idx="63">
                  <c:v>507235</c:v>
                </c:pt>
                <c:pt idx="64">
                  <c:v>485872</c:v>
                </c:pt>
                <c:pt idx="65">
                  <c:v>499815</c:v>
                </c:pt>
                <c:pt idx="66">
                  <c:v>501838</c:v>
                </c:pt>
                <c:pt idx="67">
                  <c:v>503184</c:v>
                </c:pt>
                <c:pt idx="68">
                  <c:v>531475</c:v>
                </c:pt>
                <c:pt idx="69">
                  <c:v>543117</c:v>
                </c:pt>
                <c:pt idx="70">
                  <c:v>525896</c:v>
                </c:pt>
                <c:pt idx="71">
                  <c:v>538632</c:v>
                </c:pt>
                <c:pt idx="72">
                  <c:v>544638</c:v>
                </c:pt>
                <c:pt idx="73">
                  <c:v>525610</c:v>
                </c:pt>
                <c:pt idx="74">
                  <c:v>553347</c:v>
                </c:pt>
                <c:pt idx="75">
                  <c:v>573211</c:v>
                </c:pt>
                <c:pt idx="76">
                  <c:v>570469</c:v>
                </c:pt>
                <c:pt idx="77">
                  <c:v>599213</c:v>
                </c:pt>
                <c:pt idx="78">
                  <c:v>608690</c:v>
                </c:pt>
                <c:pt idx="79">
                  <c:v>616764</c:v>
                </c:pt>
                <c:pt idx="80">
                  <c:v>642360</c:v>
                </c:pt>
                <c:pt idx="81">
                  <c:v>658865</c:v>
                </c:pt>
                <c:pt idx="82">
                  <c:v>655794</c:v>
                </c:pt>
                <c:pt idx="83">
                  <c:v>667975</c:v>
                </c:pt>
                <c:pt idx="84">
                  <c:v>661746</c:v>
                </c:pt>
                <c:pt idx="85">
                  <c:v>673372</c:v>
                </c:pt>
                <c:pt idx="86">
                  <c:v>697583</c:v>
                </c:pt>
                <c:pt idx="87">
                  <c:v>721546</c:v>
                </c:pt>
                <c:pt idx="88">
                  <c:v>716672</c:v>
                </c:pt>
                <c:pt idx="89">
                  <c:v>746122</c:v>
                </c:pt>
                <c:pt idx="90">
                  <c:v>757547</c:v>
                </c:pt>
                <c:pt idx="91">
                  <c:v>768490</c:v>
                </c:pt>
                <c:pt idx="92">
                  <c:v>786941</c:v>
                </c:pt>
                <c:pt idx="93">
                  <c:v>812217</c:v>
                </c:pt>
                <c:pt idx="94">
                  <c:v>806893</c:v>
                </c:pt>
                <c:pt idx="95">
                  <c:v>823877</c:v>
                </c:pt>
                <c:pt idx="96">
                  <c:v>815623</c:v>
                </c:pt>
                <c:pt idx="97">
                  <c:v>817278</c:v>
                </c:pt>
                <c:pt idx="98">
                  <c:v>848412</c:v>
                </c:pt>
                <c:pt idx="99">
                  <c:v>878191</c:v>
                </c:pt>
                <c:pt idx="100">
                  <c:v>865438</c:v>
                </c:pt>
                <c:pt idx="101">
                  <c:v>909937</c:v>
                </c:pt>
                <c:pt idx="102">
                  <c:v>921727</c:v>
                </c:pt>
                <c:pt idx="103">
                  <c:v>952404</c:v>
                </c:pt>
                <c:pt idx="104">
                  <c:v>968727</c:v>
                </c:pt>
                <c:pt idx="105">
                  <c:v>991755</c:v>
                </c:pt>
                <c:pt idx="106">
                  <c:v>966873</c:v>
                </c:pt>
                <c:pt idx="107">
                  <c:v>985501</c:v>
                </c:pt>
                <c:pt idx="108">
                  <c:v>975010</c:v>
                </c:pt>
                <c:pt idx="109">
                  <c:v>982778</c:v>
                </c:pt>
                <c:pt idx="110">
                  <c:v>1014671</c:v>
                </c:pt>
                <c:pt idx="111">
                  <c:v>1046762</c:v>
                </c:pt>
                <c:pt idx="112">
                  <c:v>1026073</c:v>
                </c:pt>
                <c:pt idx="113">
                  <c:v>1084117</c:v>
                </c:pt>
                <c:pt idx="114">
                  <c:v>1094054</c:v>
                </c:pt>
                <c:pt idx="115">
                  <c:v>1095013</c:v>
                </c:pt>
                <c:pt idx="116">
                  <c:v>1130321</c:v>
                </c:pt>
                <c:pt idx="117">
                  <c:v>1167299</c:v>
                </c:pt>
                <c:pt idx="118">
                  <c:v>1146250</c:v>
                </c:pt>
                <c:pt idx="119">
                  <c:v>1180939</c:v>
                </c:pt>
                <c:pt idx="120">
                  <c:v>1170890</c:v>
                </c:pt>
                <c:pt idx="121">
                  <c:v>1154029</c:v>
                </c:pt>
                <c:pt idx="122">
                  <c:v>1224858</c:v>
                </c:pt>
                <c:pt idx="123">
                  <c:v>1256849</c:v>
                </c:pt>
                <c:pt idx="124">
                  <c:v>1236424</c:v>
                </c:pt>
                <c:pt idx="125">
                  <c:v>1294928</c:v>
                </c:pt>
                <c:pt idx="126">
                  <c:v>1304572</c:v>
                </c:pt>
                <c:pt idx="127">
                  <c:v>1313947</c:v>
                </c:pt>
                <c:pt idx="128">
                  <c:v>1343787</c:v>
                </c:pt>
                <c:pt idx="129">
                  <c:v>1375667</c:v>
                </c:pt>
                <c:pt idx="130">
                  <c:v>1353342</c:v>
                </c:pt>
                <c:pt idx="131">
                  <c:v>1390467</c:v>
                </c:pt>
                <c:pt idx="132">
                  <c:v>1372769</c:v>
                </c:pt>
                <c:pt idx="133">
                  <c:v>1378077</c:v>
                </c:pt>
                <c:pt idx="134">
                  <c:v>1424751</c:v>
                </c:pt>
                <c:pt idx="135">
                  <c:v>1449918</c:v>
                </c:pt>
                <c:pt idx="136">
                  <c:v>1429831</c:v>
                </c:pt>
                <c:pt idx="137">
                  <c:v>1498177</c:v>
                </c:pt>
                <c:pt idx="138">
                  <c:v>1499252</c:v>
                </c:pt>
                <c:pt idx="139">
                  <c:v>1523828</c:v>
                </c:pt>
                <c:pt idx="140">
                  <c:v>1549220</c:v>
                </c:pt>
                <c:pt idx="141">
                  <c:v>1570218</c:v>
                </c:pt>
                <c:pt idx="142">
                  <c:v>1553128</c:v>
                </c:pt>
                <c:pt idx="143">
                  <c:v>1581936</c:v>
                </c:pt>
                <c:pt idx="144">
                  <c:v>1562989</c:v>
                </c:pt>
                <c:pt idx="145">
                  <c:v>1586382</c:v>
                </c:pt>
                <c:pt idx="146">
                  <c:v>1618057</c:v>
                </c:pt>
                <c:pt idx="147">
                  <c:v>1643099</c:v>
                </c:pt>
                <c:pt idx="148">
                  <c:v>1624937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89152"/>
        <c:axId val="385826816"/>
      </c:lineChart>
      <c:catAx>
        <c:axId val="38548915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826816"/>
        <c:crosses val="autoZero"/>
        <c:auto val="1"/>
        <c:lblAlgn val="ctr"/>
        <c:lblOffset val="100"/>
        <c:noMultiLvlLbl val="0"/>
      </c:catAx>
      <c:valAx>
        <c:axId val="38582681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489152"/>
        <c:crosses val="autoZero"/>
        <c:crossBetween val="between"/>
      </c:valAx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077982514251131"/>
          <c:y val="0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891238421744275E-2"/>
          <c:y val="3.224665098680847E-2"/>
          <c:w val="0.9264068024555081"/>
          <c:h val="0.91040104773921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'National Government'!$C$339</c:f>
              <c:strCache>
                <c:ptCount val="1"/>
                <c:pt idx="0">
                  <c:v>Total national government debt (R millions )   </c:v>
                </c:pt>
              </c:strCache>
            </c:strRef>
          </c:tx>
          <c:invertIfNegative val="0"/>
          <c:cat>
            <c:strRef>
              <c:f>'National Government'!$B$531:$B$547</c:f>
              <c:strCache>
                <c:ptCount val="17"/>
                <c:pt idx="0">
                  <c:v>Average 2000</c:v>
                </c:pt>
                <c:pt idx="1">
                  <c:v>Average 2001</c:v>
                </c:pt>
                <c:pt idx="2">
                  <c:v>Average 2002</c:v>
                </c:pt>
                <c:pt idx="3">
                  <c:v>Average 2003</c:v>
                </c:pt>
                <c:pt idx="4">
                  <c:v>Average 2004</c:v>
                </c:pt>
                <c:pt idx="5">
                  <c:v>Average 2005</c:v>
                </c:pt>
                <c:pt idx="6">
                  <c:v>Average 2006</c:v>
                </c:pt>
                <c:pt idx="7">
                  <c:v>Average 2007</c:v>
                </c:pt>
                <c:pt idx="8">
                  <c:v>Average 2008</c:v>
                </c:pt>
                <c:pt idx="9">
                  <c:v>Average 2009</c:v>
                </c:pt>
                <c:pt idx="10">
                  <c:v>Average 2010</c:v>
                </c:pt>
                <c:pt idx="11">
                  <c:v>Average 2011</c:v>
                </c:pt>
                <c:pt idx="12">
                  <c:v>Average 2012</c:v>
                </c:pt>
                <c:pt idx="13">
                  <c:v>Average 2013</c:v>
                </c:pt>
                <c:pt idx="14">
                  <c:v>Average 2014</c:v>
                </c:pt>
                <c:pt idx="15">
                  <c:v>Average 2014</c:v>
                </c:pt>
                <c:pt idx="16">
                  <c:v>Average 2015</c:v>
                </c:pt>
              </c:strCache>
            </c:strRef>
          </c:cat>
          <c:val>
            <c:numRef>
              <c:f>'National Government'!$C$531:$C$547</c:f>
              <c:numCache>
                <c:formatCode>#,##0</c:formatCode>
                <c:ptCount val="17"/>
                <c:pt idx="0">
                  <c:v>386534</c:v>
                </c:pt>
                <c:pt idx="1">
                  <c:v>410755</c:v>
                </c:pt>
                <c:pt idx="2">
                  <c:v>429413</c:v>
                </c:pt>
                <c:pt idx="3">
                  <c:v>426365.66666666669</c:v>
                </c:pt>
                <c:pt idx="4">
                  <c:v>462281.33333333331</c:v>
                </c:pt>
                <c:pt idx="5">
                  <c:v>482863.33333333331</c:v>
                </c:pt>
                <c:pt idx="6">
                  <c:v>487285.58333333331</c:v>
                </c:pt>
                <c:pt idx="7">
                  <c:v>486459.91666666669</c:v>
                </c:pt>
                <c:pt idx="8">
                  <c:v>503561.91666666669</c:v>
                </c:pt>
                <c:pt idx="9">
                  <c:v>590632.75</c:v>
                </c:pt>
                <c:pt idx="10">
                  <c:v>734758.66666666663</c:v>
                </c:pt>
                <c:pt idx="11">
                  <c:v>896686.83333333337</c:v>
                </c:pt>
                <c:pt idx="12">
                  <c:v>1062320.75</c:v>
                </c:pt>
                <c:pt idx="13">
                  <c:v>1267519.3333333333</c:v>
                </c:pt>
                <c:pt idx="14">
                  <c:v>1267519.3333333333</c:v>
                </c:pt>
                <c:pt idx="15">
                  <c:v>1469969.6666666667</c:v>
                </c:pt>
                <c:pt idx="16">
                  <c:v>1602900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838464"/>
        <c:axId val="385864832"/>
      </c:barChart>
      <c:catAx>
        <c:axId val="385838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864832"/>
        <c:crosses val="autoZero"/>
        <c:auto val="1"/>
        <c:lblAlgn val="ctr"/>
        <c:lblOffset val="100"/>
        <c:noMultiLvlLbl val="0"/>
      </c:catAx>
      <c:valAx>
        <c:axId val="38586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838464"/>
        <c:crosses val="autoZero"/>
        <c:crossBetween val="between"/>
      </c:valAx>
      <c:spPr>
        <a:gradFill rotWithShape="1">
          <a:gsLst>
            <a:gs pos="0">
              <a:schemeClr val="accent5">
                <a:tint val="50000"/>
                <a:satMod val="300000"/>
              </a:schemeClr>
            </a:gs>
            <a:gs pos="35000">
              <a:schemeClr val="accent5">
                <a:tint val="37000"/>
                <a:satMod val="300000"/>
              </a:schemeClr>
            </a:gs>
            <a:gs pos="100000">
              <a:schemeClr val="accent5">
                <a:tint val="15000"/>
                <a:satMod val="350000"/>
              </a:schemeClr>
            </a:gs>
          </a:gsLst>
          <a:lin ang="16200000" scaled="1"/>
        </a:gradFill>
        <a:ln w="9525" cap="flat" cmpd="sng" algn="ctr">
          <a:solidFill>
            <a:schemeClr val="accent5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plotVisOnly val="1"/>
    <c:dispBlanksAs val="gap"/>
    <c:showDLblsOverMax val="0"/>
  </c:chart>
  <c:spPr>
    <a:gradFill rotWithShape="1">
      <a:gsLst>
        <a:gs pos="0">
          <a:schemeClr val="accent5">
            <a:tint val="50000"/>
            <a:satMod val="300000"/>
          </a:schemeClr>
        </a:gs>
        <a:gs pos="35000">
          <a:schemeClr val="accent5">
            <a:tint val="37000"/>
            <a:satMod val="300000"/>
          </a:schemeClr>
        </a:gs>
        <a:gs pos="100000">
          <a:schemeClr val="accent5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5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93098763521043"/>
          <c:y val="2.4940295930804181E-2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598152466163666E-2"/>
          <c:y val="2.458163412318079E-2"/>
          <c:w val="0.94640185679269462"/>
          <c:h val="0.9615820436238573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'National Government'!$E$339</c:f>
              <c:strCache>
                <c:ptCount val="1"/>
                <c:pt idx="0">
                  <c:v>Annual Change</c:v>
                </c:pt>
              </c:strCache>
            </c:strRef>
          </c:tx>
          <c:invertIfNegative val="0"/>
          <c:cat>
            <c:strRef>
              <c:f>'National Government'!$B$531:$B$547</c:f>
              <c:strCache>
                <c:ptCount val="17"/>
                <c:pt idx="0">
                  <c:v>Average 2000</c:v>
                </c:pt>
                <c:pt idx="1">
                  <c:v>Average 2001</c:v>
                </c:pt>
                <c:pt idx="2">
                  <c:v>Average 2002</c:v>
                </c:pt>
                <c:pt idx="3">
                  <c:v>Average 2003</c:v>
                </c:pt>
                <c:pt idx="4">
                  <c:v>Average 2004</c:v>
                </c:pt>
                <c:pt idx="5">
                  <c:v>Average 2005</c:v>
                </c:pt>
                <c:pt idx="6">
                  <c:v>Average 2006</c:v>
                </c:pt>
                <c:pt idx="7">
                  <c:v>Average 2007</c:v>
                </c:pt>
                <c:pt idx="8">
                  <c:v>Average 2008</c:v>
                </c:pt>
                <c:pt idx="9">
                  <c:v>Average 2009</c:v>
                </c:pt>
                <c:pt idx="10">
                  <c:v>Average 2010</c:v>
                </c:pt>
                <c:pt idx="11">
                  <c:v>Average 2011</c:v>
                </c:pt>
                <c:pt idx="12">
                  <c:v>Average 2012</c:v>
                </c:pt>
                <c:pt idx="13">
                  <c:v>Average 2013</c:v>
                </c:pt>
                <c:pt idx="14">
                  <c:v>Average 2014</c:v>
                </c:pt>
                <c:pt idx="15">
                  <c:v>Average 2014</c:v>
                </c:pt>
                <c:pt idx="16">
                  <c:v>Average 2015</c:v>
                </c:pt>
              </c:strCache>
            </c:strRef>
          </c:cat>
          <c:val>
            <c:numRef>
              <c:f>'National Government'!$E$531:$E$547</c:f>
              <c:numCache>
                <c:formatCode>0.00</c:formatCode>
                <c:ptCount val="17"/>
                <c:pt idx="0">
                  <c:v>5.8784852559559582</c:v>
                </c:pt>
                <c:pt idx="1">
                  <c:v>6.2588206308299315</c:v>
                </c:pt>
                <c:pt idx="2">
                  <c:v>4.6064346259081992</c:v>
                </c:pt>
                <c:pt idx="3">
                  <c:v>-0.68311161890631433</c:v>
                </c:pt>
                <c:pt idx="4">
                  <c:v>8.4345161721429527</c:v>
                </c:pt>
                <c:pt idx="5">
                  <c:v>4.4872914350854911</c:v>
                </c:pt>
                <c:pt idx="6">
                  <c:v>0.91509894719219742</c:v>
                </c:pt>
                <c:pt idx="7">
                  <c:v>-0.14483836524513632</c:v>
                </c:pt>
                <c:pt idx="8">
                  <c:v>3.5464265635703272</c:v>
                </c:pt>
                <c:pt idx="9">
                  <c:v>17.158851746373902</c:v>
                </c:pt>
                <c:pt idx="10">
                  <c:v>24.466374170467073</c:v>
                </c:pt>
                <c:pt idx="11">
                  <c:v>22.053706019578318</c:v>
                </c:pt>
                <c:pt idx="12">
                  <c:v>21.743538953519998</c:v>
                </c:pt>
                <c:pt idx="13">
                  <c:v>19.343006974534756</c:v>
                </c:pt>
                <c:pt idx="14">
                  <c:v>19.343006974534756</c:v>
                </c:pt>
                <c:pt idx="15">
                  <c:v>16.042186335703061</c:v>
                </c:pt>
                <c:pt idx="16">
                  <c:v>13.879848211689312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893120"/>
        <c:axId val="385894656"/>
      </c:barChart>
      <c:catAx>
        <c:axId val="385893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894656"/>
        <c:crosses val="autoZero"/>
        <c:auto val="1"/>
        <c:lblAlgn val="ctr"/>
        <c:lblOffset val="100"/>
        <c:noMultiLvlLbl val="0"/>
      </c:catAx>
      <c:valAx>
        <c:axId val="38589465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893120"/>
        <c:crosses val="autoZero"/>
        <c:crossBetween val="between"/>
      </c:valAx>
      <c:spPr>
        <a:gradFill rotWithShape="1">
          <a:gsLst>
            <a:gs pos="0">
              <a:schemeClr val="accent5">
                <a:tint val="50000"/>
                <a:satMod val="300000"/>
              </a:schemeClr>
            </a:gs>
            <a:gs pos="35000">
              <a:schemeClr val="accent5">
                <a:tint val="37000"/>
                <a:satMod val="300000"/>
              </a:schemeClr>
            </a:gs>
            <a:gs pos="100000">
              <a:schemeClr val="accent5">
                <a:tint val="15000"/>
                <a:satMod val="350000"/>
              </a:schemeClr>
            </a:gs>
          </a:gsLst>
          <a:lin ang="16200000" scaled="1"/>
        </a:gradFill>
        <a:ln w="9525" cap="flat" cmpd="sng" algn="ctr">
          <a:solidFill>
            <a:schemeClr val="accent5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7.8722283681482E-2"/>
          <c:y val="3.7301006745354012E-2"/>
          <c:w val="0.17417027830198867"/>
          <c:h val="0.19517464982191618"/>
        </c:manualLayout>
      </c:layout>
      <c:overlay val="0"/>
      <c:txPr>
        <a:bodyPr/>
        <a:lstStyle/>
        <a:p>
          <a:pPr>
            <a:defRPr lang="en-ZA" sz="1800"/>
          </a:pPr>
          <a:endParaRPr lang="en-US"/>
        </a:p>
      </c:txPr>
    </c:legend>
    <c:plotVisOnly val="1"/>
    <c:dispBlanksAs val="gap"/>
    <c:showDLblsOverMax val="0"/>
  </c:chart>
  <c:spPr>
    <a:gradFill rotWithShape="1">
      <a:gsLst>
        <a:gs pos="0">
          <a:schemeClr val="accent5">
            <a:tint val="50000"/>
            <a:satMod val="300000"/>
          </a:schemeClr>
        </a:gs>
        <a:gs pos="35000">
          <a:schemeClr val="accent5">
            <a:tint val="37000"/>
            <a:satMod val="300000"/>
          </a:schemeClr>
        </a:gs>
        <a:gs pos="100000">
          <a:schemeClr val="accent5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5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159535155592766E-2"/>
          <c:y val="3.6855036855036855E-2"/>
          <c:w val="0.91304477050042065"/>
          <c:h val="0.92874692874691656"/>
        </c:manualLayout>
      </c:layout>
      <c:lineChart>
        <c:grouping val="standard"/>
        <c:varyColors val="0"/>
        <c:ser>
          <c:idx val="0"/>
          <c:order val="0"/>
          <c:tx>
            <c:strRef>
              <c:f>Manufacturing!$C$3</c:f>
              <c:strCache>
                <c:ptCount val="1"/>
                <c:pt idx="0">
                  <c:v>Value of IP Sales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Manufacturing!$A$248:$A$265</c:f>
              <c:strCache>
                <c:ptCount val="18"/>
                <c:pt idx="0">
                  <c:v>Year-on-Year 1999</c:v>
                </c:pt>
                <c:pt idx="1">
                  <c:v>Year-on-Year 2000</c:v>
                </c:pt>
                <c:pt idx="2">
                  <c:v>Year-on-Year 2001</c:v>
                </c:pt>
                <c:pt idx="3">
                  <c:v>Year-on-Year 2002</c:v>
                </c:pt>
                <c:pt idx="4">
                  <c:v>Year-on-Year 2003</c:v>
                </c:pt>
                <c:pt idx="5">
                  <c:v>Year-on-Year 2004</c:v>
                </c:pt>
                <c:pt idx="6">
                  <c:v>Year-on-Year 2005</c:v>
                </c:pt>
                <c:pt idx="7">
                  <c:v>Year-on-Year 2006</c:v>
                </c:pt>
                <c:pt idx="8">
                  <c:v>Year-on-Year 2007</c:v>
                </c:pt>
                <c:pt idx="9">
                  <c:v>Year-on-Year 2008</c:v>
                </c:pt>
                <c:pt idx="10">
                  <c:v>Year-on-Year 2009</c:v>
                </c:pt>
                <c:pt idx="11">
                  <c:v>Year-on-Year 2010</c:v>
                </c:pt>
                <c:pt idx="12">
                  <c:v>Year-on-Year 2011</c:v>
                </c:pt>
                <c:pt idx="13">
                  <c:v>Year-on-Year 2012</c:v>
                </c:pt>
                <c:pt idx="14">
                  <c:v>Year-on-Year 2013</c:v>
                </c:pt>
                <c:pt idx="15">
                  <c:v>Year-on-Year 2014</c:v>
                </c:pt>
                <c:pt idx="16">
                  <c:v>Year-on-Year 2015</c:v>
                </c:pt>
                <c:pt idx="17">
                  <c:v>Year-on-Year 2016</c:v>
                </c:pt>
              </c:strCache>
            </c:strRef>
          </c:cat>
          <c:val>
            <c:numRef>
              <c:f>Manufacturing!$C$248:$C$265</c:f>
              <c:numCache>
                <c:formatCode>0.00</c:formatCode>
                <c:ptCount val="18"/>
                <c:pt idx="0">
                  <c:v>5.8438737305826161</c:v>
                </c:pt>
                <c:pt idx="1">
                  <c:v>12.630794516403899</c:v>
                </c:pt>
                <c:pt idx="2">
                  <c:v>12.413004108635528</c:v>
                </c:pt>
                <c:pt idx="3">
                  <c:v>22.119953825487638</c:v>
                </c:pt>
                <c:pt idx="4">
                  <c:v>-1.1114837136700029</c:v>
                </c:pt>
                <c:pt idx="5">
                  <c:v>8.3705838610393499</c:v>
                </c:pt>
                <c:pt idx="6">
                  <c:v>6.1899493285313412</c:v>
                </c:pt>
                <c:pt idx="7">
                  <c:v>12.756362388136422</c:v>
                </c:pt>
                <c:pt idx="8">
                  <c:v>15.605500676967843</c:v>
                </c:pt>
                <c:pt idx="9">
                  <c:v>17.391574353001026</c:v>
                </c:pt>
                <c:pt idx="10">
                  <c:v>-13.070799660160294</c:v>
                </c:pt>
                <c:pt idx="11">
                  <c:v>5.8083047875903571</c:v>
                </c:pt>
                <c:pt idx="12">
                  <c:v>9.2133495667184206</c:v>
                </c:pt>
                <c:pt idx="13">
                  <c:v>7.8636546791412743</c:v>
                </c:pt>
                <c:pt idx="14">
                  <c:v>8.3984110816945901</c:v>
                </c:pt>
                <c:pt idx="15">
                  <c:v>8.5930566926741179</c:v>
                </c:pt>
                <c:pt idx="16">
                  <c:v>1.6574871774649225</c:v>
                </c:pt>
                <c:pt idx="17">
                  <c:v>4.3247113292041783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Manufacturing!$B$3</c:f>
              <c:strCache>
                <c:ptCount val="1"/>
                <c:pt idx="0">
                  <c:v>Indices of Physical Volume Production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Manufacturing!$A$248:$A$265</c:f>
              <c:strCache>
                <c:ptCount val="18"/>
                <c:pt idx="0">
                  <c:v>Year-on-Year 1999</c:v>
                </c:pt>
                <c:pt idx="1">
                  <c:v>Year-on-Year 2000</c:v>
                </c:pt>
                <c:pt idx="2">
                  <c:v>Year-on-Year 2001</c:v>
                </c:pt>
                <c:pt idx="3">
                  <c:v>Year-on-Year 2002</c:v>
                </c:pt>
                <c:pt idx="4">
                  <c:v>Year-on-Year 2003</c:v>
                </c:pt>
                <c:pt idx="5">
                  <c:v>Year-on-Year 2004</c:v>
                </c:pt>
                <c:pt idx="6">
                  <c:v>Year-on-Year 2005</c:v>
                </c:pt>
                <c:pt idx="7">
                  <c:v>Year-on-Year 2006</c:v>
                </c:pt>
                <c:pt idx="8">
                  <c:v>Year-on-Year 2007</c:v>
                </c:pt>
                <c:pt idx="9">
                  <c:v>Year-on-Year 2008</c:v>
                </c:pt>
                <c:pt idx="10">
                  <c:v>Year-on-Year 2009</c:v>
                </c:pt>
                <c:pt idx="11">
                  <c:v>Year-on-Year 2010</c:v>
                </c:pt>
                <c:pt idx="12">
                  <c:v>Year-on-Year 2011</c:v>
                </c:pt>
                <c:pt idx="13">
                  <c:v>Year-on-Year 2012</c:v>
                </c:pt>
                <c:pt idx="14">
                  <c:v>Year-on-Year 2013</c:v>
                </c:pt>
                <c:pt idx="15">
                  <c:v>Year-on-Year 2014</c:v>
                </c:pt>
                <c:pt idx="16">
                  <c:v>Year-on-Year 2015</c:v>
                </c:pt>
                <c:pt idx="17">
                  <c:v>Year-on-Year 2016</c:v>
                </c:pt>
              </c:strCache>
            </c:strRef>
          </c:cat>
          <c:val>
            <c:numRef>
              <c:f>Manufacturing!$B$248:$B$265</c:f>
              <c:numCache>
                <c:formatCode>0.00</c:formatCode>
                <c:ptCount val="18"/>
                <c:pt idx="0">
                  <c:v>-0.64977869855918957</c:v>
                </c:pt>
                <c:pt idx="1">
                  <c:v>4.1800947867298222</c:v>
                </c:pt>
                <c:pt idx="2">
                  <c:v>1.9561459375853338</c:v>
                </c:pt>
                <c:pt idx="3">
                  <c:v>4.3637337140817296</c:v>
                </c:pt>
                <c:pt idx="4">
                  <c:v>-2.300128259940124</c:v>
                </c:pt>
                <c:pt idx="5">
                  <c:v>4.1396814283213379</c:v>
                </c:pt>
                <c:pt idx="6">
                  <c:v>2.8994033112026512</c:v>
                </c:pt>
                <c:pt idx="7">
                  <c:v>4.6308395949036196</c:v>
                </c:pt>
                <c:pt idx="8">
                  <c:v>5.5059217575804986</c:v>
                </c:pt>
                <c:pt idx="9">
                  <c:v>-1.5637610976594187</c:v>
                </c:pt>
                <c:pt idx="10">
                  <c:v>-13.821871476888377</c:v>
                </c:pt>
                <c:pt idx="11">
                  <c:v>4.6572475143903596</c:v>
                </c:pt>
                <c:pt idx="12">
                  <c:v>2.8083333333333371</c:v>
                </c:pt>
                <c:pt idx="13">
                  <c:v>2.2128556375131634</c:v>
                </c:pt>
                <c:pt idx="14">
                  <c:v>1.3719270420301313</c:v>
                </c:pt>
                <c:pt idx="15">
                  <c:v>7.0406007979336896E-2</c:v>
                </c:pt>
                <c:pt idx="16">
                  <c:v>-3.1269543464650315E-2</c:v>
                </c:pt>
                <c:pt idx="17">
                  <c:v>-4.1163590866437314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531712"/>
        <c:axId val="368537600"/>
      </c:lineChart>
      <c:catAx>
        <c:axId val="3685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37600"/>
        <c:crossesAt val="5"/>
        <c:auto val="1"/>
        <c:lblAlgn val="ctr"/>
        <c:lblOffset val="100"/>
        <c:tickLblSkip val="1"/>
        <c:tickMarkSkip val="1"/>
        <c:noMultiLvlLbl val="0"/>
      </c:catAx>
      <c:valAx>
        <c:axId val="368537600"/>
        <c:scaling>
          <c:orientation val="minMax"/>
          <c:max val="27"/>
          <c:min val="-25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31712"/>
        <c:crosses val="autoZero"/>
        <c:crossBetween val="between"/>
        <c:majorUnit val="5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43545556805394"/>
          <c:y val="1.2284971555589047E-2"/>
          <c:w val="0.45072521934758136"/>
          <c:h val="9.828002360948906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00417795269892"/>
          <c:y val="4.5351086454222804E-2"/>
          <c:w val="0.81399921837384892"/>
          <c:h val="0.84337540502861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'National Government'!$C$549</c:f>
              <c:strCache>
                <c:ptCount val="1"/>
                <c:pt idx="0">
                  <c:v>State Debt Costs</c:v>
                </c:pt>
              </c:strCache>
            </c:strRef>
          </c:tx>
          <c:invertIfNegative val="0"/>
          <c:cat>
            <c:strRef>
              <c:f>'National Government'!$A$550:$B$556</c:f>
              <c:strCache>
                <c:ptCount val="7"/>
                <c:pt idx="0">
                  <c:v>2009/10.</c:v>
                </c:pt>
                <c:pt idx="1">
                  <c:v>2010/11.</c:v>
                </c:pt>
                <c:pt idx="2">
                  <c:v>2011/12.</c:v>
                </c:pt>
                <c:pt idx="3">
                  <c:v>2012/13.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</c:strCache>
            </c:strRef>
          </c:cat>
          <c:val>
            <c:numRef>
              <c:f>'National Government'!$C$550:$C$556</c:f>
              <c:numCache>
                <c:formatCode>#,##0</c:formatCode>
                <c:ptCount val="7"/>
                <c:pt idx="0">
                  <c:v>59994954</c:v>
                </c:pt>
                <c:pt idx="1">
                  <c:v>67606879</c:v>
                </c:pt>
                <c:pt idx="2">
                  <c:v>76864014</c:v>
                </c:pt>
                <c:pt idx="3">
                  <c:v>88794487</c:v>
                </c:pt>
                <c:pt idx="4">
                  <c:v>100484500</c:v>
                </c:pt>
                <c:pt idx="5">
                  <c:v>114485032</c:v>
                </c:pt>
                <c:pt idx="6">
                  <c:v>126440428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915136"/>
        <c:axId val="385929216"/>
      </c:barChart>
      <c:catAx>
        <c:axId val="385915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929216"/>
        <c:crosses val="autoZero"/>
        <c:auto val="1"/>
        <c:lblAlgn val="ctr"/>
        <c:lblOffset val="100"/>
        <c:noMultiLvlLbl val="0"/>
      </c:catAx>
      <c:valAx>
        <c:axId val="38592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915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860528730228241"/>
          <c:y val="2.5772520917899992E-2"/>
          <c:w val="0.17514482035025913"/>
          <c:h val="6.6973733749275663E-2"/>
        </c:manualLayout>
      </c:layout>
      <c:overlay val="0"/>
      <c:txPr>
        <a:bodyPr/>
        <a:lstStyle/>
        <a:p>
          <a:pPr>
            <a:defRPr lang="en-ZA"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90815963188262E-2"/>
          <c:y val="5.3006472427722433E-2"/>
          <c:w val="0.90406976245354265"/>
          <c:h val="0.83703905536043233"/>
        </c:manualLayout>
      </c:layout>
      <c:lineChart>
        <c:grouping val="standard"/>
        <c:varyColors val="0"/>
        <c:ser>
          <c:idx val="0"/>
          <c:order val="0"/>
          <c:tx>
            <c:strRef>
              <c:f>Manufacturing!$B$3</c:f>
              <c:strCache>
                <c:ptCount val="1"/>
                <c:pt idx="0">
                  <c:v>Indices of Physical Volume Production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Manufacturing!$A$228:$A$246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Manufacturing!$B$228:$B$246</c:f>
              <c:numCache>
                <c:formatCode>0.00</c:formatCode>
                <c:ptCount val="19"/>
                <c:pt idx="0">
                  <c:v>88.491666666666674</c:v>
                </c:pt>
                <c:pt idx="1">
                  <c:v>87.916666666666671</c:v>
                </c:pt>
                <c:pt idx="2">
                  <c:v>91.59166666666664</c:v>
                </c:pt>
                <c:pt idx="3">
                  <c:v>93.38333333333334</c:v>
                </c:pt>
                <c:pt idx="4">
                  <c:v>97.458333333333329</c:v>
                </c:pt>
                <c:pt idx="5">
                  <c:v>95.216666666666683</c:v>
                </c:pt>
                <c:pt idx="6">
                  <c:v>99.158333333333317</c:v>
                </c:pt>
                <c:pt idx="7">
                  <c:v>102.03333333333335</c:v>
                </c:pt>
                <c:pt idx="8">
                  <c:v>106.75833333333334</c:v>
                </c:pt>
                <c:pt idx="9">
                  <c:v>112.63636363636365</c:v>
                </c:pt>
                <c:pt idx="10">
                  <c:v>110.875</c:v>
                </c:pt>
                <c:pt idx="11">
                  <c:v>95.550000000000011</c:v>
                </c:pt>
                <c:pt idx="12">
                  <c:v>100</c:v>
                </c:pt>
                <c:pt idx="13">
                  <c:v>102.80833333333334</c:v>
                </c:pt>
                <c:pt idx="14">
                  <c:v>105.08333333333333</c:v>
                </c:pt>
                <c:pt idx="15">
                  <c:v>106.52499999999999</c:v>
                </c:pt>
                <c:pt idx="16">
                  <c:v>106.59999999999998</c:v>
                </c:pt>
                <c:pt idx="17">
                  <c:v>106.56666666666666</c:v>
                </c:pt>
                <c:pt idx="18">
                  <c:v>102.17999999999999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201472"/>
        <c:axId val="386203008"/>
      </c:lineChart>
      <c:catAx>
        <c:axId val="38620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620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6203008"/>
        <c:scaling>
          <c:orientation val="minMax"/>
          <c:min val="80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62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02021198756819"/>
          <c:y val="0.1111111111111111"/>
          <c:w val="0.47115478851588588"/>
          <c:h val="0.1283953209552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33235383104364"/>
          <c:y val="5.0334925707508422E-2"/>
          <c:w val="0.82548731978928946"/>
          <c:h val="0.84975471655008217"/>
        </c:manualLayout>
      </c:layout>
      <c:lineChart>
        <c:grouping val="standard"/>
        <c:varyColors val="0"/>
        <c:ser>
          <c:idx val="0"/>
          <c:order val="0"/>
          <c:tx>
            <c:strRef>
              <c:f>Manufacturing!$C$3</c:f>
              <c:strCache>
                <c:ptCount val="1"/>
                <c:pt idx="0">
                  <c:v>Value of IP Sales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Manufacturing!$A$228:$A$246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Manufacturing!$C$228:$C$246</c:f>
              <c:numCache>
                <c:formatCode>"R"#,##0_);\("R"#,##0\)</c:formatCode>
                <c:ptCount val="19"/>
                <c:pt idx="0">
                  <c:v>42024691.666666664</c:v>
                </c:pt>
                <c:pt idx="1">
                  <c:v>44480561.583333336</c:v>
                </c:pt>
                <c:pt idx="2">
                  <c:v>50098809.916666664</c:v>
                </c:pt>
                <c:pt idx="3">
                  <c:v>56317577.25</c:v>
                </c:pt>
                <c:pt idx="4">
                  <c:v>68774999.333333328</c:v>
                </c:pt>
                <c:pt idx="5">
                  <c:v>68010576.416666672</c:v>
                </c:pt>
                <c:pt idx="6">
                  <c:v>73703458.75</c:v>
                </c:pt>
                <c:pt idx="7">
                  <c:v>78265665.5</c:v>
                </c:pt>
                <c:pt idx="8">
                  <c:v>88249517.416666672</c:v>
                </c:pt>
                <c:pt idx="9">
                  <c:v>102021296.45454545</c:v>
                </c:pt>
                <c:pt idx="10">
                  <c:v>119764406.08333333</c:v>
                </c:pt>
                <c:pt idx="11">
                  <c:v>104110240.5</c:v>
                </c:pt>
                <c:pt idx="12">
                  <c:v>110157280.58333333</c:v>
                </c:pt>
                <c:pt idx="13">
                  <c:v>120306455.91666667</c:v>
                </c:pt>
                <c:pt idx="14">
                  <c:v>129766940.16666667</c:v>
                </c:pt>
                <c:pt idx="15">
                  <c:v>140665301.25</c:v>
                </c:pt>
                <c:pt idx="16">
                  <c:v>152752750.33333334</c:v>
                </c:pt>
                <c:pt idx="17">
                  <c:v>155284607.58333334</c:v>
                </c:pt>
                <c:pt idx="18">
                  <c:v>162000218.59999999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375680"/>
        <c:axId val="386377216"/>
      </c:lineChart>
      <c:catAx>
        <c:axId val="3863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63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6377216"/>
        <c:scaling>
          <c:orientation val="minMax"/>
          <c:min val="30000000"/>
        </c:scaling>
        <c:delete val="0"/>
        <c:axPos val="l"/>
        <c:numFmt formatCode="&quot;R&quot;#,##0_);\(&quot;R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6375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56213442808041"/>
          <c:y val="0.15763546798030553"/>
          <c:w val="0.3145473464741661"/>
          <c:h val="0.115763805386396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159535155592766E-2"/>
          <c:y val="3.6855036855036855E-2"/>
          <c:w val="0.91304477050042065"/>
          <c:h val="0.92874692874691656"/>
        </c:manualLayout>
      </c:layout>
      <c:lineChart>
        <c:grouping val="standard"/>
        <c:varyColors val="0"/>
        <c:ser>
          <c:idx val="0"/>
          <c:order val="0"/>
          <c:tx>
            <c:strRef>
              <c:f>Manufacturing!$C$3</c:f>
              <c:strCache>
                <c:ptCount val="1"/>
                <c:pt idx="0">
                  <c:v>Value of IP Sales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Manufacturing!$A$248:$A$265</c:f>
              <c:strCache>
                <c:ptCount val="18"/>
                <c:pt idx="0">
                  <c:v>Year-on-Year 1999</c:v>
                </c:pt>
                <c:pt idx="1">
                  <c:v>Year-on-Year 2000</c:v>
                </c:pt>
                <c:pt idx="2">
                  <c:v>Year-on-Year 2001</c:v>
                </c:pt>
                <c:pt idx="3">
                  <c:v>Year-on-Year 2002</c:v>
                </c:pt>
                <c:pt idx="4">
                  <c:v>Year-on-Year 2003</c:v>
                </c:pt>
                <c:pt idx="5">
                  <c:v>Year-on-Year 2004</c:v>
                </c:pt>
                <c:pt idx="6">
                  <c:v>Year-on-Year 2005</c:v>
                </c:pt>
                <c:pt idx="7">
                  <c:v>Year-on-Year 2006</c:v>
                </c:pt>
                <c:pt idx="8">
                  <c:v>Year-on-Year 2007</c:v>
                </c:pt>
                <c:pt idx="9">
                  <c:v>Year-on-Year 2008</c:v>
                </c:pt>
                <c:pt idx="10">
                  <c:v>Year-on-Year 2009</c:v>
                </c:pt>
                <c:pt idx="11">
                  <c:v>Year-on-Year 2010</c:v>
                </c:pt>
                <c:pt idx="12">
                  <c:v>Year-on-Year 2011</c:v>
                </c:pt>
                <c:pt idx="13">
                  <c:v>Year-on-Year 2012</c:v>
                </c:pt>
                <c:pt idx="14">
                  <c:v>Year-on-Year 2013</c:v>
                </c:pt>
                <c:pt idx="15">
                  <c:v>Year-on-Year 2014</c:v>
                </c:pt>
                <c:pt idx="16">
                  <c:v>Year-on-Year 2015</c:v>
                </c:pt>
                <c:pt idx="17">
                  <c:v>Year-on-Year 2016</c:v>
                </c:pt>
              </c:strCache>
            </c:strRef>
          </c:cat>
          <c:val>
            <c:numRef>
              <c:f>Manufacturing!$C$248:$C$265</c:f>
              <c:numCache>
                <c:formatCode>0.00</c:formatCode>
                <c:ptCount val="18"/>
                <c:pt idx="0">
                  <c:v>5.8438737305826161</c:v>
                </c:pt>
                <c:pt idx="1">
                  <c:v>12.630794516403899</c:v>
                </c:pt>
                <c:pt idx="2">
                  <c:v>12.413004108635528</c:v>
                </c:pt>
                <c:pt idx="3">
                  <c:v>22.119953825487638</c:v>
                </c:pt>
                <c:pt idx="4">
                  <c:v>-1.1114837136700029</c:v>
                </c:pt>
                <c:pt idx="5">
                  <c:v>8.3705838610393499</c:v>
                </c:pt>
                <c:pt idx="6">
                  <c:v>6.1899493285313412</c:v>
                </c:pt>
                <c:pt idx="7">
                  <c:v>12.756362388136422</c:v>
                </c:pt>
                <c:pt idx="8">
                  <c:v>15.605500676967843</c:v>
                </c:pt>
                <c:pt idx="9">
                  <c:v>17.391574353001026</c:v>
                </c:pt>
                <c:pt idx="10">
                  <c:v>-13.070799660160294</c:v>
                </c:pt>
                <c:pt idx="11">
                  <c:v>5.8083047875903571</c:v>
                </c:pt>
                <c:pt idx="12">
                  <c:v>9.2133495667184206</c:v>
                </c:pt>
                <c:pt idx="13">
                  <c:v>7.8636546791412743</c:v>
                </c:pt>
                <c:pt idx="14">
                  <c:v>8.3984110816945901</c:v>
                </c:pt>
                <c:pt idx="15">
                  <c:v>8.5930566926741179</c:v>
                </c:pt>
                <c:pt idx="16">
                  <c:v>1.6574871774649225</c:v>
                </c:pt>
                <c:pt idx="17">
                  <c:v>4.3247113292041783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Manufacturing!$B$3</c:f>
              <c:strCache>
                <c:ptCount val="1"/>
                <c:pt idx="0">
                  <c:v>Indices of Physical Volume Production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Manufacturing!$A$248:$A$265</c:f>
              <c:strCache>
                <c:ptCount val="18"/>
                <c:pt idx="0">
                  <c:v>Year-on-Year 1999</c:v>
                </c:pt>
                <c:pt idx="1">
                  <c:v>Year-on-Year 2000</c:v>
                </c:pt>
                <c:pt idx="2">
                  <c:v>Year-on-Year 2001</c:v>
                </c:pt>
                <c:pt idx="3">
                  <c:v>Year-on-Year 2002</c:v>
                </c:pt>
                <c:pt idx="4">
                  <c:v>Year-on-Year 2003</c:v>
                </c:pt>
                <c:pt idx="5">
                  <c:v>Year-on-Year 2004</c:v>
                </c:pt>
                <c:pt idx="6">
                  <c:v>Year-on-Year 2005</c:v>
                </c:pt>
                <c:pt idx="7">
                  <c:v>Year-on-Year 2006</c:v>
                </c:pt>
                <c:pt idx="8">
                  <c:v>Year-on-Year 2007</c:v>
                </c:pt>
                <c:pt idx="9">
                  <c:v>Year-on-Year 2008</c:v>
                </c:pt>
                <c:pt idx="10">
                  <c:v>Year-on-Year 2009</c:v>
                </c:pt>
                <c:pt idx="11">
                  <c:v>Year-on-Year 2010</c:v>
                </c:pt>
                <c:pt idx="12">
                  <c:v>Year-on-Year 2011</c:v>
                </c:pt>
                <c:pt idx="13">
                  <c:v>Year-on-Year 2012</c:v>
                </c:pt>
                <c:pt idx="14">
                  <c:v>Year-on-Year 2013</c:v>
                </c:pt>
                <c:pt idx="15">
                  <c:v>Year-on-Year 2014</c:v>
                </c:pt>
                <c:pt idx="16">
                  <c:v>Year-on-Year 2015</c:v>
                </c:pt>
                <c:pt idx="17">
                  <c:v>Year-on-Year 2016</c:v>
                </c:pt>
              </c:strCache>
            </c:strRef>
          </c:cat>
          <c:val>
            <c:numRef>
              <c:f>Manufacturing!$B$248:$B$265</c:f>
              <c:numCache>
                <c:formatCode>0.00</c:formatCode>
                <c:ptCount val="18"/>
                <c:pt idx="0">
                  <c:v>-0.64977869855918957</c:v>
                </c:pt>
                <c:pt idx="1">
                  <c:v>4.1800947867298222</c:v>
                </c:pt>
                <c:pt idx="2">
                  <c:v>1.9561459375853338</c:v>
                </c:pt>
                <c:pt idx="3">
                  <c:v>4.3637337140817296</c:v>
                </c:pt>
                <c:pt idx="4">
                  <c:v>-2.300128259940124</c:v>
                </c:pt>
                <c:pt idx="5">
                  <c:v>4.1396814283213379</c:v>
                </c:pt>
                <c:pt idx="6">
                  <c:v>2.8994033112026512</c:v>
                </c:pt>
                <c:pt idx="7">
                  <c:v>4.6308395949036196</c:v>
                </c:pt>
                <c:pt idx="8">
                  <c:v>5.5059217575804986</c:v>
                </c:pt>
                <c:pt idx="9">
                  <c:v>-1.5637610976594187</c:v>
                </c:pt>
                <c:pt idx="10">
                  <c:v>-13.821871476888377</c:v>
                </c:pt>
                <c:pt idx="11">
                  <c:v>4.6572475143903596</c:v>
                </c:pt>
                <c:pt idx="12">
                  <c:v>2.8083333333333371</c:v>
                </c:pt>
                <c:pt idx="13">
                  <c:v>2.2128556375131634</c:v>
                </c:pt>
                <c:pt idx="14">
                  <c:v>1.3719270420301313</c:v>
                </c:pt>
                <c:pt idx="15">
                  <c:v>7.0406007979336896E-2</c:v>
                </c:pt>
                <c:pt idx="16">
                  <c:v>-3.1269543464650315E-2</c:v>
                </c:pt>
                <c:pt idx="17">
                  <c:v>-4.1163590866437314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414464"/>
        <c:axId val="386416000"/>
      </c:lineChart>
      <c:catAx>
        <c:axId val="38641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6416000"/>
        <c:crossesAt val="5"/>
        <c:auto val="1"/>
        <c:lblAlgn val="ctr"/>
        <c:lblOffset val="100"/>
        <c:tickLblSkip val="1"/>
        <c:tickMarkSkip val="1"/>
        <c:noMultiLvlLbl val="0"/>
      </c:catAx>
      <c:valAx>
        <c:axId val="386416000"/>
        <c:scaling>
          <c:orientation val="minMax"/>
          <c:max val="27"/>
          <c:min val="-25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6414464"/>
        <c:crosses val="autoZero"/>
        <c:crossBetween val="between"/>
        <c:majorUnit val="5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70788945500896"/>
          <c:y val="0.75266175266181112"/>
          <c:w val="0.42283855694508782"/>
          <c:h val="0.121212121212126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396441413392124E-2"/>
          <c:y val="2.854979969609062E-2"/>
          <c:w val="0.9174229075282877"/>
          <c:h val="0.8894723577886845"/>
        </c:manualLayout>
      </c:layout>
      <c:lineChart>
        <c:grouping val="standard"/>
        <c:varyColors val="0"/>
        <c:ser>
          <c:idx val="0"/>
          <c:order val="0"/>
          <c:tx>
            <c:strRef>
              <c:f>Manufacturing!$B$3</c:f>
              <c:strCache>
                <c:ptCount val="1"/>
                <c:pt idx="0">
                  <c:v>Indices of Physical Volume Production</c:v>
                </c:pt>
              </c:strCache>
            </c:strRef>
          </c:tx>
          <c:spPr>
            <a:ln w="38100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31750">
                <a:solidFill>
                  <a:srgbClr val="C0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Manufacturing!$A$138:$A$225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41287</c:v>
                </c:pt>
                <c:pt idx="49">
                  <c:v>41318</c:v>
                </c:pt>
                <c:pt idx="50">
                  <c:v>41346</c:v>
                </c:pt>
                <c:pt idx="51">
                  <c:v>41377</c:v>
                </c:pt>
                <c:pt idx="52">
                  <c:v>41407</c:v>
                </c:pt>
                <c:pt idx="53">
                  <c:v>41438</c:v>
                </c:pt>
                <c:pt idx="54">
                  <c:v>41468</c:v>
                </c:pt>
                <c:pt idx="55">
                  <c:v>41499</c:v>
                </c:pt>
                <c:pt idx="56">
                  <c:v>41530</c:v>
                </c:pt>
                <c:pt idx="57">
                  <c:v>41560</c:v>
                </c:pt>
                <c:pt idx="58">
                  <c:v>41591</c:v>
                </c:pt>
                <c:pt idx="59">
                  <c:v>41621</c:v>
                </c:pt>
                <c:pt idx="60">
                  <c:v>41652</c:v>
                </c:pt>
                <c:pt idx="61">
                  <c:v>41683</c:v>
                </c:pt>
                <c:pt idx="62">
                  <c:v>41711</c:v>
                </c:pt>
                <c:pt idx="63">
                  <c:v>41742</c:v>
                </c:pt>
                <c:pt idx="64">
                  <c:v>41772</c:v>
                </c:pt>
                <c:pt idx="65">
                  <c:v>41803</c:v>
                </c:pt>
                <c:pt idx="66">
                  <c:v>41833</c:v>
                </c:pt>
                <c:pt idx="67">
                  <c:v>41864</c:v>
                </c:pt>
                <c:pt idx="68">
                  <c:v>41895</c:v>
                </c:pt>
                <c:pt idx="69">
                  <c:v>41925</c:v>
                </c:pt>
                <c:pt idx="70">
                  <c:v>41956</c:v>
                </c:pt>
                <c:pt idx="71">
                  <c:v>41986</c:v>
                </c:pt>
                <c:pt idx="72">
                  <c:v>42017</c:v>
                </c:pt>
                <c:pt idx="73">
                  <c:v>42048</c:v>
                </c:pt>
                <c:pt idx="74">
                  <c:v>42076</c:v>
                </c:pt>
                <c:pt idx="75">
                  <c:v>42107</c:v>
                </c:pt>
                <c:pt idx="76">
                  <c:v>42137</c:v>
                </c:pt>
                <c:pt idx="77">
                  <c:v>42168</c:v>
                </c:pt>
                <c:pt idx="78">
                  <c:v>42198</c:v>
                </c:pt>
                <c:pt idx="79">
                  <c:v>42229</c:v>
                </c:pt>
                <c:pt idx="80">
                  <c:v>42260</c:v>
                </c:pt>
                <c:pt idx="81">
                  <c:v>42290</c:v>
                </c:pt>
                <c:pt idx="82">
                  <c:v>42321</c:v>
                </c:pt>
                <c:pt idx="83">
                  <c:v>42351</c:v>
                </c:pt>
                <c:pt idx="84">
                  <c:v>42382</c:v>
                </c:pt>
                <c:pt idx="85">
                  <c:v>42413</c:v>
                </c:pt>
                <c:pt idx="86">
                  <c:v>42442</c:v>
                </c:pt>
                <c:pt idx="87">
                  <c:v>42473</c:v>
                </c:pt>
              </c:numCache>
            </c:numRef>
          </c:cat>
          <c:val>
            <c:numRef>
              <c:f>Manufacturing!$B$138:$B$225</c:f>
              <c:numCache>
                <c:formatCode>General</c:formatCode>
                <c:ptCount val="88"/>
                <c:pt idx="0">
                  <c:v>82.7</c:v>
                </c:pt>
                <c:pt idx="1">
                  <c:v>91.1</c:v>
                </c:pt>
                <c:pt idx="2">
                  <c:v>97.6</c:v>
                </c:pt>
                <c:pt idx="3">
                  <c:v>86.6</c:v>
                </c:pt>
                <c:pt idx="4">
                  <c:v>94.2</c:v>
                </c:pt>
                <c:pt idx="5">
                  <c:v>94.5</c:v>
                </c:pt>
                <c:pt idx="6">
                  <c:v>98.2</c:v>
                </c:pt>
                <c:pt idx="7">
                  <c:v>96.3</c:v>
                </c:pt>
                <c:pt idx="8">
                  <c:v>99.9</c:v>
                </c:pt>
                <c:pt idx="9">
                  <c:v>108.4</c:v>
                </c:pt>
                <c:pt idx="10">
                  <c:v>107.9</c:v>
                </c:pt>
                <c:pt idx="11">
                  <c:v>89.2</c:v>
                </c:pt>
                <c:pt idx="12">
                  <c:v>84.5</c:v>
                </c:pt>
                <c:pt idx="13">
                  <c:v>92.2</c:v>
                </c:pt>
                <c:pt idx="14">
                  <c:v>103.8</c:v>
                </c:pt>
                <c:pt idx="15">
                  <c:v>93.4</c:v>
                </c:pt>
                <c:pt idx="16">
                  <c:v>100.6</c:v>
                </c:pt>
                <c:pt idx="17">
                  <c:v>102.9</c:v>
                </c:pt>
                <c:pt idx="18">
                  <c:v>105.3</c:v>
                </c:pt>
                <c:pt idx="19">
                  <c:v>101.6</c:v>
                </c:pt>
                <c:pt idx="20">
                  <c:v>102.2</c:v>
                </c:pt>
                <c:pt idx="21">
                  <c:v>110.3</c:v>
                </c:pt>
                <c:pt idx="22">
                  <c:v>112.2</c:v>
                </c:pt>
                <c:pt idx="23">
                  <c:v>91</c:v>
                </c:pt>
                <c:pt idx="24">
                  <c:v>86.7</c:v>
                </c:pt>
                <c:pt idx="25">
                  <c:v>98.4</c:v>
                </c:pt>
                <c:pt idx="26">
                  <c:v>109.3</c:v>
                </c:pt>
                <c:pt idx="27">
                  <c:v>93.4</c:v>
                </c:pt>
                <c:pt idx="28">
                  <c:v>101.6</c:v>
                </c:pt>
                <c:pt idx="29">
                  <c:v>104.2</c:v>
                </c:pt>
                <c:pt idx="30">
                  <c:v>98.9</c:v>
                </c:pt>
                <c:pt idx="31">
                  <c:v>107.8</c:v>
                </c:pt>
                <c:pt idx="32">
                  <c:v>110.4</c:v>
                </c:pt>
                <c:pt idx="33">
                  <c:v>112.9</c:v>
                </c:pt>
                <c:pt idx="34">
                  <c:v>116.6</c:v>
                </c:pt>
                <c:pt idx="35">
                  <c:v>93.5</c:v>
                </c:pt>
                <c:pt idx="36">
                  <c:v>88.9</c:v>
                </c:pt>
                <c:pt idx="37">
                  <c:v>102.2</c:v>
                </c:pt>
                <c:pt idx="38">
                  <c:v>106.2</c:v>
                </c:pt>
                <c:pt idx="39">
                  <c:v>95.2</c:v>
                </c:pt>
                <c:pt idx="40">
                  <c:v>106.9</c:v>
                </c:pt>
                <c:pt idx="41">
                  <c:v>104.9</c:v>
                </c:pt>
                <c:pt idx="42">
                  <c:v>106.1</c:v>
                </c:pt>
                <c:pt idx="43">
                  <c:v>110</c:v>
                </c:pt>
                <c:pt idx="44">
                  <c:v>107.7</c:v>
                </c:pt>
                <c:pt idx="45">
                  <c:v>116.7</c:v>
                </c:pt>
                <c:pt idx="46">
                  <c:v>121</c:v>
                </c:pt>
                <c:pt idx="47">
                  <c:v>95.2</c:v>
                </c:pt>
                <c:pt idx="48">
                  <c:v>92.2</c:v>
                </c:pt>
                <c:pt idx="49">
                  <c:v>100.1</c:v>
                </c:pt>
                <c:pt idx="50">
                  <c:v>104.7</c:v>
                </c:pt>
                <c:pt idx="51">
                  <c:v>101.8</c:v>
                </c:pt>
                <c:pt idx="52">
                  <c:v>108.9</c:v>
                </c:pt>
                <c:pt idx="53">
                  <c:v>105.2</c:v>
                </c:pt>
                <c:pt idx="54">
                  <c:v>111.7</c:v>
                </c:pt>
                <c:pt idx="55">
                  <c:v>110.4</c:v>
                </c:pt>
                <c:pt idx="56">
                  <c:v>105.3</c:v>
                </c:pt>
                <c:pt idx="57">
                  <c:v>118.9</c:v>
                </c:pt>
                <c:pt idx="58">
                  <c:v>121</c:v>
                </c:pt>
                <c:pt idx="59">
                  <c:v>98.1</c:v>
                </c:pt>
                <c:pt idx="60">
                  <c:v>94.4</c:v>
                </c:pt>
                <c:pt idx="61">
                  <c:v>102.1</c:v>
                </c:pt>
                <c:pt idx="62">
                  <c:v>106.2</c:v>
                </c:pt>
                <c:pt idx="63">
                  <c:v>100.5</c:v>
                </c:pt>
                <c:pt idx="64">
                  <c:v>105.5</c:v>
                </c:pt>
                <c:pt idx="65">
                  <c:v>106.3</c:v>
                </c:pt>
                <c:pt idx="66">
                  <c:v>103.5</c:v>
                </c:pt>
                <c:pt idx="67">
                  <c:v>108.5</c:v>
                </c:pt>
                <c:pt idx="68">
                  <c:v>113</c:v>
                </c:pt>
                <c:pt idx="69">
                  <c:v>121.1</c:v>
                </c:pt>
                <c:pt idx="70">
                  <c:v>118.6</c:v>
                </c:pt>
                <c:pt idx="71">
                  <c:v>99.5</c:v>
                </c:pt>
                <c:pt idx="72">
                  <c:v>92.1</c:v>
                </c:pt>
                <c:pt idx="73">
                  <c:v>101.8</c:v>
                </c:pt>
                <c:pt idx="74">
                  <c:v>110.5</c:v>
                </c:pt>
                <c:pt idx="75">
                  <c:v>98.2</c:v>
                </c:pt>
                <c:pt idx="76">
                  <c:v>103.6</c:v>
                </c:pt>
                <c:pt idx="77">
                  <c:v>105.6</c:v>
                </c:pt>
                <c:pt idx="78">
                  <c:v>108.9</c:v>
                </c:pt>
                <c:pt idx="79" formatCode="0.0">
                  <c:v>108.1</c:v>
                </c:pt>
                <c:pt idx="80" formatCode="0.0">
                  <c:v>114.5</c:v>
                </c:pt>
                <c:pt idx="81" formatCode="0.0">
                  <c:v>118.3</c:v>
                </c:pt>
                <c:pt idx="82" formatCode="0.0">
                  <c:v>117.2</c:v>
                </c:pt>
                <c:pt idx="83" formatCode="0.0">
                  <c:v>100</c:v>
                </c:pt>
                <c:pt idx="84" formatCode="0.0">
                  <c:v>90.2</c:v>
                </c:pt>
                <c:pt idx="85" formatCode="0.0">
                  <c:v>103.8</c:v>
                </c:pt>
                <c:pt idx="86" formatCode="0.0">
                  <c:v>108.1</c:v>
                </c:pt>
                <c:pt idx="87" formatCode="0.0">
                  <c:v>101.2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441984"/>
        <c:axId val="386443520"/>
      </c:lineChart>
      <c:dateAx>
        <c:axId val="3864419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86443520"/>
        <c:crosses val="autoZero"/>
        <c:auto val="1"/>
        <c:lblOffset val="100"/>
        <c:baseTimeUnit val="months"/>
      </c:dateAx>
      <c:valAx>
        <c:axId val="386443520"/>
        <c:scaling>
          <c:orientation val="minMax"/>
          <c:min val="75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644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321647514908685"/>
          <c:y val="0.59690585153912334"/>
          <c:w val="0.32385168285063803"/>
          <c:h val="0.19256014478499256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rgbClr val="E6DCAC"/>
        </a:gs>
        <a:gs pos="12000">
          <a:srgbClr val="E6D78A"/>
        </a:gs>
        <a:gs pos="30000">
          <a:srgbClr val="C7AC4C"/>
        </a:gs>
        <a:gs pos="45000">
          <a:srgbClr val="E6D78A"/>
        </a:gs>
        <a:gs pos="77000">
          <a:srgbClr val="C7AC4C"/>
        </a:gs>
        <a:gs pos="100000">
          <a:srgbClr val="E6DCAC"/>
        </a:gs>
      </a:gsLst>
      <a:lin ang="5400000" scaled="0"/>
    </a:gra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63013163174311"/>
          <c:y val="3.7943573023088442E-2"/>
          <c:w val="0.86136061143028264"/>
          <c:h val="0.82458017878361956"/>
        </c:manualLayout>
      </c:layout>
      <c:lineChart>
        <c:grouping val="standard"/>
        <c:varyColors val="0"/>
        <c:ser>
          <c:idx val="0"/>
          <c:order val="0"/>
          <c:tx>
            <c:strRef>
              <c:f>Manufacturing!$C$3</c:f>
              <c:strCache>
                <c:ptCount val="1"/>
                <c:pt idx="0">
                  <c:v>Value of IP Sales</c:v>
                </c:pt>
              </c:strCache>
            </c:strRef>
          </c:tx>
          <c:spPr>
            <a:ln w="38100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31750">
                <a:solidFill>
                  <a:srgbClr val="C0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Manufacturing!$A$138:$A$225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41287</c:v>
                </c:pt>
                <c:pt idx="49">
                  <c:v>41318</c:v>
                </c:pt>
                <c:pt idx="50">
                  <c:v>41346</c:v>
                </c:pt>
                <c:pt idx="51">
                  <c:v>41377</c:v>
                </c:pt>
                <c:pt idx="52">
                  <c:v>41407</c:v>
                </c:pt>
                <c:pt idx="53">
                  <c:v>41438</c:v>
                </c:pt>
                <c:pt idx="54">
                  <c:v>41468</c:v>
                </c:pt>
                <c:pt idx="55">
                  <c:v>41499</c:v>
                </c:pt>
                <c:pt idx="56">
                  <c:v>41530</c:v>
                </c:pt>
                <c:pt idx="57">
                  <c:v>41560</c:v>
                </c:pt>
                <c:pt idx="58">
                  <c:v>41591</c:v>
                </c:pt>
                <c:pt idx="59">
                  <c:v>41621</c:v>
                </c:pt>
                <c:pt idx="60">
                  <c:v>41652</c:v>
                </c:pt>
                <c:pt idx="61">
                  <c:v>41683</c:v>
                </c:pt>
                <c:pt idx="62">
                  <c:v>41711</c:v>
                </c:pt>
                <c:pt idx="63">
                  <c:v>41742</c:v>
                </c:pt>
                <c:pt idx="64">
                  <c:v>41772</c:v>
                </c:pt>
                <c:pt idx="65">
                  <c:v>41803</c:v>
                </c:pt>
                <c:pt idx="66">
                  <c:v>41833</c:v>
                </c:pt>
                <c:pt idx="67">
                  <c:v>41864</c:v>
                </c:pt>
                <c:pt idx="68">
                  <c:v>41895</c:v>
                </c:pt>
                <c:pt idx="69">
                  <c:v>41925</c:v>
                </c:pt>
                <c:pt idx="70">
                  <c:v>41956</c:v>
                </c:pt>
                <c:pt idx="71">
                  <c:v>41986</c:v>
                </c:pt>
                <c:pt idx="72">
                  <c:v>42017</c:v>
                </c:pt>
                <c:pt idx="73">
                  <c:v>42048</c:v>
                </c:pt>
                <c:pt idx="74">
                  <c:v>42076</c:v>
                </c:pt>
                <c:pt idx="75">
                  <c:v>42107</c:v>
                </c:pt>
                <c:pt idx="76">
                  <c:v>42137</c:v>
                </c:pt>
                <c:pt idx="77">
                  <c:v>42168</c:v>
                </c:pt>
                <c:pt idx="78">
                  <c:v>42198</c:v>
                </c:pt>
                <c:pt idx="79">
                  <c:v>42229</c:v>
                </c:pt>
                <c:pt idx="80">
                  <c:v>42260</c:v>
                </c:pt>
                <c:pt idx="81">
                  <c:v>42290</c:v>
                </c:pt>
                <c:pt idx="82">
                  <c:v>42321</c:v>
                </c:pt>
                <c:pt idx="83">
                  <c:v>42351</c:v>
                </c:pt>
                <c:pt idx="84">
                  <c:v>42382</c:v>
                </c:pt>
                <c:pt idx="85">
                  <c:v>42413</c:v>
                </c:pt>
                <c:pt idx="86">
                  <c:v>42442</c:v>
                </c:pt>
                <c:pt idx="87">
                  <c:v>42473</c:v>
                </c:pt>
              </c:numCache>
            </c:numRef>
          </c:cat>
          <c:val>
            <c:numRef>
              <c:f>Manufacturing!$C$138:$C$225</c:f>
              <c:numCache>
                <c:formatCode>General</c:formatCode>
                <c:ptCount val="88"/>
                <c:pt idx="0">
                  <c:v>107477308</c:v>
                </c:pt>
                <c:pt idx="1">
                  <c:v>107048319</c:v>
                </c:pt>
                <c:pt idx="2">
                  <c:v>105084520</c:v>
                </c:pt>
                <c:pt idx="3">
                  <c:v>101558157</c:v>
                </c:pt>
                <c:pt idx="4">
                  <c:v>101537053</c:v>
                </c:pt>
                <c:pt idx="5">
                  <c:v>100339933</c:v>
                </c:pt>
                <c:pt idx="6">
                  <c:v>101568218</c:v>
                </c:pt>
                <c:pt idx="7">
                  <c:v>103228662</c:v>
                </c:pt>
                <c:pt idx="8">
                  <c:v>103722812</c:v>
                </c:pt>
                <c:pt idx="9">
                  <c:v>104251726</c:v>
                </c:pt>
                <c:pt idx="10">
                  <c:v>105295037</c:v>
                </c:pt>
                <c:pt idx="11">
                  <c:v>108211141</c:v>
                </c:pt>
                <c:pt idx="12">
                  <c:v>108567997</c:v>
                </c:pt>
                <c:pt idx="13">
                  <c:v>107112420</c:v>
                </c:pt>
                <c:pt idx="14">
                  <c:v>109692098</c:v>
                </c:pt>
                <c:pt idx="15">
                  <c:v>108590923</c:v>
                </c:pt>
                <c:pt idx="16">
                  <c:v>110907248</c:v>
                </c:pt>
                <c:pt idx="17">
                  <c:v>111138760</c:v>
                </c:pt>
                <c:pt idx="18">
                  <c:v>111561746</c:v>
                </c:pt>
                <c:pt idx="19">
                  <c:v>108192720</c:v>
                </c:pt>
                <c:pt idx="20">
                  <c:v>108138261</c:v>
                </c:pt>
                <c:pt idx="21">
                  <c:v>112315688</c:v>
                </c:pt>
                <c:pt idx="22">
                  <c:v>112823711</c:v>
                </c:pt>
                <c:pt idx="23">
                  <c:v>112845795</c:v>
                </c:pt>
                <c:pt idx="24">
                  <c:v>115895285</c:v>
                </c:pt>
                <c:pt idx="25">
                  <c:v>116763379</c:v>
                </c:pt>
                <c:pt idx="26">
                  <c:v>119125806</c:v>
                </c:pt>
                <c:pt idx="27">
                  <c:v>117004235</c:v>
                </c:pt>
                <c:pt idx="28">
                  <c:v>117928745</c:v>
                </c:pt>
                <c:pt idx="29">
                  <c:v>119561682</c:v>
                </c:pt>
                <c:pt idx="30">
                  <c:v>113377512</c:v>
                </c:pt>
                <c:pt idx="31">
                  <c:v>121711672</c:v>
                </c:pt>
                <c:pt idx="32">
                  <c:v>127200638</c:v>
                </c:pt>
                <c:pt idx="33">
                  <c:v>124693367</c:v>
                </c:pt>
                <c:pt idx="34">
                  <c:v>123485828</c:v>
                </c:pt>
                <c:pt idx="35">
                  <c:v>126929322</c:v>
                </c:pt>
                <c:pt idx="36">
                  <c:v>126742533</c:v>
                </c:pt>
                <c:pt idx="37">
                  <c:v>128312228</c:v>
                </c:pt>
                <c:pt idx="38">
                  <c:v>127393873</c:v>
                </c:pt>
                <c:pt idx="39">
                  <c:v>127397478</c:v>
                </c:pt>
                <c:pt idx="40">
                  <c:v>129549670</c:v>
                </c:pt>
                <c:pt idx="41">
                  <c:v>129073174</c:v>
                </c:pt>
                <c:pt idx="42">
                  <c:v>127655440</c:v>
                </c:pt>
                <c:pt idx="43">
                  <c:v>130680765</c:v>
                </c:pt>
                <c:pt idx="44">
                  <c:v>128811789</c:v>
                </c:pt>
                <c:pt idx="45">
                  <c:v>132135109</c:v>
                </c:pt>
                <c:pt idx="46">
                  <c:v>136058182</c:v>
                </c:pt>
                <c:pt idx="47">
                  <c:v>133393041</c:v>
                </c:pt>
                <c:pt idx="48">
                  <c:v>135535451</c:v>
                </c:pt>
                <c:pt idx="49">
                  <c:v>137409296</c:v>
                </c:pt>
                <c:pt idx="50">
                  <c:v>137206932</c:v>
                </c:pt>
                <c:pt idx="51">
                  <c:v>138514539</c:v>
                </c:pt>
                <c:pt idx="52">
                  <c:v>140345744</c:v>
                </c:pt>
                <c:pt idx="53">
                  <c:v>139111785</c:v>
                </c:pt>
                <c:pt idx="54">
                  <c:v>145255892</c:v>
                </c:pt>
                <c:pt idx="55">
                  <c:v>141419805</c:v>
                </c:pt>
                <c:pt idx="56">
                  <c:v>135863869</c:v>
                </c:pt>
                <c:pt idx="57">
                  <c:v>142749441</c:v>
                </c:pt>
                <c:pt idx="58">
                  <c:v>145658293</c:v>
                </c:pt>
                <c:pt idx="59">
                  <c:v>148912568</c:v>
                </c:pt>
                <c:pt idx="60">
                  <c:v>150797386</c:v>
                </c:pt>
                <c:pt idx="61">
                  <c:v>152563055</c:v>
                </c:pt>
                <c:pt idx="62">
                  <c:v>147247654</c:v>
                </c:pt>
                <c:pt idx="63">
                  <c:v>153423517</c:v>
                </c:pt>
                <c:pt idx="64">
                  <c:v>148757903</c:v>
                </c:pt>
                <c:pt idx="65">
                  <c:v>154719711</c:v>
                </c:pt>
                <c:pt idx="66">
                  <c:v>144479904</c:v>
                </c:pt>
                <c:pt idx="67">
                  <c:v>154578662</c:v>
                </c:pt>
                <c:pt idx="68">
                  <c:v>155794020</c:v>
                </c:pt>
                <c:pt idx="69">
                  <c:v>160177078</c:v>
                </c:pt>
                <c:pt idx="70">
                  <c:v>155074198</c:v>
                </c:pt>
                <c:pt idx="71">
                  <c:v>155419916</c:v>
                </c:pt>
                <c:pt idx="72">
                  <c:v>151701717</c:v>
                </c:pt>
                <c:pt idx="73">
                  <c:v>149768512</c:v>
                </c:pt>
                <c:pt idx="74">
                  <c:v>156204006</c:v>
                </c:pt>
                <c:pt idx="75">
                  <c:v>151828435</c:v>
                </c:pt>
                <c:pt idx="76">
                  <c:v>155301737</c:v>
                </c:pt>
                <c:pt idx="77">
                  <c:v>155241928</c:v>
                </c:pt>
                <c:pt idx="78">
                  <c:v>156293218</c:v>
                </c:pt>
                <c:pt idx="79">
                  <c:v>155639878</c:v>
                </c:pt>
                <c:pt idx="80">
                  <c:v>159270186</c:v>
                </c:pt>
                <c:pt idx="81">
                  <c:v>159079624</c:v>
                </c:pt>
                <c:pt idx="82">
                  <c:v>156642080</c:v>
                </c:pt>
                <c:pt idx="83">
                  <c:v>156443970</c:v>
                </c:pt>
                <c:pt idx="84">
                  <c:v>157791229</c:v>
                </c:pt>
                <c:pt idx="85">
                  <c:v>161135431</c:v>
                </c:pt>
                <c:pt idx="86">
                  <c:v>161291876</c:v>
                </c:pt>
                <c:pt idx="87">
                  <c:v>162272826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272640"/>
        <c:axId val="386274432"/>
      </c:lineChart>
      <c:dateAx>
        <c:axId val="3862726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6274432"/>
        <c:crosses val="autoZero"/>
        <c:auto val="1"/>
        <c:lblOffset val="100"/>
        <c:baseTimeUnit val="months"/>
      </c:dateAx>
      <c:valAx>
        <c:axId val="386274432"/>
        <c:scaling>
          <c:orientation val="minMax"/>
          <c:min val="9500000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627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65451069239884"/>
          <c:y val="6.9266216117894533E-2"/>
          <c:w val="0.78212510936132951"/>
          <c:h val="0.13679687433207671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rgbClr val="E6DCAC"/>
        </a:gs>
        <a:gs pos="12000">
          <a:srgbClr val="E6D78A"/>
        </a:gs>
        <a:gs pos="30000">
          <a:srgbClr val="C7AC4C"/>
        </a:gs>
        <a:gs pos="45000">
          <a:srgbClr val="E6D78A"/>
        </a:gs>
        <a:gs pos="77000">
          <a:srgbClr val="C7AC4C"/>
        </a:gs>
        <a:gs pos="100000">
          <a:srgbClr val="E6DCAC"/>
        </a:gs>
      </a:gsLst>
      <a:lin ang="5400000" scaled="0"/>
    </a:gra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050361561948248E-2"/>
          <c:y val="4.3262791143550514E-2"/>
          <c:w val="0.90292500790960062"/>
          <c:h val="0.83703905536043233"/>
        </c:manualLayout>
      </c:layout>
      <c:lineChart>
        <c:grouping val="standard"/>
        <c:varyColors val="0"/>
        <c:ser>
          <c:idx val="0"/>
          <c:order val="0"/>
          <c:tx>
            <c:strRef>
              <c:f>Retail!$B$3</c:f>
              <c:strCache>
                <c:ptCount val="1"/>
                <c:pt idx="0">
                  <c:v>Retail Sales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Retail!$A$228:$A$246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Retail!$B$228:$B$246</c:f>
              <c:numCache>
                <c:formatCode>"R"#,##0_);\("R"#,##0\)</c:formatCode>
                <c:ptCount val="19"/>
                <c:pt idx="0">
                  <c:v>17425.5</c:v>
                </c:pt>
                <c:pt idx="1">
                  <c:v>17237.583333333332</c:v>
                </c:pt>
                <c:pt idx="2">
                  <c:v>17300.666666666668</c:v>
                </c:pt>
                <c:pt idx="3">
                  <c:v>17772.833333333332</c:v>
                </c:pt>
                <c:pt idx="4">
                  <c:v>34253.416666666664</c:v>
                </c:pt>
                <c:pt idx="5">
                  <c:v>35930</c:v>
                </c:pt>
                <c:pt idx="6">
                  <c:v>39946.833333333336</c:v>
                </c:pt>
                <c:pt idx="7">
                  <c:v>43229.666666666664</c:v>
                </c:pt>
                <c:pt idx="8">
                  <c:v>48381.25</c:v>
                </c:pt>
                <c:pt idx="9">
                  <c:v>51985.454545454544</c:v>
                </c:pt>
                <c:pt idx="10">
                  <c:v>51576.75</c:v>
                </c:pt>
                <c:pt idx="11">
                  <c:v>49945.416666666664</c:v>
                </c:pt>
                <c:pt idx="12">
                  <c:v>52783.416666666664</c:v>
                </c:pt>
                <c:pt idx="13">
                  <c:v>56109.25</c:v>
                </c:pt>
                <c:pt idx="14">
                  <c:v>58718.166666666664</c:v>
                </c:pt>
                <c:pt idx="15">
                  <c:v>60274.25</c:v>
                </c:pt>
                <c:pt idx="16">
                  <c:v>61518.666666666664</c:v>
                </c:pt>
                <c:pt idx="17">
                  <c:v>63552.75</c:v>
                </c:pt>
                <c:pt idx="18">
                  <c:v>60999.25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Retail!$C$3</c:f>
              <c:strCache>
                <c:ptCount val="1"/>
                <c:pt idx="0">
                  <c:v>Motor Trade Sales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Retail!$A$228:$A$246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Retail!$C$228:$C$246</c:f>
              <c:numCache>
                <c:formatCode>"R"#,##0_);\("R"#,##0\)</c:formatCode>
                <c:ptCount val="19"/>
                <c:pt idx="0">
                  <c:v>7846.75</c:v>
                </c:pt>
                <c:pt idx="1">
                  <c:v>8154.583333333333</c:v>
                </c:pt>
                <c:pt idx="2">
                  <c:v>10962.833333333334</c:v>
                </c:pt>
                <c:pt idx="3">
                  <c:v>12705.5</c:v>
                </c:pt>
                <c:pt idx="4">
                  <c:v>15202.583333333334</c:v>
                </c:pt>
                <c:pt idx="5">
                  <c:v>17056.833333333332</c:v>
                </c:pt>
                <c:pt idx="6">
                  <c:v>19310.833333333332</c:v>
                </c:pt>
                <c:pt idx="7">
                  <c:v>23440.416666666668</c:v>
                </c:pt>
                <c:pt idx="8">
                  <c:v>26827.833333333332</c:v>
                </c:pt>
                <c:pt idx="9">
                  <c:v>29315.18181818182</c:v>
                </c:pt>
                <c:pt idx="10">
                  <c:v>30555.583333333332</c:v>
                </c:pt>
                <c:pt idx="11">
                  <c:v>28641.083333333332</c:v>
                </c:pt>
                <c:pt idx="12">
                  <c:v>32974.583333333336</c:v>
                </c:pt>
                <c:pt idx="13">
                  <c:v>37660.25</c:v>
                </c:pt>
                <c:pt idx="14">
                  <c:v>41860.083333333336</c:v>
                </c:pt>
                <c:pt idx="15">
                  <c:v>45220.833333333336</c:v>
                </c:pt>
                <c:pt idx="16">
                  <c:v>46768.916666666664</c:v>
                </c:pt>
                <c:pt idx="17">
                  <c:v>46664.538461538461</c:v>
                </c:pt>
                <c:pt idx="18">
                  <c:v>47537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Retail!$D$3</c:f>
              <c:strCache>
                <c:ptCount val="1"/>
                <c:pt idx="0">
                  <c:v>Wholesale Trade Sales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Retail!$A$228:$A$246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Retail!$D$228:$D$246</c:f>
              <c:numCache>
                <c:formatCode>"R"#,##0_);\("R"#,##0\)</c:formatCode>
                <c:ptCount val="19"/>
                <c:pt idx="0">
                  <c:v>58751.833333333336</c:v>
                </c:pt>
                <c:pt idx="1">
                  <c:v>60545.916666666664</c:v>
                </c:pt>
                <c:pt idx="2">
                  <c:v>65934</c:v>
                </c:pt>
                <c:pt idx="3">
                  <c:v>68155.5</c:v>
                </c:pt>
                <c:pt idx="4">
                  <c:v>69935</c:v>
                </c:pt>
                <c:pt idx="5">
                  <c:v>75029.25</c:v>
                </c:pt>
                <c:pt idx="6">
                  <c:v>84328.083333333328</c:v>
                </c:pt>
                <c:pt idx="7">
                  <c:v>87149.916666666672</c:v>
                </c:pt>
                <c:pt idx="8">
                  <c:v>92817.25</c:v>
                </c:pt>
                <c:pt idx="9">
                  <c:v>98167.181818181823</c:v>
                </c:pt>
                <c:pt idx="10">
                  <c:v>105241.83333333333</c:v>
                </c:pt>
                <c:pt idx="11">
                  <c:v>103403.91666666667</c:v>
                </c:pt>
                <c:pt idx="12">
                  <c:v>105940.41666666667</c:v>
                </c:pt>
                <c:pt idx="13">
                  <c:v>112937.83333333333</c:v>
                </c:pt>
                <c:pt idx="14">
                  <c:v>122363.08333333333</c:v>
                </c:pt>
                <c:pt idx="15">
                  <c:v>128833.08333333333</c:v>
                </c:pt>
                <c:pt idx="16">
                  <c:v>129929.33333333333</c:v>
                </c:pt>
                <c:pt idx="17">
                  <c:v>132274.92307692306</c:v>
                </c:pt>
                <c:pt idx="18">
                  <c:v>132745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31712"/>
        <c:axId val="387089152"/>
      </c:lineChart>
      <c:catAx>
        <c:axId val="3869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0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7089152"/>
        <c:scaling>
          <c:orientation val="minMax"/>
          <c:min val="80"/>
        </c:scaling>
        <c:delete val="0"/>
        <c:axPos val="l"/>
        <c:numFmt formatCode="&quot;R&quot;#,##0_);\(&quot;R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6931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687694522055712"/>
          <c:y val="4.5267489711934172E-2"/>
          <c:w val="0.28888925726392356"/>
          <c:h val="0.16296348141669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61484829161711E-2"/>
          <c:y val="3.7946713408342082E-2"/>
          <c:w val="0.92932969086990003"/>
          <c:h val="0.9331797235023046"/>
        </c:manualLayout>
      </c:layout>
      <c:lineChart>
        <c:grouping val="standard"/>
        <c:varyColors val="0"/>
        <c:ser>
          <c:idx val="0"/>
          <c:order val="0"/>
          <c:tx>
            <c:strRef>
              <c:f>Retail!$B$3</c:f>
              <c:strCache>
                <c:ptCount val="1"/>
                <c:pt idx="0">
                  <c:v>Retail Sales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Retail!$A$249:$A$265</c:f>
              <c:strCache>
                <c:ptCount val="17"/>
                <c:pt idx="0">
                  <c:v>Year-on-Year 2000</c:v>
                </c:pt>
                <c:pt idx="1">
                  <c:v>Year-on-Year 2001</c:v>
                </c:pt>
                <c:pt idx="2">
                  <c:v>Year-on-Year 2002</c:v>
                </c:pt>
                <c:pt idx="3">
                  <c:v>Year-on-Year 2003</c:v>
                </c:pt>
                <c:pt idx="4">
                  <c:v>Year-on-Year 2004</c:v>
                </c:pt>
                <c:pt idx="5">
                  <c:v>Year-on-Year 2005</c:v>
                </c:pt>
                <c:pt idx="6">
                  <c:v>Year-on-Year 2006</c:v>
                </c:pt>
                <c:pt idx="7">
                  <c:v>Year-on-Year 2007</c:v>
                </c:pt>
                <c:pt idx="8">
                  <c:v>Year-on-Year 2008</c:v>
                </c:pt>
                <c:pt idx="9">
                  <c:v>Year-on-Year 2009</c:v>
                </c:pt>
                <c:pt idx="10">
                  <c:v>Year-on-Year 2010</c:v>
                </c:pt>
                <c:pt idx="11">
                  <c:v>Year-on-Year 2011</c:v>
                </c:pt>
                <c:pt idx="12">
                  <c:v>Year-on-Year 2012</c:v>
                </c:pt>
                <c:pt idx="13">
                  <c:v>Year-on-Year 2013</c:v>
                </c:pt>
                <c:pt idx="14">
                  <c:v>Year-on-Year 2014</c:v>
                </c:pt>
                <c:pt idx="15">
                  <c:v>Year-on-Year 2015</c:v>
                </c:pt>
                <c:pt idx="16">
                  <c:v>Year-on-Year 2016</c:v>
                </c:pt>
              </c:strCache>
            </c:strRef>
          </c:cat>
          <c:val>
            <c:numRef>
              <c:f>Retail!$B$248:$B$265</c:f>
              <c:numCache>
                <c:formatCode>0.00</c:formatCode>
                <c:ptCount val="18"/>
                <c:pt idx="0">
                  <c:v>-1.0784004284908202</c:v>
                </c:pt>
                <c:pt idx="1">
                  <c:v>0.36596390638673693</c:v>
                </c:pt>
                <c:pt idx="2">
                  <c:v>2.7291819197718636</c:v>
                </c:pt>
                <c:pt idx="3">
                  <c:v>92.729071523017339</c:v>
                </c:pt>
                <c:pt idx="4">
                  <c:v>4.8946455463080403</c:v>
                </c:pt>
                <c:pt idx="5">
                  <c:v>11.179608498005388</c:v>
                </c:pt>
                <c:pt idx="6">
                  <c:v>8.218006433551249</c:v>
                </c:pt>
                <c:pt idx="7">
                  <c:v>11.916777830039562</c:v>
                </c:pt>
                <c:pt idx="8">
                  <c:v>7.4495895526770068</c:v>
                </c:pt>
                <c:pt idx="9">
                  <c:v>-0.78619019306099358</c:v>
                </c:pt>
                <c:pt idx="10">
                  <c:v>-3.1629238626577592</c:v>
                </c:pt>
                <c:pt idx="11">
                  <c:v>5.6822030716865912</c:v>
                </c:pt>
                <c:pt idx="12">
                  <c:v>6.3009057453335293</c:v>
                </c:pt>
                <c:pt idx="13">
                  <c:v>4.6497086784561628</c:v>
                </c:pt>
                <c:pt idx="14">
                  <c:v>2.6500884167023875</c:v>
                </c:pt>
                <c:pt idx="15">
                  <c:v>2.0645908769775887</c:v>
                </c:pt>
                <c:pt idx="16">
                  <c:v>3.3064489910921391</c:v>
                </c:pt>
                <c:pt idx="17">
                  <c:v>-4.0179221198138553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Retail!$C$3</c:f>
              <c:strCache>
                <c:ptCount val="1"/>
                <c:pt idx="0">
                  <c:v>Motor Trade Sales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Retail!$A$249:$A$265</c:f>
              <c:strCache>
                <c:ptCount val="17"/>
                <c:pt idx="0">
                  <c:v>Year-on-Year 2000</c:v>
                </c:pt>
                <c:pt idx="1">
                  <c:v>Year-on-Year 2001</c:v>
                </c:pt>
                <c:pt idx="2">
                  <c:v>Year-on-Year 2002</c:v>
                </c:pt>
                <c:pt idx="3">
                  <c:v>Year-on-Year 2003</c:v>
                </c:pt>
                <c:pt idx="4">
                  <c:v>Year-on-Year 2004</c:v>
                </c:pt>
                <c:pt idx="5">
                  <c:v>Year-on-Year 2005</c:v>
                </c:pt>
                <c:pt idx="6">
                  <c:v>Year-on-Year 2006</c:v>
                </c:pt>
                <c:pt idx="7">
                  <c:v>Year-on-Year 2007</c:v>
                </c:pt>
                <c:pt idx="8">
                  <c:v>Year-on-Year 2008</c:v>
                </c:pt>
                <c:pt idx="9">
                  <c:v>Year-on-Year 2009</c:v>
                </c:pt>
                <c:pt idx="10">
                  <c:v>Year-on-Year 2010</c:v>
                </c:pt>
                <c:pt idx="11">
                  <c:v>Year-on-Year 2011</c:v>
                </c:pt>
                <c:pt idx="12">
                  <c:v>Year-on-Year 2012</c:v>
                </c:pt>
                <c:pt idx="13">
                  <c:v>Year-on-Year 2013</c:v>
                </c:pt>
                <c:pt idx="14">
                  <c:v>Year-on-Year 2014</c:v>
                </c:pt>
                <c:pt idx="15">
                  <c:v>Year-on-Year 2015</c:v>
                </c:pt>
                <c:pt idx="16">
                  <c:v>Year-on-Year 2016</c:v>
                </c:pt>
              </c:strCache>
            </c:strRef>
          </c:cat>
          <c:val>
            <c:numRef>
              <c:f>Retail!$C$248:$C$265</c:f>
              <c:numCache>
                <c:formatCode>0.00</c:formatCode>
                <c:ptCount val="18"/>
                <c:pt idx="0">
                  <c:v>3.9230679368315924</c:v>
                </c:pt>
                <c:pt idx="1">
                  <c:v>34.437688416534669</c:v>
                </c:pt>
                <c:pt idx="2">
                  <c:v>15.896133906988762</c:v>
                </c:pt>
                <c:pt idx="3">
                  <c:v>19.65356210564979</c:v>
                </c:pt>
                <c:pt idx="4">
                  <c:v>12.196940213012031</c:v>
                </c:pt>
                <c:pt idx="5">
                  <c:v>13.214645156877491</c:v>
                </c:pt>
                <c:pt idx="6">
                  <c:v>21.384801277348654</c:v>
                </c:pt>
                <c:pt idx="7">
                  <c:v>14.451179408784665</c:v>
                </c:pt>
                <c:pt idx="8">
                  <c:v>9.2715220567513477</c:v>
                </c:pt>
                <c:pt idx="9">
                  <c:v>4.2312598395081169</c:v>
                </c:pt>
                <c:pt idx="10">
                  <c:v>-6.2656306676084794</c:v>
                </c:pt>
                <c:pt idx="11">
                  <c:v>15.130363434809556</c:v>
                </c:pt>
                <c:pt idx="12">
                  <c:v>14.209934419186476</c:v>
                </c:pt>
                <c:pt idx="13">
                  <c:v>11.151899770536144</c:v>
                </c:pt>
                <c:pt idx="14">
                  <c:v>8.0285315565146611</c:v>
                </c:pt>
                <c:pt idx="15">
                  <c:v>3.4233852391043929</c:v>
                </c:pt>
                <c:pt idx="16">
                  <c:v>-0.22317858220264331</c:v>
                </c:pt>
                <c:pt idx="17">
                  <c:v>1.8696457036227576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Retail!$D$3</c:f>
              <c:strCache>
                <c:ptCount val="1"/>
                <c:pt idx="0">
                  <c:v>Wholesale Trade Sales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Retail!$A$249:$A$265</c:f>
              <c:strCache>
                <c:ptCount val="17"/>
                <c:pt idx="0">
                  <c:v>Year-on-Year 2000</c:v>
                </c:pt>
                <c:pt idx="1">
                  <c:v>Year-on-Year 2001</c:v>
                </c:pt>
                <c:pt idx="2">
                  <c:v>Year-on-Year 2002</c:v>
                </c:pt>
                <c:pt idx="3">
                  <c:v>Year-on-Year 2003</c:v>
                </c:pt>
                <c:pt idx="4">
                  <c:v>Year-on-Year 2004</c:v>
                </c:pt>
                <c:pt idx="5">
                  <c:v>Year-on-Year 2005</c:v>
                </c:pt>
                <c:pt idx="6">
                  <c:v>Year-on-Year 2006</c:v>
                </c:pt>
                <c:pt idx="7">
                  <c:v>Year-on-Year 2007</c:v>
                </c:pt>
                <c:pt idx="8">
                  <c:v>Year-on-Year 2008</c:v>
                </c:pt>
                <c:pt idx="9">
                  <c:v>Year-on-Year 2009</c:v>
                </c:pt>
                <c:pt idx="10">
                  <c:v>Year-on-Year 2010</c:v>
                </c:pt>
                <c:pt idx="11">
                  <c:v>Year-on-Year 2011</c:v>
                </c:pt>
                <c:pt idx="12">
                  <c:v>Year-on-Year 2012</c:v>
                </c:pt>
                <c:pt idx="13">
                  <c:v>Year-on-Year 2013</c:v>
                </c:pt>
                <c:pt idx="14">
                  <c:v>Year-on-Year 2014</c:v>
                </c:pt>
                <c:pt idx="15">
                  <c:v>Year-on-Year 2015</c:v>
                </c:pt>
                <c:pt idx="16">
                  <c:v>Year-on-Year 2016</c:v>
                </c:pt>
              </c:strCache>
            </c:strRef>
          </c:cat>
          <c:val>
            <c:numRef>
              <c:f>Retail!$D$249:$D$265</c:f>
              <c:numCache>
                <c:formatCode>0.00</c:formatCode>
                <c:ptCount val="17"/>
                <c:pt idx="0">
                  <c:v>8.8991688126504478</c:v>
                </c:pt>
                <c:pt idx="1">
                  <c:v>3.3692783692783612</c:v>
                </c:pt>
                <c:pt idx="2">
                  <c:v>2.6109411566197949</c:v>
                </c:pt>
                <c:pt idx="3">
                  <c:v>7.2842639593908576</c:v>
                </c:pt>
                <c:pt idx="4">
                  <c:v>12.393610936179321</c:v>
                </c:pt>
                <c:pt idx="5">
                  <c:v>3.3462557451699126</c:v>
                </c:pt>
                <c:pt idx="6">
                  <c:v>6.5029704560819024</c:v>
                </c:pt>
                <c:pt idx="7">
                  <c:v>5.7639413128290462</c:v>
                </c:pt>
                <c:pt idx="8">
                  <c:v>7.2067379180291269</c:v>
                </c:pt>
                <c:pt idx="9">
                  <c:v>-1.7463746197250329</c:v>
                </c:pt>
                <c:pt idx="10">
                  <c:v>2.4530018608257098</c:v>
                </c:pt>
                <c:pt idx="11">
                  <c:v>6.6050492218503232</c:v>
                </c:pt>
                <c:pt idx="12">
                  <c:v>8.3455204707014286</c:v>
                </c:pt>
                <c:pt idx="13">
                  <c:v>5.287542470938611</c:v>
                </c:pt>
                <c:pt idx="14">
                  <c:v>0.85090721392084845</c:v>
                </c:pt>
                <c:pt idx="15">
                  <c:v>1.8052811350706577</c:v>
                </c:pt>
                <c:pt idx="16">
                  <c:v>0.35537871589126357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118976"/>
        <c:axId val="387120512"/>
      </c:lineChart>
      <c:catAx>
        <c:axId val="3871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120512"/>
        <c:crossesAt val="5"/>
        <c:auto val="1"/>
        <c:lblAlgn val="ctr"/>
        <c:lblOffset val="100"/>
        <c:tickLblSkip val="1"/>
        <c:tickMarkSkip val="1"/>
        <c:noMultiLvlLbl val="0"/>
      </c:catAx>
      <c:valAx>
        <c:axId val="387120512"/>
        <c:scaling>
          <c:orientation val="minMax"/>
          <c:max val="40"/>
          <c:min val="-18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118976"/>
        <c:crosses val="autoZero"/>
        <c:crossBetween val="between"/>
        <c:majorUnit val="5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8688220509539"/>
          <c:y val="3.6866359447004615E-2"/>
          <c:w val="0.30506515307497456"/>
          <c:h val="0.156682027649770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8618790838613"/>
          <c:y val="2.1048510002034952E-2"/>
          <c:w val="0.8672475940507437"/>
          <c:h val="0.84562013861188245"/>
        </c:manualLayout>
      </c:layout>
      <c:lineChart>
        <c:grouping val="standard"/>
        <c:varyColors val="0"/>
        <c:ser>
          <c:idx val="0"/>
          <c:order val="0"/>
          <c:tx>
            <c:strRef>
              <c:f>Retail!$B$3</c:f>
              <c:strCache>
                <c:ptCount val="1"/>
                <c:pt idx="0">
                  <c:v>Retail Sales </c:v>
                </c:pt>
              </c:strCache>
            </c:strRef>
          </c:tx>
          <c:spPr>
            <a:ln w="38100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31750">
                <a:solidFill>
                  <a:srgbClr val="C0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Retail!$A$138:$A$225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41346</c:v>
                </c:pt>
                <c:pt idx="51">
                  <c:v>41377</c:v>
                </c:pt>
                <c:pt idx="52">
                  <c:v>41407</c:v>
                </c:pt>
                <c:pt idx="53">
                  <c:v>41438</c:v>
                </c:pt>
                <c:pt idx="54">
                  <c:v>41468</c:v>
                </c:pt>
                <c:pt idx="55">
                  <c:v>41499</c:v>
                </c:pt>
                <c:pt idx="56">
                  <c:v>41530</c:v>
                </c:pt>
                <c:pt idx="57">
                  <c:v>41560</c:v>
                </c:pt>
                <c:pt idx="58">
                  <c:v>41591</c:v>
                </c:pt>
                <c:pt idx="59">
                  <c:v>41621</c:v>
                </c:pt>
                <c:pt idx="60">
                  <c:v>41653</c:v>
                </c:pt>
                <c:pt idx="61">
                  <c:v>41684</c:v>
                </c:pt>
                <c:pt idx="62">
                  <c:v>41712</c:v>
                </c:pt>
                <c:pt idx="63">
                  <c:v>41743</c:v>
                </c:pt>
                <c:pt idx="64">
                  <c:v>41773</c:v>
                </c:pt>
                <c:pt idx="65">
                  <c:v>41804</c:v>
                </c:pt>
                <c:pt idx="66">
                  <c:v>41834</c:v>
                </c:pt>
                <c:pt idx="67">
                  <c:v>41865</c:v>
                </c:pt>
                <c:pt idx="68">
                  <c:v>41896</c:v>
                </c:pt>
                <c:pt idx="69">
                  <c:v>41926</c:v>
                </c:pt>
                <c:pt idx="70">
                  <c:v>41957</c:v>
                </c:pt>
                <c:pt idx="71">
                  <c:v>41987</c:v>
                </c:pt>
                <c:pt idx="72">
                  <c:v>42018</c:v>
                </c:pt>
                <c:pt idx="73">
                  <c:v>42049</c:v>
                </c:pt>
                <c:pt idx="74">
                  <c:v>42077</c:v>
                </c:pt>
                <c:pt idx="75">
                  <c:v>42108</c:v>
                </c:pt>
                <c:pt idx="76">
                  <c:v>42138</c:v>
                </c:pt>
                <c:pt idx="77">
                  <c:v>42169</c:v>
                </c:pt>
                <c:pt idx="78">
                  <c:v>42199</c:v>
                </c:pt>
                <c:pt idx="79">
                  <c:v>42230</c:v>
                </c:pt>
                <c:pt idx="80">
                  <c:v>42261</c:v>
                </c:pt>
                <c:pt idx="81">
                  <c:v>42291</c:v>
                </c:pt>
                <c:pt idx="82">
                  <c:v>42322</c:v>
                </c:pt>
                <c:pt idx="83">
                  <c:v>42352</c:v>
                </c:pt>
                <c:pt idx="84">
                  <c:v>42383</c:v>
                </c:pt>
                <c:pt idx="85">
                  <c:v>42414</c:v>
                </c:pt>
                <c:pt idx="86">
                  <c:v>42443</c:v>
                </c:pt>
                <c:pt idx="87">
                  <c:v>42474</c:v>
                </c:pt>
              </c:numCache>
            </c:numRef>
          </c:cat>
          <c:val>
            <c:numRef>
              <c:f>Retail!$B$138:$B$225</c:f>
              <c:numCache>
                <c:formatCode>"R"#,##0_);\("R"#,##0\)</c:formatCode>
                <c:ptCount val="88"/>
                <c:pt idx="0">
                  <c:v>47614</c:v>
                </c:pt>
                <c:pt idx="1">
                  <c:v>46476</c:v>
                </c:pt>
                <c:pt idx="2">
                  <c:v>48633</c:v>
                </c:pt>
                <c:pt idx="3">
                  <c:v>47507</c:v>
                </c:pt>
                <c:pt idx="4">
                  <c:v>48790</c:v>
                </c:pt>
                <c:pt idx="5">
                  <c:v>47562</c:v>
                </c:pt>
                <c:pt idx="6">
                  <c:v>48285</c:v>
                </c:pt>
                <c:pt idx="7">
                  <c:v>47450</c:v>
                </c:pt>
                <c:pt idx="8">
                  <c:v>48297</c:v>
                </c:pt>
                <c:pt idx="9">
                  <c:v>49782</c:v>
                </c:pt>
                <c:pt idx="10">
                  <c:v>51061</c:v>
                </c:pt>
                <c:pt idx="11">
                  <c:v>67888</c:v>
                </c:pt>
                <c:pt idx="12">
                  <c:v>47972</c:v>
                </c:pt>
                <c:pt idx="13">
                  <c:v>47016</c:v>
                </c:pt>
                <c:pt idx="14">
                  <c:v>50348</c:v>
                </c:pt>
                <c:pt idx="15">
                  <c:v>49502</c:v>
                </c:pt>
                <c:pt idx="16">
                  <c:v>51116</c:v>
                </c:pt>
                <c:pt idx="17">
                  <c:v>51455</c:v>
                </c:pt>
                <c:pt idx="18">
                  <c:v>52479</c:v>
                </c:pt>
                <c:pt idx="19">
                  <c:v>49921</c:v>
                </c:pt>
                <c:pt idx="20">
                  <c:v>51304</c:v>
                </c:pt>
                <c:pt idx="21">
                  <c:v>53096</c:v>
                </c:pt>
                <c:pt idx="22">
                  <c:v>55466</c:v>
                </c:pt>
                <c:pt idx="23">
                  <c:v>73726</c:v>
                </c:pt>
                <c:pt idx="24">
                  <c:v>51309</c:v>
                </c:pt>
                <c:pt idx="25">
                  <c:v>49903</c:v>
                </c:pt>
                <c:pt idx="26">
                  <c:v>52920</c:v>
                </c:pt>
                <c:pt idx="27">
                  <c:v>54507</c:v>
                </c:pt>
                <c:pt idx="28">
                  <c:v>52002</c:v>
                </c:pt>
                <c:pt idx="29">
                  <c:v>52761</c:v>
                </c:pt>
                <c:pt idx="30">
                  <c:v>54091</c:v>
                </c:pt>
                <c:pt idx="31">
                  <c:v>53623</c:v>
                </c:pt>
                <c:pt idx="32">
                  <c:v>55298</c:v>
                </c:pt>
                <c:pt idx="33">
                  <c:v>57330</c:v>
                </c:pt>
                <c:pt idx="34">
                  <c:v>59491</c:v>
                </c:pt>
                <c:pt idx="35">
                  <c:v>80076</c:v>
                </c:pt>
                <c:pt idx="36">
                  <c:v>53675</c:v>
                </c:pt>
                <c:pt idx="37">
                  <c:v>53306</c:v>
                </c:pt>
                <c:pt idx="38">
                  <c:v>56658</c:v>
                </c:pt>
                <c:pt idx="39">
                  <c:v>55468</c:v>
                </c:pt>
                <c:pt idx="40">
                  <c:v>55356</c:v>
                </c:pt>
                <c:pt idx="41">
                  <c:v>57494</c:v>
                </c:pt>
                <c:pt idx="42">
                  <c:v>55859</c:v>
                </c:pt>
                <c:pt idx="43">
                  <c:v>57388</c:v>
                </c:pt>
                <c:pt idx="44">
                  <c:v>58006</c:v>
                </c:pt>
                <c:pt idx="45">
                  <c:v>58267</c:v>
                </c:pt>
                <c:pt idx="46">
                  <c:v>61819</c:v>
                </c:pt>
                <c:pt idx="47">
                  <c:v>81322</c:v>
                </c:pt>
                <c:pt idx="48">
                  <c:v>54861</c:v>
                </c:pt>
                <c:pt idx="49">
                  <c:v>55260</c:v>
                </c:pt>
                <c:pt idx="50">
                  <c:v>58190</c:v>
                </c:pt>
                <c:pt idx="51">
                  <c:v>56563</c:v>
                </c:pt>
                <c:pt idx="52">
                  <c:v>58791</c:v>
                </c:pt>
                <c:pt idx="53">
                  <c:v>58374</c:v>
                </c:pt>
                <c:pt idx="54">
                  <c:v>57494</c:v>
                </c:pt>
                <c:pt idx="55">
                  <c:v>59212</c:v>
                </c:pt>
                <c:pt idx="56">
                  <c:v>57974</c:v>
                </c:pt>
                <c:pt idx="57">
                  <c:v>59163</c:v>
                </c:pt>
                <c:pt idx="58">
                  <c:v>64443</c:v>
                </c:pt>
                <c:pt idx="59">
                  <c:v>82966</c:v>
                </c:pt>
                <c:pt idx="60">
                  <c:v>57546</c:v>
                </c:pt>
                <c:pt idx="61">
                  <c:v>56374</c:v>
                </c:pt>
                <c:pt idx="62">
                  <c:v>58491</c:v>
                </c:pt>
                <c:pt idx="63">
                  <c:v>57845</c:v>
                </c:pt>
                <c:pt idx="64">
                  <c:v>60451</c:v>
                </c:pt>
                <c:pt idx="65">
                  <c:v>57894</c:v>
                </c:pt>
                <c:pt idx="66">
                  <c:v>58954</c:v>
                </c:pt>
                <c:pt idx="67">
                  <c:v>60249</c:v>
                </c:pt>
                <c:pt idx="68">
                  <c:v>59217</c:v>
                </c:pt>
                <c:pt idx="69">
                  <c:v>61075</c:v>
                </c:pt>
                <c:pt idx="70">
                  <c:v>65597</c:v>
                </c:pt>
                <c:pt idx="71">
                  <c:v>84531</c:v>
                </c:pt>
                <c:pt idx="72">
                  <c:v>58610</c:v>
                </c:pt>
                <c:pt idx="73">
                  <c:v>58463</c:v>
                </c:pt>
                <c:pt idx="74">
                  <c:v>60140</c:v>
                </c:pt>
                <c:pt idx="75">
                  <c:v>59969</c:v>
                </c:pt>
                <c:pt idx="76">
                  <c:v>61584</c:v>
                </c:pt>
                <c:pt idx="77">
                  <c:v>60087</c:v>
                </c:pt>
                <c:pt idx="78">
                  <c:v>60910</c:v>
                </c:pt>
                <c:pt idx="79">
                  <c:v>62629</c:v>
                </c:pt>
                <c:pt idx="80">
                  <c:v>61017</c:v>
                </c:pt>
                <c:pt idx="81">
                  <c:v>63161</c:v>
                </c:pt>
                <c:pt idx="82">
                  <c:v>68074</c:v>
                </c:pt>
                <c:pt idx="83">
                  <c:v>87989</c:v>
                </c:pt>
                <c:pt idx="84">
                  <c:v>60425</c:v>
                </c:pt>
                <c:pt idx="85">
                  <c:v>60783</c:v>
                </c:pt>
                <c:pt idx="86">
                  <c:v>61887</c:v>
                </c:pt>
                <c:pt idx="87">
                  <c:v>60902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888448"/>
        <c:axId val="386889984"/>
      </c:lineChart>
      <c:dateAx>
        <c:axId val="3868884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86889984"/>
        <c:crosses val="autoZero"/>
        <c:auto val="1"/>
        <c:lblOffset val="100"/>
        <c:baseTimeUnit val="months"/>
      </c:dateAx>
      <c:valAx>
        <c:axId val="386889984"/>
        <c:scaling>
          <c:orientation val="minMax"/>
          <c:min val="36000"/>
        </c:scaling>
        <c:delete val="0"/>
        <c:axPos val="l"/>
        <c:numFmt formatCode="&quot;R&quot;#,##0_);\(&quot;R&quot;#,##0\)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688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373166324594259"/>
          <c:y val="5.9674817524077238E-2"/>
          <c:w val="0.32041338582679357"/>
          <c:h val="0.13679687433207671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rgbClr val="E6DCAC"/>
        </a:gs>
        <a:gs pos="12000">
          <a:srgbClr val="E6D78A"/>
        </a:gs>
        <a:gs pos="30000">
          <a:srgbClr val="C7AC4C"/>
        </a:gs>
        <a:gs pos="45000">
          <a:srgbClr val="E6D78A"/>
        </a:gs>
        <a:gs pos="77000">
          <a:srgbClr val="C7AC4C"/>
        </a:gs>
        <a:gs pos="100000">
          <a:srgbClr val="E6DCAC"/>
        </a:gs>
      </a:gsLst>
      <a:lin ang="5400000" scaled="0"/>
    </a:gra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4325984659129"/>
          <c:y val="2.6671845631937318E-2"/>
          <c:w val="0.8672475940507437"/>
          <c:h val="0.84077586202468502"/>
        </c:manualLayout>
      </c:layout>
      <c:lineChart>
        <c:grouping val="standard"/>
        <c:varyColors val="0"/>
        <c:ser>
          <c:idx val="0"/>
          <c:order val="0"/>
          <c:tx>
            <c:strRef>
              <c:f>Retail!$C$3</c:f>
              <c:strCache>
                <c:ptCount val="1"/>
                <c:pt idx="0">
                  <c:v>Motor Trade Sales</c:v>
                </c:pt>
              </c:strCache>
            </c:strRef>
          </c:tx>
          <c:spPr>
            <a:ln w="38100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31750">
                <a:solidFill>
                  <a:srgbClr val="C0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Retail!$A$138:$A$223</c:f>
              <c:numCache>
                <c:formatCode>mmm\-yy</c:formatCode>
                <c:ptCount val="8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41346</c:v>
                </c:pt>
                <c:pt idx="51">
                  <c:v>41377</c:v>
                </c:pt>
                <c:pt idx="52">
                  <c:v>41407</c:v>
                </c:pt>
                <c:pt idx="53">
                  <c:v>41438</c:v>
                </c:pt>
                <c:pt idx="54">
                  <c:v>41468</c:v>
                </c:pt>
                <c:pt idx="55">
                  <c:v>41499</c:v>
                </c:pt>
                <c:pt idx="56">
                  <c:v>41530</c:v>
                </c:pt>
                <c:pt idx="57">
                  <c:v>41560</c:v>
                </c:pt>
                <c:pt idx="58">
                  <c:v>41591</c:v>
                </c:pt>
                <c:pt idx="59">
                  <c:v>41621</c:v>
                </c:pt>
                <c:pt idx="60">
                  <c:v>41653</c:v>
                </c:pt>
                <c:pt idx="61">
                  <c:v>41684</c:v>
                </c:pt>
                <c:pt idx="62">
                  <c:v>41712</c:v>
                </c:pt>
                <c:pt idx="63">
                  <c:v>41743</c:v>
                </c:pt>
                <c:pt idx="64">
                  <c:v>41773</c:v>
                </c:pt>
                <c:pt idx="65">
                  <c:v>41804</c:v>
                </c:pt>
                <c:pt idx="66">
                  <c:v>41834</c:v>
                </c:pt>
                <c:pt idx="67">
                  <c:v>41865</c:v>
                </c:pt>
                <c:pt idx="68">
                  <c:v>41896</c:v>
                </c:pt>
                <c:pt idx="69">
                  <c:v>41926</c:v>
                </c:pt>
                <c:pt idx="70">
                  <c:v>41957</c:v>
                </c:pt>
                <c:pt idx="71">
                  <c:v>41987</c:v>
                </c:pt>
                <c:pt idx="72">
                  <c:v>42018</c:v>
                </c:pt>
                <c:pt idx="73">
                  <c:v>42049</c:v>
                </c:pt>
                <c:pt idx="74">
                  <c:v>42077</c:v>
                </c:pt>
                <c:pt idx="75">
                  <c:v>42108</c:v>
                </c:pt>
                <c:pt idx="76">
                  <c:v>42138</c:v>
                </c:pt>
                <c:pt idx="77">
                  <c:v>42169</c:v>
                </c:pt>
                <c:pt idx="78">
                  <c:v>42199</c:v>
                </c:pt>
                <c:pt idx="79">
                  <c:v>42230</c:v>
                </c:pt>
                <c:pt idx="80">
                  <c:v>42261</c:v>
                </c:pt>
                <c:pt idx="81">
                  <c:v>42291</c:v>
                </c:pt>
                <c:pt idx="82">
                  <c:v>42322</c:v>
                </c:pt>
                <c:pt idx="83">
                  <c:v>42352</c:v>
                </c:pt>
                <c:pt idx="84">
                  <c:v>42383</c:v>
                </c:pt>
                <c:pt idx="85">
                  <c:v>42414</c:v>
                </c:pt>
              </c:numCache>
            </c:numRef>
          </c:cat>
          <c:val>
            <c:numRef>
              <c:f>Retail!$C$138:$C$225</c:f>
              <c:numCache>
                <c:formatCode>"R"#,##0_);\("R"#,##0\)</c:formatCode>
                <c:ptCount val="88"/>
                <c:pt idx="0">
                  <c:v>27809</c:v>
                </c:pt>
                <c:pt idx="1">
                  <c:v>28099</c:v>
                </c:pt>
                <c:pt idx="2">
                  <c:v>28201</c:v>
                </c:pt>
                <c:pt idx="3">
                  <c:v>27503</c:v>
                </c:pt>
                <c:pt idx="4">
                  <c:v>27623</c:v>
                </c:pt>
                <c:pt idx="5">
                  <c:v>28445</c:v>
                </c:pt>
                <c:pt idx="6">
                  <c:v>28509</c:v>
                </c:pt>
                <c:pt idx="7">
                  <c:v>28002</c:v>
                </c:pt>
                <c:pt idx="8">
                  <c:v>28494</c:v>
                </c:pt>
                <c:pt idx="9">
                  <c:v>29049</c:v>
                </c:pt>
                <c:pt idx="10">
                  <c:v>30115</c:v>
                </c:pt>
                <c:pt idx="11">
                  <c:v>31844</c:v>
                </c:pt>
                <c:pt idx="12">
                  <c:v>31180</c:v>
                </c:pt>
                <c:pt idx="13">
                  <c:v>31587</c:v>
                </c:pt>
                <c:pt idx="14">
                  <c:v>31387</c:v>
                </c:pt>
                <c:pt idx="15">
                  <c:v>32547</c:v>
                </c:pt>
                <c:pt idx="16">
                  <c:v>33797</c:v>
                </c:pt>
                <c:pt idx="17">
                  <c:v>32005</c:v>
                </c:pt>
                <c:pt idx="18">
                  <c:v>32870</c:v>
                </c:pt>
                <c:pt idx="19">
                  <c:v>33989</c:v>
                </c:pt>
                <c:pt idx="20">
                  <c:v>32741</c:v>
                </c:pt>
                <c:pt idx="21">
                  <c:v>33405</c:v>
                </c:pt>
                <c:pt idx="22">
                  <c:v>34170</c:v>
                </c:pt>
                <c:pt idx="23">
                  <c:v>36017</c:v>
                </c:pt>
                <c:pt idx="24">
                  <c:v>36607</c:v>
                </c:pt>
                <c:pt idx="25">
                  <c:v>36289</c:v>
                </c:pt>
                <c:pt idx="26">
                  <c:v>36660</c:v>
                </c:pt>
                <c:pt idx="27">
                  <c:v>36427</c:v>
                </c:pt>
                <c:pt idx="28">
                  <c:v>36441</c:v>
                </c:pt>
                <c:pt idx="29">
                  <c:v>37560</c:v>
                </c:pt>
                <c:pt idx="30">
                  <c:v>37029</c:v>
                </c:pt>
                <c:pt idx="31">
                  <c:v>37782</c:v>
                </c:pt>
                <c:pt idx="32">
                  <c:v>39596</c:v>
                </c:pt>
                <c:pt idx="33">
                  <c:v>38500</c:v>
                </c:pt>
                <c:pt idx="34">
                  <c:v>39053</c:v>
                </c:pt>
                <c:pt idx="35">
                  <c:v>39979</c:v>
                </c:pt>
                <c:pt idx="36">
                  <c:v>39547</c:v>
                </c:pt>
                <c:pt idx="37">
                  <c:v>40602</c:v>
                </c:pt>
                <c:pt idx="38">
                  <c:v>40686</c:v>
                </c:pt>
                <c:pt idx="39">
                  <c:v>41606</c:v>
                </c:pt>
                <c:pt idx="40">
                  <c:v>41813</c:v>
                </c:pt>
                <c:pt idx="41">
                  <c:v>42203</c:v>
                </c:pt>
                <c:pt idx="42">
                  <c:v>41327</c:v>
                </c:pt>
                <c:pt idx="43">
                  <c:v>41420</c:v>
                </c:pt>
                <c:pt idx="44">
                  <c:v>42612</c:v>
                </c:pt>
                <c:pt idx="45">
                  <c:v>43385</c:v>
                </c:pt>
                <c:pt idx="46">
                  <c:v>43553</c:v>
                </c:pt>
                <c:pt idx="47">
                  <c:v>43567</c:v>
                </c:pt>
                <c:pt idx="48">
                  <c:v>44261</c:v>
                </c:pt>
                <c:pt idx="49">
                  <c:v>44131</c:v>
                </c:pt>
                <c:pt idx="50">
                  <c:v>45467</c:v>
                </c:pt>
                <c:pt idx="51">
                  <c:v>45359</c:v>
                </c:pt>
                <c:pt idx="52">
                  <c:v>45726</c:v>
                </c:pt>
                <c:pt idx="53">
                  <c:v>44873</c:v>
                </c:pt>
                <c:pt idx="54">
                  <c:v>45911</c:v>
                </c:pt>
                <c:pt idx="55">
                  <c:v>45956</c:v>
                </c:pt>
                <c:pt idx="56">
                  <c:v>44835</c:v>
                </c:pt>
                <c:pt idx="57">
                  <c:v>45776</c:v>
                </c:pt>
                <c:pt idx="58">
                  <c:v>45658</c:v>
                </c:pt>
                <c:pt idx="59">
                  <c:v>44697</c:v>
                </c:pt>
                <c:pt idx="60">
                  <c:v>46140</c:v>
                </c:pt>
                <c:pt idx="61">
                  <c:v>45953</c:v>
                </c:pt>
                <c:pt idx="62">
                  <c:v>46066</c:v>
                </c:pt>
                <c:pt idx="63">
                  <c:v>46189</c:v>
                </c:pt>
                <c:pt idx="64">
                  <c:v>46258</c:v>
                </c:pt>
                <c:pt idx="65">
                  <c:v>47279</c:v>
                </c:pt>
                <c:pt idx="66">
                  <c:v>47229</c:v>
                </c:pt>
                <c:pt idx="67">
                  <c:v>47454</c:v>
                </c:pt>
                <c:pt idx="68">
                  <c:v>47355</c:v>
                </c:pt>
                <c:pt idx="69">
                  <c:v>47821</c:v>
                </c:pt>
                <c:pt idx="70">
                  <c:v>46836</c:v>
                </c:pt>
                <c:pt idx="71">
                  <c:v>46647</c:v>
                </c:pt>
                <c:pt idx="72">
                  <c:v>46267</c:v>
                </c:pt>
                <c:pt idx="73">
                  <c:v>45721</c:v>
                </c:pt>
                <c:pt idx="74">
                  <c:v>47770</c:v>
                </c:pt>
                <c:pt idx="75">
                  <c:v>45906</c:v>
                </c:pt>
                <c:pt idx="76">
                  <c:v>46512</c:v>
                </c:pt>
                <c:pt idx="77">
                  <c:v>47236</c:v>
                </c:pt>
                <c:pt idx="78">
                  <c:v>47627</c:v>
                </c:pt>
                <c:pt idx="79">
                  <c:v>46248</c:v>
                </c:pt>
                <c:pt idx="80">
                  <c:v>47241</c:v>
                </c:pt>
                <c:pt idx="81">
                  <c:v>46662</c:v>
                </c:pt>
                <c:pt idx="82">
                  <c:v>47167</c:v>
                </c:pt>
                <c:pt idx="83">
                  <c:v>46141</c:v>
                </c:pt>
                <c:pt idx="84">
                  <c:v>46141</c:v>
                </c:pt>
                <c:pt idx="85">
                  <c:v>48519</c:v>
                </c:pt>
                <c:pt idx="86">
                  <c:v>46940</c:v>
                </c:pt>
                <c:pt idx="87">
                  <c:v>48548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15712"/>
        <c:axId val="386937984"/>
      </c:lineChart>
      <c:dateAx>
        <c:axId val="386915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86937984"/>
        <c:crosses val="autoZero"/>
        <c:auto val="1"/>
        <c:lblOffset val="100"/>
        <c:baseTimeUnit val="months"/>
      </c:dateAx>
      <c:valAx>
        <c:axId val="386937984"/>
        <c:scaling>
          <c:orientation val="minMax"/>
          <c:min val="20000"/>
        </c:scaling>
        <c:delete val="0"/>
        <c:axPos val="l"/>
        <c:numFmt formatCode="&quot;R&quot;#,##0_);\(&quot;R&quot;#,##0\)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691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990903377527786"/>
          <c:y val="0.64077471946037434"/>
          <c:w val="0.78212510936132951"/>
          <c:h val="0.13679687433207671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rgbClr val="E6DCAC"/>
        </a:gs>
        <a:gs pos="12000">
          <a:srgbClr val="E6D78A"/>
        </a:gs>
        <a:gs pos="30000">
          <a:srgbClr val="C7AC4C"/>
        </a:gs>
        <a:gs pos="45000">
          <a:srgbClr val="E6D78A"/>
        </a:gs>
        <a:gs pos="77000">
          <a:srgbClr val="C7AC4C"/>
        </a:gs>
        <a:gs pos="100000">
          <a:srgbClr val="E6DCAC"/>
        </a:gs>
      </a:gsLst>
      <a:lin ang="5400000" scaled="0"/>
    </a:gra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60028756290437E-2"/>
          <c:y val="3.456221198156683E-2"/>
          <c:w val="0.92932969086990003"/>
          <c:h val="0.9331797235023046"/>
        </c:manualLayout>
      </c:layout>
      <c:lineChart>
        <c:grouping val="standard"/>
        <c:varyColors val="0"/>
        <c:ser>
          <c:idx val="0"/>
          <c:order val="0"/>
          <c:tx>
            <c:strRef>
              <c:f>Retail!$B$3</c:f>
              <c:strCache>
                <c:ptCount val="1"/>
                <c:pt idx="0">
                  <c:v>Retail Sales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Manufacturing!$A$248:$A$265</c:f>
              <c:strCache>
                <c:ptCount val="18"/>
                <c:pt idx="0">
                  <c:v>Year-on-Year 1999</c:v>
                </c:pt>
                <c:pt idx="1">
                  <c:v>Year-on-Year 2000</c:v>
                </c:pt>
                <c:pt idx="2">
                  <c:v>Year-on-Year 2001</c:v>
                </c:pt>
                <c:pt idx="3">
                  <c:v>Year-on-Year 2002</c:v>
                </c:pt>
                <c:pt idx="4">
                  <c:v>Year-on-Year 2003</c:v>
                </c:pt>
                <c:pt idx="5">
                  <c:v>Year-on-Year 2004</c:v>
                </c:pt>
                <c:pt idx="6">
                  <c:v>Year-on-Year 2005</c:v>
                </c:pt>
                <c:pt idx="7">
                  <c:v>Year-on-Year 2006</c:v>
                </c:pt>
                <c:pt idx="8">
                  <c:v>Year-on-Year 2007</c:v>
                </c:pt>
                <c:pt idx="9">
                  <c:v>Year-on-Year 2008</c:v>
                </c:pt>
                <c:pt idx="10">
                  <c:v>Year-on-Year 2009</c:v>
                </c:pt>
                <c:pt idx="11">
                  <c:v>Year-on-Year 2010</c:v>
                </c:pt>
                <c:pt idx="12">
                  <c:v>Year-on-Year 2011</c:v>
                </c:pt>
                <c:pt idx="13">
                  <c:v>Year-on-Year 2012</c:v>
                </c:pt>
                <c:pt idx="14">
                  <c:v>Year-on-Year 2013</c:v>
                </c:pt>
                <c:pt idx="15">
                  <c:v>Year-on-Year 2014</c:v>
                </c:pt>
                <c:pt idx="16">
                  <c:v>Year-on-Year 2015</c:v>
                </c:pt>
                <c:pt idx="17">
                  <c:v>Year-on-Year 2016</c:v>
                </c:pt>
              </c:strCache>
            </c:strRef>
          </c:cat>
          <c:val>
            <c:numRef>
              <c:f>Retail!$B$248:$B$265</c:f>
              <c:numCache>
                <c:formatCode>0.00</c:formatCode>
                <c:ptCount val="18"/>
                <c:pt idx="0">
                  <c:v>-1.0784004284908202</c:v>
                </c:pt>
                <c:pt idx="1">
                  <c:v>0.36596390638673693</c:v>
                </c:pt>
                <c:pt idx="2">
                  <c:v>2.7291819197718636</c:v>
                </c:pt>
                <c:pt idx="3">
                  <c:v>92.729071523017339</c:v>
                </c:pt>
                <c:pt idx="4">
                  <c:v>4.8946455463080403</c:v>
                </c:pt>
                <c:pt idx="5">
                  <c:v>11.179608498005388</c:v>
                </c:pt>
                <c:pt idx="6">
                  <c:v>8.218006433551249</c:v>
                </c:pt>
                <c:pt idx="7">
                  <c:v>11.916777830039562</c:v>
                </c:pt>
                <c:pt idx="8">
                  <c:v>7.4495895526770068</c:v>
                </c:pt>
                <c:pt idx="9">
                  <c:v>-0.78619019306099358</c:v>
                </c:pt>
                <c:pt idx="10">
                  <c:v>-3.1629238626577592</c:v>
                </c:pt>
                <c:pt idx="11">
                  <c:v>5.6822030716865912</c:v>
                </c:pt>
                <c:pt idx="12">
                  <c:v>6.3009057453335293</c:v>
                </c:pt>
                <c:pt idx="13">
                  <c:v>4.6497086784561628</c:v>
                </c:pt>
                <c:pt idx="14">
                  <c:v>2.6500884167023875</c:v>
                </c:pt>
                <c:pt idx="15">
                  <c:v>2.0645908769775887</c:v>
                </c:pt>
                <c:pt idx="16">
                  <c:v>3.3064489910921391</c:v>
                </c:pt>
                <c:pt idx="17">
                  <c:v>-4.0179221198138553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Retail!$C$3</c:f>
              <c:strCache>
                <c:ptCount val="1"/>
                <c:pt idx="0">
                  <c:v>Motor Trade Sales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Manufacturing!$A$248:$A$265</c:f>
              <c:strCache>
                <c:ptCount val="18"/>
                <c:pt idx="0">
                  <c:v>Year-on-Year 1999</c:v>
                </c:pt>
                <c:pt idx="1">
                  <c:v>Year-on-Year 2000</c:v>
                </c:pt>
                <c:pt idx="2">
                  <c:v>Year-on-Year 2001</c:v>
                </c:pt>
                <c:pt idx="3">
                  <c:v>Year-on-Year 2002</c:v>
                </c:pt>
                <c:pt idx="4">
                  <c:v>Year-on-Year 2003</c:v>
                </c:pt>
                <c:pt idx="5">
                  <c:v>Year-on-Year 2004</c:v>
                </c:pt>
                <c:pt idx="6">
                  <c:v>Year-on-Year 2005</c:v>
                </c:pt>
                <c:pt idx="7">
                  <c:v>Year-on-Year 2006</c:v>
                </c:pt>
                <c:pt idx="8">
                  <c:v>Year-on-Year 2007</c:v>
                </c:pt>
                <c:pt idx="9">
                  <c:v>Year-on-Year 2008</c:v>
                </c:pt>
                <c:pt idx="10">
                  <c:v>Year-on-Year 2009</c:v>
                </c:pt>
                <c:pt idx="11">
                  <c:v>Year-on-Year 2010</c:v>
                </c:pt>
                <c:pt idx="12">
                  <c:v>Year-on-Year 2011</c:v>
                </c:pt>
                <c:pt idx="13">
                  <c:v>Year-on-Year 2012</c:v>
                </c:pt>
                <c:pt idx="14">
                  <c:v>Year-on-Year 2013</c:v>
                </c:pt>
                <c:pt idx="15">
                  <c:v>Year-on-Year 2014</c:v>
                </c:pt>
                <c:pt idx="16">
                  <c:v>Year-on-Year 2015</c:v>
                </c:pt>
                <c:pt idx="17">
                  <c:v>Year-on-Year 2016</c:v>
                </c:pt>
              </c:strCache>
            </c:strRef>
          </c:cat>
          <c:val>
            <c:numRef>
              <c:f>Retail!$C$248:$C$265</c:f>
              <c:numCache>
                <c:formatCode>0.00</c:formatCode>
                <c:ptCount val="18"/>
                <c:pt idx="0">
                  <c:v>3.9230679368315924</c:v>
                </c:pt>
                <c:pt idx="1">
                  <c:v>34.437688416534669</c:v>
                </c:pt>
                <c:pt idx="2">
                  <c:v>15.896133906988762</c:v>
                </c:pt>
                <c:pt idx="3">
                  <c:v>19.65356210564979</c:v>
                </c:pt>
                <c:pt idx="4">
                  <c:v>12.196940213012031</c:v>
                </c:pt>
                <c:pt idx="5">
                  <c:v>13.214645156877491</c:v>
                </c:pt>
                <c:pt idx="6">
                  <c:v>21.384801277348654</c:v>
                </c:pt>
                <c:pt idx="7">
                  <c:v>14.451179408784665</c:v>
                </c:pt>
                <c:pt idx="8">
                  <c:v>9.2715220567513477</c:v>
                </c:pt>
                <c:pt idx="9">
                  <c:v>4.2312598395081169</c:v>
                </c:pt>
                <c:pt idx="10">
                  <c:v>-6.2656306676084794</c:v>
                </c:pt>
                <c:pt idx="11">
                  <c:v>15.130363434809556</c:v>
                </c:pt>
                <c:pt idx="12">
                  <c:v>14.209934419186476</c:v>
                </c:pt>
                <c:pt idx="13">
                  <c:v>11.151899770536144</c:v>
                </c:pt>
                <c:pt idx="14">
                  <c:v>8.0285315565146611</c:v>
                </c:pt>
                <c:pt idx="15">
                  <c:v>3.4233852391043929</c:v>
                </c:pt>
                <c:pt idx="16">
                  <c:v>-0.22317858220264331</c:v>
                </c:pt>
                <c:pt idx="17">
                  <c:v>1.8696457036227576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Retail!$D$3</c:f>
              <c:strCache>
                <c:ptCount val="1"/>
                <c:pt idx="0">
                  <c:v>Wholesale Trade Sales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Manufacturing!$A$248:$A$265</c:f>
              <c:strCache>
                <c:ptCount val="18"/>
                <c:pt idx="0">
                  <c:v>Year-on-Year 1999</c:v>
                </c:pt>
                <c:pt idx="1">
                  <c:v>Year-on-Year 2000</c:v>
                </c:pt>
                <c:pt idx="2">
                  <c:v>Year-on-Year 2001</c:v>
                </c:pt>
                <c:pt idx="3">
                  <c:v>Year-on-Year 2002</c:v>
                </c:pt>
                <c:pt idx="4">
                  <c:v>Year-on-Year 2003</c:v>
                </c:pt>
                <c:pt idx="5">
                  <c:v>Year-on-Year 2004</c:v>
                </c:pt>
                <c:pt idx="6">
                  <c:v>Year-on-Year 2005</c:v>
                </c:pt>
                <c:pt idx="7">
                  <c:v>Year-on-Year 2006</c:v>
                </c:pt>
                <c:pt idx="8">
                  <c:v>Year-on-Year 2007</c:v>
                </c:pt>
                <c:pt idx="9">
                  <c:v>Year-on-Year 2008</c:v>
                </c:pt>
                <c:pt idx="10">
                  <c:v>Year-on-Year 2009</c:v>
                </c:pt>
                <c:pt idx="11">
                  <c:v>Year-on-Year 2010</c:v>
                </c:pt>
                <c:pt idx="12">
                  <c:v>Year-on-Year 2011</c:v>
                </c:pt>
                <c:pt idx="13">
                  <c:v>Year-on-Year 2012</c:v>
                </c:pt>
                <c:pt idx="14">
                  <c:v>Year-on-Year 2013</c:v>
                </c:pt>
                <c:pt idx="15">
                  <c:v>Year-on-Year 2014</c:v>
                </c:pt>
                <c:pt idx="16">
                  <c:v>Year-on-Year 2015</c:v>
                </c:pt>
                <c:pt idx="17">
                  <c:v>Year-on-Year 2016</c:v>
                </c:pt>
              </c:strCache>
            </c:strRef>
          </c:cat>
          <c:val>
            <c:numRef>
              <c:f>Retail!$D$248:$D$265</c:f>
              <c:numCache>
                <c:formatCode>0.00</c:formatCode>
                <c:ptCount val="18"/>
                <c:pt idx="0">
                  <c:v>3.053663573618981</c:v>
                </c:pt>
                <c:pt idx="1">
                  <c:v>8.8991688126504478</c:v>
                </c:pt>
                <c:pt idx="2">
                  <c:v>3.3692783692783612</c:v>
                </c:pt>
                <c:pt idx="3">
                  <c:v>2.6109411566197949</c:v>
                </c:pt>
                <c:pt idx="4">
                  <c:v>7.2842639593908576</c:v>
                </c:pt>
                <c:pt idx="5">
                  <c:v>12.393610936179321</c:v>
                </c:pt>
                <c:pt idx="6">
                  <c:v>3.3462557451699126</c:v>
                </c:pt>
                <c:pt idx="7">
                  <c:v>6.5029704560819024</c:v>
                </c:pt>
                <c:pt idx="8">
                  <c:v>5.7639413128290462</c:v>
                </c:pt>
                <c:pt idx="9">
                  <c:v>7.2067379180291269</c:v>
                </c:pt>
                <c:pt idx="10">
                  <c:v>-1.7463746197250329</c:v>
                </c:pt>
                <c:pt idx="11">
                  <c:v>2.4530018608257098</c:v>
                </c:pt>
                <c:pt idx="12">
                  <c:v>6.6050492218503232</c:v>
                </c:pt>
                <c:pt idx="13">
                  <c:v>8.3455204707014286</c:v>
                </c:pt>
                <c:pt idx="14">
                  <c:v>5.287542470938611</c:v>
                </c:pt>
                <c:pt idx="15">
                  <c:v>0.85090721392084845</c:v>
                </c:pt>
                <c:pt idx="16">
                  <c:v>1.8052811350706577</c:v>
                </c:pt>
                <c:pt idx="17">
                  <c:v>0.35537871589126357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559232"/>
        <c:axId val="368560768"/>
      </c:lineChart>
      <c:catAx>
        <c:axId val="3685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60768"/>
        <c:crossesAt val="5"/>
        <c:auto val="1"/>
        <c:lblAlgn val="ctr"/>
        <c:lblOffset val="100"/>
        <c:tickLblSkip val="1"/>
        <c:tickMarkSkip val="1"/>
        <c:noMultiLvlLbl val="0"/>
      </c:catAx>
      <c:valAx>
        <c:axId val="368560768"/>
        <c:scaling>
          <c:orientation val="minMax"/>
          <c:max val="40"/>
          <c:min val="-18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559232"/>
        <c:crosses val="autoZero"/>
        <c:crossBetween val="between"/>
        <c:majorUnit val="5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86886228262567"/>
          <c:y val="3.6866400668526401E-2"/>
          <c:w val="0.30506513740576946"/>
          <c:h val="0.156682085142960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29147041932668E-2"/>
          <c:y val="3.6108226017674452E-2"/>
          <c:w val="0.89152509139548464"/>
          <c:h val="0.79909482784010888"/>
        </c:manualLayout>
      </c:layout>
      <c:lineChart>
        <c:grouping val="standard"/>
        <c:varyColors val="0"/>
        <c:ser>
          <c:idx val="0"/>
          <c:order val="0"/>
          <c:tx>
            <c:strRef>
              <c:f>Retail!$D$3</c:f>
              <c:strCache>
                <c:ptCount val="1"/>
                <c:pt idx="0">
                  <c:v>Wholesale Trade Sales</c:v>
                </c:pt>
              </c:strCache>
            </c:strRef>
          </c:tx>
          <c:spPr>
            <a:ln w="38100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31750">
                <a:solidFill>
                  <a:srgbClr val="C0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Retail!$A$138:$A$225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41346</c:v>
                </c:pt>
                <c:pt idx="51">
                  <c:v>41377</c:v>
                </c:pt>
                <c:pt idx="52">
                  <c:v>41407</c:v>
                </c:pt>
                <c:pt idx="53">
                  <c:v>41438</c:v>
                </c:pt>
                <c:pt idx="54">
                  <c:v>41468</c:v>
                </c:pt>
                <c:pt idx="55">
                  <c:v>41499</c:v>
                </c:pt>
                <c:pt idx="56">
                  <c:v>41530</c:v>
                </c:pt>
                <c:pt idx="57">
                  <c:v>41560</c:v>
                </c:pt>
                <c:pt idx="58">
                  <c:v>41591</c:v>
                </c:pt>
                <c:pt idx="59">
                  <c:v>41621</c:v>
                </c:pt>
                <c:pt idx="60">
                  <c:v>41653</c:v>
                </c:pt>
                <c:pt idx="61">
                  <c:v>41684</c:v>
                </c:pt>
                <c:pt idx="62">
                  <c:v>41712</c:v>
                </c:pt>
                <c:pt idx="63">
                  <c:v>41743</c:v>
                </c:pt>
                <c:pt idx="64">
                  <c:v>41773</c:v>
                </c:pt>
                <c:pt idx="65">
                  <c:v>41804</c:v>
                </c:pt>
                <c:pt idx="66">
                  <c:v>41834</c:v>
                </c:pt>
                <c:pt idx="67">
                  <c:v>41865</c:v>
                </c:pt>
                <c:pt idx="68">
                  <c:v>41896</c:v>
                </c:pt>
                <c:pt idx="69">
                  <c:v>41926</c:v>
                </c:pt>
                <c:pt idx="70">
                  <c:v>41957</c:v>
                </c:pt>
                <c:pt idx="71">
                  <c:v>41987</c:v>
                </c:pt>
                <c:pt idx="72">
                  <c:v>42018</c:v>
                </c:pt>
                <c:pt idx="73">
                  <c:v>42049</c:v>
                </c:pt>
                <c:pt idx="74">
                  <c:v>42077</c:v>
                </c:pt>
                <c:pt idx="75">
                  <c:v>42108</c:v>
                </c:pt>
                <c:pt idx="76">
                  <c:v>42138</c:v>
                </c:pt>
                <c:pt idx="77">
                  <c:v>42169</c:v>
                </c:pt>
                <c:pt idx="78">
                  <c:v>42199</c:v>
                </c:pt>
                <c:pt idx="79">
                  <c:v>42230</c:v>
                </c:pt>
                <c:pt idx="80">
                  <c:v>42261</c:v>
                </c:pt>
                <c:pt idx="81">
                  <c:v>42291</c:v>
                </c:pt>
                <c:pt idx="82">
                  <c:v>42322</c:v>
                </c:pt>
                <c:pt idx="83">
                  <c:v>42352</c:v>
                </c:pt>
                <c:pt idx="84">
                  <c:v>42383</c:v>
                </c:pt>
                <c:pt idx="85">
                  <c:v>42414</c:v>
                </c:pt>
                <c:pt idx="86">
                  <c:v>42443</c:v>
                </c:pt>
                <c:pt idx="87">
                  <c:v>42474</c:v>
                </c:pt>
              </c:numCache>
            </c:numRef>
          </c:cat>
          <c:val>
            <c:numRef>
              <c:f>Retail!$D$138:$D$225</c:f>
              <c:numCache>
                <c:formatCode>"R"#,##0_);\("R"#,##0\)</c:formatCode>
                <c:ptCount val="88"/>
                <c:pt idx="0">
                  <c:v>110595</c:v>
                </c:pt>
                <c:pt idx="1">
                  <c:v>105947</c:v>
                </c:pt>
                <c:pt idx="2">
                  <c:v>105215</c:v>
                </c:pt>
                <c:pt idx="3">
                  <c:v>103469</c:v>
                </c:pt>
                <c:pt idx="4">
                  <c:v>101467</c:v>
                </c:pt>
                <c:pt idx="5">
                  <c:v>102234</c:v>
                </c:pt>
                <c:pt idx="6">
                  <c:v>101696</c:v>
                </c:pt>
                <c:pt idx="7">
                  <c:v>102256</c:v>
                </c:pt>
                <c:pt idx="8">
                  <c:v>100748</c:v>
                </c:pt>
                <c:pt idx="9">
                  <c:v>102120</c:v>
                </c:pt>
                <c:pt idx="10">
                  <c:v>100978</c:v>
                </c:pt>
                <c:pt idx="11">
                  <c:v>104122</c:v>
                </c:pt>
                <c:pt idx="12">
                  <c:v>101323</c:v>
                </c:pt>
                <c:pt idx="13">
                  <c:v>103597</c:v>
                </c:pt>
                <c:pt idx="14">
                  <c:v>104315</c:v>
                </c:pt>
                <c:pt idx="15">
                  <c:v>104784</c:v>
                </c:pt>
                <c:pt idx="16">
                  <c:v>107099</c:v>
                </c:pt>
                <c:pt idx="17">
                  <c:v>105377</c:v>
                </c:pt>
                <c:pt idx="18">
                  <c:v>106444</c:v>
                </c:pt>
                <c:pt idx="19">
                  <c:v>107412</c:v>
                </c:pt>
                <c:pt idx="20">
                  <c:v>107799</c:v>
                </c:pt>
                <c:pt idx="21">
                  <c:v>104920</c:v>
                </c:pt>
                <c:pt idx="22">
                  <c:v>108238</c:v>
                </c:pt>
                <c:pt idx="23">
                  <c:v>109977</c:v>
                </c:pt>
                <c:pt idx="24">
                  <c:v>107939</c:v>
                </c:pt>
                <c:pt idx="25">
                  <c:v>107066</c:v>
                </c:pt>
                <c:pt idx="26">
                  <c:v>110603</c:v>
                </c:pt>
                <c:pt idx="27">
                  <c:v>110655</c:v>
                </c:pt>
                <c:pt idx="28">
                  <c:v>110839</c:v>
                </c:pt>
                <c:pt idx="29">
                  <c:v>114085</c:v>
                </c:pt>
                <c:pt idx="30">
                  <c:v>112380</c:v>
                </c:pt>
                <c:pt idx="31">
                  <c:v>113907</c:v>
                </c:pt>
                <c:pt idx="32">
                  <c:v>117490</c:v>
                </c:pt>
                <c:pt idx="33">
                  <c:v>116428</c:v>
                </c:pt>
                <c:pt idx="34">
                  <c:v>115025</c:v>
                </c:pt>
                <c:pt idx="35">
                  <c:v>118837</c:v>
                </c:pt>
                <c:pt idx="36">
                  <c:v>120017</c:v>
                </c:pt>
                <c:pt idx="37">
                  <c:v>122954</c:v>
                </c:pt>
                <c:pt idx="38">
                  <c:v>120427</c:v>
                </c:pt>
                <c:pt idx="39">
                  <c:v>122412</c:v>
                </c:pt>
                <c:pt idx="40">
                  <c:v>121080</c:v>
                </c:pt>
                <c:pt idx="41">
                  <c:v>119500</c:v>
                </c:pt>
                <c:pt idx="42">
                  <c:v>122554</c:v>
                </c:pt>
                <c:pt idx="43">
                  <c:v>122522</c:v>
                </c:pt>
                <c:pt idx="44">
                  <c:v>121738</c:v>
                </c:pt>
                <c:pt idx="45">
                  <c:v>124110</c:v>
                </c:pt>
                <c:pt idx="46">
                  <c:v>125091</c:v>
                </c:pt>
                <c:pt idx="47">
                  <c:v>125952</c:v>
                </c:pt>
                <c:pt idx="48">
                  <c:v>124750</c:v>
                </c:pt>
                <c:pt idx="49">
                  <c:v>124964</c:v>
                </c:pt>
                <c:pt idx="50">
                  <c:v>126975</c:v>
                </c:pt>
                <c:pt idx="51">
                  <c:v>125714</c:v>
                </c:pt>
                <c:pt idx="52">
                  <c:v>130730</c:v>
                </c:pt>
                <c:pt idx="53">
                  <c:v>129533</c:v>
                </c:pt>
                <c:pt idx="54">
                  <c:v>129681</c:v>
                </c:pt>
                <c:pt idx="55">
                  <c:v>129856</c:v>
                </c:pt>
                <c:pt idx="56">
                  <c:v>127679</c:v>
                </c:pt>
                <c:pt idx="57">
                  <c:v>130838</c:v>
                </c:pt>
                <c:pt idx="58">
                  <c:v>133837</c:v>
                </c:pt>
                <c:pt idx="59">
                  <c:v>131440</c:v>
                </c:pt>
                <c:pt idx="60">
                  <c:v>132091</c:v>
                </c:pt>
                <c:pt idx="61">
                  <c:v>131328</c:v>
                </c:pt>
                <c:pt idx="62">
                  <c:v>128863</c:v>
                </c:pt>
                <c:pt idx="63">
                  <c:v>131193</c:v>
                </c:pt>
                <c:pt idx="64">
                  <c:v>127870</c:v>
                </c:pt>
                <c:pt idx="65">
                  <c:v>131302</c:v>
                </c:pt>
                <c:pt idx="66">
                  <c:v>125109</c:v>
                </c:pt>
                <c:pt idx="67">
                  <c:v>131168</c:v>
                </c:pt>
                <c:pt idx="68">
                  <c:v>132793</c:v>
                </c:pt>
                <c:pt idx="69">
                  <c:v>130085</c:v>
                </c:pt>
                <c:pt idx="70">
                  <c:v>127843</c:v>
                </c:pt>
                <c:pt idx="71">
                  <c:v>129507</c:v>
                </c:pt>
                <c:pt idx="72">
                  <c:v>132897</c:v>
                </c:pt>
                <c:pt idx="73">
                  <c:v>133833</c:v>
                </c:pt>
                <c:pt idx="74">
                  <c:v>136831</c:v>
                </c:pt>
                <c:pt idx="75">
                  <c:v>128070</c:v>
                </c:pt>
                <c:pt idx="76">
                  <c:v>132367</c:v>
                </c:pt>
                <c:pt idx="77">
                  <c:v>131601</c:v>
                </c:pt>
                <c:pt idx="78">
                  <c:v>132991</c:v>
                </c:pt>
                <c:pt idx="79">
                  <c:v>131833</c:v>
                </c:pt>
                <c:pt idx="80">
                  <c:v>133780</c:v>
                </c:pt>
                <c:pt idx="81">
                  <c:v>133259</c:v>
                </c:pt>
                <c:pt idx="82">
                  <c:v>130748</c:v>
                </c:pt>
                <c:pt idx="83">
                  <c:v>131308</c:v>
                </c:pt>
                <c:pt idx="84">
                  <c:v>130056</c:v>
                </c:pt>
                <c:pt idx="85">
                  <c:v>133762</c:v>
                </c:pt>
                <c:pt idx="86">
                  <c:v>134879</c:v>
                </c:pt>
                <c:pt idx="87">
                  <c:v>132283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51840"/>
        <c:axId val="387657728"/>
      </c:lineChart>
      <c:dateAx>
        <c:axId val="3876518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87657728"/>
        <c:crosses val="autoZero"/>
        <c:auto val="1"/>
        <c:lblOffset val="100"/>
        <c:baseTimeUnit val="months"/>
      </c:dateAx>
      <c:valAx>
        <c:axId val="387657728"/>
        <c:scaling>
          <c:orientation val="minMax"/>
          <c:min val="86000"/>
        </c:scaling>
        <c:delete val="0"/>
        <c:axPos val="l"/>
        <c:numFmt formatCode="&quot;R&quot;#,##0_);\(&quot;R&quot;#,##0\)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7651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620822397200644"/>
          <c:y val="0.63789889456011073"/>
          <c:w val="0.78212510936132951"/>
          <c:h val="0.13679687433207671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rgbClr val="E6DCAC"/>
        </a:gs>
        <a:gs pos="12000">
          <a:srgbClr val="E6D78A"/>
        </a:gs>
        <a:gs pos="30000">
          <a:srgbClr val="C7AC4C"/>
        </a:gs>
        <a:gs pos="45000">
          <a:srgbClr val="E6D78A"/>
        </a:gs>
        <a:gs pos="77000">
          <a:srgbClr val="C7AC4C"/>
        </a:gs>
        <a:gs pos="100000">
          <a:srgbClr val="E6DCAC"/>
        </a:gs>
      </a:gsLst>
      <a:lin ang="5400000" scaled="0"/>
    </a:gra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84294686922835E-2"/>
          <c:y val="3.9506268099604801E-2"/>
          <c:w val="0.92163847957612965"/>
          <c:h val="0.92345901682826204"/>
        </c:manualLayout>
      </c:layout>
      <c:lineChart>
        <c:grouping val="standard"/>
        <c:varyColors val="0"/>
        <c:ser>
          <c:idx val="0"/>
          <c:order val="0"/>
          <c:tx>
            <c:strRef>
              <c:f>Monetary!$B$3</c:f>
              <c:strCache>
                <c:ptCount val="1"/>
                <c:pt idx="0">
                  <c:v>CPI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Monetary!$A$228:$A$246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Monetary!$B$228:$B$246</c:f>
              <c:numCache>
                <c:formatCode>#,##0.00_ ;\-#,##0.00\ </c:formatCode>
                <c:ptCount val="19"/>
                <c:pt idx="0">
                  <c:v>6.8500000000000005</c:v>
                </c:pt>
                <c:pt idx="1">
                  <c:v>5.2583333333333337</c:v>
                </c:pt>
                <c:pt idx="2">
                  <c:v>5.3250000000000002</c:v>
                </c:pt>
                <c:pt idx="3">
                  <c:v>5.7249999999999988</c:v>
                </c:pt>
                <c:pt idx="4">
                  <c:v>9.15</c:v>
                </c:pt>
                <c:pt idx="5">
                  <c:v>5.9666666666666659</c:v>
                </c:pt>
                <c:pt idx="6">
                  <c:v>1.3916666666666666</c:v>
                </c:pt>
                <c:pt idx="7">
                  <c:v>3.4</c:v>
                </c:pt>
                <c:pt idx="8">
                  <c:v>4.4333333333333327</c:v>
                </c:pt>
                <c:pt idx="9">
                  <c:v>6.9</c:v>
                </c:pt>
                <c:pt idx="10">
                  <c:v>11.483333333333334</c:v>
                </c:pt>
                <c:pt idx="11">
                  <c:v>7.4083333333333341</c:v>
                </c:pt>
                <c:pt idx="12">
                  <c:v>4.5250000000000004</c:v>
                </c:pt>
                <c:pt idx="13">
                  <c:v>4.7583333333333329</c:v>
                </c:pt>
                <c:pt idx="14">
                  <c:v>5.7</c:v>
                </c:pt>
                <c:pt idx="15">
                  <c:v>5.7583333333333329</c:v>
                </c:pt>
                <c:pt idx="16">
                  <c:v>6</c:v>
                </c:pt>
                <c:pt idx="17">
                  <c:v>4.5666666666666673</c:v>
                </c:pt>
                <c:pt idx="18">
                  <c:v>5.93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Monetary!$C$3</c:f>
              <c:strCache>
                <c:ptCount val="1"/>
                <c:pt idx="0">
                  <c:v>Long Term Interest Rates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Monetary!$A$228:$A$246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Monetary!$C$228:$C$246</c:f>
              <c:numCache>
                <c:formatCode>#,##0.00_ ;\-#,##0.00\ </c:formatCode>
                <c:ptCount val="19"/>
                <c:pt idx="0">
                  <c:v>15.338666666666667</c:v>
                </c:pt>
                <c:pt idx="1">
                  <c:v>14.825416666666664</c:v>
                </c:pt>
                <c:pt idx="2">
                  <c:v>13.722083333333332</c:v>
                </c:pt>
                <c:pt idx="3">
                  <c:v>11.306249999999999</c:v>
                </c:pt>
                <c:pt idx="4">
                  <c:v>11.548333333333334</c:v>
                </c:pt>
                <c:pt idx="5">
                  <c:v>9.5420833333333359</c:v>
                </c:pt>
                <c:pt idx="6">
                  <c:v>9.526250000000001</c:v>
                </c:pt>
                <c:pt idx="7">
                  <c:v>8.0083333333333311</c:v>
                </c:pt>
                <c:pt idx="8">
                  <c:v>7.9437500000000005</c:v>
                </c:pt>
                <c:pt idx="9">
                  <c:v>8.0813636363636352</c:v>
                </c:pt>
                <c:pt idx="10">
                  <c:v>9.0620833333333355</c:v>
                </c:pt>
                <c:pt idx="11">
                  <c:v>8.7212499999999995</c:v>
                </c:pt>
                <c:pt idx="12">
                  <c:v>8.3404166666666661</c:v>
                </c:pt>
                <c:pt idx="13">
                  <c:v>8.0970833333333321</c:v>
                </c:pt>
                <c:pt idx="14">
                  <c:v>6.7374999999999998</c:v>
                </c:pt>
                <c:pt idx="15">
                  <c:v>6.7008333333333328</c:v>
                </c:pt>
                <c:pt idx="16">
                  <c:v>7.4611538461538469</c:v>
                </c:pt>
                <c:pt idx="17">
                  <c:v>7.4629166666666675</c:v>
                </c:pt>
                <c:pt idx="18">
                  <c:v>8.43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Monetary!$D$3</c:f>
              <c:strCache>
                <c:ptCount val="1"/>
                <c:pt idx="0">
                  <c:v>Real Interest Rates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Monetary!$A$228:$A$246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Monetary!$D$228:$D$246</c:f>
              <c:numCache>
                <c:formatCode>#,##0.00_ ;\-#,##0.00\ </c:formatCode>
                <c:ptCount val="19"/>
                <c:pt idx="0">
                  <c:v>8.488666666666667</c:v>
                </c:pt>
                <c:pt idx="1">
                  <c:v>9.5670833333333345</c:v>
                </c:pt>
                <c:pt idx="2">
                  <c:v>8.3970833333333328</c:v>
                </c:pt>
                <c:pt idx="3">
                  <c:v>5.5812499999999998</c:v>
                </c:pt>
                <c:pt idx="4">
                  <c:v>2.3983333333333334</c:v>
                </c:pt>
                <c:pt idx="5">
                  <c:v>3.5754166666666669</c:v>
                </c:pt>
                <c:pt idx="6">
                  <c:v>8.1345833333333335</c:v>
                </c:pt>
                <c:pt idx="7">
                  <c:v>4.6083333333333334</c:v>
                </c:pt>
                <c:pt idx="8">
                  <c:v>3.5104166666666674</c:v>
                </c:pt>
                <c:pt idx="9">
                  <c:v>1.1813636363636362</c:v>
                </c:pt>
                <c:pt idx="10">
                  <c:v>-2.4212500000000001</c:v>
                </c:pt>
                <c:pt idx="11">
                  <c:v>1.3129166666666665</c:v>
                </c:pt>
                <c:pt idx="12">
                  <c:v>3.8154166666666662</c:v>
                </c:pt>
                <c:pt idx="13">
                  <c:v>3.3387499999999997</c:v>
                </c:pt>
                <c:pt idx="14">
                  <c:v>1.0375000000000003</c:v>
                </c:pt>
                <c:pt idx="15">
                  <c:v>0.94249999999999989</c:v>
                </c:pt>
                <c:pt idx="16">
                  <c:v>1.9226923076923073</c:v>
                </c:pt>
                <c:pt idx="17">
                  <c:v>2.8962499999999998</c:v>
                </c:pt>
                <c:pt idx="18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467136"/>
        <c:axId val="387468672"/>
      </c:lineChart>
      <c:catAx>
        <c:axId val="3874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46867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7468672"/>
        <c:scaling>
          <c:orientation val="minMax"/>
          <c:max val="18"/>
          <c:min val="-3"/>
        </c:scaling>
        <c:delete val="0"/>
        <c:axPos val="l"/>
        <c:numFmt formatCode="#,##0.00_ ;\-#,##0.0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467136"/>
        <c:crosses val="autoZero"/>
        <c:crossBetween val="between"/>
        <c:majorUnit val="3"/>
        <c:minorUnit val="3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62975345823817"/>
          <c:y val="0.10864197530864222"/>
          <c:w val="0.28888925726392367"/>
          <c:h val="0.16296348141669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782171099929134E-2"/>
          <c:y val="3.456221198156683E-2"/>
          <c:w val="0.93050754852619999"/>
          <c:h val="0.9331797235023046"/>
        </c:manualLayout>
      </c:layout>
      <c:lineChart>
        <c:grouping val="standard"/>
        <c:varyColors val="0"/>
        <c:ser>
          <c:idx val="0"/>
          <c:order val="0"/>
          <c:tx>
            <c:strRef>
              <c:f>Monetary!$E$3</c:f>
              <c:strCache>
                <c:ptCount val="1"/>
                <c:pt idx="0">
                  <c:v>Rand Dollar Exchange Rate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Monetary!$A$228:$A$246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Monetary!$E$228:$E$246</c:f>
              <c:numCache>
                <c:formatCode>#,##0.00_ ;\-#,##0.00\ </c:formatCode>
                <c:ptCount val="19"/>
                <c:pt idx="0">
                  <c:v>5.5551000000000004</c:v>
                </c:pt>
                <c:pt idx="1">
                  <c:v>6.1224666666666678</c:v>
                </c:pt>
                <c:pt idx="2">
                  <c:v>6.9959000000000016</c:v>
                </c:pt>
                <c:pt idx="3">
                  <c:v>8.7372416666666641</c:v>
                </c:pt>
                <c:pt idx="4">
                  <c:v>10.360966666666664</c:v>
                </c:pt>
                <c:pt idx="5">
                  <c:v>7.4037250000000006</c:v>
                </c:pt>
                <c:pt idx="6">
                  <c:v>6.3881583333333332</c:v>
                </c:pt>
                <c:pt idx="7">
                  <c:v>6.3674250000000008</c:v>
                </c:pt>
                <c:pt idx="8">
                  <c:v>6.8117583333333345</c:v>
                </c:pt>
                <c:pt idx="9">
                  <c:v>7.0046090909090903</c:v>
                </c:pt>
                <c:pt idx="10">
                  <c:v>7.2387249999999996</c:v>
                </c:pt>
                <c:pt idx="11">
                  <c:v>6.5155666666666674</c:v>
                </c:pt>
                <c:pt idx="12">
                  <c:v>6.7169166666666671</c:v>
                </c:pt>
                <c:pt idx="13">
                  <c:v>7.271374999999999</c:v>
                </c:pt>
                <c:pt idx="14">
                  <c:v>8.2080499999999983</c:v>
                </c:pt>
                <c:pt idx="15">
                  <c:v>9.7354833333333328</c:v>
                </c:pt>
                <c:pt idx="16">
                  <c:v>10.883976923076924</c:v>
                </c:pt>
                <c:pt idx="17">
                  <c:v>13.33985</c:v>
                </c:pt>
                <c:pt idx="18">
                  <c:v>15.234999999999999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Monetary!$D$3</c:f>
              <c:strCache>
                <c:ptCount val="1"/>
                <c:pt idx="0">
                  <c:v>Real Interest Rates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Monetary!$A$228:$A$246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Monetary!$D$228:$D$246</c:f>
              <c:numCache>
                <c:formatCode>#,##0.00_ ;\-#,##0.00\ </c:formatCode>
                <c:ptCount val="19"/>
                <c:pt idx="0">
                  <c:v>8.488666666666667</c:v>
                </c:pt>
                <c:pt idx="1">
                  <c:v>9.5670833333333345</c:v>
                </c:pt>
                <c:pt idx="2">
                  <c:v>8.3970833333333328</c:v>
                </c:pt>
                <c:pt idx="3">
                  <c:v>5.5812499999999998</c:v>
                </c:pt>
                <c:pt idx="4">
                  <c:v>2.3983333333333334</c:v>
                </c:pt>
                <c:pt idx="5">
                  <c:v>3.5754166666666669</c:v>
                </c:pt>
                <c:pt idx="6">
                  <c:v>8.1345833333333335</c:v>
                </c:pt>
                <c:pt idx="7">
                  <c:v>4.6083333333333334</c:v>
                </c:pt>
                <c:pt idx="8">
                  <c:v>3.5104166666666674</c:v>
                </c:pt>
                <c:pt idx="9">
                  <c:v>1.1813636363636362</c:v>
                </c:pt>
                <c:pt idx="10">
                  <c:v>-2.4212500000000001</c:v>
                </c:pt>
                <c:pt idx="11">
                  <c:v>1.3129166666666665</c:v>
                </c:pt>
                <c:pt idx="12">
                  <c:v>3.8154166666666662</c:v>
                </c:pt>
                <c:pt idx="13">
                  <c:v>3.3387499999999997</c:v>
                </c:pt>
                <c:pt idx="14">
                  <c:v>1.0375000000000003</c:v>
                </c:pt>
                <c:pt idx="15">
                  <c:v>0.94249999999999989</c:v>
                </c:pt>
                <c:pt idx="16">
                  <c:v>1.9226923076923073</c:v>
                </c:pt>
                <c:pt idx="17">
                  <c:v>2.8962499999999998</c:v>
                </c:pt>
                <c:pt idx="18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744896"/>
        <c:axId val="385746432"/>
      </c:lineChart>
      <c:catAx>
        <c:axId val="38574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746432"/>
        <c:crossesAt val="2"/>
        <c:auto val="1"/>
        <c:lblAlgn val="ctr"/>
        <c:lblOffset val="100"/>
        <c:tickLblSkip val="1"/>
        <c:tickMarkSkip val="1"/>
        <c:noMultiLvlLbl val="0"/>
      </c:catAx>
      <c:valAx>
        <c:axId val="385746432"/>
        <c:scaling>
          <c:orientation val="minMax"/>
          <c:max val="15"/>
          <c:min val="-4"/>
        </c:scaling>
        <c:delete val="0"/>
        <c:axPos val="l"/>
        <c:numFmt formatCode="#,##0.00_ ;\-#,##0.0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744896"/>
        <c:crosses val="autoZero"/>
        <c:crossBetween val="between"/>
        <c:majorUnit val="2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35853272270862"/>
          <c:y val="9.5238095238095247E-2"/>
          <c:w val="0.30506515307497456"/>
          <c:h val="0.156682027649770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208452695647466E-2"/>
          <c:y val="1.8904773080533715E-2"/>
          <c:w val="0.9382511531392157"/>
          <c:h val="0.9522922015237516"/>
        </c:manualLayout>
      </c:layout>
      <c:lineChart>
        <c:grouping val="standard"/>
        <c:varyColors val="0"/>
        <c:ser>
          <c:idx val="0"/>
          <c:order val="0"/>
          <c:tx>
            <c:strRef>
              <c:f>Monetary!$B$3:$B$4</c:f>
              <c:strCache>
                <c:ptCount val="1"/>
                <c:pt idx="0">
                  <c:v>CPI Year-on-Year</c:v>
                </c:pt>
              </c:strCache>
            </c:strRef>
          </c:tx>
          <c:spPr>
            <a:ln w="44450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Monetary!$A$138:$A$226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42019</c:v>
                </c:pt>
                <c:pt idx="73">
                  <c:v>42050</c:v>
                </c:pt>
                <c:pt idx="74">
                  <c:v>42078</c:v>
                </c:pt>
                <c:pt idx="75">
                  <c:v>42109</c:v>
                </c:pt>
                <c:pt idx="76">
                  <c:v>42139</c:v>
                </c:pt>
                <c:pt idx="77">
                  <c:v>42170</c:v>
                </c:pt>
                <c:pt idx="78">
                  <c:v>42200</c:v>
                </c:pt>
                <c:pt idx="79">
                  <c:v>42231</c:v>
                </c:pt>
                <c:pt idx="80">
                  <c:v>42262</c:v>
                </c:pt>
                <c:pt idx="81">
                  <c:v>42292</c:v>
                </c:pt>
                <c:pt idx="82">
                  <c:v>42323</c:v>
                </c:pt>
                <c:pt idx="83">
                  <c:v>42353</c:v>
                </c:pt>
                <c:pt idx="84">
                  <c:v>42384</c:v>
                </c:pt>
                <c:pt idx="85">
                  <c:v>42415</c:v>
                </c:pt>
                <c:pt idx="86">
                  <c:v>42444</c:v>
                </c:pt>
                <c:pt idx="87">
                  <c:v>42475</c:v>
                </c:pt>
              </c:numCache>
            </c:numRef>
          </c:cat>
          <c:val>
            <c:numRef>
              <c:f>Monetary!$B$138:$B$226</c:f>
              <c:numCache>
                <c:formatCode>General</c:formatCode>
                <c:ptCount val="88"/>
                <c:pt idx="0">
                  <c:v>9.5</c:v>
                </c:pt>
                <c:pt idx="1">
                  <c:v>8.1</c:v>
                </c:pt>
                <c:pt idx="2">
                  <c:v>8.6</c:v>
                </c:pt>
                <c:pt idx="3">
                  <c:v>8.5</c:v>
                </c:pt>
                <c:pt idx="4" formatCode="0.0">
                  <c:v>8.4</c:v>
                </c:pt>
                <c:pt idx="5" formatCode="0.0">
                  <c:v>8</c:v>
                </c:pt>
                <c:pt idx="6" formatCode="0.0">
                  <c:v>6.9</c:v>
                </c:pt>
                <c:pt idx="7" formatCode="0.0">
                  <c:v>6.7</c:v>
                </c:pt>
                <c:pt idx="8">
                  <c:v>6.4</c:v>
                </c:pt>
                <c:pt idx="9">
                  <c:v>6.1</c:v>
                </c:pt>
                <c:pt idx="10">
                  <c:v>5.9</c:v>
                </c:pt>
                <c:pt idx="11">
                  <c:v>5.8</c:v>
                </c:pt>
                <c:pt idx="12">
                  <c:v>6.3</c:v>
                </c:pt>
                <c:pt idx="13">
                  <c:v>6.2</c:v>
                </c:pt>
                <c:pt idx="14">
                  <c:v>5.7</c:v>
                </c:pt>
                <c:pt idx="15" formatCode="0.0">
                  <c:v>5.0999999999999996</c:v>
                </c:pt>
                <c:pt idx="16" formatCode="0.0">
                  <c:v>4.8</c:v>
                </c:pt>
                <c:pt idx="17" formatCode="0.0">
                  <c:v>4.5999999999999996</c:v>
                </c:pt>
                <c:pt idx="18" formatCode="0.0">
                  <c:v>4.2</c:v>
                </c:pt>
                <c:pt idx="19" formatCode="0.0">
                  <c:v>3.7</c:v>
                </c:pt>
                <c:pt idx="20" formatCode="0.0">
                  <c:v>3.5</c:v>
                </c:pt>
                <c:pt idx="21" formatCode="0.0">
                  <c:v>3.2</c:v>
                </c:pt>
                <c:pt idx="22" formatCode="0.0">
                  <c:v>3.4</c:v>
                </c:pt>
                <c:pt idx="23" formatCode="0.0">
                  <c:v>3.6</c:v>
                </c:pt>
                <c:pt idx="24" formatCode="0.0">
                  <c:v>3.5</c:v>
                </c:pt>
                <c:pt idx="25" formatCode="0.0">
                  <c:v>3.7</c:v>
                </c:pt>
                <c:pt idx="26" formatCode="0.0">
                  <c:v>3.7</c:v>
                </c:pt>
                <c:pt idx="27" formatCode="0.0">
                  <c:v>4.0999999999999996</c:v>
                </c:pt>
                <c:pt idx="28" formatCode="0.0">
                  <c:v>4.2</c:v>
                </c:pt>
                <c:pt idx="29" formatCode="0.0">
                  <c:v>4.5999999999999996</c:v>
                </c:pt>
                <c:pt idx="30" formatCode="0.0">
                  <c:v>5</c:v>
                </c:pt>
                <c:pt idx="31" formatCode="0.0">
                  <c:v>5.3</c:v>
                </c:pt>
                <c:pt idx="32" formatCode="0.0">
                  <c:v>5.3</c:v>
                </c:pt>
                <c:pt idx="33" formatCode="0.0">
                  <c:v>5.7</c:v>
                </c:pt>
                <c:pt idx="34" formatCode="0.0">
                  <c:v>6</c:v>
                </c:pt>
                <c:pt idx="35" formatCode="0.0">
                  <c:v>6</c:v>
                </c:pt>
                <c:pt idx="36" formatCode="0.0">
                  <c:v>6.1</c:v>
                </c:pt>
                <c:pt idx="37" formatCode="0.0">
                  <c:v>6.3</c:v>
                </c:pt>
                <c:pt idx="38" formatCode="0.0">
                  <c:v>6.1</c:v>
                </c:pt>
                <c:pt idx="39" formatCode="0.0">
                  <c:v>6</c:v>
                </c:pt>
                <c:pt idx="40" formatCode="0.0">
                  <c:v>6.1</c:v>
                </c:pt>
                <c:pt idx="41" formatCode="0.0">
                  <c:v>5.7</c:v>
                </c:pt>
                <c:pt idx="42" formatCode="0.0">
                  <c:v>5.5</c:v>
                </c:pt>
                <c:pt idx="43" formatCode="0.0">
                  <c:v>4.9000000000000004</c:v>
                </c:pt>
                <c:pt idx="44" formatCode="0.0">
                  <c:v>5</c:v>
                </c:pt>
                <c:pt idx="45" formatCode="0.0">
                  <c:v>5.5</c:v>
                </c:pt>
                <c:pt idx="46" formatCode="0.0">
                  <c:v>5.6</c:v>
                </c:pt>
                <c:pt idx="47" formatCode="0.0">
                  <c:v>5.6</c:v>
                </c:pt>
                <c:pt idx="48" formatCode="0.0">
                  <c:v>5.4</c:v>
                </c:pt>
                <c:pt idx="49" formatCode="0.0">
                  <c:v>5.9</c:v>
                </c:pt>
                <c:pt idx="50" formatCode="0.0">
                  <c:v>5.9</c:v>
                </c:pt>
                <c:pt idx="51" formatCode="0.0">
                  <c:v>5.9</c:v>
                </c:pt>
                <c:pt idx="52" formatCode="0.0">
                  <c:v>5.6</c:v>
                </c:pt>
                <c:pt idx="53" formatCode="0.0">
                  <c:v>5.5</c:v>
                </c:pt>
                <c:pt idx="54" formatCode="0.0">
                  <c:v>6.3</c:v>
                </c:pt>
                <c:pt idx="55" formatCode="0.0">
                  <c:v>6.4</c:v>
                </c:pt>
                <c:pt idx="56" formatCode="0.0">
                  <c:v>6</c:v>
                </c:pt>
                <c:pt idx="57" formatCode="0.0">
                  <c:v>5.5</c:v>
                </c:pt>
                <c:pt idx="58" formatCode="0.0">
                  <c:v>5.3</c:v>
                </c:pt>
                <c:pt idx="59" formatCode="0.0">
                  <c:v>5.4</c:v>
                </c:pt>
                <c:pt idx="60" formatCode="0.0">
                  <c:v>5.4</c:v>
                </c:pt>
                <c:pt idx="61" formatCode="0.0">
                  <c:v>5.8</c:v>
                </c:pt>
                <c:pt idx="62" formatCode="0.0">
                  <c:v>5.9</c:v>
                </c:pt>
                <c:pt idx="63" formatCode="0.0">
                  <c:v>6.1</c:v>
                </c:pt>
                <c:pt idx="64" formatCode="0.0">
                  <c:v>6.6</c:v>
                </c:pt>
                <c:pt idx="65" formatCode="0.0">
                  <c:v>6.6</c:v>
                </c:pt>
                <c:pt idx="66" formatCode="0.0">
                  <c:v>6.3</c:v>
                </c:pt>
                <c:pt idx="67" formatCode="0.0">
                  <c:v>6.4</c:v>
                </c:pt>
                <c:pt idx="68" formatCode="0.0">
                  <c:v>5.9</c:v>
                </c:pt>
                <c:pt idx="69" formatCode="0.0">
                  <c:v>5.9</c:v>
                </c:pt>
                <c:pt idx="70" formatCode="0.0">
                  <c:v>5.8</c:v>
                </c:pt>
                <c:pt idx="71" formatCode="0.0">
                  <c:v>5.3</c:v>
                </c:pt>
                <c:pt idx="72" formatCode="0.0">
                  <c:v>5.3</c:v>
                </c:pt>
                <c:pt idx="73" formatCode="0.0">
                  <c:v>4.4000000000000004</c:v>
                </c:pt>
                <c:pt idx="74" formatCode="0.0">
                  <c:v>3.9</c:v>
                </c:pt>
                <c:pt idx="75" formatCode="0.0">
                  <c:v>4</c:v>
                </c:pt>
                <c:pt idx="76" formatCode="0.0">
                  <c:v>4.5</c:v>
                </c:pt>
                <c:pt idx="77" formatCode="0.0">
                  <c:v>4.5999999999999996</c:v>
                </c:pt>
                <c:pt idx="78" formatCode="0.0">
                  <c:v>4.7</c:v>
                </c:pt>
                <c:pt idx="79" formatCode="0.0">
                  <c:v>4.7</c:v>
                </c:pt>
                <c:pt idx="80" formatCode="0.0">
                  <c:v>4.5999999999999996</c:v>
                </c:pt>
                <c:pt idx="81" formatCode="0.0">
                  <c:v>4.5999999999999996</c:v>
                </c:pt>
                <c:pt idx="82" formatCode="0.0">
                  <c:v>4.7</c:v>
                </c:pt>
                <c:pt idx="83" formatCode="0.0">
                  <c:v>4.8</c:v>
                </c:pt>
                <c:pt idx="84" formatCode="0.0">
                  <c:v>5.2</c:v>
                </c:pt>
                <c:pt idx="85" formatCode="0.0">
                  <c:v>6.2</c:v>
                </c:pt>
                <c:pt idx="86" formatCode="0.0">
                  <c:v>6.1</c:v>
                </c:pt>
                <c:pt idx="87" formatCode="0.0">
                  <c:v>6.22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Monetary!$C$3:$C$4</c:f>
              <c:strCache>
                <c:ptCount val="1"/>
                <c:pt idx="0">
                  <c:v>Long Term Interest Rates R204 Yields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Monetary!$A$138:$A$226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42019</c:v>
                </c:pt>
                <c:pt idx="73">
                  <c:v>42050</c:v>
                </c:pt>
                <c:pt idx="74">
                  <c:v>42078</c:v>
                </c:pt>
                <c:pt idx="75">
                  <c:v>42109</c:v>
                </c:pt>
                <c:pt idx="76">
                  <c:v>42139</c:v>
                </c:pt>
                <c:pt idx="77">
                  <c:v>42170</c:v>
                </c:pt>
                <c:pt idx="78">
                  <c:v>42200</c:v>
                </c:pt>
                <c:pt idx="79">
                  <c:v>42231</c:v>
                </c:pt>
                <c:pt idx="80">
                  <c:v>42262</c:v>
                </c:pt>
                <c:pt idx="81">
                  <c:v>42292</c:v>
                </c:pt>
                <c:pt idx="82">
                  <c:v>42323</c:v>
                </c:pt>
                <c:pt idx="83">
                  <c:v>42353</c:v>
                </c:pt>
                <c:pt idx="84">
                  <c:v>42384</c:v>
                </c:pt>
                <c:pt idx="85">
                  <c:v>42415</c:v>
                </c:pt>
                <c:pt idx="86">
                  <c:v>42444</c:v>
                </c:pt>
                <c:pt idx="87">
                  <c:v>42475</c:v>
                </c:pt>
              </c:numCache>
            </c:numRef>
          </c:cat>
          <c:val>
            <c:numRef>
              <c:f>Monetary!$C$138:$C$225</c:f>
              <c:numCache>
                <c:formatCode>0.00</c:formatCode>
                <c:ptCount val="87"/>
                <c:pt idx="0">
                  <c:v>7.8849999999999998</c:v>
                </c:pt>
                <c:pt idx="1">
                  <c:v>8.5500000000000007</c:v>
                </c:pt>
                <c:pt idx="2">
                  <c:v>8.59</c:v>
                </c:pt>
                <c:pt idx="3">
                  <c:v>8.5</c:v>
                </c:pt>
                <c:pt idx="4">
                  <c:v>8.7799999999999994</c:v>
                </c:pt>
                <c:pt idx="5">
                  <c:v>8.94</c:v>
                </c:pt>
                <c:pt idx="6">
                  <c:v>8.86</c:v>
                </c:pt>
                <c:pt idx="7">
                  <c:v>8.69</c:v>
                </c:pt>
                <c:pt idx="8">
                  <c:v>8.7799999999999994</c:v>
                </c:pt>
                <c:pt idx="9">
                  <c:v>8.9600000000000009</c:v>
                </c:pt>
                <c:pt idx="10">
                  <c:v>9.0500000000000007</c:v>
                </c:pt>
                <c:pt idx="11">
                  <c:v>9.07</c:v>
                </c:pt>
                <c:pt idx="12">
                  <c:v>9.0399999999999991</c:v>
                </c:pt>
                <c:pt idx="13">
                  <c:v>8.77</c:v>
                </c:pt>
                <c:pt idx="14">
                  <c:v>8.51</c:v>
                </c:pt>
                <c:pt idx="15">
                  <c:v>8.4600000000000009</c:v>
                </c:pt>
                <c:pt idx="16">
                  <c:v>8.68</c:v>
                </c:pt>
                <c:pt idx="17">
                  <c:v>8.7799999999999994</c:v>
                </c:pt>
                <c:pt idx="18">
                  <c:v>8.19</c:v>
                </c:pt>
                <c:pt idx="19">
                  <c:v>7.83</c:v>
                </c:pt>
                <c:pt idx="20">
                  <c:v>7.83</c:v>
                </c:pt>
                <c:pt idx="21">
                  <c:v>7.71</c:v>
                </c:pt>
                <c:pt idx="22">
                  <c:v>8.25</c:v>
                </c:pt>
                <c:pt idx="23">
                  <c:v>8.0350000000000001</c:v>
                </c:pt>
                <c:pt idx="24">
                  <c:v>8.5150000000000006</c:v>
                </c:pt>
                <c:pt idx="25">
                  <c:v>8.5350000000000001</c:v>
                </c:pt>
                <c:pt idx="26">
                  <c:v>8.5950000000000006</c:v>
                </c:pt>
                <c:pt idx="27">
                  <c:v>8.3249999999999993</c:v>
                </c:pt>
                <c:pt idx="28">
                  <c:v>8.1999999999999993</c:v>
                </c:pt>
                <c:pt idx="29">
                  <c:v>8.2949999999999999</c:v>
                </c:pt>
                <c:pt idx="30">
                  <c:v>8.11</c:v>
                </c:pt>
                <c:pt idx="31">
                  <c:v>7.6050000000000004</c:v>
                </c:pt>
                <c:pt idx="32">
                  <c:v>8.0350000000000001</c:v>
                </c:pt>
                <c:pt idx="33">
                  <c:v>7.6150000000000002</c:v>
                </c:pt>
                <c:pt idx="34">
                  <c:v>7.66</c:v>
                </c:pt>
                <c:pt idx="35">
                  <c:v>7.6749999999999998</c:v>
                </c:pt>
                <c:pt idx="36">
                  <c:v>7.43</c:v>
                </c:pt>
                <c:pt idx="37">
                  <c:v>7.48</c:v>
                </c:pt>
                <c:pt idx="38" formatCode="General">
                  <c:v>7.58</c:v>
                </c:pt>
                <c:pt idx="39">
                  <c:v>7.29</c:v>
                </c:pt>
                <c:pt idx="40">
                  <c:v>7.31</c:v>
                </c:pt>
                <c:pt idx="41">
                  <c:v>6.82</c:v>
                </c:pt>
                <c:pt idx="42">
                  <c:v>6.23</c:v>
                </c:pt>
                <c:pt idx="43">
                  <c:v>6.26</c:v>
                </c:pt>
                <c:pt idx="44">
                  <c:v>6.1150000000000002</c:v>
                </c:pt>
                <c:pt idx="45">
                  <c:v>6.12</c:v>
                </c:pt>
                <c:pt idx="46">
                  <c:v>6.21</c:v>
                </c:pt>
                <c:pt idx="47">
                  <c:v>6.0049999999999999</c:v>
                </c:pt>
                <c:pt idx="48">
                  <c:v>6.02</c:v>
                </c:pt>
                <c:pt idx="49">
                  <c:v>6.05</c:v>
                </c:pt>
                <c:pt idx="50">
                  <c:v>6.15</c:v>
                </c:pt>
                <c:pt idx="51">
                  <c:v>5.7850000000000001</c:v>
                </c:pt>
                <c:pt idx="52">
                  <c:v>6.48</c:v>
                </c:pt>
                <c:pt idx="53">
                  <c:v>7.0549999999999997</c:v>
                </c:pt>
                <c:pt idx="54">
                  <c:v>7.1449999999999996</c:v>
                </c:pt>
                <c:pt idx="55">
                  <c:v>7.54</c:v>
                </c:pt>
                <c:pt idx="56">
                  <c:v>6.9450000000000003</c:v>
                </c:pt>
                <c:pt idx="57">
                  <c:v>6.8</c:v>
                </c:pt>
                <c:pt idx="58">
                  <c:v>7.2549999999999999</c:v>
                </c:pt>
                <c:pt idx="59">
                  <c:v>7.1849999999999996</c:v>
                </c:pt>
                <c:pt idx="60">
                  <c:v>8.27</c:v>
                </c:pt>
                <c:pt idx="61">
                  <c:v>8.01</c:v>
                </c:pt>
                <c:pt idx="62">
                  <c:v>7.7949999999999999</c:v>
                </c:pt>
                <c:pt idx="63">
                  <c:v>7.7649999999999997</c:v>
                </c:pt>
                <c:pt idx="64">
                  <c:v>7.54</c:v>
                </c:pt>
                <c:pt idx="65">
                  <c:v>7.56</c:v>
                </c:pt>
                <c:pt idx="66">
                  <c:v>7.415</c:v>
                </c:pt>
                <c:pt idx="67">
                  <c:v>7.0549999999999997</c:v>
                </c:pt>
                <c:pt idx="68">
                  <c:v>7.5149999999999997</c:v>
                </c:pt>
                <c:pt idx="69">
                  <c:v>7.02</c:v>
                </c:pt>
                <c:pt idx="70">
                  <c:v>6.69</c:v>
                </c:pt>
                <c:pt idx="71">
                  <c:v>7.18</c:v>
                </c:pt>
                <c:pt idx="72">
                  <c:v>6.43</c:v>
                </c:pt>
                <c:pt idx="73">
                  <c:v>6.8650000000000002</c:v>
                </c:pt>
                <c:pt idx="74">
                  <c:v>7.11</c:v>
                </c:pt>
                <c:pt idx="75">
                  <c:v>7.2149999999999999</c:v>
                </c:pt>
                <c:pt idx="76">
                  <c:v>7.4349999999999996</c:v>
                </c:pt>
                <c:pt idx="77">
                  <c:v>7.5549999999999997</c:v>
                </c:pt>
                <c:pt idx="78">
                  <c:v>7.58</c:v>
                </c:pt>
                <c:pt idx="79">
                  <c:v>7.6</c:v>
                </c:pt>
                <c:pt idx="80">
                  <c:v>7.62</c:v>
                </c:pt>
                <c:pt idx="81">
                  <c:v>7.42</c:v>
                </c:pt>
                <c:pt idx="82">
                  <c:v>7.7450000000000001</c:v>
                </c:pt>
                <c:pt idx="83">
                  <c:v>8.98</c:v>
                </c:pt>
                <c:pt idx="84">
                  <c:v>8.4499999999999993</c:v>
                </c:pt>
                <c:pt idx="85">
                  <c:v>8.6999999999999993</c:v>
                </c:pt>
                <c:pt idx="86">
                  <c:v>8.39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Monetary!$D$3:$D$4</c:f>
              <c:strCache>
                <c:ptCount val="1"/>
                <c:pt idx="0">
                  <c:v>Real Interest Rates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Monetary!$A$138:$A$226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42019</c:v>
                </c:pt>
                <c:pt idx="73">
                  <c:v>42050</c:v>
                </c:pt>
                <c:pt idx="74">
                  <c:v>42078</c:v>
                </c:pt>
                <c:pt idx="75">
                  <c:v>42109</c:v>
                </c:pt>
                <c:pt idx="76">
                  <c:v>42139</c:v>
                </c:pt>
                <c:pt idx="77">
                  <c:v>42170</c:v>
                </c:pt>
                <c:pt idx="78">
                  <c:v>42200</c:v>
                </c:pt>
                <c:pt idx="79">
                  <c:v>42231</c:v>
                </c:pt>
                <c:pt idx="80">
                  <c:v>42262</c:v>
                </c:pt>
                <c:pt idx="81">
                  <c:v>42292</c:v>
                </c:pt>
                <c:pt idx="82">
                  <c:v>42323</c:v>
                </c:pt>
                <c:pt idx="83">
                  <c:v>42353</c:v>
                </c:pt>
                <c:pt idx="84">
                  <c:v>42384</c:v>
                </c:pt>
                <c:pt idx="85">
                  <c:v>42415</c:v>
                </c:pt>
                <c:pt idx="86">
                  <c:v>42444</c:v>
                </c:pt>
                <c:pt idx="87">
                  <c:v>42475</c:v>
                </c:pt>
              </c:numCache>
            </c:numRef>
          </c:cat>
          <c:val>
            <c:numRef>
              <c:f>Monetary!$D$138:$D$226</c:f>
              <c:numCache>
                <c:formatCode>0.00</c:formatCode>
                <c:ptCount val="88"/>
                <c:pt idx="0">
                  <c:v>-1.6150000000000002</c:v>
                </c:pt>
                <c:pt idx="1">
                  <c:v>0.45000000000000107</c:v>
                </c:pt>
                <c:pt idx="2">
                  <c:v>-9.9999999999997868E-3</c:v>
                </c:pt>
                <c:pt idx="3">
                  <c:v>0</c:v>
                </c:pt>
                <c:pt idx="4">
                  <c:v>0.37999999999999901</c:v>
                </c:pt>
                <c:pt idx="5">
                  <c:v>0.9399999999999995</c:v>
                </c:pt>
                <c:pt idx="6">
                  <c:v>1.9599999999999991</c:v>
                </c:pt>
                <c:pt idx="7">
                  <c:v>1.9899999999999993</c:v>
                </c:pt>
                <c:pt idx="8">
                  <c:v>2.379999999999999</c:v>
                </c:pt>
                <c:pt idx="9">
                  <c:v>2.8600000000000012</c:v>
                </c:pt>
                <c:pt idx="10">
                  <c:v>3.1500000000000004</c:v>
                </c:pt>
                <c:pt idx="11">
                  <c:v>3.2700000000000005</c:v>
                </c:pt>
                <c:pt idx="12">
                  <c:v>2.7399999999999993</c:v>
                </c:pt>
                <c:pt idx="13">
                  <c:v>2.5699999999999994</c:v>
                </c:pt>
                <c:pt idx="14">
                  <c:v>2.8099999999999996</c:v>
                </c:pt>
                <c:pt idx="15">
                  <c:v>3.3600000000000012</c:v>
                </c:pt>
                <c:pt idx="16">
                  <c:v>3.88</c:v>
                </c:pt>
                <c:pt idx="17">
                  <c:v>4.18</c:v>
                </c:pt>
                <c:pt idx="18">
                  <c:v>3.9899999999999993</c:v>
                </c:pt>
                <c:pt idx="19">
                  <c:v>4.13</c:v>
                </c:pt>
                <c:pt idx="20">
                  <c:v>4.33</c:v>
                </c:pt>
                <c:pt idx="21">
                  <c:v>4.51</c:v>
                </c:pt>
                <c:pt idx="22">
                  <c:v>4.8499999999999996</c:v>
                </c:pt>
                <c:pt idx="23">
                  <c:v>4.4350000000000005</c:v>
                </c:pt>
                <c:pt idx="24">
                  <c:v>5.0150000000000006</c:v>
                </c:pt>
                <c:pt idx="25">
                  <c:v>4.835</c:v>
                </c:pt>
                <c:pt idx="26">
                  <c:v>4.8950000000000005</c:v>
                </c:pt>
                <c:pt idx="27">
                  <c:v>4.2249999999999996</c:v>
                </c:pt>
                <c:pt idx="28">
                  <c:v>3.9999999999999991</c:v>
                </c:pt>
                <c:pt idx="29">
                  <c:v>3.6950000000000003</c:v>
                </c:pt>
                <c:pt idx="30">
                  <c:v>3.1099999999999994</c:v>
                </c:pt>
                <c:pt idx="31">
                  <c:v>2.3050000000000006</c:v>
                </c:pt>
                <c:pt idx="32">
                  <c:v>2.7350000000000003</c:v>
                </c:pt>
                <c:pt idx="33">
                  <c:v>1.915</c:v>
                </c:pt>
                <c:pt idx="34">
                  <c:v>1.6600000000000001</c:v>
                </c:pt>
                <c:pt idx="35">
                  <c:v>1.6749999999999998</c:v>
                </c:pt>
                <c:pt idx="36">
                  <c:v>1.33</c:v>
                </c:pt>
                <c:pt idx="37">
                  <c:v>1.1800000000000006</c:v>
                </c:pt>
                <c:pt idx="38">
                  <c:v>1.4800000000000004</c:v>
                </c:pt>
                <c:pt idx="39">
                  <c:v>1.29</c:v>
                </c:pt>
                <c:pt idx="40">
                  <c:v>1.21</c:v>
                </c:pt>
                <c:pt idx="41">
                  <c:v>1.1200000000000001</c:v>
                </c:pt>
                <c:pt idx="42">
                  <c:v>0.73000000000000043</c:v>
                </c:pt>
                <c:pt idx="43">
                  <c:v>1.3599999999999994</c:v>
                </c:pt>
                <c:pt idx="44">
                  <c:v>1.1150000000000002</c:v>
                </c:pt>
                <c:pt idx="45">
                  <c:v>0.62000000000000011</c:v>
                </c:pt>
                <c:pt idx="46">
                  <c:v>0.61000000000000032</c:v>
                </c:pt>
                <c:pt idx="47">
                  <c:v>0.40500000000000025</c:v>
                </c:pt>
                <c:pt idx="48">
                  <c:v>0.61999999999999922</c:v>
                </c:pt>
                <c:pt idx="49">
                  <c:v>0.14999999999999947</c:v>
                </c:pt>
                <c:pt idx="50">
                  <c:v>0.25</c:v>
                </c:pt>
                <c:pt idx="51">
                  <c:v>-0.11500000000000021</c:v>
                </c:pt>
                <c:pt idx="52">
                  <c:v>0.88000000000000078</c:v>
                </c:pt>
                <c:pt idx="53">
                  <c:v>1.5549999999999997</c:v>
                </c:pt>
                <c:pt idx="54">
                  <c:v>0.84499999999999975</c:v>
                </c:pt>
                <c:pt idx="55">
                  <c:v>1.1399999999999997</c:v>
                </c:pt>
                <c:pt idx="56">
                  <c:v>0.94500000000000028</c:v>
                </c:pt>
                <c:pt idx="57">
                  <c:v>1.2999999999999998</c:v>
                </c:pt>
                <c:pt idx="58">
                  <c:v>1.9550000000000001</c:v>
                </c:pt>
                <c:pt idx="59">
                  <c:v>1.7849999999999993</c:v>
                </c:pt>
                <c:pt idx="60">
                  <c:v>2.8699999999999992</c:v>
                </c:pt>
                <c:pt idx="61">
                  <c:v>2.21</c:v>
                </c:pt>
                <c:pt idx="62">
                  <c:v>1.8949999999999996</c:v>
                </c:pt>
                <c:pt idx="63">
                  <c:v>1.665</c:v>
                </c:pt>
                <c:pt idx="64">
                  <c:v>0.94000000000000039</c:v>
                </c:pt>
                <c:pt idx="65">
                  <c:v>0.96</c:v>
                </c:pt>
                <c:pt idx="66">
                  <c:v>1.1150000000000002</c:v>
                </c:pt>
                <c:pt idx="67">
                  <c:v>0.65499999999999936</c:v>
                </c:pt>
                <c:pt idx="68">
                  <c:v>1.6149999999999993</c:v>
                </c:pt>
                <c:pt idx="69">
                  <c:v>1.1199999999999992</c:v>
                </c:pt>
                <c:pt idx="70">
                  <c:v>0.89000000000000057</c:v>
                </c:pt>
                <c:pt idx="71">
                  <c:v>1.88</c:v>
                </c:pt>
                <c:pt idx="72">
                  <c:v>1.1299999999999999</c:v>
                </c:pt>
                <c:pt idx="73">
                  <c:v>2.4649999999999999</c:v>
                </c:pt>
                <c:pt idx="74">
                  <c:v>3.2100000000000004</c:v>
                </c:pt>
                <c:pt idx="75">
                  <c:v>3.2149999999999999</c:v>
                </c:pt>
                <c:pt idx="76">
                  <c:v>2.9349999999999996</c:v>
                </c:pt>
                <c:pt idx="77">
                  <c:v>2.9550000000000001</c:v>
                </c:pt>
                <c:pt idx="78">
                  <c:v>2.88</c:v>
                </c:pt>
                <c:pt idx="79">
                  <c:v>2.8999999999999995</c:v>
                </c:pt>
                <c:pt idx="80">
                  <c:v>3.0200000000000005</c:v>
                </c:pt>
                <c:pt idx="81">
                  <c:v>2.8200000000000003</c:v>
                </c:pt>
                <c:pt idx="82">
                  <c:v>3.0449999999999999</c:v>
                </c:pt>
                <c:pt idx="83">
                  <c:v>4.1800000000000006</c:v>
                </c:pt>
                <c:pt idx="84">
                  <c:v>3.2499999999999991</c:v>
                </c:pt>
                <c:pt idx="85">
                  <c:v>2.4999999999999991</c:v>
                </c:pt>
                <c:pt idx="86">
                  <c:v>2.2900000000000009</c:v>
                </c:pt>
                <c:pt idx="87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Monetary!$E$3:$E$4</c:f>
              <c:strCache>
                <c:ptCount val="1"/>
                <c:pt idx="0">
                  <c:v>Rand Dollar Exchange Rate per 1USD</c:v>
                </c:pt>
              </c:strCache>
            </c:strRef>
          </c:tx>
          <c:spPr>
            <a:ln w="44450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Monetary!$A$138:$A$226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42019</c:v>
                </c:pt>
                <c:pt idx="73">
                  <c:v>42050</c:v>
                </c:pt>
                <c:pt idx="74">
                  <c:v>42078</c:v>
                </c:pt>
                <c:pt idx="75">
                  <c:v>42109</c:v>
                </c:pt>
                <c:pt idx="76">
                  <c:v>42139</c:v>
                </c:pt>
                <c:pt idx="77">
                  <c:v>42170</c:v>
                </c:pt>
                <c:pt idx="78">
                  <c:v>42200</c:v>
                </c:pt>
                <c:pt idx="79">
                  <c:v>42231</c:v>
                </c:pt>
                <c:pt idx="80">
                  <c:v>42262</c:v>
                </c:pt>
                <c:pt idx="81">
                  <c:v>42292</c:v>
                </c:pt>
                <c:pt idx="82">
                  <c:v>42323</c:v>
                </c:pt>
                <c:pt idx="83">
                  <c:v>42353</c:v>
                </c:pt>
                <c:pt idx="84">
                  <c:v>42384</c:v>
                </c:pt>
                <c:pt idx="85">
                  <c:v>42415</c:v>
                </c:pt>
                <c:pt idx="86">
                  <c:v>42444</c:v>
                </c:pt>
                <c:pt idx="87">
                  <c:v>42475</c:v>
                </c:pt>
              </c:numCache>
            </c:numRef>
          </c:cat>
          <c:val>
            <c:numRef>
              <c:f>Monetary!$E$138:$E$226</c:f>
              <c:numCache>
                <c:formatCode>0.00</c:formatCode>
                <c:ptCount val="88"/>
                <c:pt idx="0">
                  <c:v>6.5236999999999998</c:v>
                </c:pt>
                <c:pt idx="1">
                  <c:v>6.4078999999999997</c:v>
                </c:pt>
                <c:pt idx="2">
                  <c:v>6.6070000000000002</c:v>
                </c:pt>
                <c:pt idx="3">
                  <c:v>6.1723999999999997</c:v>
                </c:pt>
                <c:pt idx="4">
                  <c:v>6.2893999999999997</c:v>
                </c:pt>
                <c:pt idx="5">
                  <c:v>6.3240999999999996</c:v>
                </c:pt>
                <c:pt idx="6">
                  <c:v>6.46</c:v>
                </c:pt>
                <c:pt idx="7">
                  <c:v>6.5374999999999996</c:v>
                </c:pt>
                <c:pt idx="8">
                  <c:v>6.4663000000000004</c:v>
                </c:pt>
                <c:pt idx="9">
                  <c:v>7.0730000000000004</c:v>
                </c:pt>
                <c:pt idx="10">
                  <c:v>6.7133000000000003</c:v>
                </c:pt>
                <c:pt idx="11">
                  <c:v>6.6121999999999996</c:v>
                </c:pt>
                <c:pt idx="12">
                  <c:v>6.7988999999999997</c:v>
                </c:pt>
                <c:pt idx="13">
                  <c:v>6.8829000000000002</c:v>
                </c:pt>
                <c:pt idx="14">
                  <c:v>6.7770000000000001</c:v>
                </c:pt>
                <c:pt idx="15">
                  <c:v>6.8403999999999998</c:v>
                </c:pt>
                <c:pt idx="16">
                  <c:v>6.4306999999999999</c:v>
                </c:pt>
                <c:pt idx="17">
                  <c:v>6.5244</c:v>
                </c:pt>
                <c:pt idx="18">
                  <c:v>6.6020000000000003</c:v>
                </c:pt>
                <c:pt idx="19">
                  <c:v>6.5555000000000003</c:v>
                </c:pt>
                <c:pt idx="20">
                  <c:v>6.7468000000000004</c:v>
                </c:pt>
                <c:pt idx="21">
                  <c:v>6.8577000000000004</c:v>
                </c:pt>
                <c:pt idx="22">
                  <c:v>6.8418000000000001</c:v>
                </c:pt>
                <c:pt idx="23">
                  <c:v>6.7449000000000003</c:v>
                </c:pt>
                <c:pt idx="24">
                  <c:v>7.1677999999999997</c:v>
                </c:pt>
                <c:pt idx="25">
                  <c:v>7.0019999999999998</c:v>
                </c:pt>
                <c:pt idx="26">
                  <c:v>6.81</c:v>
                </c:pt>
                <c:pt idx="27">
                  <c:v>6.5994999999999999</c:v>
                </c:pt>
                <c:pt idx="28">
                  <c:v>6.9245000000000001</c:v>
                </c:pt>
                <c:pt idx="29">
                  <c:v>6.7908999999999997</c:v>
                </c:pt>
                <c:pt idx="30">
                  <c:v>6.7331000000000003</c:v>
                </c:pt>
                <c:pt idx="31">
                  <c:v>7.0705999999999998</c:v>
                </c:pt>
                <c:pt idx="32">
                  <c:v>7.9678000000000004</c:v>
                </c:pt>
                <c:pt idx="33">
                  <c:v>7.7005999999999997</c:v>
                </c:pt>
                <c:pt idx="34">
                  <c:v>8.3303999999999991</c:v>
                </c:pt>
                <c:pt idx="35">
                  <c:v>8.1593</c:v>
                </c:pt>
                <c:pt idx="36">
                  <c:v>7.8333000000000004</c:v>
                </c:pt>
                <c:pt idx="37">
                  <c:v>7.4798999999999998</c:v>
                </c:pt>
                <c:pt idx="38">
                  <c:v>7.7141999999999999</c:v>
                </c:pt>
                <c:pt idx="39">
                  <c:v>7.7462999999999997</c:v>
                </c:pt>
                <c:pt idx="40">
                  <c:v>8.5344999999999995</c:v>
                </c:pt>
                <c:pt idx="41">
                  <c:v>8.3998000000000008</c:v>
                </c:pt>
                <c:pt idx="42">
                  <c:v>8.1830999999999996</c:v>
                </c:pt>
                <c:pt idx="43">
                  <c:v>8.4753000000000007</c:v>
                </c:pt>
                <c:pt idx="44">
                  <c:v>8.2344000000000008</c:v>
                </c:pt>
                <c:pt idx="45">
                  <c:v>8.6397999999999993</c:v>
                </c:pt>
                <c:pt idx="46">
                  <c:v>8.7835000000000001</c:v>
                </c:pt>
                <c:pt idx="47">
                  <c:v>8.4725000000000001</c:v>
                </c:pt>
                <c:pt idx="48">
                  <c:v>9.0083000000000002</c:v>
                </c:pt>
                <c:pt idx="49">
                  <c:v>8.8260000000000005</c:v>
                </c:pt>
                <c:pt idx="50">
                  <c:v>9.2542000000000009</c:v>
                </c:pt>
                <c:pt idx="51">
                  <c:v>8.9681999999999995</c:v>
                </c:pt>
                <c:pt idx="52">
                  <c:v>10.0299</c:v>
                </c:pt>
                <c:pt idx="53">
                  <c:v>9.9358000000000004</c:v>
                </c:pt>
                <c:pt idx="54">
                  <c:v>9.7958999999999996</c:v>
                </c:pt>
                <c:pt idx="55">
                  <c:v>10.339399999999999</c:v>
                </c:pt>
                <c:pt idx="56">
                  <c:v>10.125500000000001</c:v>
                </c:pt>
                <c:pt idx="57">
                  <c:v>9.9418000000000006</c:v>
                </c:pt>
                <c:pt idx="58">
                  <c:v>10.1942</c:v>
                </c:pt>
                <c:pt idx="59">
                  <c:v>10.406599999999999</c:v>
                </c:pt>
                <c:pt idx="60">
                  <c:v>11.1972</c:v>
                </c:pt>
                <c:pt idx="61">
                  <c:v>10.6988</c:v>
                </c:pt>
                <c:pt idx="62">
                  <c:v>10.581099999999999</c:v>
                </c:pt>
                <c:pt idx="63">
                  <c:v>10.5467</c:v>
                </c:pt>
                <c:pt idx="64">
                  <c:v>10.3979</c:v>
                </c:pt>
                <c:pt idx="65">
                  <c:v>10.58</c:v>
                </c:pt>
                <c:pt idx="66">
                  <c:v>10.65</c:v>
                </c:pt>
                <c:pt idx="67">
                  <c:v>10.62</c:v>
                </c:pt>
                <c:pt idx="68">
                  <c:v>11.27</c:v>
                </c:pt>
                <c:pt idx="69">
                  <c:v>10.86</c:v>
                </c:pt>
                <c:pt idx="70">
                  <c:v>10.97</c:v>
                </c:pt>
                <c:pt idx="71">
                  <c:v>11.56</c:v>
                </c:pt>
                <c:pt idx="72">
                  <c:v>12.161</c:v>
                </c:pt>
                <c:pt idx="73">
                  <c:v>12.2014</c:v>
                </c:pt>
                <c:pt idx="74">
                  <c:v>12.697699999999999</c:v>
                </c:pt>
                <c:pt idx="75">
                  <c:v>13.3088</c:v>
                </c:pt>
                <c:pt idx="76">
                  <c:v>13.823499999999999</c:v>
                </c:pt>
                <c:pt idx="77">
                  <c:v>12.2014</c:v>
                </c:pt>
                <c:pt idx="78">
                  <c:v>12.697699999999999</c:v>
                </c:pt>
                <c:pt idx="79">
                  <c:v>13.3088</c:v>
                </c:pt>
                <c:pt idx="80">
                  <c:v>13.823499999999999</c:v>
                </c:pt>
                <c:pt idx="81">
                  <c:v>13.8832</c:v>
                </c:pt>
                <c:pt idx="82">
                  <c:v>14.426600000000001</c:v>
                </c:pt>
                <c:pt idx="83">
                  <c:v>15.544600000000001</c:v>
                </c:pt>
                <c:pt idx="84">
                  <c:v>16.18</c:v>
                </c:pt>
                <c:pt idx="85">
                  <c:v>15.84</c:v>
                </c:pt>
                <c:pt idx="86">
                  <c:v>14.65</c:v>
                </c:pt>
                <c:pt idx="87">
                  <c:v>14.27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792640"/>
        <c:axId val="386150784"/>
      </c:lineChart>
      <c:dateAx>
        <c:axId val="3857926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6150784"/>
        <c:crosses val="autoZero"/>
        <c:auto val="1"/>
        <c:lblOffset val="100"/>
        <c:baseTimeUnit val="months"/>
      </c:dateAx>
      <c:valAx>
        <c:axId val="38615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579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5163033866050032E-2"/>
          <c:y val="0.36237604062489626"/>
          <c:w val="0.36868872523012602"/>
          <c:h val="0.2290310127340085"/>
        </c:manualLayout>
      </c:layout>
      <c:overlay val="0"/>
      <c:txPr>
        <a:bodyPr/>
        <a:lstStyle/>
        <a:p>
          <a:pPr>
            <a:defRPr lang="en-ZA" sz="1200"/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rgbClr val="FFEFD1"/>
        </a:gs>
        <a:gs pos="64999">
          <a:srgbClr val="F0EBD5"/>
        </a:gs>
        <a:gs pos="100000">
          <a:srgbClr val="D1C39F"/>
        </a:gs>
      </a:gsLst>
      <a:lin ang="5400000" scaled="0"/>
    </a:gra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80288430580139E-2"/>
          <c:y val="5.1742936544697034E-2"/>
          <c:w val="0.90834312573441756"/>
          <c:h val="0.8845334723359892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Trade!$I$4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Trade!$K$6:$K$17</c:f>
              <c:numCache>
                <c:formatCode>_(* #,##0.00_);_(* \(#,##0.00\);_(* "-"??_);_(@_)</c:formatCode>
                <c:ptCount val="12"/>
                <c:pt idx="0">
                  <c:v>-7737.6700000000019</c:v>
                </c:pt>
                <c:pt idx="1">
                  <c:v>-3915.8600000000006</c:v>
                </c:pt>
                <c:pt idx="2">
                  <c:v>-2821.75</c:v>
                </c:pt>
                <c:pt idx="3">
                  <c:v>-2433.489999999998</c:v>
                </c:pt>
                <c:pt idx="4">
                  <c:v>-6974.41</c:v>
                </c:pt>
                <c:pt idx="5">
                  <c:v>-4236.0199999999968</c:v>
                </c:pt>
                <c:pt idx="6">
                  <c:v>-7804.5900000000038</c:v>
                </c:pt>
                <c:pt idx="7">
                  <c:v>-5351.5999999999985</c:v>
                </c:pt>
                <c:pt idx="8">
                  <c:v>-312.77999999999884</c:v>
                </c:pt>
                <c:pt idx="9" formatCode="0.00">
                  <c:v>-12989.300000000003</c:v>
                </c:pt>
                <c:pt idx="10" formatCode="0.00">
                  <c:v>-12572.130000000005</c:v>
                </c:pt>
                <c:pt idx="11">
                  <c:v>368.7300000000032</c:v>
                </c:pt>
              </c:numCache>
            </c:numRef>
          </c:val>
          <c:shape val="cylinder"/>
        </c:ser>
        <c:ser>
          <c:idx val="1"/>
          <c:order val="1"/>
          <c:tx>
            <c:strRef>
              <c:f>Trade!$C$22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Trade!$E$24:$E$35</c:f>
              <c:numCache>
                <c:formatCode>_(* #,##0.00_);_(* \(#,##0.00\);_(* "-"??_);_(@_)</c:formatCode>
                <c:ptCount val="12"/>
                <c:pt idx="0" formatCode="General">
                  <c:v>-11937.289999999997</c:v>
                </c:pt>
                <c:pt idx="1">
                  <c:v>-2666.9499999999971</c:v>
                </c:pt>
                <c:pt idx="2">
                  <c:v>-2743.9700000000012</c:v>
                </c:pt>
                <c:pt idx="3">
                  <c:v>-5674.1900000000023</c:v>
                </c:pt>
                <c:pt idx="4">
                  <c:v>-2671.1100000000006</c:v>
                </c:pt>
                <c:pt idx="5">
                  <c:v>-5313.6400000000067</c:v>
                </c:pt>
                <c:pt idx="6">
                  <c:v>-9433.07</c:v>
                </c:pt>
                <c:pt idx="7">
                  <c:v>-9235.0599999999977</c:v>
                </c:pt>
                <c:pt idx="8">
                  <c:v>-4388.6200000000026</c:v>
                </c:pt>
                <c:pt idx="9" formatCode="General">
                  <c:v>-14914.190000000002</c:v>
                </c:pt>
                <c:pt idx="10">
                  <c:v>-764.87999999999738</c:v>
                </c:pt>
                <c:pt idx="11">
                  <c:v>-1260.9199999999983</c:v>
                </c:pt>
              </c:numCache>
            </c:numRef>
          </c:val>
          <c:shape val="cylinder"/>
        </c:ser>
        <c:ser>
          <c:idx val="2"/>
          <c:order val="2"/>
          <c:tx>
            <c:strRef>
              <c:f>Trade!$F$22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Trade!$H$24:$H$35</c:f>
              <c:numCache>
                <c:formatCode>_(* #,##0.00_);_(* \(#,##0.00\);_(* "-"??_);_(@_)</c:formatCode>
                <c:ptCount val="12"/>
                <c:pt idx="0">
                  <c:v>-10227.669999999998</c:v>
                </c:pt>
                <c:pt idx="1">
                  <c:v>-5884.4800000000032</c:v>
                </c:pt>
                <c:pt idx="2">
                  <c:v>-5088.3499999999985</c:v>
                </c:pt>
                <c:pt idx="3">
                  <c:v>-10327.740000000005</c:v>
                </c:pt>
                <c:pt idx="4">
                  <c:v>-1216.3199999999997</c:v>
                </c:pt>
                <c:pt idx="5">
                  <c:v>-232.98999999999796</c:v>
                </c:pt>
                <c:pt idx="6">
                  <c:v>-14343.699999999997</c:v>
                </c:pt>
                <c:pt idx="7">
                  <c:v>-5304.2900000000009</c:v>
                </c:pt>
                <c:pt idx="8">
                  <c:v>-7177.7999999999956</c:v>
                </c:pt>
                <c:pt idx="9">
                  <c:v>-9821.1699999999983</c:v>
                </c:pt>
                <c:pt idx="10">
                  <c:v>-12168.259999999995</c:v>
                </c:pt>
                <c:pt idx="11">
                  <c:v>-1726.4499999999971</c:v>
                </c:pt>
              </c:numCache>
            </c:numRef>
          </c:val>
          <c:shape val="cylinder"/>
        </c:ser>
        <c:ser>
          <c:idx val="3"/>
          <c:order val="3"/>
          <c:tx>
            <c:strRef>
              <c:f>Trade!$I$22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Trade!$K$24:$K$35</c:f>
              <c:numCache>
                <c:formatCode>_(* #,##0.00_);_(* \(#,##0.00\);_(* "-"??_);_(@_)</c:formatCode>
                <c:ptCount val="12"/>
                <c:pt idx="0" formatCode="General">
                  <c:v>-17466.330000000002</c:v>
                </c:pt>
                <c:pt idx="1">
                  <c:v>-594.88999999999942</c:v>
                </c:pt>
                <c:pt idx="2">
                  <c:v>-571.61000000000058</c:v>
                </c:pt>
                <c:pt idx="3">
                  <c:v>-1628.9800000000032</c:v>
                </c:pt>
                <c:pt idx="4">
                  <c:v>2019</c:v>
                </c:pt>
                <c:pt idx="5">
                  <c:v>3169.1299999999974</c:v>
                </c:pt>
                <c:pt idx="6" formatCode="#,##0.00_ ;[Red]\-#,##0.00\ ">
                  <c:v>446.76000000000204</c:v>
                </c:pt>
                <c:pt idx="7" formatCode="#,##0.00_ ;[Red]\-#,##0.00\ ">
                  <c:v>-1981.2401899999968</c:v>
                </c:pt>
                <c:pt idx="8" formatCode="#,##0.00_ ;[Red]\-#,##0.00\ ">
                  <c:v>3871.0988670000006</c:v>
                </c:pt>
                <c:pt idx="9" formatCode="#,##0.00_ ;[Red]\-#,##0.00\ ">
                  <c:v>-6708.730055</c:v>
                </c:pt>
                <c:pt idx="10" formatCode="#,##0.00_ ;[Red]\-#,##0.00\ ">
                  <c:v>-2474.5670449999961</c:v>
                </c:pt>
                <c:pt idx="11" formatCode="#,##0.00_ ;[Red]\-#,##0.00\ ">
                  <c:v>3668.821127999996</c:v>
                </c:pt>
              </c:numCache>
            </c:numRef>
          </c:val>
          <c:shape val="cylinder"/>
        </c:ser>
        <c:ser>
          <c:idx val="4"/>
          <c:order val="4"/>
          <c:tx>
            <c:strRef>
              <c:f>Trade!$C$38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Trade!$E$40:$E$51</c:f>
              <c:numCache>
                <c:formatCode>#,##0.00_ ;[Red]\-#,##0.00\ </c:formatCode>
                <c:ptCount val="12"/>
                <c:pt idx="0">
                  <c:v>-3331.0413019999978</c:v>
                </c:pt>
                <c:pt idx="1">
                  <c:v>-5690.0624860000025</c:v>
                </c:pt>
                <c:pt idx="2" formatCode="#,##0.00">
                  <c:v>457.75404700000217</c:v>
                </c:pt>
                <c:pt idx="3" formatCode="#,##0.00">
                  <c:v>-1889.1502819999951</c:v>
                </c:pt>
                <c:pt idx="4" formatCode="#,##0.00">
                  <c:v>-302.01809599999979</c:v>
                </c:pt>
                <c:pt idx="5" formatCode="#,##0.00">
                  <c:v>5628.6244630000001</c:v>
                </c:pt>
                <c:pt idx="6" formatCode="#,##0.00">
                  <c:v>2018.032100000004</c:v>
                </c:pt>
                <c:pt idx="7" formatCode="#,##0.00">
                  <c:v>-4663.6546549999985</c:v>
                </c:pt>
                <c:pt idx="8" formatCode="#,##0.00">
                  <c:v>3617.4300250000015</c:v>
                </c:pt>
                <c:pt idx="9" formatCode="#,##0.00">
                  <c:v>-3209.5756540000002</c:v>
                </c:pt>
                <c:pt idx="10" formatCode="#,##0.00">
                  <c:v>8400.4748249999975</c:v>
                </c:pt>
                <c:pt idx="11" formatCode="#,##0.00">
                  <c:v>10328.034229000004</c:v>
                </c:pt>
              </c:numCache>
            </c:numRef>
          </c:val>
          <c:shape val="cylinder"/>
        </c:ser>
        <c:ser>
          <c:idx val="5"/>
          <c:order val="5"/>
          <c:tx>
            <c:strRef>
              <c:f>Trade!$F$38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Trade!$H$40:$H$51</c:f>
              <c:numCache>
                <c:formatCode>_(* #,##0.00_);_(* \(#,##0.00\);_(* "-"??_);_(@_)</c:formatCode>
                <c:ptCount val="12"/>
                <c:pt idx="0">
                  <c:v>-4926.3411569999953</c:v>
                </c:pt>
                <c:pt idx="1">
                  <c:v>-349.91000000000349</c:v>
                </c:pt>
                <c:pt idx="2" formatCode="#,##0.00">
                  <c:v>970.60513799999899</c:v>
                </c:pt>
                <c:pt idx="3" formatCode="#,##0.00">
                  <c:v>-2446.348076000002</c:v>
                </c:pt>
                <c:pt idx="4" formatCode="#,##0.00">
                  <c:v>-1030.1999999999971</c:v>
                </c:pt>
                <c:pt idx="5" formatCode="#,##0.00">
                  <c:v>4869.1100000000006</c:v>
                </c:pt>
                <c:pt idx="6" formatCode="#,##0.00">
                  <c:v>-3902.1500000000015</c:v>
                </c:pt>
                <c:pt idx="7" formatCode="#,##0.00">
                  <c:v>-3737.75</c:v>
                </c:pt>
                <c:pt idx="8" formatCode="#,##0.00">
                  <c:v>2513.5799999999945</c:v>
                </c:pt>
                <c:pt idx="9" formatCode="#,##0.00">
                  <c:v>-9579.5</c:v>
                </c:pt>
                <c:pt idx="10" formatCode="#,##0.00">
                  <c:v>-8044.7299999999959</c:v>
                </c:pt>
                <c:pt idx="11" formatCode="#,##0.00">
                  <c:v>4701.5200000000041</c:v>
                </c:pt>
              </c:numCache>
            </c:numRef>
          </c:val>
          <c:shape val="cylinder"/>
        </c:ser>
        <c:ser>
          <c:idx val="6"/>
          <c:order val="6"/>
          <c:tx>
            <c:strRef>
              <c:f>Trade!$I$38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Trade!$K$40:$K$51</c:f>
              <c:numCache>
                <c:formatCode>#,##0.00_ ;[Red]\-#,##0.00\ </c:formatCode>
                <c:ptCount val="12"/>
                <c:pt idx="0">
                  <c:v>-13503.220000000008</c:v>
                </c:pt>
                <c:pt idx="1">
                  <c:v>-7485.9499999999971</c:v>
                </c:pt>
                <c:pt idx="2" formatCode="#,##0.00">
                  <c:v>-5506.4700000000012</c:v>
                </c:pt>
                <c:pt idx="3" formatCode="#,##0.00">
                  <c:v>-9873.89</c:v>
                </c:pt>
                <c:pt idx="4" formatCode="#,##0.00">
                  <c:v>-8928.0499999999956</c:v>
                </c:pt>
                <c:pt idx="5" formatCode="#,##0.00">
                  <c:v>-5726.8600000000006</c:v>
                </c:pt>
                <c:pt idx="6" formatCode="#,##0.00">
                  <c:v>-6671.6200000000026</c:v>
                </c:pt>
                <c:pt idx="7" formatCode="#,##0.00">
                  <c:v>-12205.220000000008</c:v>
                </c:pt>
                <c:pt idx="8" formatCode="#,##0.00">
                  <c:v>-13795.464999999997</c:v>
                </c:pt>
                <c:pt idx="9" formatCode="#,##0.00">
                  <c:v>-21188.210000000006</c:v>
                </c:pt>
                <c:pt idx="10" formatCode="#,##0.00">
                  <c:v>-7934.8800000000047</c:v>
                </c:pt>
                <c:pt idx="11" formatCode="#,##0.00">
                  <c:v>-2703.4000000000015</c:v>
                </c:pt>
              </c:numCache>
            </c:numRef>
          </c:val>
        </c:ser>
        <c:ser>
          <c:idx val="7"/>
          <c:order val="7"/>
          <c:tx>
            <c:strRef>
              <c:f>Trade!$C$53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Trade!$E$55:$E$66</c:f>
              <c:numCache>
                <c:formatCode>#,##0.00_ ;[Red]\-#,##0.00\ </c:formatCode>
                <c:ptCount val="12"/>
                <c:pt idx="0">
                  <c:v>-24526.75</c:v>
                </c:pt>
                <c:pt idx="1">
                  <c:v>-9520.2300000000032</c:v>
                </c:pt>
                <c:pt idx="2">
                  <c:v>-7766.18</c:v>
                </c:pt>
                <c:pt idx="3">
                  <c:v>15022.579999999994</c:v>
                </c:pt>
                <c:pt idx="4">
                  <c:v>11030.529999999999</c:v>
                </c:pt>
                <c:pt idx="5">
                  <c:v>-7710</c:v>
                </c:pt>
                <c:pt idx="6">
                  <c:v>-14205.039999999994</c:v>
                </c:pt>
                <c:pt idx="7">
                  <c:v>-19054.810000000012</c:v>
                </c:pt>
                <c:pt idx="8">
                  <c:v>-18941.03</c:v>
                </c:pt>
                <c:pt idx="9">
                  <c:v>-12121.959999999992</c:v>
                </c:pt>
                <c:pt idx="10">
                  <c:v>766.52999999999884</c:v>
                </c:pt>
                <c:pt idx="11">
                  <c:v>2779.8711080000066</c:v>
                </c:pt>
              </c:numCache>
            </c:numRef>
          </c:val>
        </c:ser>
        <c:ser>
          <c:idx val="8"/>
          <c:order val="8"/>
          <c:tx>
            <c:strRef>
              <c:f>Trade!$F$53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Trade!$H$55:$H$63</c:f>
              <c:numCache>
                <c:formatCode>#,##0.00_ ;[Red]\-#,##0.00\ </c:formatCode>
                <c:ptCount val="9"/>
                <c:pt idx="0">
                  <c:v>-17059.309999999998</c:v>
                </c:pt>
                <c:pt idx="1">
                  <c:v>1719.9700000000012</c:v>
                </c:pt>
                <c:pt idx="2">
                  <c:v>-11389.690000000002</c:v>
                </c:pt>
                <c:pt idx="3">
                  <c:v>-13026.279999999999</c:v>
                </c:pt>
                <c:pt idx="4">
                  <c:v>-6571.5400000000081</c:v>
                </c:pt>
                <c:pt idx="5">
                  <c:v>-192.25</c:v>
                </c:pt>
                <c:pt idx="6">
                  <c:v>-6884.8699999999953</c:v>
                </c:pt>
                <c:pt idx="7">
                  <c:v>-16295.160000000003</c:v>
                </c:pt>
                <c:pt idx="8">
                  <c:v>-2913.5999999999913</c:v>
                </c:pt>
              </c:numCache>
            </c:numRef>
          </c:val>
        </c:ser>
        <c:ser>
          <c:idx val="9"/>
          <c:order val="9"/>
          <c:tx>
            <c:strRef>
              <c:f>Trade!$I$53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Trade!$B$55:$B$66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Trade!$K$55:$K$66</c:f>
              <c:numCache>
                <c:formatCode>#,##0.00_ ;[Red]\-#,##0.00\ </c:formatCode>
                <c:ptCount val="12"/>
                <c:pt idx="0">
                  <c:v>-24215.33</c:v>
                </c:pt>
                <c:pt idx="1">
                  <c:v>-8480.64</c:v>
                </c:pt>
                <c:pt idx="2">
                  <c:v>482.45000000001164</c:v>
                </c:pt>
                <c:pt idx="3">
                  <c:v>-2513.0769999999902</c:v>
                </c:pt>
                <c:pt idx="4">
                  <c:v>4987.4180000000051</c:v>
                </c:pt>
                <c:pt idx="5">
                  <c:v>5803.6199999999953</c:v>
                </c:pt>
                <c:pt idx="6">
                  <c:v>-397.36000000000058</c:v>
                </c:pt>
                <c:pt idx="7">
                  <c:v>-9947.1307209999941</c:v>
                </c:pt>
                <c:pt idx="8">
                  <c:v>-885.08215899999777</c:v>
                </c:pt>
                <c:pt idx="9">
                  <c:v>-21392.594937000002</c:v>
                </c:pt>
                <c:pt idx="10">
                  <c:v>1771.9643240000005</c:v>
                </c:pt>
                <c:pt idx="11">
                  <c:v>8221.0658129999938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302144"/>
        <c:axId val="387303680"/>
        <c:axId val="0"/>
      </c:bar3DChart>
      <c:catAx>
        <c:axId val="38730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30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87303680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30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095645408301448"/>
          <c:y val="7.7197998570407433E-2"/>
          <c:w val="0.58056363967637259"/>
          <c:h val="5.51133824497815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8080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59951881014873"/>
          <c:y val="7.6245251952201623E-2"/>
          <c:w val="0.84484558180227487"/>
          <c:h val="0.897198891805191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Trade!$M$4</c:f>
              <c:strCache>
                <c:ptCount val="1"/>
                <c:pt idx="0">
                  <c:v>Trade Balance</c:v>
                </c:pt>
              </c:strCache>
            </c:strRef>
          </c:tx>
          <c:invertIfNegative val="0"/>
          <c:cat>
            <c:numRef>
              <c:f>Trade!$M$5:$M$17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Trade!$N$5:$N$17</c:f>
              <c:numCache>
                <c:formatCode>#,##0;[Red]#,##0</c:formatCode>
                <c:ptCount val="13"/>
                <c:pt idx="0">
                  <c:v>-10209.379999999994</c:v>
                </c:pt>
                <c:pt idx="1">
                  <c:v>-19420.5</c:v>
                </c:pt>
                <c:pt idx="2">
                  <c:v>-66780.87</c:v>
                </c:pt>
                <c:pt idx="3">
                  <c:v>-71003.89</c:v>
                </c:pt>
                <c:pt idx="4">
                  <c:v>-83519.219999999987</c:v>
                </c:pt>
                <c:pt idx="5">
                  <c:v>-18251.537295000002</c:v>
                </c:pt>
                <c:pt idx="6">
                  <c:v>11364.847214000016</c:v>
                </c:pt>
                <c:pt idx="7">
                  <c:v>-20962.114094999997</c:v>
                </c:pt>
                <c:pt idx="8">
                  <c:v>-115523.23500000002</c:v>
                </c:pt>
                <c:pt idx="9">
                  <c:v>-84246.488892000008</c:v>
                </c:pt>
                <c:pt idx="10">
                  <c:v>-102734.81000000001</c:v>
                </c:pt>
                <c:pt idx="11">
                  <c:v>-46564.696679999979</c:v>
                </c:pt>
                <c:pt idx="12">
                  <c:v>-22349.366679999977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315968"/>
        <c:axId val="368902144"/>
      </c:barChart>
      <c:catAx>
        <c:axId val="38731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8902144"/>
        <c:crosses val="autoZero"/>
        <c:auto val="1"/>
        <c:lblAlgn val="ctr"/>
        <c:lblOffset val="100"/>
        <c:noMultiLvlLbl val="0"/>
      </c:catAx>
      <c:valAx>
        <c:axId val="368902144"/>
        <c:scaling>
          <c:orientation val="minMax"/>
        </c:scaling>
        <c:delete val="0"/>
        <c:axPos val="l"/>
        <c:numFmt formatCode="#,##0;[Red]#,##0" sourceLinked="1"/>
        <c:majorTickMark val="out"/>
        <c:minorTickMark val="none"/>
        <c:tickLblPos val="nextTo"/>
        <c:crossAx val="38731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166732283464561"/>
          <c:y val="0.82851159230096239"/>
          <c:w val="0.20666601049868766"/>
          <c:h val="8.3717191601050026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0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ZA"/>
              <a:t>Unemployment (Narrow vs Expanded)</a:t>
            </a:r>
          </a:p>
        </c:rich>
      </c:tx>
      <c:layout>
        <c:manualLayout>
          <c:xMode val="edge"/>
          <c:yMode val="edge"/>
          <c:x val="0.15376427091562594"/>
          <c:y val="4.974394093757711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8604933029101164E-2"/>
          <c:y val="1.8403497519053683E-2"/>
          <c:w val="0.92443336830028056"/>
          <c:h val="0.8965902869115379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Employment!$B$100</c:f>
              <c:strCache>
                <c:ptCount val="1"/>
                <c:pt idx="0">
                  <c:v>Unemployment rate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Employment!$A$101:$A$133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Employment!$B$101:$B$133</c:f>
              <c:numCache>
                <c:formatCode>0.00</c:formatCode>
                <c:ptCount val="33"/>
                <c:pt idx="0">
                  <c:v>22.474669941664107</c:v>
                </c:pt>
                <c:pt idx="1">
                  <c:v>21.951219512195124</c:v>
                </c:pt>
                <c:pt idx="2">
                  <c:v>21.719038817005547</c:v>
                </c:pt>
                <c:pt idx="3">
                  <c:v>20.492307692307694</c:v>
                </c:pt>
                <c:pt idx="4">
                  <c:v>22.041327489041954</c:v>
                </c:pt>
                <c:pt idx="5">
                  <c:v>18.864774624373958</c:v>
                </c:pt>
                <c:pt idx="6">
                  <c:v>18.328298086606242</c:v>
                </c:pt>
                <c:pt idx="7">
                  <c:v>18.953804347826086</c:v>
                </c:pt>
                <c:pt idx="8">
                  <c:v>19.070240922972516</c:v>
                </c:pt>
                <c:pt idx="9">
                  <c:v>20.599250936329589</c:v>
                </c:pt>
                <c:pt idx="10">
                  <c:v>19.551506657323056</c:v>
                </c:pt>
                <c:pt idx="11">
                  <c:v>19.395811877789221</c:v>
                </c:pt>
                <c:pt idx="12">
                  <c:v>19.828473413379076</c:v>
                </c:pt>
                <c:pt idx="13">
                  <c:v>20.033333333333335</c:v>
                </c:pt>
                <c:pt idx="14">
                  <c:v>18.701648166834847</c:v>
                </c:pt>
                <c:pt idx="15">
                  <c:v>18.838201509681653</c:v>
                </c:pt>
                <c:pt idx="16">
                  <c:v>19.953749587049884</c:v>
                </c:pt>
                <c:pt idx="17">
                  <c:v>19.248670212765958</c:v>
                </c:pt>
                <c:pt idx="18">
                  <c:v>20.566221932964527</c:v>
                </c:pt>
                <c:pt idx="19">
                  <c:v>21.932964529775465</c:v>
                </c:pt>
                <c:pt idx="20">
                  <c:v>20.498524106264348</c:v>
                </c:pt>
                <c:pt idx="21">
                  <c:v>22.193877551020407</c:v>
                </c:pt>
                <c:pt idx="22">
                  <c:v>20.587326120556416</c:v>
                </c:pt>
                <c:pt idx="23">
                  <c:v>19.879518072289155</c:v>
                </c:pt>
                <c:pt idx="24">
                  <c:v>20.684243565599498</c:v>
                </c:pt>
                <c:pt idx="25">
                  <c:v>23.668821175746384</c:v>
                </c:pt>
                <c:pt idx="26">
                  <c:v>24.09789770944462</c:v>
                </c:pt>
                <c:pt idx="27">
                  <c:v>20.829406220546652</c:v>
                </c:pt>
                <c:pt idx="28">
                  <c:v>23.543543543543542</c:v>
                </c:pt>
                <c:pt idx="29">
                  <c:v>20.349018385789964</c:v>
                </c:pt>
                <c:pt idx="30">
                  <c:v>20.512820512820511</c:v>
                </c:pt>
                <c:pt idx="31">
                  <c:v>20.496699151210311</c:v>
                </c:pt>
                <c:pt idx="32">
                  <c:v>23.209876543209877</c:v>
                </c:pt>
              </c:numCache>
            </c:numRef>
          </c:val>
          <c:shape val="cylinder"/>
        </c:ser>
        <c:ser>
          <c:idx val="1"/>
          <c:order val="1"/>
          <c:tx>
            <c:strRef>
              <c:f>Employment!$F$100</c:f>
              <c:strCache>
                <c:ptCount val="1"/>
                <c:pt idx="0">
                  <c:v>Unemployment Rate (Expanded Def)</c:v>
                </c:pt>
              </c:strCache>
            </c:strRef>
          </c:tx>
          <c:invertIfNegative val="0"/>
          <c:cat>
            <c:strRef>
              <c:f>Employment!$A$101:$A$133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Employment!$F$101:$F$133</c:f>
              <c:numCache>
                <c:formatCode>0.00</c:formatCode>
                <c:ptCount val="33"/>
                <c:pt idx="0">
                  <c:v>27.970525023027328</c:v>
                </c:pt>
                <c:pt idx="1">
                  <c:v>26.981707317073173</c:v>
                </c:pt>
                <c:pt idx="2">
                  <c:v>27.911275415896487</c:v>
                </c:pt>
                <c:pt idx="3">
                  <c:v>27.107692307692311</c:v>
                </c:pt>
                <c:pt idx="4">
                  <c:v>30.181590482154043</c:v>
                </c:pt>
                <c:pt idx="5">
                  <c:v>33.42237061769616</c:v>
                </c:pt>
                <c:pt idx="6">
                  <c:v>33.87042631755623</c:v>
                </c:pt>
                <c:pt idx="7">
                  <c:v>33.729619565217391</c:v>
                </c:pt>
                <c:pt idx="8">
                  <c:v>35.05259586019681</c:v>
                </c:pt>
                <c:pt idx="9">
                  <c:v>36.874361593462716</c:v>
                </c:pt>
                <c:pt idx="10">
                  <c:v>38.016818500350382</c:v>
                </c:pt>
                <c:pt idx="11">
                  <c:v>36.525918297288015</c:v>
                </c:pt>
                <c:pt idx="12">
                  <c:v>38.627787307032591</c:v>
                </c:pt>
                <c:pt idx="13">
                  <c:v>38.533333333333339</c:v>
                </c:pt>
                <c:pt idx="14">
                  <c:v>35.788765556676758</c:v>
                </c:pt>
                <c:pt idx="15">
                  <c:v>35.379061371841154</c:v>
                </c:pt>
                <c:pt idx="16">
                  <c:v>38.057482656095146</c:v>
                </c:pt>
                <c:pt idx="17">
                  <c:v>37.732712765957451</c:v>
                </c:pt>
                <c:pt idx="18">
                  <c:v>37.943377806703552</c:v>
                </c:pt>
                <c:pt idx="19">
                  <c:v>39.928408721119432</c:v>
                </c:pt>
                <c:pt idx="20">
                  <c:v>38.340439488356836</c:v>
                </c:pt>
                <c:pt idx="21">
                  <c:v>40.465561224489797</c:v>
                </c:pt>
                <c:pt idx="22">
                  <c:v>37.310664605873264</c:v>
                </c:pt>
                <c:pt idx="23">
                  <c:v>38.046924540266332</c:v>
                </c:pt>
                <c:pt idx="24">
                  <c:v>40.144381669805398</c:v>
                </c:pt>
                <c:pt idx="25">
                  <c:v>42.597722376115726</c:v>
                </c:pt>
                <c:pt idx="26">
                  <c:v>44.116724192030119</c:v>
                </c:pt>
                <c:pt idx="27">
                  <c:v>40.182218033301915</c:v>
                </c:pt>
                <c:pt idx="28">
                  <c:v>40.42042042042042</c:v>
                </c:pt>
                <c:pt idx="29">
                  <c:v>38.984107198504212</c:v>
                </c:pt>
                <c:pt idx="30">
                  <c:v>38.029039233858512</c:v>
                </c:pt>
                <c:pt idx="31">
                  <c:v>39.610185476265322</c:v>
                </c:pt>
                <c:pt idx="32">
                  <c:v>42.808641975308639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757568"/>
        <c:axId val="387759104"/>
        <c:axId val="0"/>
      </c:bar3DChart>
      <c:catAx>
        <c:axId val="3877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7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775910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75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52400" h="50800" prst="softRound"/>
      <a:bevelB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03338940217612E-2"/>
          <c:y val="2.9535864978902981E-2"/>
          <c:w val="0.91355343739927264"/>
          <c:h val="0.8755291980907449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Employment!$A$335</c:f>
              <c:strCache>
                <c:ptCount val="1"/>
                <c:pt idx="0">
                  <c:v>Q3 2008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Employment!$B$332:$K$332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Finance</c:v>
                </c:pt>
                <c:pt idx="8">
                  <c:v>Community and social services</c:v>
                </c:pt>
                <c:pt idx="9">
                  <c:v>Private households</c:v>
                </c:pt>
              </c:strCache>
            </c:strRef>
          </c:cat>
          <c:val>
            <c:numRef>
              <c:f>Employment!$B$335:$K$335</c:f>
              <c:numCache>
                <c:formatCode>0.00</c:formatCode>
                <c:ptCount val="10"/>
                <c:pt idx="0">
                  <c:v>5.8244785517512794</c:v>
                </c:pt>
                <c:pt idx="1">
                  <c:v>0.31483667847304209</c:v>
                </c:pt>
                <c:pt idx="2">
                  <c:v>15.033451397087759</c:v>
                </c:pt>
                <c:pt idx="3">
                  <c:v>0.55096418732782371</c:v>
                </c:pt>
                <c:pt idx="4">
                  <c:v>8.7367178276269186</c:v>
                </c:pt>
                <c:pt idx="5">
                  <c:v>23.809523809523807</c:v>
                </c:pt>
                <c:pt idx="6">
                  <c:v>6.5722156631247541</c:v>
                </c:pt>
                <c:pt idx="7">
                  <c:v>10.310901219992129</c:v>
                </c:pt>
                <c:pt idx="8">
                  <c:v>18.614718614718615</c:v>
                </c:pt>
                <c:pt idx="9">
                  <c:v>10.232192050373868</c:v>
                </c:pt>
              </c:numCache>
            </c:numRef>
          </c:val>
        </c:ser>
        <c:ser>
          <c:idx val="1"/>
          <c:order val="1"/>
          <c:tx>
            <c:strRef>
              <c:f>Employment!$A$339</c:f>
              <c:strCache>
                <c:ptCount val="1"/>
                <c:pt idx="0">
                  <c:v>Q3 2009</c:v>
                </c:pt>
              </c:strCache>
            </c:strRef>
          </c:tx>
          <c:invertIfNegative val="0"/>
          <c:cat>
            <c:strRef>
              <c:f>Employment!$B$332:$K$332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Finance</c:v>
                </c:pt>
                <c:pt idx="8">
                  <c:v>Community and social services</c:v>
                </c:pt>
                <c:pt idx="9">
                  <c:v>Private households</c:v>
                </c:pt>
              </c:strCache>
            </c:strRef>
          </c:cat>
          <c:val>
            <c:numRef>
              <c:f>Employment!$B$339:$K$339</c:f>
              <c:numCache>
                <c:formatCode>0.00</c:formatCode>
                <c:ptCount val="10"/>
                <c:pt idx="0">
                  <c:v>4.6444718454582823</c:v>
                </c:pt>
                <c:pt idx="1">
                  <c:v>0.28771064529387591</c:v>
                </c:pt>
                <c:pt idx="2">
                  <c:v>16.029593094944513</c:v>
                </c:pt>
                <c:pt idx="3">
                  <c:v>0.16440608302507193</c:v>
                </c:pt>
                <c:pt idx="4">
                  <c:v>9.7410604192355112</c:v>
                </c:pt>
                <c:pt idx="5">
                  <c:v>20.756267981915329</c:v>
                </c:pt>
                <c:pt idx="6">
                  <c:v>7.0694615700780936</c:v>
                </c:pt>
                <c:pt idx="7">
                  <c:v>12.24825318536786</c:v>
                </c:pt>
                <c:pt idx="8">
                  <c:v>19.276613234689684</c:v>
                </c:pt>
                <c:pt idx="9">
                  <c:v>9.782161939991779</c:v>
                </c:pt>
              </c:numCache>
            </c:numRef>
          </c:val>
        </c:ser>
        <c:ser>
          <c:idx val="2"/>
          <c:order val="2"/>
          <c:tx>
            <c:strRef>
              <c:f>Employment!$A$343</c:f>
              <c:strCache>
                <c:ptCount val="1"/>
                <c:pt idx="0">
                  <c:v>Q3 2010</c:v>
                </c:pt>
              </c:strCache>
            </c:strRef>
          </c:tx>
          <c:invertIfNegative val="0"/>
          <c:cat>
            <c:strRef>
              <c:f>Employment!$B$332:$K$332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Finance</c:v>
                </c:pt>
                <c:pt idx="8">
                  <c:v>Community and social services</c:v>
                </c:pt>
                <c:pt idx="9">
                  <c:v>Private households</c:v>
                </c:pt>
              </c:strCache>
            </c:strRef>
          </c:cat>
          <c:val>
            <c:numRef>
              <c:f>Employment!$B$343:$K$343</c:f>
              <c:numCache>
                <c:formatCode>0.00</c:formatCode>
                <c:ptCount val="10"/>
                <c:pt idx="0">
                  <c:v>5.1393728222996513</c:v>
                </c:pt>
                <c:pt idx="1">
                  <c:v>0.26132404181184671</c:v>
                </c:pt>
                <c:pt idx="2">
                  <c:v>15.592334494773519</c:v>
                </c:pt>
                <c:pt idx="3">
                  <c:v>0.39198606271777003</c:v>
                </c:pt>
                <c:pt idx="4">
                  <c:v>9.494773519163763</c:v>
                </c:pt>
                <c:pt idx="5">
                  <c:v>21.123693379790943</c:v>
                </c:pt>
                <c:pt idx="6">
                  <c:v>8.057491289198607</c:v>
                </c:pt>
                <c:pt idx="7">
                  <c:v>11.454703832752614</c:v>
                </c:pt>
                <c:pt idx="8">
                  <c:v>19.55574912891986</c:v>
                </c:pt>
                <c:pt idx="9">
                  <c:v>8.8850174216027877</c:v>
                </c:pt>
              </c:numCache>
            </c:numRef>
          </c:val>
        </c:ser>
        <c:ser>
          <c:idx val="3"/>
          <c:order val="3"/>
          <c:tx>
            <c:strRef>
              <c:f>Employment!$A$347</c:f>
              <c:strCache>
                <c:ptCount val="1"/>
                <c:pt idx="0">
                  <c:v>Q3 2011</c:v>
                </c:pt>
              </c:strCache>
            </c:strRef>
          </c:tx>
          <c:invertIfNegative val="0"/>
          <c:cat>
            <c:strRef>
              <c:f>Employment!$B$332:$K$332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Finance</c:v>
                </c:pt>
                <c:pt idx="8">
                  <c:v>Community and social services</c:v>
                </c:pt>
                <c:pt idx="9">
                  <c:v>Private households</c:v>
                </c:pt>
              </c:strCache>
            </c:strRef>
          </c:cat>
          <c:val>
            <c:numRef>
              <c:f>Employment!$B$347:$K$347</c:f>
              <c:numCache>
                <c:formatCode>0.00</c:formatCode>
                <c:ptCount val="10"/>
                <c:pt idx="0">
                  <c:v>3.9304923458833261</c:v>
                </c:pt>
                <c:pt idx="1">
                  <c:v>0.62060405461315682</c:v>
                </c:pt>
                <c:pt idx="2">
                  <c:v>15.928837401737692</c:v>
                </c:pt>
                <c:pt idx="3">
                  <c:v>0.33098882912701694</c:v>
                </c:pt>
                <c:pt idx="4">
                  <c:v>9.4745552337608601</c:v>
                </c:pt>
                <c:pt idx="5">
                  <c:v>23.955316508067853</c:v>
                </c:pt>
                <c:pt idx="6">
                  <c:v>6.1646669424906912</c:v>
                </c:pt>
                <c:pt idx="7">
                  <c:v>11.253620190318577</c:v>
                </c:pt>
                <c:pt idx="8">
                  <c:v>19.362846503930491</c:v>
                </c:pt>
                <c:pt idx="9">
                  <c:v>9.019445593711211</c:v>
                </c:pt>
              </c:numCache>
            </c:numRef>
          </c:val>
        </c:ser>
        <c:ser>
          <c:idx val="4"/>
          <c:order val="4"/>
          <c:tx>
            <c:strRef>
              <c:f>Employment!$A$351</c:f>
              <c:strCache>
                <c:ptCount val="1"/>
                <c:pt idx="0">
                  <c:v>Q3 2012</c:v>
                </c:pt>
              </c:strCache>
            </c:strRef>
          </c:tx>
          <c:invertIfNegative val="0"/>
          <c:cat>
            <c:strRef>
              <c:f>Employment!$B$332:$K$332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Finance</c:v>
                </c:pt>
                <c:pt idx="8">
                  <c:v>Community and social services</c:v>
                </c:pt>
                <c:pt idx="9">
                  <c:v>Private households</c:v>
                </c:pt>
              </c:strCache>
            </c:strRef>
          </c:cat>
          <c:val>
            <c:numRef>
              <c:f>Employment!$B$351:$K$351</c:f>
              <c:numCache>
                <c:formatCode>0.00</c:formatCode>
                <c:ptCount val="10"/>
                <c:pt idx="0">
                  <c:v>3.6870135190495699</c:v>
                </c:pt>
                <c:pt idx="1">
                  <c:v>0.73740270380991391</c:v>
                </c:pt>
                <c:pt idx="2">
                  <c:v>15.403523146251535</c:v>
                </c:pt>
                <c:pt idx="3">
                  <c:v>0.36870135190495695</c:v>
                </c:pt>
                <c:pt idx="4">
                  <c:v>8.7259319950839824</c:v>
                </c:pt>
                <c:pt idx="5">
                  <c:v>20.360507988529292</c:v>
                </c:pt>
                <c:pt idx="6">
                  <c:v>8.0704629250307249</c:v>
                </c:pt>
                <c:pt idx="7">
                  <c:v>11.63457599344531</c:v>
                </c:pt>
                <c:pt idx="8">
                  <c:v>22.081114297419091</c:v>
                </c:pt>
                <c:pt idx="9">
                  <c:v>8.9307660794756245</c:v>
                </c:pt>
              </c:numCache>
            </c:numRef>
          </c:val>
        </c:ser>
        <c:ser>
          <c:idx val="5"/>
          <c:order val="5"/>
          <c:tx>
            <c:strRef>
              <c:f>Employment!$A$355</c:f>
              <c:strCache>
                <c:ptCount val="1"/>
                <c:pt idx="0">
                  <c:v>Q3 2013</c:v>
                </c:pt>
              </c:strCache>
            </c:strRef>
          </c:tx>
          <c:invertIfNegative val="0"/>
          <c:cat>
            <c:strRef>
              <c:f>Employment!$B$332:$K$332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Finance</c:v>
                </c:pt>
                <c:pt idx="8">
                  <c:v>Community and social services</c:v>
                </c:pt>
                <c:pt idx="9">
                  <c:v>Private households</c:v>
                </c:pt>
              </c:strCache>
            </c:strRef>
          </c:cat>
          <c:val>
            <c:numRef>
              <c:f>Employment!$B$355:$K$355</c:f>
              <c:numCache>
                <c:formatCode>0.00</c:formatCode>
                <c:ptCount val="10"/>
                <c:pt idx="0">
                  <c:v>4.2039704165044771</c:v>
                </c:pt>
                <c:pt idx="1">
                  <c:v>0.81743869209809261</c:v>
                </c:pt>
                <c:pt idx="2">
                  <c:v>13.70182950564422</c:v>
                </c:pt>
                <c:pt idx="3">
                  <c:v>0.54495912806539504</c:v>
                </c:pt>
                <c:pt idx="4">
                  <c:v>8.836123005060335</c:v>
                </c:pt>
                <c:pt idx="5">
                  <c:v>21.564811210587777</c:v>
                </c:pt>
                <c:pt idx="6">
                  <c:v>7.7851304009342162</c:v>
                </c:pt>
                <c:pt idx="7">
                  <c:v>10.899182561307901</c:v>
                </c:pt>
                <c:pt idx="8">
                  <c:v>22.966134682755936</c:v>
                </c:pt>
                <c:pt idx="9">
                  <c:v>8.6804203970416509</c:v>
                </c:pt>
              </c:numCache>
            </c:numRef>
          </c:val>
        </c:ser>
        <c:ser>
          <c:idx val="6"/>
          <c:order val="6"/>
          <c:tx>
            <c:strRef>
              <c:f>Employment!$A$359</c:f>
              <c:strCache>
                <c:ptCount val="1"/>
                <c:pt idx="0">
                  <c:v>Q3 2014</c:v>
                </c:pt>
              </c:strCache>
            </c:strRef>
          </c:tx>
          <c:invertIfNegative val="0"/>
          <c:cat>
            <c:strRef>
              <c:f>Employment!$B$332:$K$332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Finance</c:v>
                </c:pt>
                <c:pt idx="8">
                  <c:v>Community and social services</c:v>
                </c:pt>
                <c:pt idx="9">
                  <c:v>Private households</c:v>
                </c:pt>
              </c:strCache>
            </c:strRef>
          </c:cat>
          <c:val>
            <c:numRef>
              <c:f>Employment!$B$359:$K$359</c:f>
              <c:numCache>
                <c:formatCode>0.00</c:formatCode>
                <c:ptCount val="10"/>
                <c:pt idx="0">
                  <c:v>3.2658123191401405</c:v>
                </c:pt>
                <c:pt idx="1">
                  <c:v>0.33071517155849522</c:v>
                </c:pt>
                <c:pt idx="2">
                  <c:v>14.179412980570483</c:v>
                </c:pt>
                <c:pt idx="3">
                  <c:v>0.82678792889623809</c:v>
                </c:pt>
                <c:pt idx="4">
                  <c:v>9.962794543199669</c:v>
                </c:pt>
                <c:pt idx="5">
                  <c:v>21.124431583298882</c:v>
                </c:pt>
                <c:pt idx="6">
                  <c:v>7.1517155849524601</c:v>
                </c:pt>
                <c:pt idx="7">
                  <c:v>9.7974369574204214</c:v>
                </c:pt>
                <c:pt idx="8">
                  <c:v>24.762298470442332</c:v>
                </c:pt>
                <c:pt idx="9">
                  <c:v>8.6812732534105006</c:v>
                </c:pt>
              </c:numCache>
            </c:numRef>
          </c:val>
        </c:ser>
        <c:ser>
          <c:idx val="11"/>
          <c:order val="7"/>
          <c:tx>
            <c:strRef>
              <c:f>Employment!$A$363</c:f>
              <c:strCache>
                <c:ptCount val="1"/>
                <c:pt idx="0">
                  <c:v>Q3 2015</c:v>
                </c:pt>
              </c:strCache>
            </c:strRef>
          </c:tx>
          <c:invertIfNegative val="0"/>
          <c:cat>
            <c:strRef>
              <c:f>Employment!$B$332:$K$332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Transport</c:v>
                </c:pt>
                <c:pt idx="7">
                  <c:v>Finance</c:v>
                </c:pt>
                <c:pt idx="8">
                  <c:v>Community and social services</c:v>
                </c:pt>
                <c:pt idx="9">
                  <c:v>Private households</c:v>
                </c:pt>
              </c:strCache>
            </c:strRef>
          </c:cat>
          <c:val>
            <c:numRef>
              <c:f>Employment!$B$363:$K$363</c:f>
              <c:numCache>
                <c:formatCode>0.00</c:formatCode>
                <c:ptCount val="10"/>
                <c:pt idx="0">
                  <c:v>5.2079284881461332</c:v>
                </c:pt>
                <c:pt idx="1">
                  <c:v>0.27205596579867858</c:v>
                </c:pt>
                <c:pt idx="2">
                  <c:v>13.56393315196269</c:v>
                </c:pt>
                <c:pt idx="3">
                  <c:v>0.69957248348231638</c:v>
                </c:pt>
                <c:pt idx="4">
                  <c:v>10.998834045860862</c:v>
                </c:pt>
                <c:pt idx="5">
                  <c:v>20.132141469102216</c:v>
                </c:pt>
                <c:pt idx="6">
                  <c:v>6.024096385542169</c:v>
                </c:pt>
                <c:pt idx="7">
                  <c:v>9.910610182666149</c:v>
                </c:pt>
                <c:pt idx="8">
                  <c:v>24.990283715507189</c:v>
                </c:pt>
                <c:pt idx="9">
                  <c:v>8.1616789739603579</c:v>
                </c:pt>
              </c:numCache>
            </c:numRef>
          </c:val>
        </c:ser>
        <c:ser>
          <c:idx val="7"/>
          <c:order val="8"/>
          <c:tx>
            <c:strRef>
              <c:f>Employment!$A$364</c:f>
              <c:strCache>
                <c:ptCount val="1"/>
                <c:pt idx="0">
                  <c:v>Q4 2015</c:v>
                </c:pt>
              </c:strCache>
            </c:strRef>
          </c:tx>
          <c:invertIfNegative val="0"/>
          <c:val>
            <c:numRef>
              <c:f>Employment!$B$364:$K$364</c:f>
              <c:numCache>
                <c:formatCode>0.00</c:formatCode>
                <c:ptCount val="10"/>
                <c:pt idx="0">
                  <c:v>5.5731225296442686</c:v>
                </c:pt>
                <c:pt idx="1">
                  <c:v>0.31620553359683795</c:v>
                </c:pt>
                <c:pt idx="2">
                  <c:v>12.252964426877471</c:v>
                </c:pt>
                <c:pt idx="3">
                  <c:v>0.39525691699604742</c:v>
                </c:pt>
                <c:pt idx="4">
                  <c:v>9.4861660079051369</c:v>
                </c:pt>
                <c:pt idx="5">
                  <c:v>20.988142292490121</c:v>
                </c:pt>
                <c:pt idx="6">
                  <c:v>6.1264822134387353</c:v>
                </c:pt>
                <c:pt idx="7">
                  <c:v>11.067193675889328</c:v>
                </c:pt>
                <c:pt idx="8">
                  <c:v>25.612648221343875</c:v>
                </c:pt>
                <c:pt idx="9">
                  <c:v>8.2213438735177871</c:v>
                </c:pt>
              </c:numCache>
            </c:numRef>
          </c:val>
        </c:ser>
        <c:ser>
          <c:idx val="8"/>
          <c:order val="9"/>
          <c:tx>
            <c:strRef>
              <c:f>Employment!$A$365</c:f>
              <c:strCache>
                <c:ptCount val="1"/>
                <c:pt idx="0">
                  <c:v>Q1 2016</c:v>
                </c:pt>
              </c:strCache>
            </c:strRef>
          </c:tx>
          <c:invertIfNegative val="0"/>
          <c:val>
            <c:numRef>
              <c:f>Employment!$B$365:$K$365</c:f>
              <c:numCache>
                <c:formatCode>0.00</c:formatCode>
                <c:ptCount val="10"/>
                <c:pt idx="0">
                  <c:v>5.4684358665058301</c:v>
                </c:pt>
                <c:pt idx="1">
                  <c:v>0.32167269802975473</c:v>
                </c:pt>
                <c:pt idx="2">
                  <c:v>12.384398874145557</c:v>
                </c:pt>
                <c:pt idx="3">
                  <c:v>0.32167269802975473</c:v>
                </c:pt>
                <c:pt idx="4">
                  <c:v>9.6099718536389229</c:v>
                </c:pt>
                <c:pt idx="5">
                  <c:v>22.074788902291917</c:v>
                </c:pt>
                <c:pt idx="6">
                  <c:v>6.3932448733413754</c:v>
                </c:pt>
                <c:pt idx="7">
                  <c:v>10.213108162444714</c:v>
                </c:pt>
                <c:pt idx="8">
                  <c:v>24.849215922798553</c:v>
                </c:pt>
                <c:pt idx="9">
                  <c:v>8.403699236027343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8818432"/>
        <c:axId val="368828416"/>
        <c:axId val="0"/>
      </c:bar3DChart>
      <c:catAx>
        <c:axId val="368818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8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828416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818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2201170765920004"/>
          <c:y val="3.5864978902953606E-2"/>
          <c:w val="6.6590275035679533E-2"/>
          <c:h val="0.45658438264837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00625486951623"/>
          <c:y val="1.4600109674109903E-2"/>
          <c:w val="0.77917869017745611"/>
          <c:h val="0.83305144639954498"/>
        </c:manualLayout>
      </c:layout>
      <c:lineChart>
        <c:grouping val="standard"/>
        <c:varyColors val="0"/>
        <c:ser>
          <c:idx val="1"/>
          <c:order val="1"/>
          <c:tx>
            <c:strRef>
              <c:f>Employment!$C$2</c:f>
              <c:strCache>
                <c:ptCount val="1"/>
                <c:pt idx="0">
                  <c:v>Labour Force</c:v>
                </c:pt>
              </c:strCache>
            </c:strRef>
          </c:tx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Employment!$C$3:$C$35</c:f>
              <c:numCache>
                <c:formatCode>#,##0</c:formatCode>
                <c:ptCount val="33"/>
                <c:pt idx="0">
                  <c:v>3257000</c:v>
                </c:pt>
                <c:pt idx="1">
                  <c:v>3280000</c:v>
                </c:pt>
                <c:pt idx="2">
                  <c:v>3246000</c:v>
                </c:pt>
                <c:pt idx="3">
                  <c:v>3250000</c:v>
                </c:pt>
                <c:pt idx="4">
                  <c:v>3194000</c:v>
                </c:pt>
                <c:pt idx="5">
                  <c:v>2995000</c:v>
                </c:pt>
                <c:pt idx="6">
                  <c:v>2979000</c:v>
                </c:pt>
                <c:pt idx="7">
                  <c:v>2944000</c:v>
                </c:pt>
                <c:pt idx="8">
                  <c:v>2947000</c:v>
                </c:pt>
                <c:pt idx="9">
                  <c:v>2937000</c:v>
                </c:pt>
                <c:pt idx="10">
                  <c:v>2854000</c:v>
                </c:pt>
                <c:pt idx="11">
                  <c:v>2913000</c:v>
                </c:pt>
                <c:pt idx="12">
                  <c:v>2915000</c:v>
                </c:pt>
                <c:pt idx="13">
                  <c:v>3000000</c:v>
                </c:pt>
                <c:pt idx="14">
                  <c:v>2973000</c:v>
                </c:pt>
                <c:pt idx="15">
                  <c:v>3047000</c:v>
                </c:pt>
                <c:pt idx="16">
                  <c:v>3027000</c:v>
                </c:pt>
                <c:pt idx="17">
                  <c:v>3008000</c:v>
                </c:pt>
                <c:pt idx="18">
                  <c:v>3073000</c:v>
                </c:pt>
                <c:pt idx="19">
                  <c:v>3073000</c:v>
                </c:pt>
                <c:pt idx="20">
                  <c:v>3049000</c:v>
                </c:pt>
                <c:pt idx="21">
                  <c:v>3136000</c:v>
                </c:pt>
                <c:pt idx="22">
                  <c:v>3235000</c:v>
                </c:pt>
                <c:pt idx="23">
                  <c:v>3154000</c:v>
                </c:pt>
                <c:pt idx="24">
                  <c:v>3186000</c:v>
                </c:pt>
                <c:pt idx="25">
                  <c:v>3249000</c:v>
                </c:pt>
                <c:pt idx="26">
                  <c:v>3187000</c:v>
                </c:pt>
                <c:pt idx="27">
                  <c:v>3183000</c:v>
                </c:pt>
                <c:pt idx="28">
                  <c:v>3330000</c:v>
                </c:pt>
                <c:pt idx="29">
                  <c:v>3209000</c:v>
                </c:pt>
                <c:pt idx="30">
                  <c:v>3237000</c:v>
                </c:pt>
                <c:pt idx="31">
                  <c:v>3181000</c:v>
                </c:pt>
                <c:pt idx="32">
                  <c:v>3240000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Employment!$F$2</c:f>
              <c:strCache>
                <c:ptCount val="1"/>
                <c:pt idx="0">
                  <c:v>Not Economically Active</c:v>
                </c:pt>
              </c:strCache>
            </c:strRef>
          </c:tx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Employment!$F$3:$F$35</c:f>
              <c:numCache>
                <c:formatCode>#,##0</c:formatCode>
                <c:ptCount val="33"/>
                <c:pt idx="0">
                  <c:v>2736000</c:v>
                </c:pt>
                <c:pt idx="1">
                  <c:v>2736000</c:v>
                </c:pt>
                <c:pt idx="2">
                  <c:v>2794000</c:v>
                </c:pt>
                <c:pt idx="3">
                  <c:v>2816000</c:v>
                </c:pt>
                <c:pt idx="4">
                  <c:v>2896000</c:v>
                </c:pt>
                <c:pt idx="5">
                  <c:v>3120000</c:v>
                </c:pt>
                <c:pt idx="6">
                  <c:v>3160000</c:v>
                </c:pt>
                <c:pt idx="7">
                  <c:v>3219000</c:v>
                </c:pt>
                <c:pt idx="8">
                  <c:v>3241000</c:v>
                </c:pt>
                <c:pt idx="9">
                  <c:v>3275000</c:v>
                </c:pt>
                <c:pt idx="10">
                  <c:v>3384000</c:v>
                </c:pt>
                <c:pt idx="11">
                  <c:v>3350000</c:v>
                </c:pt>
                <c:pt idx="12">
                  <c:v>3371000</c:v>
                </c:pt>
                <c:pt idx="13">
                  <c:v>3311000</c:v>
                </c:pt>
                <c:pt idx="14">
                  <c:v>3363000</c:v>
                </c:pt>
                <c:pt idx="15">
                  <c:v>3313000</c:v>
                </c:pt>
                <c:pt idx="16">
                  <c:v>3357000</c:v>
                </c:pt>
                <c:pt idx="17">
                  <c:v>3400000</c:v>
                </c:pt>
                <c:pt idx="18">
                  <c:v>3359000</c:v>
                </c:pt>
                <c:pt idx="19">
                  <c:v>3383000</c:v>
                </c:pt>
                <c:pt idx="20">
                  <c:v>3430000</c:v>
                </c:pt>
                <c:pt idx="21">
                  <c:v>3366000</c:v>
                </c:pt>
                <c:pt idx="22">
                  <c:v>3291000</c:v>
                </c:pt>
                <c:pt idx="23">
                  <c:v>3395000</c:v>
                </c:pt>
                <c:pt idx="24">
                  <c:v>3386000</c:v>
                </c:pt>
                <c:pt idx="25">
                  <c:v>3347000</c:v>
                </c:pt>
                <c:pt idx="26">
                  <c:v>3432000</c:v>
                </c:pt>
                <c:pt idx="27">
                  <c:v>3460000</c:v>
                </c:pt>
                <c:pt idx="28">
                  <c:v>3337000</c:v>
                </c:pt>
                <c:pt idx="29">
                  <c:v>3481000</c:v>
                </c:pt>
                <c:pt idx="30">
                  <c:v>3478000</c:v>
                </c:pt>
                <c:pt idx="31">
                  <c:v>3558000</c:v>
                </c:pt>
                <c:pt idx="32">
                  <c:v>3516000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80512"/>
        <c:axId val="387682304"/>
      </c:lineChart>
      <c:lineChart>
        <c:grouping val="standard"/>
        <c:varyColors val="0"/>
        <c:ser>
          <c:idx val="0"/>
          <c:order val="0"/>
          <c:tx>
            <c:strRef>
              <c:f>Employment!$B$2</c:f>
              <c:strCache>
                <c:ptCount val="1"/>
                <c:pt idx="0">
                  <c:v>Population of working age (15–64 years)</c:v>
                </c:pt>
              </c:strCache>
            </c:strRef>
          </c:tx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Employment!$B$3:$B$35</c:f>
              <c:numCache>
                <c:formatCode>###,###</c:formatCode>
                <c:ptCount val="33"/>
                <c:pt idx="0">
                  <c:v>5993000</c:v>
                </c:pt>
                <c:pt idx="1">
                  <c:v>6016000</c:v>
                </c:pt>
                <c:pt idx="2">
                  <c:v>6041000</c:v>
                </c:pt>
                <c:pt idx="3">
                  <c:v>6065000</c:v>
                </c:pt>
                <c:pt idx="4">
                  <c:v>6090000</c:v>
                </c:pt>
                <c:pt idx="5">
                  <c:v>6114000</c:v>
                </c:pt>
                <c:pt idx="6">
                  <c:v>6139000</c:v>
                </c:pt>
                <c:pt idx="7">
                  <c:v>6164000</c:v>
                </c:pt>
                <c:pt idx="8">
                  <c:v>6188000</c:v>
                </c:pt>
                <c:pt idx="9">
                  <c:v>6213000</c:v>
                </c:pt>
                <c:pt idx="10">
                  <c:v>6238000</c:v>
                </c:pt>
                <c:pt idx="11">
                  <c:v>6262000</c:v>
                </c:pt>
                <c:pt idx="12">
                  <c:v>6286000</c:v>
                </c:pt>
                <c:pt idx="13">
                  <c:v>6311000</c:v>
                </c:pt>
                <c:pt idx="14">
                  <c:v>6336000</c:v>
                </c:pt>
                <c:pt idx="15">
                  <c:v>6360000</c:v>
                </c:pt>
                <c:pt idx="16">
                  <c:v>6384000</c:v>
                </c:pt>
                <c:pt idx="17">
                  <c:v>6408000</c:v>
                </c:pt>
                <c:pt idx="18">
                  <c:v>6432000</c:v>
                </c:pt>
                <c:pt idx="19">
                  <c:v>6456000</c:v>
                </c:pt>
                <c:pt idx="20">
                  <c:v>6479000</c:v>
                </c:pt>
                <c:pt idx="21">
                  <c:v>6502000</c:v>
                </c:pt>
                <c:pt idx="22">
                  <c:v>6527000</c:v>
                </c:pt>
                <c:pt idx="23">
                  <c:v>6549000</c:v>
                </c:pt>
                <c:pt idx="24">
                  <c:v>6572000</c:v>
                </c:pt>
                <c:pt idx="25" formatCode="#,##0">
                  <c:v>6596000</c:v>
                </c:pt>
                <c:pt idx="26" formatCode="#,##0">
                  <c:v>6619000</c:v>
                </c:pt>
                <c:pt idx="27">
                  <c:v>6643000</c:v>
                </c:pt>
                <c:pt idx="28" formatCode="#,##0">
                  <c:v>6667000</c:v>
                </c:pt>
                <c:pt idx="29" formatCode="#,##0">
                  <c:v>6690000</c:v>
                </c:pt>
                <c:pt idx="30" formatCode="#,##0">
                  <c:v>6715000</c:v>
                </c:pt>
                <c:pt idx="31" formatCode="#,##0">
                  <c:v>6739000</c:v>
                </c:pt>
                <c:pt idx="32" formatCode="#,##0">
                  <c:v>6757000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85376"/>
        <c:axId val="387683840"/>
      </c:lineChart>
      <c:catAx>
        <c:axId val="38768051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lang="en-ZA"/>
            </a:pPr>
            <a:endParaRPr lang="en-US"/>
          </a:p>
        </c:txPr>
        <c:crossAx val="387682304"/>
        <c:crosses val="autoZero"/>
        <c:auto val="1"/>
        <c:lblAlgn val="ctr"/>
        <c:lblOffset val="100"/>
        <c:noMultiLvlLbl val="0"/>
      </c:catAx>
      <c:valAx>
        <c:axId val="38768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7680512"/>
        <c:crosses val="autoZero"/>
        <c:crossBetween val="between"/>
      </c:valAx>
      <c:valAx>
        <c:axId val="387683840"/>
        <c:scaling>
          <c:orientation val="minMax"/>
        </c:scaling>
        <c:delete val="0"/>
        <c:axPos val="r"/>
        <c:numFmt formatCode="###,###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87685376"/>
        <c:crosses val="max"/>
        <c:crossBetween val="between"/>
      </c:valAx>
      <c:catAx>
        <c:axId val="387685376"/>
        <c:scaling>
          <c:orientation val="minMax"/>
        </c:scaling>
        <c:delete val="1"/>
        <c:axPos val="b"/>
        <c:majorTickMark val="out"/>
        <c:minorTickMark val="none"/>
        <c:tickLblPos val="none"/>
        <c:crossAx val="3876838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0724365922495898"/>
          <c:y val="0.48036501174410223"/>
          <c:w val="0.2880114194097762"/>
          <c:h val="0.22612058180842565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0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276588112883"/>
          <c:y val="5.5921903826844033E-2"/>
          <c:w val="0.79903892441865232"/>
          <c:h val="0.80987429884924533"/>
        </c:manualLayout>
      </c:layout>
      <c:lineChart>
        <c:grouping val="stacked"/>
        <c:varyColors val="0"/>
        <c:ser>
          <c:idx val="1"/>
          <c:order val="1"/>
          <c:tx>
            <c:strRef>
              <c:f>Employment!$D$2</c:f>
              <c:strCache>
                <c:ptCount val="1"/>
                <c:pt idx="0">
                  <c:v>Employed</c:v>
                </c:pt>
              </c:strCache>
            </c:strRef>
          </c:tx>
          <c:spPr>
            <a:ln w="28575" cap="flat" cmpd="sng" algn="ctr">
              <a:solidFill>
                <a:schemeClr val="dk1"/>
              </a:solidFill>
              <a:prstDash val="solid"/>
            </a:ln>
            <a:effectLst/>
          </c:spPr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Employment!$D$3:$D$35</c:f>
              <c:numCache>
                <c:formatCode>#,##0</c:formatCode>
                <c:ptCount val="33"/>
                <c:pt idx="0">
                  <c:v>2525000</c:v>
                </c:pt>
                <c:pt idx="1">
                  <c:v>2560000</c:v>
                </c:pt>
                <c:pt idx="2">
                  <c:v>2541000</c:v>
                </c:pt>
                <c:pt idx="3">
                  <c:v>2584000</c:v>
                </c:pt>
                <c:pt idx="4">
                  <c:v>2490000</c:v>
                </c:pt>
                <c:pt idx="5">
                  <c:v>2430000</c:v>
                </c:pt>
                <c:pt idx="6">
                  <c:v>2433000</c:v>
                </c:pt>
                <c:pt idx="7">
                  <c:v>2386000</c:v>
                </c:pt>
                <c:pt idx="8">
                  <c:v>2385000</c:v>
                </c:pt>
                <c:pt idx="9">
                  <c:v>2332000</c:v>
                </c:pt>
                <c:pt idx="10">
                  <c:v>2296000</c:v>
                </c:pt>
                <c:pt idx="11">
                  <c:v>2348000</c:v>
                </c:pt>
                <c:pt idx="12">
                  <c:v>2337000</c:v>
                </c:pt>
                <c:pt idx="13">
                  <c:v>2399000</c:v>
                </c:pt>
                <c:pt idx="14">
                  <c:v>2417000</c:v>
                </c:pt>
                <c:pt idx="15">
                  <c:v>2473000</c:v>
                </c:pt>
                <c:pt idx="16">
                  <c:v>2423000</c:v>
                </c:pt>
                <c:pt idx="17">
                  <c:v>2429000</c:v>
                </c:pt>
                <c:pt idx="18">
                  <c:v>2441000</c:v>
                </c:pt>
                <c:pt idx="19">
                  <c:v>2399000</c:v>
                </c:pt>
                <c:pt idx="20">
                  <c:v>2424000</c:v>
                </c:pt>
                <c:pt idx="21">
                  <c:v>2440000</c:v>
                </c:pt>
                <c:pt idx="22">
                  <c:v>2569000</c:v>
                </c:pt>
                <c:pt idx="23">
                  <c:v>2527000</c:v>
                </c:pt>
                <c:pt idx="24">
                  <c:v>2527000</c:v>
                </c:pt>
                <c:pt idx="25">
                  <c:v>2480000</c:v>
                </c:pt>
                <c:pt idx="26">
                  <c:v>2419000</c:v>
                </c:pt>
                <c:pt idx="27">
                  <c:v>2520000</c:v>
                </c:pt>
                <c:pt idx="28">
                  <c:v>2546000</c:v>
                </c:pt>
                <c:pt idx="29">
                  <c:v>2556000</c:v>
                </c:pt>
                <c:pt idx="30">
                  <c:v>2573000</c:v>
                </c:pt>
                <c:pt idx="31">
                  <c:v>2529000</c:v>
                </c:pt>
                <c:pt idx="32">
                  <c:v>2488000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891392"/>
        <c:axId val="368892928"/>
      </c:lineChart>
      <c:lineChart>
        <c:grouping val="stacked"/>
        <c:varyColors val="0"/>
        <c:ser>
          <c:idx val="0"/>
          <c:order val="0"/>
          <c:tx>
            <c:strRef>
              <c:f>Employment!$C$2</c:f>
              <c:strCache>
                <c:ptCount val="1"/>
                <c:pt idx="0">
                  <c:v>Labour Force</c:v>
                </c:pt>
              </c:strCache>
            </c:strRef>
          </c:tx>
          <c:spPr>
            <a:ln w="28575" cap="flat" cmpd="sng" algn="ctr">
              <a:solidFill>
                <a:schemeClr val="accent2"/>
              </a:solidFill>
              <a:prstDash val="solid"/>
            </a:ln>
            <a:effectLst/>
          </c:spPr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Employment!$C$3:$C$35</c:f>
              <c:numCache>
                <c:formatCode>#,##0</c:formatCode>
                <c:ptCount val="33"/>
                <c:pt idx="0">
                  <c:v>3257000</c:v>
                </c:pt>
                <c:pt idx="1">
                  <c:v>3280000</c:v>
                </c:pt>
                <c:pt idx="2">
                  <c:v>3246000</c:v>
                </c:pt>
                <c:pt idx="3">
                  <c:v>3250000</c:v>
                </c:pt>
                <c:pt idx="4">
                  <c:v>3194000</c:v>
                </c:pt>
                <c:pt idx="5">
                  <c:v>2995000</c:v>
                </c:pt>
                <c:pt idx="6">
                  <c:v>2979000</c:v>
                </c:pt>
                <c:pt idx="7">
                  <c:v>2944000</c:v>
                </c:pt>
                <c:pt idx="8">
                  <c:v>2947000</c:v>
                </c:pt>
                <c:pt idx="9">
                  <c:v>2937000</c:v>
                </c:pt>
                <c:pt idx="10">
                  <c:v>2854000</c:v>
                </c:pt>
                <c:pt idx="11">
                  <c:v>2913000</c:v>
                </c:pt>
                <c:pt idx="12">
                  <c:v>2915000</c:v>
                </c:pt>
                <c:pt idx="13">
                  <c:v>3000000</c:v>
                </c:pt>
                <c:pt idx="14">
                  <c:v>2973000</c:v>
                </c:pt>
                <c:pt idx="15">
                  <c:v>3047000</c:v>
                </c:pt>
                <c:pt idx="16">
                  <c:v>3027000</c:v>
                </c:pt>
                <c:pt idx="17">
                  <c:v>3008000</c:v>
                </c:pt>
                <c:pt idx="18">
                  <c:v>3073000</c:v>
                </c:pt>
                <c:pt idx="19">
                  <c:v>3073000</c:v>
                </c:pt>
                <c:pt idx="20">
                  <c:v>3049000</c:v>
                </c:pt>
                <c:pt idx="21">
                  <c:v>3136000</c:v>
                </c:pt>
                <c:pt idx="22">
                  <c:v>3235000</c:v>
                </c:pt>
                <c:pt idx="23">
                  <c:v>3154000</c:v>
                </c:pt>
                <c:pt idx="24">
                  <c:v>3186000</c:v>
                </c:pt>
                <c:pt idx="25">
                  <c:v>3249000</c:v>
                </c:pt>
                <c:pt idx="26">
                  <c:v>3187000</c:v>
                </c:pt>
                <c:pt idx="27">
                  <c:v>3183000</c:v>
                </c:pt>
                <c:pt idx="28">
                  <c:v>3330000</c:v>
                </c:pt>
                <c:pt idx="29">
                  <c:v>3209000</c:v>
                </c:pt>
                <c:pt idx="30">
                  <c:v>3237000</c:v>
                </c:pt>
                <c:pt idx="31">
                  <c:v>3181000</c:v>
                </c:pt>
                <c:pt idx="32">
                  <c:v>3240000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896256"/>
        <c:axId val="368894720"/>
      </c:lineChart>
      <c:catAx>
        <c:axId val="368891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68892928"/>
        <c:crosses val="autoZero"/>
        <c:auto val="1"/>
        <c:lblAlgn val="ctr"/>
        <c:lblOffset val="100"/>
        <c:noMultiLvlLbl val="0"/>
      </c:catAx>
      <c:valAx>
        <c:axId val="36889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68891392"/>
        <c:crosses val="autoZero"/>
        <c:crossBetween val="between"/>
      </c:valAx>
      <c:valAx>
        <c:axId val="36889472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68896256"/>
        <c:crosses val="max"/>
        <c:crossBetween val="between"/>
      </c:valAx>
      <c:catAx>
        <c:axId val="368896256"/>
        <c:scaling>
          <c:orientation val="minMax"/>
        </c:scaling>
        <c:delete val="1"/>
        <c:axPos val="b"/>
        <c:majorTickMark val="out"/>
        <c:minorTickMark val="none"/>
        <c:tickLblPos val="none"/>
        <c:crossAx val="368894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27166017680625748"/>
          <c:y val="6.0899144523795773E-2"/>
          <c:w val="0.42721865736932135"/>
          <c:h val="9.7900432978663798E-2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84294686922835E-2"/>
          <c:y val="3.9506268099604801E-2"/>
          <c:w val="0.91823018851716187"/>
          <c:h val="0.92345901682826204"/>
        </c:manualLayout>
      </c:layout>
      <c:lineChart>
        <c:grouping val="standard"/>
        <c:varyColors val="0"/>
        <c:ser>
          <c:idx val="0"/>
          <c:order val="0"/>
          <c:tx>
            <c:strRef>
              <c:f>Monetary!$B$3</c:f>
              <c:strCache>
                <c:ptCount val="1"/>
                <c:pt idx="0">
                  <c:v>CPI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Monetary!$A$228:$A$246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Monetary!$B$228:$B$246</c:f>
              <c:numCache>
                <c:formatCode>#,##0.00_ ;\-#,##0.00\ </c:formatCode>
                <c:ptCount val="19"/>
                <c:pt idx="0">
                  <c:v>6.8500000000000005</c:v>
                </c:pt>
                <c:pt idx="1">
                  <c:v>5.2583333333333337</c:v>
                </c:pt>
                <c:pt idx="2">
                  <c:v>5.3250000000000002</c:v>
                </c:pt>
                <c:pt idx="3">
                  <c:v>5.7249999999999988</c:v>
                </c:pt>
                <c:pt idx="4">
                  <c:v>9.15</c:v>
                </c:pt>
                <c:pt idx="5">
                  <c:v>5.9666666666666659</c:v>
                </c:pt>
                <c:pt idx="6">
                  <c:v>1.3916666666666666</c:v>
                </c:pt>
                <c:pt idx="7">
                  <c:v>3.4</c:v>
                </c:pt>
                <c:pt idx="8">
                  <c:v>4.4333333333333327</c:v>
                </c:pt>
                <c:pt idx="9">
                  <c:v>6.9</c:v>
                </c:pt>
                <c:pt idx="10">
                  <c:v>11.483333333333334</c:v>
                </c:pt>
                <c:pt idx="11">
                  <c:v>7.4083333333333341</c:v>
                </c:pt>
                <c:pt idx="12">
                  <c:v>4.5250000000000004</c:v>
                </c:pt>
                <c:pt idx="13">
                  <c:v>4.7583333333333329</c:v>
                </c:pt>
                <c:pt idx="14">
                  <c:v>5.7</c:v>
                </c:pt>
                <c:pt idx="15">
                  <c:v>5.7583333333333329</c:v>
                </c:pt>
                <c:pt idx="16">
                  <c:v>6</c:v>
                </c:pt>
                <c:pt idx="17">
                  <c:v>4.5666666666666673</c:v>
                </c:pt>
                <c:pt idx="18">
                  <c:v>5.93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Monetary!$C$3</c:f>
              <c:strCache>
                <c:ptCount val="1"/>
                <c:pt idx="0">
                  <c:v>Long Term Interest Rates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Monetary!$A$228:$A$246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Monetary!$C$228:$C$246</c:f>
              <c:numCache>
                <c:formatCode>#,##0.00_ ;\-#,##0.00\ </c:formatCode>
                <c:ptCount val="19"/>
                <c:pt idx="0">
                  <c:v>15.338666666666667</c:v>
                </c:pt>
                <c:pt idx="1">
                  <c:v>14.825416666666664</c:v>
                </c:pt>
                <c:pt idx="2">
                  <c:v>13.722083333333332</c:v>
                </c:pt>
                <c:pt idx="3">
                  <c:v>11.306249999999999</c:v>
                </c:pt>
                <c:pt idx="4">
                  <c:v>11.548333333333334</c:v>
                </c:pt>
                <c:pt idx="5">
                  <c:v>9.5420833333333359</c:v>
                </c:pt>
                <c:pt idx="6">
                  <c:v>9.526250000000001</c:v>
                </c:pt>
                <c:pt idx="7">
                  <c:v>8.0083333333333311</c:v>
                </c:pt>
                <c:pt idx="8">
                  <c:v>7.9437500000000005</c:v>
                </c:pt>
                <c:pt idx="9">
                  <c:v>8.0813636363636352</c:v>
                </c:pt>
                <c:pt idx="10">
                  <c:v>9.0620833333333355</c:v>
                </c:pt>
                <c:pt idx="11">
                  <c:v>8.7212499999999995</c:v>
                </c:pt>
                <c:pt idx="12">
                  <c:v>8.3404166666666661</c:v>
                </c:pt>
                <c:pt idx="13">
                  <c:v>8.0970833333333321</c:v>
                </c:pt>
                <c:pt idx="14">
                  <c:v>6.7374999999999998</c:v>
                </c:pt>
                <c:pt idx="15">
                  <c:v>6.7008333333333328</c:v>
                </c:pt>
                <c:pt idx="16">
                  <c:v>7.4611538461538469</c:v>
                </c:pt>
                <c:pt idx="17">
                  <c:v>7.4629166666666675</c:v>
                </c:pt>
                <c:pt idx="18">
                  <c:v>8.43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Monetary!$D$3</c:f>
              <c:strCache>
                <c:ptCount val="1"/>
                <c:pt idx="0">
                  <c:v>Real Interest Rates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Monetary!$A$228:$A$246</c:f>
              <c:strCache>
                <c:ptCount val="19"/>
                <c:pt idx="0">
                  <c:v>Average 1998</c:v>
                </c:pt>
                <c:pt idx="1">
                  <c:v>Average 1999</c:v>
                </c:pt>
                <c:pt idx="2">
                  <c:v>Average 2000</c:v>
                </c:pt>
                <c:pt idx="3">
                  <c:v>Average 2001</c:v>
                </c:pt>
                <c:pt idx="4">
                  <c:v>Average 2002</c:v>
                </c:pt>
                <c:pt idx="5">
                  <c:v>Average 2003</c:v>
                </c:pt>
                <c:pt idx="6">
                  <c:v>Average 2004</c:v>
                </c:pt>
                <c:pt idx="7">
                  <c:v>Average 2005</c:v>
                </c:pt>
                <c:pt idx="8">
                  <c:v>Average 2006</c:v>
                </c:pt>
                <c:pt idx="9">
                  <c:v>Average 2007</c:v>
                </c:pt>
                <c:pt idx="10">
                  <c:v>Average 2008</c:v>
                </c:pt>
                <c:pt idx="11">
                  <c:v>Average 2009</c:v>
                </c:pt>
                <c:pt idx="12">
                  <c:v>Average 2010</c:v>
                </c:pt>
                <c:pt idx="13">
                  <c:v>Average 2011</c:v>
                </c:pt>
                <c:pt idx="14">
                  <c:v>Average 2012</c:v>
                </c:pt>
                <c:pt idx="15">
                  <c:v>Average 2013</c:v>
                </c:pt>
                <c:pt idx="16">
                  <c:v>Average 2014</c:v>
                </c:pt>
                <c:pt idx="17">
                  <c:v>Average 2015</c:v>
                </c:pt>
                <c:pt idx="18">
                  <c:v>Average 2016</c:v>
                </c:pt>
              </c:strCache>
            </c:strRef>
          </c:cat>
          <c:val>
            <c:numRef>
              <c:f>Monetary!$D$228:$D$246</c:f>
              <c:numCache>
                <c:formatCode>#,##0.00_ ;\-#,##0.00\ </c:formatCode>
                <c:ptCount val="19"/>
                <c:pt idx="0">
                  <c:v>8.488666666666667</c:v>
                </c:pt>
                <c:pt idx="1">
                  <c:v>9.5670833333333345</c:v>
                </c:pt>
                <c:pt idx="2">
                  <c:v>8.3970833333333328</c:v>
                </c:pt>
                <c:pt idx="3">
                  <c:v>5.5812499999999998</c:v>
                </c:pt>
                <c:pt idx="4">
                  <c:v>2.3983333333333334</c:v>
                </c:pt>
                <c:pt idx="5">
                  <c:v>3.5754166666666669</c:v>
                </c:pt>
                <c:pt idx="6">
                  <c:v>8.1345833333333335</c:v>
                </c:pt>
                <c:pt idx="7">
                  <c:v>4.6083333333333334</c:v>
                </c:pt>
                <c:pt idx="8">
                  <c:v>3.5104166666666674</c:v>
                </c:pt>
                <c:pt idx="9">
                  <c:v>1.1813636363636362</c:v>
                </c:pt>
                <c:pt idx="10">
                  <c:v>-2.4212500000000001</c:v>
                </c:pt>
                <c:pt idx="11">
                  <c:v>1.3129166666666665</c:v>
                </c:pt>
                <c:pt idx="12">
                  <c:v>3.8154166666666662</c:v>
                </c:pt>
                <c:pt idx="13">
                  <c:v>3.3387499999999997</c:v>
                </c:pt>
                <c:pt idx="14">
                  <c:v>1.0375000000000003</c:v>
                </c:pt>
                <c:pt idx="15">
                  <c:v>0.94249999999999989</c:v>
                </c:pt>
                <c:pt idx="16">
                  <c:v>1.9226923076923073</c:v>
                </c:pt>
                <c:pt idx="17">
                  <c:v>2.8962499999999998</c:v>
                </c:pt>
                <c:pt idx="18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214016"/>
        <c:axId val="368215552"/>
      </c:lineChart>
      <c:catAx>
        <c:axId val="3682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21555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68215552"/>
        <c:scaling>
          <c:orientation val="minMax"/>
          <c:max val="18"/>
          <c:min val="-3"/>
        </c:scaling>
        <c:delete val="0"/>
        <c:axPos val="l"/>
        <c:numFmt formatCode="#,##0.00_ ;\-#,##0.0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214016"/>
        <c:crosses val="autoZero"/>
        <c:crossBetween val="between"/>
        <c:majorUnit val="3"/>
        <c:minorUnit val="3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75514833735853"/>
          <c:y val="2.9629601789036515E-2"/>
          <c:w val="0.28888928792686719"/>
          <c:h val="0.162963436253046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FFCC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75251264323669"/>
          <c:y val="3.6666666666666681E-2"/>
          <c:w val="0.84251749772352491"/>
          <c:h val="0.76873884514435764"/>
        </c:manualLayout>
      </c:layout>
      <c:lineChart>
        <c:grouping val="standard"/>
        <c:varyColors val="0"/>
        <c:ser>
          <c:idx val="0"/>
          <c:order val="0"/>
          <c:tx>
            <c:strRef>
              <c:f>Employment!$G$2</c:f>
              <c:strCache>
                <c:ptCount val="1"/>
                <c:pt idx="0">
                  <c:v>Discourage Work Seekers</c:v>
                </c:pt>
              </c:strCache>
            </c:strRef>
          </c:tx>
          <c:spPr>
            <a:ln w="41275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Employment!$G$3:$G$35</c:f>
              <c:numCache>
                <c:formatCode>#,##0</c:formatCode>
                <c:ptCount val="33"/>
                <c:pt idx="0">
                  <c:v>179000</c:v>
                </c:pt>
                <c:pt idx="1">
                  <c:v>165000</c:v>
                </c:pt>
                <c:pt idx="2">
                  <c:v>201000</c:v>
                </c:pt>
                <c:pt idx="3">
                  <c:v>215000</c:v>
                </c:pt>
                <c:pt idx="4">
                  <c:v>260000</c:v>
                </c:pt>
                <c:pt idx="5">
                  <c:v>436000</c:v>
                </c:pt>
                <c:pt idx="6">
                  <c:v>463000</c:v>
                </c:pt>
                <c:pt idx="7">
                  <c:v>435000</c:v>
                </c:pt>
                <c:pt idx="8">
                  <c:v>471000</c:v>
                </c:pt>
                <c:pt idx="9">
                  <c:v>478000</c:v>
                </c:pt>
                <c:pt idx="10">
                  <c:v>527000</c:v>
                </c:pt>
                <c:pt idx="11">
                  <c:v>499000</c:v>
                </c:pt>
                <c:pt idx="12">
                  <c:v>548000</c:v>
                </c:pt>
                <c:pt idx="13">
                  <c:v>555000</c:v>
                </c:pt>
                <c:pt idx="14">
                  <c:v>508000</c:v>
                </c:pt>
                <c:pt idx="15">
                  <c:v>504000</c:v>
                </c:pt>
                <c:pt idx="16">
                  <c:v>548000</c:v>
                </c:pt>
                <c:pt idx="17">
                  <c:v>556000</c:v>
                </c:pt>
                <c:pt idx="18">
                  <c:v>534000</c:v>
                </c:pt>
                <c:pt idx="19">
                  <c:v>553000</c:v>
                </c:pt>
                <c:pt idx="20">
                  <c:v>544000</c:v>
                </c:pt>
                <c:pt idx="21">
                  <c:v>573000</c:v>
                </c:pt>
                <c:pt idx="22">
                  <c:v>541000</c:v>
                </c:pt>
                <c:pt idx="23">
                  <c:v>573000</c:v>
                </c:pt>
                <c:pt idx="24">
                  <c:v>620000</c:v>
                </c:pt>
                <c:pt idx="25">
                  <c:v>615000</c:v>
                </c:pt>
                <c:pt idx="26">
                  <c:v>638000</c:v>
                </c:pt>
                <c:pt idx="27">
                  <c:v>616000</c:v>
                </c:pt>
                <c:pt idx="28">
                  <c:v>562000</c:v>
                </c:pt>
                <c:pt idx="29">
                  <c:v>598000</c:v>
                </c:pt>
                <c:pt idx="30">
                  <c:v>567000</c:v>
                </c:pt>
                <c:pt idx="31">
                  <c:v>608000</c:v>
                </c:pt>
                <c:pt idx="32">
                  <c:v>635000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Employment!$E$2</c:f>
              <c:strCache>
                <c:ptCount val="1"/>
                <c:pt idx="0">
                  <c:v>Unemployed</c:v>
                </c:pt>
              </c:strCache>
            </c:strRef>
          </c:tx>
          <c:spPr>
            <a:ln w="41275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Employment!$E$3:$E$35</c:f>
              <c:numCache>
                <c:formatCode>#,##0</c:formatCode>
                <c:ptCount val="33"/>
                <c:pt idx="0">
                  <c:v>732000</c:v>
                </c:pt>
                <c:pt idx="1">
                  <c:v>720000</c:v>
                </c:pt>
                <c:pt idx="2">
                  <c:v>705000</c:v>
                </c:pt>
                <c:pt idx="3">
                  <c:v>666000</c:v>
                </c:pt>
                <c:pt idx="4">
                  <c:v>704000</c:v>
                </c:pt>
                <c:pt idx="5">
                  <c:v>565000</c:v>
                </c:pt>
                <c:pt idx="6">
                  <c:v>546000</c:v>
                </c:pt>
                <c:pt idx="7">
                  <c:v>558000</c:v>
                </c:pt>
                <c:pt idx="8">
                  <c:v>562000</c:v>
                </c:pt>
                <c:pt idx="9">
                  <c:v>605000</c:v>
                </c:pt>
                <c:pt idx="10">
                  <c:v>558000</c:v>
                </c:pt>
                <c:pt idx="11">
                  <c:v>565000</c:v>
                </c:pt>
                <c:pt idx="12">
                  <c:v>578000</c:v>
                </c:pt>
                <c:pt idx="13">
                  <c:v>601000</c:v>
                </c:pt>
                <c:pt idx="14">
                  <c:v>556000</c:v>
                </c:pt>
                <c:pt idx="15">
                  <c:v>574000</c:v>
                </c:pt>
                <c:pt idx="16">
                  <c:v>604000</c:v>
                </c:pt>
                <c:pt idx="17">
                  <c:v>579000</c:v>
                </c:pt>
                <c:pt idx="18">
                  <c:v>632000</c:v>
                </c:pt>
                <c:pt idx="19">
                  <c:v>674000</c:v>
                </c:pt>
                <c:pt idx="20">
                  <c:v>625000</c:v>
                </c:pt>
                <c:pt idx="21">
                  <c:v>696000</c:v>
                </c:pt>
                <c:pt idx="22">
                  <c:v>666000</c:v>
                </c:pt>
                <c:pt idx="23">
                  <c:v>627000</c:v>
                </c:pt>
                <c:pt idx="24">
                  <c:v>659000</c:v>
                </c:pt>
                <c:pt idx="25">
                  <c:v>769000</c:v>
                </c:pt>
                <c:pt idx="26">
                  <c:v>768000</c:v>
                </c:pt>
                <c:pt idx="27">
                  <c:v>663000</c:v>
                </c:pt>
                <c:pt idx="28">
                  <c:v>784000</c:v>
                </c:pt>
                <c:pt idx="29">
                  <c:v>653000</c:v>
                </c:pt>
                <c:pt idx="30">
                  <c:v>664000</c:v>
                </c:pt>
                <c:pt idx="31">
                  <c:v>652000</c:v>
                </c:pt>
                <c:pt idx="32">
                  <c:v>752000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79200"/>
        <c:axId val="387793280"/>
      </c:lineChart>
      <c:catAx>
        <c:axId val="387779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ZA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87793280"/>
        <c:crosses val="autoZero"/>
        <c:auto val="1"/>
        <c:lblAlgn val="ctr"/>
        <c:lblOffset val="100"/>
        <c:noMultiLvlLbl val="0"/>
      </c:catAx>
      <c:valAx>
        <c:axId val="3877932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87779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868605085295159"/>
          <c:y val="0.55053011562619902"/>
          <c:w val="0.23661788617886984"/>
          <c:h val="0.20042152230971017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lang="en-ZA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13559427119391"/>
          <c:y val="4.0557149534390387E-2"/>
          <c:w val="0.85702705272080593"/>
          <c:h val="0.86792996080969365"/>
        </c:manualLayout>
      </c:layout>
      <c:lineChart>
        <c:grouping val="standard"/>
        <c:varyColors val="0"/>
        <c:ser>
          <c:idx val="0"/>
          <c:order val="0"/>
          <c:tx>
            <c:strRef>
              <c:f>Employment!$D$2</c:f>
              <c:strCache>
                <c:ptCount val="1"/>
                <c:pt idx="0">
                  <c:v>Employed</c:v>
                </c:pt>
              </c:strCache>
            </c:strRef>
          </c:tx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Employment!$D$3:$D$35</c:f>
              <c:numCache>
                <c:formatCode>#,##0</c:formatCode>
                <c:ptCount val="33"/>
                <c:pt idx="0">
                  <c:v>2525000</c:v>
                </c:pt>
                <c:pt idx="1">
                  <c:v>2560000</c:v>
                </c:pt>
                <c:pt idx="2">
                  <c:v>2541000</c:v>
                </c:pt>
                <c:pt idx="3">
                  <c:v>2584000</c:v>
                </c:pt>
                <c:pt idx="4">
                  <c:v>2490000</c:v>
                </c:pt>
                <c:pt idx="5">
                  <c:v>2430000</c:v>
                </c:pt>
                <c:pt idx="6">
                  <c:v>2433000</c:v>
                </c:pt>
                <c:pt idx="7">
                  <c:v>2386000</c:v>
                </c:pt>
                <c:pt idx="8">
                  <c:v>2385000</c:v>
                </c:pt>
                <c:pt idx="9">
                  <c:v>2332000</c:v>
                </c:pt>
                <c:pt idx="10">
                  <c:v>2296000</c:v>
                </c:pt>
                <c:pt idx="11">
                  <c:v>2348000</c:v>
                </c:pt>
                <c:pt idx="12">
                  <c:v>2337000</c:v>
                </c:pt>
                <c:pt idx="13">
                  <c:v>2399000</c:v>
                </c:pt>
                <c:pt idx="14">
                  <c:v>2417000</c:v>
                </c:pt>
                <c:pt idx="15">
                  <c:v>2473000</c:v>
                </c:pt>
                <c:pt idx="16">
                  <c:v>2423000</c:v>
                </c:pt>
                <c:pt idx="17">
                  <c:v>2429000</c:v>
                </c:pt>
                <c:pt idx="18">
                  <c:v>2441000</c:v>
                </c:pt>
                <c:pt idx="19">
                  <c:v>2399000</c:v>
                </c:pt>
                <c:pt idx="20">
                  <c:v>2424000</c:v>
                </c:pt>
                <c:pt idx="21">
                  <c:v>2440000</c:v>
                </c:pt>
                <c:pt idx="22">
                  <c:v>2569000</c:v>
                </c:pt>
                <c:pt idx="23">
                  <c:v>2527000</c:v>
                </c:pt>
                <c:pt idx="24">
                  <c:v>2527000</c:v>
                </c:pt>
                <c:pt idx="25">
                  <c:v>2480000</c:v>
                </c:pt>
                <c:pt idx="26">
                  <c:v>2419000</c:v>
                </c:pt>
                <c:pt idx="27">
                  <c:v>2520000</c:v>
                </c:pt>
                <c:pt idx="28">
                  <c:v>2546000</c:v>
                </c:pt>
                <c:pt idx="29">
                  <c:v>2556000</c:v>
                </c:pt>
                <c:pt idx="30">
                  <c:v>2573000</c:v>
                </c:pt>
                <c:pt idx="31">
                  <c:v>2529000</c:v>
                </c:pt>
                <c:pt idx="32">
                  <c:v>2488000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836544"/>
        <c:axId val="387838336"/>
      </c:lineChart>
      <c:lineChart>
        <c:grouping val="standard"/>
        <c:varyColors val="0"/>
        <c:ser>
          <c:idx val="1"/>
          <c:order val="1"/>
          <c:tx>
            <c:strRef>
              <c:f>Employment!$E$2</c:f>
              <c:strCache>
                <c:ptCount val="1"/>
                <c:pt idx="0">
                  <c:v>Unemployed</c:v>
                </c:pt>
              </c:strCache>
            </c:strRef>
          </c:tx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Employment!$E$3:$E$35</c:f>
              <c:numCache>
                <c:formatCode>#,##0</c:formatCode>
                <c:ptCount val="33"/>
                <c:pt idx="0">
                  <c:v>732000</c:v>
                </c:pt>
                <c:pt idx="1">
                  <c:v>720000</c:v>
                </c:pt>
                <c:pt idx="2">
                  <c:v>705000</c:v>
                </c:pt>
                <c:pt idx="3">
                  <c:v>666000</c:v>
                </c:pt>
                <c:pt idx="4">
                  <c:v>704000</c:v>
                </c:pt>
                <c:pt idx="5">
                  <c:v>565000</c:v>
                </c:pt>
                <c:pt idx="6">
                  <c:v>546000</c:v>
                </c:pt>
                <c:pt idx="7">
                  <c:v>558000</c:v>
                </c:pt>
                <c:pt idx="8">
                  <c:v>562000</c:v>
                </c:pt>
                <c:pt idx="9">
                  <c:v>605000</c:v>
                </c:pt>
                <c:pt idx="10">
                  <c:v>558000</c:v>
                </c:pt>
                <c:pt idx="11">
                  <c:v>565000</c:v>
                </c:pt>
                <c:pt idx="12">
                  <c:v>578000</c:v>
                </c:pt>
                <c:pt idx="13">
                  <c:v>601000</c:v>
                </c:pt>
                <c:pt idx="14">
                  <c:v>556000</c:v>
                </c:pt>
                <c:pt idx="15">
                  <c:v>574000</c:v>
                </c:pt>
                <c:pt idx="16">
                  <c:v>604000</c:v>
                </c:pt>
                <c:pt idx="17">
                  <c:v>579000</c:v>
                </c:pt>
                <c:pt idx="18">
                  <c:v>632000</c:v>
                </c:pt>
                <c:pt idx="19">
                  <c:v>674000</c:v>
                </c:pt>
                <c:pt idx="20">
                  <c:v>625000</c:v>
                </c:pt>
                <c:pt idx="21">
                  <c:v>696000</c:v>
                </c:pt>
                <c:pt idx="22">
                  <c:v>666000</c:v>
                </c:pt>
                <c:pt idx="23">
                  <c:v>627000</c:v>
                </c:pt>
                <c:pt idx="24">
                  <c:v>659000</c:v>
                </c:pt>
                <c:pt idx="25">
                  <c:v>769000</c:v>
                </c:pt>
                <c:pt idx="26">
                  <c:v>768000</c:v>
                </c:pt>
                <c:pt idx="27">
                  <c:v>663000</c:v>
                </c:pt>
                <c:pt idx="28">
                  <c:v>784000</c:v>
                </c:pt>
                <c:pt idx="29">
                  <c:v>653000</c:v>
                </c:pt>
                <c:pt idx="30">
                  <c:v>664000</c:v>
                </c:pt>
                <c:pt idx="31">
                  <c:v>652000</c:v>
                </c:pt>
                <c:pt idx="32">
                  <c:v>752000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Employment!$G$2</c:f>
              <c:strCache>
                <c:ptCount val="1"/>
                <c:pt idx="0">
                  <c:v>Discourage Work Seekers</c:v>
                </c:pt>
              </c:strCache>
            </c:strRef>
          </c:tx>
          <c:marker>
            <c:symbol val="none"/>
          </c:marker>
          <c:cat>
            <c:strRef>
              <c:f>Employment!$A$3:$A$35</c:f>
              <c:strCache>
                <c:ptCount val="33"/>
                <c:pt idx="0">
                  <c:v>Q1 2008</c:v>
                </c:pt>
                <c:pt idx="1">
                  <c:v>Q2 2008</c:v>
                </c:pt>
                <c:pt idx="2">
                  <c:v>Q3 2008</c:v>
                </c:pt>
                <c:pt idx="3">
                  <c:v>Q4 2008</c:v>
                </c:pt>
                <c:pt idx="4">
                  <c:v>Q1 2009</c:v>
                </c:pt>
                <c:pt idx="5">
                  <c:v>Q2 2009</c:v>
                </c:pt>
                <c:pt idx="6">
                  <c:v>Q3 2009</c:v>
                </c:pt>
                <c:pt idx="7">
                  <c:v>Q4 2009</c:v>
                </c:pt>
                <c:pt idx="8">
                  <c:v>Q1 2010</c:v>
                </c:pt>
                <c:pt idx="9">
                  <c:v>Q2 2010</c:v>
                </c:pt>
                <c:pt idx="10">
                  <c:v>Q3 2010</c:v>
                </c:pt>
                <c:pt idx="11">
                  <c:v>Q4 2010</c:v>
                </c:pt>
                <c:pt idx="12">
                  <c:v>Q1 2011</c:v>
                </c:pt>
                <c:pt idx="13">
                  <c:v>Q2 2011</c:v>
                </c:pt>
                <c:pt idx="14">
                  <c:v>Q3 2011</c:v>
                </c:pt>
                <c:pt idx="15">
                  <c:v>Q4 2011</c:v>
                </c:pt>
                <c:pt idx="16">
                  <c:v>Q1 2012</c:v>
                </c:pt>
                <c:pt idx="17">
                  <c:v>Q2 2012</c:v>
                </c:pt>
                <c:pt idx="18">
                  <c:v>Q3 2012</c:v>
                </c:pt>
                <c:pt idx="19">
                  <c:v>Q4 2012</c:v>
                </c:pt>
                <c:pt idx="20">
                  <c:v>Q1 2013</c:v>
                </c:pt>
                <c:pt idx="21">
                  <c:v>Q2 2013</c:v>
                </c:pt>
                <c:pt idx="22">
                  <c:v>Q3 2013</c:v>
                </c:pt>
                <c:pt idx="23">
                  <c:v>Q4 2013</c:v>
                </c:pt>
                <c:pt idx="24">
                  <c:v>Q1 2014</c:v>
                </c:pt>
                <c:pt idx="25">
                  <c:v>Q2 2014</c:v>
                </c:pt>
                <c:pt idx="26">
                  <c:v>Q3 2014</c:v>
                </c:pt>
                <c:pt idx="27">
                  <c:v>Q4 2014</c:v>
                </c:pt>
                <c:pt idx="28">
                  <c:v>Q1 2015</c:v>
                </c:pt>
                <c:pt idx="29">
                  <c:v>Q2 2015</c:v>
                </c:pt>
                <c:pt idx="30">
                  <c:v>Q3 2015</c:v>
                </c:pt>
                <c:pt idx="31">
                  <c:v>Q4 2015</c:v>
                </c:pt>
                <c:pt idx="32">
                  <c:v>Q1 2016</c:v>
                </c:pt>
              </c:strCache>
            </c:strRef>
          </c:cat>
          <c:val>
            <c:numRef>
              <c:f>Employment!$G$3:$G$35</c:f>
              <c:numCache>
                <c:formatCode>#,##0</c:formatCode>
                <c:ptCount val="33"/>
                <c:pt idx="0">
                  <c:v>179000</c:v>
                </c:pt>
                <c:pt idx="1">
                  <c:v>165000</c:v>
                </c:pt>
                <c:pt idx="2">
                  <c:v>201000</c:v>
                </c:pt>
                <c:pt idx="3">
                  <c:v>215000</c:v>
                </c:pt>
                <c:pt idx="4">
                  <c:v>260000</c:v>
                </c:pt>
                <c:pt idx="5">
                  <c:v>436000</c:v>
                </c:pt>
                <c:pt idx="6">
                  <c:v>463000</c:v>
                </c:pt>
                <c:pt idx="7">
                  <c:v>435000</c:v>
                </c:pt>
                <c:pt idx="8">
                  <c:v>471000</c:v>
                </c:pt>
                <c:pt idx="9">
                  <c:v>478000</c:v>
                </c:pt>
                <c:pt idx="10">
                  <c:v>527000</c:v>
                </c:pt>
                <c:pt idx="11">
                  <c:v>499000</c:v>
                </c:pt>
                <c:pt idx="12">
                  <c:v>548000</c:v>
                </c:pt>
                <c:pt idx="13">
                  <c:v>555000</c:v>
                </c:pt>
                <c:pt idx="14">
                  <c:v>508000</c:v>
                </c:pt>
                <c:pt idx="15">
                  <c:v>504000</c:v>
                </c:pt>
                <c:pt idx="16">
                  <c:v>548000</c:v>
                </c:pt>
                <c:pt idx="17">
                  <c:v>556000</c:v>
                </c:pt>
                <c:pt idx="18">
                  <c:v>534000</c:v>
                </c:pt>
                <c:pt idx="19">
                  <c:v>553000</c:v>
                </c:pt>
                <c:pt idx="20">
                  <c:v>544000</c:v>
                </c:pt>
                <c:pt idx="21">
                  <c:v>573000</c:v>
                </c:pt>
                <c:pt idx="22">
                  <c:v>541000</c:v>
                </c:pt>
                <c:pt idx="23">
                  <c:v>573000</c:v>
                </c:pt>
                <c:pt idx="24">
                  <c:v>620000</c:v>
                </c:pt>
                <c:pt idx="25">
                  <c:v>615000</c:v>
                </c:pt>
                <c:pt idx="26">
                  <c:v>638000</c:v>
                </c:pt>
                <c:pt idx="27">
                  <c:v>616000</c:v>
                </c:pt>
                <c:pt idx="28">
                  <c:v>562000</c:v>
                </c:pt>
                <c:pt idx="29">
                  <c:v>598000</c:v>
                </c:pt>
                <c:pt idx="30">
                  <c:v>567000</c:v>
                </c:pt>
                <c:pt idx="31">
                  <c:v>608000</c:v>
                </c:pt>
                <c:pt idx="32">
                  <c:v>635000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841408"/>
        <c:axId val="387839872"/>
      </c:lineChart>
      <c:catAx>
        <c:axId val="38783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87838336"/>
        <c:crosses val="autoZero"/>
        <c:auto val="1"/>
        <c:lblAlgn val="ctr"/>
        <c:lblOffset val="100"/>
        <c:noMultiLvlLbl val="0"/>
      </c:catAx>
      <c:valAx>
        <c:axId val="387838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87836544"/>
        <c:crosses val="autoZero"/>
        <c:crossBetween val="between"/>
      </c:valAx>
      <c:valAx>
        <c:axId val="38783987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387841408"/>
        <c:crosses val="max"/>
        <c:crossBetween val="between"/>
      </c:valAx>
      <c:catAx>
        <c:axId val="387841408"/>
        <c:scaling>
          <c:orientation val="minMax"/>
        </c:scaling>
        <c:delete val="1"/>
        <c:axPos val="b"/>
        <c:majorTickMark val="out"/>
        <c:minorTickMark val="none"/>
        <c:tickLblPos val="none"/>
        <c:crossAx val="3878398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9632545931758563"/>
          <c:y val="0.61278768921008164"/>
          <c:w val="0.27871706892630171"/>
          <c:h val="0.202043724981304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04059365826929E-2"/>
          <c:y val="4.1237165297253645E-2"/>
          <c:w val="0.91172712827209978"/>
          <c:h val="0.7628875579992026"/>
        </c:manualLayout>
      </c:layout>
      <c:lineChart>
        <c:grouping val="standard"/>
        <c:varyColors val="0"/>
        <c:ser>
          <c:idx val="0"/>
          <c:order val="0"/>
          <c:tx>
            <c:strRef>
              <c:f>PSCE!$B$4</c:f>
              <c:strCache>
                <c:ptCount val="1"/>
                <c:pt idx="0">
                  <c:v>Investments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PSCE!$A$323:$A$349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PSCE!$B$323:$B$349</c:f>
              <c:numCache>
                <c:formatCode>#,##0</c:formatCode>
                <c:ptCount val="27"/>
                <c:pt idx="0">
                  <c:v>3449</c:v>
                </c:pt>
                <c:pt idx="1">
                  <c:v>4402.416666666667</c:v>
                </c:pt>
                <c:pt idx="2">
                  <c:v>4667</c:v>
                </c:pt>
                <c:pt idx="3">
                  <c:v>6212.416666666667</c:v>
                </c:pt>
                <c:pt idx="4">
                  <c:v>9064.8333333333339</c:v>
                </c:pt>
                <c:pt idx="5">
                  <c:v>11866</c:v>
                </c:pt>
                <c:pt idx="6">
                  <c:v>13343.166666666666</c:v>
                </c:pt>
                <c:pt idx="7">
                  <c:v>14494.166666666666</c:v>
                </c:pt>
                <c:pt idx="8">
                  <c:v>17505.5</c:v>
                </c:pt>
                <c:pt idx="9">
                  <c:v>22564.454545454544</c:v>
                </c:pt>
                <c:pt idx="10">
                  <c:v>30017.583333333332</c:v>
                </c:pt>
                <c:pt idx="11">
                  <c:v>29285.81818181818</c:v>
                </c:pt>
                <c:pt idx="12">
                  <c:v>35636.25</c:v>
                </c:pt>
                <c:pt idx="13">
                  <c:v>83536.75</c:v>
                </c:pt>
                <c:pt idx="14">
                  <c:v>61041.666666666664</c:v>
                </c:pt>
                <c:pt idx="15">
                  <c:v>72545.916666666672</c:v>
                </c:pt>
                <c:pt idx="16">
                  <c:v>88683</c:v>
                </c:pt>
                <c:pt idx="17">
                  <c:v>86156.5</c:v>
                </c:pt>
                <c:pt idx="18">
                  <c:v>89977.5</c:v>
                </c:pt>
                <c:pt idx="19">
                  <c:v>116160</c:v>
                </c:pt>
                <c:pt idx="20">
                  <c:v>120742.41666666667</c:v>
                </c:pt>
                <c:pt idx="21">
                  <c:v>125608.41666666667</c:v>
                </c:pt>
                <c:pt idx="22">
                  <c:v>136621.5</c:v>
                </c:pt>
                <c:pt idx="23">
                  <c:v>137363.91666666666</c:v>
                </c:pt>
                <c:pt idx="24">
                  <c:v>155472.5</c:v>
                </c:pt>
                <c:pt idx="25">
                  <c:v>191662.75</c:v>
                </c:pt>
                <c:pt idx="26">
                  <c:v>203822.25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367872"/>
        <c:axId val="366369408"/>
      </c:lineChart>
      <c:catAx>
        <c:axId val="3663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636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36787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810294546515041"/>
          <c:y val="7.2164948453608324E-2"/>
          <c:w val="0.22266173325556568"/>
          <c:h val="0.1262889303785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84216892243512E-2"/>
          <c:y val="3.0848329048843211E-2"/>
          <c:w val="0.92105322333292006"/>
          <c:h val="0.76349614395886889"/>
        </c:manualLayout>
      </c:layout>
      <c:lineChart>
        <c:grouping val="standard"/>
        <c:varyColors val="0"/>
        <c:ser>
          <c:idx val="0"/>
          <c:order val="0"/>
          <c:tx>
            <c:strRef>
              <c:f>PSCE!$C$4</c:f>
              <c:strCache>
                <c:ptCount val="1"/>
                <c:pt idx="0">
                  <c:v>Bills discounted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PSCE!$A$323:$A$349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PSCE!$C$323:$C$349</c:f>
              <c:numCache>
                <c:formatCode>#,##0</c:formatCode>
                <c:ptCount val="27"/>
                <c:pt idx="0">
                  <c:v>9655.8333333333339</c:v>
                </c:pt>
                <c:pt idx="1">
                  <c:v>10577.833333333334</c:v>
                </c:pt>
                <c:pt idx="2">
                  <c:v>12245.5</c:v>
                </c:pt>
                <c:pt idx="3">
                  <c:v>9091.4166666666661</c:v>
                </c:pt>
                <c:pt idx="4">
                  <c:v>6421.416666666667</c:v>
                </c:pt>
                <c:pt idx="5">
                  <c:v>6692.5</c:v>
                </c:pt>
                <c:pt idx="6">
                  <c:v>6175.25</c:v>
                </c:pt>
                <c:pt idx="7">
                  <c:v>5996.166666666667</c:v>
                </c:pt>
                <c:pt idx="8">
                  <c:v>6938.166666666667</c:v>
                </c:pt>
                <c:pt idx="9">
                  <c:v>6530.909090909091</c:v>
                </c:pt>
                <c:pt idx="10">
                  <c:v>5530.583333333333</c:v>
                </c:pt>
                <c:pt idx="11">
                  <c:v>8177</c:v>
                </c:pt>
                <c:pt idx="12">
                  <c:v>8501.3333333333339</c:v>
                </c:pt>
                <c:pt idx="13">
                  <c:v>6526.416666666667</c:v>
                </c:pt>
                <c:pt idx="14">
                  <c:v>5747</c:v>
                </c:pt>
                <c:pt idx="15">
                  <c:v>4985.583333333333</c:v>
                </c:pt>
                <c:pt idx="16">
                  <c:v>4617.083333333333</c:v>
                </c:pt>
                <c:pt idx="17">
                  <c:v>4884.833333333333</c:v>
                </c:pt>
                <c:pt idx="18">
                  <c:v>5474.916666666667</c:v>
                </c:pt>
                <c:pt idx="19">
                  <c:v>5040.416666666667</c:v>
                </c:pt>
                <c:pt idx="20">
                  <c:v>4750.666666666667</c:v>
                </c:pt>
                <c:pt idx="21">
                  <c:v>4363.416666666667</c:v>
                </c:pt>
                <c:pt idx="22">
                  <c:v>6889.333333333333</c:v>
                </c:pt>
                <c:pt idx="23">
                  <c:v>8722.25</c:v>
                </c:pt>
                <c:pt idx="24">
                  <c:v>9780.8333333333339</c:v>
                </c:pt>
                <c:pt idx="25">
                  <c:v>10989.75</c:v>
                </c:pt>
                <c:pt idx="26">
                  <c:v>9315.75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410752"/>
        <c:axId val="387535616"/>
      </c:lineChart>
      <c:catAx>
        <c:axId val="3664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753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7535616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641075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10572468763989"/>
          <c:y val="4.3701799485861177E-2"/>
          <c:w val="0.25921066318323088"/>
          <c:h val="0.12596401028277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85851861009591E-2"/>
          <c:y val="5.1487687840243608E-2"/>
          <c:w val="0.91195795006570302"/>
          <c:h val="0.76410447742516918"/>
        </c:manualLayout>
      </c:layout>
      <c:lineChart>
        <c:grouping val="standard"/>
        <c:varyColors val="0"/>
        <c:ser>
          <c:idx val="0"/>
          <c:order val="0"/>
          <c:tx>
            <c:strRef>
              <c:f>PSCE!$E$4</c:f>
              <c:strCache>
                <c:ptCount val="1"/>
                <c:pt idx="0">
                  <c:v>Instalment sales credit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PSCE!$A$323:$A$349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PSCE!$E$323:$E$349</c:f>
              <c:numCache>
                <c:formatCode>#,##0</c:formatCode>
                <c:ptCount val="27"/>
                <c:pt idx="0">
                  <c:v>16662.083333333332</c:v>
                </c:pt>
                <c:pt idx="1">
                  <c:v>18433.083333333332</c:v>
                </c:pt>
                <c:pt idx="2">
                  <c:v>18768.5</c:v>
                </c:pt>
                <c:pt idx="3">
                  <c:v>20959.083333333332</c:v>
                </c:pt>
                <c:pt idx="4">
                  <c:v>25954</c:v>
                </c:pt>
                <c:pt idx="5">
                  <c:v>33013.416666666664</c:v>
                </c:pt>
                <c:pt idx="6">
                  <c:v>41532.333333333336</c:v>
                </c:pt>
                <c:pt idx="7">
                  <c:v>47453.833333333336</c:v>
                </c:pt>
                <c:pt idx="8">
                  <c:v>51143.5</c:v>
                </c:pt>
                <c:pt idx="9">
                  <c:v>51879.090909090912</c:v>
                </c:pt>
                <c:pt idx="10">
                  <c:v>54488.666666666664</c:v>
                </c:pt>
                <c:pt idx="11">
                  <c:v>61161.36363636364</c:v>
                </c:pt>
                <c:pt idx="12">
                  <c:v>70966.333333333328</c:v>
                </c:pt>
                <c:pt idx="13">
                  <c:v>84007.166666666672</c:v>
                </c:pt>
                <c:pt idx="14">
                  <c:v>99388</c:v>
                </c:pt>
                <c:pt idx="15">
                  <c:v>119700.66666666667</c:v>
                </c:pt>
                <c:pt idx="16">
                  <c:v>139721.66666666666</c:v>
                </c:pt>
                <c:pt idx="17">
                  <c:v>160597.83333333334</c:v>
                </c:pt>
                <c:pt idx="18">
                  <c:v>195741.08333333334</c:v>
                </c:pt>
                <c:pt idx="19">
                  <c:v>202099.83333333334</c:v>
                </c:pt>
                <c:pt idx="20">
                  <c:v>206870.75</c:v>
                </c:pt>
                <c:pt idx="21">
                  <c:v>224419</c:v>
                </c:pt>
                <c:pt idx="22">
                  <c:v>256948.41666666666</c:v>
                </c:pt>
                <c:pt idx="23">
                  <c:v>297766.25</c:v>
                </c:pt>
                <c:pt idx="24">
                  <c:v>329509.25</c:v>
                </c:pt>
                <c:pt idx="25">
                  <c:v>347323.08333333331</c:v>
                </c:pt>
                <c:pt idx="26">
                  <c:v>355276.75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65184"/>
        <c:axId val="392366720"/>
      </c:lineChart>
      <c:catAx>
        <c:axId val="3923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36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2366720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365184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32232547144079"/>
          <c:y val="8.461538461538462E-2"/>
          <c:w val="0.31668854903532356"/>
          <c:h val="0.125641294838145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7132907599534E-2"/>
          <c:y val="4.0920716112531993E-2"/>
          <c:w val="0.92126102318762149"/>
          <c:h val="0.76470683731981892"/>
        </c:manualLayout>
      </c:layout>
      <c:lineChart>
        <c:grouping val="standard"/>
        <c:varyColors val="0"/>
        <c:ser>
          <c:idx val="0"/>
          <c:order val="0"/>
          <c:tx>
            <c:strRef>
              <c:f>PSCE!$F$4</c:f>
              <c:strCache>
                <c:ptCount val="1"/>
                <c:pt idx="0">
                  <c:v> Leasing finance 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PSCE!$A$323:$A$349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PSCE!$F$323:$F$349</c:f>
              <c:numCache>
                <c:formatCode>#,##0</c:formatCode>
                <c:ptCount val="27"/>
                <c:pt idx="0">
                  <c:v>10041.25</c:v>
                </c:pt>
                <c:pt idx="1">
                  <c:v>11864.166666666666</c:v>
                </c:pt>
                <c:pt idx="2">
                  <c:v>14102.916666666666</c:v>
                </c:pt>
                <c:pt idx="3">
                  <c:v>14963.416666666666</c:v>
                </c:pt>
                <c:pt idx="4">
                  <c:v>15962.75</c:v>
                </c:pt>
                <c:pt idx="5">
                  <c:v>18006.5</c:v>
                </c:pt>
                <c:pt idx="6">
                  <c:v>21168.583333333332</c:v>
                </c:pt>
                <c:pt idx="7">
                  <c:v>22602</c:v>
                </c:pt>
                <c:pt idx="8">
                  <c:v>21876.916666666668</c:v>
                </c:pt>
                <c:pt idx="9">
                  <c:v>21836.18181818182</c:v>
                </c:pt>
                <c:pt idx="10">
                  <c:v>22905</c:v>
                </c:pt>
                <c:pt idx="11">
                  <c:v>26862.363636363636</c:v>
                </c:pt>
                <c:pt idx="12">
                  <c:v>31100.833333333332</c:v>
                </c:pt>
                <c:pt idx="13">
                  <c:v>33815.25</c:v>
                </c:pt>
                <c:pt idx="14">
                  <c:v>40236.666666666664</c:v>
                </c:pt>
                <c:pt idx="15">
                  <c:v>45549.583333333336</c:v>
                </c:pt>
                <c:pt idx="16">
                  <c:v>54815.083333333336</c:v>
                </c:pt>
                <c:pt idx="17">
                  <c:v>61720.916666666664</c:v>
                </c:pt>
                <c:pt idx="18">
                  <c:v>52315</c:v>
                </c:pt>
                <c:pt idx="19">
                  <c:v>40846.666666666664</c:v>
                </c:pt>
                <c:pt idx="20">
                  <c:v>31013</c:v>
                </c:pt>
                <c:pt idx="21">
                  <c:v>24811.5</c:v>
                </c:pt>
                <c:pt idx="22">
                  <c:v>18186.333333333332</c:v>
                </c:pt>
                <c:pt idx="23">
                  <c:v>15192.416666666666</c:v>
                </c:pt>
                <c:pt idx="24">
                  <c:v>13809.416666666666</c:v>
                </c:pt>
                <c:pt idx="25">
                  <c:v>12753.083333333334</c:v>
                </c:pt>
                <c:pt idx="26">
                  <c:v>12474.5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412160"/>
        <c:axId val="392413952"/>
      </c:lineChart>
      <c:catAx>
        <c:axId val="3924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41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2413952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412160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630067074949002"/>
          <c:y val="0.10485933503835998"/>
          <c:w val="0.27559091571888888"/>
          <c:h val="0.125319961603265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85645290002767E-2"/>
          <c:y val="4.0816326530612533E-2"/>
          <c:w val="0.89777252734664659"/>
          <c:h val="0.76530612244899165"/>
        </c:manualLayout>
      </c:layout>
      <c:lineChart>
        <c:grouping val="standard"/>
        <c:varyColors val="0"/>
        <c:ser>
          <c:idx val="0"/>
          <c:order val="0"/>
          <c:tx>
            <c:strRef>
              <c:f>PSCE!$G$4</c:f>
              <c:strCache>
                <c:ptCount val="1"/>
                <c:pt idx="0">
                  <c:v>Mortgage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PSCE!$A$323:$A$349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PSCE!$G$323:$G$349</c:f>
              <c:numCache>
                <c:formatCode>#,##0</c:formatCode>
                <c:ptCount val="27"/>
                <c:pt idx="0">
                  <c:v>55774.333333333336</c:v>
                </c:pt>
                <c:pt idx="1">
                  <c:v>65278.083333333336</c:v>
                </c:pt>
                <c:pt idx="2">
                  <c:v>76558.166666666672</c:v>
                </c:pt>
                <c:pt idx="3">
                  <c:v>90123.416666666672</c:v>
                </c:pt>
                <c:pt idx="4">
                  <c:v>105359.33333333333</c:v>
                </c:pt>
                <c:pt idx="5">
                  <c:v>125662.16666666667</c:v>
                </c:pt>
                <c:pt idx="6">
                  <c:v>148595</c:v>
                </c:pt>
                <c:pt idx="7">
                  <c:v>169484.83333333334</c:v>
                </c:pt>
                <c:pt idx="8">
                  <c:v>188294.75</c:v>
                </c:pt>
                <c:pt idx="9">
                  <c:v>198923.81818181818</c:v>
                </c:pt>
                <c:pt idx="10">
                  <c:v>213769.58333333334</c:v>
                </c:pt>
                <c:pt idx="11">
                  <c:v>244476.63636363635</c:v>
                </c:pt>
                <c:pt idx="12">
                  <c:v>274873.33333333331</c:v>
                </c:pt>
                <c:pt idx="13">
                  <c:v>309819.33333333331</c:v>
                </c:pt>
                <c:pt idx="14">
                  <c:v>368591.91666666669</c:v>
                </c:pt>
                <c:pt idx="15">
                  <c:v>467276.58333333331</c:v>
                </c:pt>
                <c:pt idx="16">
                  <c:v>606976.58333333337</c:v>
                </c:pt>
                <c:pt idx="17">
                  <c:v>769995.91666666663</c:v>
                </c:pt>
                <c:pt idx="18">
                  <c:v>916337.33333333337</c:v>
                </c:pt>
                <c:pt idx="19">
                  <c:v>985921.25</c:v>
                </c:pt>
                <c:pt idx="20">
                  <c:v>1028340.75</c:v>
                </c:pt>
                <c:pt idx="21">
                  <c:v>1056634</c:v>
                </c:pt>
                <c:pt idx="22">
                  <c:v>1079174.5833333333</c:v>
                </c:pt>
                <c:pt idx="23">
                  <c:v>1099773.5</c:v>
                </c:pt>
                <c:pt idx="24">
                  <c:v>1135616.9166666667</c:v>
                </c:pt>
                <c:pt idx="25">
                  <c:v>1195613.5</c:v>
                </c:pt>
                <c:pt idx="26">
                  <c:v>1243971.25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692288"/>
        <c:axId val="393693824"/>
      </c:lineChart>
      <c:catAx>
        <c:axId val="39369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69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693824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692288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84974283058921"/>
          <c:y val="8.4183673469387682E-2"/>
          <c:w val="0.29619934186427532"/>
          <c:h val="0.1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60732984293197E-2"/>
          <c:y val="4.0712569359723595E-2"/>
          <c:w val="0.91230366492143256"/>
          <c:h val="0.7659052110797524"/>
        </c:manualLayout>
      </c:layout>
      <c:lineChart>
        <c:grouping val="standard"/>
        <c:varyColors val="0"/>
        <c:ser>
          <c:idx val="0"/>
          <c:order val="0"/>
          <c:tx>
            <c:strRef>
              <c:f>PSCE!$H$4</c:f>
              <c:strCache>
                <c:ptCount val="1"/>
                <c:pt idx="0">
                  <c:v>Other loans and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PSCE!$A$323:$A$349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PSCE!$H$323:$H$349</c:f>
              <c:numCache>
                <c:formatCode>#,##0</c:formatCode>
                <c:ptCount val="27"/>
                <c:pt idx="0">
                  <c:v>60359.25</c:v>
                </c:pt>
                <c:pt idx="1">
                  <c:v>71693.666666666672</c:v>
                </c:pt>
                <c:pt idx="2">
                  <c:v>73763.083333333328</c:v>
                </c:pt>
                <c:pt idx="3">
                  <c:v>75123.5</c:v>
                </c:pt>
                <c:pt idx="4">
                  <c:v>83583.166666666672</c:v>
                </c:pt>
                <c:pt idx="5">
                  <c:v>96156.25</c:v>
                </c:pt>
                <c:pt idx="6">
                  <c:v>112671.5</c:v>
                </c:pt>
                <c:pt idx="7">
                  <c:v>137051.33333333334</c:v>
                </c:pt>
                <c:pt idx="8">
                  <c:v>174201.33333333334</c:v>
                </c:pt>
                <c:pt idx="9">
                  <c:v>210321.90909090909</c:v>
                </c:pt>
                <c:pt idx="10">
                  <c:v>231208.33333333334</c:v>
                </c:pt>
                <c:pt idx="11">
                  <c:v>238603.45454545456</c:v>
                </c:pt>
                <c:pt idx="12">
                  <c:v>260087.58333333334</c:v>
                </c:pt>
                <c:pt idx="13">
                  <c:v>283225.33333333331</c:v>
                </c:pt>
                <c:pt idx="14">
                  <c:v>290516.66666666669</c:v>
                </c:pt>
                <c:pt idx="15">
                  <c:v>331649.83333333331</c:v>
                </c:pt>
                <c:pt idx="16">
                  <c:v>399517.58333333331</c:v>
                </c:pt>
                <c:pt idx="17">
                  <c:v>517626.5</c:v>
                </c:pt>
                <c:pt idx="18">
                  <c:v>642976.08333333337</c:v>
                </c:pt>
                <c:pt idx="19">
                  <c:v>638214</c:v>
                </c:pt>
                <c:pt idx="20">
                  <c:v>637064.08333333337</c:v>
                </c:pt>
                <c:pt idx="21">
                  <c:v>707273.66666666663</c:v>
                </c:pt>
                <c:pt idx="22">
                  <c:v>827713.41666666663</c:v>
                </c:pt>
                <c:pt idx="23">
                  <c:v>951070.83333333337</c:v>
                </c:pt>
                <c:pt idx="24">
                  <c:v>1085702</c:v>
                </c:pt>
                <c:pt idx="25">
                  <c:v>1215249.5</c:v>
                </c:pt>
                <c:pt idx="26">
                  <c:v>1315508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14688"/>
        <c:axId val="393724672"/>
      </c:lineChart>
      <c:catAx>
        <c:axId val="39371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72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724672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714688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518325995702892"/>
          <c:y val="5.0890585241730533E-2"/>
          <c:w val="0.35471208464039578"/>
          <c:h val="0.12468220098442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3214962743773E-2"/>
          <c:y val="4.0609187382499357E-2"/>
          <c:w val="0.89804036208175309"/>
          <c:h val="0.76649841184473344"/>
        </c:manualLayout>
      </c:layout>
      <c:lineChart>
        <c:grouping val="standard"/>
        <c:varyColors val="0"/>
        <c:ser>
          <c:idx val="0"/>
          <c:order val="0"/>
          <c:tx>
            <c:strRef>
              <c:f>PSCE!$D$4</c:f>
              <c:strCache>
                <c:ptCount val="1"/>
                <c:pt idx="0">
                  <c:v>Total loans and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PSCE!$A$323:$A$349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PSCE!$D$323:$D$349</c:f>
              <c:numCache>
                <c:formatCode>#,##0</c:formatCode>
                <c:ptCount val="27"/>
                <c:pt idx="0">
                  <c:v>142836.91666666666</c:v>
                </c:pt>
                <c:pt idx="1">
                  <c:v>167269</c:v>
                </c:pt>
                <c:pt idx="2">
                  <c:v>183192.66666666666</c:v>
                </c:pt>
                <c:pt idx="3">
                  <c:v>201169.41666666666</c:v>
                </c:pt>
                <c:pt idx="4">
                  <c:v>230859.25</c:v>
                </c:pt>
                <c:pt idx="5">
                  <c:v>272838.33333333331</c:v>
                </c:pt>
                <c:pt idx="6">
                  <c:v>323967.41666666669</c:v>
                </c:pt>
                <c:pt idx="7">
                  <c:v>376592</c:v>
                </c:pt>
                <c:pt idx="8">
                  <c:v>435516.5</c:v>
                </c:pt>
                <c:pt idx="9">
                  <c:v>482961</c:v>
                </c:pt>
                <c:pt idx="10">
                  <c:v>522371.58333333331</c:v>
                </c:pt>
                <c:pt idx="11">
                  <c:v>571103.81818181823</c:v>
                </c:pt>
                <c:pt idx="12">
                  <c:v>637028.08333333337</c:v>
                </c:pt>
                <c:pt idx="13">
                  <c:v>710867.08333333337</c:v>
                </c:pt>
                <c:pt idx="14">
                  <c:v>798733.25</c:v>
                </c:pt>
                <c:pt idx="15">
                  <c:v>964176.66666666663</c:v>
                </c:pt>
                <c:pt idx="16">
                  <c:v>1201030.9166666667</c:v>
                </c:pt>
                <c:pt idx="17">
                  <c:v>1509941.1666666667</c:v>
                </c:pt>
                <c:pt idx="18">
                  <c:v>1807369.5</c:v>
                </c:pt>
                <c:pt idx="19">
                  <c:v>1867082.6666666667</c:v>
                </c:pt>
                <c:pt idx="20">
                  <c:v>1903290.3333333333</c:v>
                </c:pt>
                <c:pt idx="21">
                  <c:v>2013138.1666666667</c:v>
                </c:pt>
                <c:pt idx="22">
                  <c:v>2182022.5833333335</c:v>
                </c:pt>
                <c:pt idx="23">
                  <c:v>2363808</c:v>
                </c:pt>
                <c:pt idx="24">
                  <c:v>2564637.4166666665</c:v>
                </c:pt>
                <c:pt idx="25">
                  <c:v>2770939.25</c:v>
                </c:pt>
                <c:pt idx="26">
                  <c:v>2927231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70112"/>
        <c:axId val="393771648"/>
      </c:lineChart>
      <c:catAx>
        <c:axId val="3937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77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77164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77011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49033095001091"/>
          <c:y val="5.0761421319803976E-2"/>
          <c:w val="0.35424877062783483"/>
          <c:h val="0.124365748697656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195519012800491"/>
          <c:y val="3.3057860800665445E-2"/>
        </c:manualLayout>
      </c:layout>
      <c:overlay val="0"/>
      <c:txPr>
        <a:bodyPr/>
        <a:lstStyle/>
        <a:p>
          <a:pPr>
            <a:defRPr lang="en-ZA"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10025380840378"/>
          <c:y val="3.6686040332122652E-2"/>
          <c:w val="0.84418975758701664"/>
          <c:h val="0.83057964693190001"/>
        </c:manualLayout>
      </c:layout>
      <c:lineChart>
        <c:grouping val="standard"/>
        <c:varyColors val="0"/>
        <c:ser>
          <c:idx val="0"/>
          <c:order val="0"/>
          <c:tx>
            <c:strRef>
              <c:f>PSCE!$D$4</c:f>
              <c:strCache>
                <c:ptCount val="1"/>
                <c:pt idx="0">
                  <c:v>Total loans and advances</c:v>
                </c:pt>
              </c:strCache>
            </c:strRef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trendline>
            <c:spPr>
              <a:ln w="3175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PSCE!$A$233:$A$320</c:f>
              <c:numCache>
                <c:formatCode>mmm\-yy</c:formatCode>
                <c:ptCount val="6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</c:numCache>
            </c:numRef>
          </c:cat>
          <c:val>
            <c:numRef>
              <c:f>PSCE!$D$233:$D$320</c:f>
              <c:numCache>
                <c:formatCode>#,##0</c:formatCode>
                <c:ptCount val="64"/>
                <c:pt idx="0">
                  <c:v>1955015</c:v>
                </c:pt>
                <c:pt idx="1">
                  <c:v>1971557</c:v>
                </c:pt>
                <c:pt idx="2">
                  <c:v>1975168</c:v>
                </c:pt>
                <c:pt idx="3">
                  <c:v>1986284</c:v>
                </c:pt>
                <c:pt idx="4">
                  <c:v>1984829</c:v>
                </c:pt>
                <c:pt idx="5">
                  <c:v>1994629</c:v>
                </c:pt>
                <c:pt idx="6">
                  <c:v>2019970</c:v>
                </c:pt>
                <c:pt idx="7">
                  <c:v>2033242</c:v>
                </c:pt>
                <c:pt idx="8">
                  <c:v>2039996</c:v>
                </c:pt>
                <c:pt idx="9">
                  <c:v>2052317</c:v>
                </c:pt>
                <c:pt idx="10">
                  <c:v>2060174</c:v>
                </c:pt>
                <c:pt idx="11">
                  <c:v>2084477</c:v>
                </c:pt>
                <c:pt idx="12">
                  <c:v>2096914</c:v>
                </c:pt>
                <c:pt idx="13">
                  <c:v>2131911</c:v>
                </c:pt>
                <c:pt idx="14">
                  <c:v>2156036</c:v>
                </c:pt>
                <c:pt idx="15">
                  <c:v>2138557</c:v>
                </c:pt>
                <c:pt idx="16">
                  <c:v>2144453</c:v>
                </c:pt>
                <c:pt idx="17">
                  <c:v>2156230</c:v>
                </c:pt>
                <c:pt idx="18">
                  <c:v>2166543</c:v>
                </c:pt>
                <c:pt idx="19">
                  <c:v>2191650</c:v>
                </c:pt>
                <c:pt idx="20">
                  <c:v>2218985</c:v>
                </c:pt>
                <c:pt idx="21">
                  <c:v>2226668</c:v>
                </c:pt>
                <c:pt idx="22">
                  <c:v>2263277</c:v>
                </c:pt>
                <c:pt idx="23">
                  <c:v>2293047</c:v>
                </c:pt>
                <c:pt idx="24">
                  <c:v>2282495</c:v>
                </c:pt>
                <c:pt idx="25">
                  <c:v>2301270</c:v>
                </c:pt>
                <c:pt idx="26">
                  <c:v>2331883</c:v>
                </c:pt>
                <c:pt idx="27">
                  <c:v>2325690</c:v>
                </c:pt>
                <c:pt idx="28">
                  <c:v>2343436</c:v>
                </c:pt>
                <c:pt idx="29">
                  <c:v>2361482</c:v>
                </c:pt>
                <c:pt idx="30">
                  <c:v>2354130</c:v>
                </c:pt>
                <c:pt idx="31">
                  <c:v>2389625</c:v>
                </c:pt>
                <c:pt idx="32">
                  <c:v>2405048</c:v>
                </c:pt>
                <c:pt idx="33">
                  <c:v>2399816</c:v>
                </c:pt>
                <c:pt idx="34">
                  <c:v>2429752</c:v>
                </c:pt>
                <c:pt idx="35">
                  <c:v>2441069</c:v>
                </c:pt>
                <c:pt idx="36">
                  <c:v>2455950</c:v>
                </c:pt>
                <c:pt idx="37">
                  <c:v>2496031</c:v>
                </c:pt>
                <c:pt idx="38" formatCode="[$-10409]#,##0">
                  <c:v>2522866</c:v>
                </c:pt>
                <c:pt idx="39" formatCode="[$-10409]#,##0">
                  <c:v>2522110</c:v>
                </c:pt>
                <c:pt idx="40" formatCode="[$-10409]#,##0">
                  <c:v>2537089</c:v>
                </c:pt>
                <c:pt idx="41" formatCode="[$-10409]#,##0">
                  <c:v>2562749</c:v>
                </c:pt>
                <c:pt idx="42" formatCode="[$-10409]#,##0">
                  <c:v>2583386</c:v>
                </c:pt>
                <c:pt idx="43" formatCode="[$-10409]#,##0">
                  <c:v>2594325</c:v>
                </c:pt>
                <c:pt idx="44" formatCode="[$-10409]#,##0">
                  <c:v>2615435</c:v>
                </c:pt>
                <c:pt idx="45" formatCode="[$-10409]#,##0">
                  <c:v>2632068</c:v>
                </c:pt>
                <c:pt idx="46" formatCode="[$-10409]#,##0">
                  <c:v>2643029</c:v>
                </c:pt>
                <c:pt idx="47" formatCode="[$-10409]#,##0">
                  <c:v>2610611</c:v>
                </c:pt>
                <c:pt idx="48" formatCode="[$-10409]#,##0">
                  <c:v>2660159</c:v>
                </c:pt>
                <c:pt idx="49" formatCode="[$-10409]#,##0">
                  <c:v>2697845</c:v>
                </c:pt>
                <c:pt idx="50" formatCode="[$-10409]#,##0">
                  <c:v>2731662</c:v>
                </c:pt>
                <c:pt idx="51" formatCode="[$-10409]#,##0">
                  <c:v>2740700</c:v>
                </c:pt>
                <c:pt idx="52" formatCode="[$-10409]#,##0">
                  <c:v>2747217</c:v>
                </c:pt>
                <c:pt idx="53" formatCode="[$-10409]#,##0">
                  <c:v>2741813</c:v>
                </c:pt>
                <c:pt idx="54">
                  <c:v>2766477</c:v>
                </c:pt>
                <c:pt idx="55">
                  <c:v>2786344</c:v>
                </c:pt>
                <c:pt idx="56">
                  <c:v>2808657</c:v>
                </c:pt>
                <c:pt idx="57">
                  <c:v>2825525</c:v>
                </c:pt>
                <c:pt idx="58">
                  <c:v>2877325</c:v>
                </c:pt>
                <c:pt idx="59">
                  <c:v>2867547</c:v>
                </c:pt>
                <c:pt idx="60">
                  <c:v>2885185</c:v>
                </c:pt>
                <c:pt idx="61">
                  <c:v>2931733</c:v>
                </c:pt>
                <c:pt idx="62">
                  <c:v>2961591</c:v>
                </c:pt>
                <c:pt idx="63">
                  <c:v>2930415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788032"/>
        <c:axId val="393613696"/>
      </c:lineChart>
      <c:dateAx>
        <c:axId val="3937880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93613696"/>
        <c:crosses val="autoZero"/>
        <c:auto val="1"/>
        <c:lblOffset val="100"/>
        <c:baseTimeUnit val="months"/>
      </c:dateAx>
      <c:valAx>
        <c:axId val="393613696"/>
        <c:scaling>
          <c:orientation val="minMax"/>
          <c:min val="18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9378803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0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ZA"/>
              <a:t>Unemployment (Narrow vs. Expanded)</a:t>
            </a:r>
          </a:p>
        </c:rich>
      </c:tx>
      <c:layout>
        <c:manualLayout>
          <c:xMode val="edge"/>
          <c:yMode val="edge"/>
          <c:x val="0.35891333788758722"/>
          <c:y val="2.135672855707851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494201045382167E-2"/>
          <c:y val="2.4478467969281617E-2"/>
          <c:w val="0.89768206324636757"/>
          <c:h val="0.856832571854444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Employment!$B$100</c:f>
              <c:strCache>
                <c:ptCount val="1"/>
                <c:pt idx="0">
                  <c:v>Unemployment rate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Employment!$A$124:$A$133</c:f>
              <c:strCache>
                <c:ptCount val="10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  <c:pt idx="4">
                  <c:v>Q4 2014</c:v>
                </c:pt>
                <c:pt idx="5">
                  <c:v>Q1 2015</c:v>
                </c:pt>
                <c:pt idx="6">
                  <c:v>Q2 2015</c:v>
                </c:pt>
                <c:pt idx="7">
                  <c:v>Q3 2015</c:v>
                </c:pt>
                <c:pt idx="8">
                  <c:v>Q4 2015</c:v>
                </c:pt>
                <c:pt idx="9">
                  <c:v>Q1 2016</c:v>
                </c:pt>
              </c:strCache>
            </c:strRef>
          </c:cat>
          <c:val>
            <c:numRef>
              <c:f>Employment!$B$124:$B$133</c:f>
              <c:numCache>
                <c:formatCode>0.00</c:formatCode>
                <c:ptCount val="10"/>
                <c:pt idx="0">
                  <c:v>19.879518072289155</c:v>
                </c:pt>
                <c:pt idx="1">
                  <c:v>20.684243565599498</c:v>
                </c:pt>
                <c:pt idx="2">
                  <c:v>23.668821175746384</c:v>
                </c:pt>
                <c:pt idx="3">
                  <c:v>24.09789770944462</c:v>
                </c:pt>
                <c:pt idx="4">
                  <c:v>20.829406220546652</c:v>
                </c:pt>
                <c:pt idx="5">
                  <c:v>23.543543543543542</c:v>
                </c:pt>
                <c:pt idx="6">
                  <c:v>20.349018385789964</c:v>
                </c:pt>
                <c:pt idx="7">
                  <c:v>20.512820512820511</c:v>
                </c:pt>
                <c:pt idx="8">
                  <c:v>20.496699151210311</c:v>
                </c:pt>
                <c:pt idx="9">
                  <c:v>23.209876543209877</c:v>
                </c:pt>
              </c:numCache>
            </c:numRef>
          </c:val>
          <c:shape val="cylinder"/>
        </c:ser>
        <c:ser>
          <c:idx val="1"/>
          <c:order val="1"/>
          <c:tx>
            <c:strRef>
              <c:f>Employment!$F$100</c:f>
              <c:strCache>
                <c:ptCount val="1"/>
                <c:pt idx="0">
                  <c:v>Unemployment Rate (Expanded Def)</c:v>
                </c:pt>
              </c:strCache>
            </c:strRef>
          </c:tx>
          <c:spPr>
            <a:solidFill>
              <a:srgbClr val="8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Employment!$A$124:$A$133</c:f>
              <c:strCache>
                <c:ptCount val="10"/>
                <c:pt idx="0">
                  <c:v>Q4 2013</c:v>
                </c:pt>
                <c:pt idx="1">
                  <c:v>Q1 2014</c:v>
                </c:pt>
                <c:pt idx="2">
                  <c:v>Q2 2014</c:v>
                </c:pt>
                <c:pt idx="3">
                  <c:v>Q3 2014</c:v>
                </c:pt>
                <c:pt idx="4">
                  <c:v>Q4 2014</c:v>
                </c:pt>
                <c:pt idx="5">
                  <c:v>Q1 2015</c:v>
                </c:pt>
                <c:pt idx="6">
                  <c:v>Q2 2015</c:v>
                </c:pt>
                <c:pt idx="7">
                  <c:v>Q3 2015</c:v>
                </c:pt>
                <c:pt idx="8">
                  <c:v>Q4 2015</c:v>
                </c:pt>
                <c:pt idx="9">
                  <c:v>Q1 2016</c:v>
                </c:pt>
              </c:strCache>
            </c:strRef>
          </c:cat>
          <c:val>
            <c:numRef>
              <c:f>Employment!$F$124:$F$133</c:f>
              <c:numCache>
                <c:formatCode>0.00</c:formatCode>
                <c:ptCount val="10"/>
                <c:pt idx="0">
                  <c:v>38.046924540266332</c:v>
                </c:pt>
                <c:pt idx="1">
                  <c:v>40.144381669805398</c:v>
                </c:pt>
                <c:pt idx="2">
                  <c:v>42.597722376115726</c:v>
                </c:pt>
                <c:pt idx="3">
                  <c:v>44.116724192030119</c:v>
                </c:pt>
                <c:pt idx="4">
                  <c:v>40.182218033301915</c:v>
                </c:pt>
                <c:pt idx="5">
                  <c:v>40.42042042042042</c:v>
                </c:pt>
                <c:pt idx="6">
                  <c:v>38.984107198504212</c:v>
                </c:pt>
                <c:pt idx="7">
                  <c:v>38.029039233858512</c:v>
                </c:pt>
                <c:pt idx="8">
                  <c:v>39.610185476265322</c:v>
                </c:pt>
                <c:pt idx="9">
                  <c:v>42.808641975308639</c:v>
                </c:pt>
              </c:numCache>
            </c:numRef>
          </c:val>
          <c:shape val="cylinder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316416"/>
        <c:axId val="368317952"/>
        <c:axId val="0"/>
      </c:bar3DChart>
      <c:catAx>
        <c:axId val="3683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31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31795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31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29534033877528E-2"/>
          <c:y val="5.2725647899910924E-2"/>
          <c:w val="0.92178207000938961"/>
          <c:h val="0.9115293433852204"/>
        </c:manualLayout>
      </c:layout>
      <c:lineChart>
        <c:grouping val="standard"/>
        <c:varyColors val="0"/>
        <c:ser>
          <c:idx val="0"/>
          <c:order val="0"/>
          <c:tx>
            <c:strRef>
              <c:f>PSCE!$B$4</c:f>
              <c:strCache>
                <c:ptCount val="1"/>
                <c:pt idx="0">
                  <c:v>Investments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Yearly'!$A$310:$A$335</c:f>
              <c:strCache>
                <c:ptCount val="26"/>
                <c:pt idx="0">
                  <c:v>Average 1991</c:v>
                </c:pt>
                <c:pt idx="1">
                  <c:v>Average 1992</c:v>
                </c:pt>
                <c:pt idx="2">
                  <c:v>Average 1993</c:v>
                </c:pt>
                <c:pt idx="3">
                  <c:v>Average 1994</c:v>
                </c:pt>
                <c:pt idx="4">
                  <c:v>Average 1995</c:v>
                </c:pt>
                <c:pt idx="5">
                  <c:v>Average 1996</c:v>
                </c:pt>
                <c:pt idx="6">
                  <c:v>Average 1997</c:v>
                </c:pt>
                <c:pt idx="7">
                  <c:v>Average 1998</c:v>
                </c:pt>
                <c:pt idx="8">
                  <c:v>Average 1999</c:v>
                </c:pt>
                <c:pt idx="9">
                  <c:v>Average 2000</c:v>
                </c:pt>
                <c:pt idx="10">
                  <c:v>Average 2001</c:v>
                </c:pt>
                <c:pt idx="11">
                  <c:v>Average 2002</c:v>
                </c:pt>
                <c:pt idx="12">
                  <c:v>Average 2003</c:v>
                </c:pt>
                <c:pt idx="13">
                  <c:v>Average 2004</c:v>
                </c:pt>
                <c:pt idx="14">
                  <c:v>Average 2005</c:v>
                </c:pt>
                <c:pt idx="15">
                  <c:v>Average 2006</c:v>
                </c:pt>
                <c:pt idx="16">
                  <c:v>Average 2007</c:v>
                </c:pt>
                <c:pt idx="17">
                  <c:v>Average 2008</c:v>
                </c:pt>
                <c:pt idx="18">
                  <c:v>Average 2009</c:v>
                </c:pt>
                <c:pt idx="19">
                  <c:v>Average 2010</c:v>
                </c:pt>
                <c:pt idx="20">
                  <c:v>Average 2011</c:v>
                </c:pt>
                <c:pt idx="21">
                  <c:v>Average 2012</c:v>
                </c:pt>
                <c:pt idx="22">
                  <c:v>Average 2013</c:v>
                </c:pt>
                <c:pt idx="23">
                  <c:v>Average2014</c:v>
                </c:pt>
                <c:pt idx="24">
                  <c:v>Average2015</c:v>
                </c:pt>
                <c:pt idx="25">
                  <c:v>Average2016</c:v>
                </c:pt>
              </c:strCache>
            </c:strRef>
          </c:cat>
          <c:val>
            <c:numRef>
              <c:f>'PSCE Yearly'!$B$310:$B$335</c:f>
              <c:numCache>
                <c:formatCode>0.00</c:formatCode>
                <c:ptCount val="26"/>
                <c:pt idx="0">
                  <c:v>36.682742221491438</c:v>
                </c:pt>
                <c:pt idx="1">
                  <c:v>12.208689840482778</c:v>
                </c:pt>
                <c:pt idx="2">
                  <c:v>48.776871521606068</c:v>
                </c:pt>
                <c:pt idx="3">
                  <c:v>46.063497456597446</c:v>
                </c:pt>
                <c:pt idx="4">
                  <c:v>34.735952631937003</c:v>
                </c:pt>
                <c:pt idx="5">
                  <c:v>13.67200839675216</c:v>
                </c:pt>
                <c:pt idx="6">
                  <c:v>8.8841116182007465</c:v>
                </c:pt>
                <c:pt idx="7">
                  <c:v>20.857082335729299</c:v>
                </c:pt>
                <c:pt idx="8">
                  <c:v>28.593548364261267</c:v>
                </c:pt>
                <c:pt idx="9">
                  <c:v>34.045638946376577</c:v>
                </c:pt>
                <c:pt idx="10">
                  <c:v>2.0880677560363754</c:v>
                </c:pt>
                <c:pt idx="11">
                  <c:v>19.247165628588942</c:v>
                </c:pt>
                <c:pt idx="12">
                  <c:v>137.2144746643302</c:v>
                </c:pt>
                <c:pt idx="13">
                  <c:v>-26.350537523533358</c:v>
                </c:pt>
                <c:pt idx="14">
                  <c:v>20.490643685998265</c:v>
                </c:pt>
                <c:pt idx="15">
                  <c:v>22.753023829044295</c:v>
                </c:pt>
                <c:pt idx="16">
                  <c:v>-2.6401395065398283</c:v>
                </c:pt>
                <c:pt idx="17">
                  <c:v>4.8305543001267912</c:v>
                </c:pt>
                <c:pt idx="18">
                  <c:v>30.038606278268379</c:v>
                </c:pt>
                <c:pt idx="19">
                  <c:v>4.2876007959421409</c:v>
                </c:pt>
                <c:pt idx="20">
                  <c:v>3.8808410840947203</c:v>
                </c:pt>
                <c:pt idx="21">
                  <c:v>8.908356230599594</c:v>
                </c:pt>
                <c:pt idx="22">
                  <c:v>0.85857962966903634</c:v>
                </c:pt>
                <c:pt idx="23">
                  <c:v>13.244228836886293</c:v>
                </c:pt>
                <c:pt idx="24">
                  <c:v>23.290886693341061</c:v>
                </c:pt>
                <c:pt idx="25">
                  <c:v>11.298420352655459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557504"/>
        <c:axId val="393559040"/>
      </c:lineChart>
      <c:catAx>
        <c:axId val="3935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55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55904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557504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04826111538928"/>
          <c:y val="9.1152815013404845E-2"/>
          <c:w val="0.20336968709238079"/>
          <c:h val="0.13136757369135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PSCE!$E$4</c:f>
              <c:strCache>
                <c:ptCount val="1"/>
                <c:pt idx="0">
                  <c:v>Instalment sales credit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Yearly'!$A$310:$A$328</c:f>
              <c:strCache>
                <c:ptCount val="19"/>
                <c:pt idx="0">
                  <c:v>Average 1991</c:v>
                </c:pt>
                <c:pt idx="1">
                  <c:v>Average 1992</c:v>
                </c:pt>
                <c:pt idx="2">
                  <c:v>Average 1993</c:v>
                </c:pt>
                <c:pt idx="3">
                  <c:v>Average 1994</c:v>
                </c:pt>
                <c:pt idx="4">
                  <c:v>Average 1995</c:v>
                </c:pt>
                <c:pt idx="5">
                  <c:v>Average 1996</c:v>
                </c:pt>
                <c:pt idx="6">
                  <c:v>Average 1997</c:v>
                </c:pt>
                <c:pt idx="7">
                  <c:v>Average 1998</c:v>
                </c:pt>
                <c:pt idx="8">
                  <c:v>Average 1999</c:v>
                </c:pt>
                <c:pt idx="9">
                  <c:v>Average 2000</c:v>
                </c:pt>
                <c:pt idx="10">
                  <c:v>Average 2001</c:v>
                </c:pt>
                <c:pt idx="11">
                  <c:v>Average 2002</c:v>
                </c:pt>
                <c:pt idx="12">
                  <c:v>Average 2003</c:v>
                </c:pt>
                <c:pt idx="13">
                  <c:v>Average 2004</c:v>
                </c:pt>
                <c:pt idx="14">
                  <c:v>Average 2005</c:v>
                </c:pt>
                <c:pt idx="15">
                  <c:v>Average 2006</c:v>
                </c:pt>
                <c:pt idx="16">
                  <c:v>Average 2007</c:v>
                </c:pt>
                <c:pt idx="17">
                  <c:v>Average 2008</c:v>
                </c:pt>
                <c:pt idx="18">
                  <c:v>Average 2009</c:v>
                </c:pt>
              </c:strCache>
            </c:strRef>
          </c:cat>
          <c:val>
            <c:numRef>
              <c:f>'PSCE Yearly'!$E$310:$E$328</c:f>
              <c:numCache>
                <c:formatCode>0.00</c:formatCode>
                <c:ptCount val="19"/>
                <c:pt idx="0">
                  <c:v>10.755051705789683</c:v>
                </c:pt>
                <c:pt idx="1">
                  <c:v>1.8334355808412839</c:v>
                </c:pt>
                <c:pt idx="2">
                  <c:v>11.590147049116894</c:v>
                </c:pt>
                <c:pt idx="3">
                  <c:v>23.692025144117611</c:v>
                </c:pt>
                <c:pt idx="4">
                  <c:v>27.178108185437424</c:v>
                </c:pt>
                <c:pt idx="5">
                  <c:v>26.022788890450101</c:v>
                </c:pt>
                <c:pt idx="6">
                  <c:v>14.500783154311206</c:v>
                </c:pt>
                <c:pt idx="7">
                  <c:v>7.8210235020205365</c:v>
                </c:pt>
                <c:pt idx="8">
                  <c:v>1.1806688062072868</c:v>
                </c:pt>
                <c:pt idx="9">
                  <c:v>5.0027992744677876</c:v>
                </c:pt>
                <c:pt idx="10">
                  <c:v>12.716870468711386</c:v>
                </c:pt>
                <c:pt idx="11">
                  <c:v>15.393543633255875</c:v>
                </c:pt>
                <c:pt idx="12">
                  <c:v>18.388381553890337</c:v>
                </c:pt>
                <c:pt idx="13">
                  <c:v>18.230595144380004</c:v>
                </c:pt>
                <c:pt idx="14">
                  <c:v>20.51865573606695</c:v>
                </c:pt>
                <c:pt idx="15">
                  <c:v>16.848018582262252</c:v>
                </c:pt>
                <c:pt idx="16">
                  <c:v>14.907246284448318</c:v>
                </c:pt>
                <c:pt idx="17">
                  <c:v>21.99279348416945</c:v>
                </c:pt>
                <c:pt idx="18">
                  <c:v>8.2576339130449856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588096"/>
        <c:axId val="393598080"/>
      </c:lineChart>
      <c:catAx>
        <c:axId val="3935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59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598080"/>
        <c:scaling>
          <c:orientation val="minMax"/>
          <c:min val="4000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35880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1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PSCE!$F$4</c:f>
              <c:strCache>
                <c:ptCount val="1"/>
                <c:pt idx="0">
                  <c:v> Leasing finance 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PSCE!$A$323:$A$342</c:f>
              <c:strCache>
                <c:ptCount val="20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</c:strCache>
            </c:strRef>
          </c:cat>
          <c:val>
            <c:numRef>
              <c:f>PSCE!$F$323:$F$342</c:f>
              <c:numCache>
                <c:formatCode>#,##0</c:formatCode>
                <c:ptCount val="20"/>
                <c:pt idx="0">
                  <c:v>10041.25</c:v>
                </c:pt>
                <c:pt idx="1">
                  <c:v>11864.166666666666</c:v>
                </c:pt>
                <c:pt idx="2">
                  <c:v>14102.916666666666</c:v>
                </c:pt>
                <c:pt idx="3">
                  <c:v>14963.416666666666</c:v>
                </c:pt>
                <c:pt idx="4">
                  <c:v>15962.75</c:v>
                </c:pt>
                <c:pt idx="5">
                  <c:v>18006.5</c:v>
                </c:pt>
                <c:pt idx="6">
                  <c:v>21168.583333333332</c:v>
                </c:pt>
                <c:pt idx="7">
                  <c:v>22602</c:v>
                </c:pt>
                <c:pt idx="8">
                  <c:v>21876.916666666668</c:v>
                </c:pt>
                <c:pt idx="9">
                  <c:v>21836.18181818182</c:v>
                </c:pt>
                <c:pt idx="10">
                  <c:v>22905</c:v>
                </c:pt>
                <c:pt idx="11">
                  <c:v>26862.363636363636</c:v>
                </c:pt>
                <c:pt idx="12">
                  <c:v>31100.833333333332</c:v>
                </c:pt>
                <c:pt idx="13">
                  <c:v>33815.25</c:v>
                </c:pt>
                <c:pt idx="14">
                  <c:v>40236.666666666664</c:v>
                </c:pt>
                <c:pt idx="15">
                  <c:v>45549.583333333336</c:v>
                </c:pt>
                <c:pt idx="16">
                  <c:v>54815.083333333336</c:v>
                </c:pt>
                <c:pt idx="17">
                  <c:v>61720.916666666664</c:v>
                </c:pt>
                <c:pt idx="18">
                  <c:v>52315</c:v>
                </c:pt>
                <c:pt idx="19">
                  <c:v>40846.666666666664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39136"/>
        <c:axId val="394140672"/>
      </c:lineChart>
      <c:catAx>
        <c:axId val="3941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14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140672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13913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1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PSCE!$G$4</c:f>
              <c:strCache>
                <c:ptCount val="1"/>
                <c:pt idx="0">
                  <c:v>Mortgage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PSCE!$A$323:$A$342</c:f>
              <c:strCache>
                <c:ptCount val="20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</c:strCache>
            </c:strRef>
          </c:cat>
          <c:val>
            <c:numRef>
              <c:f>PSCE!$G$323:$G$342</c:f>
              <c:numCache>
                <c:formatCode>#,##0</c:formatCode>
                <c:ptCount val="20"/>
                <c:pt idx="0">
                  <c:v>55774.333333333336</c:v>
                </c:pt>
                <c:pt idx="1">
                  <c:v>65278.083333333336</c:v>
                </c:pt>
                <c:pt idx="2">
                  <c:v>76558.166666666672</c:v>
                </c:pt>
                <c:pt idx="3">
                  <c:v>90123.416666666672</c:v>
                </c:pt>
                <c:pt idx="4">
                  <c:v>105359.33333333333</c:v>
                </c:pt>
                <c:pt idx="5">
                  <c:v>125662.16666666667</c:v>
                </c:pt>
                <c:pt idx="6">
                  <c:v>148595</c:v>
                </c:pt>
                <c:pt idx="7">
                  <c:v>169484.83333333334</c:v>
                </c:pt>
                <c:pt idx="8">
                  <c:v>188294.75</c:v>
                </c:pt>
                <c:pt idx="9">
                  <c:v>198923.81818181818</c:v>
                </c:pt>
                <c:pt idx="10">
                  <c:v>213769.58333333334</c:v>
                </c:pt>
                <c:pt idx="11">
                  <c:v>244476.63636363635</c:v>
                </c:pt>
                <c:pt idx="12">
                  <c:v>274873.33333333331</c:v>
                </c:pt>
                <c:pt idx="13">
                  <c:v>309819.33333333331</c:v>
                </c:pt>
                <c:pt idx="14">
                  <c:v>368591.91666666669</c:v>
                </c:pt>
                <c:pt idx="15">
                  <c:v>467276.58333333331</c:v>
                </c:pt>
                <c:pt idx="16">
                  <c:v>606976.58333333337</c:v>
                </c:pt>
                <c:pt idx="17">
                  <c:v>769995.91666666663</c:v>
                </c:pt>
                <c:pt idx="18">
                  <c:v>916337.33333333337</c:v>
                </c:pt>
                <c:pt idx="19">
                  <c:v>985921.25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73824"/>
        <c:axId val="394175616"/>
      </c:lineChart>
      <c:catAx>
        <c:axId val="39417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17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175616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173824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1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PSCE!$H$4</c:f>
              <c:strCache>
                <c:ptCount val="1"/>
                <c:pt idx="0">
                  <c:v>Other loans and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PSCE!$A$323:$A$342</c:f>
              <c:strCache>
                <c:ptCount val="20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</c:strCache>
            </c:strRef>
          </c:cat>
          <c:val>
            <c:numRef>
              <c:f>PSCE!$H$323:$H$342</c:f>
              <c:numCache>
                <c:formatCode>#,##0</c:formatCode>
                <c:ptCount val="20"/>
                <c:pt idx="0">
                  <c:v>60359.25</c:v>
                </c:pt>
                <c:pt idx="1">
                  <c:v>71693.666666666672</c:v>
                </c:pt>
                <c:pt idx="2">
                  <c:v>73763.083333333328</c:v>
                </c:pt>
                <c:pt idx="3">
                  <c:v>75123.5</c:v>
                </c:pt>
                <c:pt idx="4">
                  <c:v>83583.166666666672</c:v>
                </c:pt>
                <c:pt idx="5">
                  <c:v>96156.25</c:v>
                </c:pt>
                <c:pt idx="6">
                  <c:v>112671.5</c:v>
                </c:pt>
                <c:pt idx="7">
                  <c:v>137051.33333333334</c:v>
                </c:pt>
                <c:pt idx="8">
                  <c:v>174201.33333333334</c:v>
                </c:pt>
                <c:pt idx="9">
                  <c:v>210321.90909090909</c:v>
                </c:pt>
                <c:pt idx="10">
                  <c:v>231208.33333333334</c:v>
                </c:pt>
                <c:pt idx="11">
                  <c:v>238603.45454545456</c:v>
                </c:pt>
                <c:pt idx="12">
                  <c:v>260087.58333333334</c:v>
                </c:pt>
                <c:pt idx="13">
                  <c:v>283225.33333333331</c:v>
                </c:pt>
                <c:pt idx="14">
                  <c:v>290516.66666666669</c:v>
                </c:pt>
                <c:pt idx="15">
                  <c:v>331649.83333333331</c:v>
                </c:pt>
                <c:pt idx="16">
                  <c:v>399517.58333333331</c:v>
                </c:pt>
                <c:pt idx="17">
                  <c:v>517626.5</c:v>
                </c:pt>
                <c:pt idx="18">
                  <c:v>642976.08333333337</c:v>
                </c:pt>
                <c:pt idx="19">
                  <c:v>638214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21056"/>
        <c:axId val="394222592"/>
      </c:lineChart>
      <c:catAx>
        <c:axId val="3942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22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222592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22105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PSCE!$D$4</c:f>
              <c:strCache>
                <c:ptCount val="1"/>
                <c:pt idx="0">
                  <c:v>Total loans and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PSCE!$A$323:$A$342</c:f>
              <c:strCache>
                <c:ptCount val="20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</c:strCache>
            </c:strRef>
          </c:cat>
          <c:val>
            <c:numRef>
              <c:f>PSCE!$D$323:$D$342</c:f>
              <c:numCache>
                <c:formatCode>#,##0</c:formatCode>
                <c:ptCount val="20"/>
                <c:pt idx="0">
                  <c:v>142836.91666666666</c:v>
                </c:pt>
                <c:pt idx="1">
                  <c:v>167269</c:v>
                </c:pt>
                <c:pt idx="2">
                  <c:v>183192.66666666666</c:v>
                </c:pt>
                <c:pt idx="3">
                  <c:v>201169.41666666666</c:v>
                </c:pt>
                <c:pt idx="4">
                  <c:v>230859.25</c:v>
                </c:pt>
                <c:pt idx="5">
                  <c:v>272838.33333333331</c:v>
                </c:pt>
                <c:pt idx="6">
                  <c:v>323967.41666666669</c:v>
                </c:pt>
                <c:pt idx="7">
                  <c:v>376592</c:v>
                </c:pt>
                <c:pt idx="8">
                  <c:v>435516.5</c:v>
                </c:pt>
                <c:pt idx="9">
                  <c:v>482961</c:v>
                </c:pt>
                <c:pt idx="10">
                  <c:v>522371.58333333331</c:v>
                </c:pt>
                <c:pt idx="11">
                  <c:v>571103.81818181823</c:v>
                </c:pt>
                <c:pt idx="12">
                  <c:v>637028.08333333337</c:v>
                </c:pt>
                <c:pt idx="13">
                  <c:v>710867.08333333337</c:v>
                </c:pt>
                <c:pt idx="14">
                  <c:v>798733.25</c:v>
                </c:pt>
                <c:pt idx="15">
                  <c:v>964176.66666666663</c:v>
                </c:pt>
                <c:pt idx="16">
                  <c:v>1201030.9166666667</c:v>
                </c:pt>
                <c:pt idx="17">
                  <c:v>1509941.1666666667</c:v>
                </c:pt>
                <c:pt idx="18">
                  <c:v>1807369.5</c:v>
                </c:pt>
                <c:pt idx="19">
                  <c:v>1867082.6666666667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39360"/>
        <c:axId val="394261632"/>
      </c:lineChart>
      <c:catAx>
        <c:axId val="3942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26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261632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239360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11579373626514E-2"/>
          <c:y val="4.4155900157139112E-2"/>
          <c:w val="0.92548131237401265"/>
          <c:h val="0.91428687384189999"/>
        </c:manualLayout>
      </c:layout>
      <c:lineChart>
        <c:grouping val="standard"/>
        <c:varyColors val="0"/>
        <c:ser>
          <c:idx val="0"/>
          <c:order val="0"/>
          <c:tx>
            <c:strRef>
              <c:f>PSCE!$C$4</c:f>
              <c:strCache>
                <c:ptCount val="1"/>
                <c:pt idx="0">
                  <c:v>Bills discounted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Yearly'!$A$310:$A$335</c:f>
              <c:strCache>
                <c:ptCount val="26"/>
                <c:pt idx="0">
                  <c:v>Average 1991</c:v>
                </c:pt>
                <c:pt idx="1">
                  <c:v>Average 1992</c:v>
                </c:pt>
                <c:pt idx="2">
                  <c:v>Average 1993</c:v>
                </c:pt>
                <c:pt idx="3">
                  <c:v>Average 1994</c:v>
                </c:pt>
                <c:pt idx="4">
                  <c:v>Average 1995</c:v>
                </c:pt>
                <c:pt idx="5">
                  <c:v>Average 1996</c:v>
                </c:pt>
                <c:pt idx="6">
                  <c:v>Average 1997</c:v>
                </c:pt>
                <c:pt idx="7">
                  <c:v>Average 1998</c:v>
                </c:pt>
                <c:pt idx="8">
                  <c:v>Average 1999</c:v>
                </c:pt>
                <c:pt idx="9">
                  <c:v>Average 2000</c:v>
                </c:pt>
                <c:pt idx="10">
                  <c:v>Average 2001</c:v>
                </c:pt>
                <c:pt idx="11">
                  <c:v>Average 2002</c:v>
                </c:pt>
                <c:pt idx="12">
                  <c:v>Average 2003</c:v>
                </c:pt>
                <c:pt idx="13">
                  <c:v>Average 2004</c:v>
                </c:pt>
                <c:pt idx="14">
                  <c:v>Average 2005</c:v>
                </c:pt>
                <c:pt idx="15">
                  <c:v>Average 2006</c:v>
                </c:pt>
                <c:pt idx="16">
                  <c:v>Average 2007</c:v>
                </c:pt>
                <c:pt idx="17">
                  <c:v>Average 2008</c:v>
                </c:pt>
                <c:pt idx="18">
                  <c:v>Average 2009</c:v>
                </c:pt>
                <c:pt idx="19">
                  <c:v>Average 2010</c:v>
                </c:pt>
                <c:pt idx="20">
                  <c:v>Average 2011</c:v>
                </c:pt>
                <c:pt idx="21">
                  <c:v>Average 2012</c:v>
                </c:pt>
                <c:pt idx="22">
                  <c:v>Average 2013</c:v>
                </c:pt>
                <c:pt idx="23">
                  <c:v>Average2014</c:v>
                </c:pt>
                <c:pt idx="24">
                  <c:v>Average2015</c:v>
                </c:pt>
                <c:pt idx="25">
                  <c:v>Average2016</c:v>
                </c:pt>
              </c:strCache>
            </c:strRef>
          </c:cat>
          <c:val>
            <c:numRef>
              <c:f>'PSCE Yearly'!$C$310:$C$335</c:f>
              <c:numCache>
                <c:formatCode>0.00</c:formatCode>
                <c:ptCount val="26"/>
                <c:pt idx="0">
                  <c:v>10.041891744069295</c:v>
                </c:pt>
                <c:pt idx="1">
                  <c:v>17.295471095413081</c:v>
                </c:pt>
                <c:pt idx="2">
                  <c:v>-25.925457506407156</c:v>
                </c:pt>
                <c:pt idx="3">
                  <c:v>-25.171897093144754</c:v>
                </c:pt>
                <c:pt idx="4">
                  <c:v>4.880150010900282</c:v>
                </c:pt>
                <c:pt idx="5">
                  <c:v>-6.8360463135073219</c:v>
                </c:pt>
                <c:pt idx="6">
                  <c:v>-2.0848997831724518</c:v>
                </c:pt>
                <c:pt idx="7">
                  <c:v>16.054673734762179</c:v>
                </c:pt>
                <c:pt idx="8">
                  <c:v>-6.066689155708306</c:v>
                </c:pt>
                <c:pt idx="9">
                  <c:v>-13.89555632323569</c:v>
                </c:pt>
                <c:pt idx="10">
                  <c:v>56.493885357549452</c:v>
                </c:pt>
                <c:pt idx="11">
                  <c:v>3.8000480246284742</c:v>
                </c:pt>
                <c:pt idx="12">
                  <c:v>-23.373048732836725</c:v>
                </c:pt>
                <c:pt idx="13">
                  <c:v>-9.6913754119549864</c:v>
                </c:pt>
                <c:pt idx="14">
                  <c:v>-12.63533167060649</c:v>
                </c:pt>
                <c:pt idx="15">
                  <c:v>-6.8138407320407728</c:v>
                </c:pt>
                <c:pt idx="16">
                  <c:v>6.0329884959843438</c:v>
                </c:pt>
                <c:pt idx="17">
                  <c:v>12.425922834386014</c:v>
                </c:pt>
                <c:pt idx="18">
                  <c:v>25.970671738559012</c:v>
                </c:pt>
                <c:pt idx="19">
                  <c:v>-3.7683990907697926</c:v>
                </c:pt>
                <c:pt idx="20">
                  <c:v>-7.2397186239971569</c:v>
                </c:pt>
                <c:pt idx="21">
                  <c:v>60.708847342969079</c:v>
                </c:pt>
                <c:pt idx="22">
                  <c:v>34.938518670196125</c:v>
                </c:pt>
                <c:pt idx="23">
                  <c:v>12.775085239609426</c:v>
                </c:pt>
                <c:pt idx="24">
                  <c:v>13.725680696587913</c:v>
                </c:pt>
                <c:pt idx="25">
                  <c:v>-15.76649117025789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282496"/>
        <c:axId val="394284032"/>
      </c:lineChart>
      <c:catAx>
        <c:axId val="39428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28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28403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2824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62512618614981"/>
          <c:y val="9.3506493506501767E-2"/>
          <c:w val="0.23677897233999601"/>
          <c:h val="0.127272999965913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625450180071985E-2"/>
          <c:y val="4.4041450777202056E-2"/>
          <c:w val="0.93157262905159999"/>
          <c:h val="0.7590673575129534"/>
        </c:manualLayout>
      </c:layout>
      <c:lineChart>
        <c:grouping val="standard"/>
        <c:varyColors val="0"/>
        <c:ser>
          <c:idx val="0"/>
          <c:order val="0"/>
          <c:tx>
            <c:strRef>
              <c:f>PSCE!$E$4</c:f>
              <c:strCache>
                <c:ptCount val="1"/>
                <c:pt idx="0">
                  <c:v>Instalment sales credit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Yearly'!$A$310:$A$335</c:f>
              <c:strCache>
                <c:ptCount val="26"/>
                <c:pt idx="0">
                  <c:v>Average 1991</c:v>
                </c:pt>
                <c:pt idx="1">
                  <c:v>Average 1992</c:v>
                </c:pt>
                <c:pt idx="2">
                  <c:v>Average 1993</c:v>
                </c:pt>
                <c:pt idx="3">
                  <c:v>Average 1994</c:v>
                </c:pt>
                <c:pt idx="4">
                  <c:v>Average 1995</c:v>
                </c:pt>
                <c:pt idx="5">
                  <c:v>Average 1996</c:v>
                </c:pt>
                <c:pt idx="6">
                  <c:v>Average 1997</c:v>
                </c:pt>
                <c:pt idx="7">
                  <c:v>Average 1998</c:v>
                </c:pt>
                <c:pt idx="8">
                  <c:v>Average 1999</c:v>
                </c:pt>
                <c:pt idx="9">
                  <c:v>Average 2000</c:v>
                </c:pt>
                <c:pt idx="10">
                  <c:v>Average 2001</c:v>
                </c:pt>
                <c:pt idx="11">
                  <c:v>Average 2002</c:v>
                </c:pt>
                <c:pt idx="12">
                  <c:v>Average 2003</c:v>
                </c:pt>
                <c:pt idx="13">
                  <c:v>Average 2004</c:v>
                </c:pt>
                <c:pt idx="14">
                  <c:v>Average 2005</c:v>
                </c:pt>
                <c:pt idx="15">
                  <c:v>Average 2006</c:v>
                </c:pt>
                <c:pt idx="16">
                  <c:v>Average 2007</c:v>
                </c:pt>
                <c:pt idx="17">
                  <c:v>Average 2008</c:v>
                </c:pt>
                <c:pt idx="18">
                  <c:v>Average 2009</c:v>
                </c:pt>
                <c:pt idx="19">
                  <c:v>Average 2010</c:v>
                </c:pt>
                <c:pt idx="20">
                  <c:v>Average 2011</c:v>
                </c:pt>
                <c:pt idx="21">
                  <c:v>Average 2012</c:v>
                </c:pt>
                <c:pt idx="22">
                  <c:v>Average 2013</c:v>
                </c:pt>
                <c:pt idx="23">
                  <c:v>Average2014</c:v>
                </c:pt>
                <c:pt idx="24">
                  <c:v>Average2015</c:v>
                </c:pt>
                <c:pt idx="25">
                  <c:v>Average2016</c:v>
                </c:pt>
              </c:strCache>
            </c:strRef>
          </c:cat>
          <c:val>
            <c:numRef>
              <c:f>'PSCE Yearly'!$E$310:$E$335</c:f>
              <c:numCache>
                <c:formatCode>0.00</c:formatCode>
                <c:ptCount val="26"/>
                <c:pt idx="0">
                  <c:v>10.755051705789683</c:v>
                </c:pt>
                <c:pt idx="1">
                  <c:v>1.8334355808412839</c:v>
                </c:pt>
                <c:pt idx="2">
                  <c:v>11.590147049116894</c:v>
                </c:pt>
                <c:pt idx="3">
                  <c:v>23.692025144117611</c:v>
                </c:pt>
                <c:pt idx="4">
                  <c:v>27.178108185437424</c:v>
                </c:pt>
                <c:pt idx="5">
                  <c:v>26.022788890450101</c:v>
                </c:pt>
                <c:pt idx="6">
                  <c:v>14.500783154311206</c:v>
                </c:pt>
                <c:pt idx="7">
                  <c:v>7.8210235020205365</c:v>
                </c:pt>
                <c:pt idx="8">
                  <c:v>1.1806688062072868</c:v>
                </c:pt>
                <c:pt idx="9">
                  <c:v>5.0027992744677876</c:v>
                </c:pt>
                <c:pt idx="10">
                  <c:v>12.716870468711386</c:v>
                </c:pt>
                <c:pt idx="11">
                  <c:v>15.393543633255875</c:v>
                </c:pt>
                <c:pt idx="12">
                  <c:v>18.388381553890337</c:v>
                </c:pt>
                <c:pt idx="13">
                  <c:v>18.230595144380004</c:v>
                </c:pt>
                <c:pt idx="14">
                  <c:v>20.51865573606695</c:v>
                </c:pt>
                <c:pt idx="15">
                  <c:v>16.848018582262252</c:v>
                </c:pt>
                <c:pt idx="16">
                  <c:v>14.907246284448318</c:v>
                </c:pt>
                <c:pt idx="17">
                  <c:v>21.99279348416945</c:v>
                </c:pt>
                <c:pt idx="18">
                  <c:v>8.2576339130449856</c:v>
                </c:pt>
                <c:pt idx="19">
                  <c:v>2.3769827127684464</c:v>
                </c:pt>
                <c:pt idx="20">
                  <c:v>8.6298140050325127</c:v>
                </c:pt>
                <c:pt idx="21">
                  <c:v>14.445025555124234</c:v>
                </c:pt>
                <c:pt idx="22">
                  <c:v>15.902663951685559</c:v>
                </c:pt>
                <c:pt idx="23">
                  <c:v>10.755078645496285</c:v>
                </c:pt>
                <c:pt idx="24">
                  <c:v>5.4288261082864437</c:v>
                </c:pt>
                <c:pt idx="25">
                  <c:v>3.4201008275406855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469760"/>
        <c:axId val="394471296"/>
      </c:lineChart>
      <c:catAx>
        <c:axId val="39446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47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47129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469760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886754701881479"/>
          <c:y val="7.512953367875648E-2"/>
          <c:w val="0.27971188475390435"/>
          <c:h val="0.126943005181364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44445940645114E-2"/>
          <c:y val="4.3927759426880007E-2"/>
          <c:w val="0.92566055631347"/>
          <c:h val="0.91473099041856065"/>
        </c:manualLayout>
      </c:layout>
      <c:lineChart>
        <c:grouping val="standard"/>
        <c:varyColors val="0"/>
        <c:ser>
          <c:idx val="0"/>
          <c:order val="0"/>
          <c:tx>
            <c:strRef>
              <c:f>PSCE!$F$4</c:f>
              <c:strCache>
                <c:ptCount val="1"/>
                <c:pt idx="0">
                  <c:v> Leasing finance 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Yearly'!$A$310:$A$335</c:f>
              <c:strCache>
                <c:ptCount val="26"/>
                <c:pt idx="0">
                  <c:v>Average 1991</c:v>
                </c:pt>
                <c:pt idx="1">
                  <c:v>Average 1992</c:v>
                </c:pt>
                <c:pt idx="2">
                  <c:v>Average 1993</c:v>
                </c:pt>
                <c:pt idx="3">
                  <c:v>Average 1994</c:v>
                </c:pt>
                <c:pt idx="4">
                  <c:v>Average 1995</c:v>
                </c:pt>
                <c:pt idx="5">
                  <c:v>Average 1996</c:v>
                </c:pt>
                <c:pt idx="6">
                  <c:v>Average 1997</c:v>
                </c:pt>
                <c:pt idx="7">
                  <c:v>Average 1998</c:v>
                </c:pt>
                <c:pt idx="8">
                  <c:v>Average 1999</c:v>
                </c:pt>
                <c:pt idx="9">
                  <c:v>Average 2000</c:v>
                </c:pt>
                <c:pt idx="10">
                  <c:v>Average 2001</c:v>
                </c:pt>
                <c:pt idx="11">
                  <c:v>Average 2002</c:v>
                </c:pt>
                <c:pt idx="12">
                  <c:v>Average 2003</c:v>
                </c:pt>
                <c:pt idx="13">
                  <c:v>Average 2004</c:v>
                </c:pt>
                <c:pt idx="14">
                  <c:v>Average 2005</c:v>
                </c:pt>
                <c:pt idx="15">
                  <c:v>Average 2006</c:v>
                </c:pt>
                <c:pt idx="16">
                  <c:v>Average 2007</c:v>
                </c:pt>
                <c:pt idx="17">
                  <c:v>Average 2008</c:v>
                </c:pt>
                <c:pt idx="18">
                  <c:v>Average 2009</c:v>
                </c:pt>
                <c:pt idx="19">
                  <c:v>Average 2010</c:v>
                </c:pt>
                <c:pt idx="20">
                  <c:v>Average 2011</c:v>
                </c:pt>
                <c:pt idx="21">
                  <c:v>Average 2012</c:v>
                </c:pt>
                <c:pt idx="22">
                  <c:v>Average 2013</c:v>
                </c:pt>
                <c:pt idx="23">
                  <c:v>Average2014</c:v>
                </c:pt>
                <c:pt idx="24">
                  <c:v>Average2015</c:v>
                </c:pt>
                <c:pt idx="25">
                  <c:v>Average2016</c:v>
                </c:pt>
              </c:strCache>
            </c:strRef>
          </c:cat>
          <c:val>
            <c:numRef>
              <c:f>'PSCE Yearly'!$F$310:$F$335</c:f>
              <c:numCache>
                <c:formatCode>0.00</c:formatCode>
                <c:ptCount val="26"/>
                <c:pt idx="0">
                  <c:v>18.097187951122468</c:v>
                </c:pt>
                <c:pt idx="1">
                  <c:v>19.266990099182248</c:v>
                </c:pt>
                <c:pt idx="2">
                  <c:v>6.12219400620556</c:v>
                </c:pt>
                <c:pt idx="3">
                  <c:v>6.6909267888629635</c:v>
                </c:pt>
                <c:pt idx="4">
                  <c:v>12.753719303033046</c:v>
                </c:pt>
                <c:pt idx="5">
                  <c:v>17.569337896054655</c:v>
                </c:pt>
                <c:pt idx="6">
                  <c:v>7.1494905215482261</c:v>
                </c:pt>
                <c:pt idx="7">
                  <c:v>-3.1845915637717384</c:v>
                </c:pt>
                <c:pt idx="8">
                  <c:v>-0.21004067059227272</c:v>
                </c:pt>
                <c:pt idx="9">
                  <c:v>5.0038132317938233</c:v>
                </c:pt>
                <c:pt idx="10">
                  <c:v>17.724715881095495</c:v>
                </c:pt>
                <c:pt idx="11">
                  <c:v>15.274110296014086</c:v>
                </c:pt>
                <c:pt idx="12">
                  <c:v>8.6933314445841781</c:v>
                </c:pt>
                <c:pt idx="13">
                  <c:v>19.002478809958362</c:v>
                </c:pt>
                <c:pt idx="14">
                  <c:v>13.186372955757115</c:v>
                </c:pt>
                <c:pt idx="15">
                  <c:v>20.352957395746426</c:v>
                </c:pt>
                <c:pt idx="16">
                  <c:v>13.027279546235036</c:v>
                </c:pt>
                <c:pt idx="17">
                  <c:v>-15.238985082868318</c:v>
                </c:pt>
                <c:pt idx="18">
                  <c:v>-20.369403055878848</c:v>
                </c:pt>
                <c:pt idx="19">
                  <c:v>-23.922148796361792</c:v>
                </c:pt>
                <c:pt idx="20">
                  <c:v>-20.038811261249656</c:v>
                </c:pt>
                <c:pt idx="21">
                  <c:v>-26.699084197053253</c:v>
                </c:pt>
                <c:pt idx="22">
                  <c:v>-16.188504269455301</c:v>
                </c:pt>
                <c:pt idx="23">
                  <c:v>-9.0715292230502715</c:v>
                </c:pt>
                <c:pt idx="24">
                  <c:v>-7.6553603432396358</c:v>
                </c:pt>
                <c:pt idx="25">
                  <c:v>-5.8383036254305827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508928"/>
        <c:axId val="394514816"/>
      </c:lineChart>
      <c:catAx>
        <c:axId val="39450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5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51481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508928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772994203063988"/>
          <c:y val="5.5125163618113628E-2"/>
          <c:w val="0.25179881291817319"/>
          <c:h val="0.12661525836402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10669998589534E-2"/>
          <c:y val="0.12628865979381437"/>
          <c:w val="0.93173707179609833"/>
          <c:h val="0.76031023516815865"/>
        </c:manualLayout>
      </c:layout>
      <c:lineChart>
        <c:grouping val="standard"/>
        <c:varyColors val="0"/>
        <c:ser>
          <c:idx val="0"/>
          <c:order val="0"/>
          <c:tx>
            <c:strRef>
              <c:f>PSCE!$G$4</c:f>
              <c:strCache>
                <c:ptCount val="1"/>
                <c:pt idx="0">
                  <c:v>Mortgage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Yearly'!$A$310:$A$335</c:f>
              <c:strCache>
                <c:ptCount val="26"/>
                <c:pt idx="0">
                  <c:v>Average 1991</c:v>
                </c:pt>
                <c:pt idx="1">
                  <c:v>Average 1992</c:v>
                </c:pt>
                <c:pt idx="2">
                  <c:v>Average 1993</c:v>
                </c:pt>
                <c:pt idx="3">
                  <c:v>Average 1994</c:v>
                </c:pt>
                <c:pt idx="4">
                  <c:v>Average 1995</c:v>
                </c:pt>
                <c:pt idx="5">
                  <c:v>Average 1996</c:v>
                </c:pt>
                <c:pt idx="6">
                  <c:v>Average 1997</c:v>
                </c:pt>
                <c:pt idx="7">
                  <c:v>Average 1998</c:v>
                </c:pt>
                <c:pt idx="8">
                  <c:v>Average 1999</c:v>
                </c:pt>
                <c:pt idx="9">
                  <c:v>Average 2000</c:v>
                </c:pt>
                <c:pt idx="10">
                  <c:v>Average 2001</c:v>
                </c:pt>
                <c:pt idx="11">
                  <c:v>Average 2002</c:v>
                </c:pt>
                <c:pt idx="12">
                  <c:v>Average 2003</c:v>
                </c:pt>
                <c:pt idx="13">
                  <c:v>Average 2004</c:v>
                </c:pt>
                <c:pt idx="14">
                  <c:v>Average 2005</c:v>
                </c:pt>
                <c:pt idx="15">
                  <c:v>Average 2006</c:v>
                </c:pt>
                <c:pt idx="16">
                  <c:v>Average 2007</c:v>
                </c:pt>
                <c:pt idx="17">
                  <c:v>Average 2008</c:v>
                </c:pt>
                <c:pt idx="18">
                  <c:v>Average 2009</c:v>
                </c:pt>
                <c:pt idx="19">
                  <c:v>Average 2010</c:v>
                </c:pt>
                <c:pt idx="20">
                  <c:v>Average 2011</c:v>
                </c:pt>
                <c:pt idx="21">
                  <c:v>Average 2012</c:v>
                </c:pt>
                <c:pt idx="22">
                  <c:v>Average 2013</c:v>
                </c:pt>
                <c:pt idx="23">
                  <c:v>Average2014</c:v>
                </c:pt>
                <c:pt idx="24">
                  <c:v>Average2015</c:v>
                </c:pt>
                <c:pt idx="25">
                  <c:v>Average2016</c:v>
                </c:pt>
              </c:strCache>
            </c:strRef>
          </c:cat>
          <c:val>
            <c:numRef>
              <c:f>'PSCE Yearly'!$G$310:$G$335</c:f>
              <c:numCache>
                <c:formatCode>0.00</c:formatCode>
                <c:ptCount val="26"/>
                <c:pt idx="0">
                  <c:v>17.007951567768703</c:v>
                </c:pt>
                <c:pt idx="1">
                  <c:v>17.288035745780807</c:v>
                </c:pt>
                <c:pt idx="2">
                  <c:v>17.715442059995691</c:v>
                </c:pt>
                <c:pt idx="3">
                  <c:v>16.88695351934545</c:v>
                </c:pt>
                <c:pt idx="4">
                  <c:v>19.283370987096934</c:v>
                </c:pt>
                <c:pt idx="5">
                  <c:v>18.263515835858204</c:v>
                </c:pt>
                <c:pt idx="6">
                  <c:v>14.145014539089422</c:v>
                </c:pt>
                <c:pt idx="7">
                  <c:v>11.109482254360636</c:v>
                </c:pt>
                <c:pt idx="8">
                  <c:v>5.2375958012839972</c:v>
                </c:pt>
                <c:pt idx="9">
                  <c:v>7.564352375998955</c:v>
                </c:pt>
                <c:pt idx="10">
                  <c:v>14.984106126284679</c:v>
                </c:pt>
                <c:pt idx="11">
                  <c:v>11.887515097388508</c:v>
                </c:pt>
                <c:pt idx="12">
                  <c:v>12.668402889705057</c:v>
                </c:pt>
                <c:pt idx="13">
                  <c:v>18.853834797857377</c:v>
                </c:pt>
                <c:pt idx="14">
                  <c:v>26.698939179277115</c:v>
                </c:pt>
                <c:pt idx="15">
                  <c:v>29.862549786634915</c:v>
                </c:pt>
                <c:pt idx="16">
                  <c:v>26.982370728249915</c:v>
                </c:pt>
                <c:pt idx="17">
                  <c:v>19.233846199060185</c:v>
                </c:pt>
                <c:pt idx="18">
                  <c:v>10.99482059144899</c:v>
                </c:pt>
                <c:pt idx="19">
                  <c:v>4.3002307937780699</c:v>
                </c:pt>
                <c:pt idx="20">
                  <c:v>2.6627639112892041</c:v>
                </c:pt>
                <c:pt idx="21">
                  <c:v>2.1349584659976899</c:v>
                </c:pt>
                <c:pt idx="22">
                  <c:v>1.9077675913113092</c:v>
                </c:pt>
                <c:pt idx="23">
                  <c:v>3.2554532463998949</c:v>
                </c:pt>
                <c:pt idx="24">
                  <c:v>5.2763687155413646</c:v>
                </c:pt>
                <c:pt idx="25">
                  <c:v>6.1600161076169204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05312"/>
        <c:axId val="394606848"/>
      </c:lineChart>
      <c:catAx>
        <c:axId val="3946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60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60684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60531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81438383076367"/>
          <c:y val="0.1537800687285224"/>
          <c:w val="0.27065880836751888"/>
          <c:h val="0.12628893037854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321459781795777E-2"/>
          <c:y val="4.3589852739013855E-2"/>
          <c:w val="0.93190072886416431"/>
          <c:h val="0.76154036844042583"/>
        </c:manualLayout>
      </c:layout>
      <c:lineChart>
        <c:grouping val="standard"/>
        <c:varyColors val="0"/>
        <c:ser>
          <c:idx val="0"/>
          <c:order val="0"/>
          <c:tx>
            <c:strRef>
              <c:f>PSCE!$D$4</c:f>
              <c:strCache>
                <c:ptCount val="1"/>
                <c:pt idx="0">
                  <c:v>Total loans and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Yearly'!$A$310:$A$335</c:f>
              <c:strCache>
                <c:ptCount val="26"/>
                <c:pt idx="0">
                  <c:v>Average 1991</c:v>
                </c:pt>
                <c:pt idx="1">
                  <c:v>Average 1992</c:v>
                </c:pt>
                <c:pt idx="2">
                  <c:v>Average 1993</c:v>
                </c:pt>
                <c:pt idx="3">
                  <c:v>Average 1994</c:v>
                </c:pt>
                <c:pt idx="4">
                  <c:v>Average 1995</c:v>
                </c:pt>
                <c:pt idx="5">
                  <c:v>Average 1996</c:v>
                </c:pt>
                <c:pt idx="6">
                  <c:v>Average 1997</c:v>
                </c:pt>
                <c:pt idx="7">
                  <c:v>Average 1998</c:v>
                </c:pt>
                <c:pt idx="8">
                  <c:v>Average 1999</c:v>
                </c:pt>
                <c:pt idx="9">
                  <c:v>Average 2000</c:v>
                </c:pt>
                <c:pt idx="10">
                  <c:v>Average 2001</c:v>
                </c:pt>
                <c:pt idx="11">
                  <c:v>Average 2002</c:v>
                </c:pt>
                <c:pt idx="12">
                  <c:v>Average 2003</c:v>
                </c:pt>
                <c:pt idx="13">
                  <c:v>Average 2004</c:v>
                </c:pt>
                <c:pt idx="14">
                  <c:v>Average 2005</c:v>
                </c:pt>
                <c:pt idx="15">
                  <c:v>Average 2006</c:v>
                </c:pt>
                <c:pt idx="16">
                  <c:v>Average 2007</c:v>
                </c:pt>
                <c:pt idx="17">
                  <c:v>Average 2008</c:v>
                </c:pt>
                <c:pt idx="18">
                  <c:v>Average 2009</c:v>
                </c:pt>
                <c:pt idx="19">
                  <c:v>Average 2010</c:v>
                </c:pt>
                <c:pt idx="20">
                  <c:v>Average 2011</c:v>
                </c:pt>
                <c:pt idx="21">
                  <c:v>Average 2012</c:v>
                </c:pt>
                <c:pt idx="22">
                  <c:v>Average 2013</c:v>
                </c:pt>
                <c:pt idx="23">
                  <c:v>Average2014</c:v>
                </c:pt>
                <c:pt idx="24">
                  <c:v>Average2015</c:v>
                </c:pt>
                <c:pt idx="25">
                  <c:v>Average2016</c:v>
                </c:pt>
              </c:strCache>
            </c:strRef>
          </c:cat>
          <c:val>
            <c:numRef>
              <c:f>'PSCE Yearly'!$D$310:$D$335</c:f>
              <c:numCache>
                <c:formatCode>0.00</c:formatCode>
                <c:ptCount val="26"/>
                <c:pt idx="0">
                  <c:v>17.098828277595185</c:v>
                </c:pt>
                <c:pt idx="1">
                  <c:v>9.6136334992049584</c:v>
                </c:pt>
                <c:pt idx="2">
                  <c:v>9.7712556853842454</c:v>
                </c:pt>
                <c:pt idx="3">
                  <c:v>14.737452325204416</c:v>
                </c:pt>
                <c:pt idx="4">
                  <c:v>18.176481630335903</c:v>
                </c:pt>
                <c:pt idx="5">
                  <c:v>18.729020057258605</c:v>
                </c:pt>
                <c:pt idx="6">
                  <c:v>16.321723467460583</c:v>
                </c:pt>
                <c:pt idx="7">
                  <c:v>15.607806689450726</c:v>
                </c:pt>
                <c:pt idx="8">
                  <c:v>10.142988422799563</c:v>
                </c:pt>
                <c:pt idx="9">
                  <c:v>8.5138925471169529</c:v>
                </c:pt>
                <c:pt idx="10">
                  <c:v>9.7213824479583497</c:v>
                </c:pt>
                <c:pt idx="11">
                  <c:v>10.883518083398231</c:v>
                </c:pt>
                <c:pt idx="12">
                  <c:v>11.568576198373522</c:v>
                </c:pt>
                <c:pt idx="13">
                  <c:v>12.319083417989745</c:v>
                </c:pt>
                <c:pt idx="14">
                  <c:v>20.697646499152441</c:v>
                </c:pt>
                <c:pt idx="15">
                  <c:v>24.459163216341413</c:v>
                </c:pt>
                <c:pt idx="16">
                  <c:v>25.833265513790153</c:v>
                </c:pt>
                <c:pt idx="17">
                  <c:v>19.851759325302243</c:v>
                </c:pt>
                <c:pt idx="18">
                  <c:v>7.8158786034117593</c:v>
                </c:pt>
                <c:pt idx="19">
                  <c:v>1.947449851903075</c:v>
                </c:pt>
                <c:pt idx="20">
                  <c:v>5.8592314457987502</c:v>
                </c:pt>
                <c:pt idx="21">
                  <c:v>8.3783104431440556</c:v>
                </c:pt>
                <c:pt idx="22">
                  <c:v>8.3468368260154815</c:v>
                </c:pt>
                <c:pt idx="23">
                  <c:v>8.4948551663588265</c:v>
                </c:pt>
                <c:pt idx="24">
                  <c:v>8.045496853352244</c:v>
                </c:pt>
                <c:pt idx="25">
                  <c:v>8.116969125250586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347392"/>
        <c:axId val="368369664"/>
      </c:lineChart>
      <c:catAx>
        <c:axId val="3683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36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36966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34739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86393367495728"/>
          <c:y val="2.5641025641027052E-2"/>
          <c:w val="0.32616518173323888"/>
          <c:h val="0.174359495385656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397129186602882E-2"/>
          <c:y val="4.3701799485861177E-2"/>
          <c:w val="0.93181818181818177"/>
          <c:h val="0.7609254498714656"/>
        </c:manualLayout>
      </c:layout>
      <c:lineChart>
        <c:grouping val="standard"/>
        <c:varyColors val="0"/>
        <c:ser>
          <c:idx val="0"/>
          <c:order val="0"/>
          <c:tx>
            <c:strRef>
              <c:f>PSCE!$H$4</c:f>
              <c:strCache>
                <c:ptCount val="1"/>
                <c:pt idx="0">
                  <c:v>Other loans and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Yearly'!$A$310:$A$335</c:f>
              <c:strCache>
                <c:ptCount val="26"/>
                <c:pt idx="0">
                  <c:v>Average 1991</c:v>
                </c:pt>
                <c:pt idx="1">
                  <c:v>Average 1992</c:v>
                </c:pt>
                <c:pt idx="2">
                  <c:v>Average 1993</c:v>
                </c:pt>
                <c:pt idx="3">
                  <c:v>Average 1994</c:v>
                </c:pt>
                <c:pt idx="4">
                  <c:v>Average 1995</c:v>
                </c:pt>
                <c:pt idx="5">
                  <c:v>Average 1996</c:v>
                </c:pt>
                <c:pt idx="6">
                  <c:v>Average 1997</c:v>
                </c:pt>
                <c:pt idx="7">
                  <c:v>Average 1998</c:v>
                </c:pt>
                <c:pt idx="8">
                  <c:v>Average 1999</c:v>
                </c:pt>
                <c:pt idx="9">
                  <c:v>Average 2000</c:v>
                </c:pt>
                <c:pt idx="10">
                  <c:v>Average 2001</c:v>
                </c:pt>
                <c:pt idx="11">
                  <c:v>Average 2002</c:v>
                </c:pt>
                <c:pt idx="12">
                  <c:v>Average 2003</c:v>
                </c:pt>
                <c:pt idx="13">
                  <c:v>Average 2004</c:v>
                </c:pt>
                <c:pt idx="14">
                  <c:v>Average 2005</c:v>
                </c:pt>
                <c:pt idx="15">
                  <c:v>Average 2006</c:v>
                </c:pt>
                <c:pt idx="16">
                  <c:v>Average 2007</c:v>
                </c:pt>
                <c:pt idx="17">
                  <c:v>Average 2008</c:v>
                </c:pt>
                <c:pt idx="18">
                  <c:v>Average 2009</c:v>
                </c:pt>
                <c:pt idx="19">
                  <c:v>Average 2010</c:v>
                </c:pt>
                <c:pt idx="20">
                  <c:v>Average 2011</c:v>
                </c:pt>
                <c:pt idx="21">
                  <c:v>Average 2012</c:v>
                </c:pt>
                <c:pt idx="22">
                  <c:v>Average 2013</c:v>
                </c:pt>
                <c:pt idx="23">
                  <c:v>Average2014</c:v>
                </c:pt>
                <c:pt idx="24">
                  <c:v>Average2015</c:v>
                </c:pt>
                <c:pt idx="25">
                  <c:v>Average2016</c:v>
                </c:pt>
              </c:strCache>
            </c:strRef>
          </c:cat>
          <c:val>
            <c:numRef>
              <c:f>'PSCE Yearly'!$H$310:$H$335</c:f>
              <c:numCache>
                <c:formatCode>0.00</c:formatCode>
                <c:ptCount val="26"/>
                <c:pt idx="0">
                  <c:v>18.787678111204198</c:v>
                </c:pt>
                <c:pt idx="1">
                  <c:v>3.058589538779513</c:v>
                </c:pt>
                <c:pt idx="2">
                  <c:v>1.8771306273851316</c:v>
                </c:pt>
                <c:pt idx="3">
                  <c:v>11.257462582406907</c:v>
                </c:pt>
                <c:pt idx="4">
                  <c:v>15.076742866477931</c:v>
                </c:pt>
                <c:pt idx="5">
                  <c:v>17.130449769187383</c:v>
                </c:pt>
                <c:pt idx="6">
                  <c:v>21.60822386856557</c:v>
                </c:pt>
                <c:pt idx="7">
                  <c:v>26.928809320564355</c:v>
                </c:pt>
                <c:pt idx="8">
                  <c:v>19.369661927806671</c:v>
                </c:pt>
                <c:pt idx="9">
                  <c:v>10.807771686479271</c:v>
                </c:pt>
                <c:pt idx="10">
                  <c:v>3.3898087240611572</c:v>
                </c:pt>
                <c:pt idx="11">
                  <c:v>8.2524206477099558</c:v>
                </c:pt>
                <c:pt idx="12">
                  <c:v>8.9208326054163916</c:v>
                </c:pt>
                <c:pt idx="13">
                  <c:v>2.6205331873045532</c:v>
                </c:pt>
                <c:pt idx="14">
                  <c:v>14.254367484969947</c:v>
                </c:pt>
                <c:pt idx="15">
                  <c:v>20.338023774629903</c:v>
                </c:pt>
                <c:pt idx="16">
                  <c:v>29.762961634564746</c:v>
                </c:pt>
                <c:pt idx="17">
                  <c:v>24.33332666723733</c:v>
                </c:pt>
                <c:pt idx="18">
                  <c:v>5.7404786006402277</c:v>
                </c:pt>
                <c:pt idx="19">
                  <c:v>-0.10234096647287583</c:v>
                </c:pt>
                <c:pt idx="20">
                  <c:v>11.356232031122699</c:v>
                </c:pt>
                <c:pt idx="21">
                  <c:v>16.997043640260234</c:v>
                </c:pt>
                <c:pt idx="22">
                  <c:v>15.012592345099128</c:v>
                </c:pt>
                <c:pt idx="23">
                  <c:v>14.155652339963547</c:v>
                </c:pt>
                <c:pt idx="24">
                  <c:v>11.948373042411227</c:v>
                </c:pt>
                <c:pt idx="25">
                  <c:v>11.595250954906453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28096"/>
        <c:axId val="394535680"/>
      </c:lineChart>
      <c:catAx>
        <c:axId val="3946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53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5356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6280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42583732057421"/>
          <c:y val="5.3127677806344933E-2"/>
          <c:w val="0.31220095693779931"/>
          <c:h val="0.126820908311910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49826493641485E-2"/>
          <c:y val="2.2683749897117293E-2"/>
          <c:w val="0.93190072886416431"/>
          <c:h val="0.76154036844042583"/>
        </c:manualLayout>
      </c:layout>
      <c:lineChart>
        <c:grouping val="standard"/>
        <c:varyColors val="0"/>
        <c:ser>
          <c:idx val="0"/>
          <c:order val="0"/>
          <c:tx>
            <c:strRef>
              <c:f>PSCE!$D$4</c:f>
              <c:strCache>
                <c:ptCount val="1"/>
                <c:pt idx="0">
                  <c:v>Total loans and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Yearly'!$A$310:$A$335</c:f>
              <c:strCache>
                <c:ptCount val="26"/>
                <c:pt idx="0">
                  <c:v>Average 1991</c:v>
                </c:pt>
                <c:pt idx="1">
                  <c:v>Average 1992</c:v>
                </c:pt>
                <c:pt idx="2">
                  <c:v>Average 1993</c:v>
                </c:pt>
                <c:pt idx="3">
                  <c:v>Average 1994</c:v>
                </c:pt>
                <c:pt idx="4">
                  <c:v>Average 1995</c:v>
                </c:pt>
                <c:pt idx="5">
                  <c:v>Average 1996</c:v>
                </c:pt>
                <c:pt idx="6">
                  <c:v>Average 1997</c:v>
                </c:pt>
                <c:pt idx="7">
                  <c:v>Average 1998</c:v>
                </c:pt>
                <c:pt idx="8">
                  <c:v>Average 1999</c:v>
                </c:pt>
                <c:pt idx="9">
                  <c:v>Average 2000</c:v>
                </c:pt>
                <c:pt idx="10">
                  <c:v>Average 2001</c:v>
                </c:pt>
                <c:pt idx="11">
                  <c:v>Average 2002</c:v>
                </c:pt>
                <c:pt idx="12">
                  <c:v>Average 2003</c:v>
                </c:pt>
                <c:pt idx="13">
                  <c:v>Average 2004</c:v>
                </c:pt>
                <c:pt idx="14">
                  <c:v>Average 2005</c:v>
                </c:pt>
                <c:pt idx="15">
                  <c:v>Average 2006</c:v>
                </c:pt>
                <c:pt idx="16">
                  <c:v>Average 2007</c:v>
                </c:pt>
                <c:pt idx="17">
                  <c:v>Average 2008</c:v>
                </c:pt>
                <c:pt idx="18">
                  <c:v>Average 2009</c:v>
                </c:pt>
                <c:pt idx="19">
                  <c:v>Average 2010</c:v>
                </c:pt>
                <c:pt idx="20">
                  <c:v>Average 2011</c:v>
                </c:pt>
                <c:pt idx="21">
                  <c:v>Average 2012</c:v>
                </c:pt>
                <c:pt idx="22">
                  <c:v>Average 2013</c:v>
                </c:pt>
                <c:pt idx="23">
                  <c:v>Average2014</c:v>
                </c:pt>
                <c:pt idx="24">
                  <c:v>Average2015</c:v>
                </c:pt>
                <c:pt idx="25">
                  <c:v>Average2016</c:v>
                </c:pt>
              </c:strCache>
            </c:strRef>
          </c:cat>
          <c:val>
            <c:numRef>
              <c:f>'PSCE Yearly'!$D$310:$D$335</c:f>
              <c:numCache>
                <c:formatCode>0.00</c:formatCode>
                <c:ptCount val="26"/>
                <c:pt idx="0">
                  <c:v>17.098828277595185</c:v>
                </c:pt>
                <c:pt idx="1">
                  <c:v>9.6136334992049584</c:v>
                </c:pt>
                <c:pt idx="2">
                  <c:v>9.7712556853842454</c:v>
                </c:pt>
                <c:pt idx="3">
                  <c:v>14.737452325204416</c:v>
                </c:pt>
                <c:pt idx="4">
                  <c:v>18.176481630335903</c:v>
                </c:pt>
                <c:pt idx="5">
                  <c:v>18.729020057258605</c:v>
                </c:pt>
                <c:pt idx="6">
                  <c:v>16.321723467460583</c:v>
                </c:pt>
                <c:pt idx="7">
                  <c:v>15.607806689450726</c:v>
                </c:pt>
                <c:pt idx="8">
                  <c:v>10.142988422799563</c:v>
                </c:pt>
                <c:pt idx="9">
                  <c:v>8.5138925471169529</c:v>
                </c:pt>
                <c:pt idx="10">
                  <c:v>9.7213824479583497</c:v>
                </c:pt>
                <c:pt idx="11">
                  <c:v>10.883518083398231</c:v>
                </c:pt>
                <c:pt idx="12">
                  <c:v>11.568576198373522</c:v>
                </c:pt>
                <c:pt idx="13">
                  <c:v>12.319083417989745</c:v>
                </c:pt>
                <c:pt idx="14">
                  <c:v>20.697646499152441</c:v>
                </c:pt>
                <c:pt idx="15">
                  <c:v>24.459163216341413</c:v>
                </c:pt>
                <c:pt idx="16">
                  <c:v>25.833265513790153</c:v>
                </c:pt>
                <c:pt idx="17">
                  <c:v>19.851759325302243</c:v>
                </c:pt>
                <c:pt idx="18">
                  <c:v>7.8158786034117593</c:v>
                </c:pt>
                <c:pt idx="19">
                  <c:v>1.947449851903075</c:v>
                </c:pt>
                <c:pt idx="20">
                  <c:v>5.8592314457987502</c:v>
                </c:pt>
                <c:pt idx="21">
                  <c:v>8.3783104431440556</c:v>
                </c:pt>
                <c:pt idx="22">
                  <c:v>8.3468368260154815</c:v>
                </c:pt>
                <c:pt idx="23">
                  <c:v>8.4948551663588265</c:v>
                </c:pt>
                <c:pt idx="24">
                  <c:v>8.045496853352244</c:v>
                </c:pt>
                <c:pt idx="25">
                  <c:v>8.116969125250586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552448"/>
        <c:axId val="394553984"/>
      </c:lineChart>
      <c:catAx>
        <c:axId val="3945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55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55398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552448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549196135429309"/>
          <c:y val="8.0341880341880348E-2"/>
          <c:w val="0.32616525084902032"/>
          <c:h val="0.143590281983982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323723278196985"/>
          <c:y val="4.4077147734220577E-2"/>
        </c:manualLayout>
      </c:layout>
      <c:overlay val="0"/>
      <c:txPr>
        <a:bodyPr/>
        <a:lstStyle/>
        <a:p>
          <a:pPr>
            <a:defRPr lang="en-ZA"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918501107797099E-2"/>
          <c:y val="3.7551113040122652E-2"/>
          <c:w val="0.90358748530970356"/>
          <c:h val="0.83057964693190001"/>
        </c:manualLayout>
      </c:layout>
      <c:lineChart>
        <c:grouping val="standard"/>
        <c:varyColors val="0"/>
        <c:ser>
          <c:idx val="0"/>
          <c:order val="0"/>
          <c:tx>
            <c:strRef>
              <c:f>'PSCE Yearly'!$D$4</c:f>
              <c:strCache>
                <c:ptCount val="1"/>
                <c:pt idx="0">
                  <c:v>Total loans and advances</c:v>
                </c:pt>
              </c:strCache>
            </c:strRef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trendline>
            <c:spPr>
              <a:ln w="3175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numRef>
              <c:f>'PSCE Yearly'!$A$245:$A$308</c:f>
              <c:numCache>
                <c:formatCode>mmm\-yy</c:formatCode>
                <c:ptCount val="6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41621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</c:numCache>
            </c:numRef>
          </c:cat>
          <c:val>
            <c:numRef>
              <c:f>'PSCE Yearly'!$D$228:$D$308</c:f>
              <c:numCache>
                <c:formatCode>0.00</c:formatCode>
                <c:ptCount val="64"/>
                <c:pt idx="0">
                  <c:v>4.7342182012210143</c:v>
                </c:pt>
                <c:pt idx="1">
                  <c:v>5.0994271007416723</c:v>
                </c:pt>
                <c:pt idx="2">
                  <c:v>5.3138164773578556</c:v>
                </c:pt>
                <c:pt idx="3">
                  <c:v>6.0327533505509603</c:v>
                </c:pt>
                <c:pt idx="4">
                  <c:v>5.5271201480590646</c:v>
                </c:pt>
                <c:pt idx="5">
                  <c:v>5.612425084624789</c:v>
                </c:pt>
                <c:pt idx="6">
                  <c:v>6.1169447112000217</c:v>
                </c:pt>
                <c:pt idx="7">
                  <c:v>6.0212705603597518</c:v>
                </c:pt>
                <c:pt idx="8">
                  <c:v>5.3219709290138848</c:v>
                </c:pt>
                <c:pt idx="9">
                  <c:v>6.0356042734221376</c:v>
                </c:pt>
                <c:pt idx="10">
                  <c:v>6.0186762370459723</c:v>
                </c:pt>
                <c:pt idx="11">
                  <c:v>7.3515370314101336</c:v>
                </c:pt>
                <c:pt idx="12">
                  <c:v>7.2582051800114069</c:v>
                </c:pt>
                <c:pt idx="13">
                  <c:v>8.1333687030098556</c:v>
                </c:pt>
                <c:pt idx="14">
                  <c:v>9.1570944851273417</c:v>
                </c:pt>
                <c:pt idx="15">
                  <c:v>7.6662249708500898</c:v>
                </c:pt>
                <c:pt idx="16">
                  <c:v>8.0422041395001784</c:v>
                </c:pt>
                <c:pt idx="17">
                  <c:v>8.1018074037828587</c:v>
                </c:pt>
                <c:pt idx="18">
                  <c:v>7.2561968742110032</c:v>
                </c:pt>
                <c:pt idx="19">
                  <c:v>7.7909073292800359</c:v>
                </c:pt>
                <c:pt idx="20">
                  <c:v>8.7739877921329263</c:v>
                </c:pt>
                <c:pt idx="21">
                  <c:v>8.4953250399426601</c:v>
                </c:pt>
                <c:pt idx="22">
                  <c:v>9.8585362207269878</c:v>
                </c:pt>
                <c:pt idx="23">
                  <c:v>10.005867179153332</c:v>
                </c:pt>
                <c:pt idx="24">
                  <c:v>8.8501960500049126</c:v>
                </c:pt>
                <c:pt idx="25">
                  <c:v>7.9439995384422701</c:v>
                </c:pt>
                <c:pt idx="26">
                  <c:v>8.1560326450949798</c:v>
                </c:pt>
                <c:pt idx="27">
                  <c:v>8.7504331191546445</c:v>
                </c:pt>
                <c:pt idx="28">
                  <c:v>9.2789629803031364</c:v>
                </c:pt>
                <c:pt idx="29">
                  <c:v>9.5190216257078326</c:v>
                </c:pt>
                <c:pt idx="30">
                  <c:v>8.6583557307655568</c:v>
                </c:pt>
                <c:pt idx="31">
                  <c:v>9.0331485410535439</c:v>
                </c:pt>
                <c:pt idx="32">
                  <c:v>8.3850499214731062</c:v>
                </c:pt>
                <c:pt idx="33">
                  <c:v>7.7761031280819601</c:v>
                </c:pt>
                <c:pt idx="34">
                  <c:v>7.3554849892434726</c:v>
                </c:pt>
                <c:pt idx="35">
                  <c:v>6.4552536428603506</c:v>
                </c:pt>
                <c:pt idx="36">
                  <c:v>7.5993594728575529</c:v>
                </c:pt>
                <c:pt idx="37">
                  <c:v>8.4631964089394121</c:v>
                </c:pt>
                <c:pt idx="38">
                  <c:v>8.1900764317935337</c:v>
                </c:pt>
                <c:pt idx="39">
                  <c:v>8.4456655874170679</c:v>
                </c:pt>
                <c:pt idx="40">
                  <c:v>8.2636351067407006</c:v>
                </c:pt>
                <c:pt idx="41">
                  <c:v>8.5229106129117227</c:v>
                </c:pt>
                <c:pt idx="42">
                  <c:v>9.7384596432652408</c:v>
                </c:pt>
                <c:pt idx="43">
                  <c:v>8.5661976251503908</c:v>
                </c:pt>
                <c:pt idx="44">
                  <c:v>8.747725617118661</c:v>
                </c:pt>
                <c:pt idx="45">
                  <c:v>9.677908639662375</c:v>
                </c:pt>
                <c:pt idx="46">
                  <c:v>8.7777271095980165</c:v>
                </c:pt>
                <c:pt idx="47">
                  <c:v>6.9453997408512418</c:v>
                </c:pt>
                <c:pt idx="48">
                  <c:v>8.3148679736965327</c:v>
                </c:pt>
                <c:pt idx="49">
                  <c:v>8.0853963752854021</c:v>
                </c:pt>
                <c:pt idx="50">
                  <c:v>8.2761430848883766</c:v>
                </c:pt>
                <c:pt idx="51">
                  <c:v>8.6669494986340805</c:v>
                </c:pt>
                <c:pt idx="52">
                  <c:v>8.2822478833024782</c:v>
                </c:pt>
                <c:pt idx="53">
                  <c:v>6.9871844648071262</c:v>
                </c:pt>
                <c:pt idx="54">
                  <c:v>7.0872490599546492</c:v>
                </c:pt>
                <c:pt idx="55">
                  <c:v>7.4015013539167214</c:v>
                </c:pt>
                <c:pt idx="56">
                  <c:v>7.3877576770212228</c:v>
                </c:pt>
                <c:pt idx="57">
                  <c:v>7.3500000759858786</c:v>
                </c:pt>
                <c:pt idx="58">
                  <c:v>8.8646776104234952</c:v>
                </c:pt>
                <c:pt idx="59">
                  <c:v>9.8419871823109606</c:v>
                </c:pt>
                <c:pt idx="60">
                  <c:v>8.4591184211169335</c:v>
                </c:pt>
                <c:pt idx="61">
                  <c:v>8.6694380144152099</c:v>
                </c:pt>
                <c:pt idx="62">
                  <c:v>8.4171833850600848</c:v>
                </c:pt>
                <c:pt idx="63">
                  <c:v>6.9221366804101141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738688"/>
        <c:axId val="394740480"/>
      </c:lineChart>
      <c:dateAx>
        <c:axId val="3947386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94740480"/>
        <c:crosses val="autoZero"/>
        <c:auto val="1"/>
        <c:lblOffset val="100"/>
        <c:baseTimeUnit val="days"/>
      </c:dateAx>
      <c:valAx>
        <c:axId val="3947404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94738688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79670975323193E-2"/>
          <c:y val="4.5454545454545463E-2"/>
          <c:w val="0.93301997649823765"/>
          <c:h val="0.91176470588228831"/>
        </c:manualLayout>
      </c:layout>
      <c:lineChart>
        <c:grouping val="standard"/>
        <c:varyColors val="0"/>
        <c:ser>
          <c:idx val="0"/>
          <c:order val="0"/>
          <c:tx>
            <c:strRef>
              <c:f>PSCE!$B$4</c:f>
              <c:strCache>
                <c:ptCount val="1"/>
                <c:pt idx="0">
                  <c:v>Investments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Monthly'!$A$320:$A$346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'PSCE Monthly'!$B$320:$B$346</c:f>
              <c:numCache>
                <c:formatCode>0.00</c:formatCode>
                <c:ptCount val="27"/>
                <c:pt idx="0">
                  <c:v>2.7801003235350765</c:v>
                </c:pt>
                <c:pt idx="1">
                  <c:v>-1.0464527737180758</c:v>
                </c:pt>
                <c:pt idx="2">
                  <c:v>8.1467751744063914</c:v>
                </c:pt>
                <c:pt idx="3">
                  <c:v>0.79985452071294283</c:v>
                </c:pt>
                <c:pt idx="4">
                  <c:v>5.316946895911685</c:v>
                </c:pt>
                <c:pt idx="5">
                  <c:v>1.9619992497353671</c:v>
                </c:pt>
                <c:pt idx="6">
                  <c:v>-0.11197875891598737</c:v>
                </c:pt>
                <c:pt idx="7">
                  <c:v>1.3818508914014371</c:v>
                </c:pt>
                <c:pt idx="8">
                  <c:v>1.9271060001417266</c:v>
                </c:pt>
                <c:pt idx="9">
                  <c:v>1.5837171301250961</c:v>
                </c:pt>
                <c:pt idx="10">
                  <c:v>4.3113839371428542</c:v>
                </c:pt>
                <c:pt idx="11">
                  <c:v>8.7377756265467413E-2</c:v>
                </c:pt>
                <c:pt idx="12">
                  <c:v>-3.5214726099269598</c:v>
                </c:pt>
                <c:pt idx="13">
                  <c:v>14.131094739916463</c:v>
                </c:pt>
                <c:pt idx="14">
                  <c:v>-3.4777470931761499E-2</c:v>
                </c:pt>
                <c:pt idx="15">
                  <c:v>0.65057502359635722</c:v>
                </c:pt>
                <c:pt idx="16">
                  <c:v>0.57708200777104113</c:v>
                </c:pt>
                <c:pt idx="17">
                  <c:v>1.2626580865581236</c:v>
                </c:pt>
                <c:pt idx="18">
                  <c:v>0.89171635593799781</c:v>
                </c:pt>
                <c:pt idx="19">
                  <c:v>0.83145519846428162</c:v>
                </c:pt>
                <c:pt idx="20">
                  <c:v>1.9808792195634224</c:v>
                </c:pt>
                <c:pt idx="21">
                  <c:v>-0.5872915856009111</c:v>
                </c:pt>
                <c:pt idx="22">
                  <c:v>0.63435324345344313</c:v>
                </c:pt>
                <c:pt idx="23">
                  <c:v>0.17677244071485942</c:v>
                </c:pt>
                <c:pt idx="24">
                  <c:v>1.7471562439357033</c:v>
                </c:pt>
                <c:pt idx="25">
                  <c:v>2.4607211102536208</c:v>
                </c:pt>
                <c:pt idx="26">
                  <c:v>-2.5851460833340232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799360"/>
        <c:axId val="394813440"/>
      </c:lineChart>
      <c:catAx>
        <c:axId val="3947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8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81344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799360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0050920485704"/>
          <c:y val="0.16844919786098098"/>
          <c:w val="0.22835879357618491"/>
          <c:h val="0.13101604278074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85513274731878E-2"/>
          <c:y val="4.5333451389197033E-2"/>
          <c:w val="0.93662079186472069"/>
          <c:h val="0.91200237500618486"/>
        </c:manualLayout>
      </c:layout>
      <c:lineChart>
        <c:grouping val="standard"/>
        <c:varyColors val="0"/>
        <c:ser>
          <c:idx val="0"/>
          <c:order val="0"/>
          <c:tx>
            <c:strRef>
              <c:f>PSCE!$C$4</c:f>
              <c:strCache>
                <c:ptCount val="1"/>
                <c:pt idx="0">
                  <c:v>Bills discounted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Monthly'!$A$320:$A$346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'PSCE Monthly'!$C$320:$C$346</c:f>
              <c:numCache>
                <c:formatCode>0.00</c:formatCode>
                <c:ptCount val="27"/>
                <c:pt idx="0">
                  <c:v>1.3172548708050273</c:v>
                </c:pt>
                <c:pt idx="1">
                  <c:v>2.5087687124256042</c:v>
                </c:pt>
                <c:pt idx="2">
                  <c:v>0.11809176979481184</c:v>
                </c:pt>
                <c:pt idx="3">
                  <c:v>-3.6573744004897577</c:v>
                </c:pt>
                <c:pt idx="4">
                  <c:v>0.1246022123921724</c:v>
                </c:pt>
                <c:pt idx="5">
                  <c:v>0.63163756956273021</c:v>
                </c:pt>
                <c:pt idx="6">
                  <c:v>-1.396894039524285</c:v>
                </c:pt>
                <c:pt idx="7">
                  <c:v>0.74749607325576795</c:v>
                </c:pt>
                <c:pt idx="8">
                  <c:v>0.64724648198155499</c:v>
                </c:pt>
                <c:pt idx="9">
                  <c:v>-1.2597271184271503</c:v>
                </c:pt>
                <c:pt idx="10">
                  <c:v>4.513713420235006</c:v>
                </c:pt>
                <c:pt idx="11">
                  <c:v>1.1475934903571945</c:v>
                </c:pt>
                <c:pt idx="12">
                  <c:v>0.23557754554959823</c:v>
                </c:pt>
                <c:pt idx="13">
                  <c:v>-0.34084889401769908</c:v>
                </c:pt>
                <c:pt idx="14">
                  <c:v>-2.4522023045173884</c:v>
                </c:pt>
                <c:pt idx="15">
                  <c:v>2.2633469848077459E-2</c:v>
                </c:pt>
                <c:pt idx="16">
                  <c:v>-0.97052404937430092</c:v>
                </c:pt>
                <c:pt idx="17">
                  <c:v>0.42679323369061678</c:v>
                </c:pt>
                <c:pt idx="18">
                  <c:v>4.5618438772484433</c:v>
                </c:pt>
                <c:pt idx="19">
                  <c:v>-2.645565800124464</c:v>
                </c:pt>
                <c:pt idx="20">
                  <c:v>-1.3188695833711963</c:v>
                </c:pt>
                <c:pt idx="21">
                  <c:v>7.2551801408673322</c:v>
                </c:pt>
                <c:pt idx="22">
                  <c:v>7.0343110859243367</c:v>
                </c:pt>
                <c:pt idx="23">
                  <c:v>1.3156007183124896</c:v>
                </c:pt>
                <c:pt idx="24">
                  <c:v>0.97751956202874479</c:v>
                </c:pt>
                <c:pt idx="25">
                  <c:v>1.102488113797722</c:v>
                </c:pt>
                <c:pt idx="26">
                  <c:v>-5.5543997772744902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46592"/>
        <c:axId val="394848128"/>
      </c:lineChart>
      <c:catAx>
        <c:axId val="3948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84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848128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84659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97664904562989"/>
          <c:y val="9.3333613298337684E-2"/>
          <c:w val="0.23122090372506243"/>
          <c:h val="0.1306669466316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1668068162499E-2"/>
          <c:y val="4.5212824671740814E-2"/>
          <c:w val="0.93669455729236761"/>
          <c:h val="0.91223522720041761"/>
        </c:manualLayout>
      </c:layout>
      <c:lineChart>
        <c:grouping val="standard"/>
        <c:varyColors val="0"/>
        <c:ser>
          <c:idx val="0"/>
          <c:order val="0"/>
          <c:tx>
            <c:strRef>
              <c:f>PSCE!$E$4</c:f>
              <c:strCache>
                <c:ptCount val="1"/>
                <c:pt idx="0">
                  <c:v>Instalment sales credit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Monthly'!$A$320:$A$346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'PSCE Monthly'!$E$320:$E$346</c:f>
              <c:numCache>
                <c:formatCode>0.00</c:formatCode>
                <c:ptCount val="27"/>
                <c:pt idx="0">
                  <c:v>1.399123284566558</c:v>
                </c:pt>
                <c:pt idx="1">
                  <c:v>0.54666065032338063</c:v>
                </c:pt>
                <c:pt idx="2">
                  <c:v>0.13809284935194013</c:v>
                </c:pt>
                <c:pt idx="3">
                  <c:v>1.3901779636286793</c:v>
                </c:pt>
                <c:pt idx="4">
                  <c:v>2.0605418382846676</c:v>
                </c:pt>
                <c:pt idx="5">
                  <c:v>2.0364031213698679</c:v>
                </c:pt>
                <c:pt idx="6">
                  <c:v>1.6194232965729232</c:v>
                </c:pt>
                <c:pt idx="7">
                  <c:v>0.73548369528513202</c:v>
                </c:pt>
                <c:pt idx="8">
                  <c:v>0.33758453059627341</c:v>
                </c:pt>
                <c:pt idx="9">
                  <c:v>5.6048842068388553E-2</c:v>
                </c:pt>
                <c:pt idx="10">
                  <c:v>0.72013279601463831</c:v>
                </c:pt>
                <c:pt idx="11">
                  <c:v>1.0945740701855629</c:v>
                </c:pt>
                <c:pt idx="12">
                  <c:v>1.3935078840918953</c:v>
                </c:pt>
                <c:pt idx="13">
                  <c:v>1.2807899225958577</c:v>
                </c:pt>
                <c:pt idx="14">
                  <c:v>1.7210389865611857</c:v>
                </c:pt>
                <c:pt idx="15">
                  <c:v>1.4252668314451666</c:v>
                </c:pt>
                <c:pt idx="16">
                  <c:v>1.0801063863930651</c:v>
                </c:pt>
                <c:pt idx="17">
                  <c:v>1.5346115956485853</c:v>
                </c:pt>
                <c:pt idx="18">
                  <c:v>1.2273997588783125</c:v>
                </c:pt>
                <c:pt idx="19">
                  <c:v>-0.12405451497267352</c:v>
                </c:pt>
                <c:pt idx="20">
                  <c:v>0.48956605986783375</c:v>
                </c:pt>
                <c:pt idx="21">
                  <c:v>0.84921385142292982</c:v>
                </c:pt>
                <c:pt idx="22">
                  <c:v>1.2850228427642281</c:v>
                </c:pt>
                <c:pt idx="23">
                  <c:v>1.1468181805451045</c:v>
                </c:pt>
                <c:pt idx="24">
                  <c:v>0.52654527183381827</c:v>
                </c:pt>
                <c:pt idx="25">
                  <c:v>0.40745002854051654</c:v>
                </c:pt>
                <c:pt idx="26">
                  <c:v>0.26685540705278449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143040"/>
        <c:axId val="395144576"/>
      </c:lineChart>
      <c:catAx>
        <c:axId val="39514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14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514457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143040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55268267320565"/>
          <c:y val="0.10017730496453912"/>
          <c:w val="0.28253236223549538"/>
          <c:h val="0.13031942815658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5408596976786E-2"/>
          <c:y val="4.8699615884353502E-2"/>
          <c:w val="0.93676814988289958"/>
          <c:h val="0.91246684350132556"/>
        </c:manualLayout>
      </c:layout>
      <c:lineChart>
        <c:grouping val="standard"/>
        <c:varyColors val="0"/>
        <c:ser>
          <c:idx val="0"/>
          <c:order val="0"/>
          <c:tx>
            <c:strRef>
              <c:f>PSCE!$F$4</c:f>
              <c:strCache>
                <c:ptCount val="1"/>
                <c:pt idx="0">
                  <c:v> Leasing finance 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Monthly'!$A$320:$A$346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'PSCE Monthly'!$F$320:$F$346</c:f>
              <c:numCache>
                <c:formatCode>0.00</c:formatCode>
                <c:ptCount val="27"/>
                <c:pt idx="0">
                  <c:v>1.6588169318687462</c:v>
                </c:pt>
                <c:pt idx="1">
                  <c:v>1.581563691559456</c:v>
                </c:pt>
                <c:pt idx="2">
                  <c:v>0.76764028044561838</c:v>
                </c:pt>
                <c:pt idx="3">
                  <c:v>0.5618374363242129</c:v>
                </c:pt>
                <c:pt idx="4">
                  <c:v>0.58665311193757008</c:v>
                </c:pt>
                <c:pt idx="5">
                  <c:v>1.2967095922401131</c:v>
                </c:pt>
                <c:pt idx="6">
                  <c:v>1.3175533248287821</c:v>
                </c:pt>
                <c:pt idx="7">
                  <c:v>-0.24655070645540147</c:v>
                </c:pt>
                <c:pt idx="8">
                  <c:v>-9.8387027184873386E-3</c:v>
                </c:pt>
                <c:pt idx="9">
                  <c:v>0.23701333945058306</c:v>
                </c:pt>
                <c:pt idx="10">
                  <c:v>0.75493213388676061</c:v>
                </c:pt>
                <c:pt idx="11">
                  <c:v>1.7230900128568032</c:v>
                </c:pt>
                <c:pt idx="12">
                  <c:v>0.34964875334323636</c:v>
                </c:pt>
                <c:pt idx="13">
                  <c:v>1.4505847028009244</c:v>
                </c:pt>
                <c:pt idx="14">
                  <c:v>1.2402401112792387</c:v>
                </c:pt>
                <c:pt idx="15">
                  <c:v>1.1954661158021727</c:v>
                </c:pt>
                <c:pt idx="16">
                  <c:v>1.6302668028652019</c:v>
                </c:pt>
                <c:pt idx="17">
                  <c:v>-0.34561572066172469</c:v>
                </c:pt>
                <c:pt idx="18">
                  <c:v>-1.5953463290338561</c:v>
                </c:pt>
                <c:pt idx="19">
                  <c:v>-2.4167576632061896</c:v>
                </c:pt>
                <c:pt idx="20">
                  <c:v>-1.8880531043864461</c:v>
                </c:pt>
                <c:pt idx="21">
                  <c:v>-1.8896299401899901</c:v>
                </c:pt>
                <c:pt idx="22">
                  <c:v>-2.6188153593439161</c:v>
                </c:pt>
                <c:pt idx="23">
                  <c:v>-0.8643670214120448</c:v>
                </c:pt>
                <c:pt idx="24">
                  <c:v>-0.56984893678443871</c:v>
                </c:pt>
                <c:pt idx="25">
                  <c:v>-0.48279537004476492</c:v>
                </c:pt>
                <c:pt idx="26">
                  <c:v>-0.74968804872381511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55808"/>
        <c:axId val="395257344"/>
      </c:lineChart>
      <c:catAx>
        <c:axId val="3952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525734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55808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241217798594849"/>
          <c:y val="0.72236958443854993"/>
          <c:w val="0.26307572209211555"/>
          <c:h val="0.129973474801061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40414999560274E-2"/>
          <c:y val="4.4973661162939112E-2"/>
          <c:w val="0.93918235926347682"/>
          <c:h val="0.75397020184927765"/>
        </c:manualLayout>
      </c:layout>
      <c:lineChart>
        <c:grouping val="standard"/>
        <c:varyColors val="0"/>
        <c:ser>
          <c:idx val="0"/>
          <c:order val="0"/>
          <c:tx>
            <c:strRef>
              <c:f>PSCE!$G$4</c:f>
              <c:strCache>
                <c:ptCount val="1"/>
                <c:pt idx="0">
                  <c:v>Mortgage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Monthly'!$A$320:$A$346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'PSCE Monthly'!$G$320:$G$346</c:f>
              <c:numCache>
                <c:formatCode>0.00</c:formatCode>
                <c:ptCount val="27"/>
                <c:pt idx="0">
                  <c:v>1.2111885732002217</c:v>
                </c:pt>
                <c:pt idx="1">
                  <c:v>1.3911194062691885</c:v>
                </c:pt>
                <c:pt idx="2">
                  <c:v>1.339654136592767</c:v>
                </c:pt>
                <c:pt idx="3">
                  <c:v>1.3705549015817129</c:v>
                </c:pt>
                <c:pt idx="4">
                  <c:v>1.3810129552385499</c:v>
                </c:pt>
                <c:pt idx="5">
                  <c:v>1.4729189180355602</c:v>
                </c:pt>
                <c:pt idx="6">
                  <c:v>1.3070267602554113</c:v>
                </c:pt>
                <c:pt idx="7">
                  <c:v>0.906101500255999</c:v>
                </c:pt>
                <c:pt idx="8">
                  <c:v>0.79736366229326483</c:v>
                </c:pt>
                <c:pt idx="9">
                  <c:v>0.32575613969033573</c:v>
                </c:pt>
                <c:pt idx="10">
                  <c:v>0.90148590180200883</c:v>
                </c:pt>
                <c:pt idx="11">
                  <c:v>1.1329778230138718</c:v>
                </c:pt>
                <c:pt idx="12">
                  <c:v>0.8254504828302931</c:v>
                </c:pt>
                <c:pt idx="13">
                  <c:v>1.2466838200218993</c:v>
                </c:pt>
                <c:pt idx="14">
                  <c:v>1.8364945534437831</c:v>
                </c:pt>
                <c:pt idx="15">
                  <c:v>2.0526150485192627</c:v>
                </c:pt>
                <c:pt idx="16">
                  <c:v>2.2104142196028418</c:v>
                </c:pt>
                <c:pt idx="17">
                  <c:v>1.8584179328099379</c:v>
                </c:pt>
                <c:pt idx="18">
                  <c:v>1.0425390738164866</c:v>
                </c:pt>
                <c:pt idx="19">
                  <c:v>0.2973679329908922</c:v>
                </c:pt>
                <c:pt idx="20">
                  <c:v>0.32866076324739096</c:v>
                </c:pt>
                <c:pt idx="21">
                  <c:v>0.20924835894287175</c:v>
                </c:pt>
                <c:pt idx="22">
                  <c:v>0.15831054023296157</c:v>
                </c:pt>
                <c:pt idx="23">
                  <c:v>0.15684339040328146</c:v>
                </c:pt>
                <c:pt idx="24">
                  <c:v>0.30083348793452563</c:v>
                </c:pt>
                <c:pt idx="25">
                  <c:v>0.55466609513900222</c:v>
                </c:pt>
                <c:pt idx="26">
                  <c:v>0.50520498064584929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86400"/>
        <c:axId val="395287936"/>
      </c:lineChart>
      <c:catAx>
        <c:axId val="39528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8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528793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86400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578959647587912"/>
          <c:y val="7.4074351817134024E-2"/>
          <c:w val="0.26432773096348072"/>
          <c:h val="0.129629907372690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11248272333322E-2"/>
          <c:y val="4.4854939054950124E-2"/>
          <c:w val="0.93691642228822669"/>
          <c:h val="0.91292993605963135"/>
        </c:manualLayout>
      </c:layout>
      <c:lineChart>
        <c:grouping val="standard"/>
        <c:varyColors val="0"/>
        <c:ser>
          <c:idx val="0"/>
          <c:order val="0"/>
          <c:tx>
            <c:strRef>
              <c:f>PSCE!$H$4</c:f>
              <c:strCache>
                <c:ptCount val="1"/>
                <c:pt idx="0">
                  <c:v>Other loans and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Monthly'!$A$320:$A$346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'PSCE Monthly'!$H$320:$H$346</c:f>
              <c:numCache>
                <c:formatCode>0.00</c:formatCode>
                <c:ptCount val="27"/>
                <c:pt idx="0">
                  <c:v>1.0163331032480067</c:v>
                </c:pt>
                <c:pt idx="1">
                  <c:v>1.1402255330817279</c:v>
                </c:pt>
                <c:pt idx="2">
                  <c:v>-3.4950689990481919E-2</c:v>
                </c:pt>
                <c:pt idx="3">
                  <c:v>0.69374339016004971</c:v>
                </c:pt>
                <c:pt idx="4">
                  <c:v>1.0288499403156919</c:v>
                </c:pt>
                <c:pt idx="5">
                  <c:v>1.106219941860666</c:v>
                </c:pt>
                <c:pt idx="6">
                  <c:v>1.384138477455916</c:v>
                </c:pt>
                <c:pt idx="7">
                  <c:v>1.7881407433093859</c:v>
                </c:pt>
                <c:pt idx="8">
                  <c:v>2.3079219816213326</c:v>
                </c:pt>
                <c:pt idx="9">
                  <c:v>1.3725979810097813</c:v>
                </c:pt>
                <c:pt idx="10">
                  <c:v>0.39390165598718824</c:v>
                </c:pt>
                <c:pt idx="11">
                  <c:v>0.54145491004570356</c:v>
                </c:pt>
                <c:pt idx="12">
                  <c:v>0.26209714958274333</c:v>
                </c:pt>
                <c:pt idx="13">
                  <c:v>0.5920403037013271</c:v>
                </c:pt>
                <c:pt idx="14">
                  <c:v>0.48632355721513437</c:v>
                </c:pt>
                <c:pt idx="15">
                  <c:v>1.1267696967859824</c:v>
                </c:pt>
                <c:pt idx="16">
                  <c:v>2.2359095702885461</c:v>
                </c:pt>
                <c:pt idx="17">
                  <c:v>1.7148506755433386</c:v>
                </c:pt>
                <c:pt idx="18">
                  <c:v>1.4101264696145226</c:v>
                </c:pt>
                <c:pt idx="19">
                  <c:v>-0.38526987656433914</c:v>
                </c:pt>
                <c:pt idx="20">
                  <c:v>0.46560624620436819</c:v>
                </c:pt>
                <c:pt idx="21">
                  <c:v>1.1847982735632816</c:v>
                </c:pt>
                <c:pt idx="22">
                  <c:v>1.5798303018317268</c:v>
                </c:pt>
                <c:pt idx="23">
                  <c:v>0.78782810282361904</c:v>
                </c:pt>
                <c:pt idx="24">
                  <c:v>0.8768723112748491</c:v>
                </c:pt>
                <c:pt idx="25">
                  <c:v>1.1501189093170889</c:v>
                </c:pt>
                <c:pt idx="26">
                  <c:v>1.8738519582680804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70784"/>
        <c:axId val="394872320"/>
      </c:lineChart>
      <c:catAx>
        <c:axId val="3948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87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87232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870784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3457943925235765E-2"/>
          <c:y val="9.2348284960422133E-2"/>
          <c:w val="0.27725868962641381"/>
          <c:h val="0.12928787595481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3057176196034E-2"/>
          <c:y val="4.4736842105263172E-2"/>
          <c:w val="0.93698949824973365"/>
          <c:h val="0.91315789473684206"/>
        </c:manualLayout>
      </c:layout>
      <c:lineChart>
        <c:grouping val="standard"/>
        <c:varyColors val="0"/>
        <c:ser>
          <c:idx val="0"/>
          <c:order val="0"/>
          <c:tx>
            <c:strRef>
              <c:f>PSCE!$D$4</c:f>
              <c:strCache>
                <c:ptCount val="1"/>
                <c:pt idx="0">
                  <c:v>Total loans and advances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'PSCE Monthly'!$A$320:$A$346</c:f>
              <c:strCache>
                <c:ptCount val="27"/>
                <c:pt idx="0">
                  <c:v>Average 1990</c:v>
                </c:pt>
                <c:pt idx="1">
                  <c:v>Average 1991</c:v>
                </c:pt>
                <c:pt idx="2">
                  <c:v>Average 1992</c:v>
                </c:pt>
                <c:pt idx="3">
                  <c:v>Average 1993</c:v>
                </c:pt>
                <c:pt idx="4">
                  <c:v>Average 1994</c:v>
                </c:pt>
                <c:pt idx="5">
                  <c:v>Average 1995</c:v>
                </c:pt>
                <c:pt idx="6">
                  <c:v>Average 1996</c:v>
                </c:pt>
                <c:pt idx="7">
                  <c:v>Average 1997</c:v>
                </c:pt>
                <c:pt idx="8">
                  <c:v>Average 1998</c:v>
                </c:pt>
                <c:pt idx="9">
                  <c:v>Average 1999</c:v>
                </c:pt>
                <c:pt idx="10">
                  <c:v>Average 2000</c:v>
                </c:pt>
                <c:pt idx="11">
                  <c:v>Average 2001</c:v>
                </c:pt>
                <c:pt idx="12">
                  <c:v>Average 2002</c:v>
                </c:pt>
                <c:pt idx="13">
                  <c:v>Average 2003</c:v>
                </c:pt>
                <c:pt idx="14">
                  <c:v>Average 2004</c:v>
                </c:pt>
                <c:pt idx="15">
                  <c:v>Average 2005</c:v>
                </c:pt>
                <c:pt idx="16">
                  <c:v>Average 2006</c:v>
                </c:pt>
                <c:pt idx="17">
                  <c:v>Average 2007</c:v>
                </c:pt>
                <c:pt idx="18">
                  <c:v>Average 2008</c:v>
                </c:pt>
                <c:pt idx="19">
                  <c:v>Average 2009</c:v>
                </c:pt>
                <c:pt idx="20">
                  <c:v>Average 2010</c:v>
                </c:pt>
                <c:pt idx="21">
                  <c:v>Average 2011</c:v>
                </c:pt>
                <c:pt idx="22">
                  <c:v>Average 2012</c:v>
                </c:pt>
                <c:pt idx="23">
                  <c:v>Average 2013</c:v>
                </c:pt>
                <c:pt idx="24">
                  <c:v>Average 2014</c:v>
                </c:pt>
                <c:pt idx="25">
                  <c:v>Average 2015</c:v>
                </c:pt>
                <c:pt idx="26">
                  <c:v>Average 2016</c:v>
                </c:pt>
              </c:strCache>
            </c:strRef>
          </c:cat>
          <c:val>
            <c:numRef>
              <c:f>'PSCE Monthly'!$D$320:$D$346</c:f>
              <c:numCache>
                <c:formatCode>0.00</c:formatCode>
                <c:ptCount val="27"/>
                <c:pt idx="0">
                  <c:v>1.1789952756346949</c:v>
                </c:pt>
                <c:pt idx="1">
                  <c:v>1.1932522325515074</c:v>
                </c:pt>
                <c:pt idx="2">
                  <c:v>0.6102570510668589</c:v>
                </c:pt>
                <c:pt idx="3">
                  <c:v>1.0506082247273727</c:v>
                </c:pt>
                <c:pt idx="4">
                  <c:v>1.2683240518749417</c:v>
                </c:pt>
                <c:pt idx="5">
                  <c:v>1.3942624556369534</c:v>
                </c:pt>
                <c:pt idx="6">
                  <c:v>1.371302505227683</c:v>
                </c:pt>
                <c:pt idx="7">
                  <c:v>1.1288578574879473</c:v>
                </c:pt>
                <c:pt idx="8">
                  <c:v>1.2969095552680729</c:v>
                </c:pt>
                <c:pt idx="9">
                  <c:v>0.73943431011100147</c:v>
                </c:pt>
                <c:pt idx="10">
                  <c:v>0.64975219731064193</c:v>
                </c:pt>
                <c:pt idx="11">
                  <c:v>0.89821416698542011</c:v>
                </c:pt>
                <c:pt idx="12">
                  <c:v>0.62732432998944188</c:v>
                </c:pt>
                <c:pt idx="13">
                  <c:v>0.99196378209719693</c:v>
                </c:pt>
                <c:pt idx="14">
                  <c:v>1.2872756078054988</c:v>
                </c:pt>
                <c:pt idx="15">
                  <c:v>1.6127810380161218</c:v>
                </c:pt>
                <c:pt idx="16">
                  <c:v>2.0554019322665895</c:v>
                </c:pt>
                <c:pt idx="17">
                  <c:v>1.6820342259916501</c:v>
                </c:pt>
                <c:pt idx="18">
                  <c:v>1.1020921969730046</c:v>
                </c:pt>
                <c:pt idx="19">
                  <c:v>-4.5472568351881661E-2</c:v>
                </c:pt>
                <c:pt idx="20">
                  <c:v>0.35389267237518124</c:v>
                </c:pt>
                <c:pt idx="21">
                  <c:v>0.59357464188858888</c:v>
                </c:pt>
                <c:pt idx="22">
                  <c:v>0.80012498731775017</c:v>
                </c:pt>
                <c:pt idx="23">
                  <c:v>0.5248083695248007</c:v>
                </c:pt>
                <c:pt idx="24">
                  <c:v>0.56335849751190292</c:v>
                </c:pt>
                <c:pt idx="25">
                  <c:v>0.78771349660130252</c:v>
                </c:pt>
                <c:pt idx="26">
                  <c:v>1.082292530368506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1376"/>
        <c:axId val="394902912"/>
      </c:lineChart>
      <c:catAx>
        <c:axId val="39490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90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490291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490137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682613768961491E-2"/>
          <c:y val="9.2105263157895245E-2"/>
          <c:w val="0.30805134189031508"/>
          <c:h val="0.12894736842105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CC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41451990632332E-2"/>
          <c:y val="3.5398230088495596E-2"/>
          <c:w val="0.92037470725995318"/>
          <c:h val="0.93141592920353977"/>
        </c:manualLayout>
      </c:layout>
      <c:lineChart>
        <c:grouping val="standard"/>
        <c:varyColors val="0"/>
        <c:ser>
          <c:idx val="0"/>
          <c:order val="0"/>
          <c:tx>
            <c:strRef>
              <c:f>'Civil Cases for Debt'!$I$2</c:f>
              <c:strCache>
                <c:ptCount val="1"/>
                <c:pt idx="0">
                  <c:v>Pietermaritzburg</c:v>
                </c:pt>
              </c:strCache>
            </c:strRef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FF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'Civil Cases for Debt'!$A$353:$A$378</c:f>
              <c:strCache>
                <c:ptCount val="26"/>
                <c:pt idx="0">
                  <c:v>Year-on-Year 1991</c:v>
                </c:pt>
                <c:pt idx="1">
                  <c:v>Year-on-Year 1992</c:v>
                </c:pt>
                <c:pt idx="2">
                  <c:v>Year-on-Year 1993</c:v>
                </c:pt>
                <c:pt idx="3">
                  <c:v>Year-on-Year 1994</c:v>
                </c:pt>
                <c:pt idx="4">
                  <c:v>Year-on-Year 1995</c:v>
                </c:pt>
                <c:pt idx="5">
                  <c:v>Year-on-Year 1996</c:v>
                </c:pt>
                <c:pt idx="6">
                  <c:v>Year-on-Year 1997</c:v>
                </c:pt>
                <c:pt idx="7">
                  <c:v>Year-on-Year 1998</c:v>
                </c:pt>
                <c:pt idx="8">
                  <c:v>Year-on-Year 1999</c:v>
                </c:pt>
                <c:pt idx="9">
                  <c:v>Year-on-Year 2000</c:v>
                </c:pt>
                <c:pt idx="10">
                  <c:v>Year-on-Year 2001</c:v>
                </c:pt>
                <c:pt idx="11">
                  <c:v>Year-on-Year 2002</c:v>
                </c:pt>
                <c:pt idx="12">
                  <c:v>Year-on-Year 2003</c:v>
                </c:pt>
                <c:pt idx="13">
                  <c:v>Year-on-Year 2004</c:v>
                </c:pt>
                <c:pt idx="14">
                  <c:v>Year-on-Year 2005</c:v>
                </c:pt>
                <c:pt idx="15">
                  <c:v>Year-on-Year 2006</c:v>
                </c:pt>
                <c:pt idx="16">
                  <c:v>Year-on-Year 2007</c:v>
                </c:pt>
                <c:pt idx="17">
                  <c:v>Year-on-Year 2008</c:v>
                </c:pt>
                <c:pt idx="18">
                  <c:v>Year-on-Year 2009</c:v>
                </c:pt>
                <c:pt idx="19">
                  <c:v>Year-on-Year 2010</c:v>
                </c:pt>
                <c:pt idx="20">
                  <c:v>Year-on-Year 2011</c:v>
                </c:pt>
                <c:pt idx="21">
                  <c:v>Year-on-Year 2012</c:v>
                </c:pt>
                <c:pt idx="22">
                  <c:v>Year-on-Year 2013</c:v>
                </c:pt>
                <c:pt idx="23">
                  <c:v>Year-on-Year 2014</c:v>
                </c:pt>
                <c:pt idx="24">
                  <c:v>Year-on-Year 2015</c:v>
                </c:pt>
                <c:pt idx="25">
                  <c:v>Year-on-Year 2016</c:v>
                </c:pt>
              </c:strCache>
            </c:strRef>
          </c:cat>
          <c:val>
            <c:numRef>
              <c:f>'Civil Cases for Debt'!$I$353:$I$378</c:f>
              <c:numCache>
                <c:formatCode>0.00</c:formatCode>
                <c:ptCount val="26"/>
                <c:pt idx="0">
                  <c:v>2.2391336162739646</c:v>
                </c:pt>
                <c:pt idx="1">
                  <c:v>5.86888061837963</c:v>
                </c:pt>
                <c:pt idx="2">
                  <c:v>5.0094645754461871</c:v>
                </c:pt>
                <c:pt idx="3">
                  <c:v>0.52147041782012482</c:v>
                </c:pt>
                <c:pt idx="4">
                  <c:v>-3.0037146150890344</c:v>
                </c:pt>
                <c:pt idx="5">
                  <c:v>3.4896005282271436</c:v>
                </c:pt>
                <c:pt idx="6">
                  <c:v>2.4818961942131681</c:v>
                </c:pt>
                <c:pt idx="7">
                  <c:v>-8.6007782101167312</c:v>
                </c:pt>
                <c:pt idx="8">
                  <c:v>15.90491110959743</c:v>
                </c:pt>
                <c:pt idx="9">
                  <c:v>11.198283968030093</c:v>
                </c:pt>
                <c:pt idx="10">
                  <c:v>22.622413656422584</c:v>
                </c:pt>
                <c:pt idx="11">
                  <c:v>-9.9409533660891274</c:v>
                </c:pt>
                <c:pt idx="12">
                  <c:v>-23.935775645473907</c:v>
                </c:pt>
                <c:pt idx="13">
                  <c:v>-35.922360639234931</c:v>
                </c:pt>
                <c:pt idx="14">
                  <c:v>3.9864499975452801</c:v>
                </c:pt>
                <c:pt idx="15">
                  <c:v>-9.9334309050564151</c:v>
                </c:pt>
                <c:pt idx="16">
                  <c:v>-3.7322430151491273</c:v>
                </c:pt>
                <c:pt idx="17">
                  <c:v>10.694255377075949</c:v>
                </c:pt>
                <c:pt idx="18">
                  <c:v>6.3406955580697577</c:v>
                </c:pt>
                <c:pt idx="19">
                  <c:v>5.6341937274493477</c:v>
                </c:pt>
                <c:pt idx="20">
                  <c:v>-27.285864424592749</c:v>
                </c:pt>
                <c:pt idx="21">
                  <c:v>28.539596507076187</c:v>
                </c:pt>
                <c:pt idx="22">
                  <c:v>-12.087706146926536</c:v>
                </c:pt>
                <c:pt idx="23">
                  <c:v>10.504156896184181</c:v>
                </c:pt>
                <c:pt idx="24">
                  <c:v>-31.965276103207145</c:v>
                </c:pt>
                <c:pt idx="25">
                  <c:v>-28.780038278868641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'Civil Cases for Debt'!$J$2</c:f>
              <c:strCache>
                <c:ptCount val="1"/>
                <c:pt idx="0">
                  <c:v>Durban</c:v>
                </c:pt>
              </c:strCache>
            </c:strRef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'Civil Cases for Debt'!$A$353:$A$378</c:f>
              <c:strCache>
                <c:ptCount val="26"/>
                <c:pt idx="0">
                  <c:v>Year-on-Year 1991</c:v>
                </c:pt>
                <c:pt idx="1">
                  <c:v>Year-on-Year 1992</c:v>
                </c:pt>
                <c:pt idx="2">
                  <c:v>Year-on-Year 1993</c:v>
                </c:pt>
                <c:pt idx="3">
                  <c:v>Year-on-Year 1994</c:v>
                </c:pt>
                <c:pt idx="4">
                  <c:v>Year-on-Year 1995</c:v>
                </c:pt>
                <c:pt idx="5">
                  <c:v>Year-on-Year 1996</c:v>
                </c:pt>
                <c:pt idx="6">
                  <c:v>Year-on-Year 1997</c:v>
                </c:pt>
                <c:pt idx="7">
                  <c:v>Year-on-Year 1998</c:v>
                </c:pt>
                <c:pt idx="8">
                  <c:v>Year-on-Year 1999</c:v>
                </c:pt>
                <c:pt idx="9">
                  <c:v>Year-on-Year 2000</c:v>
                </c:pt>
                <c:pt idx="10">
                  <c:v>Year-on-Year 2001</c:v>
                </c:pt>
                <c:pt idx="11">
                  <c:v>Year-on-Year 2002</c:v>
                </c:pt>
                <c:pt idx="12">
                  <c:v>Year-on-Year 2003</c:v>
                </c:pt>
                <c:pt idx="13">
                  <c:v>Year-on-Year 2004</c:v>
                </c:pt>
                <c:pt idx="14">
                  <c:v>Year-on-Year 2005</c:v>
                </c:pt>
                <c:pt idx="15">
                  <c:v>Year-on-Year 2006</c:v>
                </c:pt>
                <c:pt idx="16">
                  <c:v>Year-on-Year 2007</c:v>
                </c:pt>
                <c:pt idx="17">
                  <c:v>Year-on-Year 2008</c:v>
                </c:pt>
                <c:pt idx="18">
                  <c:v>Year-on-Year 2009</c:v>
                </c:pt>
                <c:pt idx="19">
                  <c:v>Year-on-Year 2010</c:v>
                </c:pt>
                <c:pt idx="20">
                  <c:v>Year-on-Year 2011</c:v>
                </c:pt>
                <c:pt idx="21">
                  <c:v>Year-on-Year 2012</c:v>
                </c:pt>
                <c:pt idx="22">
                  <c:v>Year-on-Year 2013</c:v>
                </c:pt>
                <c:pt idx="23">
                  <c:v>Year-on-Year 2014</c:v>
                </c:pt>
                <c:pt idx="24">
                  <c:v>Year-on-Year 2015</c:v>
                </c:pt>
                <c:pt idx="25">
                  <c:v>Year-on-Year 2016</c:v>
                </c:pt>
              </c:strCache>
            </c:strRef>
          </c:cat>
          <c:val>
            <c:numRef>
              <c:f>'Civil Cases for Debt'!$J$353:$J$378</c:f>
              <c:numCache>
                <c:formatCode>0.00</c:formatCode>
                <c:ptCount val="26"/>
                <c:pt idx="0">
                  <c:v>-6.6283542106287081</c:v>
                </c:pt>
                <c:pt idx="1">
                  <c:v>8.5959288347491469</c:v>
                </c:pt>
                <c:pt idx="2">
                  <c:v>33.306274260918336</c:v>
                </c:pt>
                <c:pt idx="3">
                  <c:v>0.36205006698479836</c:v>
                </c:pt>
                <c:pt idx="4">
                  <c:v>-0.95977759636387705</c:v>
                </c:pt>
                <c:pt idx="5">
                  <c:v>-10.366913206202099</c:v>
                </c:pt>
                <c:pt idx="6">
                  <c:v>29.410083386148695</c:v>
                </c:pt>
                <c:pt idx="7">
                  <c:v>6.444519133816681</c:v>
                </c:pt>
                <c:pt idx="8">
                  <c:v>8.901949141560868</c:v>
                </c:pt>
                <c:pt idx="9">
                  <c:v>0.92495526596417155</c:v>
                </c:pt>
                <c:pt idx="10">
                  <c:v>-3.2580421302411025</c:v>
                </c:pt>
                <c:pt idx="11">
                  <c:v>21.643573154138792</c:v>
                </c:pt>
                <c:pt idx="12">
                  <c:v>-3.0027202343586525</c:v>
                </c:pt>
                <c:pt idx="13">
                  <c:v>-7.9063747168590233</c:v>
                </c:pt>
                <c:pt idx="14">
                  <c:v>-36.231748262668852</c:v>
                </c:pt>
                <c:pt idx="15">
                  <c:v>-10.28432188862223</c:v>
                </c:pt>
                <c:pt idx="16">
                  <c:v>10.817671866683044</c:v>
                </c:pt>
                <c:pt idx="17">
                  <c:v>1.3941745181353487</c:v>
                </c:pt>
                <c:pt idx="18">
                  <c:v>10.742526753070075</c:v>
                </c:pt>
                <c:pt idx="19">
                  <c:v>-0.42667076153600675</c:v>
                </c:pt>
                <c:pt idx="20">
                  <c:v>-28.480315481042506</c:v>
                </c:pt>
                <c:pt idx="21">
                  <c:v>-34.591156221602724</c:v>
                </c:pt>
                <c:pt idx="22">
                  <c:v>10.290100781765089</c:v>
                </c:pt>
                <c:pt idx="23">
                  <c:v>-29.07895298689099</c:v>
                </c:pt>
                <c:pt idx="24">
                  <c:v>12.812330664097789</c:v>
                </c:pt>
                <c:pt idx="25">
                  <c:v>20.115279927416335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'Civil Cases for Debt'!$I$2</c:f>
              <c:strCache>
                <c:ptCount val="1"/>
                <c:pt idx="0">
                  <c:v>Pietermaritzburg</c:v>
                </c:pt>
              </c:strCache>
            </c:strRef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none"/>
          </c:marker>
          <c:cat>
            <c:strRef>
              <c:f>'Civil Cases for Debt'!$A$353:$A$378</c:f>
              <c:strCache>
                <c:ptCount val="26"/>
                <c:pt idx="0">
                  <c:v>Year-on-Year 1991</c:v>
                </c:pt>
                <c:pt idx="1">
                  <c:v>Year-on-Year 1992</c:v>
                </c:pt>
                <c:pt idx="2">
                  <c:v>Year-on-Year 1993</c:v>
                </c:pt>
                <c:pt idx="3">
                  <c:v>Year-on-Year 1994</c:v>
                </c:pt>
                <c:pt idx="4">
                  <c:v>Year-on-Year 1995</c:v>
                </c:pt>
                <c:pt idx="5">
                  <c:v>Year-on-Year 1996</c:v>
                </c:pt>
                <c:pt idx="6">
                  <c:v>Year-on-Year 1997</c:v>
                </c:pt>
                <c:pt idx="7">
                  <c:v>Year-on-Year 1998</c:v>
                </c:pt>
                <c:pt idx="8">
                  <c:v>Year-on-Year 1999</c:v>
                </c:pt>
                <c:pt idx="9">
                  <c:v>Year-on-Year 2000</c:v>
                </c:pt>
                <c:pt idx="10">
                  <c:v>Year-on-Year 2001</c:v>
                </c:pt>
                <c:pt idx="11">
                  <c:v>Year-on-Year 2002</c:v>
                </c:pt>
                <c:pt idx="12">
                  <c:v>Year-on-Year 2003</c:v>
                </c:pt>
                <c:pt idx="13">
                  <c:v>Year-on-Year 2004</c:v>
                </c:pt>
                <c:pt idx="14">
                  <c:v>Year-on-Year 2005</c:v>
                </c:pt>
                <c:pt idx="15">
                  <c:v>Year-on-Year 2006</c:v>
                </c:pt>
                <c:pt idx="16">
                  <c:v>Year-on-Year 2007</c:v>
                </c:pt>
                <c:pt idx="17">
                  <c:v>Year-on-Year 2008</c:v>
                </c:pt>
                <c:pt idx="18">
                  <c:v>Year-on-Year 2009</c:v>
                </c:pt>
                <c:pt idx="19">
                  <c:v>Year-on-Year 2010</c:v>
                </c:pt>
                <c:pt idx="20">
                  <c:v>Year-on-Year 2011</c:v>
                </c:pt>
                <c:pt idx="21">
                  <c:v>Year-on-Year 2012</c:v>
                </c:pt>
                <c:pt idx="22">
                  <c:v>Year-on-Year 2013</c:v>
                </c:pt>
                <c:pt idx="23">
                  <c:v>Year-on-Year 2014</c:v>
                </c:pt>
                <c:pt idx="24">
                  <c:v>Year-on-Year 2015</c:v>
                </c:pt>
                <c:pt idx="25">
                  <c:v>Year-on-Year 2016</c:v>
                </c:pt>
              </c:strCache>
            </c:strRef>
          </c:cat>
          <c:val>
            <c:numRef>
              <c:f>'Civil Cases for Debt'!$I$353:$I$378</c:f>
              <c:numCache>
                <c:formatCode>0.00</c:formatCode>
                <c:ptCount val="26"/>
                <c:pt idx="0">
                  <c:v>2.2391336162739646</c:v>
                </c:pt>
                <c:pt idx="1">
                  <c:v>5.86888061837963</c:v>
                </c:pt>
                <c:pt idx="2">
                  <c:v>5.0094645754461871</c:v>
                </c:pt>
                <c:pt idx="3">
                  <c:v>0.52147041782012482</c:v>
                </c:pt>
                <c:pt idx="4">
                  <c:v>-3.0037146150890344</c:v>
                </c:pt>
                <c:pt idx="5">
                  <c:v>3.4896005282271436</c:v>
                </c:pt>
                <c:pt idx="6">
                  <c:v>2.4818961942131681</c:v>
                </c:pt>
                <c:pt idx="7">
                  <c:v>-8.6007782101167312</c:v>
                </c:pt>
                <c:pt idx="8">
                  <c:v>15.90491110959743</c:v>
                </c:pt>
                <c:pt idx="9">
                  <c:v>11.198283968030093</c:v>
                </c:pt>
                <c:pt idx="10">
                  <c:v>22.622413656422584</c:v>
                </c:pt>
                <c:pt idx="11">
                  <c:v>-9.9409533660891274</c:v>
                </c:pt>
                <c:pt idx="12">
                  <c:v>-23.935775645473907</c:v>
                </c:pt>
                <c:pt idx="13">
                  <c:v>-35.922360639234931</c:v>
                </c:pt>
                <c:pt idx="14">
                  <c:v>3.9864499975452801</c:v>
                </c:pt>
                <c:pt idx="15">
                  <c:v>-9.9334309050564151</c:v>
                </c:pt>
                <c:pt idx="16">
                  <c:v>-3.7322430151491273</c:v>
                </c:pt>
                <c:pt idx="17">
                  <c:v>10.694255377075949</c:v>
                </c:pt>
                <c:pt idx="18">
                  <c:v>6.3406955580697577</c:v>
                </c:pt>
                <c:pt idx="19">
                  <c:v>5.6341937274493477</c:v>
                </c:pt>
                <c:pt idx="20">
                  <c:v>-27.285864424592749</c:v>
                </c:pt>
                <c:pt idx="21">
                  <c:v>28.539596507076187</c:v>
                </c:pt>
                <c:pt idx="22">
                  <c:v>-12.087706146926536</c:v>
                </c:pt>
                <c:pt idx="23">
                  <c:v>10.504156896184181</c:v>
                </c:pt>
                <c:pt idx="24">
                  <c:v>-31.965276103207145</c:v>
                </c:pt>
                <c:pt idx="25">
                  <c:v>-28.780038278868641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'Civil Cases for Debt'!$J$2</c:f>
              <c:strCache>
                <c:ptCount val="1"/>
                <c:pt idx="0">
                  <c:v>Durban</c:v>
                </c:pt>
              </c:strCache>
            </c:strRef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none"/>
          </c:marker>
          <c:cat>
            <c:strRef>
              <c:f>'Civil Cases for Debt'!$A$353:$A$378</c:f>
              <c:strCache>
                <c:ptCount val="26"/>
                <c:pt idx="0">
                  <c:v>Year-on-Year 1991</c:v>
                </c:pt>
                <c:pt idx="1">
                  <c:v>Year-on-Year 1992</c:v>
                </c:pt>
                <c:pt idx="2">
                  <c:v>Year-on-Year 1993</c:v>
                </c:pt>
                <c:pt idx="3">
                  <c:v>Year-on-Year 1994</c:v>
                </c:pt>
                <c:pt idx="4">
                  <c:v>Year-on-Year 1995</c:v>
                </c:pt>
                <c:pt idx="5">
                  <c:v>Year-on-Year 1996</c:v>
                </c:pt>
                <c:pt idx="6">
                  <c:v>Year-on-Year 1997</c:v>
                </c:pt>
                <c:pt idx="7">
                  <c:v>Year-on-Year 1998</c:v>
                </c:pt>
                <c:pt idx="8">
                  <c:v>Year-on-Year 1999</c:v>
                </c:pt>
                <c:pt idx="9">
                  <c:v>Year-on-Year 2000</c:v>
                </c:pt>
                <c:pt idx="10">
                  <c:v>Year-on-Year 2001</c:v>
                </c:pt>
                <c:pt idx="11">
                  <c:v>Year-on-Year 2002</c:v>
                </c:pt>
                <c:pt idx="12">
                  <c:v>Year-on-Year 2003</c:v>
                </c:pt>
                <c:pt idx="13">
                  <c:v>Year-on-Year 2004</c:v>
                </c:pt>
                <c:pt idx="14">
                  <c:v>Year-on-Year 2005</c:v>
                </c:pt>
                <c:pt idx="15">
                  <c:v>Year-on-Year 2006</c:v>
                </c:pt>
                <c:pt idx="16">
                  <c:v>Year-on-Year 2007</c:v>
                </c:pt>
                <c:pt idx="17">
                  <c:v>Year-on-Year 2008</c:v>
                </c:pt>
                <c:pt idx="18">
                  <c:v>Year-on-Year 2009</c:v>
                </c:pt>
                <c:pt idx="19">
                  <c:v>Year-on-Year 2010</c:v>
                </c:pt>
                <c:pt idx="20">
                  <c:v>Year-on-Year 2011</c:v>
                </c:pt>
                <c:pt idx="21">
                  <c:v>Year-on-Year 2012</c:v>
                </c:pt>
                <c:pt idx="22">
                  <c:v>Year-on-Year 2013</c:v>
                </c:pt>
                <c:pt idx="23">
                  <c:v>Year-on-Year 2014</c:v>
                </c:pt>
                <c:pt idx="24">
                  <c:v>Year-on-Year 2015</c:v>
                </c:pt>
                <c:pt idx="25">
                  <c:v>Year-on-Year 2016</c:v>
                </c:pt>
              </c:strCache>
            </c:strRef>
          </c:cat>
          <c:val>
            <c:numRef>
              <c:f>'Civil Cases for Debt'!$J$353:$J$378</c:f>
              <c:numCache>
                <c:formatCode>0.00</c:formatCode>
                <c:ptCount val="26"/>
                <c:pt idx="0">
                  <c:v>-6.6283542106287081</c:v>
                </c:pt>
                <c:pt idx="1">
                  <c:v>8.5959288347491469</c:v>
                </c:pt>
                <c:pt idx="2">
                  <c:v>33.306274260918336</c:v>
                </c:pt>
                <c:pt idx="3">
                  <c:v>0.36205006698479836</c:v>
                </c:pt>
                <c:pt idx="4">
                  <c:v>-0.95977759636387705</c:v>
                </c:pt>
                <c:pt idx="5">
                  <c:v>-10.366913206202099</c:v>
                </c:pt>
                <c:pt idx="6">
                  <c:v>29.410083386148695</c:v>
                </c:pt>
                <c:pt idx="7">
                  <c:v>6.444519133816681</c:v>
                </c:pt>
                <c:pt idx="8">
                  <c:v>8.901949141560868</c:v>
                </c:pt>
                <c:pt idx="9">
                  <c:v>0.92495526596417155</c:v>
                </c:pt>
                <c:pt idx="10">
                  <c:v>-3.2580421302411025</c:v>
                </c:pt>
                <c:pt idx="11">
                  <c:v>21.643573154138792</c:v>
                </c:pt>
                <c:pt idx="12">
                  <c:v>-3.0027202343586525</c:v>
                </c:pt>
                <c:pt idx="13">
                  <c:v>-7.9063747168590233</c:v>
                </c:pt>
                <c:pt idx="14">
                  <c:v>-36.231748262668852</c:v>
                </c:pt>
                <c:pt idx="15">
                  <c:v>-10.28432188862223</c:v>
                </c:pt>
                <c:pt idx="16">
                  <c:v>10.817671866683044</c:v>
                </c:pt>
                <c:pt idx="17">
                  <c:v>1.3941745181353487</c:v>
                </c:pt>
                <c:pt idx="18">
                  <c:v>10.742526753070075</c:v>
                </c:pt>
                <c:pt idx="19">
                  <c:v>-0.42667076153600675</c:v>
                </c:pt>
                <c:pt idx="20">
                  <c:v>-28.480315481042506</c:v>
                </c:pt>
                <c:pt idx="21">
                  <c:v>-34.591156221602724</c:v>
                </c:pt>
                <c:pt idx="22">
                  <c:v>10.290100781765089</c:v>
                </c:pt>
                <c:pt idx="23">
                  <c:v>-29.07895298689099</c:v>
                </c:pt>
                <c:pt idx="24">
                  <c:v>12.812330664097789</c:v>
                </c:pt>
                <c:pt idx="25">
                  <c:v>20.115279927416335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418176"/>
        <c:axId val="368424064"/>
      </c:lineChart>
      <c:catAx>
        <c:axId val="3684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42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2406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41817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761119064662363"/>
          <c:y val="5.530978562320233E-2"/>
          <c:w val="0.23770496301598176"/>
          <c:h val="0.14085556298926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lang="en-ZA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27159229838342E-2"/>
          <c:y val="3.852254383694996E-2"/>
          <c:w val="0.94771876764357599"/>
          <c:h val="0.7640965122287483"/>
        </c:manualLayout>
      </c:layout>
      <c:lineChart>
        <c:grouping val="standard"/>
        <c:varyColors val="0"/>
        <c:ser>
          <c:idx val="0"/>
          <c:order val="0"/>
          <c:tx>
            <c:strRef>
              <c:f>'Survey Results'!$L$4</c:f>
              <c:strCache>
                <c:ptCount val="1"/>
                <c:pt idx="0">
                  <c:v>RMB/BER Business Confidence Index</c:v>
                </c:pt>
              </c:strCache>
            </c:strRef>
          </c:tx>
          <c:marker>
            <c:symbol val="none"/>
          </c:marker>
          <c:trendline>
            <c:trendlineType val="poly"/>
            <c:order val="4"/>
            <c:dispRSqr val="0"/>
            <c:dispEq val="0"/>
          </c:trendline>
          <c:cat>
            <c:strRef>
              <c:f>'Survey Results'!$K$5:$K$110</c:f>
              <c:strCache>
                <c:ptCount val="106"/>
                <c:pt idx="0">
                  <c:v>Mar-90</c:v>
                </c:pt>
                <c:pt idx="1">
                  <c:v>Jun-90</c:v>
                </c:pt>
                <c:pt idx="2">
                  <c:v>Sep-90</c:v>
                </c:pt>
                <c:pt idx="3">
                  <c:v>Dec-90</c:v>
                </c:pt>
                <c:pt idx="4">
                  <c:v>Mar-91</c:v>
                </c:pt>
                <c:pt idx="5">
                  <c:v>Jun-91</c:v>
                </c:pt>
                <c:pt idx="6">
                  <c:v>Sep-91</c:v>
                </c:pt>
                <c:pt idx="7">
                  <c:v>Dec-91</c:v>
                </c:pt>
                <c:pt idx="8">
                  <c:v>Mar-92</c:v>
                </c:pt>
                <c:pt idx="9">
                  <c:v>Jun-92</c:v>
                </c:pt>
                <c:pt idx="10">
                  <c:v>Sep-92</c:v>
                </c:pt>
                <c:pt idx="11">
                  <c:v>Dec-92</c:v>
                </c:pt>
                <c:pt idx="12">
                  <c:v>Mar-93</c:v>
                </c:pt>
                <c:pt idx="13">
                  <c:v>Jun-93</c:v>
                </c:pt>
                <c:pt idx="14">
                  <c:v>Sep-93</c:v>
                </c:pt>
                <c:pt idx="15">
                  <c:v>Dec-93</c:v>
                </c:pt>
                <c:pt idx="16">
                  <c:v>Mar-94</c:v>
                </c:pt>
                <c:pt idx="17">
                  <c:v>Jun-94</c:v>
                </c:pt>
                <c:pt idx="18">
                  <c:v>Sep-94</c:v>
                </c:pt>
                <c:pt idx="19">
                  <c:v>Dec-94</c:v>
                </c:pt>
                <c:pt idx="20">
                  <c:v>Mar-95</c:v>
                </c:pt>
                <c:pt idx="21">
                  <c:v>Jun-95</c:v>
                </c:pt>
                <c:pt idx="22">
                  <c:v>Sep-95</c:v>
                </c:pt>
                <c:pt idx="23">
                  <c:v>Dec-95</c:v>
                </c:pt>
                <c:pt idx="24">
                  <c:v>Mar-96</c:v>
                </c:pt>
                <c:pt idx="25">
                  <c:v>Jun-96</c:v>
                </c:pt>
                <c:pt idx="26">
                  <c:v>Sep-96</c:v>
                </c:pt>
                <c:pt idx="27">
                  <c:v>Dec-96</c:v>
                </c:pt>
                <c:pt idx="28">
                  <c:v>Mar-97</c:v>
                </c:pt>
                <c:pt idx="29">
                  <c:v>Jun-97</c:v>
                </c:pt>
                <c:pt idx="30">
                  <c:v>Sep-97</c:v>
                </c:pt>
                <c:pt idx="31">
                  <c:v>Dec-97</c:v>
                </c:pt>
                <c:pt idx="32">
                  <c:v>Mar-98</c:v>
                </c:pt>
                <c:pt idx="33">
                  <c:v>Jun-98</c:v>
                </c:pt>
                <c:pt idx="34">
                  <c:v>Sep-98</c:v>
                </c:pt>
                <c:pt idx="35">
                  <c:v>Dec-98</c:v>
                </c:pt>
                <c:pt idx="36">
                  <c:v>Mar-99</c:v>
                </c:pt>
                <c:pt idx="37">
                  <c:v>Jun-99</c:v>
                </c:pt>
                <c:pt idx="38">
                  <c:v>Sep-99</c:v>
                </c:pt>
                <c:pt idx="39">
                  <c:v>Dec-99</c:v>
                </c:pt>
                <c:pt idx="40">
                  <c:v>Mar-00</c:v>
                </c:pt>
                <c:pt idx="41">
                  <c:v>Jun-00</c:v>
                </c:pt>
                <c:pt idx="42">
                  <c:v>Sep-00</c:v>
                </c:pt>
                <c:pt idx="43">
                  <c:v>Dec-00</c:v>
                </c:pt>
                <c:pt idx="44">
                  <c:v>Mar-01</c:v>
                </c:pt>
                <c:pt idx="45">
                  <c:v>Jun-01</c:v>
                </c:pt>
                <c:pt idx="46">
                  <c:v>Sep-01</c:v>
                </c:pt>
                <c:pt idx="47">
                  <c:v>Dec-01</c:v>
                </c:pt>
                <c:pt idx="48">
                  <c:v>Mar-02</c:v>
                </c:pt>
                <c:pt idx="49">
                  <c:v>Jun-02</c:v>
                </c:pt>
                <c:pt idx="50">
                  <c:v>Sep-02</c:v>
                </c:pt>
                <c:pt idx="51">
                  <c:v>Dec-02</c:v>
                </c:pt>
                <c:pt idx="52">
                  <c:v>Mar-03</c:v>
                </c:pt>
                <c:pt idx="53">
                  <c:v>Jun-03</c:v>
                </c:pt>
                <c:pt idx="54">
                  <c:v>Sep-03</c:v>
                </c:pt>
                <c:pt idx="55">
                  <c:v>Dec-03</c:v>
                </c:pt>
                <c:pt idx="56">
                  <c:v>Mar-04</c:v>
                </c:pt>
                <c:pt idx="57">
                  <c:v>Jun-04</c:v>
                </c:pt>
                <c:pt idx="58">
                  <c:v>Sep-04</c:v>
                </c:pt>
                <c:pt idx="59">
                  <c:v>Dec-04</c:v>
                </c:pt>
                <c:pt idx="60">
                  <c:v>Mar-05</c:v>
                </c:pt>
                <c:pt idx="61">
                  <c:v>Jun-05</c:v>
                </c:pt>
                <c:pt idx="62">
                  <c:v>Sep-05</c:v>
                </c:pt>
                <c:pt idx="63">
                  <c:v>Dec-05</c:v>
                </c:pt>
                <c:pt idx="64">
                  <c:v>Mar-06</c:v>
                </c:pt>
                <c:pt idx="65">
                  <c:v>Jun-06</c:v>
                </c:pt>
                <c:pt idx="66">
                  <c:v>Sep-06</c:v>
                </c:pt>
                <c:pt idx="67">
                  <c:v>Dec-06</c:v>
                </c:pt>
                <c:pt idx="68">
                  <c:v>Mar-07</c:v>
                </c:pt>
                <c:pt idx="69">
                  <c:v>Jun-07</c:v>
                </c:pt>
                <c:pt idx="70">
                  <c:v>Sep-07</c:v>
                </c:pt>
                <c:pt idx="71">
                  <c:v>Dec-07</c:v>
                </c:pt>
                <c:pt idx="72">
                  <c:v>Mar-08</c:v>
                </c:pt>
                <c:pt idx="73">
                  <c:v>Jun-08</c:v>
                </c:pt>
                <c:pt idx="74">
                  <c:v>Sep-08</c:v>
                </c:pt>
                <c:pt idx="75">
                  <c:v>Dec-08</c:v>
                </c:pt>
                <c:pt idx="76">
                  <c:v>Mar-09</c:v>
                </c:pt>
                <c:pt idx="77">
                  <c:v>Jun-09</c:v>
                </c:pt>
                <c:pt idx="78">
                  <c:v>Sep-09</c:v>
                </c:pt>
                <c:pt idx="79">
                  <c:v>Dec-09</c:v>
                </c:pt>
                <c:pt idx="80">
                  <c:v>Mar-10</c:v>
                </c:pt>
                <c:pt idx="81">
                  <c:v>Jun-10</c:v>
                </c:pt>
                <c:pt idx="82">
                  <c:v>Sep-10</c:v>
                </c:pt>
                <c:pt idx="83">
                  <c:v>Dec-10</c:v>
                </c:pt>
                <c:pt idx="84">
                  <c:v>Mar-11</c:v>
                </c:pt>
                <c:pt idx="85">
                  <c:v>Jun-11</c:v>
                </c:pt>
                <c:pt idx="86">
                  <c:v>Sep-11</c:v>
                </c:pt>
                <c:pt idx="87">
                  <c:v>Dec-11</c:v>
                </c:pt>
                <c:pt idx="88">
                  <c:v>Mar-12</c:v>
                </c:pt>
                <c:pt idx="89">
                  <c:v>Jun-12</c:v>
                </c:pt>
                <c:pt idx="90">
                  <c:v>Sep-12</c:v>
                </c:pt>
                <c:pt idx="91">
                  <c:v>Dec-12</c:v>
                </c:pt>
                <c:pt idx="92">
                  <c:v>Mar-13</c:v>
                </c:pt>
                <c:pt idx="93">
                  <c:v>Jun-13</c:v>
                </c:pt>
                <c:pt idx="94">
                  <c:v>Sep-13</c:v>
                </c:pt>
                <c:pt idx="95">
                  <c:v>Dec-13</c:v>
                </c:pt>
                <c:pt idx="96">
                  <c:v>Mar-14</c:v>
                </c:pt>
                <c:pt idx="97">
                  <c:v>Jun-14</c:v>
                </c:pt>
                <c:pt idx="98">
                  <c:v>Sep-14</c:v>
                </c:pt>
                <c:pt idx="99">
                  <c:v>Dec-14</c:v>
                </c:pt>
                <c:pt idx="100">
                  <c:v>Mar-15</c:v>
                </c:pt>
                <c:pt idx="101">
                  <c:v>Jun-15</c:v>
                </c:pt>
                <c:pt idx="102">
                  <c:v>Sep-15</c:v>
                </c:pt>
                <c:pt idx="103">
                  <c:v>Dec-15</c:v>
                </c:pt>
                <c:pt idx="104">
                  <c:v>Mar-16</c:v>
                </c:pt>
                <c:pt idx="105">
                  <c:v>Jun-16</c:v>
                </c:pt>
              </c:strCache>
            </c:strRef>
          </c:cat>
          <c:val>
            <c:numRef>
              <c:f>'Survey Results'!$L$5:$L$110</c:f>
              <c:numCache>
                <c:formatCode>0</c:formatCode>
                <c:ptCount val="106"/>
                <c:pt idx="0">
                  <c:v>47</c:v>
                </c:pt>
                <c:pt idx="1">
                  <c:v>43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21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15</c:v>
                </c:pt>
                <c:pt idx="11">
                  <c:v>17</c:v>
                </c:pt>
                <c:pt idx="12">
                  <c:v>21</c:v>
                </c:pt>
                <c:pt idx="13">
                  <c:v>17</c:v>
                </c:pt>
                <c:pt idx="14">
                  <c:v>22</c:v>
                </c:pt>
                <c:pt idx="15">
                  <c:v>31</c:v>
                </c:pt>
                <c:pt idx="16">
                  <c:v>37</c:v>
                </c:pt>
                <c:pt idx="17">
                  <c:v>57</c:v>
                </c:pt>
                <c:pt idx="18">
                  <c:v>45</c:v>
                </c:pt>
                <c:pt idx="19">
                  <c:v>67</c:v>
                </c:pt>
                <c:pt idx="20">
                  <c:v>66</c:v>
                </c:pt>
                <c:pt idx="21">
                  <c:v>65</c:v>
                </c:pt>
                <c:pt idx="22">
                  <c:v>53</c:v>
                </c:pt>
                <c:pt idx="23">
                  <c:v>64</c:v>
                </c:pt>
                <c:pt idx="24">
                  <c:v>51</c:v>
                </c:pt>
                <c:pt idx="25">
                  <c:v>42</c:v>
                </c:pt>
                <c:pt idx="26">
                  <c:v>34</c:v>
                </c:pt>
                <c:pt idx="27">
                  <c:v>42</c:v>
                </c:pt>
                <c:pt idx="28">
                  <c:v>45</c:v>
                </c:pt>
                <c:pt idx="29">
                  <c:v>38</c:v>
                </c:pt>
                <c:pt idx="30">
                  <c:v>32</c:v>
                </c:pt>
                <c:pt idx="31">
                  <c:v>29</c:v>
                </c:pt>
                <c:pt idx="32">
                  <c:v>29</c:v>
                </c:pt>
                <c:pt idx="33">
                  <c:v>17</c:v>
                </c:pt>
                <c:pt idx="34">
                  <c:v>13</c:v>
                </c:pt>
                <c:pt idx="35">
                  <c:v>12</c:v>
                </c:pt>
                <c:pt idx="36">
                  <c:v>12</c:v>
                </c:pt>
                <c:pt idx="37">
                  <c:v>15</c:v>
                </c:pt>
                <c:pt idx="38">
                  <c:v>25</c:v>
                </c:pt>
                <c:pt idx="39">
                  <c:v>36</c:v>
                </c:pt>
                <c:pt idx="40">
                  <c:v>44</c:v>
                </c:pt>
                <c:pt idx="41">
                  <c:v>36</c:v>
                </c:pt>
                <c:pt idx="42">
                  <c:v>39</c:v>
                </c:pt>
                <c:pt idx="43">
                  <c:v>30</c:v>
                </c:pt>
                <c:pt idx="44" formatCode="General">
                  <c:v>33</c:v>
                </c:pt>
                <c:pt idx="45" formatCode="General">
                  <c:v>39</c:v>
                </c:pt>
                <c:pt idx="46" formatCode="General">
                  <c:v>38</c:v>
                </c:pt>
                <c:pt idx="47" formatCode="General">
                  <c:v>47</c:v>
                </c:pt>
                <c:pt idx="48" formatCode="General">
                  <c:v>57</c:v>
                </c:pt>
                <c:pt idx="49" formatCode="General">
                  <c:v>68</c:v>
                </c:pt>
                <c:pt idx="50" formatCode="General">
                  <c:v>68</c:v>
                </c:pt>
                <c:pt idx="51" formatCode="General">
                  <c:v>64</c:v>
                </c:pt>
                <c:pt idx="52" formatCode="General">
                  <c:v>59</c:v>
                </c:pt>
                <c:pt idx="53" formatCode="General">
                  <c:v>50</c:v>
                </c:pt>
                <c:pt idx="54" formatCode="General">
                  <c:v>54</c:v>
                </c:pt>
                <c:pt idx="55" formatCode="General">
                  <c:v>61</c:v>
                </c:pt>
                <c:pt idx="56" formatCode="General">
                  <c:v>68</c:v>
                </c:pt>
                <c:pt idx="57" formatCode="General">
                  <c:v>70</c:v>
                </c:pt>
                <c:pt idx="58" formatCode="General">
                  <c:v>79</c:v>
                </c:pt>
                <c:pt idx="59" formatCode="General">
                  <c:v>87</c:v>
                </c:pt>
                <c:pt idx="60" formatCode="General">
                  <c:v>78</c:v>
                </c:pt>
                <c:pt idx="61" formatCode="General">
                  <c:v>82</c:v>
                </c:pt>
                <c:pt idx="62" formatCode="General">
                  <c:v>86</c:v>
                </c:pt>
                <c:pt idx="63" formatCode="General">
                  <c:v>84</c:v>
                </c:pt>
                <c:pt idx="64" formatCode="General">
                  <c:v>85</c:v>
                </c:pt>
                <c:pt idx="65" formatCode="General">
                  <c:v>81</c:v>
                </c:pt>
                <c:pt idx="66" formatCode="General">
                  <c:v>85</c:v>
                </c:pt>
                <c:pt idx="67" formatCode="General">
                  <c:v>83</c:v>
                </c:pt>
                <c:pt idx="68" formatCode="General">
                  <c:v>80</c:v>
                </c:pt>
                <c:pt idx="69" formatCode="General">
                  <c:v>80</c:v>
                </c:pt>
                <c:pt idx="70" formatCode="General">
                  <c:v>72</c:v>
                </c:pt>
                <c:pt idx="71" formatCode="General">
                  <c:v>67</c:v>
                </c:pt>
                <c:pt idx="72" formatCode="General">
                  <c:v>48</c:v>
                </c:pt>
                <c:pt idx="73" formatCode="General">
                  <c:v>45</c:v>
                </c:pt>
                <c:pt idx="74" formatCode="General">
                  <c:v>34</c:v>
                </c:pt>
                <c:pt idx="75" formatCode="General">
                  <c:v>33</c:v>
                </c:pt>
                <c:pt idx="76" formatCode="General">
                  <c:v>27</c:v>
                </c:pt>
                <c:pt idx="77" formatCode="General">
                  <c:v>26</c:v>
                </c:pt>
                <c:pt idx="78" formatCode="General">
                  <c:v>23</c:v>
                </c:pt>
                <c:pt idx="79" formatCode="General">
                  <c:v>28</c:v>
                </c:pt>
                <c:pt idx="80" formatCode="General">
                  <c:v>43</c:v>
                </c:pt>
                <c:pt idx="81" formatCode="General">
                  <c:v>36</c:v>
                </c:pt>
                <c:pt idx="82" formatCode="General">
                  <c:v>47</c:v>
                </c:pt>
                <c:pt idx="83" formatCode="General">
                  <c:v>44</c:v>
                </c:pt>
                <c:pt idx="84" formatCode="General">
                  <c:v>55</c:v>
                </c:pt>
                <c:pt idx="85" formatCode="General">
                  <c:v>48</c:v>
                </c:pt>
                <c:pt idx="86" formatCode="General">
                  <c:v>39</c:v>
                </c:pt>
                <c:pt idx="87" formatCode="General">
                  <c:v>38</c:v>
                </c:pt>
                <c:pt idx="88" formatCode="General">
                  <c:v>52</c:v>
                </c:pt>
                <c:pt idx="89" formatCode="General">
                  <c:v>41</c:v>
                </c:pt>
                <c:pt idx="90" formatCode="General">
                  <c:v>47</c:v>
                </c:pt>
                <c:pt idx="91" formatCode="General">
                  <c:v>46</c:v>
                </c:pt>
                <c:pt idx="92" formatCode="General">
                  <c:v>52</c:v>
                </c:pt>
                <c:pt idx="93" formatCode="General">
                  <c:v>48</c:v>
                </c:pt>
                <c:pt idx="94" formatCode="General">
                  <c:v>42</c:v>
                </c:pt>
                <c:pt idx="95" formatCode="General">
                  <c:v>43</c:v>
                </c:pt>
                <c:pt idx="96" formatCode="General">
                  <c:v>41</c:v>
                </c:pt>
                <c:pt idx="97" formatCode="General">
                  <c:v>41</c:v>
                </c:pt>
                <c:pt idx="98" formatCode="General">
                  <c:v>46</c:v>
                </c:pt>
                <c:pt idx="99" formatCode="General">
                  <c:v>51</c:v>
                </c:pt>
                <c:pt idx="100" formatCode="General">
                  <c:v>49</c:v>
                </c:pt>
                <c:pt idx="101" formatCode="General">
                  <c:v>43</c:v>
                </c:pt>
                <c:pt idx="102" formatCode="General">
                  <c:v>38</c:v>
                </c:pt>
                <c:pt idx="103" formatCode="General">
                  <c:v>36</c:v>
                </c:pt>
                <c:pt idx="104" formatCode="General">
                  <c:v>36</c:v>
                </c:pt>
                <c:pt idx="105" formatCode="General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072832"/>
        <c:axId val="394074368"/>
      </c:lineChart>
      <c:catAx>
        <c:axId val="3940728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4074368"/>
        <c:crosses val="autoZero"/>
        <c:auto val="1"/>
        <c:lblAlgn val="ctr"/>
        <c:lblOffset val="100"/>
        <c:tickLblSkip val="3"/>
        <c:tickMarkSkip val="2"/>
        <c:noMultiLvlLbl val="0"/>
      </c:catAx>
      <c:valAx>
        <c:axId val="39407436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40728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4">
        <a:lumMod val="60000"/>
        <a:lumOff val="4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lang="en-ZA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92721047977133E-2"/>
          <c:y val="4.0645094188401273E-2"/>
          <c:w val="0.93784942609355304"/>
          <c:h val="0.93417226555750954"/>
        </c:manualLayout>
      </c:layout>
      <c:lineChart>
        <c:grouping val="standard"/>
        <c:varyColors val="0"/>
        <c:ser>
          <c:idx val="0"/>
          <c:order val="0"/>
          <c:tx>
            <c:strRef>
              <c:f>'Survey Results'!$N$4</c:f>
              <c:strCache>
                <c:ptCount val="1"/>
                <c:pt idx="0">
                  <c:v>FNB/BER Consumer Confidence Index</c:v>
                </c:pt>
              </c:strCache>
            </c:strRef>
          </c:tx>
          <c:marker>
            <c:symbol val="none"/>
          </c:marker>
          <c:trendline>
            <c:trendlineType val="poly"/>
            <c:order val="4"/>
            <c:dispRSqr val="0"/>
            <c:dispEq val="0"/>
          </c:trendline>
          <c:cat>
            <c:strRef>
              <c:f>'Survey Results'!$M$5:$M$109</c:f>
              <c:strCache>
                <c:ptCount val="105"/>
                <c:pt idx="0">
                  <c:v>Mar-90</c:v>
                </c:pt>
                <c:pt idx="1">
                  <c:v>Jun-90</c:v>
                </c:pt>
                <c:pt idx="2">
                  <c:v>Sep-90</c:v>
                </c:pt>
                <c:pt idx="3">
                  <c:v>Dec-90</c:v>
                </c:pt>
                <c:pt idx="4">
                  <c:v>Mar-91</c:v>
                </c:pt>
                <c:pt idx="5">
                  <c:v>Jun-91</c:v>
                </c:pt>
                <c:pt idx="6">
                  <c:v>Sep-91</c:v>
                </c:pt>
                <c:pt idx="7">
                  <c:v>Dec-91</c:v>
                </c:pt>
                <c:pt idx="8">
                  <c:v>Mar-92</c:v>
                </c:pt>
                <c:pt idx="9">
                  <c:v>Jun-92</c:v>
                </c:pt>
                <c:pt idx="10">
                  <c:v>Sep-92</c:v>
                </c:pt>
                <c:pt idx="11">
                  <c:v>Dec-92</c:v>
                </c:pt>
                <c:pt idx="12">
                  <c:v>Mar-93</c:v>
                </c:pt>
                <c:pt idx="13">
                  <c:v>Jun-93</c:v>
                </c:pt>
                <c:pt idx="14">
                  <c:v>Sep-93</c:v>
                </c:pt>
                <c:pt idx="15">
                  <c:v>Dec-93</c:v>
                </c:pt>
                <c:pt idx="16">
                  <c:v>Mar-94</c:v>
                </c:pt>
                <c:pt idx="17">
                  <c:v>Jun-94</c:v>
                </c:pt>
                <c:pt idx="18">
                  <c:v>Sep-94</c:v>
                </c:pt>
                <c:pt idx="19">
                  <c:v>Dec-94</c:v>
                </c:pt>
                <c:pt idx="20">
                  <c:v>Mar-95</c:v>
                </c:pt>
                <c:pt idx="21">
                  <c:v>Jun-95</c:v>
                </c:pt>
                <c:pt idx="22">
                  <c:v>Sep-95</c:v>
                </c:pt>
                <c:pt idx="23">
                  <c:v>Dec-95</c:v>
                </c:pt>
                <c:pt idx="24">
                  <c:v>Mar-96</c:v>
                </c:pt>
                <c:pt idx="25">
                  <c:v>Jun-96</c:v>
                </c:pt>
                <c:pt idx="26">
                  <c:v>Sep-96</c:v>
                </c:pt>
                <c:pt idx="27">
                  <c:v>Dec-96</c:v>
                </c:pt>
                <c:pt idx="28">
                  <c:v>Mar-97</c:v>
                </c:pt>
                <c:pt idx="29">
                  <c:v>Jun-97</c:v>
                </c:pt>
                <c:pt idx="30">
                  <c:v>Sep-97</c:v>
                </c:pt>
                <c:pt idx="31">
                  <c:v>Dec-97</c:v>
                </c:pt>
                <c:pt idx="32">
                  <c:v>Mar-98</c:v>
                </c:pt>
                <c:pt idx="33">
                  <c:v>Jun-98</c:v>
                </c:pt>
                <c:pt idx="34">
                  <c:v>Sep-98</c:v>
                </c:pt>
                <c:pt idx="35">
                  <c:v>Dec-98</c:v>
                </c:pt>
                <c:pt idx="36">
                  <c:v>Mar-99</c:v>
                </c:pt>
                <c:pt idx="37">
                  <c:v>Jun-99</c:v>
                </c:pt>
                <c:pt idx="38">
                  <c:v>Sep-99</c:v>
                </c:pt>
                <c:pt idx="39">
                  <c:v>Dec-99</c:v>
                </c:pt>
                <c:pt idx="40">
                  <c:v>Mar-00</c:v>
                </c:pt>
                <c:pt idx="41">
                  <c:v>Jun-00</c:v>
                </c:pt>
                <c:pt idx="42">
                  <c:v>Sep-00</c:v>
                </c:pt>
                <c:pt idx="43">
                  <c:v>Dec-00</c:v>
                </c:pt>
                <c:pt idx="44">
                  <c:v>Mar-01</c:v>
                </c:pt>
                <c:pt idx="45">
                  <c:v>Jun-01</c:v>
                </c:pt>
                <c:pt idx="46">
                  <c:v>Sep-01</c:v>
                </c:pt>
                <c:pt idx="47">
                  <c:v>Dec-01</c:v>
                </c:pt>
                <c:pt idx="48">
                  <c:v>Mar-02</c:v>
                </c:pt>
                <c:pt idx="49">
                  <c:v>Jun-02</c:v>
                </c:pt>
                <c:pt idx="50">
                  <c:v>Sep-02</c:v>
                </c:pt>
                <c:pt idx="51">
                  <c:v>Dec-02</c:v>
                </c:pt>
                <c:pt idx="52">
                  <c:v>Mar-03</c:v>
                </c:pt>
                <c:pt idx="53">
                  <c:v>Jun-03</c:v>
                </c:pt>
                <c:pt idx="54">
                  <c:v>Sep-03</c:v>
                </c:pt>
                <c:pt idx="55">
                  <c:v>Dec-03</c:v>
                </c:pt>
                <c:pt idx="56">
                  <c:v>Mar-04</c:v>
                </c:pt>
                <c:pt idx="57">
                  <c:v>Jun-04</c:v>
                </c:pt>
                <c:pt idx="58">
                  <c:v>Sep-04</c:v>
                </c:pt>
                <c:pt idx="59">
                  <c:v>Dec-04</c:v>
                </c:pt>
                <c:pt idx="60">
                  <c:v>Mar-05</c:v>
                </c:pt>
                <c:pt idx="61">
                  <c:v>Jun-05</c:v>
                </c:pt>
                <c:pt idx="62">
                  <c:v>Sep-05</c:v>
                </c:pt>
                <c:pt idx="63">
                  <c:v>Dec-05</c:v>
                </c:pt>
                <c:pt idx="64">
                  <c:v>Mar-06</c:v>
                </c:pt>
                <c:pt idx="65">
                  <c:v>Jun-06</c:v>
                </c:pt>
                <c:pt idx="66">
                  <c:v>Sep-06</c:v>
                </c:pt>
                <c:pt idx="67">
                  <c:v>Dec-06</c:v>
                </c:pt>
                <c:pt idx="68">
                  <c:v>Mar-07</c:v>
                </c:pt>
                <c:pt idx="69">
                  <c:v>Jun-07</c:v>
                </c:pt>
                <c:pt idx="70">
                  <c:v>Sep-07</c:v>
                </c:pt>
                <c:pt idx="71">
                  <c:v>Dec-07</c:v>
                </c:pt>
                <c:pt idx="72">
                  <c:v>Mar-08</c:v>
                </c:pt>
                <c:pt idx="73">
                  <c:v>Jun-08</c:v>
                </c:pt>
                <c:pt idx="74">
                  <c:v>Sep-08</c:v>
                </c:pt>
                <c:pt idx="75">
                  <c:v>Dec-08</c:v>
                </c:pt>
                <c:pt idx="76">
                  <c:v>Mar-09</c:v>
                </c:pt>
                <c:pt idx="77">
                  <c:v>Jun-09</c:v>
                </c:pt>
                <c:pt idx="78">
                  <c:v>Sep-09</c:v>
                </c:pt>
                <c:pt idx="79">
                  <c:v>Dec-09</c:v>
                </c:pt>
                <c:pt idx="80">
                  <c:v>Mar-10</c:v>
                </c:pt>
                <c:pt idx="81">
                  <c:v>Jun-10</c:v>
                </c:pt>
                <c:pt idx="82">
                  <c:v>Sep-10</c:v>
                </c:pt>
                <c:pt idx="83">
                  <c:v>Dec-10</c:v>
                </c:pt>
                <c:pt idx="84">
                  <c:v>Mar-11</c:v>
                </c:pt>
                <c:pt idx="85">
                  <c:v>Jun-11</c:v>
                </c:pt>
                <c:pt idx="86">
                  <c:v>Sep-11</c:v>
                </c:pt>
                <c:pt idx="87">
                  <c:v>Dec-11</c:v>
                </c:pt>
                <c:pt idx="88">
                  <c:v>Mar-12</c:v>
                </c:pt>
                <c:pt idx="89">
                  <c:v>Jun-12</c:v>
                </c:pt>
                <c:pt idx="90">
                  <c:v>Sep-12</c:v>
                </c:pt>
                <c:pt idx="91">
                  <c:v>Dec-12</c:v>
                </c:pt>
                <c:pt idx="92">
                  <c:v>Mar-13</c:v>
                </c:pt>
                <c:pt idx="93">
                  <c:v>Jun-13</c:v>
                </c:pt>
                <c:pt idx="94">
                  <c:v>Sep-13</c:v>
                </c:pt>
                <c:pt idx="95">
                  <c:v>Dec-13</c:v>
                </c:pt>
                <c:pt idx="96">
                  <c:v>Mar-14</c:v>
                </c:pt>
                <c:pt idx="97">
                  <c:v>Jun-14</c:v>
                </c:pt>
                <c:pt idx="98">
                  <c:v>Sep-14</c:v>
                </c:pt>
                <c:pt idx="99">
                  <c:v>Dec-14</c:v>
                </c:pt>
                <c:pt idx="100">
                  <c:v>Mar-15</c:v>
                </c:pt>
                <c:pt idx="101">
                  <c:v>Jun-15</c:v>
                </c:pt>
                <c:pt idx="102">
                  <c:v>Sep-15</c:v>
                </c:pt>
                <c:pt idx="103">
                  <c:v>Dec-15</c:v>
                </c:pt>
                <c:pt idx="104">
                  <c:v>Mar-16</c:v>
                </c:pt>
              </c:strCache>
            </c:strRef>
          </c:cat>
          <c:val>
            <c:numRef>
              <c:f>'Survey Results'!$N$5:$N$109</c:f>
              <c:numCache>
                <c:formatCode>General</c:formatCode>
                <c:ptCount val="105"/>
                <c:pt idx="0">
                  <c:v>4</c:v>
                </c:pt>
                <c:pt idx="1">
                  <c:v>-6</c:v>
                </c:pt>
                <c:pt idx="2">
                  <c:v>4</c:v>
                </c:pt>
                <c:pt idx="3">
                  <c:v>-4</c:v>
                </c:pt>
                <c:pt idx="4">
                  <c:v>-1</c:v>
                </c:pt>
                <c:pt idx="5">
                  <c:v>-5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-4</c:v>
                </c:pt>
                <c:pt idx="10">
                  <c:v>-11</c:v>
                </c:pt>
                <c:pt idx="11">
                  <c:v>-8</c:v>
                </c:pt>
                <c:pt idx="12">
                  <c:v>-21</c:v>
                </c:pt>
                <c:pt idx="13">
                  <c:v>-9</c:v>
                </c:pt>
                <c:pt idx="14">
                  <c:v>-12</c:v>
                </c:pt>
                <c:pt idx="15">
                  <c:v>4</c:v>
                </c:pt>
                <c:pt idx="16">
                  <c:v>6</c:v>
                </c:pt>
                <c:pt idx="17">
                  <c:v>1</c:v>
                </c:pt>
                <c:pt idx="18">
                  <c:v>18</c:v>
                </c:pt>
                <c:pt idx="19">
                  <c:v>14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16</c:v>
                </c:pt>
                <c:pt idx="24">
                  <c:v>12</c:v>
                </c:pt>
                <c:pt idx="25">
                  <c:v>7</c:v>
                </c:pt>
                <c:pt idx="26">
                  <c:v>9</c:v>
                </c:pt>
                <c:pt idx="27">
                  <c:v>10</c:v>
                </c:pt>
                <c:pt idx="28">
                  <c:v>6</c:v>
                </c:pt>
                <c:pt idx="29">
                  <c:v>9</c:v>
                </c:pt>
                <c:pt idx="30">
                  <c:v>2</c:v>
                </c:pt>
                <c:pt idx="31">
                  <c:v>8</c:v>
                </c:pt>
                <c:pt idx="32">
                  <c:v>-4</c:v>
                </c:pt>
                <c:pt idx="33">
                  <c:v>4</c:v>
                </c:pt>
                <c:pt idx="34">
                  <c:v>-5</c:v>
                </c:pt>
                <c:pt idx="35">
                  <c:v>-6</c:v>
                </c:pt>
                <c:pt idx="36">
                  <c:v>-3</c:v>
                </c:pt>
                <c:pt idx="37">
                  <c:v>-1</c:v>
                </c:pt>
                <c:pt idx="38">
                  <c:v>-1</c:v>
                </c:pt>
                <c:pt idx="39">
                  <c:v>10</c:v>
                </c:pt>
                <c:pt idx="40">
                  <c:v>6</c:v>
                </c:pt>
                <c:pt idx="41">
                  <c:v>-10</c:v>
                </c:pt>
                <c:pt idx="42">
                  <c:v>-9</c:v>
                </c:pt>
                <c:pt idx="43">
                  <c:v>-17</c:v>
                </c:pt>
                <c:pt idx="44">
                  <c:v>3</c:v>
                </c:pt>
                <c:pt idx="45">
                  <c:v>-7</c:v>
                </c:pt>
                <c:pt idx="46">
                  <c:v>-9</c:v>
                </c:pt>
                <c:pt idx="47">
                  <c:v>-9</c:v>
                </c:pt>
                <c:pt idx="48">
                  <c:v>-2</c:v>
                </c:pt>
                <c:pt idx="49">
                  <c:v>1</c:v>
                </c:pt>
                <c:pt idx="50">
                  <c:v>-1</c:v>
                </c:pt>
                <c:pt idx="51">
                  <c:v>-12</c:v>
                </c:pt>
                <c:pt idx="52">
                  <c:v>0</c:v>
                </c:pt>
                <c:pt idx="53">
                  <c:v>1</c:v>
                </c:pt>
                <c:pt idx="54">
                  <c:v>-9</c:v>
                </c:pt>
                <c:pt idx="55">
                  <c:v>4</c:v>
                </c:pt>
                <c:pt idx="56">
                  <c:v>-7</c:v>
                </c:pt>
                <c:pt idx="57">
                  <c:v>20</c:v>
                </c:pt>
                <c:pt idx="58">
                  <c:v>6</c:v>
                </c:pt>
                <c:pt idx="59">
                  <c:v>4</c:v>
                </c:pt>
                <c:pt idx="60">
                  <c:v>19</c:v>
                </c:pt>
                <c:pt idx="61">
                  <c:v>17</c:v>
                </c:pt>
                <c:pt idx="62">
                  <c:v>17</c:v>
                </c:pt>
                <c:pt idx="63">
                  <c:v>20</c:v>
                </c:pt>
                <c:pt idx="64">
                  <c:v>21</c:v>
                </c:pt>
                <c:pt idx="65">
                  <c:v>20</c:v>
                </c:pt>
                <c:pt idx="66">
                  <c:v>17</c:v>
                </c:pt>
                <c:pt idx="67">
                  <c:v>18</c:v>
                </c:pt>
                <c:pt idx="68">
                  <c:v>23</c:v>
                </c:pt>
                <c:pt idx="69">
                  <c:v>21</c:v>
                </c:pt>
                <c:pt idx="70">
                  <c:v>18</c:v>
                </c:pt>
                <c:pt idx="71">
                  <c:v>22</c:v>
                </c:pt>
                <c:pt idx="72">
                  <c:v>12</c:v>
                </c:pt>
                <c:pt idx="73">
                  <c:v>-6</c:v>
                </c:pt>
                <c:pt idx="74">
                  <c:v>-1</c:v>
                </c:pt>
                <c:pt idx="75">
                  <c:v>-4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6</c:v>
                </c:pt>
                <c:pt idx="80">
                  <c:v>15</c:v>
                </c:pt>
                <c:pt idx="81">
                  <c:v>14</c:v>
                </c:pt>
                <c:pt idx="82" formatCode="0">
                  <c:v>15</c:v>
                </c:pt>
                <c:pt idx="83" formatCode="0">
                  <c:v>14</c:v>
                </c:pt>
                <c:pt idx="84">
                  <c:v>9</c:v>
                </c:pt>
                <c:pt idx="85">
                  <c:v>11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-3</c:v>
                </c:pt>
                <c:pt idx="90">
                  <c:v>-1</c:v>
                </c:pt>
                <c:pt idx="91">
                  <c:v>-7</c:v>
                </c:pt>
                <c:pt idx="92">
                  <c:v>-11</c:v>
                </c:pt>
                <c:pt idx="93">
                  <c:v>-8</c:v>
                </c:pt>
                <c:pt idx="94">
                  <c:v>-7</c:v>
                </c:pt>
                <c:pt idx="95">
                  <c:v>-6</c:v>
                </c:pt>
                <c:pt idx="96">
                  <c:v>-6</c:v>
                </c:pt>
                <c:pt idx="97">
                  <c:v>4</c:v>
                </c:pt>
                <c:pt idx="98">
                  <c:v>-1</c:v>
                </c:pt>
                <c:pt idx="99">
                  <c:v>0</c:v>
                </c:pt>
                <c:pt idx="100" formatCode="0">
                  <c:v>-4</c:v>
                </c:pt>
                <c:pt idx="101" formatCode="0">
                  <c:v>-15</c:v>
                </c:pt>
                <c:pt idx="102" formatCode="0">
                  <c:v>-5</c:v>
                </c:pt>
                <c:pt idx="103">
                  <c:v>-14</c:v>
                </c:pt>
                <c:pt idx="104">
                  <c:v>-9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095232"/>
        <c:axId val="393875840"/>
      </c:lineChart>
      <c:catAx>
        <c:axId val="39409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260000" vert="horz" anchor="t" anchorCtr="0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387584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393875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4095232"/>
        <c:crosses val="autoZero"/>
        <c:crossBetween val="between"/>
      </c:valAx>
    </c:plotArea>
    <c:plotVisOnly val="1"/>
    <c:dispBlanksAs val="gap"/>
    <c:showDLblsOverMax val="0"/>
  </c:chart>
  <c:spPr>
    <a:solidFill>
      <a:srgbClr val="8064A2">
        <a:lumMod val="60000"/>
        <a:lumOff val="40000"/>
      </a:srgb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n-ZA"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99056958075132E-2"/>
          <c:y val="2.1931786828533292E-2"/>
          <c:w val="0.9246337544751656"/>
          <c:h val="0.87580080791790005"/>
        </c:manualLayout>
      </c:layout>
      <c:lineChart>
        <c:grouping val="standard"/>
        <c:varyColors val="0"/>
        <c:ser>
          <c:idx val="0"/>
          <c:order val="0"/>
          <c:tx>
            <c:strRef>
              <c:f>'Survey Results'!$P$4</c:f>
              <c:strCache>
                <c:ptCount val="1"/>
                <c:pt idx="0">
                  <c:v>Investec PMI Survey</c:v>
                </c:pt>
              </c:strCache>
            </c:strRef>
          </c:tx>
          <c:marker>
            <c:symbol val="none"/>
          </c:marker>
          <c:trendline>
            <c:trendlineType val="poly"/>
            <c:order val="6"/>
            <c:dispRSqr val="0"/>
            <c:dispEq val="0"/>
          </c:trendline>
          <c:cat>
            <c:numRef>
              <c:f>'Survey Results'!$O$5:$O$200</c:f>
              <c:numCache>
                <c:formatCode>mmm\-yy</c:formatCode>
                <c:ptCount val="196"/>
                <c:pt idx="0">
                  <c:v>36404</c:v>
                </c:pt>
                <c:pt idx="1">
                  <c:v>36434</c:v>
                </c:pt>
                <c:pt idx="2">
                  <c:v>36465</c:v>
                </c:pt>
                <c:pt idx="3">
                  <c:v>36495</c:v>
                </c:pt>
                <c:pt idx="4">
                  <c:v>36526</c:v>
                </c:pt>
                <c:pt idx="5">
                  <c:v>36557</c:v>
                </c:pt>
                <c:pt idx="6">
                  <c:v>36586</c:v>
                </c:pt>
                <c:pt idx="7">
                  <c:v>36617</c:v>
                </c:pt>
                <c:pt idx="8">
                  <c:v>36647</c:v>
                </c:pt>
                <c:pt idx="9">
                  <c:v>36678</c:v>
                </c:pt>
                <c:pt idx="10">
                  <c:v>36708</c:v>
                </c:pt>
                <c:pt idx="11">
                  <c:v>36739</c:v>
                </c:pt>
                <c:pt idx="12">
                  <c:v>36770</c:v>
                </c:pt>
                <c:pt idx="13">
                  <c:v>36800</c:v>
                </c:pt>
                <c:pt idx="14">
                  <c:v>36831</c:v>
                </c:pt>
                <c:pt idx="15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28">
                  <c:v>37257</c:v>
                </c:pt>
                <c:pt idx="29">
                  <c:v>37288</c:v>
                </c:pt>
                <c:pt idx="30">
                  <c:v>37316</c:v>
                </c:pt>
                <c:pt idx="31">
                  <c:v>37347</c:v>
                </c:pt>
                <c:pt idx="32">
                  <c:v>37377</c:v>
                </c:pt>
                <c:pt idx="33">
                  <c:v>37408</c:v>
                </c:pt>
                <c:pt idx="34">
                  <c:v>37438</c:v>
                </c:pt>
                <c:pt idx="35">
                  <c:v>37469</c:v>
                </c:pt>
                <c:pt idx="36">
                  <c:v>37500</c:v>
                </c:pt>
                <c:pt idx="37">
                  <c:v>37530</c:v>
                </c:pt>
                <c:pt idx="38">
                  <c:v>37561</c:v>
                </c:pt>
                <c:pt idx="39">
                  <c:v>37591</c:v>
                </c:pt>
                <c:pt idx="40">
                  <c:v>37622</c:v>
                </c:pt>
                <c:pt idx="41">
                  <c:v>37653</c:v>
                </c:pt>
                <c:pt idx="42">
                  <c:v>37681</c:v>
                </c:pt>
                <c:pt idx="43">
                  <c:v>37712</c:v>
                </c:pt>
                <c:pt idx="44">
                  <c:v>37742</c:v>
                </c:pt>
                <c:pt idx="45">
                  <c:v>37773</c:v>
                </c:pt>
                <c:pt idx="46">
                  <c:v>37803</c:v>
                </c:pt>
                <c:pt idx="47">
                  <c:v>37834</c:v>
                </c:pt>
                <c:pt idx="48">
                  <c:v>37865</c:v>
                </c:pt>
                <c:pt idx="49">
                  <c:v>37895</c:v>
                </c:pt>
                <c:pt idx="50">
                  <c:v>37926</c:v>
                </c:pt>
                <c:pt idx="51">
                  <c:v>37956</c:v>
                </c:pt>
                <c:pt idx="52">
                  <c:v>37987</c:v>
                </c:pt>
                <c:pt idx="53">
                  <c:v>38018</c:v>
                </c:pt>
                <c:pt idx="54">
                  <c:v>38047</c:v>
                </c:pt>
                <c:pt idx="55">
                  <c:v>38078</c:v>
                </c:pt>
                <c:pt idx="56">
                  <c:v>38108</c:v>
                </c:pt>
                <c:pt idx="57">
                  <c:v>38139</c:v>
                </c:pt>
                <c:pt idx="58">
                  <c:v>38169</c:v>
                </c:pt>
                <c:pt idx="59">
                  <c:v>38200</c:v>
                </c:pt>
                <c:pt idx="60">
                  <c:v>38231</c:v>
                </c:pt>
                <c:pt idx="61">
                  <c:v>38261</c:v>
                </c:pt>
                <c:pt idx="62">
                  <c:v>38292</c:v>
                </c:pt>
                <c:pt idx="63">
                  <c:v>38322</c:v>
                </c:pt>
                <c:pt idx="64">
                  <c:v>38353</c:v>
                </c:pt>
                <c:pt idx="65">
                  <c:v>38384</c:v>
                </c:pt>
                <c:pt idx="66">
                  <c:v>38412</c:v>
                </c:pt>
                <c:pt idx="67">
                  <c:v>38443</c:v>
                </c:pt>
                <c:pt idx="68">
                  <c:v>38473</c:v>
                </c:pt>
                <c:pt idx="69">
                  <c:v>38504</c:v>
                </c:pt>
                <c:pt idx="70">
                  <c:v>38534</c:v>
                </c:pt>
                <c:pt idx="71">
                  <c:v>38565</c:v>
                </c:pt>
                <c:pt idx="72">
                  <c:v>38596</c:v>
                </c:pt>
                <c:pt idx="73">
                  <c:v>38626</c:v>
                </c:pt>
                <c:pt idx="74">
                  <c:v>38657</c:v>
                </c:pt>
                <c:pt idx="75">
                  <c:v>38687</c:v>
                </c:pt>
                <c:pt idx="76">
                  <c:v>38718</c:v>
                </c:pt>
                <c:pt idx="77">
                  <c:v>38749</c:v>
                </c:pt>
                <c:pt idx="78">
                  <c:v>38777</c:v>
                </c:pt>
                <c:pt idx="79">
                  <c:v>38808</c:v>
                </c:pt>
                <c:pt idx="80">
                  <c:v>38838</c:v>
                </c:pt>
                <c:pt idx="81">
                  <c:v>38869</c:v>
                </c:pt>
                <c:pt idx="82">
                  <c:v>38899</c:v>
                </c:pt>
                <c:pt idx="83">
                  <c:v>38930</c:v>
                </c:pt>
                <c:pt idx="84">
                  <c:v>38961</c:v>
                </c:pt>
                <c:pt idx="85">
                  <c:v>38991</c:v>
                </c:pt>
                <c:pt idx="86">
                  <c:v>39022</c:v>
                </c:pt>
                <c:pt idx="87">
                  <c:v>39052</c:v>
                </c:pt>
                <c:pt idx="88">
                  <c:v>39083</c:v>
                </c:pt>
                <c:pt idx="89">
                  <c:v>39114</c:v>
                </c:pt>
                <c:pt idx="90">
                  <c:v>39142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</c:numCache>
            </c:numRef>
          </c:cat>
          <c:val>
            <c:numRef>
              <c:f>'Survey Results'!$P$5:$P$200</c:f>
              <c:numCache>
                <c:formatCode>0.00</c:formatCode>
                <c:ptCount val="196"/>
                <c:pt idx="0">
                  <c:v>50.236297837612135</c:v>
                </c:pt>
                <c:pt idx="1">
                  <c:v>52.1611352876943</c:v>
                </c:pt>
                <c:pt idx="2">
                  <c:v>56.223385742553077</c:v>
                </c:pt>
                <c:pt idx="3">
                  <c:v>53.809905237179557</c:v>
                </c:pt>
                <c:pt idx="4">
                  <c:v>57.858238480905868</c:v>
                </c:pt>
                <c:pt idx="5">
                  <c:v>60.47465485411206</c:v>
                </c:pt>
                <c:pt idx="6">
                  <c:v>49.040823219606594</c:v>
                </c:pt>
                <c:pt idx="7">
                  <c:v>53.279101952750779</c:v>
                </c:pt>
                <c:pt idx="8">
                  <c:v>50.592613043009585</c:v>
                </c:pt>
                <c:pt idx="9">
                  <c:v>50.306086289732185</c:v>
                </c:pt>
                <c:pt idx="10">
                  <c:v>48.742123339754372</c:v>
                </c:pt>
                <c:pt idx="11">
                  <c:v>51.238168988064643</c:v>
                </c:pt>
                <c:pt idx="12">
                  <c:v>51.891424183071337</c:v>
                </c:pt>
                <c:pt idx="13">
                  <c:v>53.446090583578453</c:v>
                </c:pt>
                <c:pt idx="14">
                  <c:v>53.103977142009256</c:v>
                </c:pt>
                <c:pt idx="15">
                  <c:v>50.429014217588175</c:v>
                </c:pt>
                <c:pt idx="16">
                  <c:v>50.269200610740697</c:v>
                </c:pt>
                <c:pt idx="17">
                  <c:v>56.09458220271059</c:v>
                </c:pt>
                <c:pt idx="18">
                  <c:v>52.887472861154976</c:v>
                </c:pt>
                <c:pt idx="19">
                  <c:v>52.767313790773322</c:v>
                </c:pt>
                <c:pt idx="20">
                  <c:v>55.526264367892985</c:v>
                </c:pt>
                <c:pt idx="21">
                  <c:v>56.950133372766317</c:v>
                </c:pt>
                <c:pt idx="22">
                  <c:v>51.266299993645006</c:v>
                </c:pt>
                <c:pt idx="23">
                  <c:v>51.404102996125374</c:v>
                </c:pt>
                <c:pt idx="24">
                  <c:v>47.159077554404753</c:v>
                </c:pt>
                <c:pt idx="25">
                  <c:v>47.662363416288187</c:v>
                </c:pt>
                <c:pt idx="26">
                  <c:v>55.627748304541512</c:v>
                </c:pt>
                <c:pt idx="27">
                  <c:v>55.135750919500893</c:v>
                </c:pt>
                <c:pt idx="28">
                  <c:v>56.303943290064083</c:v>
                </c:pt>
                <c:pt idx="29">
                  <c:v>56.19794294302578</c:v>
                </c:pt>
                <c:pt idx="30">
                  <c:v>53.030547433793899</c:v>
                </c:pt>
                <c:pt idx="31">
                  <c:v>61.28486924344665</c:v>
                </c:pt>
                <c:pt idx="32">
                  <c:v>59.252846285416986</c:v>
                </c:pt>
                <c:pt idx="33">
                  <c:v>57.402879714393485</c:v>
                </c:pt>
                <c:pt idx="34">
                  <c:v>55.127937264464848</c:v>
                </c:pt>
                <c:pt idx="35">
                  <c:v>56.137475357689048</c:v>
                </c:pt>
                <c:pt idx="36">
                  <c:v>55.706123901006407</c:v>
                </c:pt>
                <c:pt idx="37">
                  <c:v>53.372503090175442</c:v>
                </c:pt>
                <c:pt idx="38">
                  <c:v>55.557719060516462</c:v>
                </c:pt>
                <c:pt idx="39">
                  <c:v>55.034765458762678</c:v>
                </c:pt>
                <c:pt idx="40">
                  <c:v>57.315653881529649</c:v>
                </c:pt>
                <c:pt idx="41">
                  <c:v>53.990914047767546</c:v>
                </c:pt>
                <c:pt idx="42">
                  <c:v>49.024227940623462</c:v>
                </c:pt>
                <c:pt idx="43">
                  <c:v>49.125313585742241</c:v>
                </c:pt>
                <c:pt idx="44">
                  <c:v>46.441039134326758</c:v>
                </c:pt>
                <c:pt idx="45">
                  <c:v>46.315206086298645</c:v>
                </c:pt>
                <c:pt idx="46">
                  <c:v>49.016178503683967</c:v>
                </c:pt>
                <c:pt idx="47">
                  <c:v>49.331367043697462</c:v>
                </c:pt>
                <c:pt idx="48">
                  <c:v>44.006551401304442</c:v>
                </c:pt>
                <c:pt idx="49">
                  <c:v>45.233230213056139</c:v>
                </c:pt>
                <c:pt idx="50">
                  <c:v>53.639448750964135</c:v>
                </c:pt>
                <c:pt idx="51">
                  <c:v>51.269117009693147</c:v>
                </c:pt>
                <c:pt idx="52">
                  <c:v>54.731433713529114</c:v>
                </c:pt>
                <c:pt idx="53">
                  <c:v>55.546972880499581</c:v>
                </c:pt>
                <c:pt idx="54">
                  <c:v>55.821195541376369</c:v>
                </c:pt>
                <c:pt idx="55">
                  <c:v>56.988240454988983</c:v>
                </c:pt>
                <c:pt idx="56">
                  <c:v>56.942712946241414</c:v>
                </c:pt>
                <c:pt idx="57">
                  <c:v>58.488092699326728</c:v>
                </c:pt>
                <c:pt idx="58">
                  <c:v>57.653588055569784</c:v>
                </c:pt>
                <c:pt idx="59">
                  <c:v>58.877186560218959</c:v>
                </c:pt>
                <c:pt idx="60">
                  <c:v>55.471695492279416</c:v>
                </c:pt>
                <c:pt idx="61">
                  <c:v>52.743452308050017</c:v>
                </c:pt>
                <c:pt idx="62">
                  <c:v>54.224421153952534</c:v>
                </c:pt>
                <c:pt idx="63">
                  <c:v>53.761053013919202</c:v>
                </c:pt>
                <c:pt idx="64">
                  <c:v>51.259198716872532</c:v>
                </c:pt>
                <c:pt idx="65">
                  <c:v>56.369311032159231</c:v>
                </c:pt>
                <c:pt idx="66">
                  <c:v>57.553440660386677</c:v>
                </c:pt>
                <c:pt idx="67">
                  <c:v>54.605428628997231</c:v>
                </c:pt>
                <c:pt idx="68">
                  <c:v>53.99404019167774</c:v>
                </c:pt>
                <c:pt idx="69">
                  <c:v>59.700977788328579</c:v>
                </c:pt>
                <c:pt idx="70">
                  <c:v>60.194264170895813</c:v>
                </c:pt>
                <c:pt idx="71">
                  <c:v>56.825808854687374</c:v>
                </c:pt>
                <c:pt idx="72">
                  <c:v>53.012022554933097</c:v>
                </c:pt>
                <c:pt idx="73">
                  <c:v>50.75521901111037</c:v>
                </c:pt>
                <c:pt idx="74">
                  <c:v>51.617199650547782</c:v>
                </c:pt>
                <c:pt idx="75">
                  <c:v>52.622454406742122</c:v>
                </c:pt>
                <c:pt idx="76">
                  <c:v>49.202369254536357</c:v>
                </c:pt>
                <c:pt idx="77">
                  <c:v>50.616269156546352</c:v>
                </c:pt>
                <c:pt idx="78">
                  <c:v>52.100157636391287</c:v>
                </c:pt>
                <c:pt idx="79">
                  <c:v>54.543288305194487</c:v>
                </c:pt>
                <c:pt idx="80">
                  <c:v>57.223268422085489</c:v>
                </c:pt>
                <c:pt idx="81">
                  <c:v>60.906633296585213</c:v>
                </c:pt>
                <c:pt idx="82">
                  <c:v>63.380340412964095</c:v>
                </c:pt>
                <c:pt idx="83">
                  <c:v>60.364677180032487</c:v>
                </c:pt>
                <c:pt idx="84">
                  <c:v>54.706737754388357</c:v>
                </c:pt>
                <c:pt idx="85">
                  <c:v>55.083374236548842</c:v>
                </c:pt>
                <c:pt idx="86">
                  <c:v>55.643946914244957</c:v>
                </c:pt>
                <c:pt idx="87">
                  <c:v>54.632463688610144</c:v>
                </c:pt>
                <c:pt idx="88">
                  <c:v>56.873846143496742</c:v>
                </c:pt>
                <c:pt idx="89">
                  <c:v>61.055351191812903</c:v>
                </c:pt>
                <c:pt idx="90">
                  <c:v>60.209674359030743</c:v>
                </c:pt>
                <c:pt idx="91">
                  <c:v>60.216685100533866</c:v>
                </c:pt>
                <c:pt idx="92">
                  <c:v>55.704623153516053</c:v>
                </c:pt>
                <c:pt idx="93">
                  <c:v>49.988707060482106</c:v>
                </c:pt>
                <c:pt idx="94">
                  <c:v>52.960071454162893</c:v>
                </c:pt>
                <c:pt idx="95">
                  <c:v>53.107825393030652</c:v>
                </c:pt>
                <c:pt idx="96">
                  <c:v>52.365553661155722</c:v>
                </c:pt>
                <c:pt idx="97">
                  <c:v>50.434168645947118</c:v>
                </c:pt>
                <c:pt idx="98">
                  <c:v>46.680542428828034</c:v>
                </c:pt>
                <c:pt idx="99">
                  <c:v>44.266852113698597</c:v>
                </c:pt>
                <c:pt idx="100">
                  <c:v>53.843506219679284</c:v>
                </c:pt>
                <c:pt idx="101">
                  <c:v>49.287644268084655</c:v>
                </c:pt>
                <c:pt idx="102">
                  <c:v>46.423257493184792</c:v>
                </c:pt>
                <c:pt idx="103">
                  <c:v>46.38722603252608</c:v>
                </c:pt>
                <c:pt idx="104">
                  <c:v>49.005977014833796</c:v>
                </c:pt>
                <c:pt idx="105">
                  <c:v>45.544129650718297</c:v>
                </c:pt>
                <c:pt idx="106">
                  <c:v>44.456972085485745</c:v>
                </c:pt>
                <c:pt idx="107">
                  <c:v>38.554098382952354</c:v>
                </c:pt>
                <c:pt idx="108">
                  <c:v>39.605485831966995</c:v>
                </c:pt>
                <c:pt idx="109">
                  <c:v>39.350234907712036</c:v>
                </c:pt>
                <c:pt idx="110">
                  <c:v>38.515074291175821</c:v>
                </c:pt>
                <c:pt idx="111">
                  <c:v>35.967511151973881</c:v>
                </c:pt>
                <c:pt idx="112">
                  <c:v>35.260787418761858</c:v>
                </c:pt>
                <c:pt idx="113">
                  <c:v>38.004779344841566</c:v>
                </c:pt>
                <c:pt idx="114">
                  <c:v>39.952136506297499</c:v>
                </c:pt>
                <c:pt idx="115">
                  <c:v>40.299576289999301</c:v>
                </c:pt>
                <c:pt idx="116">
                  <c:v>41.09480907019875</c:v>
                </c:pt>
                <c:pt idx="117">
                  <c:v>45.760540349408117</c:v>
                </c:pt>
                <c:pt idx="118">
                  <c:v>46.8607891028484</c:v>
                </c:pt>
                <c:pt idx="119">
                  <c:v>49.00547147185776</c:v>
                </c:pt>
                <c:pt idx="120">
                  <c:v>51.354081270464476</c:v>
                </c:pt>
                <c:pt idx="121">
                  <c:v>51.731797300925948</c:v>
                </c:pt>
                <c:pt idx="122">
                  <c:v>58.695276796611175</c:v>
                </c:pt>
                <c:pt idx="123">
                  <c:v>54.412721206836267</c:v>
                </c:pt>
                <c:pt idx="124">
                  <c:v>54.089557895000979</c:v>
                </c:pt>
                <c:pt idx="125">
                  <c:v>51.949973243283189</c:v>
                </c:pt>
                <c:pt idx="126">
                  <c:v>50.712612247479953</c:v>
                </c:pt>
                <c:pt idx="127">
                  <c:v>53.244886863687206</c:v>
                </c:pt>
                <c:pt idx="128">
                  <c:v>52.366833314200875</c:v>
                </c:pt>
                <c:pt idx="129">
                  <c:v>48.235163309940035</c:v>
                </c:pt>
                <c:pt idx="130">
                  <c:v>50.095767586041298</c:v>
                </c:pt>
                <c:pt idx="131">
                  <c:v>52.316195785792438</c:v>
                </c:pt>
                <c:pt idx="132">
                  <c:v>51.240915407126536</c:v>
                </c:pt>
                <c:pt idx="133">
                  <c:v>53.491648270574601</c:v>
                </c:pt>
                <c:pt idx="134">
                  <c:v>54.823731827338086</c:v>
                </c:pt>
                <c:pt idx="135">
                  <c:v>55.920421209388337</c:v>
                </c:pt>
                <c:pt idx="136">
                  <c:v>55.509787464988875</c:v>
                </c:pt>
                <c:pt idx="137">
                  <c:v>54.934327115622288</c:v>
                </c:pt>
                <c:pt idx="138">
                  <c:v>54.226253480908106</c:v>
                </c:pt>
                <c:pt idx="139">
                  <c:v>46.363325407748448</c:v>
                </c:pt>
                <c:pt idx="140">
                  <c:v>48.212728728546246</c:v>
                </c:pt>
                <c:pt idx="141">
                  <c:v>50.195669869329294</c:v>
                </c:pt>
                <c:pt idx="142">
                  <c:v>50.5</c:v>
                </c:pt>
                <c:pt idx="143">
                  <c:v>51.6</c:v>
                </c:pt>
                <c:pt idx="144">
                  <c:v>49.4</c:v>
                </c:pt>
                <c:pt idx="145">
                  <c:v>53.2</c:v>
                </c:pt>
                <c:pt idx="146">
                  <c:v>57.9</c:v>
                </c:pt>
                <c:pt idx="147">
                  <c:v>55.1</c:v>
                </c:pt>
                <c:pt idx="148">
                  <c:v>53.7</c:v>
                </c:pt>
                <c:pt idx="149">
                  <c:v>53.6</c:v>
                </c:pt>
                <c:pt idx="150">
                  <c:v>48.2</c:v>
                </c:pt>
                <c:pt idx="151">
                  <c:v>51</c:v>
                </c:pt>
                <c:pt idx="152">
                  <c:v>50.2</c:v>
                </c:pt>
                <c:pt idx="153">
                  <c:v>48.3</c:v>
                </c:pt>
                <c:pt idx="154">
                  <c:v>47.1</c:v>
                </c:pt>
                <c:pt idx="155">
                  <c:v>49.5</c:v>
                </c:pt>
                <c:pt idx="156">
                  <c:v>47.4</c:v>
                </c:pt>
                <c:pt idx="157">
                  <c:v>48.877124120076601</c:v>
                </c:pt>
                <c:pt idx="158">
                  <c:v>52.264294670502643</c:v>
                </c:pt>
                <c:pt idx="159">
                  <c:v>48.805782669001786</c:v>
                </c:pt>
                <c:pt idx="160">
                  <c:v>49.609238621806647</c:v>
                </c:pt>
                <c:pt idx="161">
                  <c:v>49.971093522643351</c:v>
                </c:pt>
                <c:pt idx="162">
                  <c:v>51.731302477228986</c:v>
                </c:pt>
                <c:pt idx="163">
                  <c:v>52.459465771002371</c:v>
                </c:pt>
                <c:pt idx="164">
                  <c:v>55.554413238928781</c:v>
                </c:pt>
                <c:pt idx="165">
                  <c:v>50.015682473497399</c:v>
                </c:pt>
                <c:pt idx="166">
                  <c:v>50.7</c:v>
                </c:pt>
                <c:pt idx="167">
                  <c:v>52.4</c:v>
                </c:pt>
                <c:pt idx="168">
                  <c:v>49.9</c:v>
                </c:pt>
                <c:pt idx="169">
                  <c:v>49.9</c:v>
                </c:pt>
                <c:pt idx="170">
                  <c:v>51.7</c:v>
                </c:pt>
                <c:pt idx="171">
                  <c:v>50.3</c:v>
                </c:pt>
                <c:pt idx="172">
                  <c:v>47.4</c:v>
                </c:pt>
                <c:pt idx="173">
                  <c:v>44.3</c:v>
                </c:pt>
                <c:pt idx="174">
                  <c:v>46.3</c:v>
                </c:pt>
                <c:pt idx="175">
                  <c:v>45.9</c:v>
                </c:pt>
                <c:pt idx="176">
                  <c:v>49</c:v>
                </c:pt>
                <c:pt idx="177">
                  <c:v>50.7</c:v>
                </c:pt>
                <c:pt idx="178">
                  <c:v>50.1</c:v>
                </c:pt>
                <c:pt idx="179">
                  <c:v>53.3</c:v>
                </c:pt>
                <c:pt idx="180">
                  <c:v>50.2</c:v>
                </c:pt>
                <c:pt idx="181">
                  <c:v>54.2</c:v>
                </c:pt>
                <c:pt idx="182">
                  <c:v>47.6</c:v>
                </c:pt>
                <c:pt idx="183">
                  <c:v>47.9</c:v>
                </c:pt>
                <c:pt idx="184">
                  <c:v>45.4</c:v>
                </c:pt>
                <c:pt idx="185">
                  <c:v>48.775000000000006</c:v>
                </c:pt>
                <c:pt idx="186">
                  <c:v>47.418750000000003</c:v>
                </c:pt>
                <c:pt idx="187">
                  <c:v>51.4</c:v>
                </c:pt>
                <c:pt idx="188">
                  <c:v>48.9</c:v>
                </c:pt>
                <c:pt idx="189">
                  <c:v>52.56</c:v>
                </c:pt>
                <c:pt idx="190">
                  <c:v>49</c:v>
                </c:pt>
                <c:pt idx="191">
                  <c:v>48.1</c:v>
                </c:pt>
                <c:pt idx="192">
                  <c:v>43.3</c:v>
                </c:pt>
                <c:pt idx="193">
                  <c:v>45.5</c:v>
                </c:pt>
                <c:pt idx="194">
                  <c:v>43.5</c:v>
                </c:pt>
                <c:pt idx="195">
                  <c:v>50.5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900800"/>
        <c:axId val="393902336"/>
      </c:lineChart>
      <c:dateAx>
        <c:axId val="393900800"/>
        <c:scaling>
          <c:orientation val="minMax"/>
          <c:max val="42095"/>
          <c:min val="36404"/>
        </c:scaling>
        <c:delete val="0"/>
        <c:axPos val="b"/>
        <c:numFmt formatCode="mmm\-yy" sourceLinked="0"/>
        <c:majorTickMark val="out"/>
        <c:minorTickMark val="out"/>
        <c:tickLblPos val="nextTo"/>
        <c:txPr>
          <a:bodyPr rot="-288000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3902336"/>
        <c:crosses val="autoZero"/>
        <c:auto val="1"/>
        <c:lblOffset val="100"/>
        <c:baseTimeUnit val="months"/>
        <c:majorUnit val="4"/>
        <c:majorTimeUnit val="months"/>
        <c:minorUnit val="1"/>
        <c:minorTimeUnit val="months"/>
      </c:dateAx>
      <c:valAx>
        <c:axId val="393902336"/>
        <c:scaling>
          <c:orientation val="minMax"/>
          <c:min val="3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ZA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93900800"/>
        <c:crosses val="autoZero"/>
        <c:crossBetween val="between"/>
      </c:valAx>
    </c:plotArea>
    <c:plotVisOnly val="1"/>
    <c:dispBlanksAs val="gap"/>
    <c:showDLblsOverMax val="0"/>
  </c:chart>
  <c:spPr>
    <a:solidFill>
      <a:srgbClr val="8064A2">
        <a:lumMod val="60000"/>
        <a:lumOff val="40000"/>
      </a:srgb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63352954275026E-2"/>
          <c:y val="3.7694054113746919E-2"/>
          <c:w val="0.91324788501971732"/>
          <c:h val="0.92683027173801269"/>
        </c:manualLayout>
      </c:layout>
      <c:lineChart>
        <c:grouping val="standard"/>
        <c:varyColors val="0"/>
        <c:ser>
          <c:idx val="0"/>
          <c:order val="0"/>
          <c:tx>
            <c:strRef>
              <c:f>'Civil Cases for Debt'!$C$2</c:f>
              <c:strCache>
                <c:ptCount val="1"/>
                <c:pt idx="0">
                  <c:v>Business enterprises</c:v>
                </c:pt>
              </c:strCache>
            </c:strRef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FF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'Civil Cases for Debt'!$A$353:$A$378</c:f>
              <c:strCache>
                <c:ptCount val="26"/>
                <c:pt idx="0">
                  <c:v>Year-on-Year 1991</c:v>
                </c:pt>
                <c:pt idx="1">
                  <c:v>Year-on-Year 1992</c:v>
                </c:pt>
                <c:pt idx="2">
                  <c:v>Year-on-Year 1993</c:v>
                </c:pt>
                <c:pt idx="3">
                  <c:v>Year-on-Year 1994</c:v>
                </c:pt>
                <c:pt idx="4">
                  <c:v>Year-on-Year 1995</c:v>
                </c:pt>
                <c:pt idx="5">
                  <c:v>Year-on-Year 1996</c:v>
                </c:pt>
                <c:pt idx="6">
                  <c:v>Year-on-Year 1997</c:v>
                </c:pt>
                <c:pt idx="7">
                  <c:v>Year-on-Year 1998</c:v>
                </c:pt>
                <c:pt idx="8">
                  <c:v>Year-on-Year 1999</c:v>
                </c:pt>
                <c:pt idx="9">
                  <c:v>Year-on-Year 2000</c:v>
                </c:pt>
                <c:pt idx="10">
                  <c:v>Year-on-Year 2001</c:v>
                </c:pt>
                <c:pt idx="11">
                  <c:v>Year-on-Year 2002</c:v>
                </c:pt>
                <c:pt idx="12">
                  <c:v>Year-on-Year 2003</c:v>
                </c:pt>
                <c:pt idx="13">
                  <c:v>Year-on-Year 2004</c:v>
                </c:pt>
                <c:pt idx="14">
                  <c:v>Year-on-Year 2005</c:v>
                </c:pt>
                <c:pt idx="15">
                  <c:v>Year-on-Year 2006</c:v>
                </c:pt>
                <c:pt idx="16">
                  <c:v>Year-on-Year 2007</c:v>
                </c:pt>
                <c:pt idx="17">
                  <c:v>Year-on-Year 2008</c:v>
                </c:pt>
                <c:pt idx="18">
                  <c:v>Year-on-Year 2009</c:v>
                </c:pt>
                <c:pt idx="19">
                  <c:v>Year-on-Year 2010</c:v>
                </c:pt>
                <c:pt idx="20">
                  <c:v>Year-on-Year 2011</c:v>
                </c:pt>
                <c:pt idx="21">
                  <c:v>Year-on-Year 2012</c:v>
                </c:pt>
                <c:pt idx="22">
                  <c:v>Year-on-Year 2013</c:v>
                </c:pt>
                <c:pt idx="23">
                  <c:v>Year-on-Year 2014</c:v>
                </c:pt>
                <c:pt idx="24">
                  <c:v>Year-on-Year 2015</c:v>
                </c:pt>
                <c:pt idx="25">
                  <c:v>Year-on-Year 2016</c:v>
                </c:pt>
              </c:strCache>
            </c:strRef>
          </c:cat>
          <c:val>
            <c:numRef>
              <c:f>'Civil Cases for Debt'!$C$353:$C$378</c:f>
              <c:numCache>
                <c:formatCode>0.00</c:formatCode>
                <c:ptCount val="26"/>
                <c:pt idx="0">
                  <c:v>36.68673248254273</c:v>
                </c:pt>
                <c:pt idx="1">
                  <c:v>1.374061938484304</c:v>
                </c:pt>
                <c:pt idx="2">
                  <c:v>4.088902790810824</c:v>
                </c:pt>
                <c:pt idx="3">
                  <c:v>-5.6954206247182642</c:v>
                </c:pt>
                <c:pt idx="4">
                  <c:v>7.3352511617614384</c:v>
                </c:pt>
                <c:pt idx="5">
                  <c:v>1.6946776401510779</c:v>
                </c:pt>
                <c:pt idx="6">
                  <c:v>29.385242910547614</c:v>
                </c:pt>
                <c:pt idx="7">
                  <c:v>-16.196397457913935</c:v>
                </c:pt>
                <c:pt idx="8">
                  <c:v>1.7579166077431017</c:v>
                </c:pt>
                <c:pt idx="9">
                  <c:v>27.645708390793537</c:v>
                </c:pt>
                <c:pt idx="10">
                  <c:v>-6.2541024194198425</c:v>
                </c:pt>
                <c:pt idx="11">
                  <c:v>-9.9640084512578575</c:v>
                </c:pt>
                <c:pt idx="12">
                  <c:v>-11.671771503414218</c:v>
                </c:pt>
                <c:pt idx="13">
                  <c:v>-2.6389564653274951</c:v>
                </c:pt>
                <c:pt idx="14">
                  <c:v>11.914394047562382</c:v>
                </c:pt>
                <c:pt idx="15">
                  <c:v>14.341607246643903</c:v>
                </c:pt>
                <c:pt idx="16">
                  <c:v>-12.273741631539796</c:v>
                </c:pt>
                <c:pt idx="17">
                  <c:v>25.434567552289415</c:v>
                </c:pt>
                <c:pt idx="18">
                  <c:v>-1.4359349914091726</c:v>
                </c:pt>
                <c:pt idx="19">
                  <c:v>-2.659373821199547</c:v>
                </c:pt>
                <c:pt idx="20">
                  <c:v>-8.3375902015700554</c:v>
                </c:pt>
                <c:pt idx="21">
                  <c:v>-11.909322093611669</c:v>
                </c:pt>
                <c:pt idx="22">
                  <c:v>-17.086117756560821</c:v>
                </c:pt>
                <c:pt idx="23">
                  <c:v>-11.962393881989749</c:v>
                </c:pt>
                <c:pt idx="24">
                  <c:v>9.2255737966209743</c:v>
                </c:pt>
                <c:pt idx="25">
                  <c:v>-12.119111678599122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'Civil Cases for Debt'!$D$2</c:f>
              <c:strCache>
                <c:ptCount val="1"/>
                <c:pt idx="0">
                  <c:v>Private persons</c:v>
                </c:pt>
              </c:strCache>
            </c:strRef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'Civil Cases for Debt'!$A$353:$A$378</c:f>
              <c:strCache>
                <c:ptCount val="26"/>
                <c:pt idx="0">
                  <c:v>Year-on-Year 1991</c:v>
                </c:pt>
                <c:pt idx="1">
                  <c:v>Year-on-Year 1992</c:v>
                </c:pt>
                <c:pt idx="2">
                  <c:v>Year-on-Year 1993</c:v>
                </c:pt>
                <c:pt idx="3">
                  <c:v>Year-on-Year 1994</c:v>
                </c:pt>
                <c:pt idx="4">
                  <c:v>Year-on-Year 1995</c:v>
                </c:pt>
                <c:pt idx="5">
                  <c:v>Year-on-Year 1996</c:v>
                </c:pt>
                <c:pt idx="6">
                  <c:v>Year-on-Year 1997</c:v>
                </c:pt>
                <c:pt idx="7">
                  <c:v>Year-on-Year 1998</c:v>
                </c:pt>
                <c:pt idx="8">
                  <c:v>Year-on-Year 1999</c:v>
                </c:pt>
                <c:pt idx="9">
                  <c:v>Year-on-Year 2000</c:v>
                </c:pt>
                <c:pt idx="10">
                  <c:v>Year-on-Year 2001</c:v>
                </c:pt>
                <c:pt idx="11">
                  <c:v>Year-on-Year 2002</c:v>
                </c:pt>
                <c:pt idx="12">
                  <c:v>Year-on-Year 2003</c:v>
                </c:pt>
                <c:pt idx="13">
                  <c:v>Year-on-Year 2004</c:v>
                </c:pt>
                <c:pt idx="14">
                  <c:v>Year-on-Year 2005</c:v>
                </c:pt>
                <c:pt idx="15">
                  <c:v>Year-on-Year 2006</c:v>
                </c:pt>
                <c:pt idx="16">
                  <c:v>Year-on-Year 2007</c:v>
                </c:pt>
                <c:pt idx="17">
                  <c:v>Year-on-Year 2008</c:v>
                </c:pt>
                <c:pt idx="18">
                  <c:v>Year-on-Year 2009</c:v>
                </c:pt>
                <c:pt idx="19">
                  <c:v>Year-on-Year 2010</c:v>
                </c:pt>
                <c:pt idx="20">
                  <c:v>Year-on-Year 2011</c:v>
                </c:pt>
                <c:pt idx="21">
                  <c:v>Year-on-Year 2012</c:v>
                </c:pt>
                <c:pt idx="22">
                  <c:v>Year-on-Year 2013</c:v>
                </c:pt>
                <c:pt idx="23">
                  <c:v>Year-on-Year 2014</c:v>
                </c:pt>
                <c:pt idx="24">
                  <c:v>Year-on-Year 2015</c:v>
                </c:pt>
                <c:pt idx="25">
                  <c:v>Year-on-Year 2016</c:v>
                </c:pt>
              </c:strCache>
            </c:strRef>
          </c:cat>
          <c:val>
            <c:numRef>
              <c:f>'Civil Cases for Debt'!$D$353:$D$378</c:f>
              <c:numCache>
                <c:formatCode>0.00</c:formatCode>
                <c:ptCount val="26"/>
                <c:pt idx="0">
                  <c:v>6.4394741688921631</c:v>
                </c:pt>
                <c:pt idx="1">
                  <c:v>7.2669875770687984</c:v>
                </c:pt>
                <c:pt idx="2">
                  <c:v>0.66330193092545686</c:v>
                </c:pt>
                <c:pt idx="3">
                  <c:v>-2.5862474773019892</c:v>
                </c:pt>
                <c:pt idx="4">
                  <c:v>7.3514337151570119</c:v>
                </c:pt>
                <c:pt idx="5">
                  <c:v>13.61364755189568</c:v>
                </c:pt>
                <c:pt idx="6">
                  <c:v>10.988774766998006</c:v>
                </c:pt>
                <c:pt idx="7">
                  <c:v>4.456593481294024</c:v>
                </c:pt>
                <c:pt idx="8">
                  <c:v>6.3251789362048489</c:v>
                </c:pt>
                <c:pt idx="9">
                  <c:v>8.4330595385526053</c:v>
                </c:pt>
                <c:pt idx="10">
                  <c:v>6.5486278961885249</c:v>
                </c:pt>
                <c:pt idx="11">
                  <c:v>-4.022755449943185</c:v>
                </c:pt>
                <c:pt idx="12">
                  <c:v>3.103738350034297</c:v>
                </c:pt>
                <c:pt idx="13">
                  <c:v>-12.177665855161237</c:v>
                </c:pt>
                <c:pt idx="14">
                  <c:v>-6.4824734965485149</c:v>
                </c:pt>
                <c:pt idx="15">
                  <c:v>5.0516048823440736</c:v>
                </c:pt>
                <c:pt idx="16">
                  <c:v>-8.59421418216583</c:v>
                </c:pt>
                <c:pt idx="17">
                  <c:v>-4.0401175036615689</c:v>
                </c:pt>
                <c:pt idx="18">
                  <c:v>12.263577520963736</c:v>
                </c:pt>
                <c:pt idx="19">
                  <c:v>-8.6882135300971921</c:v>
                </c:pt>
                <c:pt idx="20">
                  <c:v>-19.215060354764965</c:v>
                </c:pt>
                <c:pt idx="21">
                  <c:v>-19.88284948535475</c:v>
                </c:pt>
                <c:pt idx="22">
                  <c:v>-8.0392233948894241</c:v>
                </c:pt>
                <c:pt idx="23">
                  <c:v>-4.3208069271786123</c:v>
                </c:pt>
                <c:pt idx="24">
                  <c:v>-15.669347096997818</c:v>
                </c:pt>
                <c:pt idx="25">
                  <c:v>-7.5008629893952614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25600"/>
        <c:axId val="395627136"/>
      </c:lineChart>
      <c:catAx>
        <c:axId val="395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62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562713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6256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72098510343261679"/>
          <c:y val="5.7649667405764875E-2"/>
          <c:w val="0.27432605939709942"/>
          <c:h val="0.10864768289773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4084507042253521E-2"/>
          <c:y val="1.24378109452736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05653982419694"/>
          <c:y val="1.9900545856039394E-2"/>
          <c:w val="0.66432001027004628"/>
          <c:h val="0.77860885661757795"/>
        </c:manualLayout>
      </c:layout>
      <c:pie3DChart>
        <c:varyColors val="1"/>
        <c:ser>
          <c:idx val="0"/>
          <c:order val="0"/>
          <c:tx>
            <c:strRef>
              <c:f>'Civil Cases for Debt'!$A$323</c:f>
              <c:strCache>
                <c:ptCount val="1"/>
                <c:pt idx="0">
                  <c:v>Average 1990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7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6"/>
              <c:layout>
                <c:manualLayout>
                  <c:x val="-1.8486994489179443E-2"/>
                  <c:y val="3.426587067175718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Debt'!$B$323:$P$323</c:f>
              <c:numCache>
                <c:formatCode>#,##0</c:formatCode>
                <c:ptCount val="15"/>
                <c:pt idx="0">
                  <c:v>79315</c:v>
                </c:pt>
                <c:pt idx="1">
                  <c:v>6921.666666666667</c:v>
                </c:pt>
                <c:pt idx="2">
                  <c:v>72393.333333333328</c:v>
                </c:pt>
                <c:pt idx="3">
                  <c:v>11429.333333333334</c:v>
                </c:pt>
                <c:pt idx="4">
                  <c:v>2548.0833333333335</c:v>
                </c:pt>
                <c:pt idx="5">
                  <c:v>1138.75</c:v>
                </c:pt>
                <c:pt idx="6">
                  <c:v>566.25</c:v>
                </c:pt>
                <c:pt idx="7">
                  <c:v>2277.6666666666665</c:v>
                </c:pt>
                <c:pt idx="8">
                  <c:v>5568.25</c:v>
                </c:pt>
                <c:pt idx="9">
                  <c:v>7985.916666666667</c:v>
                </c:pt>
                <c:pt idx="10">
                  <c:v>5664.5</c:v>
                </c:pt>
                <c:pt idx="11">
                  <c:v>2343.6666666666665</c:v>
                </c:pt>
                <c:pt idx="12">
                  <c:v>5816.333333333333</c:v>
                </c:pt>
                <c:pt idx="13">
                  <c:v>1587.75</c:v>
                </c:pt>
                <c:pt idx="14">
                  <c:v>1859.5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563380281690141E-2"/>
          <c:y val="0.81094736292291758"/>
          <c:w val="0.98122176629329783"/>
          <c:h val="0.181592562123763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5240328253224003E-2"/>
          <c:y val="1.24069478908188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33304120397747"/>
          <c:y val="1.7369748092611197E-2"/>
          <c:w val="0.67057482699784265"/>
          <c:h val="0.78412005675216245"/>
        </c:manualLayout>
      </c:layout>
      <c:pie3DChart>
        <c:varyColors val="1"/>
        <c:ser>
          <c:idx val="0"/>
          <c:order val="0"/>
          <c:tx>
            <c:strRef>
              <c:f>'Civil Cases for Debt'!$A$333</c:f>
              <c:strCache>
                <c:ptCount val="1"/>
                <c:pt idx="0">
                  <c:v>Average 2000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0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5"/>
              <c:layout>
                <c:manualLayout>
                  <c:x val="1.4606084969203141E-2"/>
                  <c:y val="-5.0494036776038524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6.2121346848090453E-2"/>
                  <c:y val="3.3283394969735292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Debt'!$E$333:$P$333</c:f>
              <c:numCache>
                <c:formatCode>#,##0</c:formatCode>
                <c:ptCount val="12"/>
                <c:pt idx="0">
                  <c:v>19018.166666666668</c:v>
                </c:pt>
                <c:pt idx="1">
                  <c:v>10275.25</c:v>
                </c:pt>
                <c:pt idx="2">
                  <c:v>3248.6666666666665</c:v>
                </c:pt>
                <c:pt idx="3">
                  <c:v>1535</c:v>
                </c:pt>
                <c:pt idx="4">
                  <c:v>3153.5833333333335</c:v>
                </c:pt>
                <c:pt idx="5">
                  <c:v>10152.5</c:v>
                </c:pt>
                <c:pt idx="6">
                  <c:v>10014</c:v>
                </c:pt>
                <c:pt idx="7">
                  <c:v>8288.5833333333339</c:v>
                </c:pt>
                <c:pt idx="8">
                  <c:v>3890.1666666666665</c:v>
                </c:pt>
                <c:pt idx="9">
                  <c:v>11774.75</c:v>
                </c:pt>
                <c:pt idx="10">
                  <c:v>3913.4166666666665</c:v>
                </c:pt>
                <c:pt idx="11">
                  <c:v>2950.3333333333335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3786635404455067E-3"/>
          <c:y val="0.81389682369114691"/>
          <c:w val="0.98007095537442368"/>
          <c:h val="0.1786603101411433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5222482435597201E-2"/>
          <c:y val="1.21951219512195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44730679158717"/>
          <c:y val="1.7073170731707481E-2"/>
          <c:w val="0.67564402810316815"/>
          <c:h val="0.77560975609764748"/>
        </c:manualLayout>
      </c:layout>
      <c:pie3DChart>
        <c:varyColors val="1"/>
        <c:ser>
          <c:idx val="0"/>
          <c:order val="0"/>
          <c:tx>
            <c:strRef>
              <c:f>'Civil Cases for Debt'!$A$341</c:f>
              <c:strCache>
                <c:ptCount val="1"/>
                <c:pt idx="0">
                  <c:v>Average 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2.0431257568218689E-2"/>
                  <c:y val="1.379169067281244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1592641083799"/>
                  <c:y val="-6.8446322258499032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-1.4688327893439845E-3"/>
                  <c:y val="-1.894321746367069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-1.2023824890741141E-2"/>
                  <c:y val="6.2572178477690327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Debt'!$E$341:$P$341</c:f>
              <c:numCache>
                <c:formatCode>#,##0</c:formatCode>
                <c:ptCount val="12"/>
                <c:pt idx="0">
                  <c:v>10293.75</c:v>
                </c:pt>
                <c:pt idx="1">
                  <c:v>4785.666666666667</c:v>
                </c:pt>
                <c:pt idx="2">
                  <c:v>1542.1666666666667</c:v>
                </c:pt>
                <c:pt idx="3">
                  <c:v>635.66666666666663</c:v>
                </c:pt>
                <c:pt idx="4">
                  <c:v>1694.0833333333333</c:v>
                </c:pt>
                <c:pt idx="5">
                  <c:v>6860.583333333333</c:v>
                </c:pt>
                <c:pt idx="6">
                  <c:v>18086.083333333332</c:v>
                </c:pt>
                <c:pt idx="7">
                  <c:v>5188.5</c:v>
                </c:pt>
                <c:pt idx="8">
                  <c:v>2935.0833333333335</c:v>
                </c:pt>
                <c:pt idx="9">
                  <c:v>12157.416666666666</c:v>
                </c:pt>
                <c:pt idx="10">
                  <c:v>2359.6666666666665</c:v>
                </c:pt>
                <c:pt idx="11">
                  <c:v>2931.9166666666665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538641686182669E-2"/>
          <c:y val="0.81707317073170727"/>
          <c:w val="0.97892271662763464"/>
          <c:h val="0.175609756097559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8364435876057E-2"/>
          <c:y val="5.0447023693144452E-2"/>
          <c:w val="0.92037470725995318"/>
          <c:h val="0.93141592920353977"/>
        </c:manualLayout>
      </c:layout>
      <c:lineChart>
        <c:grouping val="standard"/>
        <c:varyColors val="0"/>
        <c:ser>
          <c:idx val="0"/>
          <c:order val="0"/>
          <c:tx>
            <c:strRef>
              <c:f>'Civil Cases for Debt'!$I$2</c:f>
              <c:strCache>
                <c:ptCount val="1"/>
                <c:pt idx="0">
                  <c:v>Pietermaritzburg</c:v>
                </c:pt>
              </c:strCache>
            </c:strRef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none"/>
          </c:marker>
          <c:trendline>
            <c:spPr>
              <a:ln w="38100" cmpd="sng">
                <a:solidFill>
                  <a:srgbClr val="0000FF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'Civil Cases for Debt'!$A$358:$A$378</c:f>
              <c:strCache>
                <c:ptCount val="21"/>
                <c:pt idx="0">
                  <c:v>Year-on-Year 1996</c:v>
                </c:pt>
                <c:pt idx="1">
                  <c:v>Year-on-Year 1997</c:v>
                </c:pt>
                <c:pt idx="2">
                  <c:v>Year-on-Year 1998</c:v>
                </c:pt>
                <c:pt idx="3">
                  <c:v>Year-on-Year 1999</c:v>
                </c:pt>
                <c:pt idx="4">
                  <c:v>Year-on-Year 2000</c:v>
                </c:pt>
                <c:pt idx="5">
                  <c:v>Year-on-Year 2001</c:v>
                </c:pt>
                <c:pt idx="6">
                  <c:v>Year-on-Year 2002</c:v>
                </c:pt>
                <c:pt idx="7">
                  <c:v>Year-on-Year 2003</c:v>
                </c:pt>
                <c:pt idx="8">
                  <c:v>Year-on-Year 2004</c:v>
                </c:pt>
                <c:pt idx="9">
                  <c:v>Year-on-Year 2005</c:v>
                </c:pt>
                <c:pt idx="10">
                  <c:v>Year-on-Year 2006</c:v>
                </c:pt>
                <c:pt idx="11">
                  <c:v>Year-on-Year 2007</c:v>
                </c:pt>
                <c:pt idx="12">
                  <c:v>Year-on-Year 2008</c:v>
                </c:pt>
                <c:pt idx="13">
                  <c:v>Year-on-Year 2009</c:v>
                </c:pt>
                <c:pt idx="14">
                  <c:v>Year-on-Year 2010</c:v>
                </c:pt>
                <c:pt idx="15">
                  <c:v>Year-on-Year 2011</c:v>
                </c:pt>
                <c:pt idx="16">
                  <c:v>Year-on-Year 2012</c:v>
                </c:pt>
                <c:pt idx="17">
                  <c:v>Year-on-Year 2013</c:v>
                </c:pt>
                <c:pt idx="18">
                  <c:v>Year-on-Year 2014</c:v>
                </c:pt>
                <c:pt idx="19">
                  <c:v>Year-on-Year 2015</c:v>
                </c:pt>
                <c:pt idx="20">
                  <c:v>Year-on-Year 2016</c:v>
                </c:pt>
              </c:strCache>
            </c:strRef>
          </c:cat>
          <c:val>
            <c:numRef>
              <c:f>'Civil Cases for Debt'!$I$358:$I$378</c:f>
              <c:numCache>
                <c:formatCode>0.00</c:formatCode>
                <c:ptCount val="21"/>
                <c:pt idx="0">
                  <c:v>3.4896005282271436</c:v>
                </c:pt>
                <c:pt idx="1">
                  <c:v>2.4818961942131681</c:v>
                </c:pt>
                <c:pt idx="2">
                  <c:v>-8.6007782101167312</c:v>
                </c:pt>
                <c:pt idx="3">
                  <c:v>15.90491110959743</c:v>
                </c:pt>
                <c:pt idx="4">
                  <c:v>11.198283968030093</c:v>
                </c:pt>
                <c:pt idx="5">
                  <c:v>22.622413656422584</c:v>
                </c:pt>
                <c:pt idx="6">
                  <c:v>-9.9409533660891274</c:v>
                </c:pt>
                <c:pt idx="7">
                  <c:v>-23.935775645473907</c:v>
                </c:pt>
                <c:pt idx="8">
                  <c:v>-35.922360639234931</c:v>
                </c:pt>
                <c:pt idx="9">
                  <c:v>3.9864499975452801</c:v>
                </c:pt>
                <c:pt idx="10">
                  <c:v>-9.9334309050564151</c:v>
                </c:pt>
                <c:pt idx="11">
                  <c:v>-3.7322430151491273</c:v>
                </c:pt>
                <c:pt idx="12">
                  <c:v>10.694255377075949</c:v>
                </c:pt>
                <c:pt idx="13">
                  <c:v>6.3406955580697577</c:v>
                </c:pt>
                <c:pt idx="14">
                  <c:v>5.6341937274493477</c:v>
                </c:pt>
                <c:pt idx="15">
                  <c:v>-27.285864424592749</c:v>
                </c:pt>
                <c:pt idx="16">
                  <c:v>28.539596507076187</c:v>
                </c:pt>
                <c:pt idx="17">
                  <c:v>-12.087706146926536</c:v>
                </c:pt>
                <c:pt idx="18">
                  <c:v>10.504156896184181</c:v>
                </c:pt>
                <c:pt idx="19">
                  <c:v>-31.965276103207145</c:v>
                </c:pt>
                <c:pt idx="20">
                  <c:v>-28.780038278868641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'Civil Cases for Debt'!$J$2</c:f>
              <c:strCache>
                <c:ptCount val="1"/>
                <c:pt idx="0">
                  <c:v>Durban</c:v>
                </c:pt>
              </c:strCache>
            </c:strRef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'Civil Cases for Debt'!$A$358:$A$378</c:f>
              <c:strCache>
                <c:ptCount val="21"/>
                <c:pt idx="0">
                  <c:v>Year-on-Year 1996</c:v>
                </c:pt>
                <c:pt idx="1">
                  <c:v>Year-on-Year 1997</c:v>
                </c:pt>
                <c:pt idx="2">
                  <c:v>Year-on-Year 1998</c:v>
                </c:pt>
                <c:pt idx="3">
                  <c:v>Year-on-Year 1999</c:v>
                </c:pt>
                <c:pt idx="4">
                  <c:v>Year-on-Year 2000</c:v>
                </c:pt>
                <c:pt idx="5">
                  <c:v>Year-on-Year 2001</c:v>
                </c:pt>
                <c:pt idx="6">
                  <c:v>Year-on-Year 2002</c:v>
                </c:pt>
                <c:pt idx="7">
                  <c:v>Year-on-Year 2003</c:v>
                </c:pt>
                <c:pt idx="8">
                  <c:v>Year-on-Year 2004</c:v>
                </c:pt>
                <c:pt idx="9">
                  <c:v>Year-on-Year 2005</c:v>
                </c:pt>
                <c:pt idx="10">
                  <c:v>Year-on-Year 2006</c:v>
                </c:pt>
                <c:pt idx="11">
                  <c:v>Year-on-Year 2007</c:v>
                </c:pt>
                <c:pt idx="12">
                  <c:v>Year-on-Year 2008</c:v>
                </c:pt>
                <c:pt idx="13">
                  <c:v>Year-on-Year 2009</c:v>
                </c:pt>
                <c:pt idx="14">
                  <c:v>Year-on-Year 2010</c:v>
                </c:pt>
                <c:pt idx="15">
                  <c:v>Year-on-Year 2011</c:v>
                </c:pt>
                <c:pt idx="16">
                  <c:v>Year-on-Year 2012</c:v>
                </c:pt>
                <c:pt idx="17">
                  <c:v>Year-on-Year 2013</c:v>
                </c:pt>
                <c:pt idx="18">
                  <c:v>Year-on-Year 2014</c:v>
                </c:pt>
                <c:pt idx="19">
                  <c:v>Year-on-Year 2015</c:v>
                </c:pt>
                <c:pt idx="20">
                  <c:v>Year-on-Year 2016</c:v>
                </c:pt>
              </c:strCache>
            </c:strRef>
          </c:cat>
          <c:val>
            <c:numRef>
              <c:f>'Civil Cases for Debt'!$J$358:$J$378</c:f>
              <c:numCache>
                <c:formatCode>0.00</c:formatCode>
                <c:ptCount val="21"/>
                <c:pt idx="0">
                  <c:v>-10.366913206202099</c:v>
                </c:pt>
                <c:pt idx="1">
                  <c:v>29.410083386148695</c:v>
                </c:pt>
                <c:pt idx="2">
                  <c:v>6.444519133816681</c:v>
                </c:pt>
                <c:pt idx="3">
                  <c:v>8.901949141560868</c:v>
                </c:pt>
                <c:pt idx="4">
                  <c:v>0.92495526596417155</c:v>
                </c:pt>
                <c:pt idx="5">
                  <c:v>-3.2580421302411025</c:v>
                </c:pt>
                <c:pt idx="6">
                  <c:v>21.643573154138792</c:v>
                </c:pt>
                <c:pt idx="7">
                  <c:v>-3.0027202343586525</c:v>
                </c:pt>
                <c:pt idx="8">
                  <c:v>-7.9063747168590233</c:v>
                </c:pt>
                <c:pt idx="9">
                  <c:v>-36.231748262668852</c:v>
                </c:pt>
                <c:pt idx="10">
                  <c:v>-10.28432188862223</c:v>
                </c:pt>
                <c:pt idx="11">
                  <c:v>10.817671866683044</c:v>
                </c:pt>
                <c:pt idx="12">
                  <c:v>1.3941745181353487</c:v>
                </c:pt>
                <c:pt idx="13">
                  <c:v>10.742526753070075</c:v>
                </c:pt>
                <c:pt idx="14">
                  <c:v>-0.42667076153600675</c:v>
                </c:pt>
                <c:pt idx="15">
                  <c:v>-28.480315481042506</c:v>
                </c:pt>
                <c:pt idx="16">
                  <c:v>-34.591156221602724</c:v>
                </c:pt>
                <c:pt idx="17">
                  <c:v>10.290100781765089</c:v>
                </c:pt>
                <c:pt idx="18">
                  <c:v>-29.07895298689099</c:v>
                </c:pt>
                <c:pt idx="19">
                  <c:v>12.812330664097789</c:v>
                </c:pt>
                <c:pt idx="20">
                  <c:v>20.115279927416335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420800"/>
        <c:axId val="395422336"/>
      </c:lineChart>
      <c:catAx>
        <c:axId val="3954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42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542233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4208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7576111964333484"/>
          <c:y val="5.5309734513274339E-2"/>
          <c:w val="0.23770491536855032"/>
          <c:h val="0.108407079646017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5222482435597201E-2"/>
          <c:y val="1.21950411538363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44730679158726"/>
          <c:y val="1.7073170731707481E-2"/>
          <c:w val="0.6756440281031687"/>
          <c:h val="0.77560975609764782"/>
        </c:manualLayout>
      </c:layout>
      <c:pie3DChart>
        <c:varyColors val="1"/>
        <c:ser>
          <c:idx val="0"/>
          <c:order val="0"/>
          <c:tx>
            <c:strRef>
              <c:f>'Civil Cases for Debt'!$A$342</c:f>
              <c:strCache>
                <c:ptCount val="1"/>
                <c:pt idx="0">
                  <c:v>Average 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2.0431257568218703E-2"/>
                  <c:y val="1.379169067281244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1592641083799"/>
                  <c:y val="-6.8446322258499032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-1.4688327893439845E-3"/>
                  <c:y val="-1.894321746367069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-1.2023824890741141E-2"/>
                  <c:y val="6.2572178477690327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Debt'!$E$342:$P$342</c:f>
              <c:numCache>
                <c:formatCode>#,##0</c:formatCode>
                <c:ptCount val="12"/>
                <c:pt idx="0">
                  <c:v>11219.333333333334</c:v>
                </c:pt>
                <c:pt idx="1">
                  <c:v>3618</c:v>
                </c:pt>
                <c:pt idx="2">
                  <c:v>1506.6666666666667</c:v>
                </c:pt>
                <c:pt idx="3">
                  <c:v>668.83333333333337</c:v>
                </c:pt>
                <c:pt idx="4">
                  <c:v>1801.5</c:v>
                </c:pt>
                <c:pt idx="5">
                  <c:v>7597.583333333333</c:v>
                </c:pt>
                <c:pt idx="6">
                  <c:v>21678.083333333332</c:v>
                </c:pt>
                <c:pt idx="7">
                  <c:v>4541.75</c:v>
                </c:pt>
                <c:pt idx="8">
                  <c:v>3175.8333333333335</c:v>
                </c:pt>
                <c:pt idx="9">
                  <c:v>12696.75</c:v>
                </c:pt>
                <c:pt idx="10">
                  <c:v>2025.1666666666667</c:v>
                </c:pt>
                <c:pt idx="11">
                  <c:v>3377.5833333333335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538641686182669E-2"/>
          <c:y val="0.81707310857990001"/>
          <c:w val="0.97892271662763464"/>
          <c:h val="0.17560966286980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5222482435597201E-2"/>
          <c:y val="1.21950411538363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44730679158731"/>
          <c:y val="1.7073170731707481E-2"/>
          <c:w val="0.67564402810316915"/>
          <c:h val="0.77560975609764804"/>
        </c:manualLayout>
      </c:layout>
      <c:pie3DChart>
        <c:varyColors val="1"/>
        <c:ser>
          <c:idx val="0"/>
          <c:order val="0"/>
          <c:tx>
            <c:strRef>
              <c:f>'Civil Cases for Debt'!$A$343</c:f>
              <c:strCache>
                <c:ptCount val="1"/>
                <c:pt idx="0">
                  <c:v>Average 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2.0431257568218723E-2"/>
                  <c:y val="1.379169067281244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1592641083799"/>
                  <c:y val="-6.8446322258499032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-1.4688327893439845E-3"/>
                  <c:y val="-1.894321746367069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-1.2023824890741141E-2"/>
                  <c:y val="6.2572178477690327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Debt'!$E$343:$P$343</c:f>
              <c:numCache>
                <c:formatCode>#,##0</c:formatCode>
                <c:ptCount val="12"/>
                <c:pt idx="0">
                  <c:v>9838.8333333333339</c:v>
                </c:pt>
                <c:pt idx="1">
                  <c:v>3094.6666666666665</c:v>
                </c:pt>
                <c:pt idx="2">
                  <c:v>1318.5833333333333</c:v>
                </c:pt>
                <c:pt idx="3">
                  <c:v>437.16666666666669</c:v>
                </c:pt>
                <c:pt idx="4">
                  <c:v>1903</c:v>
                </c:pt>
                <c:pt idx="5">
                  <c:v>7565.166666666667</c:v>
                </c:pt>
                <c:pt idx="6">
                  <c:v>21344.5</c:v>
                </c:pt>
                <c:pt idx="7">
                  <c:v>4530.5</c:v>
                </c:pt>
                <c:pt idx="8">
                  <c:v>2832.3333333333335</c:v>
                </c:pt>
                <c:pt idx="9">
                  <c:v>11549.5</c:v>
                </c:pt>
                <c:pt idx="10">
                  <c:v>1445.1666666666667</c:v>
                </c:pt>
                <c:pt idx="11">
                  <c:v>5354.916666666667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538641686182669E-2"/>
          <c:y val="0.81707310857990001"/>
          <c:w val="0.97892271662763464"/>
          <c:h val="0.17560966286980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25292740046913E-2"/>
          <c:y val="3.6480724920287477E-2"/>
          <c:w val="0.91569086651062503"/>
          <c:h val="0.9291855229696756"/>
        </c:manualLayout>
      </c:layout>
      <c:lineChart>
        <c:grouping val="standard"/>
        <c:varyColors val="0"/>
        <c:ser>
          <c:idx val="0"/>
          <c:order val="0"/>
          <c:tx>
            <c:strRef>
              <c:f>Electricity!$E$3</c:f>
              <c:strCache>
                <c:ptCount val="1"/>
                <c:pt idx="0">
                  <c:v>KwaZulu-Natal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Electricity!$A$195:$A$208</c:f>
              <c:strCache>
                <c:ptCount val="14"/>
                <c:pt idx="0">
                  <c:v>Year-on-Year 2003</c:v>
                </c:pt>
                <c:pt idx="1">
                  <c:v>Year-on-Year 2004</c:v>
                </c:pt>
                <c:pt idx="2">
                  <c:v>Year-on-Year 2005</c:v>
                </c:pt>
                <c:pt idx="3">
                  <c:v>Year-on-Year 2006</c:v>
                </c:pt>
                <c:pt idx="4">
                  <c:v>Year-on-Year 2007</c:v>
                </c:pt>
                <c:pt idx="5">
                  <c:v>Year-on-Year 2008</c:v>
                </c:pt>
                <c:pt idx="6">
                  <c:v>Year-on-Year 2009</c:v>
                </c:pt>
                <c:pt idx="7">
                  <c:v>Year-on-Year 2010</c:v>
                </c:pt>
                <c:pt idx="8">
                  <c:v>Year-on-Year 2011</c:v>
                </c:pt>
                <c:pt idx="9">
                  <c:v>Year-on-Year 2012</c:v>
                </c:pt>
                <c:pt idx="10">
                  <c:v>Year-on Year 2013</c:v>
                </c:pt>
                <c:pt idx="11">
                  <c:v>Year-on-Year 2014</c:v>
                </c:pt>
                <c:pt idx="12">
                  <c:v>Year-on-Year 2015</c:v>
                </c:pt>
                <c:pt idx="13">
                  <c:v>Year-on-Year 2016</c:v>
                </c:pt>
              </c:strCache>
            </c:strRef>
          </c:cat>
          <c:val>
            <c:numRef>
              <c:f>Electricity!$E$195:$E$208</c:f>
              <c:numCache>
                <c:formatCode>#,##0.00</c:formatCode>
                <c:ptCount val="14"/>
                <c:pt idx="0">
                  <c:v>4.2546971750511524</c:v>
                </c:pt>
                <c:pt idx="1">
                  <c:v>7.7338771348457858</c:v>
                </c:pt>
                <c:pt idx="2">
                  <c:v>1.8573727049025133</c:v>
                </c:pt>
                <c:pt idx="3">
                  <c:v>0.29036679133081755</c:v>
                </c:pt>
                <c:pt idx="4">
                  <c:v>4.4007967758364665E-2</c:v>
                </c:pt>
                <c:pt idx="5">
                  <c:v>-4.5192508045285074</c:v>
                </c:pt>
                <c:pt idx="6">
                  <c:v>2.0368080308430931</c:v>
                </c:pt>
                <c:pt idx="7">
                  <c:v>7.9516975503284626E-2</c:v>
                </c:pt>
                <c:pt idx="8">
                  <c:v>-0.45462183646033522</c:v>
                </c:pt>
                <c:pt idx="9">
                  <c:v>-3.7422087013003744</c:v>
                </c:pt>
                <c:pt idx="10">
                  <c:v>1.7466508070849687</c:v>
                </c:pt>
                <c:pt idx="11">
                  <c:v>-0.98882096495287708</c:v>
                </c:pt>
                <c:pt idx="12">
                  <c:v>1.1631273309378256</c:v>
                </c:pt>
                <c:pt idx="13">
                  <c:v>-0.66976410118286711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Electricity!$K$3</c:f>
              <c:strCache>
                <c:ptCount val="1"/>
                <c:pt idx="0">
                  <c:v>South Africa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Electricity!$A$195:$A$208</c:f>
              <c:strCache>
                <c:ptCount val="14"/>
                <c:pt idx="0">
                  <c:v>Year-on-Year 2003</c:v>
                </c:pt>
                <c:pt idx="1">
                  <c:v>Year-on-Year 2004</c:v>
                </c:pt>
                <c:pt idx="2">
                  <c:v>Year-on-Year 2005</c:v>
                </c:pt>
                <c:pt idx="3">
                  <c:v>Year-on-Year 2006</c:v>
                </c:pt>
                <c:pt idx="4">
                  <c:v>Year-on-Year 2007</c:v>
                </c:pt>
                <c:pt idx="5">
                  <c:v>Year-on-Year 2008</c:v>
                </c:pt>
                <c:pt idx="6">
                  <c:v>Year-on-Year 2009</c:v>
                </c:pt>
                <c:pt idx="7">
                  <c:v>Year-on-Year 2010</c:v>
                </c:pt>
                <c:pt idx="8">
                  <c:v>Year-on-Year 2011</c:v>
                </c:pt>
                <c:pt idx="9">
                  <c:v>Year-on-Year 2012</c:v>
                </c:pt>
                <c:pt idx="10">
                  <c:v>Year-on Year 2013</c:v>
                </c:pt>
                <c:pt idx="11">
                  <c:v>Year-on-Year 2014</c:v>
                </c:pt>
                <c:pt idx="12">
                  <c:v>Year-on-Year 2015</c:v>
                </c:pt>
                <c:pt idx="13">
                  <c:v>Year-on-Year 2016</c:v>
                </c:pt>
              </c:strCache>
            </c:strRef>
          </c:cat>
          <c:val>
            <c:numRef>
              <c:f>Electricity!$K$195:$K$208</c:f>
              <c:numCache>
                <c:formatCode>#,##0.00</c:formatCode>
                <c:ptCount val="14"/>
                <c:pt idx="0">
                  <c:v>3.0225920523825054</c:v>
                </c:pt>
                <c:pt idx="1">
                  <c:v>4.0273173116587477</c:v>
                </c:pt>
                <c:pt idx="2">
                  <c:v>0.63201593992176197</c:v>
                </c:pt>
                <c:pt idx="3">
                  <c:v>4.4649198766285085</c:v>
                </c:pt>
                <c:pt idx="4">
                  <c:v>4.5167088890544669</c:v>
                </c:pt>
                <c:pt idx="5">
                  <c:v>-2.4782230935460152</c:v>
                </c:pt>
                <c:pt idx="6">
                  <c:v>-2.2807746958281743</c:v>
                </c:pt>
                <c:pt idx="7">
                  <c:v>3.7446775759201683</c:v>
                </c:pt>
                <c:pt idx="8">
                  <c:v>0.36948289035601845</c:v>
                </c:pt>
                <c:pt idx="9">
                  <c:v>-1.8554091949988112</c:v>
                </c:pt>
                <c:pt idx="10">
                  <c:v>-1.0613236974890483</c:v>
                </c:pt>
                <c:pt idx="11">
                  <c:v>-1.1537145446642503</c:v>
                </c:pt>
                <c:pt idx="12">
                  <c:v>0.93378036567457934</c:v>
                </c:pt>
                <c:pt idx="13">
                  <c:v>1.566619177800866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489216"/>
        <c:axId val="368490752"/>
      </c:lineChart>
      <c:catAx>
        <c:axId val="36848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49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849075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48921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454753456612565"/>
          <c:y val="1.0729658792650925E-2"/>
          <c:w val="0.25257173159824897"/>
          <c:h val="0.105150164740045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/>
            </a:pPr>
            <a:r>
              <a:rPr lang="en-US"/>
              <a:t>PMB</a:t>
            </a:r>
            <a:r>
              <a:rPr lang="en-US" baseline="0"/>
              <a:t> and Durban Civil Cases for Debt 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2515128571455742E-2"/>
          <c:y val="2.3059244387144011E-2"/>
          <c:w val="0.86428915135608064"/>
          <c:h val="0.81996953908051573"/>
        </c:manualLayout>
      </c:layout>
      <c:lineChart>
        <c:grouping val="standard"/>
        <c:varyColors val="0"/>
        <c:ser>
          <c:idx val="0"/>
          <c:order val="0"/>
          <c:tx>
            <c:strRef>
              <c:f>'Civil Cases for Debt'!$I$2</c:f>
              <c:strCache>
                <c:ptCount val="1"/>
                <c:pt idx="0">
                  <c:v>Pietermaritzburg</c:v>
                </c:pt>
              </c:strCache>
            </c:strRef>
          </c:tx>
          <c:spPr>
            <a:ln w="41275">
              <a:solidFill>
                <a:srgbClr val="00B050"/>
              </a:solidFill>
            </a:ln>
          </c:spPr>
          <c:marker>
            <c:symbol val="none"/>
          </c:marker>
          <c:trendline>
            <c:trendlineType val="poly"/>
            <c:order val="6"/>
            <c:dispRSqr val="0"/>
            <c:dispEq val="0"/>
          </c:trendline>
          <c:cat>
            <c:numRef>
              <c:f>'Civil Cases for Debt'!$A$232:$A$319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</c:numCache>
            </c:numRef>
          </c:cat>
          <c:val>
            <c:numRef>
              <c:f>'Civil Cases for Debt'!$I$232:$I$315</c:f>
              <c:numCache>
                <c:formatCode>#,##0</c:formatCode>
                <c:ptCount val="84"/>
                <c:pt idx="0">
                  <c:v>1713</c:v>
                </c:pt>
                <c:pt idx="1">
                  <c:v>1557</c:v>
                </c:pt>
                <c:pt idx="2">
                  <c:v>1807</c:v>
                </c:pt>
                <c:pt idx="3">
                  <c:v>1403</c:v>
                </c:pt>
                <c:pt idx="4">
                  <c:v>1839</c:v>
                </c:pt>
                <c:pt idx="5">
                  <c:v>1537</c:v>
                </c:pt>
                <c:pt idx="6">
                  <c:v>1895</c:v>
                </c:pt>
                <c:pt idx="7">
                  <c:v>1693</c:v>
                </c:pt>
                <c:pt idx="8">
                  <c:v>2161</c:v>
                </c:pt>
                <c:pt idx="9">
                  <c:v>2478</c:v>
                </c:pt>
                <c:pt idx="10">
                  <c:v>2439</c:v>
                </c:pt>
                <c:pt idx="11">
                  <c:v>1096</c:v>
                </c:pt>
                <c:pt idx="12">
                  <c:v>1851</c:v>
                </c:pt>
                <c:pt idx="13">
                  <c:v>2069</c:v>
                </c:pt>
                <c:pt idx="14">
                  <c:v>2312</c:v>
                </c:pt>
                <c:pt idx="15">
                  <c:v>1944</c:v>
                </c:pt>
                <c:pt idx="16">
                  <c:v>2179</c:v>
                </c:pt>
                <c:pt idx="17">
                  <c:v>2148</c:v>
                </c:pt>
                <c:pt idx="18">
                  <c:v>1911</c:v>
                </c:pt>
                <c:pt idx="19">
                  <c:v>759</c:v>
                </c:pt>
                <c:pt idx="20">
                  <c:v>2883</c:v>
                </c:pt>
                <c:pt idx="21">
                  <c:v>2019</c:v>
                </c:pt>
                <c:pt idx="22">
                  <c:v>1594</c:v>
                </c:pt>
                <c:pt idx="23">
                  <c:v>1167</c:v>
                </c:pt>
                <c:pt idx="24">
                  <c:v>1493</c:v>
                </c:pt>
                <c:pt idx="25">
                  <c:v>1805</c:v>
                </c:pt>
                <c:pt idx="26">
                  <c:v>826</c:v>
                </c:pt>
                <c:pt idx="27">
                  <c:v>1581</c:v>
                </c:pt>
                <c:pt idx="28">
                  <c:v>1469</c:v>
                </c:pt>
                <c:pt idx="29">
                  <c:v>1325</c:v>
                </c:pt>
                <c:pt idx="30">
                  <c:v>2056</c:v>
                </c:pt>
                <c:pt idx="31">
                  <c:v>1268</c:v>
                </c:pt>
                <c:pt idx="32">
                  <c:v>1740</c:v>
                </c:pt>
                <c:pt idx="33">
                  <c:v>1141</c:v>
                </c:pt>
                <c:pt idx="34">
                  <c:v>1171</c:v>
                </c:pt>
                <c:pt idx="35">
                  <c:v>730</c:v>
                </c:pt>
                <c:pt idx="36">
                  <c:v>1251</c:v>
                </c:pt>
                <c:pt idx="37">
                  <c:v>1269</c:v>
                </c:pt>
                <c:pt idx="38">
                  <c:v>2006</c:v>
                </c:pt>
                <c:pt idx="39">
                  <c:v>1591</c:v>
                </c:pt>
                <c:pt idx="40">
                  <c:v>2411</c:v>
                </c:pt>
                <c:pt idx="41">
                  <c:v>2048</c:v>
                </c:pt>
                <c:pt idx="42">
                  <c:v>2685</c:v>
                </c:pt>
                <c:pt idx="43">
                  <c:v>2036</c:v>
                </c:pt>
                <c:pt idx="44">
                  <c:v>1831</c:v>
                </c:pt>
                <c:pt idx="45">
                  <c:v>1551</c:v>
                </c:pt>
                <c:pt idx="46">
                  <c:v>1310</c:v>
                </c:pt>
                <c:pt idx="47">
                  <c:v>1355</c:v>
                </c:pt>
                <c:pt idx="48">
                  <c:v>1519</c:v>
                </c:pt>
                <c:pt idx="49">
                  <c:v>1434</c:v>
                </c:pt>
                <c:pt idx="50">
                  <c:v>1374</c:v>
                </c:pt>
                <c:pt idx="51">
                  <c:v>1675</c:v>
                </c:pt>
                <c:pt idx="52">
                  <c:v>1760</c:v>
                </c:pt>
                <c:pt idx="53">
                  <c:v>1888</c:v>
                </c:pt>
                <c:pt idx="54">
                  <c:v>1622</c:v>
                </c:pt>
                <c:pt idx="55">
                  <c:v>1756</c:v>
                </c:pt>
                <c:pt idx="56">
                  <c:v>1412</c:v>
                </c:pt>
                <c:pt idx="57">
                  <c:v>1984</c:v>
                </c:pt>
                <c:pt idx="58">
                  <c:v>1480</c:v>
                </c:pt>
                <c:pt idx="59">
                  <c:v>860</c:v>
                </c:pt>
                <c:pt idx="60">
                  <c:v>1704</c:v>
                </c:pt>
                <c:pt idx="61">
                  <c:v>1235</c:v>
                </c:pt>
                <c:pt idx="62">
                  <c:v>1167</c:v>
                </c:pt>
                <c:pt idx="63">
                  <c:v>1320</c:v>
                </c:pt>
                <c:pt idx="64">
                  <c:v>1420</c:v>
                </c:pt>
                <c:pt idx="65">
                  <c:v>2061</c:v>
                </c:pt>
                <c:pt idx="66">
                  <c:v>1830</c:v>
                </c:pt>
                <c:pt idx="67">
                  <c:v>2221</c:v>
                </c:pt>
                <c:pt idx="68">
                  <c:v>1937</c:v>
                </c:pt>
                <c:pt idx="69">
                  <c:v>2325</c:v>
                </c:pt>
                <c:pt idx="70">
                  <c:v>2192</c:v>
                </c:pt>
                <c:pt idx="71">
                  <c:v>1323</c:v>
                </c:pt>
                <c:pt idx="72">
                  <c:v>1818</c:v>
                </c:pt>
                <c:pt idx="73">
                  <c:v>923</c:v>
                </c:pt>
                <c:pt idx="74">
                  <c:v>1126</c:v>
                </c:pt>
                <c:pt idx="75">
                  <c:v>1322</c:v>
                </c:pt>
                <c:pt idx="76" formatCode="#,##0;[Red]#,##0">
                  <c:v>1108</c:v>
                </c:pt>
                <c:pt idx="77" formatCode="#,##0;[Red]#,##0">
                  <c:v>1512</c:v>
                </c:pt>
                <c:pt idx="78" formatCode="#,##0;[Red]#,##0">
                  <c:v>1335</c:v>
                </c:pt>
                <c:pt idx="79" formatCode="#,##0;[Red]#,##0">
                  <c:v>702</c:v>
                </c:pt>
                <c:pt idx="80" formatCode="#,##0;[Red]#,##0">
                  <c:v>1042</c:v>
                </c:pt>
                <c:pt idx="81" formatCode="#,##0;[Red]#,##0">
                  <c:v>1193</c:v>
                </c:pt>
                <c:pt idx="82" formatCode="#,##0;[Red]#,##0">
                  <c:v>1044</c:v>
                </c:pt>
                <c:pt idx="83" formatCode="#,##0;[Red]#,##0">
                  <c:v>982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'Civil Cases for Debt'!$J$2</c:f>
              <c:strCache>
                <c:ptCount val="1"/>
                <c:pt idx="0">
                  <c:v>Durban</c:v>
                </c:pt>
              </c:strCache>
            </c:strRef>
          </c:tx>
          <c:spPr>
            <a:ln w="41275"/>
          </c:spPr>
          <c:marker>
            <c:symbol val="none"/>
          </c:marker>
          <c:trendline>
            <c:trendlineType val="poly"/>
            <c:order val="6"/>
            <c:dispRSqr val="0"/>
            <c:dispEq val="0"/>
          </c:trendline>
          <c:cat>
            <c:numRef>
              <c:f>'Civil Cases for Debt'!$A$232:$A$319</c:f>
              <c:numCache>
                <c:formatCode>mmm\-yy</c:formatCode>
                <c:ptCount val="8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</c:numCache>
            </c:numRef>
          </c:cat>
          <c:val>
            <c:numRef>
              <c:f>'Civil Cases for Debt'!$J$232:$J$319</c:f>
              <c:numCache>
                <c:formatCode>#,##0</c:formatCode>
                <c:ptCount val="88"/>
                <c:pt idx="0">
                  <c:v>7400</c:v>
                </c:pt>
                <c:pt idx="1">
                  <c:v>7766</c:v>
                </c:pt>
                <c:pt idx="2">
                  <c:v>7604</c:v>
                </c:pt>
                <c:pt idx="3">
                  <c:v>7336</c:v>
                </c:pt>
                <c:pt idx="4">
                  <c:v>7483</c:v>
                </c:pt>
                <c:pt idx="5">
                  <c:v>7470</c:v>
                </c:pt>
                <c:pt idx="6">
                  <c:v>7186</c:v>
                </c:pt>
                <c:pt idx="7">
                  <c:v>7967</c:v>
                </c:pt>
                <c:pt idx="8">
                  <c:v>8227</c:v>
                </c:pt>
                <c:pt idx="9">
                  <c:v>7429</c:v>
                </c:pt>
                <c:pt idx="10">
                  <c:v>7834</c:v>
                </c:pt>
                <c:pt idx="11">
                  <c:v>7469</c:v>
                </c:pt>
                <c:pt idx="12">
                  <c:v>7973</c:v>
                </c:pt>
                <c:pt idx="13">
                  <c:v>7669</c:v>
                </c:pt>
                <c:pt idx="14">
                  <c:v>6898</c:v>
                </c:pt>
                <c:pt idx="15">
                  <c:v>7668</c:v>
                </c:pt>
                <c:pt idx="16">
                  <c:v>8162</c:v>
                </c:pt>
                <c:pt idx="17">
                  <c:v>8055</c:v>
                </c:pt>
                <c:pt idx="18">
                  <c:v>8085</c:v>
                </c:pt>
                <c:pt idx="19">
                  <c:v>7540</c:v>
                </c:pt>
                <c:pt idx="20">
                  <c:v>7289</c:v>
                </c:pt>
                <c:pt idx="21">
                  <c:v>7278</c:v>
                </c:pt>
                <c:pt idx="22">
                  <c:v>7022</c:v>
                </c:pt>
                <c:pt idx="23">
                  <c:v>7143</c:v>
                </c:pt>
                <c:pt idx="24">
                  <c:v>6512</c:v>
                </c:pt>
                <c:pt idx="25">
                  <c:v>6343</c:v>
                </c:pt>
                <c:pt idx="26">
                  <c:v>6034</c:v>
                </c:pt>
                <c:pt idx="27">
                  <c:v>6031</c:v>
                </c:pt>
                <c:pt idx="28">
                  <c:v>6728</c:v>
                </c:pt>
                <c:pt idx="29">
                  <c:v>5738</c:v>
                </c:pt>
                <c:pt idx="30">
                  <c:v>6124</c:v>
                </c:pt>
                <c:pt idx="31">
                  <c:v>4909</c:v>
                </c:pt>
                <c:pt idx="32">
                  <c:v>4341</c:v>
                </c:pt>
                <c:pt idx="33">
                  <c:v>3976</c:v>
                </c:pt>
                <c:pt idx="34">
                  <c:v>4410</c:v>
                </c:pt>
                <c:pt idx="35">
                  <c:v>3781</c:v>
                </c:pt>
                <c:pt idx="36">
                  <c:v>3717</c:v>
                </c:pt>
                <c:pt idx="37">
                  <c:v>4068</c:v>
                </c:pt>
                <c:pt idx="38">
                  <c:v>3799</c:v>
                </c:pt>
                <c:pt idx="39">
                  <c:v>3374</c:v>
                </c:pt>
                <c:pt idx="40">
                  <c:v>3355</c:v>
                </c:pt>
                <c:pt idx="41">
                  <c:v>3373</c:v>
                </c:pt>
                <c:pt idx="42">
                  <c:v>3332</c:v>
                </c:pt>
                <c:pt idx="43">
                  <c:v>3427</c:v>
                </c:pt>
                <c:pt idx="44">
                  <c:v>3407</c:v>
                </c:pt>
                <c:pt idx="45">
                  <c:v>3642</c:v>
                </c:pt>
                <c:pt idx="46">
                  <c:v>3490</c:v>
                </c:pt>
                <c:pt idx="47">
                  <c:v>3484</c:v>
                </c:pt>
                <c:pt idx="48">
                  <c:v>2622</c:v>
                </c:pt>
                <c:pt idx="49">
                  <c:v>2798</c:v>
                </c:pt>
                <c:pt idx="50">
                  <c:v>4442</c:v>
                </c:pt>
                <c:pt idx="51">
                  <c:v>2901</c:v>
                </c:pt>
                <c:pt idx="52">
                  <c:v>5427</c:v>
                </c:pt>
                <c:pt idx="53">
                  <c:v>6665</c:v>
                </c:pt>
                <c:pt idx="54">
                  <c:v>5838</c:v>
                </c:pt>
                <c:pt idx="55">
                  <c:v>3789</c:v>
                </c:pt>
                <c:pt idx="56">
                  <c:v>4851</c:v>
                </c:pt>
                <c:pt idx="57">
                  <c:v>2700</c:v>
                </c:pt>
                <c:pt idx="58">
                  <c:v>2455</c:v>
                </c:pt>
                <c:pt idx="59">
                  <c:v>2350</c:v>
                </c:pt>
                <c:pt idx="60">
                  <c:v>2533</c:v>
                </c:pt>
                <c:pt idx="61">
                  <c:v>2422</c:v>
                </c:pt>
                <c:pt idx="62">
                  <c:v>2330</c:v>
                </c:pt>
                <c:pt idx="63">
                  <c:v>2766</c:v>
                </c:pt>
                <c:pt idx="64">
                  <c:v>2398</c:v>
                </c:pt>
                <c:pt idx="65">
                  <c:v>2314</c:v>
                </c:pt>
                <c:pt idx="66">
                  <c:v>2195</c:v>
                </c:pt>
                <c:pt idx="67">
                  <c:v>2530</c:v>
                </c:pt>
                <c:pt idx="68">
                  <c:v>2604</c:v>
                </c:pt>
                <c:pt idx="69">
                  <c:v>4153</c:v>
                </c:pt>
                <c:pt idx="70">
                  <c:v>4233</c:v>
                </c:pt>
                <c:pt idx="71">
                  <c:v>2740</c:v>
                </c:pt>
                <c:pt idx="72">
                  <c:v>2443</c:v>
                </c:pt>
                <c:pt idx="73">
                  <c:v>3884</c:v>
                </c:pt>
                <c:pt idx="74">
                  <c:v>2328</c:v>
                </c:pt>
                <c:pt idx="75">
                  <c:v>4481</c:v>
                </c:pt>
                <c:pt idx="76" formatCode="#,##0;[Red]#,##0">
                  <c:v>2231</c:v>
                </c:pt>
                <c:pt idx="77" formatCode="#,##0;[Red]#,##0">
                  <c:v>2292</c:v>
                </c:pt>
                <c:pt idx="78" formatCode="#,##0;[Red]#,##0">
                  <c:v>2365</c:v>
                </c:pt>
                <c:pt idx="79" formatCode="#,##0;[Red]#,##0">
                  <c:v>2351</c:v>
                </c:pt>
                <c:pt idx="80" formatCode="#,##0;[Red]#,##0">
                  <c:v>2809</c:v>
                </c:pt>
                <c:pt idx="81" formatCode="#,##0;[Red]#,##0">
                  <c:v>5037</c:v>
                </c:pt>
                <c:pt idx="82" formatCode="#,##0;[Red]#,##0">
                  <c:v>4566</c:v>
                </c:pt>
                <c:pt idx="83" formatCode="#,##0;[Red]#,##0">
                  <c:v>2687</c:v>
                </c:pt>
                <c:pt idx="84" formatCode="#,##0;[Red]#,##0">
                  <c:v>2440</c:v>
                </c:pt>
                <c:pt idx="85" formatCode="#,##0;[Red]#,##0">
                  <c:v>2593</c:v>
                </c:pt>
                <c:pt idx="86" formatCode="#,##0;[Red]#,##0">
                  <c:v>4906</c:v>
                </c:pt>
                <c:pt idx="87" formatCode="#,##0;[Red]#,##0">
                  <c:v>5065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105216"/>
        <c:axId val="396106752"/>
      </c:lineChart>
      <c:dateAx>
        <c:axId val="3961052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 sz="800"/>
            </a:pPr>
            <a:endParaRPr lang="en-US"/>
          </a:p>
        </c:txPr>
        <c:crossAx val="396106752"/>
        <c:crosses val="autoZero"/>
        <c:auto val="1"/>
        <c:lblOffset val="100"/>
        <c:baseTimeUnit val="months"/>
      </c:dateAx>
      <c:valAx>
        <c:axId val="39610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n-ZA" sz="1200"/>
            </a:pPr>
            <a:endParaRPr lang="en-US"/>
          </a:p>
        </c:txPr>
        <c:crossAx val="396105216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3646443347126019"/>
          <c:y val="0.2516521868874918"/>
          <c:w val="0.19719047011369947"/>
          <c:h val="0.16081623817642615"/>
        </c:manualLayout>
      </c:layout>
      <c:overlay val="0"/>
      <c:txPr>
        <a:bodyPr/>
        <a:lstStyle/>
        <a:p>
          <a:pPr>
            <a:defRPr lang="en-ZA" sz="1400"/>
          </a:pPr>
          <a:endParaRPr lang="en-US"/>
        </a:p>
      </c:txPr>
    </c:legend>
    <c:plotVisOnly val="1"/>
    <c:dispBlanksAs val="gap"/>
    <c:showDLblsOverMax val="0"/>
  </c:chart>
  <c:spPr>
    <a:solidFill>
      <a:schemeClr val="accent1"/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2011</a:t>
            </a:r>
          </a:p>
        </c:rich>
      </c:tx>
      <c:layout>
        <c:manualLayout>
          <c:xMode val="edge"/>
          <c:yMode val="edge"/>
          <c:x val="1.4084507042253521E-2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05653982419694"/>
          <c:y val="1.9900545856039412E-2"/>
          <c:w val="0.66432001027004695"/>
          <c:h val="0.7786088566175795"/>
        </c:manualLayout>
      </c:layout>
      <c:pie3DChart>
        <c:varyColors val="1"/>
        <c:ser>
          <c:idx val="0"/>
          <c:order val="0"/>
          <c:tx>
            <c:strRef>
              <c:f>'Civil Cases for Debt'!$A$344</c:f>
              <c:strCache>
                <c:ptCount val="1"/>
                <c:pt idx="0">
                  <c:v>Average 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0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6"/>
              <c:layout>
                <c:manualLayout>
                  <c:x val="-1.8486994489179443E-2"/>
                  <c:y val="3.4265870671757218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Debt'!$E$344:$P$344</c:f>
              <c:numCache>
                <c:formatCode>#,##0</c:formatCode>
                <c:ptCount val="12"/>
                <c:pt idx="0">
                  <c:v>6621.916666666667</c:v>
                </c:pt>
                <c:pt idx="1">
                  <c:v>5002.083333333333</c:v>
                </c:pt>
                <c:pt idx="2">
                  <c:v>981.83333333333337</c:v>
                </c:pt>
                <c:pt idx="3">
                  <c:v>403.5</c:v>
                </c:pt>
                <c:pt idx="4">
                  <c:v>1383.75</c:v>
                </c:pt>
                <c:pt idx="5">
                  <c:v>5410.583333333333</c:v>
                </c:pt>
                <c:pt idx="6">
                  <c:v>18543.25</c:v>
                </c:pt>
                <c:pt idx="7">
                  <c:v>3993.1666666666665</c:v>
                </c:pt>
                <c:pt idx="8">
                  <c:v>3143.6666666666665</c:v>
                </c:pt>
                <c:pt idx="9">
                  <c:v>7915.916666666667</c:v>
                </c:pt>
                <c:pt idx="10">
                  <c:v>1216.4166666666667</c:v>
                </c:pt>
                <c:pt idx="11">
                  <c:v>3462.25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3076908678579065E-3"/>
          <c:y val="0.81767191545253204"/>
          <c:w val="0.98122176629329783"/>
          <c:h val="0.181592562123763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Average 2012</a:t>
            </a:r>
          </a:p>
        </c:rich>
      </c:tx>
      <c:layout>
        <c:manualLayout>
          <c:xMode val="edge"/>
          <c:yMode val="edge"/>
          <c:x val="1.4084507042253521E-2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05653982419694"/>
          <c:y val="1.9900545856039425E-2"/>
          <c:w val="0.66432001027004728"/>
          <c:h val="0.77860885661758028"/>
        </c:manualLayout>
      </c:layout>
      <c:pie3DChart>
        <c:varyColors val="1"/>
        <c:ser>
          <c:idx val="0"/>
          <c:order val="0"/>
          <c:tx>
            <c:strRef>
              <c:f>'Civil Cases for Debt'!$A$345</c:f>
              <c:strCache>
                <c:ptCount val="1"/>
                <c:pt idx="0">
                  <c:v>Average 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0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6"/>
              <c:layout>
                <c:manualLayout>
                  <c:x val="-1.8486994489179443E-2"/>
                  <c:y val="3.426587067175724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Debt'!$E$345:$P$345</c:f>
              <c:numCache>
                <c:formatCode>#,##0</c:formatCode>
                <c:ptCount val="12"/>
                <c:pt idx="0">
                  <c:v>6071.583333333333</c:v>
                </c:pt>
                <c:pt idx="1">
                  <c:v>3981.1666666666665</c:v>
                </c:pt>
                <c:pt idx="2">
                  <c:v>195.66666666666666</c:v>
                </c:pt>
                <c:pt idx="3">
                  <c:v>591.33333333333337</c:v>
                </c:pt>
                <c:pt idx="4">
                  <c:v>1778.6666666666667</c:v>
                </c:pt>
                <c:pt idx="5">
                  <c:v>3539</c:v>
                </c:pt>
                <c:pt idx="6">
                  <c:v>10986.333333333334</c:v>
                </c:pt>
                <c:pt idx="7">
                  <c:v>3962.25</c:v>
                </c:pt>
                <c:pt idx="8">
                  <c:v>3279.1666666666665</c:v>
                </c:pt>
                <c:pt idx="9">
                  <c:v>7675.75</c:v>
                </c:pt>
                <c:pt idx="10">
                  <c:v>991.25</c:v>
                </c:pt>
                <c:pt idx="11">
                  <c:v>1695.3333333333333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563380281690141E-2"/>
          <c:y val="0.81094736292291758"/>
          <c:w val="0.98122176629329783"/>
          <c:h val="0.181592562123763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Average 2013</a:t>
            </a:r>
          </a:p>
        </c:rich>
      </c:tx>
      <c:layout>
        <c:manualLayout>
          <c:xMode val="edge"/>
          <c:yMode val="edge"/>
          <c:x val="1.4084507042253521E-2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05653982419694"/>
          <c:y val="1.9900545856039432E-2"/>
          <c:w val="0.66432001027004772"/>
          <c:h val="0.77860885661758106"/>
        </c:manualLayout>
      </c:layout>
      <c:pie3DChart>
        <c:varyColors val="1"/>
        <c:ser>
          <c:idx val="0"/>
          <c:order val="0"/>
          <c:tx>
            <c:strRef>
              <c:f>'Civil Cases for Debt'!$A$346</c:f>
              <c:strCache>
                <c:ptCount val="1"/>
                <c:pt idx="0">
                  <c:v>Average 2013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0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6"/>
              <c:layout>
                <c:manualLayout>
                  <c:x val="-1.8486994489179443E-2"/>
                  <c:y val="3.4265870671757256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Debt'!$E$346:$P$346</c:f>
              <c:numCache>
                <c:formatCode>#,##0</c:formatCode>
                <c:ptCount val="12"/>
                <c:pt idx="0">
                  <c:v>5485.333333333333</c:v>
                </c:pt>
                <c:pt idx="1">
                  <c:v>2787.3333333333335</c:v>
                </c:pt>
                <c:pt idx="2">
                  <c:v>308.33333333333331</c:v>
                </c:pt>
                <c:pt idx="3">
                  <c:v>369.75</c:v>
                </c:pt>
                <c:pt idx="4">
                  <c:v>1563.6666666666667</c:v>
                </c:pt>
                <c:pt idx="5">
                  <c:v>3903.1666666666665</c:v>
                </c:pt>
                <c:pt idx="6">
                  <c:v>9383.0833333333339</c:v>
                </c:pt>
                <c:pt idx="7">
                  <c:v>3755.0833333333335</c:v>
                </c:pt>
                <c:pt idx="8">
                  <c:v>2116.8333333333335</c:v>
                </c:pt>
                <c:pt idx="9">
                  <c:v>6135.916666666667</c:v>
                </c:pt>
                <c:pt idx="10">
                  <c:v>1245.5</c:v>
                </c:pt>
                <c:pt idx="11">
                  <c:v>1276.0833333333333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563380281690141E-2"/>
          <c:y val="0.81094736292291758"/>
          <c:w val="0.98122176629329783"/>
          <c:h val="0.181592562123763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Average 2014</a:t>
            </a:r>
          </a:p>
        </c:rich>
      </c:tx>
      <c:layout>
        <c:manualLayout>
          <c:xMode val="edge"/>
          <c:yMode val="edge"/>
          <c:x val="1.4084507042253521E-2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05653982419694"/>
          <c:y val="1.9900545856039443E-2"/>
          <c:w val="0.66432001027004794"/>
          <c:h val="0.77860885661758195"/>
        </c:manualLayout>
      </c:layout>
      <c:pie3DChart>
        <c:varyColors val="1"/>
        <c:ser>
          <c:idx val="0"/>
          <c:order val="0"/>
          <c:tx>
            <c:strRef>
              <c:f>'Civil Cases for Debt'!$A$349</c:f>
              <c:strCache>
                <c:ptCount val="1"/>
                <c:pt idx="0">
                  <c:v>Average 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0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6"/>
              <c:layout>
                <c:manualLayout>
                  <c:x val="-1.8486994489179443E-2"/>
                  <c:y val="3.4265870671757273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Debt'!$B$349:$P$349</c:f>
              <c:numCache>
                <c:formatCode>#,##0</c:formatCode>
                <c:ptCount val="15"/>
                <c:pt idx="0">
                  <c:v>56039.5</c:v>
                </c:pt>
                <c:pt idx="1">
                  <c:v>8029.75</c:v>
                </c:pt>
                <c:pt idx="2">
                  <c:v>48009.75</c:v>
                </c:pt>
                <c:pt idx="3">
                  <c:v>4809.25</c:v>
                </c:pt>
                <c:pt idx="4">
                  <c:v>1777.75</c:v>
                </c:pt>
                <c:pt idx="5">
                  <c:v>508</c:v>
                </c:pt>
                <c:pt idx="6">
                  <c:v>8</c:v>
                </c:pt>
                <c:pt idx="7">
                  <c:v>837.25</c:v>
                </c:pt>
                <c:pt idx="8">
                  <c:v>3751</c:v>
                </c:pt>
                <c:pt idx="9">
                  <c:v>3522.25</c:v>
                </c:pt>
                <c:pt idx="10">
                  <c:v>3438</c:v>
                </c:pt>
                <c:pt idx="11">
                  <c:v>2307.5</c:v>
                </c:pt>
                <c:pt idx="12">
                  <c:v>4372</c:v>
                </c:pt>
                <c:pt idx="13">
                  <c:v>1294.75</c:v>
                </c:pt>
                <c:pt idx="14">
                  <c:v>1630.5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1.0563380281690141E-2"/>
          <c:y val="0.77527176855391511"/>
          <c:w val="0.98122176629329783"/>
          <c:h val="0.2172682586995560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Average 2015</a:t>
            </a:r>
          </a:p>
        </c:rich>
      </c:tx>
      <c:layout>
        <c:manualLayout>
          <c:xMode val="edge"/>
          <c:yMode val="edge"/>
          <c:x val="1.4084507042253521E-2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76038721667349"/>
          <c:y val="2.7954229677275517E-2"/>
          <c:w val="0.66432001027004828"/>
          <c:h val="0.77860885661758272"/>
        </c:manualLayout>
      </c:layout>
      <c:pie3DChart>
        <c:varyColors val="1"/>
        <c:ser>
          <c:idx val="0"/>
          <c:order val="0"/>
          <c:tx>
            <c:strRef>
              <c:f>'Civil Cases for Debt'!$A$348</c:f>
              <c:strCache>
                <c:ptCount val="1"/>
                <c:pt idx="0">
                  <c:v>Average 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0"/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8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33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6"/>
              <c:layout>
                <c:manualLayout>
                  <c:x val="-1.8486994489179443E-2"/>
                  <c:y val="3.4265870671757294E-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'Civil Cases for Debt'!$E$2:$P$2</c:f>
              <c:strCache>
                <c:ptCount val="12"/>
                <c:pt idx="0">
                  <c:v>Cape Peninsula</c:v>
                </c:pt>
                <c:pt idx="1">
                  <c:v>Port-Elizabeth</c:v>
                </c:pt>
                <c:pt idx="2">
                  <c:v>East London</c:v>
                </c:pt>
                <c:pt idx="3">
                  <c:v>Kimberley</c:v>
                </c:pt>
                <c:pt idx="4">
                  <c:v>Pietermaritzburg</c:v>
                </c:pt>
                <c:pt idx="5">
                  <c:v>Durban</c:v>
                </c:pt>
                <c:pt idx="6">
                  <c:v>Johannesburg</c:v>
                </c:pt>
                <c:pt idx="7">
                  <c:v>East Rand</c:v>
                </c:pt>
                <c:pt idx="8">
                  <c:v>West Rand</c:v>
                </c:pt>
                <c:pt idx="9">
                  <c:v>Pretoria</c:v>
                </c:pt>
                <c:pt idx="10">
                  <c:v>Vereeniging and Vanderbijlpark</c:v>
                </c:pt>
                <c:pt idx="11">
                  <c:v>Bloemfontein</c:v>
                </c:pt>
              </c:strCache>
            </c:strRef>
          </c:cat>
          <c:val>
            <c:numRef>
              <c:f>'Civil Cases for Debt'!$B$348:$P$348</c:f>
              <c:numCache>
                <c:formatCode>#,##0</c:formatCode>
                <c:ptCount val="15"/>
                <c:pt idx="0">
                  <c:v>61040</c:v>
                </c:pt>
                <c:pt idx="1">
                  <c:v>9137.0833333333339</c:v>
                </c:pt>
                <c:pt idx="2">
                  <c:v>51902.916666666664</c:v>
                </c:pt>
                <c:pt idx="3">
                  <c:v>5179.083333333333</c:v>
                </c:pt>
                <c:pt idx="4">
                  <c:v>2051</c:v>
                </c:pt>
                <c:pt idx="5">
                  <c:v>506.91666666666669</c:v>
                </c:pt>
                <c:pt idx="6">
                  <c:v>17.916666666666668</c:v>
                </c:pt>
                <c:pt idx="7">
                  <c:v>1175.5833333333333</c:v>
                </c:pt>
                <c:pt idx="8">
                  <c:v>3122.8333333333335</c:v>
                </c:pt>
                <c:pt idx="9">
                  <c:v>4801.583333333333</c:v>
                </c:pt>
                <c:pt idx="10">
                  <c:v>3288.9166666666665</c:v>
                </c:pt>
                <c:pt idx="11">
                  <c:v>1993.1666666666667</c:v>
                </c:pt>
                <c:pt idx="12">
                  <c:v>5298.916666666667</c:v>
                </c:pt>
                <c:pt idx="13">
                  <c:v>1122.3333333333333</c:v>
                </c:pt>
                <c:pt idx="14">
                  <c:v>1434.3333333333333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ZA" baseline="0"/>
              <a:t>May- 2016 Inflation Rate</a:t>
            </a:r>
            <a:endParaRPr lang="en-ZA"/>
          </a:p>
        </c:rich>
      </c:tx>
      <c:layout>
        <c:manualLayout>
          <c:xMode val="edge"/>
          <c:yMode val="edge"/>
          <c:x val="0.69104379743500965"/>
          <c:y val="1.46768618217935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766651369384483E-2"/>
          <c:y val="0"/>
          <c:w val="0.9315530471986001"/>
          <c:h val="0.94790026821276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Inflation!$A$190</c:f>
              <c:strCache>
                <c:ptCount val="1"/>
                <c:pt idx="0">
                  <c:v>May-16</c:v>
                </c:pt>
              </c:strCache>
            </c:strRef>
          </c:tx>
          <c:invertIfNegative val="0"/>
          <c:cat>
            <c:strRef>
              <c:f>Inflation!$B$2:$BG$2</c:f>
              <c:strCache>
                <c:ptCount val="58"/>
                <c:pt idx="0">
                  <c:v>All Items</c:v>
                </c:pt>
                <c:pt idx="1">
                  <c:v>Food and non alcoholic beverages</c:v>
                </c:pt>
                <c:pt idx="2">
                  <c:v>Food</c:v>
                </c:pt>
                <c:pt idx="3">
                  <c:v>Bread and cereals</c:v>
                </c:pt>
                <c:pt idx="4">
                  <c:v>Meat</c:v>
                </c:pt>
                <c:pt idx="5">
                  <c:v>Fish</c:v>
                </c:pt>
                <c:pt idx="6">
                  <c:v>Milk, eggs and cheese</c:v>
                </c:pt>
                <c:pt idx="7">
                  <c:v>Oils and fats</c:v>
                </c:pt>
                <c:pt idx="8">
                  <c:v>Fruit</c:v>
                </c:pt>
                <c:pt idx="9">
                  <c:v>Vegetables</c:v>
                </c:pt>
                <c:pt idx="10">
                  <c:v>Sugar, sweets and deserts</c:v>
                </c:pt>
                <c:pt idx="11">
                  <c:v>Other food</c:v>
                </c:pt>
                <c:pt idx="12">
                  <c:v>Non-alcoholic beverages</c:v>
                </c:pt>
                <c:pt idx="13">
                  <c:v>Hot beverages</c:v>
                </c:pt>
                <c:pt idx="14">
                  <c:v>Cold beverages</c:v>
                </c:pt>
                <c:pt idx="15">
                  <c:v>Alcoholic beverages and tobacco</c:v>
                </c:pt>
                <c:pt idx="16">
                  <c:v>Alcoholic beverages</c:v>
                </c:pt>
                <c:pt idx="17">
                  <c:v>Spirits</c:v>
                </c:pt>
                <c:pt idx="18">
                  <c:v>Wine</c:v>
                </c:pt>
                <c:pt idx="19">
                  <c:v>Beer</c:v>
                </c:pt>
                <c:pt idx="20">
                  <c:v>Tobacco</c:v>
                </c:pt>
                <c:pt idx="21">
                  <c:v>Clothing and footwear</c:v>
                </c:pt>
                <c:pt idx="22">
                  <c:v>Clothing</c:v>
                </c:pt>
                <c:pt idx="23">
                  <c:v>Footwear</c:v>
                </c:pt>
                <c:pt idx="24">
                  <c:v>Housing and utilities</c:v>
                </c:pt>
                <c:pt idx="25">
                  <c:v>Actual rentals for housing</c:v>
                </c:pt>
                <c:pt idx="26">
                  <c:v>Owners equivalent rent</c:v>
                </c:pt>
                <c:pt idx="27">
                  <c:v>Maintenance and repair</c:v>
                </c:pt>
                <c:pt idx="28">
                  <c:v>Water and other services</c:v>
                </c:pt>
                <c:pt idx="29">
                  <c:v>Electricity and other fuels</c:v>
                </c:pt>
                <c:pt idx="30">
                  <c:v>Household contents and equipment</c:v>
                </c:pt>
                <c:pt idx="31">
                  <c:v>Furnishings, floor coverings and textiles</c:v>
                </c:pt>
                <c:pt idx="32">
                  <c:v>Appliances, tableware and equipment</c:v>
                </c:pt>
                <c:pt idx="33">
                  <c:v>Supplies and services</c:v>
                </c:pt>
                <c:pt idx="34">
                  <c:v>Health</c:v>
                </c:pt>
                <c:pt idx="35">
                  <c:v>Transport</c:v>
                </c:pt>
                <c:pt idx="36">
                  <c:v>Purchase of vehicles</c:v>
                </c:pt>
                <c:pt idx="37">
                  <c:v>Private transport operation</c:v>
                </c:pt>
                <c:pt idx="38">
                  <c:v>Petrol</c:v>
                </c:pt>
                <c:pt idx="39">
                  <c:v>Other running costs</c:v>
                </c:pt>
                <c:pt idx="40">
                  <c:v>Public transport</c:v>
                </c:pt>
                <c:pt idx="41">
                  <c:v>Communication</c:v>
                </c:pt>
                <c:pt idx="42">
                  <c:v>Postal services and telecommunication equipment</c:v>
                </c:pt>
                <c:pt idx="43">
                  <c:v>Telecmmunication services</c:v>
                </c:pt>
                <c:pt idx="44">
                  <c:v>Recreation and culture</c:v>
                </c:pt>
                <c:pt idx="45">
                  <c:v>Recreational equipment</c:v>
                </c:pt>
                <c:pt idx="46">
                  <c:v>Recreational and cultural services</c:v>
                </c:pt>
                <c:pt idx="47">
                  <c:v>Books, newspapers and stationery</c:v>
                </c:pt>
                <c:pt idx="48">
                  <c:v>Package holidays</c:v>
                </c:pt>
                <c:pt idx="49">
                  <c:v>Education</c:v>
                </c:pt>
                <c:pt idx="50">
                  <c:v>Restaurants and hotels</c:v>
                </c:pt>
                <c:pt idx="51">
                  <c:v>Restaurants</c:v>
                </c:pt>
                <c:pt idx="52">
                  <c:v>Hotels</c:v>
                </c:pt>
                <c:pt idx="53">
                  <c:v>Miscellaneous goods and services</c:v>
                </c:pt>
                <c:pt idx="54">
                  <c:v>Personal care</c:v>
                </c:pt>
                <c:pt idx="55">
                  <c:v>Insurance</c:v>
                </c:pt>
                <c:pt idx="56">
                  <c:v>Financial services</c:v>
                </c:pt>
                <c:pt idx="57">
                  <c:v>Other services</c:v>
                </c:pt>
              </c:strCache>
            </c:strRef>
          </c:cat>
          <c:val>
            <c:numRef>
              <c:f>Inflation!$B$190:$BG$190</c:f>
              <c:numCache>
                <c:formatCode>0.00</c:formatCode>
                <c:ptCount val="58"/>
                <c:pt idx="0">
                  <c:v>6.1188811188811183</c:v>
                </c:pt>
                <c:pt idx="1">
                  <c:v>11.739130434782609</c:v>
                </c:pt>
                <c:pt idx="2">
                  <c:v>12.065972222222214</c:v>
                </c:pt>
                <c:pt idx="3">
                  <c:v>12.86201022146507</c:v>
                </c:pt>
                <c:pt idx="4">
                  <c:v>6.9026548672566346</c:v>
                </c:pt>
                <c:pt idx="5">
                  <c:v>1.5310233682514149</c:v>
                </c:pt>
                <c:pt idx="6">
                  <c:v>6.9364161849711028</c:v>
                </c:pt>
                <c:pt idx="7">
                  <c:v>15.67877629063098</c:v>
                </c:pt>
                <c:pt idx="8">
                  <c:v>34.872979214780607</c:v>
                </c:pt>
                <c:pt idx="9">
                  <c:v>25.332152347209913</c:v>
                </c:pt>
                <c:pt idx="10">
                  <c:v>9.0686274509803884</c:v>
                </c:pt>
                <c:pt idx="11">
                  <c:v>5.7363013698630168</c:v>
                </c:pt>
                <c:pt idx="12">
                  <c:v>5.1509769094138642</c:v>
                </c:pt>
                <c:pt idx="13">
                  <c:v>18.89081455805891</c:v>
                </c:pt>
                <c:pt idx="14">
                  <c:v>1.1680143755615429</c:v>
                </c:pt>
                <c:pt idx="15">
                  <c:v>6.8276436303080921</c:v>
                </c:pt>
                <c:pt idx="16">
                  <c:v>6.0211554109031775</c:v>
                </c:pt>
                <c:pt idx="17">
                  <c:v>4.7200000000000051</c:v>
                </c:pt>
                <c:pt idx="18">
                  <c:v>6.1135371179039302</c:v>
                </c:pt>
                <c:pt idx="19">
                  <c:v>4.4164037854889653</c:v>
                </c:pt>
                <c:pt idx="20">
                  <c:v>6.5274151436031325</c:v>
                </c:pt>
                <c:pt idx="21">
                  <c:v>1.2400354295836948</c:v>
                </c:pt>
                <c:pt idx="22">
                  <c:v>0.17543859649123056</c:v>
                </c:pt>
                <c:pt idx="23">
                  <c:v>3.2490974729241957</c:v>
                </c:pt>
                <c:pt idx="24">
                  <c:v>4.8993875765529378</c:v>
                </c:pt>
                <c:pt idx="25">
                  <c:v>2.3809523809523707</c:v>
                </c:pt>
                <c:pt idx="26">
                  <c:v>1.861702127659582</c:v>
                </c:pt>
                <c:pt idx="27">
                  <c:v>-1.1226252158894623</c:v>
                </c:pt>
                <c:pt idx="28">
                  <c:v>11.426116838487957</c:v>
                </c:pt>
                <c:pt idx="29">
                  <c:v>7.6406381192275354</c:v>
                </c:pt>
                <c:pt idx="30">
                  <c:v>0.64516129032258329</c:v>
                </c:pt>
                <c:pt idx="31">
                  <c:v>-8.4252758274824515</c:v>
                </c:pt>
                <c:pt idx="32">
                  <c:v>10.7852412488174</c:v>
                </c:pt>
                <c:pt idx="33">
                  <c:v>3.8154392191659245</c:v>
                </c:pt>
                <c:pt idx="34">
                  <c:v>4.269854824935952</c:v>
                </c:pt>
                <c:pt idx="35">
                  <c:v>6.0717571297148059</c:v>
                </c:pt>
                <c:pt idx="36">
                  <c:v>12.190650779101752</c:v>
                </c:pt>
                <c:pt idx="37">
                  <c:v>0.65237651444548261</c:v>
                </c:pt>
                <c:pt idx="38">
                  <c:v>-1.6869728209934369</c:v>
                </c:pt>
                <c:pt idx="39">
                  <c:v>9.8630136986301338</c:v>
                </c:pt>
                <c:pt idx="40">
                  <c:v>6.0606060606060579</c:v>
                </c:pt>
                <c:pt idx="41">
                  <c:v>-0.90000000000000568</c:v>
                </c:pt>
                <c:pt idx="42">
                  <c:v>0.29615004935833872</c:v>
                </c:pt>
                <c:pt idx="43">
                  <c:v>-16.120218579234976</c:v>
                </c:pt>
                <c:pt idx="44">
                  <c:v>6.9316081330868764</c:v>
                </c:pt>
                <c:pt idx="45">
                  <c:v>9.819639278557112</c:v>
                </c:pt>
                <c:pt idx="46">
                  <c:v>0.34423407917383086</c:v>
                </c:pt>
                <c:pt idx="47">
                  <c:v>7.530364372469645</c:v>
                </c:pt>
                <c:pt idx="48">
                  <c:v>-13.198900091659022</c:v>
                </c:pt>
                <c:pt idx="49">
                  <c:v>8.7025316455696196</c:v>
                </c:pt>
                <c:pt idx="50">
                  <c:v>3.7542662116040884</c:v>
                </c:pt>
                <c:pt idx="51">
                  <c:v>10.789473684210524</c:v>
                </c:pt>
                <c:pt idx="52">
                  <c:v>-15.420928402832413</c:v>
                </c:pt>
                <c:pt idx="53">
                  <c:v>7.4750830564784039</c:v>
                </c:pt>
                <c:pt idx="54">
                  <c:v>1.755926251097454</c:v>
                </c:pt>
                <c:pt idx="55">
                  <c:v>8.5668534827862199</c:v>
                </c:pt>
                <c:pt idx="56">
                  <c:v>7.5324675324675354</c:v>
                </c:pt>
                <c:pt idx="57">
                  <c:v>3.0493273542600949</c:v>
                </c:pt>
              </c:numCache>
            </c:numRef>
          </c:val>
        </c:ser>
        <c:ser>
          <c:idx val="1"/>
          <c:order val="1"/>
          <c:tx>
            <c:strRef>
              <c:f>Inflation!$A$190</c:f>
              <c:strCache>
                <c:ptCount val="1"/>
                <c:pt idx="0">
                  <c:v>May-16</c:v>
                </c:pt>
              </c:strCache>
            </c:strRef>
          </c:tx>
          <c:invertIfNegative val="0"/>
          <c:cat>
            <c:strRef>
              <c:f>Inflation!$B$2:$BG$2</c:f>
              <c:strCache>
                <c:ptCount val="58"/>
                <c:pt idx="0">
                  <c:v>All Items</c:v>
                </c:pt>
                <c:pt idx="1">
                  <c:v>Food and non alcoholic beverages</c:v>
                </c:pt>
                <c:pt idx="2">
                  <c:v>Food</c:v>
                </c:pt>
                <c:pt idx="3">
                  <c:v>Bread and cereals</c:v>
                </c:pt>
                <c:pt idx="4">
                  <c:v>Meat</c:v>
                </c:pt>
                <c:pt idx="5">
                  <c:v>Fish</c:v>
                </c:pt>
                <c:pt idx="6">
                  <c:v>Milk, eggs and cheese</c:v>
                </c:pt>
                <c:pt idx="7">
                  <c:v>Oils and fats</c:v>
                </c:pt>
                <c:pt idx="8">
                  <c:v>Fruit</c:v>
                </c:pt>
                <c:pt idx="9">
                  <c:v>Vegetables</c:v>
                </c:pt>
                <c:pt idx="10">
                  <c:v>Sugar, sweets and deserts</c:v>
                </c:pt>
                <c:pt idx="11">
                  <c:v>Other food</c:v>
                </c:pt>
                <c:pt idx="12">
                  <c:v>Non-alcoholic beverages</c:v>
                </c:pt>
                <c:pt idx="13">
                  <c:v>Hot beverages</c:v>
                </c:pt>
                <c:pt idx="14">
                  <c:v>Cold beverages</c:v>
                </c:pt>
                <c:pt idx="15">
                  <c:v>Alcoholic beverages and tobacco</c:v>
                </c:pt>
                <c:pt idx="16">
                  <c:v>Alcoholic beverages</c:v>
                </c:pt>
                <c:pt idx="17">
                  <c:v>Spirits</c:v>
                </c:pt>
                <c:pt idx="18">
                  <c:v>Wine</c:v>
                </c:pt>
                <c:pt idx="19">
                  <c:v>Beer</c:v>
                </c:pt>
                <c:pt idx="20">
                  <c:v>Tobacco</c:v>
                </c:pt>
                <c:pt idx="21">
                  <c:v>Clothing and footwear</c:v>
                </c:pt>
                <c:pt idx="22">
                  <c:v>Clothing</c:v>
                </c:pt>
                <c:pt idx="23">
                  <c:v>Footwear</c:v>
                </c:pt>
                <c:pt idx="24">
                  <c:v>Housing and utilities</c:v>
                </c:pt>
                <c:pt idx="25">
                  <c:v>Actual rentals for housing</c:v>
                </c:pt>
                <c:pt idx="26">
                  <c:v>Owners equivalent rent</c:v>
                </c:pt>
                <c:pt idx="27">
                  <c:v>Maintenance and repair</c:v>
                </c:pt>
                <c:pt idx="28">
                  <c:v>Water and other services</c:v>
                </c:pt>
                <c:pt idx="29">
                  <c:v>Electricity and other fuels</c:v>
                </c:pt>
                <c:pt idx="30">
                  <c:v>Household contents and equipment</c:v>
                </c:pt>
                <c:pt idx="31">
                  <c:v>Furnishings, floor coverings and textiles</c:v>
                </c:pt>
                <c:pt idx="32">
                  <c:v>Appliances, tableware and equipment</c:v>
                </c:pt>
                <c:pt idx="33">
                  <c:v>Supplies and services</c:v>
                </c:pt>
                <c:pt idx="34">
                  <c:v>Health</c:v>
                </c:pt>
                <c:pt idx="35">
                  <c:v>Transport</c:v>
                </c:pt>
                <c:pt idx="36">
                  <c:v>Purchase of vehicles</c:v>
                </c:pt>
                <c:pt idx="37">
                  <c:v>Private transport operation</c:v>
                </c:pt>
                <c:pt idx="38">
                  <c:v>Petrol</c:v>
                </c:pt>
                <c:pt idx="39">
                  <c:v>Other running costs</c:v>
                </c:pt>
                <c:pt idx="40">
                  <c:v>Public transport</c:v>
                </c:pt>
                <c:pt idx="41">
                  <c:v>Communication</c:v>
                </c:pt>
                <c:pt idx="42">
                  <c:v>Postal services and telecommunication equipment</c:v>
                </c:pt>
                <c:pt idx="43">
                  <c:v>Telecmmunication services</c:v>
                </c:pt>
                <c:pt idx="44">
                  <c:v>Recreation and culture</c:v>
                </c:pt>
                <c:pt idx="45">
                  <c:v>Recreational equipment</c:v>
                </c:pt>
                <c:pt idx="46">
                  <c:v>Recreational and cultural services</c:v>
                </c:pt>
                <c:pt idx="47">
                  <c:v>Books, newspapers and stationery</c:v>
                </c:pt>
                <c:pt idx="48">
                  <c:v>Package holidays</c:v>
                </c:pt>
                <c:pt idx="49">
                  <c:v>Education</c:v>
                </c:pt>
                <c:pt idx="50">
                  <c:v>Restaurants and hotels</c:v>
                </c:pt>
                <c:pt idx="51">
                  <c:v>Restaurants</c:v>
                </c:pt>
                <c:pt idx="52">
                  <c:v>Hotels</c:v>
                </c:pt>
                <c:pt idx="53">
                  <c:v>Miscellaneous goods and services</c:v>
                </c:pt>
                <c:pt idx="54">
                  <c:v>Personal care</c:v>
                </c:pt>
                <c:pt idx="55">
                  <c:v>Insurance</c:v>
                </c:pt>
                <c:pt idx="56">
                  <c:v>Financial services</c:v>
                </c:pt>
                <c:pt idx="57">
                  <c:v>Other services</c:v>
                </c:pt>
              </c:strCache>
            </c:strRef>
          </c:cat>
          <c:val>
            <c:numRef>
              <c:f>Inflation!$B$190:$BG$190</c:f>
              <c:numCache>
                <c:formatCode>0.00</c:formatCode>
                <c:ptCount val="58"/>
                <c:pt idx="0">
                  <c:v>6.1188811188811183</c:v>
                </c:pt>
                <c:pt idx="1">
                  <c:v>11.739130434782609</c:v>
                </c:pt>
                <c:pt idx="2">
                  <c:v>12.065972222222214</c:v>
                </c:pt>
                <c:pt idx="3">
                  <c:v>12.86201022146507</c:v>
                </c:pt>
                <c:pt idx="4">
                  <c:v>6.9026548672566346</c:v>
                </c:pt>
                <c:pt idx="5">
                  <c:v>1.5310233682514149</c:v>
                </c:pt>
                <c:pt idx="6">
                  <c:v>6.9364161849711028</c:v>
                </c:pt>
                <c:pt idx="7">
                  <c:v>15.67877629063098</c:v>
                </c:pt>
                <c:pt idx="8">
                  <c:v>34.872979214780607</c:v>
                </c:pt>
                <c:pt idx="9">
                  <c:v>25.332152347209913</c:v>
                </c:pt>
                <c:pt idx="10">
                  <c:v>9.0686274509803884</c:v>
                </c:pt>
                <c:pt idx="11">
                  <c:v>5.7363013698630168</c:v>
                </c:pt>
                <c:pt idx="12">
                  <c:v>5.1509769094138642</c:v>
                </c:pt>
                <c:pt idx="13">
                  <c:v>18.89081455805891</c:v>
                </c:pt>
                <c:pt idx="14">
                  <c:v>1.1680143755615429</c:v>
                </c:pt>
                <c:pt idx="15">
                  <c:v>6.8276436303080921</c:v>
                </c:pt>
                <c:pt idx="16">
                  <c:v>6.0211554109031775</c:v>
                </c:pt>
                <c:pt idx="17">
                  <c:v>4.7200000000000051</c:v>
                </c:pt>
                <c:pt idx="18">
                  <c:v>6.1135371179039302</c:v>
                </c:pt>
                <c:pt idx="19">
                  <c:v>4.4164037854889653</c:v>
                </c:pt>
                <c:pt idx="20">
                  <c:v>6.5274151436031325</c:v>
                </c:pt>
                <c:pt idx="21">
                  <c:v>1.2400354295836948</c:v>
                </c:pt>
                <c:pt idx="22">
                  <c:v>0.17543859649123056</c:v>
                </c:pt>
                <c:pt idx="23">
                  <c:v>3.2490974729241957</c:v>
                </c:pt>
                <c:pt idx="24">
                  <c:v>4.8993875765529378</c:v>
                </c:pt>
                <c:pt idx="25">
                  <c:v>2.3809523809523707</c:v>
                </c:pt>
                <c:pt idx="26">
                  <c:v>1.861702127659582</c:v>
                </c:pt>
                <c:pt idx="27">
                  <c:v>-1.1226252158894623</c:v>
                </c:pt>
                <c:pt idx="28">
                  <c:v>11.426116838487957</c:v>
                </c:pt>
                <c:pt idx="29">
                  <c:v>7.6406381192275354</c:v>
                </c:pt>
                <c:pt idx="30">
                  <c:v>0.64516129032258329</c:v>
                </c:pt>
                <c:pt idx="31">
                  <c:v>-8.4252758274824515</c:v>
                </c:pt>
                <c:pt idx="32">
                  <c:v>10.7852412488174</c:v>
                </c:pt>
                <c:pt idx="33">
                  <c:v>3.8154392191659245</c:v>
                </c:pt>
                <c:pt idx="34">
                  <c:v>4.269854824935952</c:v>
                </c:pt>
                <c:pt idx="35">
                  <c:v>6.0717571297148059</c:v>
                </c:pt>
                <c:pt idx="36">
                  <c:v>12.190650779101752</c:v>
                </c:pt>
                <c:pt idx="37">
                  <c:v>0.65237651444548261</c:v>
                </c:pt>
                <c:pt idx="38">
                  <c:v>-1.6869728209934369</c:v>
                </c:pt>
                <c:pt idx="39">
                  <c:v>9.8630136986301338</c:v>
                </c:pt>
                <c:pt idx="40">
                  <c:v>6.0606060606060579</c:v>
                </c:pt>
                <c:pt idx="41">
                  <c:v>-0.90000000000000568</c:v>
                </c:pt>
                <c:pt idx="42">
                  <c:v>0.29615004935833872</c:v>
                </c:pt>
                <c:pt idx="43">
                  <c:v>-16.120218579234976</c:v>
                </c:pt>
                <c:pt idx="44">
                  <c:v>6.9316081330868764</c:v>
                </c:pt>
                <c:pt idx="45">
                  <c:v>9.819639278557112</c:v>
                </c:pt>
                <c:pt idx="46">
                  <c:v>0.34423407917383086</c:v>
                </c:pt>
                <c:pt idx="47">
                  <c:v>7.530364372469645</c:v>
                </c:pt>
                <c:pt idx="48">
                  <c:v>-13.198900091659022</c:v>
                </c:pt>
                <c:pt idx="49">
                  <c:v>8.7025316455696196</c:v>
                </c:pt>
                <c:pt idx="50">
                  <c:v>3.7542662116040884</c:v>
                </c:pt>
                <c:pt idx="51">
                  <c:v>10.789473684210524</c:v>
                </c:pt>
                <c:pt idx="52">
                  <c:v>-15.420928402832413</c:v>
                </c:pt>
                <c:pt idx="53">
                  <c:v>7.4750830564784039</c:v>
                </c:pt>
                <c:pt idx="54">
                  <c:v>1.755926251097454</c:v>
                </c:pt>
                <c:pt idx="55">
                  <c:v>8.5668534827862199</c:v>
                </c:pt>
                <c:pt idx="56">
                  <c:v>7.5324675324675354</c:v>
                </c:pt>
                <c:pt idx="57">
                  <c:v>3.0493273542600949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946240"/>
        <c:axId val="395948032"/>
      </c:barChart>
      <c:catAx>
        <c:axId val="39594624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95948032"/>
        <c:crosses val="autoZero"/>
        <c:auto val="1"/>
        <c:lblAlgn val="ctr"/>
        <c:lblOffset val="100"/>
        <c:noMultiLvlLbl val="0"/>
      </c:catAx>
      <c:valAx>
        <c:axId val="3959480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95946240"/>
        <c:crosses val="autoZero"/>
        <c:crossBetween val="between"/>
      </c:valAx>
      <c:spPr>
        <a:solidFill>
          <a:sysClr val="window" lastClr="FFFFFF">
            <a:lumMod val="75000"/>
          </a:sysClr>
        </a:solidFill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507757868327932E-2"/>
          <c:y val="3.4426417628030011E-2"/>
          <c:w val="0.90615805468023769"/>
          <c:h val="0.82941366050173959"/>
        </c:manualLayout>
      </c:layout>
      <c:lineChart>
        <c:grouping val="standard"/>
        <c:varyColors val="0"/>
        <c:ser>
          <c:idx val="0"/>
          <c:order val="0"/>
          <c:tx>
            <c:strRef>
              <c:f>Inflation!$B$1</c:f>
              <c:strCache>
                <c:ptCount val="1"/>
                <c:pt idx="0">
                  <c:v>KZN - CONSUMER PRICE INDEX RECLASSIFIED (BASE 2012 = 100) </c:v>
                </c:pt>
              </c:strCache>
            </c:strRef>
          </c:tx>
          <c:marker>
            <c:symbol val="none"/>
          </c:marker>
          <c:cat>
            <c:numRef>
              <c:f>Inflation!$A$104:$A$190</c:f>
              <c:numCache>
                <c:formatCode>mmm\-yy</c:formatCode>
                <c:ptCount val="87"/>
                <c:pt idx="0">
                  <c:v>39873</c:v>
                </c:pt>
                <c:pt idx="1">
                  <c:v>39904</c:v>
                </c:pt>
                <c:pt idx="2">
                  <c:v>39934</c:v>
                </c:pt>
                <c:pt idx="3">
                  <c:v>39965</c:v>
                </c:pt>
                <c:pt idx="4">
                  <c:v>39995</c:v>
                </c:pt>
                <c:pt idx="5">
                  <c:v>40026</c:v>
                </c:pt>
                <c:pt idx="6">
                  <c:v>40057</c:v>
                </c:pt>
                <c:pt idx="7">
                  <c:v>40087</c:v>
                </c:pt>
                <c:pt idx="8">
                  <c:v>40118</c:v>
                </c:pt>
                <c:pt idx="9">
                  <c:v>40148</c:v>
                </c:pt>
                <c:pt idx="10">
                  <c:v>40179</c:v>
                </c:pt>
                <c:pt idx="11">
                  <c:v>40210</c:v>
                </c:pt>
                <c:pt idx="12">
                  <c:v>40238</c:v>
                </c:pt>
                <c:pt idx="13">
                  <c:v>40269</c:v>
                </c:pt>
                <c:pt idx="14">
                  <c:v>40299</c:v>
                </c:pt>
                <c:pt idx="15">
                  <c:v>40330</c:v>
                </c:pt>
                <c:pt idx="16">
                  <c:v>40360</c:v>
                </c:pt>
                <c:pt idx="17">
                  <c:v>40391</c:v>
                </c:pt>
                <c:pt idx="18">
                  <c:v>40422</c:v>
                </c:pt>
                <c:pt idx="19">
                  <c:v>40452</c:v>
                </c:pt>
                <c:pt idx="20">
                  <c:v>40483</c:v>
                </c:pt>
                <c:pt idx="21">
                  <c:v>40513</c:v>
                </c:pt>
                <c:pt idx="22">
                  <c:v>40544</c:v>
                </c:pt>
                <c:pt idx="23">
                  <c:v>40575</c:v>
                </c:pt>
                <c:pt idx="24">
                  <c:v>40603</c:v>
                </c:pt>
                <c:pt idx="25">
                  <c:v>40634</c:v>
                </c:pt>
                <c:pt idx="26">
                  <c:v>40664</c:v>
                </c:pt>
                <c:pt idx="27">
                  <c:v>40695</c:v>
                </c:pt>
                <c:pt idx="28">
                  <c:v>40725</c:v>
                </c:pt>
                <c:pt idx="29">
                  <c:v>40756</c:v>
                </c:pt>
                <c:pt idx="30">
                  <c:v>40787</c:v>
                </c:pt>
                <c:pt idx="31">
                  <c:v>40817</c:v>
                </c:pt>
                <c:pt idx="32">
                  <c:v>40848</c:v>
                </c:pt>
                <c:pt idx="33">
                  <c:v>40878</c:v>
                </c:pt>
                <c:pt idx="34">
                  <c:v>40909</c:v>
                </c:pt>
                <c:pt idx="35">
                  <c:v>40940</c:v>
                </c:pt>
                <c:pt idx="36">
                  <c:v>40969</c:v>
                </c:pt>
                <c:pt idx="37">
                  <c:v>41000</c:v>
                </c:pt>
                <c:pt idx="38">
                  <c:v>41030</c:v>
                </c:pt>
                <c:pt idx="39">
                  <c:v>41061</c:v>
                </c:pt>
                <c:pt idx="40">
                  <c:v>41091</c:v>
                </c:pt>
                <c:pt idx="41">
                  <c:v>41122</c:v>
                </c:pt>
                <c:pt idx="42">
                  <c:v>41153</c:v>
                </c:pt>
                <c:pt idx="43">
                  <c:v>41183</c:v>
                </c:pt>
                <c:pt idx="44">
                  <c:v>41214</c:v>
                </c:pt>
                <c:pt idx="45">
                  <c:v>41244</c:v>
                </c:pt>
                <c:pt idx="46">
                  <c:v>41275</c:v>
                </c:pt>
                <c:pt idx="47">
                  <c:v>41306</c:v>
                </c:pt>
                <c:pt idx="48">
                  <c:v>41334</c:v>
                </c:pt>
                <c:pt idx="49">
                  <c:v>41365</c:v>
                </c:pt>
                <c:pt idx="50">
                  <c:v>41395</c:v>
                </c:pt>
                <c:pt idx="51">
                  <c:v>41426</c:v>
                </c:pt>
                <c:pt idx="52">
                  <c:v>41456</c:v>
                </c:pt>
                <c:pt idx="53">
                  <c:v>41487</c:v>
                </c:pt>
                <c:pt idx="54">
                  <c:v>41518</c:v>
                </c:pt>
                <c:pt idx="55">
                  <c:v>41548</c:v>
                </c:pt>
                <c:pt idx="56">
                  <c:v>41579</c:v>
                </c:pt>
                <c:pt idx="57">
                  <c:v>41609</c:v>
                </c:pt>
                <c:pt idx="58">
                  <c:v>41640</c:v>
                </c:pt>
                <c:pt idx="59">
                  <c:v>41671</c:v>
                </c:pt>
                <c:pt idx="60">
                  <c:v>41699</c:v>
                </c:pt>
                <c:pt idx="61">
                  <c:v>41730</c:v>
                </c:pt>
                <c:pt idx="62">
                  <c:v>41760</c:v>
                </c:pt>
                <c:pt idx="63">
                  <c:v>41791</c:v>
                </c:pt>
                <c:pt idx="64">
                  <c:v>41821</c:v>
                </c:pt>
                <c:pt idx="65">
                  <c:v>41852</c:v>
                </c:pt>
                <c:pt idx="66">
                  <c:v>41883</c:v>
                </c:pt>
                <c:pt idx="67">
                  <c:v>41913</c:v>
                </c:pt>
                <c:pt idx="68">
                  <c:v>41944</c:v>
                </c:pt>
                <c:pt idx="69">
                  <c:v>41974</c:v>
                </c:pt>
                <c:pt idx="70">
                  <c:v>42005</c:v>
                </c:pt>
                <c:pt idx="71">
                  <c:v>42036</c:v>
                </c:pt>
                <c:pt idx="72">
                  <c:v>42064</c:v>
                </c:pt>
                <c:pt idx="73">
                  <c:v>42095</c:v>
                </c:pt>
                <c:pt idx="74">
                  <c:v>42125</c:v>
                </c:pt>
                <c:pt idx="75">
                  <c:v>42156</c:v>
                </c:pt>
                <c:pt idx="76">
                  <c:v>42186</c:v>
                </c:pt>
                <c:pt idx="77">
                  <c:v>42217</c:v>
                </c:pt>
                <c:pt idx="78">
                  <c:v>42248</c:v>
                </c:pt>
                <c:pt idx="79">
                  <c:v>42278</c:v>
                </c:pt>
                <c:pt idx="80">
                  <c:v>42309</c:v>
                </c:pt>
                <c:pt idx="81">
                  <c:v>42339</c:v>
                </c:pt>
                <c:pt idx="82">
                  <c:v>42370</c:v>
                </c:pt>
                <c:pt idx="83">
                  <c:v>42401</c:v>
                </c:pt>
                <c:pt idx="84">
                  <c:v>42430</c:v>
                </c:pt>
                <c:pt idx="85">
                  <c:v>42461</c:v>
                </c:pt>
                <c:pt idx="86">
                  <c:v>42491</c:v>
                </c:pt>
              </c:numCache>
            </c:numRef>
          </c:cat>
          <c:val>
            <c:numRef>
              <c:f>Inflation!$B$104:$B$190</c:f>
              <c:numCache>
                <c:formatCode>0.00</c:formatCode>
                <c:ptCount val="87"/>
                <c:pt idx="0">
                  <c:v>10.326797385620923</c:v>
                </c:pt>
                <c:pt idx="1">
                  <c:v>9.9740932642487081</c:v>
                </c:pt>
                <c:pt idx="2">
                  <c:v>9.3951093951093902</c:v>
                </c:pt>
                <c:pt idx="3">
                  <c:v>7.7020202020201944</c:v>
                </c:pt>
                <c:pt idx="4">
                  <c:v>6.5756823821340102</c:v>
                </c:pt>
                <c:pt idx="5">
                  <c:v>6.0419235511714007</c:v>
                </c:pt>
                <c:pt idx="6">
                  <c:v>5.7668711656441749</c:v>
                </c:pt>
                <c:pt idx="7">
                  <c:v>5.3724053724053613</c:v>
                </c:pt>
                <c:pt idx="8">
                  <c:v>5.2503052503052459</c:v>
                </c:pt>
                <c:pt idx="9">
                  <c:v>5.4878048780487809</c:v>
                </c:pt>
                <c:pt idx="10">
                  <c:v>4.8309178743961354</c:v>
                </c:pt>
                <c:pt idx="11">
                  <c:v>4.4364508393285238</c:v>
                </c:pt>
                <c:pt idx="12">
                  <c:v>3.9099526066350676</c:v>
                </c:pt>
                <c:pt idx="13">
                  <c:v>3.4157832744405079</c:v>
                </c:pt>
                <c:pt idx="14">
                  <c:v>3.5294117647058822</c:v>
                </c:pt>
                <c:pt idx="15">
                  <c:v>3.1652989449003548</c:v>
                </c:pt>
                <c:pt idx="16">
                  <c:v>2.9103608847497089</c:v>
                </c:pt>
                <c:pt idx="17">
                  <c:v>2.7906976744186114</c:v>
                </c:pt>
                <c:pt idx="18">
                  <c:v>2.5522041763341101</c:v>
                </c:pt>
                <c:pt idx="19">
                  <c:v>2.5492468134414867</c:v>
                </c:pt>
                <c:pt idx="20">
                  <c:v>2.9002320185614847</c:v>
                </c:pt>
                <c:pt idx="21">
                  <c:v>2.658959537572251</c:v>
                </c:pt>
                <c:pt idx="22">
                  <c:v>2.8801843317972349</c:v>
                </c:pt>
                <c:pt idx="23">
                  <c:v>3.2146957520091979</c:v>
                </c:pt>
                <c:pt idx="24">
                  <c:v>3.4207525655644244</c:v>
                </c:pt>
                <c:pt idx="25">
                  <c:v>3.6446469248291606</c:v>
                </c:pt>
                <c:pt idx="26">
                  <c:v>3.86363636363637</c:v>
                </c:pt>
                <c:pt idx="27">
                  <c:v>4.4318181818181879</c:v>
                </c:pt>
                <c:pt idx="28">
                  <c:v>4.7511312217194437</c:v>
                </c:pt>
                <c:pt idx="29">
                  <c:v>5.0904977375565608</c:v>
                </c:pt>
                <c:pt idx="30">
                  <c:v>5.3167420814479502</c:v>
                </c:pt>
                <c:pt idx="31">
                  <c:v>5.9887005649717482</c:v>
                </c:pt>
                <c:pt idx="32">
                  <c:v>6.0879368658399002</c:v>
                </c:pt>
                <c:pt idx="33">
                  <c:v>6.6441441441441516</c:v>
                </c:pt>
                <c:pt idx="34">
                  <c:v>6.3829787234042588</c:v>
                </c:pt>
                <c:pt idx="35">
                  <c:v>6.2291434927697376</c:v>
                </c:pt>
                <c:pt idx="36">
                  <c:v>6.61521499448732</c:v>
                </c:pt>
                <c:pt idx="37">
                  <c:v>6.593406593406594</c:v>
                </c:pt>
                <c:pt idx="38">
                  <c:v>6.2363238512034878</c:v>
                </c:pt>
                <c:pt idx="39">
                  <c:v>5.7671381936887887</c:v>
                </c:pt>
                <c:pt idx="40">
                  <c:v>5.2915766738660972</c:v>
                </c:pt>
                <c:pt idx="41">
                  <c:v>5.1668460710441302</c:v>
                </c:pt>
                <c:pt idx="42">
                  <c:v>6.0150375939849718</c:v>
                </c:pt>
                <c:pt idx="43">
                  <c:v>5.9701492537313525</c:v>
                </c:pt>
                <c:pt idx="44">
                  <c:v>5.9511158342189256</c:v>
                </c:pt>
                <c:pt idx="45">
                  <c:v>5.5966209081309364</c:v>
                </c:pt>
                <c:pt idx="46">
                  <c:v>5.3684210526315734</c:v>
                </c:pt>
                <c:pt idx="47">
                  <c:v>5.863874345549732</c:v>
                </c:pt>
                <c:pt idx="48">
                  <c:v>5.7911065149948229</c:v>
                </c:pt>
                <c:pt idx="49">
                  <c:v>5.7731958762886535</c:v>
                </c:pt>
                <c:pt idx="50">
                  <c:v>5.3553038105046378</c:v>
                </c:pt>
                <c:pt idx="51">
                  <c:v>5.4526748971193379</c:v>
                </c:pt>
                <c:pt idx="52">
                  <c:v>6.3589743589743621</c:v>
                </c:pt>
                <c:pt idx="53">
                  <c:v>6.4483111566018394</c:v>
                </c:pt>
                <c:pt idx="54">
                  <c:v>5.775075987841948</c:v>
                </c:pt>
                <c:pt idx="55">
                  <c:v>5.1307847082494913</c:v>
                </c:pt>
                <c:pt idx="56">
                  <c:v>4.9147442326980855</c:v>
                </c:pt>
                <c:pt idx="57">
                  <c:v>5.2000000000000028</c:v>
                </c:pt>
                <c:pt idx="58">
                  <c:v>5.8941058941059001</c:v>
                </c:pt>
                <c:pt idx="59">
                  <c:v>5.8358061325420438</c:v>
                </c:pt>
                <c:pt idx="60">
                  <c:v>6.2561094819159386</c:v>
                </c:pt>
                <c:pt idx="61">
                  <c:v>6.7251461988304158</c:v>
                </c:pt>
                <c:pt idx="62">
                  <c:v>7.1358748778103598</c:v>
                </c:pt>
                <c:pt idx="63">
                  <c:v>7.2195121951219559</c:v>
                </c:pt>
                <c:pt idx="64">
                  <c:v>6.750241080038573</c:v>
                </c:pt>
                <c:pt idx="65">
                  <c:v>6.7307692307692308</c:v>
                </c:pt>
                <c:pt idx="66">
                  <c:v>6.226053639846743</c:v>
                </c:pt>
                <c:pt idx="67">
                  <c:v>6.2200956937799043</c:v>
                </c:pt>
                <c:pt idx="68">
                  <c:v>6.0229445506692274</c:v>
                </c:pt>
                <c:pt idx="69">
                  <c:v>5.3231939163498039</c:v>
                </c:pt>
                <c:pt idx="70">
                  <c:v>4.8113207547169763</c:v>
                </c:pt>
                <c:pt idx="71">
                  <c:v>4.2056074766355138</c:v>
                </c:pt>
                <c:pt idx="72">
                  <c:v>4.0478380864765331</c:v>
                </c:pt>
                <c:pt idx="73">
                  <c:v>4.2009132420091273</c:v>
                </c:pt>
                <c:pt idx="74">
                  <c:v>4.3795620437956311</c:v>
                </c:pt>
                <c:pt idx="75">
                  <c:v>3.9126478616924447</c:v>
                </c:pt>
                <c:pt idx="76">
                  <c:v>4.3360433604336013</c:v>
                </c:pt>
                <c:pt idx="77">
                  <c:v>4.0540540540540544</c:v>
                </c:pt>
                <c:pt idx="78">
                  <c:v>4.4183949504057631</c:v>
                </c:pt>
                <c:pt idx="79">
                  <c:v>4.5045045045045047</c:v>
                </c:pt>
                <c:pt idx="80">
                  <c:v>4.5987376014427355</c:v>
                </c:pt>
                <c:pt idx="81">
                  <c:v>4.8736462093862869</c:v>
                </c:pt>
                <c:pt idx="82">
                  <c:v>5.5805580558055832</c:v>
                </c:pt>
                <c:pt idx="83">
                  <c:v>6.5470852017937187</c:v>
                </c:pt>
                <c:pt idx="84">
                  <c:v>6.1007957559681758</c:v>
                </c:pt>
                <c:pt idx="85">
                  <c:v>6.2226117440841442</c:v>
                </c:pt>
                <c:pt idx="86">
                  <c:v>6.1188811188811183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24960"/>
        <c:axId val="396826496"/>
      </c:lineChart>
      <c:dateAx>
        <c:axId val="3968249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96826496"/>
        <c:crosses val="autoZero"/>
        <c:auto val="1"/>
        <c:lblOffset val="100"/>
        <c:baseTimeUnit val="months"/>
      </c:dateAx>
      <c:valAx>
        <c:axId val="39682649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ZA"/>
            </a:pPr>
            <a:endParaRPr lang="en-US"/>
          </a:p>
        </c:txPr>
        <c:crossAx val="396824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573338495773744E-2"/>
          <c:y val="3.4626625160227062E-2"/>
          <c:w val="0.33202053867009163"/>
          <c:h val="9.3537447353971348E-2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74586811198321E-2"/>
          <c:y val="4.2315914011846679E-2"/>
          <c:w val="0.91569086651062481"/>
          <c:h val="0.9291855229696756"/>
        </c:manualLayout>
      </c:layout>
      <c:lineChart>
        <c:grouping val="standard"/>
        <c:varyColors val="0"/>
        <c:ser>
          <c:idx val="0"/>
          <c:order val="0"/>
          <c:tx>
            <c:strRef>
              <c:f>Electricity!$E$3</c:f>
              <c:strCache>
                <c:ptCount val="1"/>
                <c:pt idx="0">
                  <c:v>KwaZulu-Natal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Electricity!$A$195:$A$208</c:f>
              <c:strCache>
                <c:ptCount val="14"/>
                <c:pt idx="0">
                  <c:v>Year-on-Year 2003</c:v>
                </c:pt>
                <c:pt idx="1">
                  <c:v>Year-on-Year 2004</c:v>
                </c:pt>
                <c:pt idx="2">
                  <c:v>Year-on-Year 2005</c:v>
                </c:pt>
                <c:pt idx="3">
                  <c:v>Year-on-Year 2006</c:v>
                </c:pt>
                <c:pt idx="4">
                  <c:v>Year-on-Year 2007</c:v>
                </c:pt>
                <c:pt idx="5">
                  <c:v>Year-on-Year 2008</c:v>
                </c:pt>
                <c:pt idx="6">
                  <c:v>Year-on-Year 2009</c:v>
                </c:pt>
                <c:pt idx="7">
                  <c:v>Year-on-Year 2010</c:v>
                </c:pt>
                <c:pt idx="8">
                  <c:v>Year-on-Year 2011</c:v>
                </c:pt>
                <c:pt idx="9">
                  <c:v>Year-on-Year 2012</c:v>
                </c:pt>
                <c:pt idx="10">
                  <c:v>Year-on Year 2013</c:v>
                </c:pt>
                <c:pt idx="11">
                  <c:v>Year-on-Year 2014</c:v>
                </c:pt>
                <c:pt idx="12">
                  <c:v>Year-on-Year 2015</c:v>
                </c:pt>
                <c:pt idx="13">
                  <c:v>Year-on-Year 2016</c:v>
                </c:pt>
              </c:strCache>
            </c:strRef>
          </c:cat>
          <c:val>
            <c:numRef>
              <c:f>Electricity!$E$195:$E$208</c:f>
              <c:numCache>
                <c:formatCode>#,##0.00</c:formatCode>
                <c:ptCount val="14"/>
                <c:pt idx="0">
                  <c:v>4.2546971750511524</c:v>
                </c:pt>
                <c:pt idx="1">
                  <c:v>7.7338771348457858</c:v>
                </c:pt>
                <c:pt idx="2">
                  <c:v>1.8573727049025133</c:v>
                </c:pt>
                <c:pt idx="3">
                  <c:v>0.29036679133081755</c:v>
                </c:pt>
                <c:pt idx="4">
                  <c:v>4.4007967758364665E-2</c:v>
                </c:pt>
                <c:pt idx="5">
                  <c:v>-4.5192508045285074</c:v>
                </c:pt>
                <c:pt idx="6">
                  <c:v>2.0368080308430931</c:v>
                </c:pt>
                <c:pt idx="7">
                  <c:v>7.9516975503284626E-2</c:v>
                </c:pt>
                <c:pt idx="8">
                  <c:v>-0.45462183646033522</c:v>
                </c:pt>
                <c:pt idx="9">
                  <c:v>-3.7422087013003744</c:v>
                </c:pt>
                <c:pt idx="10">
                  <c:v>1.7466508070849687</c:v>
                </c:pt>
                <c:pt idx="11">
                  <c:v>-0.98882096495287708</c:v>
                </c:pt>
                <c:pt idx="12">
                  <c:v>1.1631273309378256</c:v>
                </c:pt>
                <c:pt idx="13">
                  <c:v>-0.66976410118286711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Electricity!$K$3</c:f>
              <c:strCache>
                <c:ptCount val="1"/>
                <c:pt idx="0">
                  <c:v>South Africa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Electricity!$A$195:$A$208</c:f>
              <c:strCache>
                <c:ptCount val="14"/>
                <c:pt idx="0">
                  <c:v>Year-on-Year 2003</c:v>
                </c:pt>
                <c:pt idx="1">
                  <c:v>Year-on-Year 2004</c:v>
                </c:pt>
                <c:pt idx="2">
                  <c:v>Year-on-Year 2005</c:v>
                </c:pt>
                <c:pt idx="3">
                  <c:v>Year-on-Year 2006</c:v>
                </c:pt>
                <c:pt idx="4">
                  <c:v>Year-on-Year 2007</c:v>
                </c:pt>
                <c:pt idx="5">
                  <c:v>Year-on-Year 2008</c:v>
                </c:pt>
                <c:pt idx="6">
                  <c:v>Year-on-Year 2009</c:v>
                </c:pt>
                <c:pt idx="7">
                  <c:v>Year-on-Year 2010</c:v>
                </c:pt>
                <c:pt idx="8">
                  <c:v>Year-on-Year 2011</c:v>
                </c:pt>
                <c:pt idx="9">
                  <c:v>Year-on-Year 2012</c:v>
                </c:pt>
                <c:pt idx="10">
                  <c:v>Year-on Year 2013</c:v>
                </c:pt>
                <c:pt idx="11">
                  <c:v>Year-on-Year 2014</c:v>
                </c:pt>
                <c:pt idx="12">
                  <c:v>Year-on-Year 2015</c:v>
                </c:pt>
                <c:pt idx="13">
                  <c:v>Year-on-Year 2016</c:v>
                </c:pt>
              </c:strCache>
            </c:strRef>
          </c:cat>
          <c:val>
            <c:numRef>
              <c:f>Electricity!$K$195:$K$208</c:f>
              <c:numCache>
                <c:formatCode>#,##0.00</c:formatCode>
                <c:ptCount val="14"/>
                <c:pt idx="0">
                  <c:v>3.0225920523825054</c:v>
                </c:pt>
                <c:pt idx="1">
                  <c:v>4.0273173116587477</c:v>
                </c:pt>
                <c:pt idx="2">
                  <c:v>0.63201593992176197</c:v>
                </c:pt>
                <c:pt idx="3">
                  <c:v>4.4649198766285085</c:v>
                </c:pt>
                <c:pt idx="4">
                  <c:v>4.5167088890544669</c:v>
                </c:pt>
                <c:pt idx="5">
                  <c:v>-2.4782230935460152</c:v>
                </c:pt>
                <c:pt idx="6">
                  <c:v>-2.2807746958281743</c:v>
                </c:pt>
                <c:pt idx="7">
                  <c:v>3.7446775759201683</c:v>
                </c:pt>
                <c:pt idx="8">
                  <c:v>0.36948289035601845</c:v>
                </c:pt>
                <c:pt idx="9">
                  <c:v>-1.8554091949988112</c:v>
                </c:pt>
                <c:pt idx="10">
                  <c:v>-1.0613236974890483</c:v>
                </c:pt>
                <c:pt idx="11">
                  <c:v>-1.1537145446642503</c:v>
                </c:pt>
                <c:pt idx="12">
                  <c:v>0.93378036567457934</c:v>
                </c:pt>
                <c:pt idx="13">
                  <c:v>1.566619177800866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698880"/>
        <c:axId val="392700672"/>
      </c:lineChart>
      <c:catAx>
        <c:axId val="3926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7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270067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988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31850117096019"/>
          <c:y val="9.942775393419169E-2"/>
          <c:w val="0.16393442622950868"/>
          <c:h val="0.105150214592274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2850467289719641E-2"/>
          <c:y val="1.25628140703517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3738348410546713E-2"/>
          <c:y val="1.2562814070351759E-2"/>
          <c:w val="0.92289772270286641"/>
          <c:h val="0.78643216080393208"/>
        </c:manualLayout>
      </c:layout>
      <c:pie3DChart>
        <c:varyColors val="1"/>
        <c:ser>
          <c:idx val="0"/>
          <c:order val="0"/>
          <c:tx>
            <c:strRef>
              <c:f>Electricity!$A$179</c:f>
              <c:strCache>
                <c:ptCount val="1"/>
                <c:pt idx="0">
                  <c:v>Average 2002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257323778138489E-2"/>
                  <c:y val="-3.4867249633996852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4200183133294904E-3"/>
                  <c:y val="-0.114360252707105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Electricity!$B$3:$K$3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  <c:pt idx="9">
                  <c:v>South Africa</c:v>
                </c:pt>
              </c:strCache>
            </c:strRef>
          </c:cat>
          <c:val>
            <c:numRef>
              <c:f>Electricity!$B$179:$K$179</c:f>
              <c:numCache>
                <c:formatCode>#,##0</c:formatCode>
                <c:ptCount val="10"/>
                <c:pt idx="0">
                  <c:v>582.66666666666663</c:v>
                </c:pt>
                <c:pt idx="1">
                  <c:v>783.75</c:v>
                </c:pt>
                <c:pt idx="2">
                  <c:v>4333.916666666667</c:v>
                </c:pt>
                <c:pt idx="3">
                  <c:v>3135.75</c:v>
                </c:pt>
                <c:pt idx="4">
                  <c:v>714.25</c:v>
                </c:pt>
                <c:pt idx="5">
                  <c:v>2126.5</c:v>
                </c:pt>
                <c:pt idx="6">
                  <c:v>347.91666666666669</c:v>
                </c:pt>
                <c:pt idx="7">
                  <c:v>2216.75</c:v>
                </c:pt>
                <c:pt idx="8">
                  <c:v>1641.6666666666667</c:v>
                </c:pt>
                <c:pt idx="9">
                  <c:v>15883.166666666666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8411214953279431E-3"/>
          <c:y val="0.84924623115581765"/>
          <c:w val="0.89999991425755665"/>
          <c:h val="5.26495726495723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282924808294532E-2"/>
          <c:y val="3.4858461963979875E-2"/>
          <c:w val="0.91666779694873168"/>
          <c:h val="0.89106943395423555"/>
        </c:manualLayout>
      </c:layout>
      <c:lineChart>
        <c:grouping val="standard"/>
        <c:varyColors val="0"/>
        <c:ser>
          <c:idx val="0"/>
          <c:order val="0"/>
          <c:tx>
            <c:strRef>
              <c:f>'Building Plans Approved'!$B$2:$D$2</c:f>
              <c:strCache>
                <c:ptCount val="1"/>
                <c:pt idx="0">
                  <c:v>Dwelling-houses &lt; 80 square metres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FF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Approved'!$C$287:$C$310</c:f>
              <c:numCache>
                <c:formatCode>#,##0</c:formatCode>
                <c:ptCount val="24"/>
                <c:pt idx="0">
                  <c:v>8362.8333333333339</c:v>
                </c:pt>
                <c:pt idx="1">
                  <c:v>8597.75</c:v>
                </c:pt>
                <c:pt idx="2">
                  <c:v>9236.1666666666661</c:v>
                </c:pt>
                <c:pt idx="3">
                  <c:v>12336.083333333334</c:v>
                </c:pt>
                <c:pt idx="4">
                  <c:v>10219.25</c:v>
                </c:pt>
                <c:pt idx="5">
                  <c:v>10805.666666666666</c:v>
                </c:pt>
                <c:pt idx="6">
                  <c:v>13502.666666666666</c:v>
                </c:pt>
                <c:pt idx="7">
                  <c:v>8646.6666666666661</c:v>
                </c:pt>
                <c:pt idx="8">
                  <c:v>8365.9166666666661</c:v>
                </c:pt>
                <c:pt idx="9">
                  <c:v>7953.166666666667</c:v>
                </c:pt>
                <c:pt idx="10">
                  <c:v>29804.666666666668</c:v>
                </c:pt>
                <c:pt idx="11">
                  <c:v>13668.166666666666</c:v>
                </c:pt>
                <c:pt idx="12">
                  <c:v>9015.1666666666661</c:v>
                </c:pt>
                <c:pt idx="13">
                  <c:v>5352.833333333333</c:v>
                </c:pt>
                <c:pt idx="14">
                  <c:v>7592.25</c:v>
                </c:pt>
                <c:pt idx="15">
                  <c:v>10405.416666666666</c:v>
                </c:pt>
                <c:pt idx="16">
                  <c:v>2825.5833333333335</c:v>
                </c:pt>
                <c:pt idx="17">
                  <c:v>2627.25</c:v>
                </c:pt>
                <c:pt idx="18">
                  <c:v>2832.75</c:v>
                </c:pt>
                <c:pt idx="19">
                  <c:v>3180</c:v>
                </c:pt>
                <c:pt idx="20">
                  <c:v>5091.25</c:v>
                </c:pt>
                <c:pt idx="21">
                  <c:v>6276.916666666667</c:v>
                </c:pt>
                <c:pt idx="22">
                  <c:v>1423.4166666666667</c:v>
                </c:pt>
                <c:pt idx="23">
                  <c:v>1481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'Building Plans Approved'!$E$2:$G$2</c:f>
              <c:strCache>
                <c:ptCount val="1"/>
                <c:pt idx="0">
                  <c:v>Dwelling-houses &gt;= 80 square metres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Approved'!$F$287:$F$310</c:f>
              <c:numCache>
                <c:formatCode>#,##0</c:formatCode>
                <c:ptCount val="24"/>
                <c:pt idx="0">
                  <c:v>49150.666666666664</c:v>
                </c:pt>
                <c:pt idx="1">
                  <c:v>46004</c:v>
                </c:pt>
                <c:pt idx="2">
                  <c:v>53843.666666666664</c:v>
                </c:pt>
                <c:pt idx="3">
                  <c:v>42175.083333333336</c:v>
                </c:pt>
                <c:pt idx="4">
                  <c:v>33807.833333333336</c:v>
                </c:pt>
                <c:pt idx="5">
                  <c:v>35337.083333333336</c:v>
                </c:pt>
                <c:pt idx="6">
                  <c:v>28354.25</c:v>
                </c:pt>
                <c:pt idx="7">
                  <c:v>33005.416666666664</c:v>
                </c:pt>
                <c:pt idx="8">
                  <c:v>29737.916666666668</c:v>
                </c:pt>
                <c:pt idx="9">
                  <c:v>36527.083333333336</c:v>
                </c:pt>
                <c:pt idx="10">
                  <c:v>43954.916666666664</c:v>
                </c:pt>
                <c:pt idx="11">
                  <c:v>50620.5</c:v>
                </c:pt>
                <c:pt idx="12">
                  <c:v>51747.583333333336</c:v>
                </c:pt>
                <c:pt idx="13">
                  <c:v>56357.083333333336</c:v>
                </c:pt>
                <c:pt idx="14">
                  <c:v>51162.916666666664</c:v>
                </c:pt>
                <c:pt idx="15">
                  <c:v>51678.5</c:v>
                </c:pt>
                <c:pt idx="16">
                  <c:v>33376.583333333336</c:v>
                </c:pt>
                <c:pt idx="17">
                  <c:v>36099.916666666664</c:v>
                </c:pt>
                <c:pt idx="18">
                  <c:v>31869.833333333332</c:v>
                </c:pt>
                <c:pt idx="19">
                  <c:v>31344</c:v>
                </c:pt>
                <c:pt idx="20">
                  <c:v>30897.833333333332</c:v>
                </c:pt>
                <c:pt idx="21">
                  <c:v>37217.833333333336</c:v>
                </c:pt>
                <c:pt idx="22">
                  <c:v>41469.5</c:v>
                </c:pt>
                <c:pt idx="23">
                  <c:v>37529.75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'Building Plans Approved'!$H$2:$J$2</c:f>
              <c:strCache>
                <c:ptCount val="1"/>
                <c:pt idx="0">
                  <c:v>Flats and townhouses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Approved'!$I$287:$I$310</c:f>
              <c:numCache>
                <c:formatCode>#,##0</c:formatCode>
                <c:ptCount val="24"/>
                <c:pt idx="0">
                  <c:v>36251.333333333336</c:v>
                </c:pt>
                <c:pt idx="1">
                  <c:v>30730.25</c:v>
                </c:pt>
                <c:pt idx="2">
                  <c:v>40228.083333333336</c:v>
                </c:pt>
                <c:pt idx="3">
                  <c:v>27082.333333333332</c:v>
                </c:pt>
                <c:pt idx="4">
                  <c:v>26253.916666666668</c:v>
                </c:pt>
                <c:pt idx="5">
                  <c:v>14789.5</c:v>
                </c:pt>
                <c:pt idx="6">
                  <c:v>8151</c:v>
                </c:pt>
                <c:pt idx="7">
                  <c:v>9747</c:v>
                </c:pt>
                <c:pt idx="8">
                  <c:v>10102.916666666666</c:v>
                </c:pt>
                <c:pt idx="9">
                  <c:v>15495.666666666666</c:v>
                </c:pt>
                <c:pt idx="10">
                  <c:v>29153.916666666668</c:v>
                </c:pt>
                <c:pt idx="11">
                  <c:v>43213.25</c:v>
                </c:pt>
                <c:pt idx="12">
                  <c:v>86738.583333333328</c:v>
                </c:pt>
                <c:pt idx="13">
                  <c:v>62931.5</c:v>
                </c:pt>
                <c:pt idx="14">
                  <c:v>62257.333333333336</c:v>
                </c:pt>
                <c:pt idx="15">
                  <c:v>61256.083333333336</c:v>
                </c:pt>
                <c:pt idx="16">
                  <c:v>25177.166666666668</c:v>
                </c:pt>
                <c:pt idx="17">
                  <c:v>18194.666666666668</c:v>
                </c:pt>
                <c:pt idx="18">
                  <c:v>18829.75</c:v>
                </c:pt>
                <c:pt idx="19">
                  <c:v>16717.916666666668</c:v>
                </c:pt>
                <c:pt idx="20">
                  <c:v>17805.333333333332</c:v>
                </c:pt>
                <c:pt idx="21">
                  <c:v>32223.75</c:v>
                </c:pt>
                <c:pt idx="22">
                  <c:v>26921.333333333332</c:v>
                </c:pt>
                <c:pt idx="23">
                  <c:v>28299.75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'Building Plans Approved'!$K$2:$L$2</c:f>
              <c:strCache>
                <c:ptCount val="1"/>
                <c:pt idx="0">
                  <c:v>Other residential buildings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8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Approved1'!$A$287:$A$310</c:f>
              <c:strCache>
                <c:ptCount val="24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  <c:pt idx="23">
                  <c:v>Average 2016</c:v>
                </c:pt>
              </c:strCache>
            </c:strRef>
          </c:cat>
          <c:val>
            <c:numRef>
              <c:f>'Building Plans Approved'!$K$287:$K$310</c:f>
              <c:numCache>
                <c:formatCode>#,##0</c:formatCode>
                <c:ptCount val="24"/>
                <c:pt idx="0">
                  <c:v>749</c:v>
                </c:pt>
                <c:pt idx="1">
                  <c:v>976.66666666666663</c:v>
                </c:pt>
                <c:pt idx="2">
                  <c:v>564.08333333333337</c:v>
                </c:pt>
                <c:pt idx="3">
                  <c:v>2702.5</c:v>
                </c:pt>
                <c:pt idx="4">
                  <c:v>2061.5833333333335</c:v>
                </c:pt>
                <c:pt idx="5">
                  <c:v>1157.5833333333333</c:v>
                </c:pt>
                <c:pt idx="6">
                  <c:v>568.25</c:v>
                </c:pt>
                <c:pt idx="7">
                  <c:v>1034.3333333333333</c:v>
                </c:pt>
                <c:pt idx="8">
                  <c:v>1691.6666666666667</c:v>
                </c:pt>
                <c:pt idx="9">
                  <c:v>5879.333333333333</c:v>
                </c:pt>
                <c:pt idx="10">
                  <c:v>2207.1666666666665</c:v>
                </c:pt>
                <c:pt idx="11">
                  <c:v>5505.416666666667</c:v>
                </c:pt>
                <c:pt idx="12">
                  <c:v>853.83333333333337</c:v>
                </c:pt>
                <c:pt idx="13">
                  <c:v>2518.0833333333335</c:v>
                </c:pt>
                <c:pt idx="14">
                  <c:v>2044.3333333333333</c:v>
                </c:pt>
                <c:pt idx="15">
                  <c:v>2785.1666666666665</c:v>
                </c:pt>
                <c:pt idx="16">
                  <c:v>5419.833333333333</c:v>
                </c:pt>
                <c:pt idx="17">
                  <c:v>2973.5</c:v>
                </c:pt>
                <c:pt idx="18">
                  <c:v>151.33333333333334</c:v>
                </c:pt>
                <c:pt idx="19">
                  <c:v>296.66666666666669</c:v>
                </c:pt>
                <c:pt idx="20">
                  <c:v>7845.583333333333</c:v>
                </c:pt>
                <c:pt idx="21">
                  <c:v>3169.5833333333335</c:v>
                </c:pt>
                <c:pt idx="22">
                  <c:v>777.58333333333337</c:v>
                </c:pt>
                <c:pt idx="23">
                  <c:v>8649.5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582208"/>
        <c:axId val="385583744"/>
      </c:lineChart>
      <c:catAx>
        <c:axId val="38558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58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582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5235687186828919"/>
          <c:y val="1.9607843137254902E-2"/>
          <c:w val="0.46254378429970538"/>
          <c:h val="0.19462645600672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336056009334889E-2"/>
          <c:y val="1.20772946859903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051631686174404E-2"/>
          <c:y val="5.8566631512885041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Electricity!$A$185</c:f>
              <c:strCache>
                <c:ptCount val="1"/>
                <c:pt idx="0">
                  <c:v>Average 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Electricity!$B$3:$J$3</c:f>
              <c:strCache>
                <c:ptCount val="9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</c:strCache>
            </c:strRef>
          </c:cat>
          <c:val>
            <c:numRef>
              <c:f>Electricity!$B$185:$K$185</c:f>
              <c:numCache>
                <c:formatCode>#,##0</c:formatCode>
                <c:ptCount val="10"/>
                <c:pt idx="0">
                  <c:v>786</c:v>
                </c:pt>
                <c:pt idx="1">
                  <c:v>765.5</c:v>
                </c:pt>
                <c:pt idx="2">
                  <c:v>5039.416666666667</c:v>
                </c:pt>
                <c:pt idx="3">
                  <c:v>3436.75</c:v>
                </c:pt>
                <c:pt idx="4">
                  <c:v>951.75</c:v>
                </c:pt>
                <c:pt idx="5">
                  <c:v>2801.0833333333335</c:v>
                </c:pt>
                <c:pt idx="6">
                  <c:v>397.33333333333331</c:v>
                </c:pt>
                <c:pt idx="7">
                  <c:v>2124.5</c:v>
                </c:pt>
                <c:pt idx="8">
                  <c:v>1937.0833333333333</c:v>
                </c:pt>
                <c:pt idx="9">
                  <c:v>18239.416666666668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0011668611437124E-3"/>
          <c:y val="0.85507449250012435"/>
          <c:w val="0.98833138856475256"/>
          <c:h val="0.137681413011777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336056009334889E-2"/>
          <c:y val="1.20772946859903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29171528586E-2"/>
          <c:y val="2.8985575618904812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Electricity!$A$186</c:f>
              <c:strCache>
                <c:ptCount val="1"/>
                <c:pt idx="0">
                  <c:v>Average 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Electricity!$B$3:$J$3</c:f>
              <c:strCache>
                <c:ptCount val="9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</c:strCache>
            </c:strRef>
          </c:cat>
          <c:val>
            <c:numRef>
              <c:f>Electricity!$B$186:$K$186</c:f>
              <c:numCache>
                <c:formatCode>#,##0</c:formatCode>
                <c:ptCount val="10"/>
                <c:pt idx="0">
                  <c:v>739.41666666666663</c:v>
                </c:pt>
                <c:pt idx="1">
                  <c:v>728.33333333333337</c:v>
                </c:pt>
                <c:pt idx="2">
                  <c:v>4997.083333333333</c:v>
                </c:pt>
                <c:pt idx="3">
                  <c:v>3506.75</c:v>
                </c:pt>
                <c:pt idx="4">
                  <c:v>924.75</c:v>
                </c:pt>
                <c:pt idx="5">
                  <c:v>2627</c:v>
                </c:pt>
                <c:pt idx="6">
                  <c:v>385.75</c:v>
                </c:pt>
                <c:pt idx="7">
                  <c:v>2032.4166666666667</c:v>
                </c:pt>
                <c:pt idx="8">
                  <c:v>1881.9166666666667</c:v>
                </c:pt>
                <c:pt idx="9">
                  <c:v>17823.416666666668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0011668611437124E-3"/>
          <c:y val="0.85507449250012435"/>
          <c:w val="0.98833138856475256"/>
          <c:h val="0.137681413011776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336056009334889E-2"/>
          <c:y val="1.20772946859903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ZA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29171528586E-2"/>
          <c:y val="2.8985575618904812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Electricity!$A$187</c:f>
              <c:strCache>
                <c:ptCount val="1"/>
                <c:pt idx="0">
                  <c:v>Average 2010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6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Electricity!$B$3:$J$3</c:f>
              <c:strCache>
                <c:ptCount val="9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</c:strCache>
            </c:strRef>
          </c:cat>
          <c:val>
            <c:numRef>
              <c:f>Electricity!$B$187:$K$187</c:f>
              <c:numCache>
                <c:formatCode>#,##0</c:formatCode>
                <c:ptCount val="10"/>
                <c:pt idx="0">
                  <c:v>798.61538461538464</c:v>
                </c:pt>
                <c:pt idx="1">
                  <c:v>745.46153846153845</c:v>
                </c:pt>
                <c:pt idx="2">
                  <c:v>5089.0769230769229</c:v>
                </c:pt>
                <c:pt idx="3">
                  <c:v>3509.5384615384614</c:v>
                </c:pt>
                <c:pt idx="4">
                  <c:v>1011.2307692307693</c:v>
                </c:pt>
                <c:pt idx="5">
                  <c:v>2862.1538461538462</c:v>
                </c:pt>
                <c:pt idx="6">
                  <c:v>395.30769230769232</c:v>
                </c:pt>
                <c:pt idx="7">
                  <c:v>2161.5384615384614</c:v>
                </c:pt>
                <c:pt idx="8">
                  <c:v>1917.9230769230769</c:v>
                </c:pt>
                <c:pt idx="9">
                  <c:v>18490.846153846152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0011668611437124E-3"/>
          <c:y val="0.85507449250012491"/>
          <c:w val="0.98833138856475256"/>
          <c:h val="0.137681413011776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ZA"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5507436570428"/>
          <c:y val="4.0935164983130684E-2"/>
          <c:w val="0.82411063455569633"/>
          <c:h val="0.83055495108928368"/>
        </c:manualLayout>
      </c:layout>
      <c:lineChart>
        <c:grouping val="standard"/>
        <c:varyColors val="0"/>
        <c:ser>
          <c:idx val="0"/>
          <c:order val="0"/>
          <c:tx>
            <c:strRef>
              <c:f>Electricity!$E$3</c:f>
              <c:strCache>
                <c:ptCount val="1"/>
                <c:pt idx="0">
                  <c:v>KwaZulu-Natal</c:v>
                </c:pt>
              </c:strCache>
            </c:strRef>
          </c:tx>
          <c:spPr>
            <a:ln w="44450">
              <a:solidFill>
                <a:srgbClr val="FF0000"/>
              </a:solidFill>
            </a:ln>
          </c:spPr>
          <c:marker>
            <c:symbol val="none"/>
          </c:marker>
          <c:trendline>
            <c:trendlineType val="poly"/>
            <c:order val="6"/>
            <c:dispRSqr val="0"/>
            <c:dispEq val="0"/>
          </c:trendline>
          <c:cat>
            <c:numRef>
              <c:f>Electricity!$A$88:$A$176</c:f>
              <c:numCache>
                <c:formatCode>mmm\-yy</c:formatCode>
                <c:ptCount val="8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41214</c:v>
                </c:pt>
                <c:pt idx="48">
                  <c:v>41244</c:v>
                </c:pt>
                <c:pt idx="49">
                  <c:v>41275</c:v>
                </c:pt>
                <c:pt idx="50">
                  <c:v>41306</c:v>
                </c:pt>
                <c:pt idx="51">
                  <c:v>41334</c:v>
                </c:pt>
                <c:pt idx="52">
                  <c:v>41365</c:v>
                </c:pt>
                <c:pt idx="53">
                  <c:v>41395</c:v>
                </c:pt>
                <c:pt idx="54">
                  <c:v>41426</c:v>
                </c:pt>
                <c:pt idx="55">
                  <c:v>41456</c:v>
                </c:pt>
                <c:pt idx="56">
                  <c:v>41487</c:v>
                </c:pt>
                <c:pt idx="57">
                  <c:v>41518</c:v>
                </c:pt>
                <c:pt idx="58">
                  <c:v>41548</c:v>
                </c:pt>
                <c:pt idx="59">
                  <c:v>41579</c:v>
                </c:pt>
                <c:pt idx="60">
                  <c:v>41609</c:v>
                </c:pt>
                <c:pt idx="61">
                  <c:v>41640</c:v>
                </c:pt>
                <c:pt idx="62">
                  <c:v>41684</c:v>
                </c:pt>
                <c:pt idx="63">
                  <c:v>41712</c:v>
                </c:pt>
                <c:pt idx="64">
                  <c:v>41743</c:v>
                </c:pt>
                <c:pt idx="65">
                  <c:v>41773</c:v>
                </c:pt>
                <c:pt idx="66">
                  <c:v>41804</c:v>
                </c:pt>
                <c:pt idx="67">
                  <c:v>41834</c:v>
                </c:pt>
                <c:pt idx="68">
                  <c:v>41865</c:v>
                </c:pt>
                <c:pt idx="69">
                  <c:v>41896</c:v>
                </c:pt>
                <c:pt idx="70">
                  <c:v>41926</c:v>
                </c:pt>
                <c:pt idx="71">
                  <c:v>41957</c:v>
                </c:pt>
                <c:pt idx="72">
                  <c:v>41987</c:v>
                </c:pt>
                <c:pt idx="73">
                  <c:v>42018</c:v>
                </c:pt>
                <c:pt idx="74">
                  <c:v>42049</c:v>
                </c:pt>
                <c:pt idx="75">
                  <c:v>42077</c:v>
                </c:pt>
                <c:pt idx="76">
                  <c:v>42108</c:v>
                </c:pt>
                <c:pt idx="77">
                  <c:v>42138</c:v>
                </c:pt>
                <c:pt idx="78">
                  <c:v>42169</c:v>
                </c:pt>
                <c:pt idx="79">
                  <c:v>42199</c:v>
                </c:pt>
                <c:pt idx="80">
                  <c:v>42230</c:v>
                </c:pt>
                <c:pt idx="81">
                  <c:v>42261</c:v>
                </c:pt>
                <c:pt idx="82">
                  <c:v>42291</c:v>
                </c:pt>
                <c:pt idx="83">
                  <c:v>42322</c:v>
                </c:pt>
                <c:pt idx="84">
                  <c:v>42352</c:v>
                </c:pt>
                <c:pt idx="85">
                  <c:v>42383</c:v>
                </c:pt>
                <c:pt idx="86">
                  <c:v>42414</c:v>
                </c:pt>
                <c:pt idx="87">
                  <c:v>42443</c:v>
                </c:pt>
                <c:pt idx="88">
                  <c:v>42474</c:v>
                </c:pt>
              </c:numCache>
            </c:numRef>
          </c:cat>
          <c:val>
            <c:numRef>
              <c:f>Electricity!$E$85:$E$176</c:f>
              <c:numCache>
                <c:formatCode>General</c:formatCode>
                <c:ptCount val="89"/>
                <c:pt idx="0">
                  <c:v>3368</c:v>
                </c:pt>
                <c:pt idx="1">
                  <c:v>3196</c:v>
                </c:pt>
                <c:pt idx="2">
                  <c:v>3553</c:v>
                </c:pt>
                <c:pt idx="3">
                  <c:v>3410</c:v>
                </c:pt>
                <c:pt idx="4">
                  <c:v>3583</c:v>
                </c:pt>
                <c:pt idx="5">
                  <c:v>3529</c:v>
                </c:pt>
                <c:pt idx="6">
                  <c:v>3689</c:v>
                </c:pt>
                <c:pt idx="7">
                  <c:v>3620</c:v>
                </c:pt>
                <c:pt idx="8">
                  <c:v>3515</c:v>
                </c:pt>
                <c:pt idx="9">
                  <c:v>3629</c:v>
                </c:pt>
                <c:pt idx="10">
                  <c:v>3490</c:v>
                </c:pt>
                <c:pt idx="11">
                  <c:v>3499</c:v>
                </c:pt>
                <c:pt idx="12">
                  <c:v>3540</c:v>
                </c:pt>
                <c:pt idx="13">
                  <c:v>3281</c:v>
                </c:pt>
                <c:pt idx="14">
                  <c:v>3629</c:v>
                </c:pt>
                <c:pt idx="15">
                  <c:v>3432</c:v>
                </c:pt>
                <c:pt idx="16">
                  <c:v>3550</c:v>
                </c:pt>
                <c:pt idx="17">
                  <c:v>3559</c:v>
                </c:pt>
                <c:pt idx="18">
                  <c:v>3684</c:v>
                </c:pt>
                <c:pt idx="19">
                  <c:v>3595</c:v>
                </c:pt>
                <c:pt idx="20">
                  <c:v>3474</c:v>
                </c:pt>
                <c:pt idx="21">
                  <c:v>3577</c:v>
                </c:pt>
                <c:pt idx="22">
                  <c:v>3433</c:v>
                </c:pt>
                <c:pt idx="23">
                  <c:v>3371</c:v>
                </c:pt>
                <c:pt idx="24">
                  <c:v>3417</c:v>
                </c:pt>
                <c:pt idx="25">
                  <c:v>3256</c:v>
                </c:pt>
                <c:pt idx="26">
                  <c:v>3631</c:v>
                </c:pt>
                <c:pt idx="27">
                  <c:v>3432</c:v>
                </c:pt>
                <c:pt idx="28">
                  <c:v>3624</c:v>
                </c:pt>
                <c:pt idx="29">
                  <c:v>3527</c:v>
                </c:pt>
                <c:pt idx="30">
                  <c:v>3639</c:v>
                </c:pt>
                <c:pt idx="31">
                  <c:v>3574</c:v>
                </c:pt>
                <c:pt idx="32">
                  <c:v>3381</c:v>
                </c:pt>
                <c:pt idx="33">
                  <c:v>3547</c:v>
                </c:pt>
                <c:pt idx="34">
                  <c:v>3429</c:v>
                </c:pt>
                <c:pt idx="35">
                  <c:v>3466</c:v>
                </c:pt>
                <c:pt idx="36">
                  <c:v>3527</c:v>
                </c:pt>
                <c:pt idx="37">
                  <c:v>3271</c:v>
                </c:pt>
                <c:pt idx="38">
                  <c:v>3282</c:v>
                </c:pt>
                <c:pt idx="39">
                  <c:v>3154</c:v>
                </c:pt>
                <c:pt idx="40">
                  <c:v>3318</c:v>
                </c:pt>
                <c:pt idx="41">
                  <c:v>3315</c:v>
                </c:pt>
                <c:pt idx="42">
                  <c:v>3441</c:v>
                </c:pt>
                <c:pt idx="43">
                  <c:v>3436</c:v>
                </c:pt>
                <c:pt idx="44">
                  <c:v>3316</c:v>
                </c:pt>
                <c:pt idx="45">
                  <c:v>3458</c:v>
                </c:pt>
                <c:pt idx="46">
                  <c:v>3422</c:v>
                </c:pt>
                <c:pt idx="47">
                  <c:v>3422</c:v>
                </c:pt>
                <c:pt idx="48">
                  <c:v>3355</c:v>
                </c:pt>
                <c:pt idx="49">
                  <c:v>3409</c:v>
                </c:pt>
                <c:pt idx="50">
                  <c:v>3137</c:v>
                </c:pt>
                <c:pt idx="51">
                  <c:v>3454</c:v>
                </c:pt>
                <c:pt idx="52">
                  <c:v>3352</c:v>
                </c:pt>
                <c:pt idx="53">
                  <c:v>3455</c:v>
                </c:pt>
                <c:pt idx="54">
                  <c:v>3428</c:v>
                </c:pt>
                <c:pt idx="55">
                  <c:v>3636</c:v>
                </c:pt>
                <c:pt idx="56">
                  <c:v>3576</c:v>
                </c:pt>
                <c:pt idx="57">
                  <c:v>3390</c:v>
                </c:pt>
                <c:pt idx="58">
                  <c:v>3520</c:v>
                </c:pt>
                <c:pt idx="59">
                  <c:v>3371</c:v>
                </c:pt>
                <c:pt idx="60">
                  <c:v>3331</c:v>
                </c:pt>
                <c:pt idx="61">
                  <c:v>3569</c:v>
                </c:pt>
                <c:pt idx="62">
                  <c:v>3295</c:v>
                </c:pt>
                <c:pt idx="63">
                  <c:v>3507</c:v>
                </c:pt>
                <c:pt idx="64">
                  <c:v>3411</c:v>
                </c:pt>
                <c:pt idx="65">
                  <c:v>3538</c:v>
                </c:pt>
                <c:pt idx="66">
                  <c:v>3419</c:v>
                </c:pt>
                <c:pt idx="67">
                  <c:v>3397</c:v>
                </c:pt>
                <c:pt idx="68">
                  <c:v>3311</c:v>
                </c:pt>
                <c:pt idx="69">
                  <c:v>3271</c:v>
                </c:pt>
                <c:pt idx="70">
                  <c:v>3405</c:v>
                </c:pt>
                <c:pt idx="71">
                  <c:v>3305</c:v>
                </c:pt>
                <c:pt idx="72">
                  <c:v>3225</c:v>
                </c:pt>
                <c:pt idx="73">
                  <c:v>3494</c:v>
                </c:pt>
                <c:pt idx="74">
                  <c:v>3238</c:v>
                </c:pt>
                <c:pt idx="75">
                  <c:v>3529</c:v>
                </c:pt>
                <c:pt idx="76">
                  <c:v>3393</c:v>
                </c:pt>
                <c:pt idx="77">
                  <c:v>3464</c:v>
                </c:pt>
                <c:pt idx="78">
                  <c:v>3379</c:v>
                </c:pt>
                <c:pt idx="79">
                  <c:v>3624</c:v>
                </c:pt>
                <c:pt idx="80">
                  <c:v>3543</c:v>
                </c:pt>
                <c:pt idx="81">
                  <c:v>3436</c:v>
                </c:pt>
                <c:pt idx="82">
                  <c:v>3486</c:v>
                </c:pt>
                <c:pt idx="83">
                  <c:v>3357</c:v>
                </c:pt>
                <c:pt idx="84">
                  <c:v>3385</c:v>
                </c:pt>
                <c:pt idx="85">
                  <c:v>3428</c:v>
                </c:pt>
                <c:pt idx="86">
                  <c:v>3263</c:v>
                </c:pt>
                <c:pt idx="87">
                  <c:v>3459</c:v>
                </c:pt>
                <c:pt idx="88">
                  <c:v>3382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646016"/>
        <c:axId val="392647808"/>
      </c:lineChart>
      <c:dateAx>
        <c:axId val="3926460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392647808"/>
        <c:crosses val="autoZero"/>
        <c:auto val="1"/>
        <c:lblOffset val="100"/>
        <c:baseTimeUnit val="days"/>
      </c:dateAx>
      <c:valAx>
        <c:axId val="392647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92646016"/>
        <c:crosses val="autoZero"/>
        <c:crossBetween val="between"/>
      </c:valAx>
      <c:spPr>
        <a:solidFill>
          <a:schemeClr val="tx2">
            <a:lumMod val="40000"/>
            <a:lumOff val="60000"/>
          </a:schemeClr>
        </a:solidFill>
      </c:spPr>
    </c:plotArea>
    <c:legend>
      <c:legendPos val="r"/>
      <c:layout>
        <c:manualLayout>
          <c:xMode val="edge"/>
          <c:yMode val="edge"/>
          <c:x val="0.18396076138151121"/>
          <c:y val="0.63526583350544075"/>
          <c:w val="0.24033399970081459"/>
          <c:h val="0.14308932451694231"/>
        </c:manualLayout>
      </c:layout>
      <c:overlay val="0"/>
    </c:legend>
    <c:plotVisOnly val="1"/>
    <c:dispBlanksAs val="gap"/>
    <c:showDLblsOverMax val="0"/>
  </c:chart>
  <c:spPr>
    <a:solidFill>
      <a:schemeClr val="accent1">
        <a:lumMod val="75000"/>
      </a:schemeClr>
    </a:solidFill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2011</a:t>
            </a:r>
          </a:p>
        </c:rich>
      </c:tx>
      <c:layout>
        <c:manualLayout>
          <c:xMode val="edge"/>
          <c:yMode val="edge"/>
          <c:x val="1.6336056009334889E-2"/>
          <c:y val="1.207729468599033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3282629686054017E-2"/>
          <c:y val="2.8985687133935838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Electricity!$A$188</c:f>
              <c:strCache>
                <c:ptCount val="1"/>
                <c:pt idx="0">
                  <c:v>Average 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Electricity!$B$3:$J$3</c:f>
              <c:strCache>
                <c:ptCount val="9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</c:strCache>
            </c:strRef>
          </c:cat>
          <c:val>
            <c:numRef>
              <c:f>Electricity!$B$188:$K$188</c:f>
              <c:numCache>
                <c:formatCode>#,##0</c:formatCode>
                <c:ptCount val="10"/>
                <c:pt idx="0">
                  <c:v>809.16666666666663</c:v>
                </c:pt>
                <c:pt idx="1">
                  <c:v>733.66666666666663</c:v>
                </c:pt>
                <c:pt idx="2">
                  <c:v>5104.666666666667</c:v>
                </c:pt>
                <c:pt idx="3">
                  <c:v>3493.5833333333335</c:v>
                </c:pt>
                <c:pt idx="4">
                  <c:v>1010.75</c:v>
                </c:pt>
                <c:pt idx="5">
                  <c:v>2929.3333333333335</c:v>
                </c:pt>
                <c:pt idx="6">
                  <c:v>415.41666666666669</c:v>
                </c:pt>
                <c:pt idx="7">
                  <c:v>2164.3333333333335</c:v>
                </c:pt>
                <c:pt idx="8">
                  <c:v>1898.25</c:v>
                </c:pt>
                <c:pt idx="9">
                  <c:v>18559.166666666668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0011668611437124E-3"/>
          <c:y val="0.85507449250012535"/>
          <c:w val="0.98833138856475256"/>
          <c:h val="0.137681413011776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lang="en-ZA"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ZA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2012</a:t>
            </a:r>
          </a:p>
        </c:rich>
      </c:tx>
      <c:layout>
        <c:manualLayout>
          <c:xMode val="edge"/>
          <c:yMode val="edge"/>
          <c:x val="1.6336056009334889E-2"/>
          <c:y val="1.207729468599033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175029171528586E-2"/>
          <c:y val="2.8985575618904812E-2"/>
          <c:w val="0.92998833138856474"/>
          <c:h val="0.76328682463113462"/>
        </c:manualLayout>
      </c:layout>
      <c:pie3DChart>
        <c:varyColors val="1"/>
        <c:ser>
          <c:idx val="0"/>
          <c:order val="0"/>
          <c:tx>
            <c:strRef>
              <c:f>Electricity!$A$189</c:f>
              <c:strCache>
                <c:ptCount val="1"/>
                <c:pt idx="0">
                  <c:v>Average 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8"/>
          <c:dPt>
            <c:idx val="0"/>
            <c:bubble3D val="0"/>
            <c:spPr>
              <a:solidFill>
                <a:srgbClr val="8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1439986279428038E-2"/>
                  <c:y val="-1.6179604327166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679113185521404E-4"/>
                  <c:y val="-0.1145347501438737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ZA"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Electricity!$B$3:$J$3</c:f>
              <c:strCache>
                <c:ptCount val="9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</c:strCache>
            </c:strRef>
          </c:cat>
          <c:val>
            <c:numRef>
              <c:f>Electricity!$B$189:$K$189</c:f>
              <c:numCache>
                <c:formatCode>#,##0</c:formatCode>
                <c:ptCount val="10"/>
                <c:pt idx="0">
                  <c:v>807.69230769230774</c:v>
                </c:pt>
                <c:pt idx="1">
                  <c:v>692.61538461538464</c:v>
                </c:pt>
                <c:pt idx="2">
                  <c:v>4658.3076923076924</c:v>
                </c:pt>
                <c:pt idx="3">
                  <c:v>3362.8461538461538</c:v>
                </c:pt>
                <c:pt idx="4">
                  <c:v>1057.2307692307693</c:v>
                </c:pt>
                <c:pt idx="5">
                  <c:v>2957</c:v>
                </c:pt>
                <c:pt idx="6">
                  <c:v>465.07692307692309</c:v>
                </c:pt>
                <c:pt idx="7">
                  <c:v>2199.7692307692309</c:v>
                </c:pt>
                <c:pt idx="8">
                  <c:v>1908.8461538461538</c:v>
                </c:pt>
                <c:pt idx="9">
                  <c:v>18214.81818181818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0011668611437124E-3"/>
          <c:y val="0.8550744925001259"/>
          <c:w val="0.98833138856475256"/>
          <c:h val="0.137681413011776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 rtl="0">
            <a:defRPr lang="en-ZA"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6.2366932206386172E-2"/>
          <c:y val="1.6981137121122321E-2"/>
        </c:manualLayout>
      </c:layout>
      <c:overlay val="0"/>
      <c:txPr>
        <a:bodyPr/>
        <a:lstStyle/>
        <a:p>
          <a:pPr>
            <a:defRPr lang="en-ZA" sz="1200"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9919905166471868E-2"/>
          <c:y val="3.1764977496652035E-3"/>
          <c:w val="0.88930376936031563"/>
          <c:h val="0.89734991750111914"/>
        </c:manualLayout>
      </c:layout>
      <c:pie3DChart>
        <c:varyColors val="1"/>
        <c:ser>
          <c:idx val="0"/>
          <c:order val="0"/>
          <c:tx>
            <c:strRef>
              <c:f>Electricity!$A$190</c:f>
              <c:strCache>
                <c:ptCount val="1"/>
                <c:pt idx="0">
                  <c:v>Average 2013</c:v>
                </c:pt>
              </c:strCache>
            </c:strRef>
          </c:tx>
          <c:explosion val="25"/>
          <c:dPt>
            <c:idx val="2"/>
            <c:bubble3D val="0"/>
            <c:spPr>
              <a:solidFill>
                <a:srgbClr val="FFFF99"/>
              </a:solidFill>
            </c:spPr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5"/>
            <c:bubble3D val="0"/>
            <c:spPr>
              <a:solidFill>
                <a:srgbClr val="00FF00"/>
              </a:solidFill>
            </c:spPr>
          </c:dPt>
          <c:dPt>
            <c:idx val="6"/>
            <c:bubble3D val="0"/>
            <c:spPr>
              <a:solidFill>
                <a:schemeClr val="tx1"/>
              </a:solidFill>
            </c:spPr>
          </c:dPt>
          <c:dPt>
            <c:idx val="7"/>
            <c:bubble3D val="0"/>
            <c:spPr>
              <a:solidFill>
                <a:srgbClr val="0000FF"/>
              </a:solidFill>
            </c:spPr>
          </c:dPt>
          <c:dPt>
            <c:idx val="8"/>
            <c:bubble3D val="0"/>
            <c:spPr>
              <a:solidFill>
                <a:srgbClr val="C00000"/>
              </a:solidFill>
            </c:spPr>
          </c:dPt>
          <c:dPt>
            <c:idx val="9"/>
            <c:bubble3D val="0"/>
            <c:spPr>
              <a:solidFill>
                <a:srgbClr val="6666FF"/>
              </a:solidFill>
            </c:spPr>
          </c:dPt>
          <c:dLbls>
            <c:dLbl>
              <c:idx val="2"/>
              <c:spPr>
                <a:solidFill>
                  <a:schemeClr val="tx2">
                    <a:lumMod val="60000"/>
                    <a:lumOff val="40000"/>
                  </a:schemeClr>
                </a:solidFill>
              </c:spPr>
              <c:txPr>
                <a:bodyPr/>
                <a:lstStyle/>
                <a:p>
                  <a:pPr>
                    <a:defRPr lang="en-ZA"/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lang="en-ZA"/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Electricity!$B$3:$K$3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  <c:pt idx="9">
                  <c:v>South Africa</c:v>
                </c:pt>
              </c:strCache>
            </c:strRef>
          </c:cat>
          <c:val>
            <c:numRef>
              <c:f>Electricity!$B$190:$K$190</c:f>
              <c:numCache>
                <c:formatCode>#,##0</c:formatCode>
                <c:ptCount val="10"/>
                <c:pt idx="0">
                  <c:v>814.16666666666663</c:v>
                </c:pt>
                <c:pt idx="1">
                  <c:v>621.41666666666663</c:v>
                </c:pt>
                <c:pt idx="2">
                  <c:v>4291.833333333333</c:v>
                </c:pt>
                <c:pt idx="3">
                  <c:v>3421.5833333333335</c:v>
                </c:pt>
                <c:pt idx="4">
                  <c:v>1160.75</c:v>
                </c:pt>
                <c:pt idx="5">
                  <c:v>3095</c:v>
                </c:pt>
                <c:pt idx="6">
                  <c:v>521.33333333333337</c:v>
                </c:pt>
                <c:pt idx="7">
                  <c:v>2206.75</c:v>
                </c:pt>
                <c:pt idx="8">
                  <c:v>1892.8333333333333</c:v>
                </c:pt>
                <c:pt idx="9">
                  <c:v>18021.5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1.1383209465063911E-2"/>
          <c:y val="0.84831966968345562"/>
          <c:w val="0.97935038352223658"/>
          <c:h val="0.14102589244566704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6.2366932206386207E-2"/>
          <c:y val="1.6981137121122321E-2"/>
        </c:manualLayout>
      </c:layout>
      <c:overlay val="0"/>
      <c:txPr>
        <a:bodyPr/>
        <a:lstStyle/>
        <a:p>
          <a:pPr>
            <a:defRPr lang="en-ZA" sz="1200"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9919905166471868E-2"/>
          <c:y val="3.1764977496652044E-3"/>
          <c:w val="0.8893037693603153"/>
          <c:h val="0.89734991750111937"/>
        </c:manualLayout>
      </c:layout>
      <c:pie3DChart>
        <c:varyColors val="1"/>
        <c:ser>
          <c:idx val="0"/>
          <c:order val="0"/>
          <c:tx>
            <c:strRef>
              <c:f>Electricity!$A$191</c:f>
              <c:strCache>
                <c:ptCount val="1"/>
                <c:pt idx="0">
                  <c:v>Average 2014</c:v>
                </c:pt>
              </c:strCache>
            </c:strRef>
          </c:tx>
          <c:explosion val="25"/>
          <c:dPt>
            <c:idx val="2"/>
            <c:bubble3D val="0"/>
            <c:spPr>
              <a:solidFill>
                <a:srgbClr val="FFFF99"/>
              </a:solidFill>
            </c:spPr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5"/>
            <c:bubble3D val="0"/>
            <c:spPr>
              <a:solidFill>
                <a:srgbClr val="00FF00"/>
              </a:solidFill>
            </c:spPr>
          </c:dPt>
          <c:dPt>
            <c:idx val="6"/>
            <c:bubble3D val="0"/>
            <c:spPr>
              <a:solidFill>
                <a:schemeClr val="tx1"/>
              </a:solidFill>
            </c:spPr>
          </c:dPt>
          <c:dPt>
            <c:idx val="7"/>
            <c:bubble3D val="0"/>
            <c:spPr>
              <a:solidFill>
                <a:srgbClr val="0000FF"/>
              </a:solidFill>
            </c:spPr>
          </c:dPt>
          <c:dPt>
            <c:idx val="8"/>
            <c:bubble3D val="0"/>
            <c:spPr>
              <a:solidFill>
                <a:srgbClr val="C00000"/>
              </a:solidFill>
            </c:spPr>
          </c:dPt>
          <c:dPt>
            <c:idx val="9"/>
            <c:bubble3D val="0"/>
            <c:spPr>
              <a:solidFill>
                <a:srgbClr val="6666FF"/>
              </a:solidFill>
            </c:spPr>
          </c:dPt>
          <c:dLbls>
            <c:dLbl>
              <c:idx val="2"/>
              <c:spPr>
                <a:solidFill>
                  <a:schemeClr val="tx2">
                    <a:lumMod val="60000"/>
                    <a:lumOff val="40000"/>
                  </a:schemeClr>
                </a:solidFill>
              </c:spPr>
              <c:txPr>
                <a:bodyPr/>
                <a:lstStyle/>
                <a:p>
                  <a:pPr>
                    <a:defRPr lang="en-ZA"/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lang="en-ZA"/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Electricity!$B$3:$K$3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  <c:pt idx="9">
                  <c:v>South Africa</c:v>
                </c:pt>
              </c:strCache>
            </c:strRef>
          </c:cat>
          <c:val>
            <c:numRef>
              <c:f>Electricity!$B$191:$K$191</c:f>
              <c:numCache>
                <c:formatCode>#,##0</c:formatCode>
                <c:ptCount val="10"/>
                <c:pt idx="0">
                  <c:v>719.58333333333337</c:v>
                </c:pt>
                <c:pt idx="1">
                  <c:v>637.08333333333337</c:v>
                </c:pt>
                <c:pt idx="2">
                  <c:v>4925.916666666667</c:v>
                </c:pt>
                <c:pt idx="3">
                  <c:v>3387.75</c:v>
                </c:pt>
                <c:pt idx="4">
                  <c:v>997</c:v>
                </c:pt>
                <c:pt idx="5">
                  <c:v>2837.0833333333335</c:v>
                </c:pt>
                <c:pt idx="6">
                  <c:v>367.66666666666669</c:v>
                </c:pt>
                <c:pt idx="7">
                  <c:v>2012.9166666666667</c:v>
                </c:pt>
                <c:pt idx="8">
                  <c:v>1920.25</c:v>
                </c:pt>
                <c:pt idx="9">
                  <c:v>17813.583333333332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1.1383209465063918E-2"/>
          <c:y val="0.84831966968345562"/>
          <c:w val="0.97935038352223658"/>
          <c:h val="0.14102589244566704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6.2366932206386255E-2"/>
          <c:y val="1.6981137121122321E-2"/>
        </c:manualLayout>
      </c:layout>
      <c:overlay val="0"/>
      <c:txPr>
        <a:bodyPr/>
        <a:lstStyle/>
        <a:p>
          <a:pPr>
            <a:defRPr lang="en-ZA" sz="1200"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9919905166471868E-2"/>
          <c:y val="3.1764977496652053E-3"/>
          <c:w val="0.88930376936031508"/>
          <c:h val="0.89734991750111981"/>
        </c:manualLayout>
      </c:layout>
      <c:pie3DChart>
        <c:varyColors val="1"/>
        <c:ser>
          <c:idx val="0"/>
          <c:order val="0"/>
          <c:tx>
            <c:strRef>
              <c:f>Electricity!$A$193</c:f>
              <c:strCache>
                <c:ptCount val="1"/>
                <c:pt idx="0">
                  <c:v>Average 2016</c:v>
                </c:pt>
              </c:strCache>
            </c:strRef>
          </c:tx>
          <c:explosion val="25"/>
          <c:dPt>
            <c:idx val="2"/>
            <c:bubble3D val="0"/>
            <c:spPr>
              <a:solidFill>
                <a:srgbClr val="FFFF99"/>
              </a:solidFill>
            </c:spPr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5"/>
            <c:bubble3D val="0"/>
            <c:spPr>
              <a:solidFill>
                <a:srgbClr val="00FF00"/>
              </a:solidFill>
            </c:spPr>
          </c:dPt>
          <c:dPt>
            <c:idx val="6"/>
            <c:bubble3D val="0"/>
            <c:spPr>
              <a:solidFill>
                <a:schemeClr val="tx1"/>
              </a:solidFill>
            </c:spPr>
          </c:dPt>
          <c:dPt>
            <c:idx val="7"/>
            <c:bubble3D val="0"/>
            <c:spPr>
              <a:solidFill>
                <a:srgbClr val="0000FF"/>
              </a:solidFill>
            </c:spPr>
          </c:dPt>
          <c:dPt>
            <c:idx val="8"/>
            <c:bubble3D val="0"/>
            <c:spPr>
              <a:solidFill>
                <a:srgbClr val="C00000"/>
              </a:solidFill>
            </c:spPr>
          </c:dPt>
          <c:dPt>
            <c:idx val="9"/>
            <c:bubble3D val="0"/>
            <c:spPr>
              <a:solidFill>
                <a:srgbClr val="6666FF"/>
              </a:solidFill>
            </c:spPr>
          </c:dPt>
          <c:dLbls>
            <c:dLbl>
              <c:idx val="2"/>
              <c:spPr>
                <a:solidFill>
                  <a:schemeClr val="tx2">
                    <a:lumMod val="60000"/>
                    <a:lumOff val="40000"/>
                  </a:schemeClr>
                </a:solidFill>
              </c:spPr>
              <c:txPr>
                <a:bodyPr/>
                <a:lstStyle/>
                <a:p>
                  <a:pPr>
                    <a:defRPr lang="en-ZA"/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lang="en-ZA"/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Electricity!$B$3:$K$3</c:f>
              <c:strCache>
                <c:ptCount val="10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  <c:pt idx="9">
                  <c:v>South Africa</c:v>
                </c:pt>
              </c:strCache>
            </c:strRef>
          </c:cat>
          <c:val>
            <c:numRef>
              <c:f>Electricity!$B$193:$K$193</c:f>
              <c:numCache>
                <c:formatCode>#,##0</c:formatCode>
                <c:ptCount val="10"/>
                <c:pt idx="0">
                  <c:v>684.8</c:v>
                </c:pt>
                <c:pt idx="1">
                  <c:v>844.8</c:v>
                </c:pt>
                <c:pt idx="2">
                  <c:v>4579.2</c:v>
                </c:pt>
                <c:pt idx="3">
                  <c:v>3404.2</c:v>
                </c:pt>
                <c:pt idx="4">
                  <c:v>1162.4000000000001</c:v>
                </c:pt>
                <c:pt idx="5">
                  <c:v>2869.4</c:v>
                </c:pt>
                <c:pt idx="6">
                  <c:v>430.8</c:v>
                </c:pt>
                <c:pt idx="7">
                  <c:v>2386.4</c:v>
                </c:pt>
                <c:pt idx="8">
                  <c:v>1899.8</c:v>
                </c:pt>
                <c:pt idx="9">
                  <c:v>18261.599999999999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1.1383209465063925E-2"/>
          <c:y val="0.84296248396020357"/>
          <c:w val="0.97935038352223658"/>
          <c:h val="0.1570375160397964"/>
        </c:manualLayout>
      </c:layout>
      <c:overlay val="0"/>
      <c:txPr>
        <a:bodyPr/>
        <a:lstStyle/>
        <a:p>
          <a:pPr>
            <a:defRPr lang="en-ZA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55350159971556E-2"/>
          <c:y val="1.5325984251968837E-2"/>
          <c:w val="0.91951679117029106"/>
          <c:h val="0.91646622878067086"/>
        </c:manualLayout>
      </c:layout>
      <c:lineChart>
        <c:grouping val="standard"/>
        <c:varyColors val="0"/>
        <c:ser>
          <c:idx val="0"/>
          <c:order val="0"/>
          <c:tx>
            <c:strRef>
              <c:f>'Building Plans Approved'!$B$2:$D$2</c:f>
              <c:strCache>
                <c:ptCount val="1"/>
                <c:pt idx="0">
                  <c:v>Dwelling-houses &lt; 80 square metres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FF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Approved'!$A$287:$A$309</c:f>
              <c:strCache>
                <c:ptCount val="23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</c:strCache>
            </c:strRef>
          </c:cat>
          <c:val>
            <c:numRef>
              <c:f>'Building Plans Approved'!$C$287:$C$309</c:f>
              <c:numCache>
                <c:formatCode>#,##0</c:formatCode>
                <c:ptCount val="23"/>
                <c:pt idx="0">
                  <c:v>8362.8333333333339</c:v>
                </c:pt>
                <c:pt idx="1">
                  <c:v>8597.75</c:v>
                </c:pt>
                <c:pt idx="2">
                  <c:v>9236.1666666666661</c:v>
                </c:pt>
                <c:pt idx="3">
                  <c:v>12336.083333333334</c:v>
                </c:pt>
                <c:pt idx="4">
                  <c:v>10219.25</c:v>
                </c:pt>
                <c:pt idx="5">
                  <c:v>10805.666666666666</c:v>
                </c:pt>
                <c:pt idx="6">
                  <c:v>13502.666666666666</c:v>
                </c:pt>
                <c:pt idx="7">
                  <c:v>8646.6666666666661</c:v>
                </c:pt>
                <c:pt idx="8">
                  <c:v>8365.9166666666661</c:v>
                </c:pt>
                <c:pt idx="9">
                  <c:v>7953.166666666667</c:v>
                </c:pt>
                <c:pt idx="10">
                  <c:v>29804.666666666668</c:v>
                </c:pt>
                <c:pt idx="11">
                  <c:v>13668.166666666666</c:v>
                </c:pt>
                <c:pt idx="12">
                  <c:v>9015.1666666666661</c:v>
                </c:pt>
                <c:pt idx="13">
                  <c:v>5352.833333333333</c:v>
                </c:pt>
                <c:pt idx="14">
                  <c:v>7592.25</c:v>
                </c:pt>
                <c:pt idx="15">
                  <c:v>10405.416666666666</c:v>
                </c:pt>
                <c:pt idx="16">
                  <c:v>2825.5833333333335</c:v>
                </c:pt>
                <c:pt idx="17">
                  <c:v>2627.25</c:v>
                </c:pt>
                <c:pt idx="18">
                  <c:v>2832.75</c:v>
                </c:pt>
                <c:pt idx="19">
                  <c:v>3180</c:v>
                </c:pt>
                <c:pt idx="20">
                  <c:v>5091.25</c:v>
                </c:pt>
                <c:pt idx="21">
                  <c:v>6276.916666666667</c:v>
                </c:pt>
                <c:pt idx="22">
                  <c:v>1423.4166666666667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'Building Plans Approved'!$E$2:$G$2</c:f>
              <c:strCache>
                <c:ptCount val="1"/>
                <c:pt idx="0">
                  <c:v>Dwelling-houses &gt;= 80 square metres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Approved'!$A$287:$A$309</c:f>
              <c:strCache>
                <c:ptCount val="23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</c:strCache>
            </c:strRef>
          </c:cat>
          <c:val>
            <c:numRef>
              <c:f>'Building Plans Approved'!$F$287:$F$309</c:f>
              <c:numCache>
                <c:formatCode>#,##0</c:formatCode>
                <c:ptCount val="23"/>
                <c:pt idx="0">
                  <c:v>49150.666666666664</c:v>
                </c:pt>
                <c:pt idx="1">
                  <c:v>46004</c:v>
                </c:pt>
                <c:pt idx="2">
                  <c:v>53843.666666666664</c:v>
                </c:pt>
                <c:pt idx="3">
                  <c:v>42175.083333333336</c:v>
                </c:pt>
                <c:pt idx="4">
                  <c:v>33807.833333333336</c:v>
                </c:pt>
                <c:pt idx="5">
                  <c:v>35337.083333333336</c:v>
                </c:pt>
                <c:pt idx="6">
                  <c:v>28354.25</c:v>
                </c:pt>
                <c:pt idx="7">
                  <c:v>33005.416666666664</c:v>
                </c:pt>
                <c:pt idx="8">
                  <c:v>29737.916666666668</c:v>
                </c:pt>
                <c:pt idx="9">
                  <c:v>36527.083333333336</c:v>
                </c:pt>
                <c:pt idx="10">
                  <c:v>43954.916666666664</c:v>
                </c:pt>
                <c:pt idx="11">
                  <c:v>50620.5</c:v>
                </c:pt>
                <c:pt idx="12">
                  <c:v>51747.583333333336</c:v>
                </c:pt>
                <c:pt idx="13">
                  <c:v>56357.083333333336</c:v>
                </c:pt>
                <c:pt idx="14">
                  <c:v>51162.916666666664</c:v>
                </c:pt>
                <c:pt idx="15">
                  <c:v>51678.5</c:v>
                </c:pt>
                <c:pt idx="16">
                  <c:v>33376.583333333336</c:v>
                </c:pt>
                <c:pt idx="17">
                  <c:v>36099.916666666664</c:v>
                </c:pt>
                <c:pt idx="18">
                  <c:v>31869.833333333332</c:v>
                </c:pt>
                <c:pt idx="19">
                  <c:v>31344</c:v>
                </c:pt>
                <c:pt idx="20">
                  <c:v>30897.833333333332</c:v>
                </c:pt>
                <c:pt idx="21">
                  <c:v>37217.833333333336</c:v>
                </c:pt>
                <c:pt idx="22">
                  <c:v>41469.5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'Building Plans Approved'!$H$2:$J$2</c:f>
              <c:strCache>
                <c:ptCount val="1"/>
                <c:pt idx="0">
                  <c:v>Flats and townhouses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Approved'!$A$287:$A$309</c:f>
              <c:strCache>
                <c:ptCount val="23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</c:strCache>
            </c:strRef>
          </c:cat>
          <c:val>
            <c:numRef>
              <c:f>'Building Plans Approved'!$I$287:$I$309</c:f>
              <c:numCache>
                <c:formatCode>#,##0</c:formatCode>
                <c:ptCount val="23"/>
                <c:pt idx="0">
                  <c:v>36251.333333333336</c:v>
                </c:pt>
                <c:pt idx="1">
                  <c:v>30730.25</c:v>
                </c:pt>
                <c:pt idx="2">
                  <c:v>40228.083333333336</c:v>
                </c:pt>
                <c:pt idx="3">
                  <c:v>27082.333333333332</c:v>
                </c:pt>
                <c:pt idx="4">
                  <c:v>26253.916666666668</c:v>
                </c:pt>
                <c:pt idx="5">
                  <c:v>14789.5</c:v>
                </c:pt>
                <c:pt idx="6">
                  <c:v>8151</c:v>
                </c:pt>
                <c:pt idx="7">
                  <c:v>9747</c:v>
                </c:pt>
                <c:pt idx="8">
                  <c:v>10102.916666666666</c:v>
                </c:pt>
                <c:pt idx="9">
                  <c:v>15495.666666666666</c:v>
                </c:pt>
                <c:pt idx="10">
                  <c:v>29153.916666666668</c:v>
                </c:pt>
                <c:pt idx="11">
                  <c:v>43213.25</c:v>
                </c:pt>
                <c:pt idx="12">
                  <c:v>86738.583333333328</c:v>
                </c:pt>
                <c:pt idx="13">
                  <c:v>62931.5</c:v>
                </c:pt>
                <c:pt idx="14">
                  <c:v>62257.333333333336</c:v>
                </c:pt>
                <c:pt idx="15">
                  <c:v>61256.083333333336</c:v>
                </c:pt>
                <c:pt idx="16">
                  <c:v>25177.166666666668</c:v>
                </c:pt>
                <c:pt idx="17">
                  <c:v>18194.666666666668</c:v>
                </c:pt>
                <c:pt idx="18">
                  <c:v>18829.75</c:v>
                </c:pt>
                <c:pt idx="19">
                  <c:v>16717.916666666668</c:v>
                </c:pt>
                <c:pt idx="20">
                  <c:v>17805.333333333332</c:v>
                </c:pt>
                <c:pt idx="21">
                  <c:v>32223.75</c:v>
                </c:pt>
                <c:pt idx="22">
                  <c:v>26921.333333333332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'Building Plans Approved'!$K$2:$L$2</c:f>
              <c:strCache>
                <c:ptCount val="1"/>
                <c:pt idx="0">
                  <c:v>Other residential buildings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38100">
                <a:solidFill>
                  <a:srgbClr val="008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'Building Plans Approved'!$A$287:$A$309</c:f>
              <c:strCache>
                <c:ptCount val="23"/>
                <c:pt idx="0">
                  <c:v>Average 1993</c:v>
                </c:pt>
                <c:pt idx="1">
                  <c:v>Average 1994</c:v>
                </c:pt>
                <c:pt idx="2">
                  <c:v>Average 1995</c:v>
                </c:pt>
                <c:pt idx="3">
                  <c:v>Average 1996</c:v>
                </c:pt>
                <c:pt idx="4">
                  <c:v>Average 1997</c:v>
                </c:pt>
                <c:pt idx="5">
                  <c:v>Average 1998</c:v>
                </c:pt>
                <c:pt idx="6">
                  <c:v>Average 1999</c:v>
                </c:pt>
                <c:pt idx="7">
                  <c:v>Average 2000</c:v>
                </c:pt>
                <c:pt idx="8">
                  <c:v>Average 2001</c:v>
                </c:pt>
                <c:pt idx="9">
                  <c:v>Average 2002</c:v>
                </c:pt>
                <c:pt idx="10">
                  <c:v>Average 2003</c:v>
                </c:pt>
                <c:pt idx="11">
                  <c:v>Average 2004</c:v>
                </c:pt>
                <c:pt idx="12">
                  <c:v>Average 2005</c:v>
                </c:pt>
                <c:pt idx="13">
                  <c:v>Average 2006</c:v>
                </c:pt>
                <c:pt idx="14">
                  <c:v>Average 2007</c:v>
                </c:pt>
                <c:pt idx="15">
                  <c:v>Average 2008</c:v>
                </c:pt>
                <c:pt idx="16">
                  <c:v>Average 2009</c:v>
                </c:pt>
                <c:pt idx="17">
                  <c:v>Average 2010</c:v>
                </c:pt>
                <c:pt idx="18">
                  <c:v>Average 2011</c:v>
                </c:pt>
                <c:pt idx="19">
                  <c:v>Average 2012</c:v>
                </c:pt>
                <c:pt idx="20">
                  <c:v>Average 2013</c:v>
                </c:pt>
                <c:pt idx="21">
                  <c:v>Average 2014</c:v>
                </c:pt>
                <c:pt idx="22">
                  <c:v>Average 2015</c:v>
                </c:pt>
              </c:strCache>
            </c:strRef>
          </c:cat>
          <c:val>
            <c:numRef>
              <c:f>'Building Plans Approved'!$K$287:$K$309</c:f>
              <c:numCache>
                <c:formatCode>#,##0</c:formatCode>
                <c:ptCount val="23"/>
                <c:pt idx="0">
                  <c:v>749</c:v>
                </c:pt>
                <c:pt idx="1">
                  <c:v>976.66666666666663</c:v>
                </c:pt>
                <c:pt idx="2">
                  <c:v>564.08333333333337</c:v>
                </c:pt>
                <c:pt idx="3">
                  <c:v>2702.5</c:v>
                </c:pt>
                <c:pt idx="4">
                  <c:v>2061.5833333333335</c:v>
                </c:pt>
                <c:pt idx="5">
                  <c:v>1157.5833333333333</c:v>
                </c:pt>
                <c:pt idx="6">
                  <c:v>568.25</c:v>
                </c:pt>
                <c:pt idx="7">
                  <c:v>1034.3333333333333</c:v>
                </c:pt>
                <c:pt idx="8">
                  <c:v>1691.6666666666667</c:v>
                </c:pt>
                <c:pt idx="9">
                  <c:v>5879.333333333333</c:v>
                </c:pt>
                <c:pt idx="10">
                  <c:v>2207.1666666666665</c:v>
                </c:pt>
                <c:pt idx="11">
                  <c:v>5505.416666666667</c:v>
                </c:pt>
                <c:pt idx="12">
                  <c:v>853.83333333333337</c:v>
                </c:pt>
                <c:pt idx="13">
                  <c:v>2518.0833333333335</c:v>
                </c:pt>
                <c:pt idx="14">
                  <c:v>2044.3333333333333</c:v>
                </c:pt>
                <c:pt idx="15">
                  <c:v>2785.1666666666665</c:v>
                </c:pt>
                <c:pt idx="16">
                  <c:v>5419.833333333333</c:v>
                </c:pt>
                <c:pt idx="17">
                  <c:v>2973.5</c:v>
                </c:pt>
                <c:pt idx="18">
                  <c:v>151.33333333333334</c:v>
                </c:pt>
                <c:pt idx="19">
                  <c:v>296.66666666666669</c:v>
                </c:pt>
                <c:pt idx="20">
                  <c:v>7845.583333333333</c:v>
                </c:pt>
                <c:pt idx="21">
                  <c:v>3169.5833333333335</c:v>
                </c:pt>
                <c:pt idx="22">
                  <c:v>777.58333333333337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697792"/>
        <c:axId val="397699328"/>
      </c:lineChart>
      <c:catAx>
        <c:axId val="3976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39769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7699328"/>
        <c:scaling>
          <c:orientation val="minMax"/>
          <c:max val="8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ZA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6977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1819077554821778"/>
          <c:y val="3.9941902687005759E-2"/>
          <c:w val="0.38888938277880969"/>
          <c:h val="0.21786538120645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ZA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hyperlink" Target="#'Cover Page 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Cover Page '!A1"/><Relationship Id="rId7" Type="http://schemas.openxmlformats.org/officeDocument/2006/relationships/chart" Target="../charts/chart41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Cover Page '!A1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Relationship Id="rId9" Type="http://schemas.openxmlformats.org/officeDocument/2006/relationships/chart" Target="../charts/chart49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13" Type="http://schemas.openxmlformats.org/officeDocument/2006/relationships/hyperlink" Target="#'Cover Page '!A1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Relationship Id="rId14" Type="http://schemas.openxmlformats.org/officeDocument/2006/relationships/chart" Target="../charts/chart6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Cover Page '!A1"/><Relationship Id="rId3" Type="http://schemas.openxmlformats.org/officeDocument/2006/relationships/chart" Target="../charts/chart65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hyperlink" Target="#'Cover Page '!A1"/><Relationship Id="rId4" Type="http://schemas.openxmlformats.org/officeDocument/2006/relationships/chart" Target="../charts/chart72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13" Type="http://schemas.openxmlformats.org/officeDocument/2006/relationships/chart" Target="../charts/chart84.xml"/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12" Type="http://schemas.openxmlformats.org/officeDocument/2006/relationships/chart" Target="../charts/chart83.xml"/><Relationship Id="rId2" Type="http://schemas.openxmlformats.org/officeDocument/2006/relationships/chart" Target="../charts/chart73.xml"/><Relationship Id="rId1" Type="http://schemas.openxmlformats.org/officeDocument/2006/relationships/hyperlink" Target="#'Cover Page '!A1"/><Relationship Id="rId6" Type="http://schemas.openxmlformats.org/officeDocument/2006/relationships/chart" Target="../charts/chart77.xml"/><Relationship Id="rId11" Type="http://schemas.openxmlformats.org/officeDocument/2006/relationships/chart" Target="../charts/chart82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openxmlformats.org/officeDocument/2006/relationships/chart" Target="../charts/chart75.xml"/><Relationship Id="rId9" Type="http://schemas.openxmlformats.org/officeDocument/2006/relationships/chart" Target="../charts/chart80.xml"/><Relationship Id="rId14" Type="http://schemas.openxmlformats.org/officeDocument/2006/relationships/chart" Target="../charts/chart8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hyperlink" Target="#'Cover Page 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2" Type="http://schemas.openxmlformats.org/officeDocument/2006/relationships/chart" Target="../charts/chart88.xml"/><Relationship Id="rId1" Type="http://schemas.openxmlformats.org/officeDocument/2006/relationships/hyperlink" Target="#'Cover Page '!A1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5" Type="http://schemas.openxmlformats.org/officeDocument/2006/relationships/chart" Target="../charts/chart91.xml"/><Relationship Id="rId10" Type="http://schemas.openxmlformats.org/officeDocument/2006/relationships/chart" Target="../charts/chart96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Cover Page '!A1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4" Type="http://schemas.openxmlformats.org/officeDocument/2006/relationships/chart" Target="../charts/chart10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Cover Page '!A1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4" Type="http://schemas.openxmlformats.org/officeDocument/2006/relationships/chart" Target="../charts/chart104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2" Type="http://schemas.openxmlformats.org/officeDocument/2006/relationships/chart" Target="../charts/chart105.xml"/><Relationship Id="rId1" Type="http://schemas.openxmlformats.org/officeDocument/2006/relationships/hyperlink" Target="#'Cover Page '!A1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12" Type="http://schemas.openxmlformats.org/officeDocument/2006/relationships/chart" Target="../charts/chart122.xml"/><Relationship Id="rId2" Type="http://schemas.openxmlformats.org/officeDocument/2006/relationships/chart" Target="../charts/chart112.xml"/><Relationship Id="rId1" Type="http://schemas.openxmlformats.org/officeDocument/2006/relationships/hyperlink" Target="#'Cover Page '!A1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6.xml"/><Relationship Id="rId4" Type="http://schemas.openxmlformats.org/officeDocument/2006/relationships/hyperlink" Target="#'Cover Page 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hyperlink" Target="#'Cover Page '!A1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hyperlink" Target="#'Cover Page 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Cover Page '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Cover Page 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10</xdr:row>
      <xdr:rowOff>9525</xdr:rowOff>
    </xdr:from>
    <xdr:to>
      <xdr:col>12</xdr:col>
      <xdr:colOff>304800</xdr:colOff>
      <xdr:row>12</xdr:row>
      <xdr:rowOff>38100</xdr:rowOff>
    </xdr:to>
    <xdr:sp macro="" textlink="">
      <xdr:nvSpPr>
        <xdr:cNvPr id="1039" name="AutoShape 1"/>
        <xdr:cNvSpPr>
          <a:spLocks noChangeArrowheads="1"/>
        </xdr:cNvSpPr>
      </xdr:nvSpPr>
      <xdr:spPr bwMode="auto">
        <a:xfrm>
          <a:off x="8810625" y="1581150"/>
          <a:ext cx="542925" cy="49530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0</xdr:row>
      <xdr:rowOff>28575</xdr:rowOff>
    </xdr:from>
    <xdr:to>
      <xdr:col>1</xdr:col>
      <xdr:colOff>676275</xdr:colOff>
      <xdr:row>2</xdr:row>
      <xdr:rowOff>47625</xdr:rowOff>
    </xdr:to>
    <xdr:sp macro="" textlink="">
      <xdr:nvSpPr>
        <xdr:cNvPr id="31774" name="AutoShape 2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71475" y="28575"/>
          <a:ext cx="914400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85</xdr:row>
      <xdr:rowOff>63500</xdr:rowOff>
    </xdr:from>
    <xdr:to>
      <xdr:col>11</xdr:col>
      <xdr:colOff>371475</xdr:colOff>
      <xdr:row>112</xdr:row>
      <xdr:rowOff>133350</xdr:rowOff>
    </xdr:to>
    <xdr:graphicFrame macro="">
      <xdr:nvGraphicFramePr>
        <xdr:cNvPr id="317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438150</xdr:colOff>
      <xdr:row>18</xdr:row>
      <xdr:rowOff>38100</xdr:rowOff>
    </xdr:from>
    <xdr:to>
      <xdr:col>18</xdr:col>
      <xdr:colOff>238125</xdr:colOff>
      <xdr:row>36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142872</xdr:colOff>
      <xdr:row>1</xdr:row>
      <xdr:rowOff>297391</xdr:rowOff>
    </xdr:from>
    <xdr:to>
      <xdr:col>21</xdr:col>
      <xdr:colOff>361949</xdr:colOff>
      <xdr:row>42</xdr:row>
      <xdr:rowOff>63500</xdr:rowOff>
    </xdr:to>
    <xdr:graphicFrame macro="">
      <xdr:nvGraphicFramePr>
        <xdr:cNvPr id="338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368</xdr:row>
      <xdr:rowOff>19050</xdr:rowOff>
    </xdr:from>
    <xdr:to>
      <xdr:col>9</xdr:col>
      <xdr:colOff>190500</xdr:colOff>
      <xdr:row>396</xdr:row>
      <xdr:rowOff>0</xdr:rowOff>
    </xdr:to>
    <xdr:graphicFrame macro="">
      <xdr:nvGraphicFramePr>
        <xdr:cNvPr id="338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371475</xdr:colOff>
      <xdr:row>0</xdr:row>
      <xdr:rowOff>104775</xdr:rowOff>
    </xdr:from>
    <xdr:to>
      <xdr:col>0</xdr:col>
      <xdr:colOff>1285875</xdr:colOff>
      <xdr:row>1</xdr:row>
      <xdr:rowOff>123825</xdr:rowOff>
    </xdr:to>
    <xdr:sp macro="" textlink="">
      <xdr:nvSpPr>
        <xdr:cNvPr id="33837" name="AutoShape 3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371475" y="104775"/>
          <a:ext cx="914400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337607</xdr:colOff>
      <xdr:row>1</xdr:row>
      <xdr:rowOff>233891</xdr:rowOff>
    </xdr:from>
    <xdr:to>
      <xdr:col>38</xdr:col>
      <xdr:colOff>381000</xdr:colOff>
      <xdr:row>40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523874</xdr:colOff>
      <xdr:row>43</xdr:row>
      <xdr:rowOff>21167</xdr:rowOff>
    </xdr:from>
    <xdr:to>
      <xdr:col>37</xdr:col>
      <xdr:colOff>361950</xdr:colOff>
      <xdr:row>81</xdr:row>
      <xdr:rowOff>137583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456141</xdr:colOff>
      <xdr:row>82</xdr:row>
      <xdr:rowOff>127000</xdr:rowOff>
    </xdr:from>
    <xdr:to>
      <xdr:col>17</xdr:col>
      <xdr:colOff>518584</xdr:colOff>
      <xdr:row>117</xdr:row>
      <xdr:rowOff>105834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161925</xdr:colOff>
      <xdr:row>43</xdr:row>
      <xdr:rowOff>66676</xdr:rowOff>
    </xdr:from>
    <xdr:to>
      <xdr:col>20</xdr:col>
      <xdr:colOff>228600</xdr:colOff>
      <xdr:row>80</xdr:row>
      <xdr:rowOff>104775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0.18082</cdr:x>
      <cdr:y>0.04285</cdr:y>
    </cdr:from>
    <cdr:to>
      <cdr:x>0.27235</cdr:x>
      <cdr:y>0.19847</cdr:y>
    </cdr:to>
    <cdr:sp macro="" textlink="">
      <cdr:nvSpPr>
        <cdr:cNvPr id="2" name="Down Arrow 1"/>
        <cdr:cNvSpPr/>
      </cdr:nvSpPr>
      <cdr:spPr>
        <a:xfrm xmlns:a="http://schemas.openxmlformats.org/drawingml/2006/main">
          <a:off x="1881719" y="278537"/>
          <a:ext cx="952499" cy="101157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349</xdr:row>
      <xdr:rowOff>135467</xdr:rowOff>
    </xdr:from>
    <xdr:to>
      <xdr:col>7</xdr:col>
      <xdr:colOff>955675</xdr:colOff>
      <xdr:row>372</xdr:row>
      <xdr:rowOff>110067</xdr:rowOff>
    </xdr:to>
    <xdr:graphicFrame macro="">
      <xdr:nvGraphicFramePr>
        <xdr:cNvPr id="369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371</xdr:row>
      <xdr:rowOff>152400</xdr:rowOff>
    </xdr:from>
    <xdr:to>
      <xdr:col>8</xdr:col>
      <xdr:colOff>9525</xdr:colOff>
      <xdr:row>394</xdr:row>
      <xdr:rowOff>133350</xdr:rowOff>
    </xdr:to>
    <xdr:graphicFrame macro="">
      <xdr:nvGraphicFramePr>
        <xdr:cNvPr id="369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396</xdr:row>
      <xdr:rowOff>9525</xdr:rowOff>
    </xdr:from>
    <xdr:to>
      <xdr:col>7</xdr:col>
      <xdr:colOff>1000125</xdr:colOff>
      <xdr:row>419</xdr:row>
      <xdr:rowOff>0</xdr:rowOff>
    </xdr:to>
    <xdr:graphicFrame macro="">
      <xdr:nvGraphicFramePr>
        <xdr:cNvPr id="369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66675</xdr:colOff>
      <xdr:row>420</xdr:row>
      <xdr:rowOff>0</xdr:rowOff>
    </xdr:from>
    <xdr:to>
      <xdr:col>7</xdr:col>
      <xdr:colOff>990600</xdr:colOff>
      <xdr:row>443</xdr:row>
      <xdr:rowOff>0</xdr:rowOff>
    </xdr:to>
    <xdr:graphicFrame macro="">
      <xdr:nvGraphicFramePr>
        <xdr:cNvPr id="369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</xdr:colOff>
      <xdr:row>444</xdr:row>
      <xdr:rowOff>0</xdr:rowOff>
    </xdr:from>
    <xdr:to>
      <xdr:col>7</xdr:col>
      <xdr:colOff>1000125</xdr:colOff>
      <xdr:row>467</xdr:row>
      <xdr:rowOff>9525</xdr:rowOff>
    </xdr:to>
    <xdr:graphicFrame macro="">
      <xdr:nvGraphicFramePr>
        <xdr:cNvPr id="3698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468</xdr:row>
      <xdr:rowOff>0</xdr:rowOff>
    </xdr:from>
    <xdr:to>
      <xdr:col>8</xdr:col>
      <xdr:colOff>9525</xdr:colOff>
      <xdr:row>491</xdr:row>
      <xdr:rowOff>19050</xdr:rowOff>
    </xdr:to>
    <xdr:graphicFrame macro="">
      <xdr:nvGraphicFramePr>
        <xdr:cNvPr id="3698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491</xdr:row>
      <xdr:rowOff>152400</xdr:rowOff>
    </xdr:from>
    <xdr:to>
      <xdr:col>8</xdr:col>
      <xdr:colOff>28575</xdr:colOff>
      <xdr:row>515</xdr:row>
      <xdr:rowOff>19050</xdr:rowOff>
    </xdr:to>
    <xdr:graphicFrame macro="">
      <xdr:nvGraphicFramePr>
        <xdr:cNvPr id="3698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85725</xdr:colOff>
      <xdr:row>0</xdr:row>
      <xdr:rowOff>114300</xdr:rowOff>
    </xdr:from>
    <xdr:to>
      <xdr:col>0</xdr:col>
      <xdr:colOff>1000125</xdr:colOff>
      <xdr:row>3</xdr:row>
      <xdr:rowOff>266700</xdr:rowOff>
    </xdr:to>
    <xdr:sp macro="" textlink="">
      <xdr:nvSpPr>
        <xdr:cNvPr id="36985" name="AutoShape 8">
          <a:hlinkClick xmlns:r="http://schemas.openxmlformats.org/officeDocument/2006/relationships" r:id="rId8"/>
        </xdr:cNvPr>
        <xdr:cNvSpPr>
          <a:spLocks noChangeArrowheads="1"/>
        </xdr:cNvSpPr>
      </xdr:nvSpPr>
      <xdr:spPr bwMode="auto">
        <a:xfrm>
          <a:off x="85725" y="114300"/>
          <a:ext cx="914400" cy="7810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26457</xdr:colOff>
      <xdr:row>257</xdr:row>
      <xdr:rowOff>14817</xdr:rowOff>
    </xdr:from>
    <xdr:to>
      <xdr:col>20</xdr:col>
      <xdr:colOff>0</xdr:colOff>
      <xdr:row>284</xdr:row>
      <xdr:rowOff>1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336</xdr:row>
      <xdr:rowOff>7409</xdr:rowOff>
    </xdr:from>
    <xdr:to>
      <xdr:col>8</xdr:col>
      <xdr:colOff>0</xdr:colOff>
      <xdr:row>357</xdr:row>
      <xdr:rowOff>156634</xdr:rowOff>
    </xdr:to>
    <xdr:graphicFrame macro="">
      <xdr:nvGraphicFramePr>
        <xdr:cNvPr id="4523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380</xdr:row>
      <xdr:rowOff>0</xdr:rowOff>
    </xdr:from>
    <xdr:to>
      <xdr:col>7</xdr:col>
      <xdr:colOff>1247775</xdr:colOff>
      <xdr:row>380</xdr:row>
      <xdr:rowOff>0</xdr:rowOff>
    </xdr:to>
    <xdr:graphicFrame macro="">
      <xdr:nvGraphicFramePr>
        <xdr:cNvPr id="4524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380</xdr:row>
      <xdr:rowOff>0</xdr:rowOff>
    </xdr:from>
    <xdr:to>
      <xdr:col>8</xdr:col>
      <xdr:colOff>9525</xdr:colOff>
      <xdr:row>380</xdr:row>
      <xdr:rowOff>0</xdr:rowOff>
    </xdr:to>
    <xdr:graphicFrame macro="">
      <xdr:nvGraphicFramePr>
        <xdr:cNvPr id="4524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380</xdr:row>
      <xdr:rowOff>0</xdr:rowOff>
    </xdr:from>
    <xdr:to>
      <xdr:col>7</xdr:col>
      <xdr:colOff>1238250</xdr:colOff>
      <xdr:row>380</xdr:row>
      <xdr:rowOff>0</xdr:rowOff>
    </xdr:to>
    <xdr:graphicFrame macro="">
      <xdr:nvGraphicFramePr>
        <xdr:cNvPr id="4524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380</xdr:row>
      <xdr:rowOff>0</xdr:rowOff>
    </xdr:from>
    <xdr:to>
      <xdr:col>7</xdr:col>
      <xdr:colOff>1257300</xdr:colOff>
      <xdr:row>380</xdr:row>
      <xdr:rowOff>0</xdr:rowOff>
    </xdr:to>
    <xdr:graphicFrame macro="">
      <xdr:nvGraphicFramePr>
        <xdr:cNvPr id="4524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</xdr:colOff>
      <xdr:row>380</xdr:row>
      <xdr:rowOff>0</xdr:rowOff>
    </xdr:from>
    <xdr:to>
      <xdr:col>7</xdr:col>
      <xdr:colOff>1247775</xdr:colOff>
      <xdr:row>380</xdr:row>
      <xdr:rowOff>0</xdr:rowOff>
    </xdr:to>
    <xdr:graphicFrame macro="">
      <xdr:nvGraphicFramePr>
        <xdr:cNvPr id="4524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116417</xdr:colOff>
      <xdr:row>359</xdr:row>
      <xdr:rowOff>12701</xdr:rowOff>
    </xdr:from>
    <xdr:to>
      <xdr:col>7</xdr:col>
      <xdr:colOff>1268942</xdr:colOff>
      <xdr:row>381</xdr:row>
      <xdr:rowOff>114301</xdr:rowOff>
    </xdr:to>
    <xdr:graphicFrame macro="">
      <xdr:nvGraphicFramePr>
        <xdr:cNvPr id="4524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105834</xdr:colOff>
      <xdr:row>381</xdr:row>
      <xdr:rowOff>137583</xdr:rowOff>
    </xdr:from>
    <xdr:to>
      <xdr:col>7</xdr:col>
      <xdr:colOff>1267884</xdr:colOff>
      <xdr:row>404</xdr:row>
      <xdr:rowOff>93133</xdr:rowOff>
    </xdr:to>
    <xdr:graphicFrame macro="">
      <xdr:nvGraphicFramePr>
        <xdr:cNvPr id="4524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137583</xdr:colOff>
      <xdr:row>406</xdr:row>
      <xdr:rowOff>31750</xdr:rowOff>
    </xdr:from>
    <xdr:to>
      <xdr:col>8</xdr:col>
      <xdr:colOff>39158</xdr:colOff>
      <xdr:row>428</xdr:row>
      <xdr:rowOff>155575</xdr:rowOff>
    </xdr:to>
    <xdr:graphicFrame macro="">
      <xdr:nvGraphicFramePr>
        <xdr:cNvPr id="4524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137583</xdr:colOff>
      <xdr:row>430</xdr:row>
      <xdr:rowOff>10584</xdr:rowOff>
    </xdr:from>
    <xdr:to>
      <xdr:col>8</xdr:col>
      <xdr:colOff>48683</xdr:colOff>
      <xdr:row>452</xdr:row>
      <xdr:rowOff>143934</xdr:rowOff>
    </xdr:to>
    <xdr:graphicFrame macro="">
      <xdr:nvGraphicFramePr>
        <xdr:cNvPr id="4524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148166</xdr:colOff>
      <xdr:row>454</xdr:row>
      <xdr:rowOff>0</xdr:rowOff>
    </xdr:from>
    <xdr:to>
      <xdr:col>8</xdr:col>
      <xdr:colOff>68791</xdr:colOff>
      <xdr:row>472</xdr:row>
      <xdr:rowOff>89958</xdr:rowOff>
    </xdr:to>
    <xdr:graphicFrame macro="">
      <xdr:nvGraphicFramePr>
        <xdr:cNvPr id="45249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158750</xdr:colOff>
      <xdr:row>474</xdr:row>
      <xdr:rowOff>21168</xdr:rowOff>
    </xdr:from>
    <xdr:to>
      <xdr:col>8</xdr:col>
      <xdr:colOff>88900</xdr:colOff>
      <xdr:row>497</xdr:row>
      <xdr:rowOff>14818</xdr:rowOff>
    </xdr:to>
    <xdr:graphicFrame macro="">
      <xdr:nvGraphicFramePr>
        <xdr:cNvPr id="45250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66675</xdr:colOff>
      <xdr:row>0</xdr:row>
      <xdr:rowOff>57150</xdr:rowOff>
    </xdr:from>
    <xdr:to>
      <xdr:col>0</xdr:col>
      <xdr:colOff>1009650</xdr:colOff>
      <xdr:row>3</xdr:row>
      <xdr:rowOff>95250</xdr:rowOff>
    </xdr:to>
    <xdr:sp macro="" textlink="">
      <xdr:nvSpPr>
        <xdr:cNvPr id="45251" name="AutoShape 22">
          <a:hlinkClick xmlns:r="http://schemas.openxmlformats.org/officeDocument/2006/relationships" r:id="rId13"/>
        </xdr:cNvPr>
        <xdr:cNvSpPr>
          <a:spLocks noChangeArrowheads="1"/>
        </xdr:cNvSpPr>
      </xdr:nvSpPr>
      <xdr:spPr bwMode="auto">
        <a:xfrm>
          <a:off x="66675" y="57150"/>
          <a:ext cx="942975" cy="54292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70909</xdr:colOff>
      <xdr:row>3</xdr:row>
      <xdr:rowOff>285750</xdr:rowOff>
    </xdr:from>
    <xdr:to>
      <xdr:col>20</xdr:col>
      <xdr:colOff>402167</xdr:colOff>
      <xdr:row>272</xdr:row>
      <xdr:rowOff>31750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148166</xdr:colOff>
      <xdr:row>347</xdr:row>
      <xdr:rowOff>10583</xdr:rowOff>
    </xdr:from>
    <xdr:to>
      <xdr:col>8</xdr:col>
      <xdr:colOff>157691</xdr:colOff>
      <xdr:row>367</xdr:row>
      <xdr:rowOff>84666</xdr:rowOff>
    </xdr:to>
    <xdr:graphicFrame macro="">
      <xdr:nvGraphicFramePr>
        <xdr:cNvPr id="584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169332</xdr:colOff>
      <xdr:row>369</xdr:row>
      <xdr:rowOff>10583</xdr:rowOff>
    </xdr:from>
    <xdr:to>
      <xdr:col>8</xdr:col>
      <xdr:colOff>188382</xdr:colOff>
      <xdr:row>391</xdr:row>
      <xdr:rowOff>20108</xdr:rowOff>
    </xdr:to>
    <xdr:graphicFrame macro="">
      <xdr:nvGraphicFramePr>
        <xdr:cNvPr id="584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179916</xdr:colOff>
      <xdr:row>392</xdr:row>
      <xdr:rowOff>10583</xdr:rowOff>
    </xdr:from>
    <xdr:to>
      <xdr:col>8</xdr:col>
      <xdr:colOff>208491</xdr:colOff>
      <xdr:row>414</xdr:row>
      <xdr:rowOff>29633</xdr:rowOff>
    </xdr:to>
    <xdr:graphicFrame macro="">
      <xdr:nvGraphicFramePr>
        <xdr:cNvPr id="5848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158749</xdr:colOff>
      <xdr:row>414</xdr:row>
      <xdr:rowOff>148166</xdr:rowOff>
    </xdr:from>
    <xdr:to>
      <xdr:col>8</xdr:col>
      <xdr:colOff>196849</xdr:colOff>
      <xdr:row>437</xdr:row>
      <xdr:rowOff>17991</xdr:rowOff>
    </xdr:to>
    <xdr:graphicFrame macro="">
      <xdr:nvGraphicFramePr>
        <xdr:cNvPr id="5848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169333</xdr:colOff>
      <xdr:row>437</xdr:row>
      <xdr:rowOff>137584</xdr:rowOff>
    </xdr:from>
    <xdr:to>
      <xdr:col>8</xdr:col>
      <xdr:colOff>216958</xdr:colOff>
      <xdr:row>460</xdr:row>
      <xdr:rowOff>16934</xdr:rowOff>
    </xdr:to>
    <xdr:graphicFrame macro="">
      <xdr:nvGraphicFramePr>
        <xdr:cNvPr id="5848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201084</xdr:colOff>
      <xdr:row>460</xdr:row>
      <xdr:rowOff>158749</xdr:rowOff>
    </xdr:from>
    <xdr:to>
      <xdr:col>8</xdr:col>
      <xdr:colOff>258234</xdr:colOff>
      <xdr:row>483</xdr:row>
      <xdr:rowOff>47624</xdr:rowOff>
    </xdr:to>
    <xdr:graphicFrame macro="">
      <xdr:nvGraphicFramePr>
        <xdr:cNvPr id="5848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179917</xdr:colOff>
      <xdr:row>484</xdr:row>
      <xdr:rowOff>137583</xdr:rowOff>
    </xdr:from>
    <xdr:to>
      <xdr:col>8</xdr:col>
      <xdr:colOff>246592</xdr:colOff>
      <xdr:row>507</xdr:row>
      <xdr:rowOff>35983</xdr:rowOff>
    </xdr:to>
    <xdr:graphicFrame macro="">
      <xdr:nvGraphicFramePr>
        <xdr:cNvPr id="5848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161925</xdr:colOff>
      <xdr:row>0</xdr:row>
      <xdr:rowOff>85725</xdr:rowOff>
    </xdr:from>
    <xdr:to>
      <xdr:col>0</xdr:col>
      <xdr:colOff>1104900</xdr:colOff>
      <xdr:row>3</xdr:row>
      <xdr:rowOff>123825</xdr:rowOff>
    </xdr:to>
    <xdr:sp macro="" textlink="">
      <xdr:nvSpPr>
        <xdr:cNvPr id="58488" name="AutoShape 8">
          <a:hlinkClick xmlns:r="http://schemas.openxmlformats.org/officeDocument/2006/relationships" r:id="rId8"/>
        </xdr:cNvPr>
        <xdr:cNvSpPr>
          <a:spLocks noChangeArrowheads="1"/>
        </xdr:cNvSpPr>
      </xdr:nvSpPr>
      <xdr:spPr bwMode="auto">
        <a:xfrm>
          <a:off x="161925" y="85725"/>
          <a:ext cx="942975" cy="61912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57150</xdr:rowOff>
    </xdr:from>
    <xdr:to>
      <xdr:col>1</xdr:col>
      <xdr:colOff>409575</xdr:colOff>
      <xdr:row>2</xdr:row>
      <xdr:rowOff>9525</xdr:rowOff>
    </xdr:to>
    <xdr:sp macro="" textlink="">
      <xdr:nvSpPr>
        <xdr:cNvPr id="66617" name="AutoShape 8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80975" y="57150"/>
          <a:ext cx="838200" cy="4762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47624</xdr:colOff>
      <xdr:row>2</xdr:row>
      <xdr:rowOff>142875</xdr:rowOff>
    </xdr:from>
    <xdr:to>
      <xdr:col>9</xdr:col>
      <xdr:colOff>514350</xdr:colOff>
      <xdr:row>26</xdr:row>
      <xdr:rowOff>142875</xdr:rowOff>
    </xdr:to>
    <xdr:graphicFrame macro="">
      <xdr:nvGraphicFramePr>
        <xdr:cNvPr id="6661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28</xdr:row>
      <xdr:rowOff>9525</xdr:rowOff>
    </xdr:from>
    <xdr:to>
      <xdr:col>9</xdr:col>
      <xdr:colOff>419100</xdr:colOff>
      <xdr:row>53</xdr:row>
      <xdr:rowOff>47625</xdr:rowOff>
    </xdr:to>
    <xdr:graphicFrame macro="">
      <xdr:nvGraphicFramePr>
        <xdr:cNvPr id="6661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95249</xdr:colOff>
      <xdr:row>54</xdr:row>
      <xdr:rowOff>66675</xdr:rowOff>
    </xdr:from>
    <xdr:to>
      <xdr:col>9</xdr:col>
      <xdr:colOff>400050</xdr:colOff>
      <xdr:row>87</xdr:row>
      <xdr:rowOff>9525</xdr:rowOff>
    </xdr:to>
    <xdr:graphicFrame macro="">
      <xdr:nvGraphicFramePr>
        <xdr:cNvPr id="6662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247650</xdr:rowOff>
    </xdr:from>
    <xdr:to>
      <xdr:col>0</xdr:col>
      <xdr:colOff>962025</xdr:colOff>
      <xdr:row>1</xdr:row>
      <xdr:rowOff>457200</xdr:rowOff>
    </xdr:to>
    <xdr:sp macro="" textlink="">
      <xdr:nvSpPr>
        <xdr:cNvPr id="70755" name="AutoShape 1025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23825" y="247650"/>
          <a:ext cx="838200" cy="4762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28575</xdr:colOff>
      <xdr:row>380</xdr:row>
      <xdr:rowOff>38100</xdr:rowOff>
    </xdr:from>
    <xdr:to>
      <xdr:col>13</xdr:col>
      <xdr:colOff>9525</xdr:colOff>
      <xdr:row>406</xdr:row>
      <xdr:rowOff>123825</xdr:rowOff>
    </xdr:to>
    <xdr:graphicFrame macro="">
      <xdr:nvGraphicFramePr>
        <xdr:cNvPr id="70756" name="Chart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435</xdr:row>
      <xdr:rowOff>9525</xdr:rowOff>
    </xdr:from>
    <xdr:to>
      <xdr:col>11</xdr:col>
      <xdr:colOff>28575</xdr:colOff>
      <xdr:row>458</xdr:row>
      <xdr:rowOff>95250</xdr:rowOff>
    </xdr:to>
    <xdr:graphicFrame macro="">
      <xdr:nvGraphicFramePr>
        <xdr:cNvPr id="70757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66675</xdr:colOff>
      <xdr:row>459</xdr:row>
      <xdr:rowOff>66675</xdr:rowOff>
    </xdr:from>
    <xdr:to>
      <xdr:col>11</xdr:col>
      <xdr:colOff>47625</xdr:colOff>
      <xdr:row>483</xdr:row>
      <xdr:rowOff>0</xdr:rowOff>
    </xdr:to>
    <xdr:graphicFrame macro="">
      <xdr:nvGraphicFramePr>
        <xdr:cNvPr id="70758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483</xdr:row>
      <xdr:rowOff>133350</xdr:rowOff>
    </xdr:from>
    <xdr:to>
      <xdr:col>11</xdr:col>
      <xdr:colOff>66675</xdr:colOff>
      <xdr:row>507</xdr:row>
      <xdr:rowOff>133350</xdr:rowOff>
    </xdr:to>
    <xdr:graphicFrame macro="">
      <xdr:nvGraphicFramePr>
        <xdr:cNvPr id="70759" name="Chart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407</xdr:row>
      <xdr:rowOff>152400</xdr:rowOff>
    </xdr:from>
    <xdr:to>
      <xdr:col>13</xdr:col>
      <xdr:colOff>9525</xdr:colOff>
      <xdr:row>434</xdr:row>
      <xdr:rowOff>85725</xdr:rowOff>
    </xdr:to>
    <xdr:graphicFrame macro="">
      <xdr:nvGraphicFramePr>
        <xdr:cNvPr id="70760" name="Chart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57150</xdr:colOff>
      <xdr:row>509</xdr:row>
      <xdr:rowOff>0</xdr:rowOff>
    </xdr:from>
    <xdr:to>
      <xdr:col>11</xdr:col>
      <xdr:colOff>47625</xdr:colOff>
      <xdr:row>533</xdr:row>
      <xdr:rowOff>19050</xdr:rowOff>
    </xdr:to>
    <xdr:graphicFrame macro="">
      <xdr:nvGraphicFramePr>
        <xdr:cNvPr id="70761" name="Chart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57150</xdr:colOff>
      <xdr:row>537</xdr:row>
      <xdr:rowOff>0</xdr:rowOff>
    </xdr:from>
    <xdr:to>
      <xdr:col>11</xdr:col>
      <xdr:colOff>47625</xdr:colOff>
      <xdr:row>561</xdr:row>
      <xdr:rowOff>19050</xdr:rowOff>
    </xdr:to>
    <xdr:graphicFrame macro="">
      <xdr:nvGraphicFramePr>
        <xdr:cNvPr id="9" name="Chart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201082</xdr:colOff>
      <xdr:row>1</xdr:row>
      <xdr:rowOff>476250</xdr:rowOff>
    </xdr:from>
    <xdr:to>
      <xdr:col>30</xdr:col>
      <xdr:colOff>39158</xdr:colOff>
      <xdr:row>257</xdr:row>
      <xdr:rowOff>1058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63500</xdr:colOff>
      <xdr:row>564</xdr:row>
      <xdr:rowOff>10584</xdr:rowOff>
    </xdr:from>
    <xdr:to>
      <xdr:col>11</xdr:col>
      <xdr:colOff>34925</xdr:colOff>
      <xdr:row>587</xdr:row>
      <xdr:rowOff>115359</xdr:rowOff>
    </xdr:to>
    <xdr:graphicFrame macro="">
      <xdr:nvGraphicFramePr>
        <xdr:cNvPr id="17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63499</xdr:colOff>
      <xdr:row>591</xdr:row>
      <xdr:rowOff>52916</xdr:rowOff>
    </xdr:from>
    <xdr:to>
      <xdr:col>11</xdr:col>
      <xdr:colOff>34924</xdr:colOff>
      <xdr:row>615</xdr:row>
      <xdr:rowOff>28575</xdr:rowOff>
    </xdr:to>
    <xdr:graphicFrame macro="">
      <xdr:nvGraphicFramePr>
        <xdr:cNvPr id="12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179917</xdr:colOff>
      <xdr:row>618</xdr:row>
      <xdr:rowOff>0</xdr:rowOff>
    </xdr:from>
    <xdr:to>
      <xdr:col>11</xdr:col>
      <xdr:colOff>151342</xdr:colOff>
      <xdr:row>641</xdr:row>
      <xdr:rowOff>144992</xdr:rowOff>
    </xdr:to>
    <xdr:graphicFrame macro="">
      <xdr:nvGraphicFramePr>
        <xdr:cNvPr id="14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190500</xdr:colOff>
      <xdr:row>644</xdr:row>
      <xdr:rowOff>105834</xdr:rowOff>
    </xdr:from>
    <xdr:to>
      <xdr:col>11</xdr:col>
      <xdr:colOff>161925</xdr:colOff>
      <xdr:row>669</xdr:row>
      <xdr:rowOff>31750</xdr:rowOff>
    </xdr:to>
    <xdr:graphicFrame macro="">
      <xdr:nvGraphicFramePr>
        <xdr:cNvPr id="15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169333</xdr:colOff>
      <xdr:row>670</xdr:row>
      <xdr:rowOff>105832</xdr:rowOff>
    </xdr:from>
    <xdr:to>
      <xdr:col>11</xdr:col>
      <xdr:colOff>285750</xdr:colOff>
      <xdr:row>693</xdr:row>
      <xdr:rowOff>130968</xdr:rowOff>
    </xdr:to>
    <xdr:graphicFrame macro="">
      <xdr:nvGraphicFramePr>
        <xdr:cNvPr id="16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104775</xdr:rowOff>
    </xdr:from>
    <xdr:to>
      <xdr:col>1</xdr:col>
      <xdr:colOff>9525</xdr:colOff>
      <xdr:row>0</xdr:row>
      <xdr:rowOff>685800</xdr:rowOff>
    </xdr:to>
    <xdr:sp macro="" textlink="">
      <xdr:nvSpPr>
        <xdr:cNvPr id="2" name="AutoShape 2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28575" y="104775"/>
          <a:ext cx="952500" cy="4476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47624</xdr:colOff>
      <xdr:row>193</xdr:row>
      <xdr:rowOff>38100</xdr:rowOff>
    </xdr:from>
    <xdr:to>
      <xdr:col>12</xdr:col>
      <xdr:colOff>371474</xdr:colOff>
      <xdr:row>230</xdr:row>
      <xdr:rowOff>142876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497416</xdr:colOff>
      <xdr:row>232</xdr:row>
      <xdr:rowOff>95251</xdr:rowOff>
    </xdr:from>
    <xdr:to>
      <xdr:col>12</xdr:col>
      <xdr:colOff>772583</xdr:colOff>
      <xdr:row>258</xdr:row>
      <xdr:rowOff>63501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95250</xdr:rowOff>
    </xdr:from>
    <xdr:to>
      <xdr:col>0</xdr:col>
      <xdr:colOff>990600</xdr:colOff>
      <xdr:row>1</xdr:row>
      <xdr:rowOff>142875</xdr:rowOff>
    </xdr:to>
    <xdr:sp macro="" textlink="">
      <xdr:nvSpPr>
        <xdr:cNvPr id="7994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52400" y="95250"/>
          <a:ext cx="838200" cy="4762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110066</xdr:colOff>
      <xdr:row>209</xdr:row>
      <xdr:rowOff>75141</xdr:rowOff>
    </xdr:from>
    <xdr:to>
      <xdr:col>10</xdr:col>
      <xdr:colOff>423332</xdr:colOff>
      <xdr:row>236</xdr:row>
      <xdr:rowOff>141816</xdr:rowOff>
    </xdr:to>
    <xdr:graphicFrame macro="">
      <xdr:nvGraphicFramePr>
        <xdr:cNvPr id="799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237</xdr:row>
      <xdr:rowOff>67734</xdr:rowOff>
    </xdr:from>
    <xdr:to>
      <xdr:col>9</xdr:col>
      <xdr:colOff>304800</xdr:colOff>
      <xdr:row>260</xdr:row>
      <xdr:rowOff>131234</xdr:rowOff>
    </xdr:to>
    <xdr:graphicFrame macro="">
      <xdr:nvGraphicFramePr>
        <xdr:cNvPr id="7994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57150</xdr:colOff>
      <xdr:row>261</xdr:row>
      <xdr:rowOff>5291</xdr:rowOff>
    </xdr:from>
    <xdr:to>
      <xdr:col>9</xdr:col>
      <xdr:colOff>314325</xdr:colOff>
      <xdr:row>285</xdr:row>
      <xdr:rowOff>59266</xdr:rowOff>
    </xdr:to>
    <xdr:graphicFrame macro="">
      <xdr:nvGraphicFramePr>
        <xdr:cNvPr id="7994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</xdr:colOff>
      <xdr:row>285</xdr:row>
      <xdr:rowOff>9525</xdr:rowOff>
    </xdr:from>
    <xdr:to>
      <xdr:col>9</xdr:col>
      <xdr:colOff>304800</xdr:colOff>
      <xdr:row>309</xdr:row>
      <xdr:rowOff>66675</xdr:rowOff>
    </xdr:to>
    <xdr:graphicFrame macro="">
      <xdr:nvGraphicFramePr>
        <xdr:cNvPr id="7994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311</xdr:row>
      <xdr:rowOff>0</xdr:rowOff>
    </xdr:from>
    <xdr:to>
      <xdr:col>9</xdr:col>
      <xdr:colOff>257175</xdr:colOff>
      <xdr:row>335</xdr:row>
      <xdr:rowOff>57150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240240</xdr:colOff>
      <xdr:row>88</xdr:row>
      <xdr:rowOff>103715</xdr:rowOff>
    </xdr:from>
    <xdr:to>
      <xdr:col>24</xdr:col>
      <xdr:colOff>211667</xdr:colOff>
      <xdr:row>118</xdr:row>
      <xdr:rowOff>42332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337</xdr:row>
      <xdr:rowOff>0</xdr:rowOff>
    </xdr:from>
    <xdr:to>
      <xdr:col>9</xdr:col>
      <xdr:colOff>257175</xdr:colOff>
      <xdr:row>361</xdr:row>
      <xdr:rowOff>57150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28575</xdr:colOff>
      <xdr:row>363</xdr:row>
      <xdr:rowOff>57150</xdr:rowOff>
    </xdr:from>
    <xdr:to>
      <xdr:col>9</xdr:col>
      <xdr:colOff>285750</xdr:colOff>
      <xdr:row>389</xdr:row>
      <xdr:rowOff>66675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95249</xdr:colOff>
      <xdr:row>390</xdr:row>
      <xdr:rowOff>42334</xdr:rowOff>
    </xdr:from>
    <xdr:to>
      <xdr:col>9</xdr:col>
      <xdr:colOff>402168</xdr:colOff>
      <xdr:row>418</xdr:row>
      <xdr:rowOff>84666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105834</xdr:colOff>
      <xdr:row>420</xdr:row>
      <xdr:rowOff>0</xdr:rowOff>
    </xdr:from>
    <xdr:to>
      <xdr:col>9</xdr:col>
      <xdr:colOff>412753</xdr:colOff>
      <xdr:row>448</xdr:row>
      <xdr:rowOff>42332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190500</xdr:colOff>
      <xdr:row>450</xdr:row>
      <xdr:rowOff>74084</xdr:rowOff>
    </xdr:from>
    <xdr:to>
      <xdr:col>9</xdr:col>
      <xdr:colOff>497419</xdr:colOff>
      <xdr:row>480</xdr:row>
      <xdr:rowOff>52916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95250</xdr:rowOff>
    </xdr:from>
    <xdr:to>
      <xdr:col>13</xdr:col>
      <xdr:colOff>181841</xdr:colOff>
      <xdr:row>26</xdr:row>
      <xdr:rowOff>85725</xdr:rowOff>
    </xdr:to>
    <xdr:graphicFrame macro="">
      <xdr:nvGraphicFramePr>
        <xdr:cNvPr id="22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28</xdr:row>
      <xdr:rowOff>57150</xdr:rowOff>
    </xdr:from>
    <xdr:to>
      <xdr:col>13</xdr:col>
      <xdr:colOff>155864</xdr:colOff>
      <xdr:row>52</xdr:row>
      <xdr:rowOff>152400</xdr:rowOff>
    </xdr:to>
    <xdr:graphicFrame macro="">
      <xdr:nvGraphicFramePr>
        <xdr:cNvPr id="221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55</xdr:row>
      <xdr:rowOff>47625</xdr:rowOff>
    </xdr:from>
    <xdr:to>
      <xdr:col>13</xdr:col>
      <xdr:colOff>164523</xdr:colOff>
      <xdr:row>81</xdr:row>
      <xdr:rowOff>85725</xdr:rowOff>
    </xdr:to>
    <xdr:graphicFrame macro="">
      <xdr:nvGraphicFramePr>
        <xdr:cNvPr id="221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28575</xdr:rowOff>
    </xdr:from>
    <xdr:to>
      <xdr:col>13</xdr:col>
      <xdr:colOff>199160</xdr:colOff>
      <xdr:row>108</xdr:row>
      <xdr:rowOff>133350</xdr:rowOff>
    </xdr:to>
    <xdr:graphicFrame macro="">
      <xdr:nvGraphicFramePr>
        <xdr:cNvPr id="22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123</xdr:row>
      <xdr:rowOff>130969</xdr:rowOff>
    </xdr:from>
    <xdr:to>
      <xdr:col>13</xdr:col>
      <xdr:colOff>138545</xdr:colOff>
      <xdr:row>142</xdr:row>
      <xdr:rowOff>9525</xdr:rowOff>
    </xdr:to>
    <xdr:graphicFrame macro="">
      <xdr:nvGraphicFramePr>
        <xdr:cNvPr id="22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144</xdr:row>
      <xdr:rowOff>38100</xdr:rowOff>
    </xdr:from>
    <xdr:to>
      <xdr:col>13</xdr:col>
      <xdr:colOff>121228</xdr:colOff>
      <xdr:row>167</xdr:row>
      <xdr:rowOff>152400</xdr:rowOff>
    </xdr:to>
    <xdr:graphicFrame macro="">
      <xdr:nvGraphicFramePr>
        <xdr:cNvPr id="22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171</xdr:row>
      <xdr:rowOff>57150</xdr:rowOff>
    </xdr:from>
    <xdr:to>
      <xdr:col>13</xdr:col>
      <xdr:colOff>251114</xdr:colOff>
      <xdr:row>198</xdr:row>
      <xdr:rowOff>57150</xdr:rowOff>
    </xdr:to>
    <xdr:graphicFrame macro="">
      <xdr:nvGraphicFramePr>
        <xdr:cNvPr id="2223" name="Chart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200</xdr:row>
      <xdr:rowOff>57150</xdr:rowOff>
    </xdr:from>
    <xdr:to>
      <xdr:col>13</xdr:col>
      <xdr:colOff>251113</xdr:colOff>
      <xdr:row>228</xdr:row>
      <xdr:rowOff>0</xdr:rowOff>
    </xdr:to>
    <xdr:graphicFrame macro="">
      <xdr:nvGraphicFramePr>
        <xdr:cNvPr id="22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231</xdr:row>
      <xdr:rowOff>0</xdr:rowOff>
    </xdr:from>
    <xdr:to>
      <xdr:col>13</xdr:col>
      <xdr:colOff>242455</xdr:colOff>
      <xdr:row>258</xdr:row>
      <xdr:rowOff>0</xdr:rowOff>
    </xdr:to>
    <xdr:graphicFrame macro="">
      <xdr:nvGraphicFramePr>
        <xdr:cNvPr id="22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260</xdr:row>
      <xdr:rowOff>0</xdr:rowOff>
    </xdr:from>
    <xdr:to>
      <xdr:col>13</xdr:col>
      <xdr:colOff>225137</xdr:colOff>
      <xdr:row>286</xdr:row>
      <xdr:rowOff>152400</xdr:rowOff>
    </xdr:to>
    <xdr:graphicFrame macro="">
      <xdr:nvGraphicFramePr>
        <xdr:cNvPr id="22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331</xdr:row>
      <xdr:rowOff>0</xdr:rowOff>
    </xdr:from>
    <xdr:to>
      <xdr:col>13</xdr:col>
      <xdr:colOff>268431</xdr:colOff>
      <xdr:row>361</xdr:row>
      <xdr:rowOff>57150</xdr:rowOff>
    </xdr:to>
    <xdr:graphicFrame macro="">
      <xdr:nvGraphicFramePr>
        <xdr:cNvPr id="222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291</xdr:row>
      <xdr:rowOff>0</xdr:rowOff>
    </xdr:from>
    <xdr:to>
      <xdr:col>13</xdr:col>
      <xdr:colOff>121228</xdr:colOff>
      <xdr:row>327</xdr:row>
      <xdr:rowOff>55708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335</xdr:row>
      <xdr:rowOff>152400</xdr:rowOff>
    </xdr:from>
    <xdr:to>
      <xdr:col>10</xdr:col>
      <xdr:colOff>550332</xdr:colOff>
      <xdr:row>362</xdr:row>
      <xdr:rowOff>152400</xdr:rowOff>
    </xdr:to>
    <xdr:graphicFrame macro="">
      <xdr:nvGraphicFramePr>
        <xdr:cNvPr id="850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364</xdr:row>
      <xdr:rowOff>9525</xdr:rowOff>
    </xdr:from>
    <xdr:to>
      <xdr:col>10</xdr:col>
      <xdr:colOff>592667</xdr:colOff>
      <xdr:row>391</xdr:row>
      <xdr:rowOff>19050</xdr:rowOff>
    </xdr:to>
    <xdr:graphicFrame macro="">
      <xdr:nvGraphicFramePr>
        <xdr:cNvPr id="850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400050</xdr:colOff>
      <xdr:row>0</xdr:row>
      <xdr:rowOff>161925</xdr:rowOff>
    </xdr:from>
    <xdr:to>
      <xdr:col>0</xdr:col>
      <xdr:colOff>1343025</xdr:colOff>
      <xdr:row>1</xdr:row>
      <xdr:rowOff>371475</xdr:rowOff>
    </xdr:to>
    <xdr:sp macro="" textlink="">
      <xdr:nvSpPr>
        <xdr:cNvPr id="85037" name="AutoShape 4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400050" y="161925"/>
          <a:ext cx="942975" cy="61912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175380</xdr:colOff>
      <xdr:row>0</xdr:row>
      <xdr:rowOff>269119</xdr:rowOff>
    </xdr:from>
    <xdr:to>
      <xdr:col>27</xdr:col>
      <xdr:colOff>435427</xdr:colOff>
      <xdr:row>249</xdr:row>
      <xdr:rowOff>122464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0.08283</cdr:x>
      <cdr:y>0.03997</cdr:y>
    </cdr:from>
    <cdr:to>
      <cdr:x>0.25118</cdr:x>
      <cdr:y>0.09769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8801" y="178316"/>
          <a:ext cx="1271602" cy="252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ZA" sz="1200" b="1" i="0" strike="noStrike">
              <a:solidFill>
                <a:srgbClr val="000000"/>
              </a:solidFill>
              <a:latin typeface="Arial"/>
              <a:cs typeface="Arial"/>
            </a:rPr>
            <a:t>Square metres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0.08282</cdr:x>
      <cdr:y>0.0402</cdr:y>
    </cdr:from>
    <cdr:to>
      <cdr:x>0.25117</cdr:x>
      <cdr:y>0.10061</cdr:y>
    </cdr:to>
    <cdr:sp macro="" textlink="">
      <cdr:nvSpPr>
        <cdr:cNvPr id="153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9539" y="179673"/>
          <a:ext cx="1273226" cy="2652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ZA" sz="1200" b="1" i="0" strike="noStrike">
              <a:solidFill>
                <a:srgbClr val="000000"/>
              </a:solidFill>
              <a:latin typeface="Arial"/>
              <a:cs typeface="Arial"/>
            </a:rPr>
            <a:t>R'000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164042</xdr:colOff>
      <xdr:row>336</xdr:row>
      <xdr:rowOff>107950</xdr:rowOff>
    </xdr:from>
    <xdr:to>
      <xdr:col>8</xdr:col>
      <xdr:colOff>211666</xdr:colOff>
      <xdr:row>365</xdr:row>
      <xdr:rowOff>98425</xdr:rowOff>
    </xdr:to>
    <xdr:graphicFrame macro="">
      <xdr:nvGraphicFramePr>
        <xdr:cNvPr id="881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176742</xdr:colOff>
      <xdr:row>370</xdr:row>
      <xdr:rowOff>109007</xdr:rowOff>
    </xdr:from>
    <xdr:to>
      <xdr:col>15</xdr:col>
      <xdr:colOff>423334</xdr:colOff>
      <xdr:row>401</xdr:row>
      <xdr:rowOff>127000</xdr:rowOff>
    </xdr:to>
    <xdr:graphicFrame macro="">
      <xdr:nvGraphicFramePr>
        <xdr:cNvPr id="881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361950</xdr:colOff>
      <xdr:row>0</xdr:row>
      <xdr:rowOff>171450</xdr:rowOff>
    </xdr:from>
    <xdr:to>
      <xdr:col>0</xdr:col>
      <xdr:colOff>1304925</xdr:colOff>
      <xdr:row>1</xdr:row>
      <xdr:rowOff>381000</xdr:rowOff>
    </xdr:to>
    <xdr:sp macro="" textlink="">
      <xdr:nvSpPr>
        <xdr:cNvPr id="88109" name="AutoShape 3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361950" y="171450"/>
          <a:ext cx="942975" cy="61912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1375833</xdr:colOff>
      <xdr:row>0</xdr:row>
      <xdr:rowOff>370416</xdr:rowOff>
    </xdr:from>
    <xdr:to>
      <xdr:col>22</xdr:col>
      <xdr:colOff>529166</xdr:colOff>
      <xdr:row>247</xdr:row>
      <xdr:rowOff>10583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0.0742</cdr:x>
      <cdr:y>0.03975</cdr:y>
    </cdr:from>
    <cdr:to>
      <cdr:x>0.24427</cdr:x>
      <cdr:y>0.0916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88" y="176963"/>
          <a:ext cx="1283013" cy="226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ZA" sz="1200" b="1" i="0" strike="noStrike">
              <a:solidFill>
                <a:srgbClr val="000000"/>
              </a:solidFill>
              <a:latin typeface="Arial"/>
              <a:cs typeface="Arial"/>
            </a:rPr>
            <a:t>Square metres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0.08283</cdr:x>
      <cdr:y>0.03997</cdr:y>
    </cdr:from>
    <cdr:to>
      <cdr:x>0.25118</cdr:x>
      <cdr:y>0.09769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8801" y="178316"/>
          <a:ext cx="1271602" cy="252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ZA" sz="1200" b="1" i="0" strike="noStrike">
              <a:solidFill>
                <a:srgbClr val="000000"/>
              </a:solidFill>
              <a:latin typeface="Arial"/>
              <a:cs typeface="Arial"/>
            </a:rPr>
            <a:t>R'000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57150</xdr:rowOff>
    </xdr:from>
    <xdr:to>
      <xdr:col>0</xdr:col>
      <xdr:colOff>1028700</xdr:colOff>
      <xdr:row>1</xdr:row>
      <xdr:rowOff>76200</xdr:rowOff>
    </xdr:to>
    <xdr:sp macro="" textlink="">
      <xdr:nvSpPr>
        <xdr:cNvPr id="9119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7625" y="57150"/>
          <a:ext cx="981075" cy="6286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57150</xdr:colOff>
      <xdr:row>149</xdr:row>
      <xdr:rowOff>148167</xdr:rowOff>
    </xdr:from>
    <xdr:to>
      <xdr:col>11</xdr:col>
      <xdr:colOff>656167</xdr:colOff>
      <xdr:row>178</xdr:row>
      <xdr:rowOff>152400</xdr:rowOff>
    </xdr:to>
    <xdr:graphicFrame macro="">
      <xdr:nvGraphicFramePr>
        <xdr:cNvPr id="911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179</xdr:row>
      <xdr:rowOff>142875</xdr:rowOff>
    </xdr:from>
    <xdr:to>
      <xdr:col>10</xdr:col>
      <xdr:colOff>371475</xdr:colOff>
      <xdr:row>209</xdr:row>
      <xdr:rowOff>19050</xdr:rowOff>
    </xdr:to>
    <xdr:graphicFrame macro="">
      <xdr:nvGraphicFramePr>
        <xdr:cNvPr id="9119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123825</xdr:colOff>
      <xdr:row>210</xdr:row>
      <xdr:rowOff>28575</xdr:rowOff>
    </xdr:from>
    <xdr:to>
      <xdr:col>10</xdr:col>
      <xdr:colOff>381000</xdr:colOff>
      <xdr:row>243</xdr:row>
      <xdr:rowOff>9525</xdr:rowOff>
    </xdr:to>
    <xdr:graphicFrame macro="">
      <xdr:nvGraphicFramePr>
        <xdr:cNvPr id="9119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152400</xdr:colOff>
      <xdr:row>244</xdr:row>
      <xdr:rowOff>85725</xdr:rowOff>
    </xdr:from>
    <xdr:to>
      <xdr:col>10</xdr:col>
      <xdr:colOff>409575</xdr:colOff>
      <xdr:row>277</xdr:row>
      <xdr:rowOff>66675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180975</xdr:colOff>
      <xdr:row>278</xdr:row>
      <xdr:rowOff>142875</xdr:rowOff>
    </xdr:from>
    <xdr:to>
      <xdr:col>10</xdr:col>
      <xdr:colOff>438150</xdr:colOff>
      <xdr:row>311</xdr:row>
      <xdr:rowOff>123825</xdr:rowOff>
    </xdr:to>
    <xdr:graphicFrame macro="">
      <xdr:nvGraphicFramePr>
        <xdr:cNvPr id="1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171450</xdr:colOff>
      <xdr:row>313</xdr:row>
      <xdr:rowOff>0</xdr:rowOff>
    </xdr:from>
    <xdr:to>
      <xdr:col>10</xdr:col>
      <xdr:colOff>428625</xdr:colOff>
      <xdr:row>345</xdr:row>
      <xdr:rowOff>142875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161925</xdr:colOff>
      <xdr:row>347</xdr:row>
      <xdr:rowOff>114301</xdr:rowOff>
    </xdr:from>
    <xdr:to>
      <xdr:col>10</xdr:col>
      <xdr:colOff>257175</xdr:colOff>
      <xdr:row>380</xdr:row>
      <xdr:rowOff>142876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171450</xdr:rowOff>
    </xdr:from>
    <xdr:to>
      <xdr:col>0</xdr:col>
      <xdr:colOff>981075</xdr:colOff>
      <xdr:row>0</xdr:row>
      <xdr:rowOff>609600</xdr:rowOff>
    </xdr:to>
    <xdr:sp macro="" textlink="">
      <xdr:nvSpPr>
        <xdr:cNvPr id="9530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200025" y="171450"/>
          <a:ext cx="781050" cy="4381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342898</xdr:colOff>
      <xdr:row>307</xdr:row>
      <xdr:rowOff>43393</xdr:rowOff>
    </xdr:from>
    <xdr:to>
      <xdr:col>23</xdr:col>
      <xdr:colOff>550334</xdr:colOff>
      <xdr:row>333</xdr:row>
      <xdr:rowOff>95251</xdr:rowOff>
    </xdr:to>
    <xdr:graphicFrame macro="">
      <xdr:nvGraphicFramePr>
        <xdr:cNvPr id="953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364066</xdr:colOff>
      <xdr:row>333</xdr:row>
      <xdr:rowOff>95250</xdr:rowOff>
    </xdr:from>
    <xdr:to>
      <xdr:col>12</xdr:col>
      <xdr:colOff>476250</xdr:colOff>
      <xdr:row>362</xdr:row>
      <xdr:rowOff>39158</xdr:rowOff>
    </xdr:to>
    <xdr:graphicFrame macro="">
      <xdr:nvGraphicFramePr>
        <xdr:cNvPr id="9530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386290</xdr:colOff>
      <xdr:row>362</xdr:row>
      <xdr:rowOff>52917</xdr:rowOff>
    </xdr:from>
    <xdr:to>
      <xdr:col>12</xdr:col>
      <xdr:colOff>497415</xdr:colOff>
      <xdr:row>395</xdr:row>
      <xdr:rowOff>28575</xdr:rowOff>
    </xdr:to>
    <xdr:graphicFrame macro="">
      <xdr:nvGraphicFramePr>
        <xdr:cNvPr id="9530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399</xdr:row>
      <xdr:rowOff>0</xdr:rowOff>
    </xdr:from>
    <xdr:to>
      <xdr:col>10</xdr:col>
      <xdr:colOff>619125</xdr:colOff>
      <xdr:row>431</xdr:row>
      <xdr:rowOff>142875</xdr:rowOff>
    </xdr:to>
    <xdr:graphicFrame macro="">
      <xdr:nvGraphicFramePr>
        <xdr:cNvPr id="9530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434</xdr:row>
      <xdr:rowOff>0</xdr:rowOff>
    </xdr:from>
    <xdr:to>
      <xdr:col>10</xdr:col>
      <xdr:colOff>581025</xdr:colOff>
      <xdr:row>466</xdr:row>
      <xdr:rowOff>142875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166155</xdr:colOff>
      <xdr:row>0</xdr:row>
      <xdr:rowOff>148170</xdr:rowOff>
    </xdr:from>
    <xdr:to>
      <xdr:col>27</xdr:col>
      <xdr:colOff>74083</xdr:colOff>
      <xdr:row>214</xdr:row>
      <xdr:rowOff>63500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468</xdr:row>
      <xdr:rowOff>0</xdr:rowOff>
    </xdr:from>
    <xdr:to>
      <xdr:col>10</xdr:col>
      <xdr:colOff>581025</xdr:colOff>
      <xdr:row>500</xdr:row>
      <xdr:rowOff>142875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504</xdr:row>
      <xdr:rowOff>0</xdr:rowOff>
    </xdr:from>
    <xdr:to>
      <xdr:col>10</xdr:col>
      <xdr:colOff>581025</xdr:colOff>
      <xdr:row>536</xdr:row>
      <xdr:rowOff>142875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540</xdr:row>
      <xdr:rowOff>31751</xdr:rowOff>
    </xdr:from>
    <xdr:to>
      <xdr:col>10</xdr:col>
      <xdr:colOff>571499</xdr:colOff>
      <xdr:row>579</xdr:row>
      <xdr:rowOff>84666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105833</xdr:colOff>
      <xdr:row>584</xdr:row>
      <xdr:rowOff>148165</xdr:rowOff>
    </xdr:from>
    <xdr:to>
      <xdr:col>10</xdr:col>
      <xdr:colOff>603249</xdr:colOff>
      <xdr:row>621</xdr:row>
      <xdr:rowOff>148166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42334</xdr:colOff>
      <xdr:row>622</xdr:row>
      <xdr:rowOff>105833</xdr:rowOff>
    </xdr:from>
    <xdr:to>
      <xdr:col>10</xdr:col>
      <xdr:colOff>539750</xdr:colOff>
      <xdr:row>659</xdr:row>
      <xdr:rowOff>105834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0.08283</cdr:x>
      <cdr:y>0.03997</cdr:y>
    </cdr:from>
    <cdr:to>
      <cdr:x>0.25118</cdr:x>
      <cdr:y>0.09769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8801" y="178316"/>
          <a:ext cx="1271602" cy="252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ZA" sz="1200" b="1" i="0" strike="noStrike">
              <a:solidFill>
                <a:srgbClr val="000000"/>
              </a:solidFill>
              <a:latin typeface="Arial"/>
              <a:cs typeface="Arial"/>
            </a:rPr>
            <a:t>Square metres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0.0742</cdr:x>
      <cdr:y>0.03975</cdr:y>
    </cdr:from>
    <cdr:to>
      <cdr:x>0.24427</cdr:x>
      <cdr:y>0.0916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88" y="176963"/>
          <a:ext cx="1283013" cy="226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ZA" sz="1200" b="1" i="0" strike="noStrike">
              <a:solidFill>
                <a:srgbClr val="000000"/>
              </a:solidFill>
              <a:latin typeface="Arial"/>
              <a:cs typeface="Arial"/>
            </a:rPr>
            <a:t>Square metres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24</xdr:row>
      <xdr:rowOff>19050</xdr:rowOff>
    </xdr:from>
    <xdr:to>
      <xdr:col>16</xdr:col>
      <xdr:colOff>228600</xdr:colOff>
      <xdr:row>44</xdr:row>
      <xdr:rowOff>114300</xdr:rowOff>
    </xdr:to>
    <xdr:graphicFrame macro="">
      <xdr:nvGraphicFramePr>
        <xdr:cNvPr id="154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257175</xdr:colOff>
      <xdr:row>46</xdr:row>
      <xdr:rowOff>0</xdr:rowOff>
    </xdr:from>
    <xdr:to>
      <xdr:col>16</xdr:col>
      <xdr:colOff>257175</xdr:colOff>
      <xdr:row>66</xdr:row>
      <xdr:rowOff>133350</xdr:rowOff>
    </xdr:to>
    <xdr:graphicFrame macro="">
      <xdr:nvGraphicFramePr>
        <xdr:cNvPr id="1544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609599</xdr:colOff>
      <xdr:row>50</xdr:row>
      <xdr:rowOff>0</xdr:rowOff>
    </xdr:from>
    <xdr:to>
      <xdr:col>9</xdr:col>
      <xdr:colOff>628649</xdr:colOff>
      <xdr:row>63</xdr:row>
      <xdr:rowOff>95250</xdr:rowOff>
    </xdr:to>
    <xdr:sp macro="" textlink="">
      <xdr:nvSpPr>
        <xdr:cNvPr id="15447" name="Line 3"/>
        <xdr:cNvSpPr>
          <a:spLocks noChangeShapeType="1"/>
        </xdr:cNvSpPr>
      </xdr:nvSpPr>
      <xdr:spPr bwMode="auto">
        <a:xfrm flipH="1">
          <a:off x="7400924" y="8820150"/>
          <a:ext cx="19050" cy="2200275"/>
        </a:xfrm>
        <a:prstGeom prst="line">
          <a:avLst/>
        </a:prstGeom>
        <a:noFill/>
        <a:ln w="28575">
          <a:solidFill>
            <a:srgbClr val="33CCCC"/>
          </a:solidFill>
          <a:round/>
          <a:headEnd/>
          <a:tailEnd/>
        </a:ln>
      </xdr:spPr>
    </xdr:sp>
    <xdr:clientData/>
  </xdr:twoCellAnchor>
  <xdr:twoCellAnchor>
    <xdr:from>
      <xdr:col>8</xdr:col>
      <xdr:colOff>609599</xdr:colOff>
      <xdr:row>49</xdr:row>
      <xdr:rowOff>47624</xdr:rowOff>
    </xdr:from>
    <xdr:to>
      <xdr:col>9</xdr:col>
      <xdr:colOff>9524</xdr:colOff>
      <xdr:row>63</xdr:row>
      <xdr:rowOff>76199</xdr:rowOff>
    </xdr:to>
    <xdr:sp macro="" textlink="">
      <xdr:nvSpPr>
        <xdr:cNvPr id="15448" name="Line 4"/>
        <xdr:cNvSpPr>
          <a:spLocks noChangeShapeType="1"/>
        </xdr:cNvSpPr>
      </xdr:nvSpPr>
      <xdr:spPr bwMode="auto">
        <a:xfrm flipH="1">
          <a:off x="6791324" y="8705849"/>
          <a:ext cx="9525" cy="2295525"/>
        </a:xfrm>
        <a:prstGeom prst="line">
          <a:avLst/>
        </a:prstGeom>
        <a:noFill/>
        <a:ln w="38100">
          <a:solidFill>
            <a:srgbClr val="FF9900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24</xdr:row>
      <xdr:rowOff>9525</xdr:rowOff>
    </xdr:from>
    <xdr:to>
      <xdr:col>7</xdr:col>
      <xdr:colOff>142875</xdr:colOff>
      <xdr:row>44</xdr:row>
      <xdr:rowOff>95250</xdr:rowOff>
    </xdr:to>
    <xdr:graphicFrame macro="">
      <xdr:nvGraphicFramePr>
        <xdr:cNvPr id="1544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190500</xdr:colOff>
      <xdr:row>0</xdr:row>
      <xdr:rowOff>285750</xdr:rowOff>
    </xdr:from>
    <xdr:to>
      <xdr:col>5</xdr:col>
      <xdr:colOff>495300</xdr:colOff>
      <xdr:row>0</xdr:row>
      <xdr:rowOff>800100</xdr:rowOff>
    </xdr:to>
    <xdr:sp macro="" textlink="">
      <xdr:nvSpPr>
        <xdr:cNvPr id="15450" name="AutoShape 6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3771900" y="285750"/>
          <a:ext cx="914400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76200</xdr:colOff>
      <xdr:row>0</xdr:row>
      <xdr:rowOff>123825</xdr:rowOff>
    </xdr:from>
    <xdr:to>
      <xdr:col>23</xdr:col>
      <xdr:colOff>590550</xdr:colOff>
      <xdr:row>21</xdr:row>
      <xdr:rowOff>66675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0</xdr:row>
      <xdr:rowOff>28575</xdr:rowOff>
    </xdr:from>
    <xdr:to>
      <xdr:col>1</xdr:col>
      <xdr:colOff>1285875</xdr:colOff>
      <xdr:row>1</xdr:row>
      <xdr:rowOff>133350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47675" y="28575"/>
          <a:ext cx="447675" cy="4762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69272</xdr:colOff>
      <xdr:row>5</xdr:row>
      <xdr:rowOff>112567</xdr:rowOff>
    </xdr:from>
    <xdr:to>
      <xdr:col>20</xdr:col>
      <xdr:colOff>242454</xdr:colOff>
      <xdr:row>5</xdr:row>
      <xdr:rowOff>121227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 flipV="1">
          <a:off x="18703636" y="1506681"/>
          <a:ext cx="173182" cy="86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20</xdr:col>
      <xdr:colOff>57150</xdr:colOff>
      <xdr:row>14</xdr:row>
      <xdr:rowOff>57150</xdr:rowOff>
    </xdr:from>
    <xdr:to>
      <xdr:col>20</xdr:col>
      <xdr:colOff>228600</xdr:colOff>
      <xdr:row>14</xdr:row>
      <xdr:rowOff>66675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H="1">
          <a:off x="16106775" y="50482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20</xdr:col>
      <xdr:colOff>76200</xdr:colOff>
      <xdr:row>50</xdr:row>
      <xdr:rowOff>66675</xdr:rowOff>
    </xdr:from>
    <xdr:to>
      <xdr:col>20</xdr:col>
      <xdr:colOff>238125</xdr:colOff>
      <xdr:row>50</xdr:row>
      <xdr:rowOff>66675</xdr:rowOff>
    </xdr:to>
    <xdr:sp macro="" textlink="">
      <xdr:nvSpPr>
        <xdr:cNvPr id="5" name="Line 2"/>
        <xdr:cNvSpPr>
          <a:spLocks noChangeShapeType="1"/>
        </xdr:cNvSpPr>
      </xdr:nvSpPr>
      <xdr:spPr bwMode="auto">
        <a:xfrm flipH="1">
          <a:off x="16125825" y="1571625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20</xdr:col>
      <xdr:colOff>57150</xdr:colOff>
      <xdr:row>59</xdr:row>
      <xdr:rowOff>57150</xdr:rowOff>
    </xdr:from>
    <xdr:to>
      <xdr:col>20</xdr:col>
      <xdr:colOff>228600</xdr:colOff>
      <xdr:row>59</xdr:row>
      <xdr:rowOff>66675</xdr:rowOff>
    </xdr:to>
    <xdr:sp macro="" textlink="">
      <xdr:nvSpPr>
        <xdr:cNvPr id="6" name="Line 3"/>
        <xdr:cNvSpPr>
          <a:spLocks noChangeShapeType="1"/>
        </xdr:cNvSpPr>
      </xdr:nvSpPr>
      <xdr:spPr bwMode="auto">
        <a:xfrm flipH="1">
          <a:off x="16106775" y="3019425"/>
          <a:ext cx="171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47625</xdr:colOff>
      <xdr:row>322</xdr:row>
      <xdr:rowOff>111126</xdr:rowOff>
    </xdr:from>
    <xdr:to>
      <xdr:col>11</xdr:col>
      <xdr:colOff>655864</xdr:colOff>
      <xdr:row>405</xdr:row>
      <xdr:rowOff>15875</xdr:rowOff>
    </xdr:to>
    <xdr:graphicFrame macro="">
      <xdr:nvGraphicFramePr>
        <xdr:cNvPr id="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76200</xdr:colOff>
      <xdr:row>140</xdr:row>
      <xdr:rowOff>66675</xdr:rowOff>
    </xdr:from>
    <xdr:to>
      <xdr:col>20</xdr:col>
      <xdr:colOff>238125</xdr:colOff>
      <xdr:row>140</xdr:row>
      <xdr:rowOff>66675</xdr:rowOff>
    </xdr:to>
    <xdr:sp macro="" textlink="">
      <xdr:nvSpPr>
        <xdr:cNvPr id="9" name="Line 2"/>
        <xdr:cNvSpPr>
          <a:spLocks noChangeShapeType="1"/>
        </xdr:cNvSpPr>
      </xdr:nvSpPr>
      <xdr:spPr bwMode="auto">
        <a:xfrm flipH="1">
          <a:off x="16125825" y="906780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20</xdr:col>
      <xdr:colOff>57150</xdr:colOff>
      <xdr:row>149</xdr:row>
      <xdr:rowOff>57150</xdr:rowOff>
    </xdr:from>
    <xdr:to>
      <xdr:col>20</xdr:col>
      <xdr:colOff>228600</xdr:colOff>
      <xdr:row>149</xdr:row>
      <xdr:rowOff>66675</xdr:rowOff>
    </xdr:to>
    <xdr:sp macro="" textlink="">
      <xdr:nvSpPr>
        <xdr:cNvPr id="10" name="Line 3"/>
        <xdr:cNvSpPr>
          <a:spLocks noChangeShapeType="1"/>
        </xdr:cNvSpPr>
      </xdr:nvSpPr>
      <xdr:spPr bwMode="auto">
        <a:xfrm flipH="1">
          <a:off x="16106775" y="10515600"/>
          <a:ext cx="171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20</xdr:col>
      <xdr:colOff>76200</xdr:colOff>
      <xdr:row>95</xdr:row>
      <xdr:rowOff>66675</xdr:rowOff>
    </xdr:from>
    <xdr:to>
      <xdr:col>20</xdr:col>
      <xdr:colOff>238125</xdr:colOff>
      <xdr:row>95</xdr:row>
      <xdr:rowOff>66675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 flipH="1">
          <a:off x="16125825" y="1522095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20</xdr:col>
      <xdr:colOff>57150</xdr:colOff>
      <xdr:row>104</xdr:row>
      <xdr:rowOff>57150</xdr:rowOff>
    </xdr:from>
    <xdr:to>
      <xdr:col>20</xdr:col>
      <xdr:colOff>228600</xdr:colOff>
      <xdr:row>104</xdr:row>
      <xdr:rowOff>66675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 flipH="1">
          <a:off x="16106775" y="16668750"/>
          <a:ext cx="171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72571</xdr:colOff>
      <xdr:row>406</xdr:row>
      <xdr:rowOff>1</xdr:rowOff>
    </xdr:from>
    <xdr:to>
      <xdr:col>11</xdr:col>
      <xdr:colOff>654276</xdr:colOff>
      <xdr:row>452</xdr:row>
      <xdr:rowOff>31751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90715</xdr:colOff>
      <xdr:row>453</xdr:row>
      <xdr:rowOff>81642</xdr:rowOff>
    </xdr:from>
    <xdr:to>
      <xdr:col>11</xdr:col>
      <xdr:colOff>669398</xdr:colOff>
      <xdr:row>491</xdr:row>
      <xdr:rowOff>95249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133800</xdr:colOff>
      <xdr:row>492</xdr:row>
      <xdr:rowOff>99787</xdr:rowOff>
    </xdr:from>
    <xdr:to>
      <xdr:col>11</xdr:col>
      <xdr:colOff>682625</xdr:colOff>
      <xdr:row>529</xdr:row>
      <xdr:rowOff>31750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185</xdr:row>
      <xdr:rowOff>0</xdr:rowOff>
    </xdr:from>
    <xdr:to>
      <xdr:col>20</xdr:col>
      <xdr:colOff>171450</xdr:colOff>
      <xdr:row>185</xdr:row>
      <xdr:rowOff>9525</xdr:rowOff>
    </xdr:to>
    <xdr:sp macro="" textlink="">
      <xdr:nvSpPr>
        <xdr:cNvPr id="16" name="Line 3"/>
        <xdr:cNvSpPr>
          <a:spLocks noChangeShapeType="1"/>
        </xdr:cNvSpPr>
      </xdr:nvSpPr>
      <xdr:spPr bwMode="auto">
        <a:xfrm flipH="1">
          <a:off x="18240375" y="30924500"/>
          <a:ext cx="171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20</xdr:col>
      <xdr:colOff>0</xdr:colOff>
      <xdr:row>194</xdr:row>
      <xdr:rowOff>0</xdr:rowOff>
    </xdr:from>
    <xdr:to>
      <xdr:col>20</xdr:col>
      <xdr:colOff>171450</xdr:colOff>
      <xdr:row>194</xdr:row>
      <xdr:rowOff>9525</xdr:rowOff>
    </xdr:to>
    <xdr:sp macro="" textlink="">
      <xdr:nvSpPr>
        <xdr:cNvPr id="17" name="Line 3"/>
        <xdr:cNvSpPr>
          <a:spLocks noChangeShapeType="1"/>
        </xdr:cNvSpPr>
      </xdr:nvSpPr>
      <xdr:spPr bwMode="auto">
        <a:xfrm flipH="1">
          <a:off x="18240375" y="32353250"/>
          <a:ext cx="171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20</xdr:col>
      <xdr:colOff>0</xdr:colOff>
      <xdr:row>230</xdr:row>
      <xdr:rowOff>0</xdr:rowOff>
    </xdr:from>
    <xdr:to>
      <xdr:col>20</xdr:col>
      <xdr:colOff>171450</xdr:colOff>
      <xdr:row>230</xdr:row>
      <xdr:rowOff>9525</xdr:rowOff>
    </xdr:to>
    <xdr:sp macro="" textlink="">
      <xdr:nvSpPr>
        <xdr:cNvPr id="18" name="Line 3"/>
        <xdr:cNvSpPr>
          <a:spLocks noChangeShapeType="1"/>
        </xdr:cNvSpPr>
      </xdr:nvSpPr>
      <xdr:spPr bwMode="auto">
        <a:xfrm flipH="1">
          <a:off x="18240375" y="38306375"/>
          <a:ext cx="171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20</xdr:col>
      <xdr:colOff>0</xdr:colOff>
      <xdr:row>239</xdr:row>
      <xdr:rowOff>0</xdr:rowOff>
    </xdr:from>
    <xdr:to>
      <xdr:col>20</xdr:col>
      <xdr:colOff>171450</xdr:colOff>
      <xdr:row>239</xdr:row>
      <xdr:rowOff>9525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 flipH="1">
          <a:off x="18240375" y="39735125"/>
          <a:ext cx="1714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265</xdr:row>
      <xdr:rowOff>66675</xdr:rowOff>
    </xdr:from>
    <xdr:to>
      <xdr:col>7</xdr:col>
      <xdr:colOff>219808</xdr:colOff>
      <xdr:row>289</xdr:row>
      <xdr:rowOff>38100</xdr:rowOff>
    </xdr:to>
    <xdr:graphicFrame macro="">
      <xdr:nvGraphicFramePr>
        <xdr:cNvPr id="205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95249</xdr:colOff>
      <xdr:row>290</xdr:row>
      <xdr:rowOff>9525</xdr:rowOff>
    </xdr:from>
    <xdr:to>
      <xdr:col>7</xdr:col>
      <xdr:colOff>0</xdr:colOff>
      <xdr:row>317</xdr:row>
      <xdr:rowOff>61057</xdr:rowOff>
    </xdr:to>
    <xdr:graphicFrame macro="">
      <xdr:nvGraphicFramePr>
        <xdr:cNvPr id="205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65453</xdr:colOff>
      <xdr:row>318</xdr:row>
      <xdr:rowOff>12211</xdr:rowOff>
    </xdr:from>
    <xdr:to>
      <xdr:col>6</xdr:col>
      <xdr:colOff>244231</xdr:colOff>
      <xdr:row>342</xdr:row>
      <xdr:rowOff>5861</xdr:rowOff>
    </xdr:to>
    <xdr:graphicFrame macro="">
      <xdr:nvGraphicFramePr>
        <xdr:cNvPr id="2053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371475</xdr:colOff>
      <xdr:row>0</xdr:row>
      <xdr:rowOff>104775</xdr:rowOff>
    </xdr:from>
    <xdr:to>
      <xdr:col>0</xdr:col>
      <xdr:colOff>1285875</xdr:colOff>
      <xdr:row>1</xdr:row>
      <xdr:rowOff>104775</xdr:rowOff>
    </xdr:to>
    <xdr:sp macro="" textlink="">
      <xdr:nvSpPr>
        <xdr:cNvPr id="20540" name="AutoShape 4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371475" y="104775"/>
          <a:ext cx="914400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80432</xdr:colOff>
      <xdr:row>0</xdr:row>
      <xdr:rowOff>329713</xdr:rowOff>
    </xdr:from>
    <xdr:to>
      <xdr:col>15</xdr:col>
      <xdr:colOff>560918</xdr:colOff>
      <xdr:row>160</xdr:row>
      <xdr:rowOff>48847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77499</xdr:colOff>
      <xdr:row>161</xdr:row>
      <xdr:rowOff>45673</xdr:rowOff>
    </xdr:from>
    <xdr:to>
      <xdr:col>15</xdr:col>
      <xdr:colOff>598365</xdr:colOff>
      <xdr:row>187</xdr:row>
      <xdr:rowOff>27680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4232</xdr:colOff>
      <xdr:row>244</xdr:row>
      <xdr:rowOff>84666</xdr:rowOff>
    </xdr:from>
    <xdr:to>
      <xdr:col>18</xdr:col>
      <xdr:colOff>114300</xdr:colOff>
      <xdr:row>274</xdr:row>
      <xdr:rowOff>9524</xdr:rowOff>
    </xdr:to>
    <xdr:graphicFrame macro="">
      <xdr:nvGraphicFramePr>
        <xdr:cNvPr id="246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74084</xdr:colOff>
      <xdr:row>265</xdr:row>
      <xdr:rowOff>127001</xdr:rowOff>
    </xdr:from>
    <xdr:to>
      <xdr:col>3</xdr:col>
      <xdr:colOff>1647825</xdr:colOff>
      <xdr:row>290</xdr:row>
      <xdr:rowOff>146053</xdr:rowOff>
    </xdr:to>
    <xdr:graphicFrame macro="">
      <xdr:nvGraphicFramePr>
        <xdr:cNvPr id="24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342900</xdr:colOff>
      <xdr:row>0</xdr:row>
      <xdr:rowOff>38100</xdr:rowOff>
    </xdr:from>
    <xdr:to>
      <xdr:col>0</xdr:col>
      <xdr:colOff>1257300</xdr:colOff>
      <xdr:row>1</xdr:row>
      <xdr:rowOff>76200</xdr:rowOff>
    </xdr:to>
    <xdr:sp macro="" textlink="">
      <xdr:nvSpPr>
        <xdr:cNvPr id="24621" name="AutoShape 4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342900" y="38100"/>
          <a:ext cx="914400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21164</xdr:colOff>
      <xdr:row>3</xdr:row>
      <xdr:rowOff>63499</xdr:rowOff>
    </xdr:from>
    <xdr:to>
      <xdr:col>16</xdr:col>
      <xdr:colOff>582082</xdr:colOff>
      <xdr:row>163</xdr:row>
      <xdr:rowOff>127000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52915</xdr:colOff>
      <xdr:row>164</xdr:row>
      <xdr:rowOff>158750</xdr:rowOff>
    </xdr:from>
    <xdr:to>
      <xdr:col>17</xdr:col>
      <xdr:colOff>10582</xdr:colOff>
      <xdr:row>188</xdr:row>
      <xdr:rowOff>74083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42334</xdr:colOff>
      <xdr:row>189</xdr:row>
      <xdr:rowOff>116417</xdr:rowOff>
    </xdr:from>
    <xdr:to>
      <xdr:col>17</xdr:col>
      <xdr:colOff>0</xdr:colOff>
      <xdr:row>219</xdr:row>
      <xdr:rowOff>9525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59794</xdr:colOff>
      <xdr:row>267</xdr:row>
      <xdr:rowOff>91810</xdr:rowOff>
    </xdr:from>
    <xdr:to>
      <xdr:col>4</xdr:col>
      <xdr:colOff>1226344</xdr:colOff>
      <xdr:row>291</xdr:row>
      <xdr:rowOff>63235</xdr:rowOff>
    </xdr:to>
    <xdr:graphicFrame macro="">
      <xdr:nvGraphicFramePr>
        <xdr:cNvPr id="277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117210</xdr:colOff>
      <xdr:row>292</xdr:row>
      <xdr:rowOff>64030</xdr:rowOff>
    </xdr:from>
    <xdr:to>
      <xdr:col>4</xdr:col>
      <xdr:colOff>1452563</xdr:colOff>
      <xdr:row>317</xdr:row>
      <xdr:rowOff>157692</xdr:rowOff>
    </xdr:to>
    <xdr:graphicFrame macro="">
      <xdr:nvGraphicFramePr>
        <xdr:cNvPr id="277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342900</xdr:colOff>
      <xdr:row>0</xdr:row>
      <xdr:rowOff>38100</xdr:rowOff>
    </xdr:from>
    <xdr:to>
      <xdr:col>0</xdr:col>
      <xdr:colOff>1257300</xdr:colOff>
      <xdr:row>1</xdr:row>
      <xdr:rowOff>76200</xdr:rowOff>
    </xdr:to>
    <xdr:sp macro="" textlink="">
      <xdr:nvSpPr>
        <xdr:cNvPr id="27707" name="AutoShape 3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342900" y="38100"/>
          <a:ext cx="914400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3163 w 21600"/>
            <a:gd name="T19" fmla="*/ 3163 h 21600"/>
            <a:gd name="T20" fmla="*/ 18437 w 21600"/>
            <a:gd name="T21" fmla="*/ 18437 h 2160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lnTo>
                <a:pt x="0" y="10800"/>
              </a:lnTo>
              <a:cubicBezTo>
                <a:pt x="0" y="4835"/>
                <a:pt x="4835" y="0"/>
                <a:pt x="10800" y="0"/>
              </a:cubicBezTo>
              <a:cubicBezTo>
                <a:pt x="16764" y="0"/>
                <a:pt x="21599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224894</xdr:colOff>
      <xdr:row>0</xdr:row>
      <xdr:rowOff>227276</xdr:rowOff>
    </xdr:from>
    <xdr:to>
      <xdr:col>23</xdr:col>
      <xdr:colOff>238125</xdr:colOff>
      <xdr:row>167</xdr:row>
      <xdr:rowOff>141553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2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tabSelected="1" zoomScale="110" zoomScaleNormal="110" workbookViewId="0">
      <selection sqref="A1:H4"/>
    </sheetView>
  </sheetViews>
  <sheetFormatPr defaultRowHeight="12.75" x14ac:dyDescent="0.2"/>
  <cols>
    <col min="3" max="3" width="9.42578125" customWidth="1"/>
    <col min="4" max="4" width="11.85546875" customWidth="1"/>
    <col min="5" max="5" width="12" customWidth="1"/>
    <col min="6" max="6" width="14.5703125" customWidth="1"/>
    <col min="7" max="7" width="14.42578125" customWidth="1"/>
    <col min="8" max="8" width="10.42578125" customWidth="1"/>
    <col min="9" max="9" width="11.42578125" customWidth="1"/>
    <col min="10" max="10" width="18.28515625" customWidth="1"/>
    <col min="11" max="11" width="4.5703125" customWidth="1"/>
    <col min="12" max="12" width="10.42578125" customWidth="1"/>
    <col min="13" max="13" width="12.7109375" customWidth="1"/>
    <col min="14" max="14" width="9.42578125" customWidth="1"/>
    <col min="15" max="15" width="9.85546875" customWidth="1"/>
  </cols>
  <sheetData>
    <row r="1" spans="1:16" ht="5.25" customHeight="1" x14ac:dyDescent="0.2">
      <c r="A1" s="436" t="s">
        <v>411</v>
      </c>
      <c r="B1" s="436"/>
      <c r="C1" s="436"/>
      <c r="D1" s="436"/>
      <c r="E1" s="436"/>
      <c r="F1" s="436"/>
      <c r="G1" s="436"/>
      <c r="H1" s="437"/>
      <c r="I1" s="41"/>
      <c r="J1" s="41"/>
      <c r="K1" s="41"/>
      <c r="L1" s="41"/>
      <c r="M1" s="41"/>
      <c r="N1" s="41"/>
      <c r="O1" s="41"/>
      <c r="P1" s="42"/>
    </row>
    <row r="2" spans="1:16" ht="8.25" customHeight="1" x14ac:dyDescent="0.2">
      <c r="A2" s="438"/>
      <c r="B2" s="438"/>
      <c r="C2" s="438"/>
      <c r="D2" s="438"/>
      <c r="E2" s="438"/>
      <c r="F2" s="438"/>
      <c r="G2" s="438"/>
      <c r="H2" s="439"/>
      <c r="I2" s="41"/>
      <c r="J2" s="41"/>
      <c r="K2" s="41"/>
      <c r="L2" s="41"/>
      <c r="M2" s="41"/>
      <c r="N2" s="41"/>
      <c r="O2" s="41"/>
      <c r="P2" s="42"/>
    </row>
    <row r="3" spans="1:16" ht="6.75" customHeight="1" x14ac:dyDescent="0.2">
      <c r="A3" s="438"/>
      <c r="B3" s="438"/>
      <c r="C3" s="438"/>
      <c r="D3" s="438"/>
      <c r="E3" s="438"/>
      <c r="F3" s="438"/>
      <c r="G3" s="438"/>
      <c r="H3" s="439"/>
      <c r="I3" s="41"/>
      <c r="J3" s="41"/>
      <c r="K3" s="41"/>
      <c r="L3" s="41"/>
      <c r="M3" s="41"/>
      <c r="N3" s="41"/>
      <c r="O3" s="41"/>
      <c r="P3" s="42"/>
    </row>
    <row r="4" spans="1:16" ht="7.5" customHeight="1" thickBot="1" x14ac:dyDescent="0.25">
      <c r="A4" s="440"/>
      <c r="B4" s="440"/>
      <c r="C4" s="440"/>
      <c r="D4" s="440"/>
      <c r="E4" s="440"/>
      <c r="F4" s="440"/>
      <c r="G4" s="440"/>
      <c r="H4" s="441"/>
      <c r="I4" s="41"/>
      <c r="J4" s="41"/>
      <c r="K4" s="41"/>
      <c r="L4" s="41"/>
      <c r="M4" s="41"/>
      <c r="N4" s="41"/>
      <c r="O4" s="41"/>
      <c r="P4" s="42"/>
    </row>
    <row r="5" spans="1:16" ht="4.5" customHeight="1" thickBot="1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2"/>
    </row>
    <row r="6" spans="1:16" ht="18" x14ac:dyDescent="0.25">
      <c r="A6" s="41"/>
      <c r="B6" s="41"/>
      <c r="C6" s="45"/>
      <c r="D6" s="445" t="s">
        <v>225</v>
      </c>
      <c r="E6" s="445"/>
      <c r="F6" s="445"/>
      <c r="G6" s="445"/>
      <c r="H6" s="445"/>
      <c r="I6" s="445"/>
      <c r="J6" s="446"/>
      <c r="K6" s="41"/>
      <c r="L6" s="41"/>
      <c r="M6" s="41"/>
      <c r="N6" s="41"/>
      <c r="O6" s="41"/>
      <c r="P6" s="42"/>
    </row>
    <row r="7" spans="1:16" ht="18.75" thickBot="1" x14ac:dyDescent="0.3">
      <c r="A7" s="41"/>
      <c r="B7" s="41"/>
      <c r="C7" s="46"/>
      <c r="D7" s="424" t="s">
        <v>304</v>
      </c>
      <c r="E7" s="424"/>
      <c r="F7" s="424"/>
      <c r="G7" s="424"/>
      <c r="H7" s="424"/>
      <c r="I7" s="424"/>
      <c r="J7" s="425"/>
      <c r="K7" s="41"/>
      <c r="L7" s="434" t="s">
        <v>313</v>
      </c>
      <c r="M7" s="435"/>
      <c r="N7" s="41"/>
      <c r="O7" s="41"/>
      <c r="P7" s="42"/>
    </row>
    <row r="8" spans="1:16" ht="18" x14ac:dyDescent="0.25">
      <c r="A8" s="72"/>
      <c r="B8" s="41"/>
      <c r="C8" s="46"/>
      <c r="D8" s="424" t="s">
        <v>52</v>
      </c>
      <c r="E8" s="424"/>
      <c r="F8" s="424"/>
      <c r="G8" s="424"/>
      <c r="H8" s="424"/>
      <c r="I8" s="424"/>
      <c r="J8" s="425"/>
      <c r="K8" s="41"/>
      <c r="L8" s="41"/>
      <c r="M8" s="41"/>
      <c r="N8" s="41"/>
      <c r="O8" s="41"/>
      <c r="P8" s="42"/>
    </row>
    <row r="9" spans="1:16" ht="18.75" thickBot="1" x14ac:dyDescent="0.3">
      <c r="A9" s="73"/>
      <c r="B9" s="41"/>
      <c r="C9" s="46"/>
      <c r="D9" s="424" t="s">
        <v>203</v>
      </c>
      <c r="E9" s="424"/>
      <c r="F9" s="424"/>
      <c r="G9" s="424"/>
      <c r="H9" s="424"/>
      <c r="I9" s="424"/>
      <c r="J9" s="425"/>
      <c r="K9" s="41"/>
      <c r="L9" s="41"/>
      <c r="M9" s="41"/>
      <c r="N9" s="41"/>
      <c r="O9" s="41"/>
      <c r="P9" s="42"/>
    </row>
    <row r="10" spans="1:16" ht="18" x14ac:dyDescent="0.25">
      <c r="A10" s="73"/>
      <c r="B10" s="41"/>
      <c r="C10" s="46"/>
      <c r="D10" s="424" t="s">
        <v>217</v>
      </c>
      <c r="E10" s="424"/>
      <c r="F10" s="424"/>
      <c r="G10" s="424"/>
      <c r="H10" s="424"/>
      <c r="I10" s="424"/>
      <c r="J10" s="425"/>
      <c r="K10" s="41"/>
      <c r="L10" s="428" t="s">
        <v>112</v>
      </c>
      <c r="M10" s="429"/>
      <c r="N10" s="429"/>
      <c r="O10" s="429"/>
      <c r="P10" s="430"/>
    </row>
    <row r="11" spans="1:16" ht="18" x14ac:dyDescent="0.25">
      <c r="A11" s="73"/>
      <c r="B11" s="41"/>
      <c r="C11" s="46"/>
      <c r="D11" s="424" t="s">
        <v>312</v>
      </c>
      <c r="E11" s="424"/>
      <c r="F11" s="424"/>
      <c r="G11" s="424"/>
      <c r="H11" s="424"/>
      <c r="I11" s="424"/>
      <c r="J11" s="63"/>
      <c r="K11" s="41"/>
      <c r="L11" s="47"/>
      <c r="M11" s="48"/>
      <c r="N11" s="48"/>
      <c r="O11" s="48"/>
      <c r="P11" s="49"/>
    </row>
    <row r="12" spans="1:16" ht="18.75" thickBot="1" x14ac:dyDescent="0.3">
      <c r="A12" s="73"/>
      <c r="B12" s="41"/>
      <c r="C12" s="46"/>
      <c r="D12" s="424" t="s">
        <v>107</v>
      </c>
      <c r="E12" s="424"/>
      <c r="F12" s="424"/>
      <c r="G12" s="424"/>
      <c r="H12" s="424"/>
      <c r="I12" s="424"/>
      <c r="J12" s="425"/>
      <c r="K12" s="41"/>
      <c r="L12" s="431" t="s">
        <v>111</v>
      </c>
      <c r="M12" s="432"/>
      <c r="N12" s="432"/>
      <c r="O12" s="432"/>
      <c r="P12" s="433"/>
    </row>
    <row r="13" spans="1:16" ht="18" x14ac:dyDescent="0.25">
      <c r="A13" s="73"/>
      <c r="B13" s="41"/>
      <c r="C13" s="46"/>
      <c r="D13" s="424" t="s">
        <v>106</v>
      </c>
      <c r="E13" s="424"/>
      <c r="F13" s="424"/>
      <c r="G13" s="424"/>
      <c r="H13" s="424"/>
      <c r="I13" s="424"/>
      <c r="J13" s="425"/>
      <c r="K13" s="41"/>
      <c r="L13" s="41"/>
      <c r="M13" s="41"/>
      <c r="N13" s="41"/>
      <c r="O13" s="41"/>
      <c r="P13" s="42"/>
    </row>
    <row r="14" spans="1:16" ht="18" x14ac:dyDescent="0.25">
      <c r="A14" s="73"/>
      <c r="B14" s="41"/>
      <c r="C14" s="46"/>
      <c r="D14" s="424" t="s">
        <v>28</v>
      </c>
      <c r="E14" s="424"/>
      <c r="F14" s="424"/>
      <c r="G14" s="424"/>
      <c r="H14" s="424"/>
      <c r="I14" s="424"/>
      <c r="J14" s="425"/>
      <c r="K14" s="41"/>
      <c r="L14" s="41"/>
      <c r="M14" s="41"/>
      <c r="N14" s="41"/>
      <c r="O14" s="41"/>
      <c r="P14" s="42"/>
    </row>
    <row r="15" spans="1:16" ht="18" x14ac:dyDescent="0.25">
      <c r="A15" s="73"/>
      <c r="B15" s="41"/>
      <c r="C15" s="46"/>
      <c r="D15" s="424" t="s">
        <v>27</v>
      </c>
      <c r="E15" s="424"/>
      <c r="F15" s="424"/>
      <c r="G15" s="424"/>
      <c r="H15" s="424"/>
      <c r="I15" s="424"/>
      <c r="J15" s="425"/>
      <c r="K15" s="41"/>
      <c r="L15" s="41"/>
      <c r="M15" s="41"/>
      <c r="N15" s="41"/>
      <c r="O15" s="41"/>
      <c r="P15" s="42"/>
    </row>
    <row r="16" spans="1:16" ht="18" x14ac:dyDescent="0.25">
      <c r="A16" s="73"/>
      <c r="B16" s="41"/>
      <c r="C16" s="46"/>
      <c r="D16" s="424" t="s">
        <v>108</v>
      </c>
      <c r="E16" s="424"/>
      <c r="F16" s="424"/>
      <c r="G16" s="424"/>
      <c r="H16" s="424"/>
      <c r="I16" s="424"/>
      <c r="J16" s="425"/>
      <c r="K16" s="41"/>
      <c r="L16" s="41"/>
      <c r="M16" s="41"/>
      <c r="N16" s="41"/>
      <c r="O16" s="41"/>
      <c r="P16" s="42"/>
    </row>
    <row r="17" spans="1:16" ht="18" x14ac:dyDescent="0.25">
      <c r="A17" s="73"/>
      <c r="B17" s="41"/>
      <c r="C17" s="46"/>
      <c r="D17" s="442" t="s">
        <v>130</v>
      </c>
      <c r="E17" s="443"/>
      <c r="F17" s="443"/>
      <c r="G17" s="443"/>
      <c r="H17" s="443"/>
      <c r="I17" s="443"/>
      <c r="J17" s="444"/>
      <c r="K17" s="41"/>
      <c r="L17" s="41"/>
      <c r="M17" s="41"/>
      <c r="N17" s="41"/>
      <c r="O17" s="41"/>
      <c r="P17" s="42"/>
    </row>
    <row r="18" spans="1:16" ht="18" x14ac:dyDescent="0.25">
      <c r="A18" s="73"/>
      <c r="B18" s="41"/>
      <c r="C18" s="46"/>
      <c r="D18" s="442" t="s">
        <v>183</v>
      </c>
      <c r="E18" s="443"/>
      <c r="F18" s="443"/>
      <c r="G18" s="443"/>
      <c r="H18" s="443"/>
      <c r="I18" s="443"/>
      <c r="J18" s="444"/>
      <c r="K18" s="41"/>
      <c r="L18" s="41"/>
      <c r="M18" s="41"/>
      <c r="N18" s="41"/>
      <c r="O18" s="41"/>
      <c r="P18" s="42"/>
    </row>
    <row r="19" spans="1:16" ht="18" x14ac:dyDescent="0.25">
      <c r="A19" s="73"/>
      <c r="B19" s="41"/>
      <c r="C19" s="46"/>
      <c r="D19" s="424" t="s">
        <v>194</v>
      </c>
      <c r="E19" s="426"/>
      <c r="F19" s="426"/>
      <c r="G19" s="426"/>
      <c r="H19" s="426"/>
      <c r="I19" s="426"/>
      <c r="J19" s="427"/>
      <c r="K19" s="41"/>
      <c r="L19" s="41"/>
      <c r="M19" s="41"/>
      <c r="N19" s="41"/>
      <c r="O19" s="41"/>
      <c r="P19" s="42"/>
    </row>
    <row r="20" spans="1:16" ht="18" x14ac:dyDescent="0.25">
      <c r="A20" s="73"/>
      <c r="B20" s="41"/>
      <c r="C20" s="46"/>
      <c r="D20" s="424" t="s">
        <v>371</v>
      </c>
      <c r="E20" s="426"/>
      <c r="F20" s="426"/>
      <c r="G20" s="426"/>
      <c r="H20" s="426"/>
      <c r="I20" s="426"/>
      <c r="J20" s="427"/>
      <c r="K20" s="41"/>
      <c r="L20" s="41"/>
      <c r="M20" s="41"/>
      <c r="N20" s="41"/>
      <c r="O20" s="41"/>
      <c r="P20" s="42"/>
    </row>
    <row r="21" spans="1:16" ht="18" x14ac:dyDescent="0.25">
      <c r="A21" s="73"/>
      <c r="B21" s="41"/>
      <c r="C21" s="46"/>
      <c r="D21" s="424" t="s">
        <v>372</v>
      </c>
      <c r="E21" s="426"/>
      <c r="F21" s="426"/>
      <c r="G21" s="426"/>
      <c r="H21" s="426"/>
      <c r="I21" s="426"/>
      <c r="J21" s="427"/>
      <c r="K21" s="41"/>
      <c r="L21" s="41"/>
      <c r="M21" s="41"/>
      <c r="N21" s="41"/>
      <c r="O21" s="41"/>
      <c r="P21" s="42"/>
    </row>
    <row r="22" spans="1:16" ht="18" x14ac:dyDescent="0.25">
      <c r="A22" s="73"/>
      <c r="B22" s="41"/>
      <c r="C22" s="46"/>
      <c r="D22" s="424" t="s">
        <v>110</v>
      </c>
      <c r="E22" s="424"/>
      <c r="F22" s="424"/>
      <c r="G22" s="424"/>
      <c r="H22" s="424"/>
      <c r="I22" s="424"/>
      <c r="J22" s="425"/>
      <c r="K22" s="41"/>
      <c r="L22" s="41"/>
      <c r="M22" s="41"/>
      <c r="N22" s="41"/>
      <c r="O22" s="41"/>
      <c r="P22" s="42"/>
    </row>
    <row r="23" spans="1:16" ht="18.75" thickBot="1" x14ac:dyDescent="0.3">
      <c r="A23" s="73"/>
      <c r="B23" s="41"/>
      <c r="C23" s="134"/>
      <c r="D23" s="422" t="s">
        <v>109</v>
      </c>
      <c r="E23" s="422"/>
      <c r="F23" s="422"/>
      <c r="G23" s="422"/>
      <c r="H23" s="422"/>
      <c r="I23" s="422"/>
      <c r="J23" s="423"/>
      <c r="K23" s="41"/>
      <c r="L23" s="41"/>
      <c r="M23" s="41"/>
      <c r="N23" s="41"/>
      <c r="O23" s="41"/>
      <c r="P23" s="42"/>
    </row>
    <row r="24" spans="1:16" x14ac:dyDescent="0.2">
      <c r="A24" s="73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2"/>
    </row>
    <row r="25" spans="1:16" ht="13.5" thickBot="1" x14ac:dyDescent="0.25">
      <c r="A25" s="74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2"/>
    </row>
    <row r="26" spans="1:16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2"/>
    </row>
    <row r="27" spans="1:16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2"/>
    </row>
    <row r="28" spans="1:16" x14ac:dyDescent="0.2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2"/>
    </row>
    <row r="29" spans="1:16" x14ac:dyDescent="0.2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2"/>
    </row>
    <row r="30" spans="1:16" x14ac:dyDescent="0.2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2"/>
    </row>
    <row r="31" spans="1:16" x14ac:dyDescent="0.2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2"/>
    </row>
    <row r="32" spans="1:16" ht="13.5" thickBot="1" x14ac:dyDescent="0.25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4"/>
    </row>
  </sheetData>
  <mergeCells count="22">
    <mergeCell ref="A1:H4"/>
    <mergeCell ref="D17:J17"/>
    <mergeCell ref="D18:J18"/>
    <mergeCell ref="D9:J9"/>
    <mergeCell ref="D8:J8"/>
    <mergeCell ref="D10:J10"/>
    <mergeCell ref="D6:J6"/>
    <mergeCell ref="L10:P10"/>
    <mergeCell ref="L12:P12"/>
    <mergeCell ref="D21:J21"/>
    <mergeCell ref="D11:I11"/>
    <mergeCell ref="D7:J7"/>
    <mergeCell ref="D19:J19"/>
    <mergeCell ref="L7:M7"/>
    <mergeCell ref="D23:J23"/>
    <mergeCell ref="D12:J12"/>
    <mergeCell ref="D13:J13"/>
    <mergeCell ref="D14:J14"/>
    <mergeCell ref="D15:J15"/>
    <mergeCell ref="D16:J16"/>
    <mergeCell ref="D22:J22"/>
    <mergeCell ref="D20:J20"/>
  </mergeCells>
  <phoneticPr fontId="16" type="noConversion"/>
  <hyperlinks>
    <hyperlink ref="D12:J12" location="Employment!A1" display="Labour Force Characteristics by Province (KZN)"/>
    <hyperlink ref="D13:J13" location="PSCE!A1" display="Credit extended to the domestic private sector "/>
    <hyperlink ref="D14:J14" location="'PSCE Yearly'!A1" display="Credit extended to the domestic private sector - Year-on-Year Change"/>
    <hyperlink ref="D15:J15" location="'PSCE Monthly'!A1" display="Credit extended to the domestic private sector - Month-on-Month Change"/>
    <hyperlink ref="D16:J16" location="'Survey Results'!A1" display="Economic Surveys"/>
    <hyperlink ref="D22:J22" location="'Building Plans Approved'!A1" display="Building Plans Approved - Residential (KZN)"/>
    <hyperlink ref="D23:J23" location="'Building Plans Approved1'!A1" display="Building Plans Approved - Commercial and Industrial (KZN) "/>
    <hyperlink ref="D17:J17" location="'Civil Cases for Debt'!A1" display="Civil Cases Recorded and Summonses Issued for Debt"/>
    <hyperlink ref="D18:J18" location="Inflation!A1" display="KZN - Consumer Price Index Reclassified (Base 2008 = 100) "/>
    <hyperlink ref="D8:J8" location="Manufacturing!A1" display="Manufacturing"/>
    <hyperlink ref="D9:J9" location="Retail!A1" display="Retail and Trade"/>
    <hyperlink ref="D10:J10" location="Monetary!A1" display="Monetary Indicators"/>
    <hyperlink ref="D6:J6" location="'National Government'!A1" display="National Government Financial Position"/>
    <hyperlink ref="D7:J7" location="'KZN Population'!A1" display="KZN Population Estimates"/>
    <hyperlink ref="D19:J19" location="Electricity!A1" display="Electricity generated and available for distribution - Gigawatt-hours"/>
    <hyperlink ref="D11:I11" location="Trade!A1" display="Trade Statistics"/>
    <hyperlink ref="L7:M7" location="'Summary page'!A1" display="SUMMARY PAGE"/>
    <hyperlink ref="D20:J20" location="'Cement Sales'!A1" display="Cementitious Sales"/>
    <hyperlink ref="D21:J21" location="'House Prices'!A1" display="House prices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527"/>
  <sheetViews>
    <sheetView zoomScale="90" zoomScaleNormal="90" workbookViewId="0">
      <selection activeCell="B349" sqref="B349:H349"/>
    </sheetView>
  </sheetViews>
  <sheetFormatPr defaultRowHeight="12.75" x14ac:dyDescent="0.2"/>
  <cols>
    <col min="1" max="1" width="16" style="3" customWidth="1"/>
    <col min="2" max="2" width="15" style="2" customWidth="1"/>
    <col min="3" max="3" width="13" style="2" customWidth="1"/>
    <col min="4" max="4" width="16.7109375" style="2" customWidth="1"/>
    <col min="5" max="7" width="16.28515625" style="2" customWidth="1"/>
    <col min="8" max="8" width="15.28515625" style="2" customWidth="1"/>
    <col min="9" max="9" width="16.5703125" style="3" customWidth="1"/>
    <col min="10" max="10" width="11.140625" style="3" customWidth="1"/>
    <col min="11" max="12" width="9.85546875" style="3" bestFit="1" customWidth="1"/>
    <col min="13" max="16384" width="9.140625" style="3"/>
  </cols>
  <sheetData>
    <row r="1" spans="1:9" x14ac:dyDescent="0.2">
      <c r="A1" s="492" t="s">
        <v>99</v>
      </c>
      <c r="B1" s="495" t="s">
        <v>29</v>
      </c>
      <c r="C1" s="496"/>
      <c r="D1" s="496"/>
      <c r="E1" s="496"/>
      <c r="F1" s="496"/>
      <c r="G1" s="496"/>
      <c r="H1" s="496"/>
    </row>
    <row r="2" spans="1:9" ht="23.25" customHeight="1" thickBot="1" x14ac:dyDescent="0.25">
      <c r="A2" s="493"/>
      <c r="B2" s="497"/>
      <c r="C2" s="498"/>
      <c r="D2" s="498"/>
      <c r="E2" s="498"/>
      <c r="F2" s="498"/>
      <c r="G2" s="498"/>
      <c r="H2" s="498"/>
    </row>
    <row r="3" spans="1:9" ht="13.5" thickBot="1" x14ac:dyDescent="0.25">
      <c r="A3" s="493"/>
    </row>
    <row r="4" spans="1:9" ht="27" customHeight="1" thickBot="1" x14ac:dyDescent="0.25">
      <c r="A4" s="494"/>
      <c r="B4" s="15" t="s">
        <v>1</v>
      </c>
      <c r="C4" s="12" t="s">
        <v>0</v>
      </c>
      <c r="D4" s="12" t="s">
        <v>2</v>
      </c>
      <c r="E4" s="12" t="s">
        <v>3</v>
      </c>
      <c r="F4" s="12" t="s">
        <v>6</v>
      </c>
      <c r="G4" s="12" t="s">
        <v>4</v>
      </c>
      <c r="H4" s="13" t="s">
        <v>5</v>
      </c>
      <c r="I4" s="4"/>
    </row>
    <row r="5" spans="1:9" hidden="1" x14ac:dyDescent="0.2">
      <c r="A5" s="5">
        <v>32874</v>
      </c>
      <c r="B5" s="8">
        <v>4504</v>
      </c>
      <c r="C5" s="8">
        <v>9002</v>
      </c>
      <c r="D5" s="8">
        <f>E5+F5+G5+H5</f>
        <v>134728</v>
      </c>
      <c r="E5" s="8">
        <v>15499</v>
      </c>
      <c r="F5" s="8">
        <v>9161</v>
      </c>
      <c r="G5" s="8">
        <v>52126</v>
      </c>
      <c r="H5" s="8">
        <v>57942</v>
      </c>
      <c r="I5" s="9"/>
    </row>
    <row r="6" spans="1:9" hidden="1" x14ac:dyDescent="0.2">
      <c r="A6" s="5">
        <v>32905</v>
      </c>
      <c r="B6" s="8">
        <v>2915</v>
      </c>
      <c r="C6" s="8">
        <v>9348</v>
      </c>
      <c r="D6" s="8">
        <f t="shared" ref="D6:D69" si="0">E6+F6+G6+H6</f>
        <v>136214</v>
      </c>
      <c r="E6" s="8">
        <v>15710</v>
      </c>
      <c r="F6" s="8">
        <v>9308</v>
      </c>
      <c r="G6" s="8">
        <v>52915</v>
      </c>
      <c r="H6" s="8">
        <v>58281</v>
      </c>
      <c r="I6" s="9"/>
    </row>
    <row r="7" spans="1:9" hidden="1" x14ac:dyDescent="0.2">
      <c r="A7" s="5">
        <v>32933</v>
      </c>
      <c r="B7" s="8">
        <v>2517</v>
      </c>
      <c r="C7" s="8">
        <v>8932</v>
      </c>
      <c r="D7" s="8">
        <f t="shared" si="0"/>
        <v>137551</v>
      </c>
      <c r="E7" s="8">
        <v>15855</v>
      </c>
      <c r="F7" s="8">
        <v>9548</v>
      </c>
      <c r="G7" s="8">
        <v>53481</v>
      </c>
      <c r="H7" s="8">
        <v>58667</v>
      </c>
      <c r="I7" s="9"/>
    </row>
    <row r="8" spans="1:9" hidden="1" x14ac:dyDescent="0.2">
      <c r="A8" s="5">
        <v>32964</v>
      </c>
      <c r="B8" s="8">
        <v>2777</v>
      </c>
      <c r="C8" s="8">
        <v>9367</v>
      </c>
      <c r="D8" s="8">
        <f t="shared" si="0"/>
        <v>138847</v>
      </c>
      <c r="E8" s="8">
        <v>15936</v>
      </c>
      <c r="F8" s="8">
        <v>9645</v>
      </c>
      <c r="G8" s="8">
        <v>53980</v>
      </c>
      <c r="H8" s="8">
        <v>59286</v>
      </c>
      <c r="I8" s="9"/>
    </row>
    <row r="9" spans="1:9" hidden="1" x14ac:dyDescent="0.2">
      <c r="A9" s="5">
        <v>32994</v>
      </c>
      <c r="B9" s="8">
        <v>2796</v>
      </c>
      <c r="C9" s="8">
        <v>9731</v>
      </c>
      <c r="D9" s="8">
        <f t="shared" si="0"/>
        <v>140240</v>
      </c>
      <c r="E9" s="8">
        <v>16189</v>
      </c>
      <c r="F9" s="8">
        <v>9828</v>
      </c>
      <c r="G9" s="8">
        <v>54644</v>
      </c>
      <c r="H9" s="8">
        <v>59579</v>
      </c>
      <c r="I9" s="9"/>
    </row>
    <row r="10" spans="1:9" hidden="1" x14ac:dyDescent="0.2">
      <c r="A10" s="5">
        <v>33025</v>
      </c>
      <c r="B10" s="8">
        <v>3088</v>
      </c>
      <c r="C10" s="8">
        <v>9849</v>
      </c>
      <c r="D10" s="8">
        <f t="shared" si="0"/>
        <v>142392</v>
      </c>
      <c r="E10" s="8">
        <v>16601</v>
      </c>
      <c r="F10" s="8">
        <v>9851</v>
      </c>
      <c r="G10" s="8">
        <v>55319</v>
      </c>
      <c r="H10" s="8">
        <v>60621</v>
      </c>
      <c r="I10" s="9"/>
    </row>
    <row r="11" spans="1:9" hidden="1" x14ac:dyDescent="0.2">
      <c r="A11" s="5">
        <v>33055</v>
      </c>
      <c r="B11" s="8">
        <v>3476</v>
      </c>
      <c r="C11" s="8">
        <v>10381</v>
      </c>
      <c r="D11" s="8">
        <f t="shared" si="0"/>
        <v>143387</v>
      </c>
      <c r="E11" s="8">
        <v>16703</v>
      </c>
      <c r="F11" s="8">
        <v>10061</v>
      </c>
      <c r="G11" s="8">
        <v>56091</v>
      </c>
      <c r="H11" s="8">
        <v>60532</v>
      </c>
      <c r="I11" s="9"/>
    </row>
    <row r="12" spans="1:9" hidden="1" x14ac:dyDescent="0.2">
      <c r="A12" s="5">
        <v>33086</v>
      </c>
      <c r="B12" s="8">
        <v>3674</v>
      </c>
      <c r="C12" s="8">
        <v>10548</v>
      </c>
      <c r="D12" s="8">
        <f t="shared" si="0"/>
        <v>144999</v>
      </c>
      <c r="E12" s="8">
        <v>16966</v>
      </c>
      <c r="F12" s="8">
        <v>10219</v>
      </c>
      <c r="G12" s="8">
        <v>56903</v>
      </c>
      <c r="H12" s="8">
        <v>60911</v>
      </c>
      <c r="I12" s="9"/>
    </row>
    <row r="13" spans="1:9" hidden="1" x14ac:dyDescent="0.2">
      <c r="A13" s="5">
        <v>33117</v>
      </c>
      <c r="B13" s="8">
        <v>2979</v>
      </c>
      <c r="C13" s="8">
        <v>9980</v>
      </c>
      <c r="D13" s="8">
        <f t="shared" si="0"/>
        <v>145571</v>
      </c>
      <c r="E13" s="8">
        <v>17336</v>
      </c>
      <c r="F13" s="8">
        <v>10422</v>
      </c>
      <c r="G13" s="8">
        <v>57479</v>
      </c>
      <c r="H13" s="8">
        <v>60334</v>
      </c>
      <c r="I13" s="9"/>
    </row>
    <row r="14" spans="1:9" hidden="1" x14ac:dyDescent="0.2">
      <c r="A14" s="5">
        <v>33147</v>
      </c>
      <c r="B14" s="8">
        <v>3114</v>
      </c>
      <c r="C14" s="8">
        <v>9410</v>
      </c>
      <c r="D14" s="8">
        <f t="shared" si="0"/>
        <v>147119</v>
      </c>
      <c r="E14" s="8">
        <v>17445</v>
      </c>
      <c r="F14" s="8">
        <v>10674</v>
      </c>
      <c r="G14" s="8">
        <v>58078</v>
      </c>
      <c r="H14" s="8">
        <v>60922</v>
      </c>
      <c r="I14" s="9"/>
    </row>
    <row r="15" spans="1:9" hidden="1" x14ac:dyDescent="0.2">
      <c r="A15" s="5">
        <v>33178</v>
      </c>
      <c r="B15" s="8">
        <v>4691</v>
      </c>
      <c r="C15" s="8">
        <v>9086</v>
      </c>
      <c r="D15" s="8">
        <f t="shared" si="0"/>
        <v>149748</v>
      </c>
      <c r="E15" s="8">
        <v>17651</v>
      </c>
      <c r="F15" s="8">
        <v>10802</v>
      </c>
      <c r="G15" s="8">
        <v>58770</v>
      </c>
      <c r="H15" s="8">
        <v>62525</v>
      </c>
      <c r="I15" s="9"/>
    </row>
    <row r="16" spans="1:9" hidden="1" x14ac:dyDescent="0.2">
      <c r="A16" s="5">
        <v>33208</v>
      </c>
      <c r="B16" s="8">
        <v>4857</v>
      </c>
      <c r="C16" s="8">
        <v>10236</v>
      </c>
      <c r="D16" s="8">
        <f t="shared" si="0"/>
        <v>153247</v>
      </c>
      <c r="E16" s="8">
        <v>18054</v>
      </c>
      <c r="F16" s="8">
        <v>10976</v>
      </c>
      <c r="G16" s="8">
        <v>59506</v>
      </c>
      <c r="H16" s="8">
        <v>64711</v>
      </c>
      <c r="I16" s="9"/>
    </row>
    <row r="17" spans="1:9" hidden="1" x14ac:dyDescent="0.2">
      <c r="A17" s="5">
        <v>33239</v>
      </c>
      <c r="B17" s="8">
        <v>3309</v>
      </c>
      <c r="C17" s="8">
        <v>9472</v>
      </c>
      <c r="D17" s="8">
        <f t="shared" si="0"/>
        <v>154408</v>
      </c>
      <c r="E17" s="8">
        <v>17917</v>
      </c>
      <c r="F17" s="8">
        <v>10961</v>
      </c>
      <c r="G17" s="8">
        <v>60396</v>
      </c>
      <c r="H17" s="8">
        <v>65134</v>
      </c>
      <c r="I17" s="9"/>
    </row>
    <row r="18" spans="1:9" hidden="1" x14ac:dyDescent="0.2">
      <c r="A18" s="5">
        <v>33270</v>
      </c>
      <c r="B18" s="8">
        <v>4752</v>
      </c>
      <c r="C18" s="8">
        <v>11268</v>
      </c>
      <c r="D18" s="8">
        <f t="shared" si="0"/>
        <v>160234</v>
      </c>
      <c r="E18" s="8">
        <v>17896</v>
      </c>
      <c r="F18" s="8">
        <v>10931</v>
      </c>
      <c r="G18" s="8">
        <v>61183</v>
      </c>
      <c r="H18" s="8">
        <v>70224</v>
      </c>
      <c r="I18" s="9"/>
    </row>
    <row r="19" spans="1:9" hidden="1" x14ac:dyDescent="0.2">
      <c r="A19" s="5">
        <v>33298</v>
      </c>
      <c r="B19" s="8">
        <v>5934</v>
      </c>
      <c r="C19" s="8">
        <v>10554</v>
      </c>
      <c r="D19" s="8">
        <f t="shared" si="0"/>
        <v>160654</v>
      </c>
      <c r="E19" s="8">
        <v>17970</v>
      </c>
      <c r="F19" s="8">
        <v>11145</v>
      </c>
      <c r="G19" s="8">
        <v>61993</v>
      </c>
      <c r="H19" s="8">
        <v>69546</v>
      </c>
      <c r="I19" s="9"/>
    </row>
    <row r="20" spans="1:9" hidden="1" x14ac:dyDescent="0.2">
      <c r="A20" s="5">
        <v>33329</v>
      </c>
      <c r="B20" s="8">
        <v>4259</v>
      </c>
      <c r="C20" s="8">
        <v>10228</v>
      </c>
      <c r="D20" s="8">
        <f t="shared" si="0"/>
        <v>161123</v>
      </c>
      <c r="E20" s="8">
        <v>18000</v>
      </c>
      <c r="F20" s="8">
        <v>11297</v>
      </c>
      <c r="G20" s="8">
        <v>63107</v>
      </c>
      <c r="H20" s="8">
        <v>68719</v>
      </c>
      <c r="I20" s="9"/>
    </row>
    <row r="21" spans="1:9" hidden="1" x14ac:dyDescent="0.2">
      <c r="A21" s="5">
        <v>33359</v>
      </c>
      <c r="B21" s="8">
        <v>4803</v>
      </c>
      <c r="C21" s="8">
        <v>9718</v>
      </c>
      <c r="D21" s="8">
        <f t="shared" si="0"/>
        <v>165728</v>
      </c>
      <c r="E21" s="8">
        <v>18040</v>
      </c>
      <c r="F21" s="8">
        <v>11398</v>
      </c>
      <c r="G21" s="8">
        <v>63913</v>
      </c>
      <c r="H21" s="8">
        <v>72377</v>
      </c>
      <c r="I21" s="9"/>
    </row>
    <row r="22" spans="1:9" hidden="1" x14ac:dyDescent="0.2">
      <c r="A22" s="5">
        <v>33390</v>
      </c>
      <c r="B22" s="8">
        <v>5107</v>
      </c>
      <c r="C22" s="8">
        <v>8662</v>
      </c>
      <c r="D22" s="8">
        <f t="shared" si="0"/>
        <v>167426</v>
      </c>
      <c r="E22" s="8">
        <v>18304</v>
      </c>
      <c r="F22" s="8">
        <v>11526</v>
      </c>
      <c r="G22" s="8">
        <v>64729</v>
      </c>
      <c r="H22" s="8">
        <v>72867</v>
      </c>
      <c r="I22" s="9"/>
    </row>
    <row r="23" spans="1:9" hidden="1" x14ac:dyDescent="0.2">
      <c r="A23" s="5">
        <v>33420</v>
      </c>
      <c r="B23" s="8">
        <v>4201</v>
      </c>
      <c r="C23" s="8">
        <v>9044</v>
      </c>
      <c r="D23" s="8">
        <f t="shared" si="0"/>
        <v>168708</v>
      </c>
      <c r="E23" s="8">
        <v>18623</v>
      </c>
      <c r="F23" s="8">
        <v>11669</v>
      </c>
      <c r="G23" s="8">
        <v>65672</v>
      </c>
      <c r="H23" s="8">
        <v>72744</v>
      </c>
      <c r="I23" s="9"/>
    </row>
    <row r="24" spans="1:9" hidden="1" x14ac:dyDescent="0.2">
      <c r="A24" s="5">
        <v>33451</v>
      </c>
      <c r="B24" s="8">
        <v>4810</v>
      </c>
      <c r="C24" s="8">
        <v>9319</v>
      </c>
      <c r="D24" s="8">
        <f t="shared" si="0"/>
        <v>170317</v>
      </c>
      <c r="E24" s="8">
        <v>18630</v>
      </c>
      <c r="F24" s="8">
        <v>11868</v>
      </c>
      <c r="G24" s="8">
        <v>66628</v>
      </c>
      <c r="H24" s="8">
        <v>73191</v>
      </c>
      <c r="I24" s="9"/>
    </row>
    <row r="25" spans="1:9" hidden="1" x14ac:dyDescent="0.2">
      <c r="A25" s="5">
        <v>33482</v>
      </c>
      <c r="B25" s="8">
        <v>4366</v>
      </c>
      <c r="C25" s="8">
        <v>11063</v>
      </c>
      <c r="D25" s="8">
        <f t="shared" si="0"/>
        <v>172357</v>
      </c>
      <c r="E25" s="8">
        <v>18588</v>
      </c>
      <c r="F25" s="8">
        <v>12372</v>
      </c>
      <c r="G25" s="8">
        <v>67566</v>
      </c>
      <c r="H25" s="8">
        <v>73831</v>
      </c>
      <c r="I25" s="9"/>
    </row>
    <row r="26" spans="1:9" hidden="1" x14ac:dyDescent="0.2">
      <c r="A26" s="5">
        <v>33512</v>
      </c>
      <c r="B26" s="8">
        <v>3762</v>
      </c>
      <c r="C26" s="8">
        <v>11636</v>
      </c>
      <c r="D26" s="8">
        <f t="shared" si="0"/>
        <v>174493</v>
      </c>
      <c r="E26" s="8">
        <v>18638</v>
      </c>
      <c r="F26" s="8">
        <v>12954</v>
      </c>
      <c r="G26" s="8">
        <v>68468</v>
      </c>
      <c r="H26" s="8">
        <v>74433</v>
      </c>
      <c r="I26" s="9"/>
    </row>
    <row r="27" spans="1:9" hidden="1" x14ac:dyDescent="0.2">
      <c r="A27" s="5">
        <v>33543</v>
      </c>
      <c r="B27" s="8">
        <v>4559</v>
      </c>
      <c r="C27" s="8">
        <v>12849</v>
      </c>
      <c r="D27" s="8">
        <f t="shared" si="0"/>
        <v>175196</v>
      </c>
      <c r="E27" s="8">
        <v>19332</v>
      </c>
      <c r="F27" s="8">
        <v>13015</v>
      </c>
      <c r="G27" s="8">
        <v>69447</v>
      </c>
      <c r="H27" s="8">
        <v>73402</v>
      </c>
      <c r="I27" s="9"/>
    </row>
    <row r="28" spans="1:9" hidden="1" x14ac:dyDescent="0.2">
      <c r="A28" s="5">
        <v>33573</v>
      </c>
      <c r="B28" s="8">
        <v>2967</v>
      </c>
      <c r="C28" s="8">
        <v>13121</v>
      </c>
      <c r="D28" s="8">
        <f t="shared" si="0"/>
        <v>176584</v>
      </c>
      <c r="E28" s="8">
        <v>19259</v>
      </c>
      <c r="F28" s="8">
        <v>13234</v>
      </c>
      <c r="G28" s="8">
        <v>70235</v>
      </c>
      <c r="H28" s="8">
        <v>73856</v>
      </c>
      <c r="I28" s="9"/>
    </row>
    <row r="29" spans="1:9" hidden="1" x14ac:dyDescent="0.2">
      <c r="A29" s="5">
        <v>33604</v>
      </c>
      <c r="B29" s="8">
        <v>3031</v>
      </c>
      <c r="C29" s="8">
        <v>13034</v>
      </c>
      <c r="D29" s="8">
        <f t="shared" si="0"/>
        <v>177237</v>
      </c>
      <c r="E29" s="8">
        <v>18395</v>
      </c>
      <c r="F29" s="8">
        <v>13563</v>
      </c>
      <c r="G29" s="8">
        <v>71059</v>
      </c>
      <c r="H29" s="8">
        <v>74220</v>
      </c>
      <c r="I29" s="9"/>
    </row>
    <row r="30" spans="1:9" hidden="1" x14ac:dyDescent="0.2">
      <c r="A30" s="5">
        <v>33635</v>
      </c>
      <c r="B30" s="8">
        <v>2613</v>
      </c>
      <c r="C30" s="8">
        <v>12810</v>
      </c>
      <c r="D30" s="8">
        <f t="shared" si="0"/>
        <v>179927</v>
      </c>
      <c r="E30" s="8">
        <v>18305</v>
      </c>
      <c r="F30" s="8">
        <v>13707</v>
      </c>
      <c r="G30" s="8">
        <v>72009</v>
      </c>
      <c r="H30" s="8">
        <v>75906</v>
      </c>
      <c r="I30" s="9"/>
    </row>
    <row r="31" spans="1:9" hidden="1" x14ac:dyDescent="0.2">
      <c r="A31" s="5">
        <v>33664</v>
      </c>
      <c r="B31" s="8">
        <v>2720</v>
      </c>
      <c r="C31" s="8">
        <v>12549</v>
      </c>
      <c r="D31" s="8">
        <f t="shared" si="0"/>
        <v>179443</v>
      </c>
      <c r="E31" s="8">
        <v>18368</v>
      </c>
      <c r="F31" s="8">
        <v>13862</v>
      </c>
      <c r="G31" s="8">
        <v>73053</v>
      </c>
      <c r="H31" s="8">
        <v>74160</v>
      </c>
      <c r="I31" s="9"/>
    </row>
    <row r="32" spans="1:9" hidden="1" x14ac:dyDescent="0.2">
      <c r="A32" s="5">
        <v>33695</v>
      </c>
      <c r="B32" s="8">
        <v>2847</v>
      </c>
      <c r="C32" s="8">
        <v>12839</v>
      </c>
      <c r="D32" s="8">
        <f t="shared" si="0"/>
        <v>180683</v>
      </c>
      <c r="E32" s="8">
        <v>18563</v>
      </c>
      <c r="F32" s="8">
        <v>13925</v>
      </c>
      <c r="G32" s="8">
        <v>73926</v>
      </c>
      <c r="H32" s="8">
        <v>74269</v>
      </c>
      <c r="I32" s="9"/>
    </row>
    <row r="33" spans="1:9" hidden="1" x14ac:dyDescent="0.2">
      <c r="A33" s="5">
        <v>33725</v>
      </c>
      <c r="B33" s="8">
        <v>3324</v>
      </c>
      <c r="C33" s="8">
        <v>12867</v>
      </c>
      <c r="D33" s="8">
        <f t="shared" si="0"/>
        <v>181013</v>
      </c>
      <c r="E33" s="8">
        <v>18381</v>
      </c>
      <c r="F33" s="8">
        <v>14143</v>
      </c>
      <c r="G33" s="8">
        <v>74901</v>
      </c>
      <c r="H33" s="8">
        <v>73588</v>
      </c>
      <c r="I33" s="9"/>
    </row>
    <row r="34" spans="1:9" hidden="1" x14ac:dyDescent="0.2">
      <c r="A34" s="5">
        <v>33756</v>
      </c>
      <c r="B34" s="8">
        <v>3991</v>
      </c>
      <c r="C34" s="8">
        <v>11857</v>
      </c>
      <c r="D34" s="8">
        <f t="shared" si="0"/>
        <v>182779</v>
      </c>
      <c r="E34" s="8">
        <v>18533</v>
      </c>
      <c r="F34" s="8">
        <v>14211</v>
      </c>
      <c r="G34" s="8">
        <v>75887</v>
      </c>
      <c r="H34" s="8">
        <v>74148</v>
      </c>
      <c r="I34" s="9"/>
    </row>
    <row r="35" spans="1:9" hidden="1" x14ac:dyDescent="0.2">
      <c r="A35" s="5">
        <v>33786</v>
      </c>
      <c r="B35" s="8">
        <v>6163</v>
      </c>
      <c r="C35" s="8">
        <v>10940</v>
      </c>
      <c r="D35" s="8">
        <f t="shared" si="0"/>
        <v>183175</v>
      </c>
      <c r="E35" s="8">
        <v>18604</v>
      </c>
      <c r="F35" s="8">
        <v>14305</v>
      </c>
      <c r="G35" s="8">
        <v>76896</v>
      </c>
      <c r="H35" s="8">
        <v>73370</v>
      </c>
      <c r="I35" s="9"/>
    </row>
    <row r="36" spans="1:9" hidden="1" x14ac:dyDescent="0.2">
      <c r="A36" s="5">
        <v>33817</v>
      </c>
      <c r="B36" s="8">
        <v>5506</v>
      </c>
      <c r="C36" s="8">
        <v>10966</v>
      </c>
      <c r="D36" s="8">
        <f t="shared" si="0"/>
        <v>184431</v>
      </c>
      <c r="E36" s="8">
        <v>18796</v>
      </c>
      <c r="F36" s="8">
        <v>14242</v>
      </c>
      <c r="G36" s="8">
        <v>77854</v>
      </c>
      <c r="H36" s="8">
        <v>73539</v>
      </c>
      <c r="I36" s="9"/>
    </row>
    <row r="37" spans="1:9" hidden="1" x14ac:dyDescent="0.2">
      <c r="A37" s="5">
        <v>33848</v>
      </c>
      <c r="B37" s="8">
        <v>7084</v>
      </c>
      <c r="C37" s="8">
        <v>11307</v>
      </c>
      <c r="D37" s="8">
        <f t="shared" si="0"/>
        <v>185560</v>
      </c>
      <c r="E37" s="8">
        <v>19025</v>
      </c>
      <c r="F37" s="8">
        <v>14281</v>
      </c>
      <c r="G37" s="8">
        <v>78951</v>
      </c>
      <c r="H37" s="8">
        <v>73303</v>
      </c>
      <c r="I37" s="9"/>
    </row>
    <row r="38" spans="1:9" hidden="1" x14ac:dyDescent="0.2">
      <c r="A38" s="5">
        <v>33878</v>
      </c>
      <c r="B38" s="8">
        <v>6550</v>
      </c>
      <c r="C38" s="8">
        <v>12088</v>
      </c>
      <c r="D38" s="8">
        <f t="shared" si="0"/>
        <v>186401</v>
      </c>
      <c r="E38" s="8">
        <v>19295</v>
      </c>
      <c r="F38" s="8">
        <v>14177</v>
      </c>
      <c r="G38" s="8">
        <v>80279</v>
      </c>
      <c r="H38" s="8">
        <v>72650</v>
      </c>
      <c r="I38" s="9"/>
    </row>
    <row r="39" spans="1:9" hidden="1" x14ac:dyDescent="0.2">
      <c r="A39" s="5">
        <v>33909</v>
      </c>
      <c r="B39" s="8">
        <v>5778</v>
      </c>
      <c r="C39" s="8">
        <v>12535</v>
      </c>
      <c r="D39" s="8">
        <f t="shared" si="0"/>
        <v>187728</v>
      </c>
      <c r="E39" s="8">
        <v>19405</v>
      </c>
      <c r="F39" s="8">
        <v>14319</v>
      </c>
      <c r="G39" s="8">
        <v>81488</v>
      </c>
      <c r="H39" s="8">
        <v>72516</v>
      </c>
      <c r="I39" s="9"/>
    </row>
    <row r="40" spans="1:9" hidden="1" x14ac:dyDescent="0.2">
      <c r="A40" s="5">
        <v>33939</v>
      </c>
      <c r="B40" s="8">
        <v>6397</v>
      </c>
      <c r="C40" s="8">
        <v>13154</v>
      </c>
      <c r="D40" s="8">
        <f t="shared" si="0"/>
        <v>189935</v>
      </c>
      <c r="E40" s="8">
        <v>19552</v>
      </c>
      <c r="F40" s="8">
        <v>14500</v>
      </c>
      <c r="G40" s="8">
        <v>82395</v>
      </c>
      <c r="H40" s="8">
        <v>73488</v>
      </c>
      <c r="I40" s="9"/>
    </row>
    <row r="41" spans="1:9" hidden="1" x14ac:dyDescent="0.2">
      <c r="A41" s="5">
        <v>33970</v>
      </c>
      <c r="B41" s="8">
        <v>5303</v>
      </c>
      <c r="C41" s="8">
        <v>13075</v>
      </c>
      <c r="D41" s="8">
        <f t="shared" si="0"/>
        <v>191080</v>
      </c>
      <c r="E41" s="8">
        <v>19694</v>
      </c>
      <c r="F41" s="8">
        <v>14969</v>
      </c>
      <c r="G41" s="8">
        <v>83613</v>
      </c>
      <c r="H41" s="8">
        <v>72804</v>
      </c>
      <c r="I41" s="9"/>
    </row>
    <row r="42" spans="1:9" hidden="1" x14ac:dyDescent="0.2">
      <c r="A42" s="5">
        <v>34001</v>
      </c>
      <c r="B42" s="8">
        <v>5681</v>
      </c>
      <c r="C42" s="8">
        <v>12424</v>
      </c>
      <c r="D42" s="8">
        <f t="shared" si="0"/>
        <v>194467</v>
      </c>
      <c r="E42" s="8">
        <v>19599</v>
      </c>
      <c r="F42" s="8">
        <v>14857</v>
      </c>
      <c r="G42" s="8">
        <v>84827</v>
      </c>
      <c r="H42" s="8">
        <v>75184</v>
      </c>
      <c r="I42" s="9"/>
    </row>
    <row r="43" spans="1:9" hidden="1" x14ac:dyDescent="0.2">
      <c r="A43" s="5">
        <v>34029</v>
      </c>
      <c r="B43" s="8">
        <v>5902</v>
      </c>
      <c r="C43" s="8">
        <v>12144</v>
      </c>
      <c r="D43" s="8">
        <f t="shared" si="0"/>
        <v>193805</v>
      </c>
      <c r="E43" s="8">
        <v>19519</v>
      </c>
      <c r="F43" s="8">
        <v>14667</v>
      </c>
      <c r="G43" s="8">
        <v>85980</v>
      </c>
      <c r="H43" s="8">
        <v>73639</v>
      </c>
      <c r="I43" s="9"/>
    </row>
    <row r="44" spans="1:9" hidden="1" x14ac:dyDescent="0.2">
      <c r="A44" s="5">
        <v>34060</v>
      </c>
      <c r="B44" s="8">
        <v>5249</v>
      </c>
      <c r="C44" s="8">
        <v>8778</v>
      </c>
      <c r="D44" s="8">
        <f t="shared" si="0"/>
        <v>194007</v>
      </c>
      <c r="E44" s="8">
        <v>19839</v>
      </c>
      <c r="F44" s="8">
        <v>14770</v>
      </c>
      <c r="G44" s="8">
        <v>86849</v>
      </c>
      <c r="H44" s="8">
        <v>72549</v>
      </c>
      <c r="I44" s="9"/>
    </row>
    <row r="45" spans="1:9" hidden="1" x14ac:dyDescent="0.2">
      <c r="A45" s="5">
        <v>34090</v>
      </c>
      <c r="B45" s="8">
        <v>6232</v>
      </c>
      <c r="C45" s="8">
        <v>8479</v>
      </c>
      <c r="D45" s="8">
        <f t="shared" si="0"/>
        <v>193747</v>
      </c>
      <c r="E45" s="8">
        <v>20163</v>
      </c>
      <c r="F45" s="8">
        <v>14639</v>
      </c>
      <c r="G45" s="8">
        <v>87966</v>
      </c>
      <c r="H45" s="8">
        <v>70979</v>
      </c>
      <c r="I45" s="9"/>
    </row>
    <row r="46" spans="1:9" hidden="1" x14ac:dyDescent="0.2">
      <c r="A46" s="5">
        <v>34121</v>
      </c>
      <c r="B46" s="8">
        <v>6718</v>
      </c>
      <c r="C46" s="8">
        <v>8017</v>
      </c>
      <c r="D46" s="8">
        <f t="shared" si="0"/>
        <v>197828</v>
      </c>
      <c r="E46" s="8">
        <v>20654</v>
      </c>
      <c r="F46" s="8">
        <v>14526</v>
      </c>
      <c r="G46" s="8">
        <v>89197</v>
      </c>
      <c r="H46" s="8">
        <v>73451</v>
      </c>
      <c r="I46" s="9"/>
    </row>
    <row r="47" spans="1:9" hidden="1" x14ac:dyDescent="0.2">
      <c r="A47" s="5">
        <v>34151</v>
      </c>
      <c r="B47" s="8">
        <v>6981</v>
      </c>
      <c r="C47" s="8">
        <v>8266</v>
      </c>
      <c r="D47" s="8">
        <f t="shared" si="0"/>
        <v>200339</v>
      </c>
      <c r="E47" s="8">
        <v>20977</v>
      </c>
      <c r="F47" s="8">
        <v>14849</v>
      </c>
      <c r="G47" s="8">
        <v>90340</v>
      </c>
      <c r="H47" s="8">
        <v>74173</v>
      </c>
      <c r="I47" s="9"/>
    </row>
    <row r="48" spans="1:9" hidden="1" x14ac:dyDescent="0.2">
      <c r="A48" s="5">
        <v>34182</v>
      </c>
      <c r="B48" s="8">
        <v>6846</v>
      </c>
      <c r="C48" s="8">
        <v>8384</v>
      </c>
      <c r="D48" s="8">
        <f t="shared" si="0"/>
        <v>203045</v>
      </c>
      <c r="E48" s="8">
        <v>21371</v>
      </c>
      <c r="F48" s="8">
        <v>14978</v>
      </c>
      <c r="G48" s="8">
        <v>91845</v>
      </c>
      <c r="H48" s="8">
        <v>74851</v>
      </c>
      <c r="I48" s="9"/>
    </row>
    <row r="49" spans="1:9" hidden="1" x14ac:dyDescent="0.2">
      <c r="A49" s="5">
        <v>34213</v>
      </c>
      <c r="B49" s="8">
        <v>6841</v>
      </c>
      <c r="C49" s="8">
        <v>7152</v>
      </c>
      <c r="D49" s="8">
        <f t="shared" si="0"/>
        <v>207467</v>
      </c>
      <c r="E49" s="8">
        <v>21741</v>
      </c>
      <c r="F49" s="8">
        <v>15134</v>
      </c>
      <c r="G49" s="8">
        <v>93351</v>
      </c>
      <c r="H49" s="8">
        <v>77241</v>
      </c>
      <c r="I49" s="9"/>
    </row>
    <row r="50" spans="1:9" hidden="1" x14ac:dyDescent="0.2">
      <c r="A50" s="5">
        <v>34243</v>
      </c>
      <c r="B50" s="8">
        <v>6159</v>
      </c>
      <c r="C50" s="8">
        <v>7205</v>
      </c>
      <c r="D50" s="8">
        <f t="shared" si="0"/>
        <v>209705</v>
      </c>
      <c r="E50" s="8">
        <v>22337</v>
      </c>
      <c r="F50" s="8">
        <v>15228</v>
      </c>
      <c r="G50" s="8">
        <v>94565</v>
      </c>
      <c r="H50" s="8">
        <v>77575</v>
      </c>
      <c r="I50" s="9"/>
    </row>
    <row r="51" spans="1:9" hidden="1" x14ac:dyDescent="0.2">
      <c r="A51" s="5">
        <v>34274</v>
      </c>
      <c r="B51" s="8">
        <v>5987</v>
      </c>
      <c r="C51" s="8">
        <v>7248</v>
      </c>
      <c r="D51" s="8">
        <f t="shared" si="0"/>
        <v>213313</v>
      </c>
      <c r="E51" s="8">
        <v>22553</v>
      </c>
      <c r="F51" s="8">
        <v>15451</v>
      </c>
      <c r="G51" s="8">
        <v>95934</v>
      </c>
      <c r="H51" s="8">
        <v>79375</v>
      </c>
      <c r="I51" s="9"/>
    </row>
    <row r="52" spans="1:9" hidden="1" x14ac:dyDescent="0.2">
      <c r="A52" s="5">
        <v>34304</v>
      </c>
      <c r="B52" s="8">
        <v>6650</v>
      </c>
      <c r="C52" s="8">
        <v>7925</v>
      </c>
      <c r="D52" s="8">
        <f t="shared" si="0"/>
        <v>215230</v>
      </c>
      <c r="E52" s="8">
        <v>23062</v>
      </c>
      <c r="F52" s="8">
        <v>15493</v>
      </c>
      <c r="G52" s="8">
        <v>97014</v>
      </c>
      <c r="H52" s="8">
        <v>79661</v>
      </c>
      <c r="I52" s="9"/>
    </row>
    <row r="53" spans="1:9" hidden="1" x14ac:dyDescent="0.2">
      <c r="A53" s="5">
        <v>34335</v>
      </c>
      <c r="B53" s="8">
        <v>7319</v>
      </c>
      <c r="C53" s="8">
        <v>6468</v>
      </c>
      <c r="D53" s="8">
        <f t="shared" si="0"/>
        <v>215909</v>
      </c>
      <c r="E53" s="8">
        <v>22637</v>
      </c>
      <c r="F53" s="8">
        <v>15733</v>
      </c>
      <c r="G53" s="8">
        <v>96819</v>
      </c>
      <c r="H53" s="8">
        <v>80720</v>
      </c>
      <c r="I53" s="9"/>
    </row>
    <row r="54" spans="1:9" hidden="1" x14ac:dyDescent="0.2">
      <c r="A54" s="5">
        <v>34366</v>
      </c>
      <c r="B54" s="8">
        <v>7226</v>
      </c>
      <c r="C54" s="8">
        <v>4971</v>
      </c>
      <c r="D54" s="8">
        <f t="shared" si="0"/>
        <v>220443</v>
      </c>
      <c r="E54" s="8">
        <v>23305</v>
      </c>
      <c r="F54" s="8">
        <v>15779</v>
      </c>
      <c r="G54" s="8">
        <v>99055</v>
      </c>
      <c r="H54" s="8">
        <v>82304</v>
      </c>
      <c r="I54" s="9"/>
    </row>
    <row r="55" spans="1:9" hidden="1" x14ac:dyDescent="0.2">
      <c r="A55" s="5">
        <v>34394</v>
      </c>
      <c r="B55" s="8">
        <v>8035</v>
      </c>
      <c r="C55" s="8">
        <v>5332</v>
      </c>
      <c r="D55" s="8">
        <f t="shared" si="0"/>
        <v>223571</v>
      </c>
      <c r="E55" s="8">
        <v>24187</v>
      </c>
      <c r="F55" s="8">
        <v>15795</v>
      </c>
      <c r="G55" s="8">
        <v>100284</v>
      </c>
      <c r="H55" s="8">
        <v>83305</v>
      </c>
      <c r="I55" s="9"/>
    </row>
    <row r="56" spans="1:9" hidden="1" x14ac:dyDescent="0.2">
      <c r="A56" s="5">
        <v>34425</v>
      </c>
      <c r="B56" s="8">
        <v>7512</v>
      </c>
      <c r="C56" s="8">
        <v>6102</v>
      </c>
      <c r="D56" s="8">
        <f t="shared" si="0"/>
        <v>222323</v>
      </c>
      <c r="E56" s="8">
        <v>24503</v>
      </c>
      <c r="F56" s="8">
        <v>15820</v>
      </c>
      <c r="G56" s="8">
        <v>101597</v>
      </c>
      <c r="H56" s="8">
        <v>80403</v>
      </c>
      <c r="I56" s="9"/>
    </row>
    <row r="57" spans="1:9" hidden="1" x14ac:dyDescent="0.2">
      <c r="A57" s="5">
        <v>34455</v>
      </c>
      <c r="B57" s="8">
        <v>7303</v>
      </c>
      <c r="C57" s="8">
        <v>6617</v>
      </c>
      <c r="D57" s="8">
        <f t="shared" si="0"/>
        <v>222509</v>
      </c>
      <c r="E57" s="8">
        <v>24968</v>
      </c>
      <c r="F57" s="8">
        <v>15865</v>
      </c>
      <c r="G57" s="8">
        <v>102701</v>
      </c>
      <c r="H57" s="8">
        <v>78975</v>
      </c>
      <c r="I57" s="9"/>
    </row>
    <row r="58" spans="1:9" hidden="1" x14ac:dyDescent="0.2">
      <c r="A58" s="5">
        <v>34486</v>
      </c>
      <c r="B58" s="8">
        <v>6392</v>
      </c>
      <c r="C58" s="8">
        <v>7527</v>
      </c>
      <c r="D58" s="8">
        <f t="shared" si="0"/>
        <v>226836</v>
      </c>
      <c r="E58" s="8">
        <v>25512</v>
      </c>
      <c r="F58" s="8">
        <v>15752</v>
      </c>
      <c r="G58" s="8">
        <v>104193</v>
      </c>
      <c r="H58" s="8">
        <v>81379</v>
      </c>
      <c r="I58" s="9"/>
    </row>
    <row r="59" spans="1:9" hidden="1" x14ac:dyDescent="0.2">
      <c r="A59" s="5">
        <v>34516</v>
      </c>
      <c r="B59" s="8">
        <v>8730</v>
      </c>
      <c r="C59" s="8">
        <v>6342</v>
      </c>
      <c r="D59" s="8">
        <f t="shared" si="0"/>
        <v>230573</v>
      </c>
      <c r="E59" s="8">
        <v>26338</v>
      </c>
      <c r="F59" s="8">
        <v>15804</v>
      </c>
      <c r="G59" s="8">
        <v>105454</v>
      </c>
      <c r="H59" s="8">
        <v>82977</v>
      </c>
      <c r="I59" s="9"/>
    </row>
    <row r="60" spans="1:9" hidden="1" x14ac:dyDescent="0.2">
      <c r="A60" s="5">
        <v>34547</v>
      </c>
      <c r="B60" s="8">
        <v>10586</v>
      </c>
      <c r="C60" s="8">
        <v>6290</v>
      </c>
      <c r="D60" s="8">
        <f t="shared" si="0"/>
        <v>233397</v>
      </c>
      <c r="E60" s="8">
        <v>26727</v>
      </c>
      <c r="F60" s="8">
        <v>15985</v>
      </c>
      <c r="G60" s="8">
        <v>107343</v>
      </c>
      <c r="H60" s="8">
        <v>83342</v>
      </c>
      <c r="I60" s="9"/>
    </row>
    <row r="61" spans="1:9" hidden="1" x14ac:dyDescent="0.2">
      <c r="A61" s="5">
        <v>34578</v>
      </c>
      <c r="B61" s="8">
        <v>10704</v>
      </c>
      <c r="C61" s="8">
        <v>6863</v>
      </c>
      <c r="D61" s="8">
        <f t="shared" si="0"/>
        <v>237727</v>
      </c>
      <c r="E61" s="8">
        <v>27115</v>
      </c>
      <c r="F61" s="8">
        <v>16027</v>
      </c>
      <c r="G61" s="8">
        <v>108872</v>
      </c>
      <c r="H61" s="8">
        <v>85713</v>
      </c>
      <c r="I61" s="9"/>
    </row>
    <row r="62" spans="1:9" hidden="1" x14ac:dyDescent="0.2">
      <c r="A62" s="5">
        <v>34608</v>
      </c>
      <c r="B62" s="8">
        <v>11506</v>
      </c>
      <c r="C62" s="8">
        <v>6411</v>
      </c>
      <c r="D62" s="8">
        <f t="shared" si="0"/>
        <v>240853</v>
      </c>
      <c r="E62" s="8">
        <v>28042</v>
      </c>
      <c r="F62" s="8">
        <v>16003</v>
      </c>
      <c r="G62" s="8">
        <v>110836</v>
      </c>
      <c r="H62" s="8">
        <v>85972</v>
      </c>
      <c r="I62" s="9"/>
    </row>
    <row r="63" spans="1:9" hidden="1" x14ac:dyDescent="0.2">
      <c r="A63" s="5">
        <v>34639</v>
      </c>
      <c r="B63" s="8">
        <v>12093</v>
      </c>
      <c r="C63" s="8">
        <v>6851</v>
      </c>
      <c r="D63" s="8">
        <f t="shared" si="0"/>
        <v>245899</v>
      </c>
      <c r="E63" s="8">
        <v>28691</v>
      </c>
      <c r="F63" s="8">
        <v>16377</v>
      </c>
      <c r="G63" s="8">
        <v>112810</v>
      </c>
      <c r="H63" s="8">
        <v>88021</v>
      </c>
      <c r="I63" s="9"/>
    </row>
    <row r="64" spans="1:9" hidden="1" x14ac:dyDescent="0.2">
      <c r="A64" s="5">
        <v>34669</v>
      </c>
      <c r="B64" s="8">
        <v>11372</v>
      </c>
      <c r="C64" s="8">
        <v>7283</v>
      </c>
      <c r="D64" s="8">
        <f t="shared" si="0"/>
        <v>250271</v>
      </c>
      <c r="E64" s="8">
        <v>29423</v>
      </c>
      <c r="F64" s="8">
        <v>16613</v>
      </c>
      <c r="G64" s="8">
        <v>114348</v>
      </c>
      <c r="H64" s="8">
        <v>89887</v>
      </c>
      <c r="I64" s="9"/>
    </row>
    <row r="65" spans="1:9" hidden="1" x14ac:dyDescent="0.2">
      <c r="A65" s="5">
        <v>34700</v>
      </c>
      <c r="B65" s="8">
        <v>11464</v>
      </c>
      <c r="C65" s="8">
        <v>6025</v>
      </c>
      <c r="D65" s="8">
        <f t="shared" si="0"/>
        <v>252876</v>
      </c>
      <c r="E65" s="8">
        <v>28889</v>
      </c>
      <c r="F65" s="8">
        <v>16386</v>
      </c>
      <c r="G65" s="8">
        <v>116231</v>
      </c>
      <c r="H65" s="8">
        <v>91370</v>
      </c>
      <c r="I65" s="9"/>
    </row>
    <row r="66" spans="1:9" hidden="1" x14ac:dyDescent="0.2">
      <c r="A66" s="5">
        <v>34731</v>
      </c>
      <c r="B66" s="8">
        <v>12390</v>
      </c>
      <c r="C66" s="8">
        <v>5472</v>
      </c>
      <c r="D66" s="8">
        <f t="shared" si="0"/>
        <v>257567</v>
      </c>
      <c r="E66" s="8">
        <v>29416</v>
      </c>
      <c r="F66" s="8">
        <v>16752</v>
      </c>
      <c r="G66" s="8">
        <v>118164</v>
      </c>
      <c r="H66" s="8">
        <v>93235</v>
      </c>
      <c r="I66" s="9"/>
    </row>
    <row r="67" spans="1:9" hidden="1" x14ac:dyDescent="0.2">
      <c r="A67" s="5">
        <v>34759</v>
      </c>
      <c r="B67" s="8">
        <v>11460</v>
      </c>
      <c r="C67" s="8">
        <v>6348</v>
      </c>
      <c r="D67" s="8">
        <f t="shared" si="0"/>
        <v>260735</v>
      </c>
      <c r="E67" s="8">
        <v>30341</v>
      </c>
      <c r="F67" s="8">
        <v>17045</v>
      </c>
      <c r="G67" s="8">
        <v>119892</v>
      </c>
      <c r="H67" s="8">
        <v>93457</v>
      </c>
      <c r="I67" s="9"/>
    </row>
    <row r="68" spans="1:9" hidden="1" x14ac:dyDescent="0.2">
      <c r="A68" s="5">
        <v>34790</v>
      </c>
      <c r="B68" s="8">
        <v>9831</v>
      </c>
      <c r="C68" s="8">
        <v>7561</v>
      </c>
      <c r="D68" s="8">
        <f t="shared" si="0"/>
        <v>264559</v>
      </c>
      <c r="E68" s="8">
        <v>31059</v>
      </c>
      <c r="F68" s="8">
        <v>17245</v>
      </c>
      <c r="G68" s="8">
        <v>121170</v>
      </c>
      <c r="H68" s="8">
        <v>95085</v>
      </c>
      <c r="I68" s="9"/>
    </row>
    <row r="69" spans="1:9" hidden="1" x14ac:dyDescent="0.2">
      <c r="A69" s="5">
        <v>34820</v>
      </c>
      <c r="B69" s="8">
        <v>9856</v>
      </c>
      <c r="C69" s="8">
        <v>7244</v>
      </c>
      <c r="D69" s="8">
        <f t="shared" si="0"/>
        <v>264343</v>
      </c>
      <c r="E69" s="8">
        <v>31977</v>
      </c>
      <c r="F69" s="8">
        <v>17371</v>
      </c>
      <c r="G69" s="8">
        <v>122796</v>
      </c>
      <c r="H69" s="8">
        <v>92199</v>
      </c>
      <c r="I69" s="9"/>
    </row>
    <row r="70" spans="1:9" hidden="1" x14ac:dyDescent="0.2">
      <c r="A70" s="5">
        <v>34851</v>
      </c>
      <c r="B70" s="8">
        <v>10966</v>
      </c>
      <c r="C70" s="8">
        <v>6683</v>
      </c>
      <c r="D70" s="8">
        <f t="shared" ref="D70:D133" si="1">E70+F70+G70+H70</f>
        <v>270009</v>
      </c>
      <c r="E70" s="8">
        <v>32601</v>
      </c>
      <c r="F70" s="8">
        <v>17929</v>
      </c>
      <c r="G70" s="8">
        <v>124528</v>
      </c>
      <c r="H70" s="8">
        <v>94951</v>
      </c>
      <c r="I70" s="9"/>
    </row>
    <row r="71" spans="1:9" hidden="1" x14ac:dyDescent="0.2">
      <c r="A71" s="5">
        <v>34881</v>
      </c>
      <c r="B71" s="8">
        <v>11377</v>
      </c>
      <c r="C71" s="8">
        <v>6158</v>
      </c>
      <c r="D71" s="8">
        <f t="shared" si="1"/>
        <v>273992</v>
      </c>
      <c r="E71" s="8">
        <v>33280</v>
      </c>
      <c r="F71" s="8">
        <v>18308</v>
      </c>
      <c r="G71" s="8">
        <v>125963</v>
      </c>
      <c r="H71" s="8">
        <v>96441</v>
      </c>
      <c r="I71" s="9"/>
    </row>
    <row r="72" spans="1:9" hidden="1" x14ac:dyDescent="0.2">
      <c r="A72" s="5">
        <v>34912</v>
      </c>
      <c r="B72" s="8">
        <v>12625</v>
      </c>
      <c r="C72" s="8">
        <v>6518</v>
      </c>
      <c r="D72" s="8">
        <f t="shared" si="1"/>
        <v>277971</v>
      </c>
      <c r="E72" s="8">
        <v>34029</v>
      </c>
      <c r="F72" s="8">
        <v>18423</v>
      </c>
      <c r="G72" s="8">
        <v>127752</v>
      </c>
      <c r="H72" s="8">
        <v>97767</v>
      </c>
      <c r="I72" s="9"/>
    </row>
    <row r="73" spans="1:9" hidden="1" x14ac:dyDescent="0.2">
      <c r="A73" s="5">
        <v>34943</v>
      </c>
      <c r="B73" s="8">
        <v>12011</v>
      </c>
      <c r="C73" s="8">
        <v>7062</v>
      </c>
      <c r="D73" s="8">
        <f t="shared" si="1"/>
        <v>283017</v>
      </c>
      <c r="E73" s="8">
        <v>34734</v>
      </c>
      <c r="F73" s="8">
        <v>18887</v>
      </c>
      <c r="G73" s="8">
        <v>129423</v>
      </c>
      <c r="H73" s="8">
        <v>99973</v>
      </c>
      <c r="I73" s="9"/>
    </row>
    <row r="74" spans="1:9" hidden="1" x14ac:dyDescent="0.2">
      <c r="A74" s="5">
        <v>34973</v>
      </c>
      <c r="B74" s="8">
        <v>12957</v>
      </c>
      <c r="C74" s="8">
        <v>6840</v>
      </c>
      <c r="D74" s="8">
        <f t="shared" si="1"/>
        <v>284818</v>
      </c>
      <c r="E74" s="8">
        <v>35804</v>
      </c>
      <c r="F74" s="8">
        <v>19020</v>
      </c>
      <c r="G74" s="8">
        <v>131133</v>
      </c>
      <c r="H74" s="8">
        <v>98861</v>
      </c>
      <c r="I74" s="9"/>
    </row>
    <row r="75" spans="1:9" hidden="1" x14ac:dyDescent="0.2">
      <c r="A75" s="5">
        <v>35004</v>
      </c>
      <c r="B75" s="8">
        <v>13559</v>
      </c>
      <c r="C75" s="8">
        <v>7026</v>
      </c>
      <c r="D75" s="8">
        <f t="shared" si="1"/>
        <v>288732</v>
      </c>
      <c r="E75" s="8">
        <v>36589</v>
      </c>
      <c r="F75" s="8">
        <v>19337</v>
      </c>
      <c r="G75" s="8">
        <v>134627</v>
      </c>
      <c r="H75" s="8">
        <v>98179</v>
      </c>
      <c r="I75" s="9"/>
    </row>
    <row r="76" spans="1:9" hidden="1" x14ac:dyDescent="0.2">
      <c r="A76" s="5">
        <v>35034</v>
      </c>
      <c r="B76" s="8">
        <v>13896</v>
      </c>
      <c r="C76" s="8">
        <v>7373</v>
      </c>
      <c r="D76" s="8">
        <f t="shared" si="1"/>
        <v>295441</v>
      </c>
      <c r="E76" s="8">
        <v>37442</v>
      </c>
      <c r="F76" s="8">
        <v>19375</v>
      </c>
      <c r="G76" s="8">
        <v>136267</v>
      </c>
      <c r="H76" s="8">
        <v>102357</v>
      </c>
      <c r="I76" s="9"/>
    </row>
    <row r="77" spans="1:9" hidden="1" x14ac:dyDescent="0.2">
      <c r="A77" s="5">
        <v>35065</v>
      </c>
      <c r="B77" s="8">
        <v>14230</v>
      </c>
      <c r="C77" s="8">
        <v>6401</v>
      </c>
      <c r="D77" s="8">
        <f t="shared" si="1"/>
        <v>298052</v>
      </c>
      <c r="E77" s="8">
        <v>37745</v>
      </c>
      <c r="F77" s="8">
        <v>19467</v>
      </c>
      <c r="G77" s="8">
        <v>137761</v>
      </c>
      <c r="H77" s="8">
        <v>103079</v>
      </c>
      <c r="I77" s="9"/>
    </row>
    <row r="78" spans="1:9" hidden="1" x14ac:dyDescent="0.2">
      <c r="A78" s="5">
        <v>35096</v>
      </c>
      <c r="B78" s="8">
        <v>14044</v>
      </c>
      <c r="C78" s="8">
        <v>5632</v>
      </c>
      <c r="D78" s="8">
        <f t="shared" si="1"/>
        <v>303771</v>
      </c>
      <c r="E78" s="8">
        <v>38235</v>
      </c>
      <c r="F78" s="8">
        <v>19768</v>
      </c>
      <c r="G78" s="8">
        <v>139764</v>
      </c>
      <c r="H78" s="8">
        <v>106004</v>
      </c>
      <c r="I78" s="9"/>
    </row>
    <row r="79" spans="1:9" hidden="1" x14ac:dyDescent="0.2">
      <c r="A79" s="5">
        <v>35125</v>
      </c>
      <c r="B79" s="8">
        <v>14499</v>
      </c>
      <c r="C79" s="8">
        <v>6735</v>
      </c>
      <c r="D79" s="8">
        <f t="shared" si="1"/>
        <v>309280</v>
      </c>
      <c r="E79" s="8">
        <v>39090</v>
      </c>
      <c r="F79" s="8">
        <v>20026</v>
      </c>
      <c r="G79" s="8">
        <v>141773</v>
      </c>
      <c r="H79" s="8">
        <v>108391</v>
      </c>
      <c r="I79" s="9"/>
    </row>
    <row r="80" spans="1:9" hidden="1" x14ac:dyDescent="0.2">
      <c r="A80" s="5">
        <v>35156</v>
      </c>
      <c r="B80" s="8">
        <v>13487</v>
      </c>
      <c r="C80" s="8">
        <v>5934</v>
      </c>
      <c r="D80" s="8">
        <f t="shared" si="1"/>
        <v>311615</v>
      </c>
      <c r="E80" s="8">
        <v>39092</v>
      </c>
      <c r="F80" s="8">
        <v>20289</v>
      </c>
      <c r="G80" s="8">
        <v>143408</v>
      </c>
      <c r="H80" s="8">
        <v>108826</v>
      </c>
      <c r="I80" s="9"/>
    </row>
    <row r="81" spans="1:9" hidden="1" x14ac:dyDescent="0.2">
      <c r="A81" s="5">
        <v>35186</v>
      </c>
      <c r="B81" s="8">
        <v>12428</v>
      </c>
      <c r="C81" s="8">
        <v>6194</v>
      </c>
      <c r="D81" s="8">
        <f t="shared" si="1"/>
        <v>315443</v>
      </c>
      <c r="E81" s="8">
        <v>40562</v>
      </c>
      <c r="F81" s="8">
        <v>20520</v>
      </c>
      <c r="G81" s="8">
        <v>145212</v>
      </c>
      <c r="H81" s="8">
        <v>109149</v>
      </c>
      <c r="I81" s="9"/>
    </row>
    <row r="82" spans="1:9" hidden="1" x14ac:dyDescent="0.2">
      <c r="A82" s="5">
        <v>35217</v>
      </c>
      <c r="B82" s="8">
        <v>12881</v>
      </c>
      <c r="C82" s="8">
        <v>7007</v>
      </c>
      <c r="D82" s="8">
        <f t="shared" si="1"/>
        <v>321524</v>
      </c>
      <c r="E82" s="8">
        <v>41346</v>
      </c>
      <c r="F82" s="8">
        <v>20941</v>
      </c>
      <c r="G82" s="8">
        <v>147060</v>
      </c>
      <c r="H82" s="8">
        <v>112177</v>
      </c>
      <c r="I82" s="9"/>
    </row>
    <row r="83" spans="1:9" hidden="1" x14ac:dyDescent="0.2">
      <c r="A83" s="5">
        <v>35247</v>
      </c>
      <c r="B83" s="8">
        <v>12617</v>
      </c>
      <c r="C83" s="8">
        <v>6837</v>
      </c>
      <c r="D83" s="8">
        <f t="shared" si="1"/>
        <v>327453</v>
      </c>
      <c r="E83" s="8">
        <v>42151</v>
      </c>
      <c r="F83" s="8">
        <v>21041</v>
      </c>
      <c r="G83" s="8">
        <v>149707</v>
      </c>
      <c r="H83" s="8">
        <v>114554</v>
      </c>
      <c r="I83" s="9"/>
    </row>
    <row r="84" spans="1:9" hidden="1" x14ac:dyDescent="0.2">
      <c r="A84" s="5">
        <v>35278</v>
      </c>
      <c r="B84" s="8">
        <v>12814</v>
      </c>
      <c r="C84" s="8">
        <v>6460</v>
      </c>
      <c r="D84" s="8">
        <f t="shared" si="1"/>
        <v>330156</v>
      </c>
      <c r="E84" s="8">
        <v>42693</v>
      </c>
      <c r="F84" s="8">
        <v>21335</v>
      </c>
      <c r="G84" s="8">
        <v>151911</v>
      </c>
      <c r="H84" s="8">
        <v>114217</v>
      </c>
      <c r="I84" s="9"/>
    </row>
    <row r="85" spans="1:9" hidden="1" x14ac:dyDescent="0.2">
      <c r="A85" s="5">
        <v>35309</v>
      </c>
      <c r="B85" s="8">
        <v>13692</v>
      </c>
      <c r="C85" s="8">
        <v>5844</v>
      </c>
      <c r="D85" s="8">
        <f t="shared" si="1"/>
        <v>336454</v>
      </c>
      <c r="E85" s="8">
        <v>43118</v>
      </c>
      <c r="F85" s="8">
        <v>22628</v>
      </c>
      <c r="G85" s="8">
        <v>153845</v>
      </c>
      <c r="H85" s="8">
        <v>116863</v>
      </c>
      <c r="I85" s="9"/>
    </row>
    <row r="86" spans="1:9" hidden="1" x14ac:dyDescent="0.2">
      <c r="A86" s="5">
        <v>35339</v>
      </c>
      <c r="B86" s="8">
        <v>13344</v>
      </c>
      <c r="C86" s="8">
        <v>5455</v>
      </c>
      <c r="D86" s="8">
        <f t="shared" si="1"/>
        <v>342341</v>
      </c>
      <c r="E86" s="8">
        <v>43977</v>
      </c>
      <c r="F86" s="8">
        <v>22588</v>
      </c>
      <c r="G86" s="8">
        <v>155745</v>
      </c>
      <c r="H86" s="8">
        <v>120031</v>
      </c>
      <c r="I86" s="9"/>
    </row>
    <row r="87" spans="1:9" hidden="1" x14ac:dyDescent="0.2">
      <c r="A87" s="5">
        <v>35370</v>
      </c>
      <c r="B87" s="8">
        <v>12571</v>
      </c>
      <c r="C87" s="8">
        <v>5741</v>
      </c>
      <c r="D87" s="8">
        <f t="shared" si="1"/>
        <v>343680</v>
      </c>
      <c r="E87" s="8">
        <v>44999</v>
      </c>
      <c r="F87" s="8">
        <v>22783</v>
      </c>
      <c r="G87" s="8">
        <v>157713</v>
      </c>
      <c r="H87" s="8">
        <v>118185</v>
      </c>
      <c r="I87" s="9"/>
    </row>
    <row r="88" spans="1:9" hidden="1" x14ac:dyDescent="0.2">
      <c r="A88" s="5">
        <v>35400</v>
      </c>
      <c r="B88" s="8">
        <v>13511</v>
      </c>
      <c r="C88" s="8">
        <v>5863</v>
      </c>
      <c r="D88" s="8">
        <f t="shared" si="1"/>
        <v>347840</v>
      </c>
      <c r="E88" s="8">
        <v>45380</v>
      </c>
      <c r="F88" s="8">
        <v>22637</v>
      </c>
      <c r="G88" s="8">
        <v>159241</v>
      </c>
      <c r="H88" s="8">
        <v>120582</v>
      </c>
      <c r="I88" s="9"/>
    </row>
    <row r="89" spans="1:9" hidden="1" x14ac:dyDescent="0.2">
      <c r="A89" s="5">
        <v>35431</v>
      </c>
      <c r="B89" s="8">
        <v>14728</v>
      </c>
      <c r="C89" s="8">
        <v>5554</v>
      </c>
      <c r="D89" s="8">
        <f t="shared" si="1"/>
        <v>352867</v>
      </c>
      <c r="E89" s="8">
        <v>45707</v>
      </c>
      <c r="F89" s="8">
        <v>22692</v>
      </c>
      <c r="G89" s="8">
        <v>160779</v>
      </c>
      <c r="H89" s="8">
        <v>123689</v>
      </c>
      <c r="I89" s="9"/>
    </row>
    <row r="90" spans="1:9" hidden="1" x14ac:dyDescent="0.2">
      <c r="A90" s="5">
        <v>35462</v>
      </c>
      <c r="B90" s="8">
        <v>14344</v>
      </c>
      <c r="C90" s="8">
        <v>5511</v>
      </c>
      <c r="D90" s="8">
        <f t="shared" si="1"/>
        <v>359776</v>
      </c>
      <c r="E90" s="8">
        <v>45960</v>
      </c>
      <c r="F90" s="8">
        <v>22761</v>
      </c>
      <c r="G90" s="8">
        <v>162934</v>
      </c>
      <c r="H90" s="8">
        <v>128121</v>
      </c>
      <c r="I90" s="9"/>
    </row>
    <row r="91" spans="1:9" hidden="1" x14ac:dyDescent="0.2">
      <c r="A91" s="5">
        <v>35490</v>
      </c>
      <c r="B91" s="8">
        <v>14262</v>
      </c>
      <c r="C91" s="8">
        <v>5657</v>
      </c>
      <c r="D91" s="8">
        <f t="shared" si="1"/>
        <v>363289</v>
      </c>
      <c r="E91" s="8">
        <v>46169</v>
      </c>
      <c r="F91" s="8">
        <v>22900</v>
      </c>
      <c r="G91" s="8">
        <v>164620</v>
      </c>
      <c r="H91" s="8">
        <v>129600</v>
      </c>
      <c r="I91" s="9"/>
    </row>
    <row r="92" spans="1:9" hidden="1" x14ac:dyDescent="0.2">
      <c r="A92" s="5">
        <v>35521</v>
      </c>
      <c r="B92" s="8">
        <v>14012</v>
      </c>
      <c r="C92" s="8">
        <v>5563</v>
      </c>
      <c r="D92" s="8">
        <f t="shared" si="1"/>
        <v>368946</v>
      </c>
      <c r="E92" s="8">
        <v>46721</v>
      </c>
      <c r="F92" s="8">
        <v>22911</v>
      </c>
      <c r="G92" s="8">
        <v>166001</v>
      </c>
      <c r="H92" s="8">
        <v>133313</v>
      </c>
      <c r="I92" s="9"/>
    </row>
    <row r="93" spans="1:9" hidden="1" x14ac:dyDescent="0.2">
      <c r="A93" s="5">
        <v>35551</v>
      </c>
      <c r="B93" s="8">
        <v>13536</v>
      </c>
      <c r="C93" s="8">
        <v>5519</v>
      </c>
      <c r="D93" s="8">
        <f t="shared" si="1"/>
        <v>370760</v>
      </c>
      <c r="E93" s="8">
        <v>46985</v>
      </c>
      <c r="F93" s="8">
        <v>22952</v>
      </c>
      <c r="G93" s="8">
        <v>167521</v>
      </c>
      <c r="H93" s="8">
        <v>133302</v>
      </c>
      <c r="I93" s="9"/>
    </row>
    <row r="94" spans="1:9" hidden="1" x14ac:dyDescent="0.2">
      <c r="A94" s="5">
        <v>35582</v>
      </c>
      <c r="B94" s="8">
        <v>14110</v>
      </c>
      <c r="C94" s="8">
        <v>5902</v>
      </c>
      <c r="D94" s="8">
        <f t="shared" si="1"/>
        <v>377109</v>
      </c>
      <c r="E94" s="8">
        <v>47274</v>
      </c>
      <c r="F94" s="8">
        <v>22804</v>
      </c>
      <c r="G94" s="8">
        <v>168871</v>
      </c>
      <c r="H94" s="8">
        <v>138160</v>
      </c>
      <c r="I94" s="9"/>
    </row>
    <row r="95" spans="1:9" hidden="1" x14ac:dyDescent="0.2">
      <c r="A95" s="5">
        <v>35612</v>
      </c>
      <c r="B95" s="8">
        <v>14804</v>
      </c>
      <c r="C95" s="8">
        <v>5816</v>
      </c>
      <c r="D95" s="8">
        <f t="shared" si="1"/>
        <v>377426</v>
      </c>
      <c r="E95" s="8">
        <v>47282</v>
      </c>
      <c r="F95" s="8">
        <v>22429</v>
      </c>
      <c r="G95" s="8">
        <v>170058</v>
      </c>
      <c r="H95" s="8">
        <v>137657</v>
      </c>
      <c r="I95" s="9"/>
    </row>
    <row r="96" spans="1:9" hidden="1" x14ac:dyDescent="0.2">
      <c r="A96" s="5">
        <v>35643</v>
      </c>
      <c r="B96" s="8">
        <v>14045</v>
      </c>
      <c r="C96" s="8">
        <v>6418</v>
      </c>
      <c r="D96" s="8">
        <f t="shared" si="1"/>
        <v>380296</v>
      </c>
      <c r="E96" s="8">
        <v>47660</v>
      </c>
      <c r="F96" s="8">
        <v>22526</v>
      </c>
      <c r="G96" s="8">
        <v>171640</v>
      </c>
      <c r="H96" s="8">
        <v>138470</v>
      </c>
      <c r="I96" s="9"/>
    </row>
    <row r="97" spans="1:9" hidden="1" x14ac:dyDescent="0.2">
      <c r="A97" s="5">
        <v>35674</v>
      </c>
      <c r="B97" s="8">
        <v>13506</v>
      </c>
      <c r="C97" s="8">
        <v>6604</v>
      </c>
      <c r="D97" s="8">
        <f t="shared" si="1"/>
        <v>386713</v>
      </c>
      <c r="E97" s="8">
        <v>47709</v>
      </c>
      <c r="F97" s="8">
        <v>22747</v>
      </c>
      <c r="G97" s="8">
        <v>173260</v>
      </c>
      <c r="H97" s="8">
        <v>142997</v>
      </c>
      <c r="I97" s="9"/>
    </row>
    <row r="98" spans="1:9" hidden="1" x14ac:dyDescent="0.2">
      <c r="A98" s="5">
        <v>35704</v>
      </c>
      <c r="B98" s="8">
        <v>15730</v>
      </c>
      <c r="C98" s="8">
        <v>6649</v>
      </c>
      <c r="D98" s="8">
        <f t="shared" si="1"/>
        <v>391016</v>
      </c>
      <c r="E98" s="8">
        <v>49061</v>
      </c>
      <c r="F98" s="8">
        <v>22276</v>
      </c>
      <c r="G98" s="8">
        <v>174482</v>
      </c>
      <c r="H98" s="8">
        <v>145197</v>
      </c>
      <c r="I98" s="9"/>
    </row>
    <row r="99" spans="1:9" hidden="1" x14ac:dyDescent="0.2">
      <c r="A99" s="5">
        <v>35735</v>
      </c>
      <c r="B99" s="8">
        <v>15253</v>
      </c>
      <c r="C99" s="8">
        <v>6415</v>
      </c>
      <c r="D99" s="8">
        <f t="shared" si="1"/>
        <v>392980</v>
      </c>
      <c r="E99" s="8">
        <v>49381</v>
      </c>
      <c r="F99" s="8">
        <v>22261</v>
      </c>
      <c r="G99" s="8">
        <v>176210</v>
      </c>
      <c r="H99" s="8">
        <v>145128</v>
      </c>
      <c r="I99" s="9"/>
    </row>
    <row r="100" spans="1:9" hidden="1" x14ac:dyDescent="0.2">
      <c r="A100" s="5">
        <v>35765</v>
      </c>
      <c r="B100" s="8">
        <v>15600</v>
      </c>
      <c r="C100" s="8">
        <v>6346</v>
      </c>
      <c r="D100" s="8">
        <f t="shared" si="1"/>
        <v>397926</v>
      </c>
      <c r="E100" s="8">
        <v>49537</v>
      </c>
      <c r="F100" s="8">
        <v>21965</v>
      </c>
      <c r="G100" s="8">
        <v>177442</v>
      </c>
      <c r="H100" s="8">
        <v>148982</v>
      </c>
      <c r="I100" s="9"/>
    </row>
    <row r="101" spans="1:9" hidden="1" x14ac:dyDescent="0.2">
      <c r="A101" s="5">
        <v>35796</v>
      </c>
      <c r="B101" s="8">
        <v>16358</v>
      </c>
      <c r="C101" s="8">
        <v>6179</v>
      </c>
      <c r="D101" s="8">
        <f t="shared" si="1"/>
        <v>399994</v>
      </c>
      <c r="E101" s="8">
        <v>49632</v>
      </c>
      <c r="F101" s="8">
        <v>21805</v>
      </c>
      <c r="G101" s="8">
        <v>179650</v>
      </c>
      <c r="H101" s="8">
        <v>148907</v>
      </c>
      <c r="I101" s="9"/>
    </row>
    <row r="102" spans="1:9" hidden="1" x14ac:dyDescent="0.2">
      <c r="A102" s="5">
        <v>35827</v>
      </c>
      <c r="B102" s="8">
        <v>16144</v>
      </c>
      <c r="C102" s="8">
        <v>6390</v>
      </c>
      <c r="D102" s="8">
        <f t="shared" si="1"/>
        <v>409352</v>
      </c>
      <c r="E102" s="8">
        <v>49871</v>
      </c>
      <c r="F102" s="8">
        <v>21895</v>
      </c>
      <c r="G102" s="8">
        <v>181609</v>
      </c>
      <c r="H102" s="8">
        <v>155977</v>
      </c>
      <c r="I102" s="9"/>
    </row>
    <row r="103" spans="1:9" hidden="1" x14ac:dyDescent="0.2">
      <c r="A103" s="5">
        <v>35855</v>
      </c>
      <c r="B103" s="8">
        <v>16976</v>
      </c>
      <c r="C103" s="8">
        <v>6411</v>
      </c>
      <c r="D103" s="8">
        <f t="shared" si="1"/>
        <v>415634</v>
      </c>
      <c r="E103" s="8">
        <v>50640</v>
      </c>
      <c r="F103" s="8">
        <v>21507</v>
      </c>
      <c r="G103" s="8">
        <v>183322</v>
      </c>
      <c r="H103" s="8">
        <v>160165</v>
      </c>
      <c r="I103" s="9"/>
    </row>
    <row r="104" spans="1:9" hidden="1" x14ac:dyDescent="0.2">
      <c r="A104" s="5">
        <v>35886</v>
      </c>
      <c r="B104" s="8">
        <v>17573</v>
      </c>
      <c r="C104" s="8">
        <v>6378</v>
      </c>
      <c r="D104" s="8">
        <f t="shared" si="1"/>
        <v>423211</v>
      </c>
      <c r="E104" s="8">
        <v>51018</v>
      </c>
      <c r="F104" s="8">
        <v>21874</v>
      </c>
      <c r="G104" s="8">
        <v>184640</v>
      </c>
      <c r="H104" s="8">
        <v>165679</v>
      </c>
      <c r="I104" s="9"/>
    </row>
    <row r="105" spans="1:9" hidden="1" x14ac:dyDescent="0.2">
      <c r="A105" s="5">
        <v>35916</v>
      </c>
      <c r="B105" s="8">
        <v>18376</v>
      </c>
      <c r="C105" s="8">
        <v>6978</v>
      </c>
      <c r="D105" s="8">
        <f t="shared" si="1"/>
        <v>428276</v>
      </c>
      <c r="E105" s="8">
        <v>51384</v>
      </c>
      <c r="F105" s="8">
        <v>21927</v>
      </c>
      <c r="G105" s="8">
        <v>186083</v>
      </c>
      <c r="H105" s="8">
        <v>168882</v>
      </c>
      <c r="I105" s="9"/>
    </row>
    <row r="106" spans="1:9" hidden="1" x14ac:dyDescent="0.2">
      <c r="A106" s="5">
        <v>35947</v>
      </c>
      <c r="B106" s="8">
        <v>18217</v>
      </c>
      <c r="C106" s="8">
        <v>7979</v>
      </c>
      <c r="D106" s="8">
        <f t="shared" si="1"/>
        <v>434632</v>
      </c>
      <c r="E106" s="8">
        <v>51611</v>
      </c>
      <c r="F106" s="8">
        <v>21752</v>
      </c>
      <c r="G106" s="8">
        <v>187843</v>
      </c>
      <c r="H106" s="8">
        <v>173426</v>
      </c>
      <c r="I106" s="9"/>
    </row>
    <row r="107" spans="1:9" hidden="1" x14ac:dyDescent="0.2">
      <c r="A107" s="5">
        <v>35977</v>
      </c>
      <c r="B107" s="8">
        <v>17405</v>
      </c>
      <c r="C107" s="8">
        <v>7656</v>
      </c>
      <c r="D107" s="8">
        <f t="shared" si="1"/>
        <v>441648</v>
      </c>
      <c r="E107" s="8">
        <v>51792</v>
      </c>
      <c r="F107" s="8">
        <v>21771</v>
      </c>
      <c r="G107" s="8">
        <v>189561</v>
      </c>
      <c r="H107" s="8">
        <v>178524</v>
      </c>
      <c r="I107" s="9"/>
    </row>
    <row r="108" spans="1:9" hidden="1" x14ac:dyDescent="0.2">
      <c r="A108" s="5">
        <v>36008</v>
      </c>
      <c r="B108" s="8">
        <v>17442</v>
      </c>
      <c r="C108" s="8">
        <v>7247</v>
      </c>
      <c r="D108" s="8">
        <f t="shared" si="1"/>
        <v>446279</v>
      </c>
      <c r="E108" s="8">
        <v>51729</v>
      </c>
      <c r="F108" s="8">
        <v>21793</v>
      </c>
      <c r="G108" s="8">
        <v>191052</v>
      </c>
      <c r="H108" s="8">
        <v>181705</v>
      </c>
      <c r="I108" s="9"/>
    </row>
    <row r="109" spans="1:9" hidden="1" x14ac:dyDescent="0.2">
      <c r="A109" s="5">
        <v>36039</v>
      </c>
      <c r="B109" s="8">
        <v>14920</v>
      </c>
      <c r="C109" s="8">
        <v>7246</v>
      </c>
      <c r="D109" s="8">
        <f t="shared" si="1"/>
        <v>446784</v>
      </c>
      <c r="E109" s="8">
        <v>51501</v>
      </c>
      <c r="F109" s="8">
        <v>21770</v>
      </c>
      <c r="G109" s="8">
        <v>192096</v>
      </c>
      <c r="H109" s="8">
        <v>181417</v>
      </c>
      <c r="I109" s="9"/>
    </row>
    <row r="110" spans="1:9" hidden="1" x14ac:dyDescent="0.2">
      <c r="A110" s="5">
        <v>36069</v>
      </c>
      <c r="B110" s="8">
        <v>17854</v>
      </c>
      <c r="C110" s="8">
        <v>6754</v>
      </c>
      <c r="D110" s="8">
        <f t="shared" si="1"/>
        <v>455545</v>
      </c>
      <c r="E110" s="8">
        <v>51459</v>
      </c>
      <c r="F110" s="8">
        <v>22266</v>
      </c>
      <c r="G110" s="8">
        <v>193682</v>
      </c>
      <c r="H110" s="8">
        <v>188138</v>
      </c>
      <c r="I110" s="9"/>
    </row>
    <row r="111" spans="1:9" hidden="1" x14ac:dyDescent="0.2">
      <c r="A111" s="5">
        <v>36100</v>
      </c>
      <c r="B111" s="8">
        <v>19948</v>
      </c>
      <c r="C111" s="8">
        <v>7371</v>
      </c>
      <c r="D111" s="8">
        <f t="shared" si="1"/>
        <v>460472</v>
      </c>
      <c r="E111" s="8">
        <v>51511</v>
      </c>
      <c r="F111" s="8">
        <v>22240</v>
      </c>
      <c r="G111" s="8">
        <v>194822</v>
      </c>
      <c r="H111" s="8">
        <v>191899</v>
      </c>
      <c r="I111" s="9"/>
    </row>
    <row r="112" spans="1:9" hidden="1" x14ac:dyDescent="0.2">
      <c r="A112" s="5">
        <v>36130</v>
      </c>
      <c r="B112" s="8">
        <v>18853</v>
      </c>
      <c r="C112" s="8">
        <v>6669</v>
      </c>
      <c r="D112" s="8">
        <f t="shared" si="1"/>
        <v>464371</v>
      </c>
      <c r="E112" s="8">
        <v>51574</v>
      </c>
      <c r="F112" s="8">
        <v>21923</v>
      </c>
      <c r="G112" s="8">
        <v>195177</v>
      </c>
      <c r="H112" s="8">
        <v>195697</v>
      </c>
      <c r="I112" s="9"/>
    </row>
    <row r="113" spans="1:9" hidden="1" x14ac:dyDescent="0.2">
      <c r="A113" s="5">
        <v>36161</v>
      </c>
      <c r="B113" s="8">
        <v>20345</v>
      </c>
      <c r="C113" s="8">
        <v>6749</v>
      </c>
      <c r="D113" s="8">
        <f t="shared" si="1"/>
        <v>464374</v>
      </c>
      <c r="E113" s="8">
        <v>52046</v>
      </c>
      <c r="F113" s="8">
        <v>21519</v>
      </c>
      <c r="G113" s="8">
        <v>196054</v>
      </c>
      <c r="H113" s="8">
        <v>194755</v>
      </c>
      <c r="I113" s="9"/>
    </row>
    <row r="114" spans="1:9" hidden="1" x14ac:dyDescent="0.2">
      <c r="A114" s="5">
        <v>36192</v>
      </c>
      <c r="B114" s="8">
        <v>19987</v>
      </c>
      <c r="C114" s="8">
        <v>7474</v>
      </c>
      <c r="D114" s="8">
        <f t="shared" si="1"/>
        <v>465979</v>
      </c>
      <c r="E114" s="8">
        <v>52172</v>
      </c>
      <c r="F114" s="8">
        <v>21418</v>
      </c>
      <c r="G114" s="8">
        <v>196666</v>
      </c>
      <c r="H114" s="8">
        <v>195723</v>
      </c>
      <c r="I114" s="9"/>
    </row>
    <row r="115" spans="1:9" hidden="1" x14ac:dyDescent="0.2">
      <c r="A115" s="5">
        <v>36220</v>
      </c>
      <c r="B115" s="8">
        <v>21975</v>
      </c>
      <c r="C115" s="8">
        <v>7707</v>
      </c>
      <c r="D115" s="8">
        <f t="shared" si="1"/>
        <v>470156</v>
      </c>
      <c r="E115" s="8">
        <v>51988</v>
      </c>
      <c r="F115" s="8">
        <v>21721</v>
      </c>
      <c r="G115" s="8">
        <v>196524</v>
      </c>
      <c r="H115" s="8">
        <v>199923</v>
      </c>
      <c r="I115" s="9"/>
    </row>
    <row r="116" spans="1:9" hidden="1" x14ac:dyDescent="0.2">
      <c r="A116" s="5">
        <v>36251</v>
      </c>
      <c r="B116" s="8">
        <v>21916</v>
      </c>
      <c r="C116" s="8">
        <v>7066</v>
      </c>
      <c r="D116" s="8">
        <f t="shared" si="1"/>
        <v>469087</v>
      </c>
      <c r="E116" s="8">
        <v>51864</v>
      </c>
      <c r="F116" s="8">
        <v>21784</v>
      </c>
      <c r="G116" s="8">
        <v>196746</v>
      </c>
      <c r="H116" s="8">
        <v>198693</v>
      </c>
      <c r="I116" s="9"/>
    </row>
    <row r="117" spans="1:9" hidden="1" x14ac:dyDescent="0.2">
      <c r="A117" s="5">
        <v>36281</v>
      </c>
      <c r="B117" s="8">
        <v>23542</v>
      </c>
      <c r="C117" s="8">
        <v>7401</v>
      </c>
      <c r="D117" s="8">
        <f t="shared" si="1"/>
        <v>469491</v>
      </c>
      <c r="E117" s="8">
        <v>51792</v>
      </c>
      <c r="F117" s="8">
        <v>21714</v>
      </c>
      <c r="G117" s="8">
        <v>196431</v>
      </c>
      <c r="H117" s="8">
        <v>199554</v>
      </c>
      <c r="I117" s="9"/>
    </row>
    <row r="118" spans="1:9" hidden="1" x14ac:dyDescent="0.2">
      <c r="A118" s="5">
        <v>36312</v>
      </c>
      <c r="B118" s="8">
        <v>24092</v>
      </c>
      <c r="C118" s="8">
        <v>7064</v>
      </c>
      <c r="D118" s="8">
        <f t="shared" si="1"/>
        <v>481836</v>
      </c>
      <c r="E118" s="8">
        <v>51707</v>
      </c>
      <c r="F118" s="8">
        <v>21956</v>
      </c>
      <c r="G118" s="8">
        <v>196843</v>
      </c>
      <c r="H118" s="8">
        <v>211330</v>
      </c>
      <c r="I118" s="9"/>
    </row>
    <row r="119" spans="1:9" hidden="1" x14ac:dyDescent="0.2">
      <c r="A119" s="5">
        <v>36342</v>
      </c>
      <c r="B119" s="8">
        <v>21729</v>
      </c>
      <c r="C119" s="8">
        <v>6831</v>
      </c>
      <c r="D119" s="8">
        <f t="shared" si="1"/>
        <v>482328</v>
      </c>
      <c r="E119" s="8">
        <v>51502</v>
      </c>
      <c r="F119" s="8">
        <v>21849</v>
      </c>
      <c r="G119" s="8">
        <v>198060</v>
      </c>
      <c r="H119" s="8">
        <v>210917</v>
      </c>
      <c r="I119" s="9"/>
    </row>
    <row r="120" spans="1:9" hidden="1" x14ac:dyDescent="0.2">
      <c r="A120" s="5">
        <v>36373</v>
      </c>
      <c r="B120" s="8">
        <v>24841</v>
      </c>
      <c r="C120" s="8">
        <v>6076</v>
      </c>
      <c r="D120" s="8">
        <f t="shared" si="1"/>
        <v>486106</v>
      </c>
      <c r="E120" s="8">
        <v>51530</v>
      </c>
      <c r="F120" s="8">
        <v>21747</v>
      </c>
      <c r="G120" s="8">
        <v>199814</v>
      </c>
      <c r="H120" s="8">
        <v>213015</v>
      </c>
      <c r="I120" s="9"/>
    </row>
    <row r="121" spans="1:9" hidden="1" x14ac:dyDescent="0.2">
      <c r="A121" s="5">
        <v>36404</v>
      </c>
      <c r="B121" s="8">
        <v>22028</v>
      </c>
      <c r="C121" s="8">
        <v>5850</v>
      </c>
      <c r="D121" s="8">
        <f t="shared" si="1"/>
        <v>494181</v>
      </c>
      <c r="E121" s="8">
        <v>51756</v>
      </c>
      <c r="F121" s="8">
        <v>21904</v>
      </c>
      <c r="G121" s="8">
        <v>200539</v>
      </c>
      <c r="H121" s="8">
        <v>219982</v>
      </c>
      <c r="I121" s="9"/>
    </row>
    <row r="122" spans="1:9" hidden="1" x14ac:dyDescent="0.2">
      <c r="A122" s="5">
        <v>36434</v>
      </c>
      <c r="B122" s="8">
        <v>22235</v>
      </c>
      <c r="C122" s="8">
        <v>5353</v>
      </c>
      <c r="D122" s="8">
        <f t="shared" si="1"/>
        <v>489937</v>
      </c>
      <c r="E122" s="8">
        <v>52023</v>
      </c>
      <c r="F122" s="8">
        <v>21894</v>
      </c>
      <c r="G122" s="8">
        <v>201032</v>
      </c>
      <c r="H122" s="8">
        <v>214988</v>
      </c>
      <c r="I122" s="9"/>
    </row>
    <row r="123" spans="1:9" hidden="1" x14ac:dyDescent="0.2">
      <c r="A123" s="5">
        <v>36465</v>
      </c>
      <c r="B123" s="8">
        <v>22373</v>
      </c>
      <c r="C123" s="8">
        <v>5296</v>
      </c>
      <c r="D123" s="8">
        <f t="shared" si="1"/>
        <v>500163</v>
      </c>
      <c r="E123" s="8">
        <v>51972</v>
      </c>
      <c r="F123" s="8">
        <v>22130</v>
      </c>
      <c r="G123" s="8">
        <v>202322</v>
      </c>
      <c r="H123" s="8">
        <v>223739</v>
      </c>
      <c r="I123" s="9"/>
    </row>
    <row r="124" spans="1:9" hidden="1" x14ac:dyDescent="0.2">
      <c r="A124" s="5">
        <v>36495</v>
      </c>
      <c r="B124" s="8">
        <v>23491</v>
      </c>
      <c r="C124" s="8">
        <v>5722</v>
      </c>
      <c r="D124" s="8">
        <f t="shared" si="1"/>
        <v>503307</v>
      </c>
      <c r="E124" s="8">
        <v>52364</v>
      </c>
      <c r="F124" s="8">
        <v>22081</v>
      </c>
      <c r="G124" s="8">
        <v>203185</v>
      </c>
      <c r="H124" s="8">
        <v>225677</v>
      </c>
      <c r="I124" s="9"/>
    </row>
    <row r="125" spans="1:9" hidden="1" x14ac:dyDescent="0.2">
      <c r="A125" s="5">
        <v>36526</v>
      </c>
      <c r="B125" s="8">
        <v>23461</v>
      </c>
      <c r="C125" s="8">
        <v>4877</v>
      </c>
      <c r="D125" s="8">
        <f t="shared" si="1"/>
        <v>508113</v>
      </c>
      <c r="E125" s="8">
        <v>52340</v>
      </c>
      <c r="F125" s="8">
        <v>21861</v>
      </c>
      <c r="G125" s="8">
        <v>203610</v>
      </c>
      <c r="H125" s="8">
        <v>230302</v>
      </c>
      <c r="I125" s="9"/>
    </row>
    <row r="126" spans="1:9" hidden="1" x14ac:dyDescent="0.2">
      <c r="A126" s="5">
        <v>36557</v>
      </c>
      <c r="B126" s="8">
        <v>23501</v>
      </c>
      <c r="C126" s="8">
        <v>4846</v>
      </c>
      <c r="D126" s="8">
        <f t="shared" si="1"/>
        <v>508849</v>
      </c>
      <c r="E126" s="8">
        <v>52716</v>
      </c>
      <c r="F126" s="8">
        <v>22069</v>
      </c>
      <c r="G126" s="8">
        <v>205289</v>
      </c>
      <c r="H126" s="8">
        <v>228775</v>
      </c>
      <c r="I126" s="9"/>
    </row>
    <row r="127" spans="1:9" hidden="1" x14ac:dyDescent="0.2">
      <c r="A127" s="5">
        <v>36586</v>
      </c>
      <c r="B127" s="8">
        <v>23419</v>
      </c>
      <c r="C127" s="8">
        <v>6237</v>
      </c>
      <c r="D127" s="8">
        <f t="shared" si="1"/>
        <v>509765</v>
      </c>
      <c r="E127" s="8">
        <v>53141</v>
      </c>
      <c r="F127" s="8">
        <v>21974</v>
      </c>
      <c r="G127" s="8">
        <v>206513</v>
      </c>
      <c r="H127" s="8">
        <v>228137</v>
      </c>
      <c r="I127" s="9"/>
    </row>
    <row r="128" spans="1:9" hidden="1" x14ac:dyDescent="0.2">
      <c r="A128" s="5">
        <v>36617</v>
      </c>
      <c r="B128" s="8">
        <v>26047</v>
      </c>
      <c r="C128" s="8">
        <v>5144</v>
      </c>
      <c r="D128" s="8">
        <f t="shared" si="1"/>
        <v>509092</v>
      </c>
      <c r="E128" s="8">
        <v>53300</v>
      </c>
      <c r="F128" s="8">
        <v>22472</v>
      </c>
      <c r="G128" s="8">
        <v>207669</v>
      </c>
      <c r="H128" s="8">
        <v>225651</v>
      </c>
      <c r="I128" s="9"/>
    </row>
    <row r="129" spans="1:9" hidden="1" x14ac:dyDescent="0.2">
      <c r="A129" s="5">
        <v>36647</v>
      </c>
      <c r="B129" s="8">
        <v>26736</v>
      </c>
      <c r="C129" s="8">
        <v>5295</v>
      </c>
      <c r="D129" s="8">
        <f t="shared" si="1"/>
        <v>511214</v>
      </c>
      <c r="E129" s="8">
        <v>53547</v>
      </c>
      <c r="F129" s="8">
        <v>22752</v>
      </c>
      <c r="G129" s="8">
        <v>208879</v>
      </c>
      <c r="H129" s="8">
        <v>226036</v>
      </c>
      <c r="I129" s="9"/>
    </row>
    <row r="130" spans="1:9" hidden="1" x14ac:dyDescent="0.2">
      <c r="A130" s="5">
        <v>36678</v>
      </c>
      <c r="B130" s="8">
        <v>26738</v>
      </c>
      <c r="C130" s="8">
        <v>6542</v>
      </c>
      <c r="D130" s="8">
        <f t="shared" si="1"/>
        <v>514778</v>
      </c>
      <c r="E130" s="8">
        <v>54199</v>
      </c>
      <c r="F130" s="8">
        <v>22868</v>
      </c>
      <c r="G130" s="8">
        <v>211171</v>
      </c>
      <c r="H130" s="8">
        <v>226540</v>
      </c>
      <c r="I130" s="9"/>
    </row>
    <row r="131" spans="1:9" hidden="1" x14ac:dyDescent="0.2">
      <c r="A131" s="5">
        <v>36708</v>
      </c>
      <c r="B131" s="8">
        <v>29764</v>
      </c>
      <c r="C131" s="8">
        <v>4784</v>
      </c>
      <c r="D131" s="8">
        <f t="shared" si="1"/>
        <v>521965</v>
      </c>
      <c r="E131" s="8">
        <v>54539</v>
      </c>
      <c r="F131" s="8">
        <v>22967</v>
      </c>
      <c r="G131" s="8">
        <v>214762</v>
      </c>
      <c r="H131" s="8">
        <v>229697</v>
      </c>
      <c r="I131" s="9"/>
    </row>
    <row r="132" spans="1:9" hidden="1" x14ac:dyDescent="0.2">
      <c r="A132" s="5">
        <v>36739</v>
      </c>
      <c r="B132" s="8">
        <v>30756</v>
      </c>
      <c r="C132" s="8">
        <v>5157</v>
      </c>
      <c r="D132" s="8">
        <f t="shared" si="1"/>
        <v>525616</v>
      </c>
      <c r="E132" s="8">
        <v>54990</v>
      </c>
      <c r="F132" s="8">
        <v>23015</v>
      </c>
      <c r="G132" s="8">
        <v>216875</v>
      </c>
      <c r="H132" s="8">
        <v>230736</v>
      </c>
      <c r="I132" s="9"/>
    </row>
    <row r="133" spans="1:9" hidden="1" x14ac:dyDescent="0.2">
      <c r="A133" s="5">
        <v>36770</v>
      </c>
      <c r="B133" s="8">
        <v>35979</v>
      </c>
      <c r="C133" s="8">
        <v>4564</v>
      </c>
      <c r="D133" s="8">
        <f t="shared" si="1"/>
        <v>533819</v>
      </c>
      <c r="E133" s="8">
        <v>55446</v>
      </c>
      <c r="F133" s="8">
        <v>23186</v>
      </c>
      <c r="G133" s="8">
        <v>218850</v>
      </c>
      <c r="H133" s="8">
        <v>236337</v>
      </c>
      <c r="I133" s="9"/>
    </row>
    <row r="134" spans="1:9" hidden="1" x14ac:dyDescent="0.2">
      <c r="A134" s="5">
        <v>36800</v>
      </c>
      <c r="B134" s="8">
        <v>36899</v>
      </c>
      <c r="C134" s="8">
        <v>4598</v>
      </c>
      <c r="D134" s="8">
        <f t="shared" ref="D134:D197" si="2">E134+F134+G134+H134</f>
        <v>536827</v>
      </c>
      <c r="E134" s="8">
        <v>56018</v>
      </c>
      <c r="F134" s="8">
        <v>23419</v>
      </c>
      <c r="G134" s="8">
        <v>221122</v>
      </c>
      <c r="H134" s="8">
        <v>236268</v>
      </c>
      <c r="I134" s="9"/>
    </row>
    <row r="135" spans="1:9" hidden="1" x14ac:dyDescent="0.2">
      <c r="A135" s="5">
        <v>36831</v>
      </c>
      <c r="B135" s="8">
        <v>38552</v>
      </c>
      <c r="C135" s="8">
        <v>6499</v>
      </c>
      <c r="D135" s="8">
        <f t="shared" si="2"/>
        <v>544541</v>
      </c>
      <c r="E135" s="8">
        <v>56559</v>
      </c>
      <c r="F135" s="8">
        <v>24126</v>
      </c>
      <c r="G135" s="8">
        <v>224226</v>
      </c>
      <c r="H135" s="8">
        <v>239630</v>
      </c>
      <c r="I135" s="9"/>
    </row>
    <row r="136" spans="1:9" hidden="1" x14ac:dyDescent="0.2">
      <c r="A136" s="5">
        <v>36861</v>
      </c>
      <c r="B136" s="8">
        <v>38359</v>
      </c>
      <c r="C136" s="8">
        <v>7824</v>
      </c>
      <c r="D136" s="8">
        <f t="shared" si="2"/>
        <v>543880</v>
      </c>
      <c r="E136" s="8">
        <v>57069</v>
      </c>
      <c r="F136" s="8">
        <v>24151</v>
      </c>
      <c r="G136" s="8">
        <v>226269</v>
      </c>
      <c r="H136" s="8">
        <v>236391</v>
      </c>
      <c r="I136" s="9"/>
    </row>
    <row r="137" spans="1:9" hidden="1" x14ac:dyDescent="0.2">
      <c r="A137" s="5">
        <v>36892</v>
      </c>
      <c r="B137" s="8">
        <v>26221</v>
      </c>
      <c r="C137" s="8">
        <v>8545</v>
      </c>
      <c r="D137" s="8">
        <f t="shared" si="2"/>
        <v>546221</v>
      </c>
      <c r="E137" s="8">
        <v>57377</v>
      </c>
      <c r="F137" s="8">
        <v>24076</v>
      </c>
      <c r="G137" s="8">
        <v>232923</v>
      </c>
      <c r="H137" s="8">
        <v>231845</v>
      </c>
      <c r="I137" s="9"/>
    </row>
    <row r="138" spans="1:9" hidden="1" x14ac:dyDescent="0.2">
      <c r="A138" s="5">
        <v>36923</v>
      </c>
      <c r="B138" s="8">
        <v>30705</v>
      </c>
      <c r="C138" s="8">
        <v>7381</v>
      </c>
      <c r="D138" s="8">
        <f t="shared" si="2"/>
        <v>551159</v>
      </c>
      <c r="E138" s="8">
        <v>59146</v>
      </c>
      <c r="F138" s="8">
        <v>24249</v>
      </c>
      <c r="G138" s="8">
        <v>235561</v>
      </c>
      <c r="H138" s="8">
        <v>232203</v>
      </c>
      <c r="I138" s="9"/>
    </row>
    <row r="139" spans="1:9" hidden="1" x14ac:dyDescent="0.2">
      <c r="A139" s="5">
        <v>36951</v>
      </c>
      <c r="B139" s="8">
        <v>27878</v>
      </c>
      <c r="C139" s="8">
        <v>7381</v>
      </c>
      <c r="D139" s="8">
        <f t="shared" si="2"/>
        <v>556095</v>
      </c>
      <c r="E139" s="8">
        <v>60011</v>
      </c>
      <c r="F139" s="8">
        <v>24984</v>
      </c>
      <c r="G139" s="8">
        <v>238228</v>
      </c>
      <c r="H139" s="8">
        <v>232872</v>
      </c>
      <c r="I139" s="9"/>
    </row>
    <row r="140" spans="1:9" hidden="1" x14ac:dyDescent="0.2">
      <c r="A140" s="5">
        <v>36982</v>
      </c>
      <c r="B140" s="8">
        <v>25285</v>
      </c>
      <c r="C140" s="8">
        <v>7204</v>
      </c>
      <c r="D140" s="8">
        <f t="shared" si="2"/>
        <v>557643</v>
      </c>
      <c r="E140" s="8">
        <v>60908</v>
      </c>
      <c r="F140" s="8">
        <v>24876</v>
      </c>
      <c r="G140" s="8">
        <v>240405</v>
      </c>
      <c r="H140" s="8">
        <v>231454</v>
      </c>
      <c r="I140" s="9"/>
    </row>
    <row r="141" spans="1:9" hidden="1" x14ac:dyDescent="0.2">
      <c r="A141" s="5">
        <v>37012</v>
      </c>
      <c r="B141" s="8">
        <v>26495</v>
      </c>
      <c r="C141" s="8">
        <v>7942</v>
      </c>
      <c r="D141" s="8">
        <f t="shared" si="2"/>
        <v>562796</v>
      </c>
      <c r="E141" s="8">
        <v>60107</v>
      </c>
      <c r="F141" s="8">
        <v>25916</v>
      </c>
      <c r="G141" s="8">
        <v>242599</v>
      </c>
      <c r="H141" s="8">
        <v>234174</v>
      </c>
      <c r="I141" s="9"/>
    </row>
    <row r="142" spans="1:9" hidden="1" x14ac:dyDescent="0.2">
      <c r="A142" s="5">
        <v>37043</v>
      </c>
      <c r="B142" s="8">
        <v>28145</v>
      </c>
      <c r="C142" s="8">
        <v>8183</v>
      </c>
      <c r="D142" s="8">
        <f t="shared" si="2"/>
        <v>565768</v>
      </c>
      <c r="E142" s="8">
        <v>61203</v>
      </c>
      <c r="F142" s="8">
        <v>26259</v>
      </c>
      <c r="G142" s="8">
        <v>243875</v>
      </c>
      <c r="H142" s="8">
        <v>234431</v>
      </c>
      <c r="I142" s="9"/>
    </row>
    <row r="143" spans="1:9" hidden="1" x14ac:dyDescent="0.2">
      <c r="A143" s="5">
        <v>37073</v>
      </c>
      <c r="B143" s="8">
        <v>29698</v>
      </c>
      <c r="C143" s="8">
        <v>8641</v>
      </c>
      <c r="D143" s="8">
        <f t="shared" si="2"/>
        <v>570908</v>
      </c>
      <c r="E143" s="8">
        <v>61624</v>
      </c>
      <c r="F143" s="8">
        <v>28023</v>
      </c>
      <c r="G143" s="8">
        <v>246234</v>
      </c>
      <c r="H143" s="8">
        <v>235027</v>
      </c>
      <c r="I143" s="9"/>
    </row>
    <row r="144" spans="1:9" hidden="1" x14ac:dyDescent="0.2">
      <c r="A144" s="5">
        <v>37104</v>
      </c>
      <c r="B144" s="8">
        <v>29852</v>
      </c>
      <c r="C144" s="8">
        <v>8622</v>
      </c>
      <c r="D144" s="8">
        <f t="shared" si="2"/>
        <v>582057</v>
      </c>
      <c r="E144" s="8">
        <v>62089</v>
      </c>
      <c r="F144" s="8">
        <v>28784</v>
      </c>
      <c r="G144" s="8">
        <v>249005</v>
      </c>
      <c r="H144" s="8">
        <v>242179</v>
      </c>
      <c r="I144" s="9"/>
    </row>
    <row r="145" spans="1:9" hidden="1" x14ac:dyDescent="0.2">
      <c r="A145" s="5">
        <v>37135</v>
      </c>
      <c r="B145" s="8">
        <v>30277</v>
      </c>
      <c r="C145" s="8">
        <v>8624</v>
      </c>
      <c r="D145" s="8">
        <f t="shared" si="2"/>
        <v>592332</v>
      </c>
      <c r="E145" s="8">
        <v>62796</v>
      </c>
      <c r="F145" s="8">
        <v>29374</v>
      </c>
      <c r="G145" s="8">
        <v>250607</v>
      </c>
      <c r="H145" s="8">
        <v>249555</v>
      </c>
      <c r="I145" s="9"/>
    </row>
    <row r="146" spans="1:9" hidden="1" x14ac:dyDescent="0.2">
      <c r="A146" s="5">
        <v>37165</v>
      </c>
      <c r="B146" s="8">
        <v>32425</v>
      </c>
      <c r="C146" s="8">
        <v>8736</v>
      </c>
      <c r="D146" s="8">
        <f t="shared" si="2"/>
        <v>597148</v>
      </c>
      <c r="E146" s="8">
        <v>63222</v>
      </c>
      <c r="F146" s="8">
        <v>29891</v>
      </c>
      <c r="G146" s="8">
        <v>253735</v>
      </c>
      <c r="H146" s="8">
        <v>250300</v>
      </c>
      <c r="I146" s="9"/>
    </row>
    <row r="147" spans="1:9" hidden="1" x14ac:dyDescent="0.2">
      <c r="A147" s="5">
        <v>37196</v>
      </c>
      <c r="B147" s="8">
        <v>35163</v>
      </c>
      <c r="C147" s="8">
        <v>8688</v>
      </c>
      <c r="D147" s="8">
        <f t="shared" si="2"/>
        <v>600015</v>
      </c>
      <c r="E147" s="8">
        <v>64292</v>
      </c>
      <c r="F147" s="8">
        <v>29054</v>
      </c>
      <c r="G147" s="8">
        <v>256071</v>
      </c>
      <c r="H147" s="8">
        <v>250598</v>
      </c>
      <c r="I147" s="9"/>
    </row>
    <row r="148" spans="1:9" hidden="1" x14ac:dyDescent="0.2">
      <c r="A148" s="5">
        <v>37226</v>
      </c>
      <c r="B148" s="8">
        <v>50018</v>
      </c>
      <c r="C148" s="8">
        <v>8742</v>
      </c>
      <c r="D148" s="8">
        <f t="shared" si="2"/>
        <v>615289</v>
      </c>
      <c r="E148" s="8">
        <v>64901</v>
      </c>
      <c r="F148" s="8">
        <v>30069</v>
      </c>
      <c r="G148" s="8">
        <v>259162</v>
      </c>
      <c r="H148" s="8">
        <v>261157</v>
      </c>
      <c r="I148" s="9"/>
    </row>
    <row r="149" spans="1:9" hidden="1" x14ac:dyDescent="0.2">
      <c r="A149" s="5">
        <v>37257</v>
      </c>
      <c r="B149" s="8">
        <v>45186</v>
      </c>
      <c r="C149" s="8">
        <v>8460</v>
      </c>
      <c r="D149" s="8">
        <f t="shared" si="2"/>
        <v>617783</v>
      </c>
      <c r="E149" s="8">
        <v>65714</v>
      </c>
      <c r="F149" s="8">
        <v>29976</v>
      </c>
      <c r="G149" s="8">
        <v>261033</v>
      </c>
      <c r="H149" s="8">
        <v>261060</v>
      </c>
      <c r="I149" s="9"/>
    </row>
    <row r="150" spans="1:9" hidden="1" x14ac:dyDescent="0.2">
      <c r="A150" s="5">
        <v>37288</v>
      </c>
      <c r="B150" s="8">
        <v>43598</v>
      </c>
      <c r="C150" s="8">
        <v>8329</v>
      </c>
      <c r="D150" s="8">
        <f t="shared" si="2"/>
        <v>618309</v>
      </c>
      <c r="E150" s="8">
        <v>66447</v>
      </c>
      <c r="F150" s="8">
        <v>30253</v>
      </c>
      <c r="G150" s="8">
        <v>265020</v>
      </c>
      <c r="H150" s="8">
        <v>256589</v>
      </c>
      <c r="I150" s="9"/>
    </row>
    <row r="151" spans="1:9" hidden="1" x14ac:dyDescent="0.2">
      <c r="A151" s="5">
        <v>37316</v>
      </c>
      <c r="B151" s="8">
        <v>36510</v>
      </c>
      <c r="C151" s="8">
        <v>8548</v>
      </c>
      <c r="D151" s="8">
        <f t="shared" si="2"/>
        <v>623550</v>
      </c>
      <c r="E151" s="8">
        <v>67802</v>
      </c>
      <c r="F151" s="8">
        <v>30680</v>
      </c>
      <c r="G151" s="8">
        <v>266447</v>
      </c>
      <c r="H151" s="8">
        <v>258621</v>
      </c>
      <c r="I151" s="9"/>
    </row>
    <row r="152" spans="1:9" hidden="1" x14ac:dyDescent="0.2">
      <c r="A152" s="5">
        <v>37347</v>
      </c>
      <c r="B152" s="8">
        <v>34507</v>
      </c>
      <c r="C152" s="8">
        <v>8388</v>
      </c>
      <c r="D152" s="8">
        <f t="shared" si="2"/>
        <v>624525</v>
      </c>
      <c r="E152" s="8">
        <v>68494</v>
      </c>
      <c r="F152" s="8">
        <v>30668</v>
      </c>
      <c r="G152" s="8">
        <v>268553</v>
      </c>
      <c r="H152" s="8">
        <v>256810</v>
      </c>
      <c r="I152" s="9"/>
    </row>
    <row r="153" spans="1:9" hidden="1" x14ac:dyDescent="0.2">
      <c r="A153" s="5">
        <v>37377</v>
      </c>
      <c r="B153" s="8">
        <v>35104</v>
      </c>
      <c r="C153" s="8">
        <v>8248</v>
      </c>
      <c r="D153" s="8">
        <f t="shared" si="2"/>
        <v>628189</v>
      </c>
      <c r="E153" s="8">
        <v>69618</v>
      </c>
      <c r="F153" s="8">
        <v>31454</v>
      </c>
      <c r="G153" s="8">
        <v>271901</v>
      </c>
      <c r="H153" s="8">
        <v>255216</v>
      </c>
      <c r="I153" s="9"/>
    </row>
    <row r="154" spans="1:9" hidden="1" x14ac:dyDescent="0.2">
      <c r="A154" s="5">
        <v>37408</v>
      </c>
      <c r="B154" s="8">
        <v>31849</v>
      </c>
      <c r="C154" s="8">
        <v>8118</v>
      </c>
      <c r="D154" s="8">
        <f t="shared" si="2"/>
        <v>633991</v>
      </c>
      <c r="E154" s="8">
        <v>70311</v>
      </c>
      <c r="F154" s="8">
        <v>31598</v>
      </c>
      <c r="G154" s="8">
        <v>274924</v>
      </c>
      <c r="H154" s="8">
        <v>257158</v>
      </c>
      <c r="I154" s="9"/>
    </row>
    <row r="155" spans="1:9" hidden="1" x14ac:dyDescent="0.2">
      <c r="A155" s="5">
        <v>37438</v>
      </c>
      <c r="B155" s="8">
        <v>32814</v>
      </c>
      <c r="C155" s="8">
        <v>8169</v>
      </c>
      <c r="D155" s="8">
        <f t="shared" si="2"/>
        <v>634096</v>
      </c>
      <c r="E155" s="8">
        <v>71202</v>
      </c>
      <c r="F155" s="8">
        <v>31472</v>
      </c>
      <c r="G155" s="8">
        <v>277751</v>
      </c>
      <c r="H155" s="8">
        <v>253671</v>
      </c>
      <c r="I155" s="9"/>
    </row>
    <row r="156" spans="1:9" hidden="1" x14ac:dyDescent="0.2">
      <c r="A156" s="5">
        <v>37469</v>
      </c>
      <c r="B156" s="8">
        <v>36626</v>
      </c>
      <c r="C156" s="8">
        <v>8309</v>
      </c>
      <c r="D156" s="8">
        <f t="shared" si="2"/>
        <v>641385</v>
      </c>
      <c r="E156" s="8">
        <v>72441</v>
      </c>
      <c r="F156" s="8">
        <v>31457</v>
      </c>
      <c r="G156" s="8">
        <v>280286</v>
      </c>
      <c r="H156" s="8">
        <v>257201</v>
      </c>
      <c r="I156" s="9"/>
    </row>
    <row r="157" spans="1:9" hidden="1" x14ac:dyDescent="0.2">
      <c r="A157" s="5">
        <v>37500</v>
      </c>
      <c r="B157" s="8">
        <v>33208</v>
      </c>
      <c r="C157" s="8">
        <v>8615</v>
      </c>
      <c r="D157" s="8">
        <f t="shared" si="2"/>
        <v>649442</v>
      </c>
      <c r="E157" s="8">
        <v>73115</v>
      </c>
      <c r="F157" s="8">
        <v>31035</v>
      </c>
      <c r="G157" s="8">
        <v>279949</v>
      </c>
      <c r="H157" s="8">
        <v>265343</v>
      </c>
      <c r="I157" s="9"/>
    </row>
    <row r="158" spans="1:9" hidden="1" x14ac:dyDescent="0.2">
      <c r="A158" s="5">
        <v>37530</v>
      </c>
      <c r="B158" s="8">
        <v>32855</v>
      </c>
      <c r="C158" s="8">
        <v>8832</v>
      </c>
      <c r="D158" s="8">
        <f t="shared" si="2"/>
        <v>651065</v>
      </c>
      <c r="E158" s="8">
        <v>74141</v>
      </c>
      <c r="F158" s="8">
        <v>31412</v>
      </c>
      <c r="G158" s="8">
        <v>281764</v>
      </c>
      <c r="H158" s="8">
        <v>263748</v>
      </c>
      <c r="I158" s="9"/>
    </row>
    <row r="159" spans="1:9" hidden="1" x14ac:dyDescent="0.2">
      <c r="A159" s="5">
        <v>37561</v>
      </c>
      <c r="B159" s="8">
        <v>33932</v>
      </c>
      <c r="C159" s="8">
        <v>9033</v>
      </c>
      <c r="D159" s="8">
        <f t="shared" si="2"/>
        <v>658835</v>
      </c>
      <c r="E159" s="8">
        <v>75692</v>
      </c>
      <c r="F159" s="8">
        <v>31876</v>
      </c>
      <c r="G159" s="8">
        <v>284850</v>
      </c>
      <c r="H159" s="8">
        <v>266417</v>
      </c>
      <c r="I159" s="9"/>
    </row>
    <row r="160" spans="1:9" hidden="1" x14ac:dyDescent="0.2">
      <c r="A160" s="5">
        <v>37591</v>
      </c>
      <c r="B160" s="8">
        <v>31446</v>
      </c>
      <c r="C160" s="8">
        <v>8967</v>
      </c>
      <c r="D160" s="8">
        <f t="shared" si="2"/>
        <v>663167</v>
      </c>
      <c r="E160" s="8">
        <v>76619</v>
      </c>
      <c r="F160" s="8">
        <v>31329</v>
      </c>
      <c r="G160" s="8">
        <v>286002</v>
      </c>
      <c r="H160" s="8">
        <v>269217</v>
      </c>
      <c r="I160" s="9"/>
    </row>
    <row r="161" spans="1:9" hidden="1" x14ac:dyDescent="0.2">
      <c r="A161" s="5">
        <v>37622</v>
      </c>
      <c r="B161" s="8">
        <v>81057</v>
      </c>
      <c r="C161" s="8">
        <v>7530</v>
      </c>
      <c r="D161" s="8">
        <f t="shared" si="2"/>
        <v>671878</v>
      </c>
      <c r="E161" s="8">
        <v>77669</v>
      </c>
      <c r="F161" s="8">
        <v>31375</v>
      </c>
      <c r="G161" s="8">
        <v>289003</v>
      </c>
      <c r="H161" s="8">
        <v>273831</v>
      </c>
      <c r="I161" s="9"/>
    </row>
    <row r="162" spans="1:9" hidden="1" x14ac:dyDescent="0.2">
      <c r="A162" s="5">
        <v>37653</v>
      </c>
      <c r="B162" s="8">
        <v>84768</v>
      </c>
      <c r="C162" s="8">
        <v>5714</v>
      </c>
      <c r="D162" s="8">
        <f t="shared" si="2"/>
        <v>674366</v>
      </c>
      <c r="E162" s="8">
        <v>78910</v>
      </c>
      <c r="F162" s="8">
        <v>31976</v>
      </c>
      <c r="G162" s="8">
        <v>292702</v>
      </c>
      <c r="H162" s="8">
        <v>270778</v>
      </c>
      <c r="I162" s="9"/>
    </row>
    <row r="163" spans="1:9" hidden="1" x14ac:dyDescent="0.2">
      <c r="A163" s="5">
        <v>37681</v>
      </c>
      <c r="B163" s="8">
        <v>89984</v>
      </c>
      <c r="C163" s="8">
        <v>5300</v>
      </c>
      <c r="D163" s="8">
        <f t="shared" si="2"/>
        <v>682781</v>
      </c>
      <c r="E163" s="8">
        <v>79839</v>
      </c>
      <c r="F163" s="8">
        <v>31812</v>
      </c>
      <c r="G163" s="8">
        <v>296468</v>
      </c>
      <c r="H163" s="8">
        <v>274662</v>
      </c>
      <c r="I163" s="9"/>
    </row>
    <row r="164" spans="1:9" hidden="1" x14ac:dyDescent="0.2">
      <c r="A164" s="5">
        <v>37712</v>
      </c>
      <c r="B164" s="8">
        <v>102757</v>
      </c>
      <c r="C164" s="8">
        <v>5119</v>
      </c>
      <c r="D164" s="8">
        <f t="shared" si="2"/>
        <v>704128</v>
      </c>
      <c r="E164" s="8">
        <v>81100</v>
      </c>
      <c r="F164" s="8">
        <v>32767</v>
      </c>
      <c r="G164" s="8">
        <v>300115</v>
      </c>
      <c r="H164" s="8">
        <v>290146</v>
      </c>
      <c r="I164" s="9"/>
    </row>
    <row r="165" spans="1:9" hidden="1" x14ac:dyDescent="0.2">
      <c r="A165" s="5">
        <v>37742</v>
      </c>
      <c r="B165" s="8">
        <v>78136</v>
      </c>
      <c r="C165" s="8">
        <v>5291</v>
      </c>
      <c r="D165" s="8">
        <f t="shared" si="2"/>
        <v>701689</v>
      </c>
      <c r="E165" s="8">
        <v>82344</v>
      </c>
      <c r="F165" s="8">
        <v>33865</v>
      </c>
      <c r="G165" s="8">
        <v>304291</v>
      </c>
      <c r="H165" s="8">
        <v>281189</v>
      </c>
      <c r="I165" s="9"/>
    </row>
    <row r="166" spans="1:9" hidden="1" x14ac:dyDescent="0.2">
      <c r="A166" s="5">
        <v>37773</v>
      </c>
      <c r="B166" s="8">
        <v>70412</v>
      </c>
      <c r="C166" s="8">
        <v>6324</v>
      </c>
      <c r="D166" s="8">
        <f t="shared" si="2"/>
        <v>714259</v>
      </c>
      <c r="E166" s="8">
        <v>83191</v>
      </c>
      <c r="F166" s="8">
        <v>33816</v>
      </c>
      <c r="G166" s="8">
        <v>307060</v>
      </c>
      <c r="H166" s="8">
        <v>290192</v>
      </c>
      <c r="I166" s="9"/>
    </row>
    <row r="167" spans="1:9" hidden="1" x14ac:dyDescent="0.2">
      <c r="A167" s="5">
        <v>37803</v>
      </c>
      <c r="B167" s="8">
        <v>71356</v>
      </c>
      <c r="C167" s="8">
        <v>6299</v>
      </c>
      <c r="D167" s="8">
        <f t="shared" si="2"/>
        <v>716838</v>
      </c>
      <c r="E167" s="8">
        <v>85184</v>
      </c>
      <c r="F167" s="8">
        <v>33315</v>
      </c>
      <c r="G167" s="8">
        <v>311055</v>
      </c>
      <c r="H167" s="8">
        <v>287284</v>
      </c>
      <c r="I167" s="9"/>
    </row>
    <row r="168" spans="1:9" hidden="1" x14ac:dyDescent="0.2">
      <c r="A168" s="5">
        <v>37834</v>
      </c>
      <c r="B168" s="8">
        <v>72147</v>
      </c>
      <c r="C168" s="8">
        <v>7325</v>
      </c>
      <c r="D168" s="8">
        <f t="shared" si="2"/>
        <v>718183</v>
      </c>
      <c r="E168" s="8">
        <v>86070</v>
      </c>
      <c r="F168" s="8">
        <v>34510</v>
      </c>
      <c r="G168" s="8">
        <v>314943</v>
      </c>
      <c r="H168" s="8">
        <v>282660</v>
      </c>
      <c r="I168" s="9"/>
    </row>
    <row r="169" spans="1:9" hidden="1" x14ac:dyDescent="0.2">
      <c r="A169" s="5">
        <v>37865</v>
      </c>
      <c r="B169" s="8">
        <v>84158</v>
      </c>
      <c r="C169" s="8">
        <v>6556</v>
      </c>
      <c r="D169" s="8">
        <f t="shared" si="2"/>
        <v>724950</v>
      </c>
      <c r="E169" s="8">
        <v>87346</v>
      </c>
      <c r="F169" s="8">
        <v>34836</v>
      </c>
      <c r="G169" s="8">
        <v>318711</v>
      </c>
      <c r="H169" s="8">
        <v>284057</v>
      </c>
      <c r="I169" s="9"/>
    </row>
    <row r="170" spans="1:9" hidden="1" x14ac:dyDescent="0.2">
      <c r="A170" s="5">
        <v>37895</v>
      </c>
      <c r="B170" s="8">
        <v>87537</v>
      </c>
      <c r="C170" s="8">
        <v>7030</v>
      </c>
      <c r="D170" s="8">
        <f t="shared" si="2"/>
        <v>730992</v>
      </c>
      <c r="E170" s="8">
        <v>89390</v>
      </c>
      <c r="F170" s="8">
        <v>34866</v>
      </c>
      <c r="G170" s="8">
        <v>323300</v>
      </c>
      <c r="H170" s="8">
        <v>283436</v>
      </c>
      <c r="I170" s="9"/>
    </row>
    <row r="171" spans="1:9" hidden="1" x14ac:dyDescent="0.2">
      <c r="A171" s="5">
        <v>37926</v>
      </c>
      <c r="B171" s="8">
        <v>95619</v>
      </c>
      <c r="C171" s="8">
        <v>8044</v>
      </c>
      <c r="D171" s="8">
        <f t="shared" si="2"/>
        <v>744137</v>
      </c>
      <c r="E171" s="8">
        <v>87835</v>
      </c>
      <c r="F171" s="8">
        <v>35479</v>
      </c>
      <c r="G171" s="8">
        <v>328342</v>
      </c>
      <c r="H171" s="8">
        <v>292481</v>
      </c>
      <c r="I171" s="9"/>
    </row>
    <row r="172" spans="1:9" hidden="1" x14ac:dyDescent="0.2">
      <c r="A172" s="5">
        <v>37956</v>
      </c>
      <c r="B172" s="8">
        <v>84510</v>
      </c>
      <c r="C172" s="8">
        <v>7785</v>
      </c>
      <c r="D172" s="8">
        <f t="shared" si="2"/>
        <v>746204</v>
      </c>
      <c r="E172" s="8">
        <v>89208</v>
      </c>
      <c r="F172" s="8">
        <v>37166</v>
      </c>
      <c r="G172" s="8">
        <v>331842</v>
      </c>
      <c r="H172" s="8">
        <v>287988</v>
      </c>
      <c r="I172" s="9"/>
    </row>
    <row r="173" spans="1:9" hidden="1" x14ac:dyDescent="0.2">
      <c r="A173" s="5">
        <v>37987</v>
      </c>
      <c r="B173" s="8">
        <v>68852</v>
      </c>
      <c r="C173" s="8">
        <v>7449</v>
      </c>
      <c r="D173" s="8">
        <f t="shared" si="2"/>
        <v>754456</v>
      </c>
      <c r="E173" s="8">
        <v>90088</v>
      </c>
      <c r="F173" s="8">
        <v>37179</v>
      </c>
      <c r="G173" s="8">
        <v>334836</v>
      </c>
      <c r="H173" s="8">
        <v>292353</v>
      </c>
      <c r="I173" s="9"/>
    </row>
    <row r="174" spans="1:9" hidden="1" x14ac:dyDescent="0.2">
      <c r="A174" s="5">
        <v>38018</v>
      </c>
      <c r="B174" s="8">
        <v>62508</v>
      </c>
      <c r="C174" s="8">
        <v>6493</v>
      </c>
      <c r="D174" s="8">
        <f t="shared" si="2"/>
        <v>758936</v>
      </c>
      <c r="E174" s="8">
        <v>91832</v>
      </c>
      <c r="F174" s="8">
        <v>37548</v>
      </c>
      <c r="G174" s="8">
        <v>339142</v>
      </c>
      <c r="H174" s="8">
        <v>290414</v>
      </c>
      <c r="I174" s="9"/>
    </row>
    <row r="175" spans="1:9" hidden="1" x14ac:dyDescent="0.2">
      <c r="A175" s="5">
        <v>38047</v>
      </c>
      <c r="B175" s="8">
        <v>61637</v>
      </c>
      <c r="C175" s="8">
        <v>5935</v>
      </c>
      <c r="D175" s="8">
        <f t="shared" si="2"/>
        <v>767280</v>
      </c>
      <c r="E175" s="8">
        <v>93296</v>
      </c>
      <c r="F175" s="8">
        <v>38631</v>
      </c>
      <c r="G175" s="8">
        <v>345100</v>
      </c>
      <c r="H175" s="8">
        <v>290253</v>
      </c>
      <c r="I175" s="9"/>
    </row>
    <row r="176" spans="1:9" hidden="1" x14ac:dyDescent="0.2">
      <c r="A176" s="5">
        <v>38078</v>
      </c>
      <c r="B176" s="8">
        <v>51956</v>
      </c>
      <c r="C176" s="8">
        <v>5312</v>
      </c>
      <c r="D176" s="8">
        <f t="shared" si="2"/>
        <v>774568</v>
      </c>
      <c r="E176" s="8">
        <v>94474</v>
      </c>
      <c r="F176" s="8">
        <v>38745</v>
      </c>
      <c r="G176" s="8">
        <v>349652</v>
      </c>
      <c r="H176" s="8">
        <v>291697</v>
      </c>
      <c r="I176" s="9"/>
    </row>
    <row r="177" spans="1:9" hidden="1" x14ac:dyDescent="0.2">
      <c r="A177" s="5">
        <v>38108</v>
      </c>
      <c r="B177" s="8">
        <v>53910</v>
      </c>
      <c r="C177" s="8">
        <v>6420</v>
      </c>
      <c r="D177" s="8">
        <f t="shared" si="2"/>
        <v>765650</v>
      </c>
      <c r="E177" s="8">
        <v>96336</v>
      </c>
      <c r="F177" s="8">
        <v>39172</v>
      </c>
      <c r="G177" s="8">
        <v>354884</v>
      </c>
      <c r="H177" s="8">
        <v>275258</v>
      </c>
      <c r="I177" s="9"/>
    </row>
    <row r="178" spans="1:9" hidden="1" x14ac:dyDescent="0.2">
      <c r="A178" s="5">
        <v>38139</v>
      </c>
      <c r="B178" s="8">
        <v>54746</v>
      </c>
      <c r="C178" s="8">
        <v>5269</v>
      </c>
      <c r="D178" s="8">
        <f t="shared" si="2"/>
        <v>778004</v>
      </c>
      <c r="E178" s="8">
        <v>98063</v>
      </c>
      <c r="F178" s="8">
        <v>39836</v>
      </c>
      <c r="G178" s="8">
        <v>362094</v>
      </c>
      <c r="H178" s="8">
        <v>278011</v>
      </c>
      <c r="I178" s="9"/>
    </row>
    <row r="179" spans="1:9" hidden="1" x14ac:dyDescent="0.2">
      <c r="A179" s="5">
        <v>38169</v>
      </c>
      <c r="B179" s="8">
        <v>53364</v>
      </c>
      <c r="C179" s="8">
        <v>5392</v>
      </c>
      <c r="D179" s="8">
        <f t="shared" si="2"/>
        <v>785205</v>
      </c>
      <c r="E179" s="8">
        <v>99961</v>
      </c>
      <c r="F179" s="8">
        <v>40379</v>
      </c>
      <c r="G179" s="8">
        <v>368556</v>
      </c>
      <c r="H179" s="8">
        <v>276309</v>
      </c>
      <c r="I179" s="9"/>
    </row>
    <row r="180" spans="1:9" hidden="1" x14ac:dyDescent="0.2">
      <c r="A180" s="5">
        <v>38200</v>
      </c>
      <c r="B180" s="8">
        <v>55841</v>
      </c>
      <c r="C180" s="8">
        <v>5485</v>
      </c>
      <c r="D180" s="8">
        <f t="shared" si="2"/>
        <v>801657</v>
      </c>
      <c r="E180" s="8">
        <v>101754</v>
      </c>
      <c r="F180" s="8">
        <v>40729</v>
      </c>
      <c r="G180" s="8">
        <v>376347</v>
      </c>
      <c r="H180" s="8">
        <v>282827</v>
      </c>
      <c r="I180" s="9"/>
    </row>
    <row r="181" spans="1:9" hidden="1" x14ac:dyDescent="0.2">
      <c r="A181" s="5">
        <v>38231</v>
      </c>
      <c r="B181" s="8">
        <v>56855</v>
      </c>
      <c r="C181" s="8">
        <v>5250</v>
      </c>
      <c r="D181" s="8">
        <f t="shared" si="2"/>
        <v>822457</v>
      </c>
      <c r="E181" s="8">
        <v>103410</v>
      </c>
      <c r="F181" s="8">
        <v>42220</v>
      </c>
      <c r="G181" s="8">
        <v>383692</v>
      </c>
      <c r="H181" s="8">
        <v>293135</v>
      </c>
      <c r="I181" s="9"/>
    </row>
    <row r="182" spans="1:9" hidden="1" x14ac:dyDescent="0.2">
      <c r="A182" s="5">
        <v>38261</v>
      </c>
      <c r="B182" s="8">
        <v>62973</v>
      </c>
      <c r="C182" s="8">
        <v>5311</v>
      </c>
      <c r="D182" s="8">
        <f t="shared" si="2"/>
        <v>844135</v>
      </c>
      <c r="E182" s="8">
        <v>105724</v>
      </c>
      <c r="F182" s="8">
        <v>43028</v>
      </c>
      <c r="G182" s="8">
        <v>392378</v>
      </c>
      <c r="H182" s="8">
        <v>303005</v>
      </c>
      <c r="I182" s="9"/>
    </row>
    <row r="183" spans="1:9" hidden="1" x14ac:dyDescent="0.2">
      <c r="A183" s="5">
        <v>38292</v>
      </c>
      <c r="B183" s="8">
        <v>70569</v>
      </c>
      <c r="C183" s="8">
        <v>5187</v>
      </c>
      <c r="D183" s="8">
        <f t="shared" si="2"/>
        <v>862977</v>
      </c>
      <c r="E183" s="8">
        <v>108249</v>
      </c>
      <c r="F183" s="8">
        <v>42325</v>
      </c>
      <c r="G183" s="8">
        <v>403653</v>
      </c>
      <c r="H183" s="8">
        <v>308750</v>
      </c>
      <c r="I183" s="9"/>
    </row>
    <row r="184" spans="1:9" hidden="1" x14ac:dyDescent="0.2">
      <c r="A184" s="5">
        <v>38322</v>
      </c>
      <c r="B184" s="8">
        <v>79289</v>
      </c>
      <c r="C184" s="8">
        <v>5461</v>
      </c>
      <c r="D184" s="8">
        <f t="shared" si="2"/>
        <v>869474</v>
      </c>
      <c r="E184" s="8">
        <v>109469</v>
      </c>
      <c r="F184" s="8">
        <v>43048</v>
      </c>
      <c r="G184" s="8">
        <v>412769</v>
      </c>
      <c r="H184" s="8">
        <v>304188</v>
      </c>
      <c r="I184" s="9"/>
    </row>
    <row r="185" spans="1:9" hidden="1" x14ac:dyDescent="0.2">
      <c r="A185" s="5">
        <v>38353</v>
      </c>
      <c r="B185" s="8">
        <v>68941</v>
      </c>
      <c r="C185" s="8">
        <v>5326</v>
      </c>
      <c r="D185" s="8">
        <f t="shared" si="2"/>
        <v>887299</v>
      </c>
      <c r="E185" s="8">
        <v>110064</v>
      </c>
      <c r="F185" s="8">
        <v>41956</v>
      </c>
      <c r="G185" s="8">
        <v>418851</v>
      </c>
      <c r="H185" s="8">
        <v>316428</v>
      </c>
      <c r="I185" s="9"/>
    </row>
    <row r="186" spans="1:9" hidden="1" x14ac:dyDescent="0.2">
      <c r="A186" s="5">
        <v>38384</v>
      </c>
      <c r="B186" s="8">
        <v>70070</v>
      </c>
      <c r="C186" s="8">
        <v>5818</v>
      </c>
      <c r="D186" s="8">
        <f t="shared" si="2"/>
        <v>897342</v>
      </c>
      <c r="E186" s="8">
        <v>111279</v>
      </c>
      <c r="F186" s="8">
        <v>42664</v>
      </c>
      <c r="G186" s="8">
        <v>421855</v>
      </c>
      <c r="H186" s="8">
        <v>321544</v>
      </c>
      <c r="I186" s="9"/>
    </row>
    <row r="187" spans="1:9" hidden="1" x14ac:dyDescent="0.2">
      <c r="A187" s="5">
        <v>38412</v>
      </c>
      <c r="B187" s="8">
        <v>65286</v>
      </c>
      <c r="C187" s="8">
        <v>5140</v>
      </c>
      <c r="D187" s="8">
        <f t="shared" si="2"/>
        <v>909677</v>
      </c>
      <c r="E187" s="8">
        <v>112978</v>
      </c>
      <c r="F187" s="8">
        <v>43254</v>
      </c>
      <c r="G187" s="8">
        <v>430359</v>
      </c>
      <c r="H187" s="8">
        <v>323086</v>
      </c>
      <c r="I187" s="9"/>
    </row>
    <row r="188" spans="1:9" hidden="1" x14ac:dyDescent="0.2">
      <c r="A188" s="5">
        <v>38443</v>
      </c>
      <c r="B188" s="8">
        <v>68730</v>
      </c>
      <c r="C188" s="8">
        <v>5321</v>
      </c>
      <c r="D188" s="8">
        <f t="shared" si="2"/>
        <v>930211</v>
      </c>
      <c r="E188" s="8">
        <v>115068</v>
      </c>
      <c r="F188" s="8">
        <v>43629</v>
      </c>
      <c r="G188" s="8">
        <v>438963</v>
      </c>
      <c r="H188" s="8">
        <v>332551</v>
      </c>
      <c r="I188" s="9"/>
    </row>
    <row r="189" spans="1:9" hidden="1" x14ac:dyDescent="0.2">
      <c r="A189" s="5">
        <v>38473</v>
      </c>
      <c r="B189" s="8">
        <v>71128</v>
      </c>
      <c r="C189" s="8">
        <v>5088</v>
      </c>
      <c r="D189" s="8">
        <f t="shared" si="2"/>
        <v>941941</v>
      </c>
      <c r="E189" s="8">
        <v>117220</v>
      </c>
      <c r="F189" s="8">
        <v>44348</v>
      </c>
      <c r="G189" s="8">
        <v>449163</v>
      </c>
      <c r="H189" s="8">
        <v>331210</v>
      </c>
      <c r="I189" s="9"/>
    </row>
    <row r="190" spans="1:9" hidden="1" x14ac:dyDescent="0.2">
      <c r="A190" s="5">
        <v>38504</v>
      </c>
      <c r="B190" s="8">
        <v>67660</v>
      </c>
      <c r="C190" s="8">
        <v>4577</v>
      </c>
      <c r="D190" s="8">
        <f t="shared" si="2"/>
        <v>953643</v>
      </c>
      <c r="E190" s="8">
        <v>119214</v>
      </c>
      <c r="F190" s="8">
        <v>44786</v>
      </c>
      <c r="G190" s="8">
        <v>459502</v>
      </c>
      <c r="H190" s="8">
        <v>330141</v>
      </c>
      <c r="I190" s="9"/>
    </row>
    <row r="191" spans="1:9" hidden="1" x14ac:dyDescent="0.2">
      <c r="A191" s="5">
        <v>38534</v>
      </c>
      <c r="B191" s="8">
        <v>73624</v>
      </c>
      <c r="C191" s="8">
        <v>4579</v>
      </c>
      <c r="D191" s="8">
        <f t="shared" si="2"/>
        <v>969658</v>
      </c>
      <c r="E191" s="8">
        <v>121431</v>
      </c>
      <c r="F191" s="8">
        <v>45460</v>
      </c>
      <c r="G191" s="8">
        <v>469988</v>
      </c>
      <c r="H191" s="8">
        <v>332779</v>
      </c>
      <c r="I191" s="9"/>
    </row>
    <row r="192" spans="1:9" hidden="1" x14ac:dyDescent="0.2">
      <c r="A192" s="5">
        <v>38565</v>
      </c>
      <c r="B192" s="8">
        <v>77759</v>
      </c>
      <c r="C192" s="8">
        <v>4241</v>
      </c>
      <c r="D192" s="8">
        <f t="shared" si="2"/>
        <v>977099</v>
      </c>
      <c r="E192" s="8">
        <v>123597</v>
      </c>
      <c r="F192" s="8">
        <v>46408</v>
      </c>
      <c r="G192" s="8">
        <v>481463</v>
      </c>
      <c r="H192" s="8">
        <v>325631</v>
      </c>
      <c r="I192" s="9"/>
    </row>
    <row r="193" spans="1:9" hidden="1" x14ac:dyDescent="0.2">
      <c r="A193" s="5">
        <v>38596</v>
      </c>
      <c r="B193" s="8">
        <v>82831</v>
      </c>
      <c r="C193" s="8">
        <v>4534</v>
      </c>
      <c r="D193" s="8">
        <f t="shared" si="2"/>
        <v>999649</v>
      </c>
      <c r="E193" s="8">
        <v>123281</v>
      </c>
      <c r="F193" s="8">
        <v>47227</v>
      </c>
      <c r="G193" s="8">
        <v>494046</v>
      </c>
      <c r="H193" s="8">
        <v>335095</v>
      </c>
      <c r="I193" s="9"/>
    </row>
    <row r="194" spans="1:9" hidden="1" x14ac:dyDescent="0.2">
      <c r="A194" s="5">
        <v>38626</v>
      </c>
      <c r="B194" s="8">
        <v>67656</v>
      </c>
      <c r="C194" s="8">
        <v>4830</v>
      </c>
      <c r="D194" s="8">
        <f t="shared" si="2"/>
        <v>1015521</v>
      </c>
      <c r="E194" s="8">
        <v>125141</v>
      </c>
      <c r="F194" s="8">
        <v>48077</v>
      </c>
      <c r="G194" s="8">
        <v>501270</v>
      </c>
      <c r="H194" s="8">
        <v>341033</v>
      </c>
      <c r="I194" s="9"/>
    </row>
    <row r="195" spans="1:9" hidden="1" x14ac:dyDescent="0.2">
      <c r="A195" s="5">
        <v>38657</v>
      </c>
      <c r="B195" s="8">
        <v>75373</v>
      </c>
      <c r="C195" s="8">
        <v>5050</v>
      </c>
      <c r="D195" s="8">
        <f t="shared" si="2"/>
        <v>1034701</v>
      </c>
      <c r="E195" s="8">
        <v>127434</v>
      </c>
      <c r="F195" s="8">
        <v>49183</v>
      </c>
      <c r="G195" s="8">
        <v>515212</v>
      </c>
      <c r="H195" s="8">
        <v>342872</v>
      </c>
      <c r="I195" s="9"/>
    </row>
    <row r="196" spans="1:9" hidden="1" x14ac:dyDescent="0.2">
      <c r="A196" s="5">
        <v>38687</v>
      </c>
      <c r="B196" s="8">
        <v>81493</v>
      </c>
      <c r="C196" s="8">
        <v>5323</v>
      </c>
      <c r="D196" s="8">
        <f t="shared" si="2"/>
        <v>1053379</v>
      </c>
      <c r="E196" s="8">
        <v>129701</v>
      </c>
      <c r="F196" s="8">
        <v>49603</v>
      </c>
      <c r="G196" s="8">
        <v>526647</v>
      </c>
      <c r="H196" s="8">
        <v>347428</v>
      </c>
      <c r="I196" s="9"/>
    </row>
    <row r="197" spans="1:9" hidden="1" x14ac:dyDescent="0.2">
      <c r="A197" s="5">
        <v>38718</v>
      </c>
      <c r="B197" s="8">
        <v>80419</v>
      </c>
      <c r="C197" s="8">
        <v>4885</v>
      </c>
      <c r="D197" s="8">
        <f t="shared" si="2"/>
        <v>1073010</v>
      </c>
      <c r="E197" s="8">
        <v>131031</v>
      </c>
      <c r="F197" s="8">
        <v>49976</v>
      </c>
      <c r="G197" s="8">
        <v>533672</v>
      </c>
      <c r="H197" s="8">
        <v>358331</v>
      </c>
      <c r="I197" s="9"/>
    </row>
    <row r="198" spans="1:9" hidden="1" x14ac:dyDescent="0.2">
      <c r="A198" s="5">
        <v>38749</v>
      </c>
      <c r="B198" s="8">
        <v>77746</v>
      </c>
      <c r="C198" s="8">
        <v>4930</v>
      </c>
      <c r="D198" s="8">
        <f t="shared" ref="D198:D232" si="3">E198+F198+G198+H198</f>
        <v>1100230</v>
      </c>
      <c r="E198" s="8">
        <v>135457</v>
      </c>
      <c r="F198" s="8">
        <v>52603</v>
      </c>
      <c r="G198" s="8">
        <v>546500</v>
      </c>
      <c r="H198" s="8">
        <v>365670</v>
      </c>
      <c r="I198" s="9"/>
    </row>
    <row r="199" spans="1:9" hidden="1" x14ac:dyDescent="0.2">
      <c r="A199" s="5">
        <v>38777</v>
      </c>
      <c r="B199" s="8">
        <v>84072</v>
      </c>
      <c r="C199" s="8">
        <v>4497</v>
      </c>
      <c r="D199" s="8">
        <f t="shared" si="3"/>
        <v>1128587</v>
      </c>
      <c r="E199" s="8">
        <v>134493</v>
      </c>
      <c r="F199" s="8">
        <v>52278</v>
      </c>
      <c r="G199" s="8">
        <v>559607</v>
      </c>
      <c r="H199" s="8">
        <v>382209</v>
      </c>
      <c r="I199" s="9"/>
    </row>
    <row r="200" spans="1:9" hidden="1" x14ac:dyDescent="0.2">
      <c r="A200" s="5">
        <v>38808</v>
      </c>
      <c r="B200" s="8">
        <v>88369</v>
      </c>
      <c r="C200" s="8">
        <v>4482</v>
      </c>
      <c r="D200" s="8">
        <f t="shared" si="3"/>
        <v>1141493</v>
      </c>
      <c r="E200" s="8">
        <v>136173</v>
      </c>
      <c r="F200" s="8">
        <v>52946</v>
      </c>
      <c r="G200" s="8">
        <v>570913</v>
      </c>
      <c r="H200" s="8">
        <v>381461</v>
      </c>
      <c r="I200" s="9"/>
    </row>
    <row r="201" spans="1:9" hidden="1" x14ac:dyDescent="0.2">
      <c r="A201" s="5">
        <v>38838</v>
      </c>
      <c r="B201" s="8">
        <v>91053</v>
      </c>
      <c r="C201" s="8">
        <v>4325</v>
      </c>
      <c r="D201" s="8">
        <f t="shared" si="3"/>
        <v>1150715</v>
      </c>
      <c r="E201" s="8">
        <v>137985</v>
      </c>
      <c r="F201" s="8">
        <v>52778</v>
      </c>
      <c r="G201" s="8">
        <v>583891</v>
      </c>
      <c r="H201" s="8">
        <v>376061</v>
      </c>
      <c r="I201" s="9"/>
    </row>
    <row r="202" spans="1:9" hidden="1" x14ac:dyDescent="0.2">
      <c r="A202" s="5">
        <v>38869</v>
      </c>
      <c r="B202" s="8">
        <v>90951</v>
      </c>
      <c r="C202" s="8">
        <v>4615</v>
      </c>
      <c r="D202" s="8">
        <f t="shared" si="3"/>
        <v>1170796</v>
      </c>
      <c r="E202" s="8">
        <v>140721</v>
      </c>
      <c r="F202" s="8">
        <v>53717</v>
      </c>
      <c r="G202" s="8">
        <v>596283</v>
      </c>
      <c r="H202" s="8">
        <v>380075</v>
      </c>
      <c r="I202" s="9"/>
    </row>
    <row r="203" spans="1:9" hidden="1" x14ac:dyDescent="0.2">
      <c r="A203" s="5">
        <v>38899</v>
      </c>
      <c r="B203" s="8">
        <v>95395</v>
      </c>
      <c r="C203" s="8">
        <v>4820</v>
      </c>
      <c r="D203" s="8">
        <f t="shared" si="3"/>
        <v>1204579</v>
      </c>
      <c r="E203" s="8">
        <v>143113</v>
      </c>
      <c r="F203" s="8">
        <v>54529</v>
      </c>
      <c r="G203" s="8">
        <v>612151</v>
      </c>
      <c r="H203" s="8">
        <v>394786</v>
      </c>
      <c r="I203" s="9"/>
    </row>
    <row r="204" spans="1:9" hidden="1" x14ac:dyDescent="0.2">
      <c r="A204" s="5">
        <v>38930</v>
      </c>
      <c r="B204" s="8">
        <v>87450</v>
      </c>
      <c r="C204" s="8">
        <v>4483</v>
      </c>
      <c r="D204" s="8">
        <f t="shared" si="3"/>
        <v>1232392</v>
      </c>
      <c r="E204" s="8">
        <v>143075</v>
      </c>
      <c r="F204" s="8">
        <v>55614</v>
      </c>
      <c r="G204" s="8">
        <v>627412</v>
      </c>
      <c r="H204" s="8">
        <v>406291</v>
      </c>
      <c r="I204" s="9"/>
    </row>
    <row r="205" spans="1:9" hidden="1" x14ac:dyDescent="0.2">
      <c r="A205" s="5">
        <v>38961</v>
      </c>
      <c r="B205" s="8">
        <v>96152</v>
      </c>
      <c r="C205" s="8">
        <v>4483</v>
      </c>
      <c r="D205" s="8">
        <f t="shared" si="3"/>
        <v>1261378</v>
      </c>
      <c r="E205" s="8">
        <v>140700</v>
      </c>
      <c r="F205" s="8">
        <v>56750</v>
      </c>
      <c r="G205" s="8">
        <v>640449</v>
      </c>
      <c r="H205" s="8">
        <v>423479</v>
      </c>
      <c r="I205" s="9"/>
    </row>
    <row r="206" spans="1:9" hidden="1" x14ac:dyDescent="0.2">
      <c r="A206" s="5">
        <v>38991</v>
      </c>
      <c r="B206" s="8">
        <v>95326</v>
      </c>
      <c r="C206" s="8">
        <v>4620</v>
      </c>
      <c r="D206" s="8">
        <f t="shared" si="3"/>
        <v>1287129</v>
      </c>
      <c r="E206" s="8">
        <v>141672</v>
      </c>
      <c r="F206" s="8">
        <v>57599</v>
      </c>
      <c r="G206" s="8">
        <v>656379</v>
      </c>
      <c r="H206" s="8">
        <v>431479</v>
      </c>
      <c r="I206" s="9"/>
    </row>
    <row r="207" spans="1:9" hidden="1" x14ac:dyDescent="0.2">
      <c r="A207" s="5">
        <v>39022</v>
      </c>
      <c r="B207" s="8">
        <v>91474</v>
      </c>
      <c r="C207" s="8">
        <v>4596</v>
      </c>
      <c r="D207" s="8">
        <f t="shared" si="3"/>
        <v>1317646</v>
      </c>
      <c r="E207" s="8">
        <v>144841</v>
      </c>
      <c r="F207" s="8">
        <v>58834</v>
      </c>
      <c r="G207" s="8">
        <v>671869</v>
      </c>
      <c r="H207" s="8">
        <v>442102</v>
      </c>
      <c r="I207" s="9"/>
    </row>
    <row r="208" spans="1:9" hidden="1" x14ac:dyDescent="0.2">
      <c r="A208" s="5">
        <v>39052</v>
      </c>
      <c r="B208" s="8">
        <v>85789</v>
      </c>
      <c r="C208" s="8">
        <v>4669</v>
      </c>
      <c r="D208" s="8">
        <f t="shared" si="3"/>
        <v>1344416</v>
      </c>
      <c r="E208" s="8">
        <v>147399</v>
      </c>
      <c r="F208" s="8">
        <v>60157</v>
      </c>
      <c r="G208" s="8">
        <v>684593</v>
      </c>
      <c r="H208" s="8">
        <v>452267</v>
      </c>
      <c r="I208" s="9"/>
    </row>
    <row r="209" spans="1:9" hidden="1" x14ac:dyDescent="0.2">
      <c r="A209" s="5">
        <v>39083</v>
      </c>
      <c r="B209" s="8">
        <v>77098</v>
      </c>
      <c r="C209" s="8">
        <v>4662</v>
      </c>
      <c r="D209" s="8">
        <f t="shared" si="3"/>
        <v>1363927</v>
      </c>
      <c r="E209" s="8">
        <v>149498</v>
      </c>
      <c r="F209" s="8">
        <v>60809</v>
      </c>
      <c r="G209" s="8">
        <v>694121</v>
      </c>
      <c r="H209" s="8">
        <v>459499</v>
      </c>
      <c r="I209" s="9"/>
    </row>
    <row r="210" spans="1:9" hidden="1" x14ac:dyDescent="0.2">
      <c r="A210" s="5">
        <v>39114</v>
      </c>
      <c r="B210" s="8">
        <v>81214</v>
      </c>
      <c r="C210" s="8">
        <v>4747</v>
      </c>
      <c r="D210" s="8">
        <f t="shared" si="3"/>
        <v>1405718</v>
      </c>
      <c r="E210" s="8">
        <v>152829</v>
      </c>
      <c r="F210" s="8">
        <v>61642</v>
      </c>
      <c r="G210" s="8">
        <v>708211</v>
      </c>
      <c r="H210" s="8">
        <v>483036</v>
      </c>
      <c r="I210" s="9"/>
    </row>
    <row r="211" spans="1:9" hidden="1" x14ac:dyDescent="0.2">
      <c r="A211" s="5">
        <v>39142</v>
      </c>
      <c r="B211" s="8">
        <v>80572</v>
      </c>
      <c r="C211" s="8">
        <v>5179</v>
      </c>
      <c r="D211" s="8">
        <f t="shared" si="3"/>
        <v>1424175</v>
      </c>
      <c r="E211" s="8">
        <v>156170</v>
      </c>
      <c r="F211" s="8">
        <v>62754</v>
      </c>
      <c r="G211" s="8">
        <v>715768</v>
      </c>
      <c r="H211" s="8">
        <v>489483</v>
      </c>
      <c r="I211" s="9"/>
    </row>
    <row r="212" spans="1:9" hidden="1" x14ac:dyDescent="0.2">
      <c r="A212" s="5">
        <v>39173</v>
      </c>
      <c r="B212" s="8">
        <v>83878</v>
      </c>
      <c r="C212" s="8">
        <v>5384</v>
      </c>
      <c r="D212" s="8">
        <f t="shared" si="3"/>
        <v>1453884</v>
      </c>
      <c r="E212" s="8">
        <v>157881</v>
      </c>
      <c r="F212" s="8">
        <v>63151</v>
      </c>
      <c r="G212" s="8">
        <v>728367</v>
      </c>
      <c r="H212" s="8">
        <v>504485</v>
      </c>
      <c r="I212" s="9"/>
    </row>
    <row r="213" spans="1:9" hidden="1" x14ac:dyDescent="0.2">
      <c r="A213" s="5">
        <v>39203</v>
      </c>
      <c r="B213" s="8">
        <v>83601</v>
      </c>
      <c r="C213" s="8">
        <v>5044</v>
      </c>
      <c r="D213" s="8">
        <f t="shared" si="3"/>
        <v>1466471</v>
      </c>
      <c r="E213" s="8">
        <v>153554</v>
      </c>
      <c r="F213" s="8">
        <v>64138</v>
      </c>
      <c r="G213" s="8">
        <v>744803</v>
      </c>
      <c r="H213" s="8">
        <v>503976</v>
      </c>
      <c r="I213" s="9"/>
    </row>
    <row r="214" spans="1:9" hidden="1" x14ac:dyDescent="0.2">
      <c r="A214" s="5">
        <v>39234</v>
      </c>
      <c r="B214" s="8">
        <v>79783</v>
      </c>
      <c r="C214" s="8">
        <v>5104</v>
      </c>
      <c r="D214" s="8">
        <f t="shared" si="3"/>
        <v>1495605</v>
      </c>
      <c r="E214" s="8">
        <v>154188</v>
      </c>
      <c r="F214" s="8">
        <v>63822</v>
      </c>
      <c r="G214" s="8">
        <v>758080</v>
      </c>
      <c r="H214" s="8">
        <v>519515</v>
      </c>
      <c r="I214" s="9"/>
    </row>
    <row r="215" spans="1:9" hidden="1" x14ac:dyDescent="0.2">
      <c r="A215" s="5">
        <v>39264</v>
      </c>
      <c r="B215" s="8">
        <v>83206</v>
      </c>
      <c r="C215" s="8">
        <v>4801</v>
      </c>
      <c r="D215" s="8">
        <f t="shared" si="3"/>
        <v>1519474</v>
      </c>
      <c r="E215" s="8">
        <v>157629</v>
      </c>
      <c r="F215" s="8">
        <v>63185</v>
      </c>
      <c r="G215" s="8">
        <v>775369</v>
      </c>
      <c r="H215" s="8">
        <v>523291</v>
      </c>
      <c r="I215" s="9"/>
    </row>
    <row r="216" spans="1:9" hidden="1" x14ac:dyDescent="0.2">
      <c r="A216" s="5">
        <v>39295</v>
      </c>
      <c r="B216" s="8">
        <v>83999</v>
      </c>
      <c r="C216" s="8">
        <v>4725</v>
      </c>
      <c r="D216" s="8">
        <f t="shared" si="3"/>
        <v>1543894</v>
      </c>
      <c r="E216" s="8">
        <v>162090</v>
      </c>
      <c r="F216" s="8">
        <v>62558</v>
      </c>
      <c r="G216" s="8">
        <v>793085</v>
      </c>
      <c r="H216" s="8">
        <v>526161</v>
      </c>
      <c r="I216" s="9"/>
    </row>
    <row r="217" spans="1:9" hidden="1" x14ac:dyDescent="0.2">
      <c r="A217" s="5">
        <v>39326</v>
      </c>
      <c r="B217" s="8">
        <v>86256</v>
      </c>
      <c r="C217" s="8">
        <v>4643</v>
      </c>
      <c r="D217" s="8">
        <f t="shared" si="3"/>
        <v>1578785</v>
      </c>
      <c r="E217" s="8">
        <v>165679</v>
      </c>
      <c r="F217" s="8">
        <v>61849</v>
      </c>
      <c r="G217" s="8">
        <v>807536</v>
      </c>
      <c r="H217" s="8">
        <v>543721</v>
      </c>
      <c r="I217" s="9"/>
    </row>
    <row r="218" spans="1:9" hidden="1" x14ac:dyDescent="0.2">
      <c r="A218" s="5">
        <v>39356</v>
      </c>
      <c r="B218" s="8">
        <v>90795</v>
      </c>
      <c r="C218" s="8">
        <v>4657</v>
      </c>
      <c r="D218" s="8">
        <f t="shared" si="3"/>
        <v>1602042</v>
      </c>
      <c r="E218" s="8">
        <v>167786</v>
      </c>
      <c r="F218" s="8">
        <v>60840</v>
      </c>
      <c r="G218" s="8">
        <v>822356</v>
      </c>
      <c r="H218" s="8">
        <v>551060</v>
      </c>
      <c r="I218" s="9"/>
    </row>
    <row r="219" spans="1:9" hidden="1" x14ac:dyDescent="0.2">
      <c r="A219" s="5">
        <v>39387</v>
      </c>
      <c r="B219" s="8">
        <v>106527</v>
      </c>
      <c r="C219" s="8">
        <v>4805</v>
      </c>
      <c r="D219" s="8">
        <f t="shared" si="3"/>
        <v>1623276</v>
      </c>
      <c r="E219" s="8">
        <v>173145</v>
      </c>
      <c r="F219" s="8">
        <v>58290</v>
      </c>
      <c r="G219" s="8">
        <v>838436</v>
      </c>
      <c r="H219" s="8">
        <v>553405</v>
      </c>
      <c r="I219" s="9"/>
    </row>
    <row r="220" spans="1:9" hidden="1" x14ac:dyDescent="0.2">
      <c r="A220" s="5">
        <v>39417</v>
      </c>
      <c r="B220" s="8">
        <v>96949</v>
      </c>
      <c r="C220" s="8">
        <v>4867</v>
      </c>
      <c r="D220" s="8">
        <f t="shared" si="3"/>
        <v>1642043</v>
      </c>
      <c r="E220" s="8">
        <v>176725</v>
      </c>
      <c r="F220" s="8">
        <v>57613</v>
      </c>
      <c r="G220" s="8">
        <v>853819</v>
      </c>
      <c r="H220" s="8">
        <v>553886</v>
      </c>
      <c r="I220" s="9"/>
    </row>
    <row r="221" spans="1:9" hidden="1" x14ac:dyDescent="0.2">
      <c r="A221" s="5">
        <v>39448</v>
      </c>
      <c r="B221" s="8">
        <v>90698</v>
      </c>
      <c r="C221" s="8">
        <v>3074</v>
      </c>
      <c r="D221" s="8">
        <f t="shared" si="3"/>
        <v>1688216</v>
      </c>
      <c r="E221" s="8">
        <v>181959</v>
      </c>
      <c r="F221" s="8">
        <v>57033</v>
      </c>
      <c r="G221" s="8">
        <v>864526</v>
      </c>
      <c r="H221" s="8">
        <v>584698</v>
      </c>
      <c r="I221" s="9"/>
    </row>
    <row r="222" spans="1:9" hidden="1" x14ac:dyDescent="0.2">
      <c r="A222" s="5">
        <v>39479</v>
      </c>
      <c r="B222" s="8">
        <v>88011</v>
      </c>
      <c r="C222" s="8">
        <v>4294</v>
      </c>
      <c r="D222" s="8">
        <f t="shared" si="3"/>
        <v>1710028</v>
      </c>
      <c r="E222" s="8">
        <v>184961</v>
      </c>
      <c r="F222" s="8">
        <v>57067</v>
      </c>
      <c r="G222" s="8">
        <v>871532</v>
      </c>
      <c r="H222" s="8">
        <v>596468</v>
      </c>
      <c r="I222" s="9"/>
    </row>
    <row r="223" spans="1:9" hidden="1" x14ac:dyDescent="0.2">
      <c r="A223" s="5">
        <v>39508</v>
      </c>
      <c r="B223" s="8">
        <v>92321</v>
      </c>
      <c r="C223" s="8">
        <v>4713</v>
      </c>
      <c r="D223" s="8">
        <f t="shared" si="3"/>
        <v>1753684</v>
      </c>
      <c r="E223" s="8">
        <v>188559</v>
      </c>
      <c r="F223" s="8">
        <v>55830</v>
      </c>
      <c r="G223" s="8">
        <v>882039</v>
      </c>
      <c r="H223" s="8">
        <v>627256</v>
      </c>
      <c r="I223" s="9"/>
    </row>
    <row r="224" spans="1:9" hidden="1" x14ac:dyDescent="0.2">
      <c r="A224" s="5">
        <v>39539</v>
      </c>
      <c r="B224" s="8">
        <v>79330</v>
      </c>
      <c r="C224" s="8">
        <v>5631</v>
      </c>
      <c r="D224" s="8">
        <f t="shared" si="3"/>
        <v>1767266</v>
      </c>
      <c r="E224" s="8">
        <v>192052</v>
      </c>
      <c r="F224" s="8">
        <v>54800</v>
      </c>
      <c r="G224" s="8">
        <v>887939</v>
      </c>
      <c r="H224" s="8">
        <v>632475</v>
      </c>
      <c r="I224" s="9"/>
    </row>
    <row r="225" spans="1:9" hidden="1" x14ac:dyDescent="0.2">
      <c r="A225" s="5">
        <v>39569</v>
      </c>
      <c r="B225" s="8">
        <v>87454</v>
      </c>
      <c r="C225" s="8">
        <v>5851</v>
      </c>
      <c r="D225" s="8">
        <f t="shared" si="3"/>
        <v>1779356</v>
      </c>
      <c r="E225" s="8">
        <v>193535</v>
      </c>
      <c r="F225" s="8">
        <v>53802</v>
      </c>
      <c r="G225" s="8">
        <v>898274</v>
      </c>
      <c r="H225" s="8">
        <v>633745</v>
      </c>
      <c r="I225" s="9"/>
    </row>
    <row r="226" spans="1:9" hidden="1" x14ac:dyDescent="0.2">
      <c r="A226" s="5">
        <v>39600</v>
      </c>
      <c r="B226" s="8">
        <v>86961</v>
      </c>
      <c r="C226" s="8">
        <v>4561</v>
      </c>
      <c r="D226" s="8">
        <f t="shared" si="3"/>
        <v>1819132</v>
      </c>
      <c r="E226" s="8">
        <v>196147</v>
      </c>
      <c r="F226" s="8">
        <v>52291</v>
      </c>
      <c r="G226" s="8">
        <v>908848</v>
      </c>
      <c r="H226" s="8">
        <v>661846</v>
      </c>
      <c r="I226" s="9"/>
    </row>
    <row r="227" spans="1:9" hidden="1" x14ac:dyDescent="0.2">
      <c r="A227" s="5">
        <v>39630</v>
      </c>
      <c r="B227" s="8">
        <v>91726</v>
      </c>
      <c r="C227" s="8">
        <v>4683</v>
      </c>
      <c r="D227" s="8">
        <f t="shared" si="3"/>
        <v>1826912</v>
      </c>
      <c r="E227" s="8">
        <v>198005</v>
      </c>
      <c r="F227" s="8">
        <v>51382</v>
      </c>
      <c r="G227" s="8">
        <v>923534</v>
      </c>
      <c r="H227" s="8">
        <v>653991</v>
      </c>
      <c r="I227" s="9"/>
    </row>
    <row r="228" spans="1:9" hidden="1" x14ac:dyDescent="0.2">
      <c r="A228" s="5">
        <v>39661</v>
      </c>
      <c r="B228" s="8">
        <v>87178</v>
      </c>
      <c r="C228" s="8">
        <v>4581</v>
      </c>
      <c r="D228" s="8">
        <f t="shared" si="3"/>
        <v>1846996</v>
      </c>
      <c r="E228" s="8">
        <v>199758</v>
      </c>
      <c r="F228" s="8">
        <v>50334</v>
      </c>
      <c r="G228" s="8">
        <v>932668</v>
      </c>
      <c r="H228" s="8">
        <v>664236</v>
      </c>
      <c r="I228" s="9"/>
    </row>
    <row r="229" spans="1:9" hidden="1" x14ac:dyDescent="0.2">
      <c r="A229" s="5">
        <v>39692</v>
      </c>
      <c r="B229" s="8">
        <v>79187</v>
      </c>
      <c r="C229" s="8">
        <v>6334</v>
      </c>
      <c r="D229" s="8">
        <f t="shared" si="3"/>
        <v>1857224</v>
      </c>
      <c r="E229" s="8">
        <v>201741</v>
      </c>
      <c r="F229" s="8">
        <v>50029</v>
      </c>
      <c r="G229" s="8">
        <v>941733</v>
      </c>
      <c r="H229" s="8">
        <v>663721</v>
      </c>
      <c r="I229" s="9"/>
    </row>
    <row r="230" spans="1:9" hidden="1" x14ac:dyDescent="0.2">
      <c r="A230" s="5">
        <v>39722</v>
      </c>
      <c r="B230" s="8">
        <v>92910</v>
      </c>
      <c r="C230" s="8">
        <v>7679</v>
      </c>
      <c r="D230" s="8">
        <f t="shared" si="3"/>
        <v>1875656</v>
      </c>
      <c r="E230" s="8">
        <v>203441</v>
      </c>
      <c r="F230" s="8">
        <v>49260</v>
      </c>
      <c r="G230" s="8">
        <v>954794</v>
      </c>
      <c r="H230" s="8">
        <v>668161</v>
      </c>
      <c r="I230" s="9"/>
    </row>
    <row r="231" spans="1:9" hidden="1" x14ac:dyDescent="0.2">
      <c r="A231" s="5">
        <v>39753</v>
      </c>
      <c r="B231" s="8">
        <v>100697</v>
      </c>
      <c r="C231" s="8">
        <v>8243</v>
      </c>
      <c r="D231" s="8">
        <f t="shared" si="3"/>
        <v>1892220</v>
      </c>
      <c r="E231" s="8">
        <v>204215</v>
      </c>
      <c r="F231" s="8">
        <v>48466</v>
      </c>
      <c r="G231" s="8">
        <v>963240</v>
      </c>
      <c r="H231" s="8">
        <v>676299</v>
      </c>
      <c r="I231" s="9"/>
    </row>
    <row r="232" spans="1:9" hidden="1" x14ac:dyDescent="0.2">
      <c r="A232" s="5">
        <v>39783</v>
      </c>
      <c r="B232" s="8">
        <v>103257</v>
      </c>
      <c r="C232" s="8">
        <v>6055</v>
      </c>
      <c r="D232" s="8">
        <f t="shared" si="3"/>
        <v>1871744</v>
      </c>
      <c r="E232" s="8">
        <v>204520</v>
      </c>
      <c r="F232" s="8">
        <v>47486</v>
      </c>
      <c r="G232" s="8">
        <v>966921</v>
      </c>
      <c r="H232" s="8">
        <v>652817</v>
      </c>
      <c r="I232" s="9"/>
    </row>
    <row r="233" spans="1:9" hidden="1" x14ac:dyDescent="0.2">
      <c r="A233" s="5">
        <v>39814</v>
      </c>
      <c r="B233" s="6">
        <v>106306</v>
      </c>
      <c r="C233" s="6">
        <v>5585</v>
      </c>
      <c r="D233" s="6">
        <f>E233+F233+G233+H233</f>
        <v>1881285</v>
      </c>
      <c r="E233" s="6">
        <v>204605</v>
      </c>
      <c r="F233" s="6">
        <v>46340</v>
      </c>
      <c r="G233" s="6">
        <v>967627</v>
      </c>
      <c r="H233" s="6">
        <v>662713</v>
      </c>
      <c r="I233" s="9"/>
    </row>
    <row r="234" spans="1:9" hidden="1" x14ac:dyDescent="0.2">
      <c r="A234" s="5">
        <v>39845</v>
      </c>
      <c r="B234" s="6">
        <v>109953</v>
      </c>
      <c r="C234" s="6">
        <v>6190</v>
      </c>
      <c r="D234" s="6">
        <v>1881957</v>
      </c>
      <c r="E234" s="6">
        <v>204173</v>
      </c>
      <c r="F234" s="6">
        <v>45265</v>
      </c>
      <c r="G234" s="6">
        <v>974904</v>
      </c>
      <c r="H234" s="6">
        <v>657615</v>
      </c>
      <c r="I234" s="9"/>
    </row>
    <row r="235" spans="1:9" hidden="1" x14ac:dyDescent="0.2">
      <c r="A235" s="5">
        <v>39873</v>
      </c>
      <c r="B235" s="6">
        <v>120222</v>
      </c>
      <c r="C235" s="6">
        <v>6320</v>
      </c>
      <c r="D235" s="6">
        <f>E235+F235+G235+H235</f>
        <v>1881612</v>
      </c>
      <c r="E235" s="6">
        <v>203817</v>
      </c>
      <c r="F235" s="6">
        <v>44474</v>
      </c>
      <c r="G235" s="6">
        <v>981192</v>
      </c>
      <c r="H235" s="6">
        <v>652129</v>
      </c>
    </row>
    <row r="236" spans="1:9" hidden="1" x14ac:dyDescent="0.2">
      <c r="A236" s="5">
        <v>39904</v>
      </c>
      <c r="B236" s="6">
        <v>124730</v>
      </c>
      <c r="C236" s="6">
        <v>5447</v>
      </c>
      <c r="D236" s="6">
        <f>E236+F236+G236+H236</f>
        <v>1878861</v>
      </c>
      <c r="E236" s="6">
        <v>203074</v>
      </c>
      <c r="F236" s="6">
        <v>43337</v>
      </c>
      <c r="G236" s="6">
        <v>982059</v>
      </c>
      <c r="H236" s="6">
        <v>650391</v>
      </c>
    </row>
    <row r="237" spans="1:9" hidden="1" x14ac:dyDescent="0.2">
      <c r="A237" s="5">
        <v>39934</v>
      </c>
      <c r="B237" s="6">
        <v>126593</v>
      </c>
      <c r="C237" s="6">
        <v>4282</v>
      </c>
      <c r="D237" s="6">
        <f>E237+F237+G237+H237</f>
        <v>1850167</v>
      </c>
      <c r="E237" s="6">
        <v>202485</v>
      </c>
      <c r="F237" s="6">
        <v>42418</v>
      </c>
      <c r="G237" s="6">
        <v>982229</v>
      </c>
      <c r="H237" s="6">
        <v>623035</v>
      </c>
    </row>
    <row r="238" spans="1:9" hidden="1" x14ac:dyDescent="0.2">
      <c r="A238" s="5">
        <v>39965</v>
      </c>
      <c r="B238" s="6">
        <v>122118</v>
      </c>
      <c r="C238" s="6">
        <v>5023</v>
      </c>
      <c r="D238" s="6">
        <v>1859581</v>
      </c>
      <c r="E238" s="6">
        <v>201887</v>
      </c>
      <c r="F238" s="6">
        <v>41195</v>
      </c>
      <c r="G238" s="6">
        <v>983387</v>
      </c>
      <c r="H238" s="6">
        <v>633112</v>
      </c>
    </row>
    <row r="239" spans="1:9" hidden="1" x14ac:dyDescent="0.2">
      <c r="A239" s="5">
        <v>39995</v>
      </c>
      <c r="B239" s="6">
        <v>116876</v>
      </c>
      <c r="C239" s="6">
        <v>4951</v>
      </c>
      <c r="D239" s="6">
        <v>1865152</v>
      </c>
      <c r="E239" s="6">
        <v>201233</v>
      </c>
      <c r="F239" s="6">
        <v>40264</v>
      </c>
      <c r="G239" s="6">
        <v>982819</v>
      </c>
      <c r="H239" s="6">
        <v>640835</v>
      </c>
    </row>
    <row r="240" spans="1:9" hidden="1" x14ac:dyDescent="0.2">
      <c r="A240" s="5">
        <v>40026</v>
      </c>
      <c r="B240" s="6">
        <v>117719</v>
      </c>
      <c r="C240" s="6">
        <v>4637</v>
      </c>
      <c r="D240" s="6">
        <v>1861800</v>
      </c>
      <c r="E240" s="6">
        <v>200360</v>
      </c>
      <c r="F240" s="6">
        <v>39352</v>
      </c>
      <c r="G240" s="6">
        <v>985225</v>
      </c>
      <c r="H240" s="6">
        <v>636862</v>
      </c>
    </row>
    <row r="241" spans="1:12" hidden="1" x14ac:dyDescent="0.2">
      <c r="A241" s="5">
        <v>40057</v>
      </c>
      <c r="B241" s="6">
        <v>113451</v>
      </c>
      <c r="C241" s="6">
        <v>4944</v>
      </c>
      <c r="D241" s="6">
        <v>1860769</v>
      </c>
      <c r="E241" s="6">
        <v>200375</v>
      </c>
      <c r="F241" s="6">
        <v>38368</v>
      </c>
      <c r="G241" s="6">
        <v>993696</v>
      </c>
      <c r="H241" s="6">
        <v>628330</v>
      </c>
    </row>
    <row r="242" spans="1:12" hidden="1" x14ac:dyDescent="0.2">
      <c r="A242" s="5">
        <v>40087</v>
      </c>
      <c r="B242" s="6">
        <v>109637</v>
      </c>
      <c r="C242" s="6">
        <v>4378</v>
      </c>
      <c r="D242" s="6">
        <v>1861142</v>
      </c>
      <c r="E242" s="6">
        <v>200736</v>
      </c>
      <c r="F242" s="6">
        <v>37444</v>
      </c>
      <c r="G242" s="6">
        <v>996619</v>
      </c>
      <c r="H242" s="6">
        <v>626334</v>
      </c>
      <c r="I242" s="139"/>
      <c r="J242" s="139"/>
      <c r="K242" s="139"/>
      <c r="L242" s="139"/>
    </row>
    <row r="243" spans="1:12" hidden="1" x14ac:dyDescent="0.2">
      <c r="A243" s="5">
        <v>40118</v>
      </c>
      <c r="B243" s="6">
        <v>113282</v>
      </c>
      <c r="C243" s="6">
        <v>4669</v>
      </c>
      <c r="D243" s="6">
        <v>1861389</v>
      </c>
      <c r="E243" s="6">
        <v>200963</v>
      </c>
      <c r="F243" s="6">
        <v>36300</v>
      </c>
      <c r="G243" s="6">
        <v>999352</v>
      </c>
      <c r="H243" s="6">
        <v>624774</v>
      </c>
    </row>
    <row r="244" spans="1:12" hidden="1" x14ac:dyDescent="0.2">
      <c r="A244" s="5">
        <v>40148</v>
      </c>
      <c r="B244" s="6">
        <v>113033</v>
      </c>
      <c r="C244" s="6">
        <v>4059</v>
      </c>
      <c r="D244" s="6">
        <v>1861277</v>
      </c>
      <c r="E244" s="6">
        <v>201490</v>
      </c>
      <c r="F244" s="6">
        <v>35403</v>
      </c>
      <c r="G244" s="6">
        <v>1001946</v>
      </c>
      <c r="H244" s="6">
        <v>622438</v>
      </c>
    </row>
    <row r="245" spans="1:12" hidden="1" x14ac:dyDescent="0.2">
      <c r="A245" s="5">
        <v>40179</v>
      </c>
      <c r="B245" s="6">
        <v>108111</v>
      </c>
      <c r="C245" s="6">
        <v>4399</v>
      </c>
      <c r="D245" s="6">
        <v>1866644</v>
      </c>
      <c r="E245" s="6">
        <v>201662</v>
      </c>
      <c r="F245" s="6">
        <v>34374</v>
      </c>
      <c r="G245" s="6">
        <v>1005530</v>
      </c>
      <c r="H245" s="6">
        <v>625078</v>
      </c>
    </row>
    <row r="246" spans="1:12" hidden="1" x14ac:dyDescent="0.2">
      <c r="A246" s="5">
        <v>40210</v>
      </c>
      <c r="B246" s="6">
        <v>109918</v>
      </c>
      <c r="C246" s="6">
        <v>4204</v>
      </c>
      <c r="D246" s="6">
        <v>1875897</v>
      </c>
      <c r="E246" s="6">
        <v>202285</v>
      </c>
      <c r="F246" s="6">
        <v>33752</v>
      </c>
      <c r="G246" s="6">
        <v>1012749</v>
      </c>
      <c r="H246" s="6">
        <v>627111</v>
      </c>
    </row>
    <row r="247" spans="1:12" hidden="1" x14ac:dyDescent="0.2">
      <c r="A247" s="5">
        <v>40238</v>
      </c>
      <c r="B247" s="6">
        <v>114651</v>
      </c>
      <c r="C247" s="6">
        <v>3932</v>
      </c>
      <c r="D247" s="6">
        <v>1875507</v>
      </c>
      <c r="E247" s="6">
        <v>203061</v>
      </c>
      <c r="F247" s="6">
        <v>32999</v>
      </c>
      <c r="G247" s="6">
        <v>1016617</v>
      </c>
      <c r="H247" s="6">
        <v>622831</v>
      </c>
    </row>
    <row r="248" spans="1:12" hidden="1" x14ac:dyDescent="0.2">
      <c r="A248" s="5">
        <v>40269</v>
      </c>
      <c r="B248" s="6">
        <v>112827</v>
      </c>
      <c r="C248" s="6">
        <v>4778</v>
      </c>
      <c r="D248" s="6">
        <v>1873274</v>
      </c>
      <c r="E248" s="6">
        <v>203575</v>
      </c>
      <c r="F248" s="6">
        <v>32113</v>
      </c>
      <c r="G248" s="6">
        <v>1017851</v>
      </c>
      <c r="H248" s="6">
        <v>619734</v>
      </c>
    </row>
    <row r="249" spans="1:12" hidden="1" x14ac:dyDescent="0.2">
      <c r="A249" s="5">
        <v>40299</v>
      </c>
      <c r="B249" s="6">
        <v>115666</v>
      </c>
      <c r="C249" s="6">
        <v>5097</v>
      </c>
      <c r="D249" s="6">
        <f>E249+F249+G249+H249</f>
        <v>1880871</v>
      </c>
      <c r="E249" s="6">
        <v>204882</v>
      </c>
      <c r="F249" s="6">
        <v>31420</v>
      </c>
      <c r="G249" s="6">
        <v>1021373</v>
      </c>
      <c r="H249" s="6">
        <v>623196</v>
      </c>
    </row>
    <row r="250" spans="1:12" hidden="1" x14ac:dyDescent="0.2">
      <c r="A250" s="5">
        <v>40330</v>
      </c>
      <c r="B250" s="6">
        <v>116973</v>
      </c>
      <c r="C250" s="6">
        <v>5236</v>
      </c>
      <c r="D250" s="6">
        <v>1888631</v>
      </c>
      <c r="E250" s="6">
        <v>206001</v>
      </c>
      <c r="F250" s="6">
        <v>30658</v>
      </c>
      <c r="G250" s="6">
        <v>1023395</v>
      </c>
      <c r="H250" s="6">
        <v>628576</v>
      </c>
    </row>
    <row r="251" spans="1:12" hidden="1" x14ac:dyDescent="0.2">
      <c r="A251" s="5">
        <v>40360</v>
      </c>
      <c r="B251" s="6">
        <v>123754</v>
      </c>
      <c r="C251" s="6">
        <v>5104</v>
      </c>
      <c r="D251" s="6">
        <v>1903532</v>
      </c>
      <c r="E251" s="6">
        <v>207012</v>
      </c>
      <c r="F251" s="6">
        <v>30933</v>
      </c>
      <c r="G251" s="6">
        <v>1028514</v>
      </c>
      <c r="H251" s="6">
        <v>637073</v>
      </c>
    </row>
    <row r="252" spans="1:12" hidden="1" x14ac:dyDescent="0.2">
      <c r="A252" s="5">
        <v>40391</v>
      </c>
      <c r="B252" s="6">
        <v>127688</v>
      </c>
      <c r="C252" s="6">
        <v>5212</v>
      </c>
      <c r="D252" s="6">
        <f>E252+F252+G252+H252</f>
        <v>1917768</v>
      </c>
      <c r="E252" s="6">
        <v>207927</v>
      </c>
      <c r="F252" s="6">
        <v>30329</v>
      </c>
      <c r="G252" s="6">
        <v>1039813</v>
      </c>
      <c r="H252" s="6">
        <v>639699</v>
      </c>
    </row>
    <row r="253" spans="1:12" hidden="1" x14ac:dyDescent="0.2">
      <c r="A253" s="5">
        <v>40422</v>
      </c>
      <c r="B253" s="6">
        <v>123692</v>
      </c>
      <c r="C253" s="6">
        <v>5266</v>
      </c>
      <c r="D253" s="6">
        <v>1936914</v>
      </c>
      <c r="E253" s="6">
        <v>209187</v>
      </c>
      <c r="F253" s="6">
        <v>29704</v>
      </c>
      <c r="G253" s="6">
        <v>1041775</v>
      </c>
      <c r="H253" s="6">
        <v>656246</v>
      </c>
    </row>
    <row r="254" spans="1:12" hidden="1" x14ac:dyDescent="0.2">
      <c r="A254" s="5">
        <v>40452</v>
      </c>
      <c r="B254" s="160">
        <v>133272</v>
      </c>
      <c r="C254" s="160">
        <v>5846</v>
      </c>
      <c r="D254" s="6">
        <v>1935498</v>
      </c>
      <c r="E254" s="160">
        <v>210980</v>
      </c>
      <c r="F254" s="160">
        <v>29103</v>
      </c>
      <c r="G254" s="160">
        <v>1043530</v>
      </c>
      <c r="H254" s="160">
        <v>651866</v>
      </c>
    </row>
    <row r="255" spans="1:12" hidden="1" x14ac:dyDescent="0.2">
      <c r="A255" s="5">
        <v>40483</v>
      </c>
      <c r="B255" s="160">
        <v>122087</v>
      </c>
      <c r="C255" s="160">
        <v>5005</v>
      </c>
      <c r="D255" s="6">
        <v>1943218</v>
      </c>
      <c r="E255" s="160">
        <v>212231</v>
      </c>
      <c r="F255" s="160">
        <v>28621</v>
      </c>
      <c r="G255" s="160">
        <v>1046835</v>
      </c>
      <c r="H255" s="160">
        <v>655532</v>
      </c>
    </row>
    <row r="256" spans="1:12" hidden="1" x14ac:dyDescent="0.2">
      <c r="A256" s="5">
        <v>40513</v>
      </c>
      <c r="B256" s="160">
        <v>140270</v>
      </c>
      <c r="C256" s="160">
        <v>2929</v>
      </c>
      <c r="D256" s="6">
        <v>1941730</v>
      </c>
      <c r="E256" s="160">
        <v>213646</v>
      </c>
      <c r="F256" s="160">
        <v>28150</v>
      </c>
      <c r="G256" s="160">
        <v>1042107</v>
      </c>
      <c r="H256" s="160">
        <v>657827</v>
      </c>
    </row>
    <row r="257" spans="1:8" x14ac:dyDescent="0.2">
      <c r="A257" s="5">
        <v>40544</v>
      </c>
      <c r="B257" s="160">
        <v>118246</v>
      </c>
      <c r="C257" s="160">
        <v>5722</v>
      </c>
      <c r="D257" s="6">
        <v>1955015</v>
      </c>
      <c r="E257" s="160">
        <v>215096</v>
      </c>
      <c r="F257" s="160">
        <v>27531</v>
      </c>
      <c r="G257" s="160">
        <v>1043875</v>
      </c>
      <c r="H257" s="160">
        <v>668513</v>
      </c>
    </row>
    <row r="258" spans="1:8" x14ac:dyDescent="0.2">
      <c r="A258" s="5">
        <v>40575</v>
      </c>
      <c r="B258" s="160">
        <v>121956</v>
      </c>
      <c r="C258" s="160">
        <v>5174</v>
      </c>
      <c r="D258" s="6">
        <v>1971557</v>
      </c>
      <c r="E258" s="160">
        <v>216899</v>
      </c>
      <c r="F258" s="160">
        <v>27051</v>
      </c>
      <c r="G258" s="160">
        <v>1047603</v>
      </c>
      <c r="H258" s="160">
        <v>680003</v>
      </c>
    </row>
    <row r="259" spans="1:8" x14ac:dyDescent="0.2">
      <c r="A259" s="5">
        <v>40603</v>
      </c>
      <c r="B259" s="160">
        <v>117228</v>
      </c>
      <c r="C259" s="160">
        <v>4570</v>
      </c>
      <c r="D259" s="6">
        <v>1975168</v>
      </c>
      <c r="E259" s="160">
        <v>219190</v>
      </c>
      <c r="F259" s="160">
        <v>26540</v>
      </c>
      <c r="G259" s="160">
        <v>1045995</v>
      </c>
      <c r="H259" s="160">
        <v>683443</v>
      </c>
    </row>
    <row r="260" spans="1:8" x14ac:dyDescent="0.2">
      <c r="A260" s="5">
        <v>40634</v>
      </c>
      <c r="B260" s="160">
        <v>124811</v>
      </c>
      <c r="C260" s="160">
        <v>3217</v>
      </c>
      <c r="D260" s="6">
        <v>1986284</v>
      </c>
      <c r="E260" s="160">
        <v>220333</v>
      </c>
      <c r="F260" s="160">
        <v>25927</v>
      </c>
      <c r="G260" s="160">
        <v>1048056</v>
      </c>
      <c r="H260" s="160">
        <v>691968</v>
      </c>
    </row>
    <row r="261" spans="1:8" x14ac:dyDescent="0.2">
      <c r="A261" s="5">
        <v>40664</v>
      </c>
      <c r="B261" s="160">
        <v>117250</v>
      </c>
      <c r="C261" s="160">
        <v>3498</v>
      </c>
      <c r="D261" s="6">
        <v>1984829</v>
      </c>
      <c r="E261" s="160">
        <v>221624</v>
      </c>
      <c r="F261" s="160">
        <v>25501</v>
      </c>
      <c r="G261" s="160">
        <v>1053488</v>
      </c>
      <c r="H261" s="160">
        <v>684216</v>
      </c>
    </row>
    <row r="262" spans="1:8" x14ac:dyDescent="0.2">
      <c r="A262" s="5">
        <v>40695</v>
      </c>
      <c r="B262" s="160">
        <v>118979</v>
      </c>
      <c r="C262" s="160">
        <v>3450</v>
      </c>
      <c r="D262" s="6">
        <v>1994629</v>
      </c>
      <c r="E262" s="160">
        <v>223522</v>
      </c>
      <c r="F262" s="160">
        <v>25272</v>
      </c>
      <c r="G262" s="160">
        <v>1057279</v>
      </c>
      <c r="H262" s="160">
        <v>688556</v>
      </c>
    </row>
    <row r="263" spans="1:8" x14ac:dyDescent="0.2">
      <c r="A263" s="5">
        <v>40725</v>
      </c>
      <c r="B263" s="160">
        <v>123592</v>
      </c>
      <c r="C263" s="160">
        <v>3657</v>
      </c>
      <c r="D263" s="6">
        <v>2019970</v>
      </c>
      <c r="E263" s="160">
        <v>225628</v>
      </c>
      <c r="F263" s="160">
        <v>24694</v>
      </c>
      <c r="G263" s="160">
        <v>1058371</v>
      </c>
      <c r="H263" s="160">
        <v>711277</v>
      </c>
    </row>
    <row r="264" spans="1:8" x14ac:dyDescent="0.2">
      <c r="A264" s="5">
        <v>40756</v>
      </c>
      <c r="B264" s="160">
        <v>137132</v>
      </c>
      <c r="C264" s="160">
        <v>4469</v>
      </c>
      <c r="D264" s="6">
        <v>2033242</v>
      </c>
      <c r="E264" s="160">
        <v>224231</v>
      </c>
      <c r="F264" s="160">
        <v>24089</v>
      </c>
      <c r="G264" s="160">
        <v>1059656</v>
      </c>
      <c r="H264" s="160">
        <v>725266</v>
      </c>
    </row>
    <row r="265" spans="1:8" x14ac:dyDescent="0.2">
      <c r="A265" s="5">
        <v>40787</v>
      </c>
      <c r="B265" s="160">
        <v>134422</v>
      </c>
      <c r="C265" s="160">
        <v>4491</v>
      </c>
      <c r="D265" s="6">
        <v>2039996</v>
      </c>
      <c r="E265" s="160">
        <v>227294</v>
      </c>
      <c r="F265" s="160">
        <v>23434</v>
      </c>
      <c r="G265" s="160">
        <v>1064540</v>
      </c>
      <c r="H265" s="160">
        <v>724729</v>
      </c>
    </row>
    <row r="266" spans="1:8" x14ac:dyDescent="0.2">
      <c r="A266" s="5">
        <v>40817</v>
      </c>
      <c r="B266" s="160">
        <v>132513</v>
      </c>
      <c r="C266" s="160">
        <v>4376</v>
      </c>
      <c r="D266" s="6">
        <v>2052317</v>
      </c>
      <c r="E266" s="160">
        <v>229909</v>
      </c>
      <c r="F266" s="160">
        <v>22864</v>
      </c>
      <c r="G266" s="160">
        <v>1065210</v>
      </c>
      <c r="H266" s="160">
        <v>734334</v>
      </c>
    </row>
    <row r="267" spans="1:8" x14ac:dyDescent="0.2">
      <c r="A267" s="5">
        <v>40848</v>
      </c>
      <c r="B267" s="160">
        <v>133936</v>
      </c>
      <c r="C267" s="160">
        <v>4996</v>
      </c>
      <c r="D267" s="6">
        <v>2060174</v>
      </c>
      <c r="E267" s="160">
        <v>232878</v>
      </c>
      <c r="F267" s="160">
        <v>22451</v>
      </c>
      <c r="G267" s="160">
        <v>1066978</v>
      </c>
      <c r="H267" s="160">
        <v>737867</v>
      </c>
    </row>
    <row r="268" spans="1:8" x14ac:dyDescent="0.2">
      <c r="A268" s="5">
        <v>40878</v>
      </c>
      <c r="B268" s="160">
        <v>127236</v>
      </c>
      <c r="C268" s="160">
        <v>4741</v>
      </c>
      <c r="D268" s="6">
        <v>2084477</v>
      </c>
      <c r="E268" s="160">
        <v>236424</v>
      </c>
      <c r="F268" s="160">
        <v>22384</v>
      </c>
      <c r="G268" s="160">
        <v>1068557</v>
      </c>
      <c r="H268" s="160">
        <v>757112</v>
      </c>
    </row>
    <row r="269" spans="1:8" x14ac:dyDescent="0.2">
      <c r="A269" s="5">
        <v>40909</v>
      </c>
      <c r="B269" s="160">
        <v>129863</v>
      </c>
      <c r="C269" s="160">
        <v>4607</v>
      </c>
      <c r="D269" s="6">
        <v>2096914</v>
      </c>
      <c r="E269" s="160">
        <v>239651</v>
      </c>
      <c r="F269" s="160">
        <v>20394</v>
      </c>
      <c r="G269" s="160">
        <v>1068585</v>
      </c>
      <c r="H269" s="160">
        <v>768283</v>
      </c>
    </row>
    <row r="270" spans="1:8" x14ac:dyDescent="0.2">
      <c r="A270" s="5">
        <v>40940</v>
      </c>
      <c r="B270" s="160">
        <v>128476</v>
      </c>
      <c r="C270" s="160">
        <v>4401</v>
      </c>
      <c r="D270" s="6">
        <v>2131911</v>
      </c>
      <c r="E270" s="160">
        <v>242662</v>
      </c>
      <c r="F270" s="160">
        <v>19645</v>
      </c>
      <c r="G270" s="160">
        <v>1072173</v>
      </c>
      <c r="H270" s="160">
        <v>797431</v>
      </c>
    </row>
    <row r="271" spans="1:8" x14ac:dyDescent="0.2">
      <c r="A271" s="5">
        <v>40969</v>
      </c>
      <c r="B271" s="208">
        <v>128302</v>
      </c>
      <c r="C271" s="208">
        <v>4703</v>
      </c>
      <c r="D271" s="6">
        <v>2156036</v>
      </c>
      <c r="E271" s="208">
        <v>245884</v>
      </c>
      <c r="F271" s="208">
        <v>19522</v>
      </c>
      <c r="G271" s="208">
        <v>1073177</v>
      </c>
      <c r="H271" s="208">
        <v>817453</v>
      </c>
    </row>
    <row r="272" spans="1:8" x14ac:dyDescent="0.2">
      <c r="A272" s="5">
        <v>41000</v>
      </c>
      <c r="B272" s="208">
        <v>126112</v>
      </c>
      <c r="C272" s="208">
        <v>5137</v>
      </c>
      <c r="D272" s="6">
        <v>2138557</v>
      </c>
      <c r="E272" s="208">
        <v>247775</v>
      </c>
      <c r="F272" s="208">
        <v>19067</v>
      </c>
      <c r="G272" s="208">
        <v>1073246</v>
      </c>
      <c r="H272" s="208">
        <v>798469</v>
      </c>
    </row>
    <row r="273" spans="1:11" x14ac:dyDescent="0.2">
      <c r="A273" s="5">
        <v>41030</v>
      </c>
      <c r="B273" s="208">
        <v>130444</v>
      </c>
      <c r="C273" s="208">
        <v>5608</v>
      </c>
      <c r="D273" s="6">
        <v>2144453</v>
      </c>
      <c r="E273" s="208">
        <v>251479</v>
      </c>
      <c r="F273" s="208">
        <v>18744</v>
      </c>
      <c r="G273" s="208">
        <v>1076531</v>
      </c>
      <c r="H273" s="208">
        <v>797699</v>
      </c>
    </row>
    <row r="274" spans="1:11" x14ac:dyDescent="0.2">
      <c r="A274" s="5">
        <v>41061</v>
      </c>
      <c r="B274" s="208">
        <v>138980</v>
      </c>
      <c r="C274" s="208">
        <v>5784</v>
      </c>
      <c r="D274" s="6">
        <v>2156230</v>
      </c>
      <c r="E274" s="208">
        <v>255629</v>
      </c>
      <c r="F274" s="208">
        <v>18297</v>
      </c>
      <c r="G274" s="208">
        <v>1080186</v>
      </c>
      <c r="H274" s="208">
        <v>802118</v>
      </c>
    </row>
    <row r="275" spans="1:11" x14ac:dyDescent="0.2">
      <c r="A275" s="5">
        <v>41091</v>
      </c>
      <c r="B275" s="208">
        <v>154153</v>
      </c>
      <c r="C275" s="208">
        <v>5895</v>
      </c>
      <c r="D275" s="6">
        <v>2166543</v>
      </c>
      <c r="E275" s="208">
        <v>258308</v>
      </c>
      <c r="F275" s="208">
        <v>17803</v>
      </c>
      <c r="G275" s="208">
        <v>1078275</v>
      </c>
      <c r="H275" s="208">
        <v>812158</v>
      </c>
    </row>
    <row r="276" spans="1:11" x14ac:dyDescent="0.2">
      <c r="A276" s="5">
        <v>41122</v>
      </c>
      <c r="B276" s="208">
        <v>146974</v>
      </c>
      <c r="C276" s="208">
        <v>8868</v>
      </c>
      <c r="D276" s="6">
        <v>2191650</v>
      </c>
      <c r="E276" s="208">
        <v>261304</v>
      </c>
      <c r="F276" s="208">
        <v>17646</v>
      </c>
      <c r="G276" s="208">
        <v>1081912</v>
      </c>
      <c r="H276" s="208">
        <v>830789</v>
      </c>
    </row>
    <row r="277" spans="1:11" x14ac:dyDescent="0.2">
      <c r="A277" s="5">
        <v>41153</v>
      </c>
      <c r="B277" s="208">
        <v>145971</v>
      </c>
      <c r="C277" s="208">
        <v>10578</v>
      </c>
      <c r="D277" s="6">
        <v>2218985</v>
      </c>
      <c r="E277" s="208">
        <v>264455</v>
      </c>
      <c r="F277" s="208">
        <v>17365</v>
      </c>
      <c r="G277" s="208">
        <v>1082540</v>
      </c>
      <c r="H277" s="208">
        <v>854625</v>
      </c>
    </row>
    <row r="278" spans="1:11" x14ac:dyDescent="0.2">
      <c r="A278" s="5">
        <v>41183</v>
      </c>
      <c r="B278" s="208">
        <v>136596</v>
      </c>
      <c r="C278" s="208">
        <v>8703</v>
      </c>
      <c r="D278" s="6">
        <v>2226668</v>
      </c>
      <c r="E278" s="208">
        <v>268277</v>
      </c>
      <c r="F278" s="208">
        <v>16927</v>
      </c>
      <c r="G278" s="208">
        <v>1085837</v>
      </c>
      <c r="H278" s="208">
        <v>855627</v>
      </c>
    </row>
    <row r="279" spans="1:11" x14ac:dyDescent="0.2">
      <c r="A279" s="5">
        <v>41214</v>
      </c>
      <c r="B279" s="208">
        <v>137937</v>
      </c>
      <c r="C279" s="208">
        <v>8855</v>
      </c>
      <c r="D279" s="6">
        <v>2263277</v>
      </c>
      <c r="E279" s="208">
        <v>272394</v>
      </c>
      <c r="F279" s="208">
        <v>16591</v>
      </c>
      <c r="G279" s="208">
        <v>1088617</v>
      </c>
      <c r="H279" s="208">
        <v>885675</v>
      </c>
    </row>
    <row r="280" spans="1:11" x14ac:dyDescent="0.2">
      <c r="A280" s="5">
        <v>41244</v>
      </c>
      <c r="B280" s="208">
        <v>135650</v>
      </c>
      <c r="C280" s="208">
        <v>9533</v>
      </c>
      <c r="D280" s="208">
        <v>2293047</v>
      </c>
      <c r="E280" s="208">
        <v>275563</v>
      </c>
      <c r="F280" s="208">
        <v>16235</v>
      </c>
      <c r="G280" s="208">
        <v>1089016</v>
      </c>
      <c r="H280" s="208">
        <v>912234</v>
      </c>
    </row>
    <row r="281" spans="1:11" x14ac:dyDescent="0.2">
      <c r="A281" s="5">
        <v>41275</v>
      </c>
      <c r="B281" s="208">
        <v>133396</v>
      </c>
      <c r="C281" s="208">
        <v>8192</v>
      </c>
      <c r="D281" s="6">
        <v>2282495</v>
      </c>
      <c r="E281" s="208">
        <v>278565</v>
      </c>
      <c r="F281" s="208">
        <v>15728</v>
      </c>
      <c r="G281" s="208">
        <v>1088102</v>
      </c>
      <c r="H281" s="208">
        <v>900100</v>
      </c>
    </row>
    <row r="282" spans="1:11" x14ac:dyDescent="0.2">
      <c r="A282" s="5">
        <v>41306</v>
      </c>
      <c r="B282" s="208">
        <v>134029</v>
      </c>
      <c r="C282" s="208">
        <v>8009</v>
      </c>
      <c r="D282" s="208">
        <v>2301270</v>
      </c>
      <c r="E282" s="208">
        <v>281917</v>
      </c>
      <c r="F282" s="208">
        <v>15535</v>
      </c>
      <c r="G282" s="208">
        <v>1089610</v>
      </c>
      <c r="H282" s="208">
        <v>914208</v>
      </c>
    </row>
    <row r="283" spans="1:11" x14ac:dyDescent="0.2">
      <c r="A283" s="5">
        <v>41334</v>
      </c>
      <c r="B283" s="208">
        <v>129522</v>
      </c>
      <c r="C283" s="208">
        <v>7228</v>
      </c>
      <c r="D283" s="208">
        <v>2331883</v>
      </c>
      <c r="E283" s="208">
        <v>285286</v>
      </c>
      <c r="F283" s="208">
        <v>15780</v>
      </c>
      <c r="G283" s="208">
        <v>1090530</v>
      </c>
      <c r="H283" s="208">
        <v>940287</v>
      </c>
    </row>
    <row r="284" spans="1:11" x14ac:dyDescent="0.2">
      <c r="A284" s="5">
        <v>41365</v>
      </c>
      <c r="B284" s="208">
        <v>143536</v>
      </c>
      <c r="C284" s="208">
        <v>7769</v>
      </c>
      <c r="D284" s="208">
        <v>2325690</v>
      </c>
      <c r="E284" s="208">
        <v>288622</v>
      </c>
      <c r="F284" s="208">
        <v>15495</v>
      </c>
      <c r="G284" s="208">
        <v>1092104</v>
      </c>
      <c r="H284" s="208">
        <v>929469</v>
      </c>
    </row>
    <row r="285" spans="1:11" x14ac:dyDescent="0.2">
      <c r="A285" s="5">
        <v>41395</v>
      </c>
      <c r="B285" s="208">
        <v>136018</v>
      </c>
      <c r="C285" s="208">
        <v>7474</v>
      </c>
      <c r="D285" s="208">
        <v>2343436</v>
      </c>
      <c r="E285" s="208">
        <v>292310</v>
      </c>
      <c r="F285" s="208">
        <v>15253</v>
      </c>
      <c r="G285" s="208">
        <v>1095670</v>
      </c>
      <c r="H285" s="208">
        <v>940203</v>
      </c>
    </row>
    <row r="286" spans="1:11" x14ac:dyDescent="0.2">
      <c r="A286" s="5">
        <v>41426</v>
      </c>
      <c r="B286" s="208">
        <v>135371</v>
      </c>
      <c r="C286" s="208">
        <v>9239</v>
      </c>
      <c r="D286" s="208">
        <v>2361482</v>
      </c>
      <c r="E286" s="208">
        <v>295936</v>
      </c>
      <c r="F286" s="208">
        <v>15162</v>
      </c>
      <c r="G286" s="208">
        <v>1097482</v>
      </c>
      <c r="H286" s="208">
        <v>952903</v>
      </c>
      <c r="K286" s="291"/>
    </row>
    <row r="287" spans="1:11" x14ac:dyDescent="0.2">
      <c r="A287" s="5">
        <v>41456</v>
      </c>
      <c r="B287" s="208">
        <v>137158</v>
      </c>
      <c r="C287" s="208">
        <v>7814</v>
      </c>
      <c r="D287" s="208">
        <v>2354130</v>
      </c>
      <c r="E287" s="208">
        <v>300191</v>
      </c>
      <c r="F287" s="208">
        <v>14822</v>
      </c>
      <c r="G287" s="208">
        <v>1097504</v>
      </c>
      <c r="H287" s="208">
        <v>941614</v>
      </c>
      <c r="K287" s="291"/>
    </row>
    <row r="288" spans="1:11" x14ac:dyDescent="0.2">
      <c r="A288" s="5">
        <v>41487</v>
      </c>
      <c r="B288" s="208">
        <v>140132</v>
      </c>
      <c r="C288" s="208">
        <v>9250</v>
      </c>
      <c r="D288" s="208">
        <v>2389625</v>
      </c>
      <c r="E288" s="208">
        <v>303410</v>
      </c>
      <c r="F288" s="208">
        <v>14822</v>
      </c>
      <c r="G288" s="208">
        <v>1104587</v>
      </c>
      <c r="H288" s="208">
        <v>966746</v>
      </c>
      <c r="K288" s="291"/>
    </row>
    <row r="289" spans="1:11" x14ac:dyDescent="0.2">
      <c r="A289" s="5">
        <v>41518</v>
      </c>
      <c r="B289" s="208">
        <v>140520</v>
      </c>
      <c r="C289" s="208">
        <v>9336</v>
      </c>
      <c r="D289" s="208">
        <v>2405048</v>
      </c>
      <c r="E289" s="208">
        <v>306777</v>
      </c>
      <c r="F289" s="208">
        <v>15201</v>
      </c>
      <c r="G289" s="208">
        <v>1108388</v>
      </c>
      <c r="H289" s="208">
        <v>974681</v>
      </c>
      <c r="K289" s="291"/>
    </row>
    <row r="290" spans="1:11" x14ac:dyDescent="0.2">
      <c r="A290" s="5">
        <v>41548</v>
      </c>
      <c r="B290" s="208">
        <v>143132</v>
      </c>
      <c r="C290" s="208">
        <v>9749</v>
      </c>
      <c r="D290" s="208">
        <v>2399816</v>
      </c>
      <c r="E290" s="208">
        <v>310734</v>
      </c>
      <c r="F290" s="208">
        <v>15092</v>
      </c>
      <c r="G290" s="208">
        <v>1111998</v>
      </c>
      <c r="H290" s="208">
        <v>961991</v>
      </c>
      <c r="K290" s="291"/>
    </row>
    <row r="291" spans="1:11" x14ac:dyDescent="0.2">
      <c r="A291" s="5">
        <v>41579</v>
      </c>
      <c r="B291" s="208">
        <v>138201</v>
      </c>
      <c r="C291" s="208">
        <v>10245</v>
      </c>
      <c r="D291" s="208">
        <v>2429752</v>
      </c>
      <c r="E291" s="208">
        <v>313481</v>
      </c>
      <c r="F291" s="208">
        <v>14811</v>
      </c>
      <c r="G291" s="208">
        <v>1111648</v>
      </c>
      <c r="H291" s="208">
        <v>989812</v>
      </c>
      <c r="K291" s="291"/>
    </row>
    <row r="292" spans="1:11" x14ac:dyDescent="0.2">
      <c r="A292" s="5">
        <v>41609</v>
      </c>
      <c r="B292" s="208">
        <v>137352</v>
      </c>
      <c r="C292" s="208">
        <v>10362</v>
      </c>
      <c r="D292" s="208">
        <v>2441069</v>
      </c>
      <c r="E292" s="208">
        <v>315966</v>
      </c>
      <c r="F292" s="208">
        <v>14608</v>
      </c>
      <c r="G292" s="208">
        <v>1109659</v>
      </c>
      <c r="H292" s="208">
        <v>1000836</v>
      </c>
    </row>
    <row r="293" spans="1:11" x14ac:dyDescent="0.2">
      <c r="A293" s="5">
        <v>41640</v>
      </c>
      <c r="B293" s="208">
        <v>155678</v>
      </c>
      <c r="C293" s="208">
        <v>10244</v>
      </c>
      <c r="D293" s="208">
        <v>2455950</v>
      </c>
      <c r="E293" s="259">
        <v>318778</v>
      </c>
      <c r="F293" s="208">
        <v>14202</v>
      </c>
      <c r="G293" s="208">
        <v>1110614</v>
      </c>
      <c r="H293" s="208">
        <v>1012355</v>
      </c>
    </row>
    <row r="294" spans="1:11" x14ac:dyDescent="0.2">
      <c r="A294" s="5">
        <v>41671</v>
      </c>
      <c r="B294" s="208">
        <v>149345</v>
      </c>
      <c r="C294" s="208">
        <v>9807</v>
      </c>
      <c r="D294" s="208">
        <v>2496031</v>
      </c>
      <c r="E294" s="208">
        <v>321453</v>
      </c>
      <c r="F294" s="208">
        <v>13799</v>
      </c>
      <c r="G294" s="208">
        <v>1118095</v>
      </c>
      <c r="H294" s="208">
        <v>1042684</v>
      </c>
    </row>
    <row r="295" spans="1:11" x14ac:dyDescent="0.2">
      <c r="A295" s="5">
        <v>41699</v>
      </c>
      <c r="B295" s="275">
        <v>154025</v>
      </c>
      <c r="C295" s="275">
        <v>8550</v>
      </c>
      <c r="D295" s="275">
        <v>2522866</v>
      </c>
      <c r="E295" s="275">
        <v>322920</v>
      </c>
      <c r="F295" s="275">
        <v>13978</v>
      </c>
      <c r="G295" s="275">
        <v>1121774</v>
      </c>
      <c r="H295" s="275">
        <v>1064194</v>
      </c>
    </row>
    <row r="296" spans="1:11" x14ac:dyDescent="0.2">
      <c r="A296" s="5">
        <v>41730</v>
      </c>
      <c r="B296" s="275">
        <v>153401</v>
      </c>
      <c r="C296" s="275">
        <v>7709</v>
      </c>
      <c r="D296" s="275">
        <v>2522110</v>
      </c>
      <c r="E296" s="275">
        <v>324304</v>
      </c>
      <c r="F296" s="275">
        <v>13841</v>
      </c>
      <c r="G296" s="275">
        <v>1124551</v>
      </c>
      <c r="H296" s="275">
        <v>1059414</v>
      </c>
    </row>
    <row r="297" spans="1:11" x14ac:dyDescent="0.2">
      <c r="A297" s="5">
        <v>41760</v>
      </c>
      <c r="B297" s="275">
        <v>150939</v>
      </c>
      <c r="C297" s="275">
        <v>7811</v>
      </c>
      <c r="D297" s="275">
        <v>2537089</v>
      </c>
      <c r="E297" s="275">
        <v>326715</v>
      </c>
      <c r="F297" s="275">
        <v>13784</v>
      </c>
      <c r="G297" s="275">
        <v>1129627</v>
      </c>
      <c r="H297" s="275">
        <v>1066963</v>
      </c>
    </row>
    <row r="298" spans="1:11" x14ac:dyDescent="0.2">
      <c r="A298" s="5">
        <v>41791</v>
      </c>
      <c r="B298" s="2">
        <v>152194</v>
      </c>
      <c r="C298" s="275">
        <v>9657</v>
      </c>
      <c r="D298" s="275">
        <v>2562749</v>
      </c>
      <c r="E298" s="275">
        <v>328557</v>
      </c>
      <c r="F298" s="275">
        <v>13726</v>
      </c>
      <c r="G298" s="275">
        <v>1134496</v>
      </c>
      <c r="H298" s="275">
        <v>1085970</v>
      </c>
    </row>
    <row r="299" spans="1:11" x14ac:dyDescent="0.2">
      <c r="A299" s="5">
        <v>41821</v>
      </c>
      <c r="B299" s="275">
        <v>150715</v>
      </c>
      <c r="C299" s="275">
        <v>10775</v>
      </c>
      <c r="D299" s="275">
        <v>2583386</v>
      </c>
      <c r="E299" s="275">
        <v>330620</v>
      </c>
      <c r="F299" s="275">
        <v>13650</v>
      </c>
      <c r="G299" s="275">
        <v>1138193</v>
      </c>
      <c r="H299" s="275">
        <v>1100924</v>
      </c>
    </row>
    <row r="300" spans="1:11" x14ac:dyDescent="0.2">
      <c r="A300" s="5">
        <v>41852</v>
      </c>
      <c r="B300" s="275">
        <v>154386</v>
      </c>
      <c r="C300" s="275">
        <v>11287</v>
      </c>
      <c r="D300" s="275">
        <v>2594325</v>
      </c>
      <c r="E300" s="275">
        <v>331948</v>
      </c>
      <c r="F300" s="275">
        <v>13631</v>
      </c>
      <c r="G300" s="275">
        <v>1141769</v>
      </c>
      <c r="H300" s="275">
        <v>1106977</v>
      </c>
    </row>
    <row r="301" spans="1:11" x14ac:dyDescent="0.2">
      <c r="A301" s="5">
        <v>41883</v>
      </c>
      <c r="B301" s="275">
        <v>151281</v>
      </c>
      <c r="C301" s="275">
        <v>10452</v>
      </c>
      <c r="D301" s="275">
        <v>2615435</v>
      </c>
      <c r="E301" s="275">
        <v>333530</v>
      </c>
      <c r="F301" s="275">
        <v>14047</v>
      </c>
      <c r="G301" s="275">
        <v>1144674</v>
      </c>
      <c r="H301" s="275">
        <v>1123185</v>
      </c>
      <c r="J301" s="303"/>
    </row>
    <row r="302" spans="1:11" x14ac:dyDescent="0.2">
      <c r="A302" s="5">
        <v>41913</v>
      </c>
      <c r="B302" s="275">
        <v>163959</v>
      </c>
      <c r="C302" s="275">
        <v>10552</v>
      </c>
      <c r="D302" s="275">
        <v>2632068</v>
      </c>
      <c r="E302" s="275">
        <v>340377</v>
      </c>
      <c r="F302" s="275">
        <v>13694</v>
      </c>
      <c r="G302" s="275">
        <v>1157653</v>
      </c>
      <c r="H302" s="275">
        <v>1120346</v>
      </c>
      <c r="J302" s="303"/>
    </row>
    <row r="303" spans="1:11" x14ac:dyDescent="0.2">
      <c r="A303" s="5">
        <v>41944</v>
      </c>
      <c r="B303" s="275">
        <v>162701</v>
      </c>
      <c r="C303" s="275">
        <v>9588</v>
      </c>
      <c r="D303" s="275">
        <v>2643029</v>
      </c>
      <c r="E303" s="275">
        <v>338475</v>
      </c>
      <c r="F303" s="275">
        <v>13743</v>
      </c>
      <c r="G303" s="275">
        <v>1155669</v>
      </c>
      <c r="H303" s="275">
        <v>1135141</v>
      </c>
      <c r="J303" s="303"/>
    </row>
    <row r="304" spans="1:11" x14ac:dyDescent="0.2">
      <c r="A304" s="5">
        <v>41974</v>
      </c>
      <c r="B304" s="275">
        <v>167046</v>
      </c>
      <c r="C304" s="275">
        <v>10938</v>
      </c>
      <c r="D304" s="275">
        <v>2610611</v>
      </c>
      <c r="E304" s="275">
        <v>336434</v>
      </c>
      <c r="F304" s="275">
        <v>13618</v>
      </c>
      <c r="G304" s="275">
        <v>1150288</v>
      </c>
      <c r="H304" s="275">
        <v>1110271</v>
      </c>
    </row>
    <row r="305" spans="1:12" x14ac:dyDescent="0.2">
      <c r="A305" s="5">
        <v>42005</v>
      </c>
      <c r="B305" s="303">
        <v>190752</v>
      </c>
      <c r="C305" s="303">
        <v>12343</v>
      </c>
      <c r="D305" s="275">
        <v>2660159</v>
      </c>
      <c r="E305" s="303">
        <v>341032</v>
      </c>
      <c r="F305" s="303">
        <v>13483</v>
      </c>
      <c r="G305" s="303">
        <v>1162622</v>
      </c>
      <c r="H305" s="303">
        <v>1143022</v>
      </c>
    </row>
    <row r="306" spans="1:12" x14ac:dyDescent="0.2">
      <c r="A306" s="5">
        <v>42036</v>
      </c>
      <c r="B306" s="303">
        <v>179051</v>
      </c>
      <c r="C306" s="303">
        <v>10168</v>
      </c>
      <c r="D306" s="275">
        <v>2697845</v>
      </c>
      <c r="E306" s="303">
        <v>342422</v>
      </c>
      <c r="F306" s="303">
        <v>13277</v>
      </c>
      <c r="G306" s="303">
        <v>1169893</v>
      </c>
      <c r="H306" s="303">
        <v>1172253</v>
      </c>
      <c r="I306" s="303"/>
      <c r="J306" s="303"/>
      <c r="K306" s="303"/>
      <c r="L306" s="303"/>
    </row>
    <row r="307" spans="1:12" x14ac:dyDescent="0.2">
      <c r="A307" s="5">
        <v>42064</v>
      </c>
      <c r="B307" s="303">
        <v>178808</v>
      </c>
      <c r="C307" s="303">
        <v>13438</v>
      </c>
      <c r="D307" s="275">
        <v>2731662</v>
      </c>
      <c r="E307" s="303">
        <v>345066</v>
      </c>
      <c r="F307" s="303">
        <v>13300</v>
      </c>
      <c r="G307" s="303">
        <v>1174910</v>
      </c>
      <c r="H307" s="303">
        <v>1198386</v>
      </c>
      <c r="J307" s="304"/>
      <c r="K307" s="304"/>
      <c r="L307" s="304"/>
    </row>
    <row r="308" spans="1:12" x14ac:dyDescent="0.2">
      <c r="A308" s="5">
        <v>42095</v>
      </c>
      <c r="B308" s="331">
        <v>184178</v>
      </c>
      <c r="C308" s="331">
        <v>9219</v>
      </c>
      <c r="D308" s="275">
        <v>2740700</v>
      </c>
      <c r="E308" s="331">
        <v>345621</v>
      </c>
      <c r="F308" s="331">
        <v>12941</v>
      </c>
      <c r="G308" s="331">
        <v>1179718</v>
      </c>
      <c r="H308" s="331">
        <v>1202420</v>
      </c>
      <c r="J308" s="304"/>
      <c r="K308" s="304"/>
      <c r="L308" s="304"/>
    </row>
    <row r="309" spans="1:12" x14ac:dyDescent="0.2">
      <c r="A309" s="5">
        <v>42125</v>
      </c>
      <c r="B309" s="331">
        <v>195210</v>
      </c>
      <c r="C309" s="343">
        <v>10296</v>
      </c>
      <c r="D309" s="275">
        <v>2747217</v>
      </c>
      <c r="E309" s="331">
        <v>347718</v>
      </c>
      <c r="F309" s="331">
        <v>12733</v>
      </c>
      <c r="G309" s="331">
        <v>1183600</v>
      </c>
      <c r="H309" s="331">
        <v>1203166</v>
      </c>
      <c r="I309" s="330"/>
      <c r="J309" s="330"/>
      <c r="K309" s="304"/>
      <c r="L309" s="304"/>
    </row>
    <row r="310" spans="1:12" x14ac:dyDescent="0.2">
      <c r="A310" s="5">
        <v>42156</v>
      </c>
      <c r="B310" s="343">
        <v>192676</v>
      </c>
      <c r="C310" s="343">
        <v>9635</v>
      </c>
      <c r="D310" s="275">
        <v>2741813</v>
      </c>
      <c r="E310" s="343">
        <v>345916</v>
      </c>
      <c r="F310" s="343">
        <v>12694</v>
      </c>
      <c r="G310" s="343">
        <v>1188539</v>
      </c>
      <c r="H310" s="343">
        <v>1194664</v>
      </c>
      <c r="I310" s="330"/>
      <c r="J310" s="330"/>
      <c r="K310" s="304"/>
      <c r="L310" s="304"/>
    </row>
    <row r="311" spans="1:12" x14ac:dyDescent="0.2">
      <c r="A311" s="5">
        <v>42186</v>
      </c>
      <c r="B311" s="343">
        <v>193493</v>
      </c>
      <c r="C311" s="343">
        <v>10886</v>
      </c>
      <c r="D311" s="343">
        <v>2766477</v>
      </c>
      <c r="E311" s="343">
        <v>347316</v>
      </c>
      <c r="F311" s="343">
        <v>12342</v>
      </c>
      <c r="G311" s="343">
        <v>1194566</v>
      </c>
      <c r="H311" s="343">
        <v>1212253</v>
      </c>
      <c r="I311" s="330"/>
      <c r="J311" s="330"/>
      <c r="K311" s="304"/>
      <c r="L311" s="304"/>
    </row>
    <row r="312" spans="1:12" x14ac:dyDescent="0.2">
      <c r="A312" s="5">
        <v>42217</v>
      </c>
      <c r="B312" s="343">
        <v>194946</v>
      </c>
      <c r="C312" s="343">
        <v>10724</v>
      </c>
      <c r="D312" s="343">
        <v>2786344</v>
      </c>
      <c r="E312" s="343">
        <v>347651</v>
      </c>
      <c r="F312" s="343">
        <v>12125</v>
      </c>
      <c r="G312" s="343">
        <v>1202741</v>
      </c>
      <c r="H312" s="343">
        <v>1223827</v>
      </c>
      <c r="I312" s="330"/>
      <c r="J312" s="330"/>
      <c r="K312" s="304"/>
      <c r="L312" s="304"/>
    </row>
    <row r="313" spans="1:12" x14ac:dyDescent="0.2">
      <c r="A313" s="5">
        <v>42248</v>
      </c>
      <c r="B313" s="343">
        <v>186908</v>
      </c>
      <c r="C313" s="343">
        <v>11651</v>
      </c>
      <c r="D313" s="343">
        <v>2808657</v>
      </c>
      <c r="E313" s="343">
        <v>348544</v>
      </c>
      <c r="F313" s="343">
        <v>12251</v>
      </c>
      <c r="G313" s="343">
        <v>1213612</v>
      </c>
      <c r="H313" s="343">
        <v>1234249</v>
      </c>
      <c r="I313" s="330"/>
      <c r="J313" s="330"/>
      <c r="K313" s="304"/>
      <c r="L313" s="304"/>
    </row>
    <row r="314" spans="1:12" x14ac:dyDescent="0.2">
      <c r="A314" s="5">
        <v>42278</v>
      </c>
      <c r="B314" s="343">
        <v>191425</v>
      </c>
      <c r="C314" s="343">
        <v>11642</v>
      </c>
      <c r="D314" s="343">
        <v>2825525</v>
      </c>
      <c r="E314" s="343">
        <v>350561</v>
      </c>
      <c r="F314" s="343">
        <v>12512</v>
      </c>
      <c r="G314" s="343">
        <v>1219068</v>
      </c>
      <c r="H314" s="343">
        <v>1243384</v>
      </c>
      <c r="I314" s="330"/>
      <c r="J314" s="330"/>
      <c r="K314" s="304"/>
      <c r="L314" s="304"/>
    </row>
    <row r="315" spans="1:12" x14ac:dyDescent="0.2">
      <c r="A315" s="5">
        <v>42309</v>
      </c>
      <c r="B315" s="343">
        <v>193193</v>
      </c>
      <c r="C315" s="343">
        <v>11155</v>
      </c>
      <c r="D315" s="343">
        <v>2877325</v>
      </c>
      <c r="E315" s="343">
        <v>352813</v>
      </c>
      <c r="F315" s="343">
        <v>12550</v>
      </c>
      <c r="G315" s="343">
        <v>1228916</v>
      </c>
      <c r="H315" s="343">
        <v>1283046</v>
      </c>
      <c r="I315" s="330"/>
      <c r="J315" s="330"/>
      <c r="K315" s="304"/>
      <c r="L315" s="304"/>
    </row>
    <row r="316" spans="1:12" x14ac:dyDescent="0.2">
      <c r="A316" s="5">
        <v>42339</v>
      </c>
      <c r="B316" s="343">
        <v>219313</v>
      </c>
      <c r="C316" s="343">
        <v>10720</v>
      </c>
      <c r="D316" s="343">
        <v>2867547</v>
      </c>
      <c r="E316" s="343">
        <v>353217</v>
      </c>
      <c r="F316" s="343">
        <v>12829</v>
      </c>
      <c r="G316" s="343">
        <v>1229177</v>
      </c>
      <c r="H316" s="343">
        <v>1272324</v>
      </c>
      <c r="I316" s="330"/>
      <c r="J316" s="330"/>
      <c r="K316" s="304"/>
      <c r="L316" s="304"/>
    </row>
    <row r="317" spans="1:12" x14ac:dyDescent="0.2">
      <c r="A317" s="5">
        <v>42370</v>
      </c>
      <c r="B317" s="343">
        <v>209747</v>
      </c>
      <c r="C317" s="343">
        <v>9711</v>
      </c>
      <c r="D317" s="343">
        <v>2885185</v>
      </c>
      <c r="E317" s="343">
        <v>354454</v>
      </c>
      <c r="F317" s="343">
        <v>12488</v>
      </c>
      <c r="G317" s="343">
        <v>1231988</v>
      </c>
      <c r="H317" s="343">
        <v>1286254</v>
      </c>
      <c r="I317" s="330"/>
      <c r="J317" s="330"/>
      <c r="K317" s="304"/>
      <c r="L317" s="304"/>
    </row>
    <row r="318" spans="1:12" x14ac:dyDescent="0.2">
      <c r="A318" s="5">
        <v>42401</v>
      </c>
      <c r="B318" s="343">
        <v>202660</v>
      </c>
      <c r="C318" s="343">
        <v>9848</v>
      </c>
      <c r="D318" s="343">
        <v>2931733</v>
      </c>
      <c r="E318" s="343">
        <v>355060</v>
      </c>
      <c r="F318" s="343">
        <v>12474</v>
      </c>
      <c r="G318" s="343">
        <v>1244035</v>
      </c>
      <c r="H318" s="343">
        <v>1320164</v>
      </c>
      <c r="I318" s="330"/>
      <c r="J318" s="330"/>
      <c r="K318" s="304"/>
      <c r="L318" s="304"/>
    </row>
    <row r="319" spans="1:12" x14ac:dyDescent="0.2">
      <c r="A319" s="5">
        <v>42430</v>
      </c>
      <c r="B319" s="343">
        <v>202630</v>
      </c>
      <c r="C319" s="343">
        <v>8995</v>
      </c>
      <c r="D319" s="343">
        <v>2961591</v>
      </c>
      <c r="E319" s="343">
        <v>356052</v>
      </c>
      <c r="F319" s="343">
        <v>12539</v>
      </c>
      <c r="G319" s="343">
        <v>1247880</v>
      </c>
      <c r="H319" s="343">
        <v>1345120</v>
      </c>
      <c r="I319" s="330"/>
      <c r="J319" s="330"/>
      <c r="K319" s="304"/>
      <c r="L319" s="304"/>
    </row>
    <row r="320" spans="1:12" x14ac:dyDescent="0.2">
      <c r="A320" s="5">
        <v>42461</v>
      </c>
      <c r="B320" s="343">
        <v>200252</v>
      </c>
      <c r="C320" s="343">
        <v>8709</v>
      </c>
      <c r="D320" s="343">
        <v>2930415</v>
      </c>
      <c r="E320" s="343">
        <v>355541</v>
      </c>
      <c r="F320" s="343">
        <v>12397</v>
      </c>
      <c r="G320" s="343">
        <v>1251982</v>
      </c>
      <c r="H320" s="343">
        <v>1310494</v>
      </c>
      <c r="I320" s="330"/>
      <c r="J320" s="330"/>
      <c r="K320" s="304"/>
      <c r="L320" s="304"/>
    </row>
    <row r="321" spans="1:8" x14ac:dyDescent="0.2">
      <c r="A321" s="5"/>
      <c r="B321" s="3"/>
      <c r="C321" s="3"/>
      <c r="D321" s="3"/>
      <c r="E321" s="3"/>
      <c r="F321" s="3"/>
      <c r="G321" s="330"/>
      <c r="H321" s="330"/>
    </row>
    <row r="322" spans="1:8" x14ac:dyDescent="0.2">
      <c r="A322" s="133" t="s">
        <v>30</v>
      </c>
    </row>
    <row r="323" spans="1:8" x14ac:dyDescent="0.2">
      <c r="A323" s="2" t="s">
        <v>26</v>
      </c>
      <c r="B323" s="6">
        <f>AVERAGE(B5:B16)</f>
        <v>3449</v>
      </c>
      <c r="C323" s="6">
        <f t="shared" ref="C323:H323" si="4">AVERAGE(C5:C16)</f>
        <v>9655.8333333333339</v>
      </c>
      <c r="D323" s="6">
        <f t="shared" si="4"/>
        <v>142836.91666666666</v>
      </c>
      <c r="E323" s="6">
        <f t="shared" si="4"/>
        <v>16662.083333333332</v>
      </c>
      <c r="F323" s="6">
        <f t="shared" si="4"/>
        <v>10041.25</v>
      </c>
      <c r="G323" s="6">
        <f t="shared" si="4"/>
        <v>55774.333333333336</v>
      </c>
      <c r="H323" s="6">
        <f t="shared" si="4"/>
        <v>60359.25</v>
      </c>
    </row>
    <row r="324" spans="1:8" x14ac:dyDescent="0.2">
      <c r="A324" s="2" t="s">
        <v>7</v>
      </c>
      <c r="B324" s="6">
        <f>AVERAGE(B17:B28)</f>
        <v>4402.416666666667</v>
      </c>
      <c r="C324" s="6">
        <f t="shared" ref="C324:H324" si="5">AVERAGE(C17:C28)</f>
        <v>10577.833333333334</v>
      </c>
      <c r="D324" s="6">
        <f t="shared" si="5"/>
        <v>167269</v>
      </c>
      <c r="E324" s="6">
        <f t="shared" si="5"/>
        <v>18433.083333333332</v>
      </c>
      <c r="F324" s="6">
        <f t="shared" si="5"/>
        <v>11864.166666666666</v>
      </c>
      <c r="G324" s="6">
        <f t="shared" si="5"/>
        <v>65278.083333333336</v>
      </c>
      <c r="H324" s="6">
        <f t="shared" si="5"/>
        <v>71693.666666666672</v>
      </c>
    </row>
    <row r="325" spans="1:8" x14ac:dyDescent="0.2">
      <c r="A325" s="2" t="s">
        <v>8</v>
      </c>
      <c r="B325" s="6">
        <f>AVERAGE(B29:B40)</f>
        <v>4667</v>
      </c>
      <c r="C325" s="6">
        <f t="shared" ref="C325:H325" si="6">AVERAGE(C29:C40)</f>
        <v>12245.5</v>
      </c>
      <c r="D325" s="6">
        <f t="shared" si="6"/>
        <v>183192.66666666666</v>
      </c>
      <c r="E325" s="6">
        <f t="shared" si="6"/>
        <v>18768.5</v>
      </c>
      <c r="F325" s="6">
        <f t="shared" si="6"/>
        <v>14102.916666666666</v>
      </c>
      <c r="G325" s="6">
        <f t="shared" si="6"/>
        <v>76558.166666666672</v>
      </c>
      <c r="H325" s="6">
        <f t="shared" si="6"/>
        <v>73763.083333333328</v>
      </c>
    </row>
    <row r="326" spans="1:8" x14ac:dyDescent="0.2">
      <c r="A326" s="2" t="s">
        <v>9</v>
      </c>
      <c r="B326" s="6">
        <f>AVERAGE(B41:B52)</f>
        <v>6212.416666666667</v>
      </c>
      <c r="C326" s="6">
        <f t="shared" ref="C326:H326" si="7">AVERAGE(C41:C52)</f>
        <v>9091.4166666666661</v>
      </c>
      <c r="D326" s="6">
        <f t="shared" si="7"/>
        <v>201169.41666666666</v>
      </c>
      <c r="E326" s="6">
        <f t="shared" si="7"/>
        <v>20959.083333333332</v>
      </c>
      <c r="F326" s="6">
        <f t="shared" si="7"/>
        <v>14963.416666666666</v>
      </c>
      <c r="G326" s="6">
        <f t="shared" si="7"/>
        <v>90123.416666666672</v>
      </c>
      <c r="H326" s="6">
        <f t="shared" si="7"/>
        <v>75123.5</v>
      </c>
    </row>
    <row r="327" spans="1:8" x14ac:dyDescent="0.2">
      <c r="A327" s="2" t="s">
        <v>10</v>
      </c>
      <c r="B327" s="6">
        <f>AVERAGE(B53:B64)</f>
        <v>9064.8333333333339</v>
      </c>
      <c r="C327" s="6">
        <f t="shared" ref="C327:H327" si="8">AVERAGE(C53:C64)</f>
        <v>6421.416666666667</v>
      </c>
      <c r="D327" s="6">
        <f t="shared" si="8"/>
        <v>230859.25</v>
      </c>
      <c r="E327" s="6">
        <f t="shared" si="8"/>
        <v>25954</v>
      </c>
      <c r="F327" s="6">
        <f t="shared" si="8"/>
        <v>15962.75</v>
      </c>
      <c r="G327" s="6">
        <f t="shared" si="8"/>
        <v>105359.33333333333</v>
      </c>
      <c r="H327" s="6">
        <f t="shared" si="8"/>
        <v>83583.166666666672</v>
      </c>
    </row>
    <row r="328" spans="1:8" x14ac:dyDescent="0.2">
      <c r="A328" s="2" t="s">
        <v>11</v>
      </c>
      <c r="B328" s="6">
        <f>AVERAGE(B65:B76)</f>
        <v>11866</v>
      </c>
      <c r="C328" s="6">
        <f t="shared" ref="C328:H328" si="9">AVERAGE(C65:C76)</f>
        <v>6692.5</v>
      </c>
      <c r="D328" s="6">
        <f t="shared" si="9"/>
        <v>272838.33333333331</v>
      </c>
      <c r="E328" s="6">
        <f t="shared" si="9"/>
        <v>33013.416666666664</v>
      </c>
      <c r="F328" s="6">
        <f t="shared" si="9"/>
        <v>18006.5</v>
      </c>
      <c r="G328" s="6">
        <f t="shared" si="9"/>
        <v>125662.16666666667</v>
      </c>
      <c r="H328" s="6">
        <f t="shared" si="9"/>
        <v>96156.25</v>
      </c>
    </row>
    <row r="329" spans="1:8" x14ac:dyDescent="0.2">
      <c r="A329" s="2" t="s">
        <v>12</v>
      </c>
      <c r="B329" s="6">
        <f>AVERAGE(B77:B88)</f>
        <v>13343.166666666666</v>
      </c>
      <c r="C329" s="6">
        <f t="shared" ref="C329:H329" si="10">AVERAGE(C77:C88)</f>
        <v>6175.25</v>
      </c>
      <c r="D329" s="6">
        <f t="shared" si="10"/>
        <v>323967.41666666669</v>
      </c>
      <c r="E329" s="6">
        <f t="shared" si="10"/>
        <v>41532.333333333336</v>
      </c>
      <c r="F329" s="6">
        <f t="shared" si="10"/>
        <v>21168.583333333332</v>
      </c>
      <c r="G329" s="6">
        <f t="shared" si="10"/>
        <v>148595</v>
      </c>
      <c r="H329" s="6">
        <f t="shared" si="10"/>
        <v>112671.5</v>
      </c>
    </row>
    <row r="330" spans="1:8" x14ac:dyDescent="0.2">
      <c r="A330" s="2" t="s">
        <v>13</v>
      </c>
      <c r="B330" s="6">
        <f>AVERAGE(B89:B100)</f>
        <v>14494.166666666666</v>
      </c>
      <c r="C330" s="6">
        <f t="shared" ref="C330:H330" si="11">AVERAGE(C89:C100)</f>
        <v>5996.166666666667</v>
      </c>
      <c r="D330" s="6">
        <f t="shared" si="11"/>
        <v>376592</v>
      </c>
      <c r="E330" s="6">
        <f t="shared" si="11"/>
        <v>47453.833333333336</v>
      </c>
      <c r="F330" s="6">
        <f t="shared" si="11"/>
        <v>22602</v>
      </c>
      <c r="G330" s="6">
        <f t="shared" si="11"/>
        <v>169484.83333333334</v>
      </c>
      <c r="H330" s="6">
        <f t="shared" si="11"/>
        <v>137051.33333333334</v>
      </c>
    </row>
    <row r="331" spans="1:8" x14ac:dyDescent="0.2">
      <c r="A331" s="2" t="s">
        <v>14</v>
      </c>
      <c r="B331" s="6">
        <f>AVERAGE(B101:B112)</f>
        <v>17505.5</v>
      </c>
      <c r="C331" s="6">
        <f t="shared" ref="C331:H331" si="12">AVERAGE(C101:C112)</f>
        <v>6938.166666666667</v>
      </c>
      <c r="D331" s="6">
        <f t="shared" si="12"/>
        <v>435516.5</v>
      </c>
      <c r="E331" s="6">
        <f t="shared" si="12"/>
        <v>51143.5</v>
      </c>
      <c r="F331" s="6">
        <f t="shared" si="12"/>
        <v>21876.916666666668</v>
      </c>
      <c r="G331" s="6">
        <f t="shared" si="12"/>
        <v>188294.75</v>
      </c>
      <c r="H331" s="6">
        <f t="shared" si="12"/>
        <v>174201.33333333334</v>
      </c>
    </row>
    <row r="332" spans="1:8" x14ac:dyDescent="0.2">
      <c r="A332" s="2" t="s">
        <v>15</v>
      </c>
      <c r="B332" s="6">
        <f>AVERAGE(B114:B124)</f>
        <v>22564.454545454544</v>
      </c>
      <c r="C332" s="6">
        <f t="shared" ref="C332:H332" si="13">AVERAGE(C114:C124)</f>
        <v>6530.909090909091</v>
      </c>
      <c r="D332" s="6">
        <f t="shared" si="13"/>
        <v>482961</v>
      </c>
      <c r="E332" s="6">
        <f t="shared" si="13"/>
        <v>51879.090909090912</v>
      </c>
      <c r="F332" s="6">
        <f t="shared" si="13"/>
        <v>21836.18181818182</v>
      </c>
      <c r="G332" s="6">
        <f t="shared" si="13"/>
        <v>198923.81818181818</v>
      </c>
      <c r="H332" s="6">
        <f t="shared" si="13"/>
        <v>210321.90909090909</v>
      </c>
    </row>
    <row r="333" spans="1:8" x14ac:dyDescent="0.2">
      <c r="A333" s="2" t="s">
        <v>16</v>
      </c>
      <c r="B333" s="6">
        <f>AVERAGE(B125:B136)</f>
        <v>30017.583333333332</v>
      </c>
      <c r="C333" s="6">
        <f t="shared" ref="C333:H333" si="14">AVERAGE(C125:C136)</f>
        <v>5530.583333333333</v>
      </c>
      <c r="D333" s="6">
        <f t="shared" si="14"/>
        <v>522371.58333333331</v>
      </c>
      <c r="E333" s="6">
        <f t="shared" si="14"/>
        <v>54488.666666666664</v>
      </c>
      <c r="F333" s="6">
        <f t="shared" si="14"/>
        <v>22905</v>
      </c>
      <c r="G333" s="6">
        <f t="shared" si="14"/>
        <v>213769.58333333334</v>
      </c>
      <c r="H333" s="6">
        <f t="shared" si="14"/>
        <v>231208.33333333334</v>
      </c>
    </row>
    <row r="334" spans="1:8" x14ac:dyDescent="0.2">
      <c r="A334" s="2" t="s">
        <v>17</v>
      </c>
      <c r="B334" s="6">
        <f>AVERAGE(B137:B147)</f>
        <v>29285.81818181818</v>
      </c>
      <c r="C334" s="6">
        <f t="shared" ref="C334:H334" si="15">AVERAGE(C137:C147)</f>
        <v>8177</v>
      </c>
      <c r="D334" s="6">
        <f t="shared" si="15"/>
        <v>571103.81818181823</v>
      </c>
      <c r="E334" s="6">
        <f t="shared" si="15"/>
        <v>61161.36363636364</v>
      </c>
      <c r="F334" s="6">
        <f t="shared" si="15"/>
        <v>26862.363636363636</v>
      </c>
      <c r="G334" s="6">
        <f t="shared" si="15"/>
        <v>244476.63636363635</v>
      </c>
      <c r="H334" s="6">
        <f t="shared" si="15"/>
        <v>238603.45454545456</v>
      </c>
    </row>
    <row r="335" spans="1:8" x14ac:dyDescent="0.2">
      <c r="A335" s="2" t="s">
        <v>18</v>
      </c>
      <c r="B335" s="6">
        <f>AVERAGE(B149:B160)</f>
        <v>35636.25</v>
      </c>
      <c r="C335" s="6">
        <f t="shared" ref="C335:H335" si="16">AVERAGE(C149:C160)</f>
        <v>8501.3333333333339</v>
      </c>
      <c r="D335" s="6">
        <f t="shared" si="16"/>
        <v>637028.08333333337</v>
      </c>
      <c r="E335" s="6">
        <f t="shared" si="16"/>
        <v>70966.333333333328</v>
      </c>
      <c r="F335" s="6">
        <f t="shared" si="16"/>
        <v>31100.833333333332</v>
      </c>
      <c r="G335" s="6">
        <f t="shared" si="16"/>
        <v>274873.33333333331</v>
      </c>
      <c r="H335" s="6">
        <f t="shared" si="16"/>
        <v>260087.58333333334</v>
      </c>
    </row>
    <row r="336" spans="1:8" x14ac:dyDescent="0.2">
      <c r="A336" s="2" t="s">
        <v>19</v>
      </c>
      <c r="B336" s="6">
        <f>AVERAGE(B161:B172)</f>
        <v>83536.75</v>
      </c>
      <c r="C336" s="6">
        <f t="shared" ref="C336:H336" si="17">AVERAGE(C161:C172)</f>
        <v>6526.416666666667</v>
      </c>
      <c r="D336" s="6">
        <f t="shared" si="17"/>
        <v>710867.08333333337</v>
      </c>
      <c r="E336" s="6">
        <f t="shared" si="17"/>
        <v>84007.166666666672</v>
      </c>
      <c r="F336" s="6">
        <f t="shared" si="17"/>
        <v>33815.25</v>
      </c>
      <c r="G336" s="6">
        <f t="shared" si="17"/>
        <v>309819.33333333331</v>
      </c>
      <c r="H336" s="6">
        <f t="shared" si="17"/>
        <v>283225.33333333331</v>
      </c>
    </row>
    <row r="337" spans="1:8" x14ac:dyDescent="0.2">
      <c r="A337" s="2" t="s">
        <v>20</v>
      </c>
      <c r="B337" s="6">
        <f>AVERAGE(B173:B184)</f>
        <v>61041.666666666664</v>
      </c>
      <c r="C337" s="6">
        <f t="shared" ref="C337:H337" si="18">AVERAGE(C173:C184)</f>
        <v>5747</v>
      </c>
      <c r="D337" s="6">
        <f t="shared" si="18"/>
        <v>798733.25</v>
      </c>
      <c r="E337" s="6">
        <f t="shared" si="18"/>
        <v>99388</v>
      </c>
      <c r="F337" s="6">
        <f t="shared" si="18"/>
        <v>40236.666666666664</v>
      </c>
      <c r="G337" s="6">
        <f t="shared" si="18"/>
        <v>368591.91666666669</v>
      </c>
      <c r="H337" s="6">
        <f t="shared" si="18"/>
        <v>290516.66666666669</v>
      </c>
    </row>
    <row r="338" spans="1:8" x14ac:dyDescent="0.2">
      <c r="A338" s="2" t="s">
        <v>21</v>
      </c>
      <c r="B338" s="6">
        <f>AVERAGE(B185:B196)</f>
        <v>72545.916666666672</v>
      </c>
      <c r="C338" s="6">
        <f t="shared" ref="C338:H338" si="19">AVERAGE(C185:C196)</f>
        <v>4985.583333333333</v>
      </c>
      <c r="D338" s="6">
        <f t="shared" si="19"/>
        <v>964176.66666666663</v>
      </c>
      <c r="E338" s="6">
        <f t="shared" si="19"/>
        <v>119700.66666666667</v>
      </c>
      <c r="F338" s="6">
        <f t="shared" si="19"/>
        <v>45549.583333333336</v>
      </c>
      <c r="G338" s="6">
        <f t="shared" si="19"/>
        <v>467276.58333333331</v>
      </c>
      <c r="H338" s="6">
        <f t="shared" si="19"/>
        <v>331649.83333333331</v>
      </c>
    </row>
    <row r="339" spans="1:8" x14ac:dyDescent="0.2">
      <c r="A339" s="2" t="s">
        <v>22</v>
      </c>
      <c r="B339" s="6">
        <f>AVERAGE(B197:B208)</f>
        <v>88683</v>
      </c>
      <c r="C339" s="6">
        <f t="shared" ref="C339:H339" si="20">AVERAGE(C197:C208)</f>
        <v>4617.083333333333</v>
      </c>
      <c r="D339" s="6">
        <f t="shared" si="20"/>
        <v>1201030.9166666667</v>
      </c>
      <c r="E339" s="6">
        <f t="shared" si="20"/>
        <v>139721.66666666666</v>
      </c>
      <c r="F339" s="6">
        <f t="shared" si="20"/>
        <v>54815.083333333336</v>
      </c>
      <c r="G339" s="6">
        <f t="shared" si="20"/>
        <v>606976.58333333337</v>
      </c>
      <c r="H339" s="6">
        <f t="shared" si="20"/>
        <v>399517.58333333331</v>
      </c>
    </row>
    <row r="340" spans="1:8" x14ac:dyDescent="0.2">
      <c r="A340" s="2" t="s">
        <v>23</v>
      </c>
      <c r="B340" s="6">
        <f>AVERAGE(B209:B220)</f>
        <v>86156.5</v>
      </c>
      <c r="C340" s="6">
        <f t="shared" ref="C340:H340" si="21">AVERAGE(C209:C220)</f>
        <v>4884.833333333333</v>
      </c>
      <c r="D340" s="6">
        <f t="shared" si="21"/>
        <v>1509941.1666666667</v>
      </c>
      <c r="E340" s="6">
        <f t="shared" si="21"/>
        <v>160597.83333333334</v>
      </c>
      <c r="F340" s="6">
        <f t="shared" si="21"/>
        <v>61720.916666666664</v>
      </c>
      <c r="G340" s="6">
        <f t="shared" si="21"/>
        <v>769995.91666666663</v>
      </c>
      <c r="H340" s="6">
        <f t="shared" si="21"/>
        <v>517626.5</v>
      </c>
    </row>
    <row r="341" spans="1:8" x14ac:dyDescent="0.2">
      <c r="A341" s="2" t="s">
        <v>24</v>
      </c>
      <c r="B341" s="6">
        <f>AVERAGE(B221:B232)</f>
        <v>89977.5</v>
      </c>
      <c r="C341" s="6">
        <f t="shared" ref="C341:H341" si="22">AVERAGE(C221:C232)</f>
        <v>5474.916666666667</v>
      </c>
      <c r="D341" s="6">
        <f t="shared" si="22"/>
        <v>1807369.5</v>
      </c>
      <c r="E341" s="6">
        <f t="shared" si="22"/>
        <v>195741.08333333334</v>
      </c>
      <c r="F341" s="6">
        <f t="shared" si="22"/>
        <v>52315</v>
      </c>
      <c r="G341" s="6">
        <f t="shared" si="22"/>
        <v>916337.33333333337</v>
      </c>
      <c r="H341" s="6">
        <f t="shared" si="22"/>
        <v>642976.08333333337</v>
      </c>
    </row>
    <row r="342" spans="1:8" x14ac:dyDescent="0.2">
      <c r="A342" s="2" t="s">
        <v>25</v>
      </c>
      <c r="B342" s="6">
        <f>AVERAGE(B233:B244)</f>
        <v>116160</v>
      </c>
      <c r="C342" s="6">
        <f t="shared" ref="C342:H342" si="23">AVERAGE(C233:C244)</f>
        <v>5040.416666666667</v>
      </c>
      <c r="D342" s="6">
        <f t="shared" si="23"/>
        <v>1867082.6666666667</v>
      </c>
      <c r="E342" s="6">
        <f t="shared" si="23"/>
        <v>202099.83333333334</v>
      </c>
      <c r="F342" s="6">
        <f t="shared" si="23"/>
        <v>40846.666666666664</v>
      </c>
      <c r="G342" s="6">
        <f t="shared" si="23"/>
        <v>985921.25</v>
      </c>
      <c r="H342" s="6">
        <f t="shared" si="23"/>
        <v>638214</v>
      </c>
    </row>
    <row r="343" spans="1:8" x14ac:dyDescent="0.2">
      <c r="A343" s="2" t="s">
        <v>389</v>
      </c>
      <c r="B343" s="6">
        <f t="shared" ref="B343:H343" si="24">AVERAGE(B245:B256)</f>
        <v>120742.41666666667</v>
      </c>
      <c r="C343" s="6">
        <f t="shared" si="24"/>
        <v>4750.666666666667</v>
      </c>
      <c r="D343" s="6">
        <f t="shared" si="24"/>
        <v>1903290.3333333333</v>
      </c>
      <c r="E343" s="6">
        <f t="shared" si="24"/>
        <v>206870.75</v>
      </c>
      <c r="F343" s="6">
        <f t="shared" si="24"/>
        <v>31013</v>
      </c>
      <c r="G343" s="6">
        <f t="shared" si="24"/>
        <v>1028340.75</v>
      </c>
      <c r="H343" s="6">
        <f t="shared" si="24"/>
        <v>637064.08333333337</v>
      </c>
    </row>
    <row r="344" spans="1:8" x14ac:dyDescent="0.2">
      <c r="A344" s="2" t="s">
        <v>421</v>
      </c>
      <c r="B344" s="6">
        <f>AVERAGE(B257:B268)</f>
        <v>125608.41666666667</v>
      </c>
      <c r="C344" s="6">
        <f t="shared" ref="C344:H344" si="25">AVERAGE(C257:C268)</f>
        <v>4363.416666666667</v>
      </c>
      <c r="D344" s="6">
        <f t="shared" si="25"/>
        <v>2013138.1666666667</v>
      </c>
      <c r="E344" s="6">
        <f t="shared" si="25"/>
        <v>224419</v>
      </c>
      <c r="F344" s="6">
        <f t="shared" si="25"/>
        <v>24811.5</v>
      </c>
      <c r="G344" s="6">
        <f t="shared" si="25"/>
        <v>1056634</v>
      </c>
      <c r="H344" s="6">
        <f t="shared" si="25"/>
        <v>707273.66666666663</v>
      </c>
    </row>
    <row r="345" spans="1:8" x14ac:dyDescent="0.2">
      <c r="A345" s="2" t="s">
        <v>456</v>
      </c>
      <c r="B345" s="6">
        <f>AVERAGE(B269:B280)</f>
        <v>136621.5</v>
      </c>
      <c r="C345" s="6">
        <f t="shared" ref="C345:H345" si="26">AVERAGE(C269:C280)</f>
        <v>6889.333333333333</v>
      </c>
      <c r="D345" s="6">
        <f t="shared" si="26"/>
        <v>2182022.5833333335</v>
      </c>
      <c r="E345" s="6">
        <f t="shared" si="26"/>
        <v>256948.41666666666</v>
      </c>
      <c r="F345" s="6">
        <f t="shared" si="26"/>
        <v>18186.333333333332</v>
      </c>
      <c r="G345" s="6">
        <f t="shared" si="26"/>
        <v>1079174.5833333333</v>
      </c>
      <c r="H345" s="6">
        <f t="shared" si="26"/>
        <v>827713.41666666663</v>
      </c>
    </row>
    <row r="346" spans="1:8" x14ac:dyDescent="0.2">
      <c r="A346" s="2" t="s">
        <v>480</v>
      </c>
      <c r="B346" s="6">
        <f>AVERAGE(B281:B292)</f>
        <v>137363.91666666666</v>
      </c>
      <c r="C346" s="6">
        <f t="shared" ref="C346:H346" si="27">AVERAGE(C281:C292)</f>
        <v>8722.25</v>
      </c>
      <c r="D346" s="6">
        <f t="shared" si="27"/>
        <v>2363808</v>
      </c>
      <c r="E346" s="6">
        <f t="shared" si="27"/>
        <v>297766.25</v>
      </c>
      <c r="F346" s="6">
        <f t="shared" si="27"/>
        <v>15192.416666666666</v>
      </c>
      <c r="G346" s="6">
        <f t="shared" si="27"/>
        <v>1099773.5</v>
      </c>
      <c r="H346" s="6">
        <f t="shared" si="27"/>
        <v>951070.83333333337</v>
      </c>
    </row>
    <row r="347" spans="1:8" x14ac:dyDescent="0.2">
      <c r="A347" s="201" t="s">
        <v>508</v>
      </c>
      <c r="B347" s="6">
        <f>AVERAGE(B293:B304)</f>
        <v>155472.5</v>
      </c>
      <c r="C347" s="6">
        <f t="shared" ref="C347:H347" si="28">AVERAGE(C293:C304)</f>
        <v>9780.8333333333339</v>
      </c>
      <c r="D347" s="6">
        <f t="shared" si="28"/>
        <v>2564637.4166666665</v>
      </c>
      <c r="E347" s="6">
        <f t="shared" si="28"/>
        <v>329509.25</v>
      </c>
      <c r="F347" s="6">
        <f t="shared" si="28"/>
        <v>13809.416666666666</v>
      </c>
      <c r="G347" s="6">
        <f t="shared" si="28"/>
        <v>1135616.9166666667</v>
      </c>
      <c r="H347" s="6">
        <f t="shared" si="28"/>
        <v>1085702</v>
      </c>
    </row>
    <row r="348" spans="1:8" x14ac:dyDescent="0.2">
      <c r="A348" s="201" t="s">
        <v>552</v>
      </c>
      <c r="B348" s="6">
        <f>AVERAGE(B305:B316)</f>
        <v>191662.75</v>
      </c>
      <c r="C348" s="6">
        <f t="shared" ref="C348:G348" si="29">AVERAGE(C305:C316)</f>
        <v>10989.75</v>
      </c>
      <c r="D348" s="6">
        <f t="shared" si="29"/>
        <v>2770939.25</v>
      </c>
      <c r="E348" s="6">
        <f t="shared" si="29"/>
        <v>347323.08333333331</v>
      </c>
      <c r="F348" s="6">
        <f t="shared" si="29"/>
        <v>12753.083333333334</v>
      </c>
      <c r="G348" s="6">
        <f t="shared" si="29"/>
        <v>1195613.5</v>
      </c>
      <c r="H348" s="6">
        <f>AVERAGE(H305:H316)</f>
        <v>1215249.5</v>
      </c>
    </row>
    <row r="349" spans="1:8" x14ac:dyDescent="0.2">
      <c r="A349" s="201" t="s">
        <v>647</v>
      </c>
      <c r="B349" s="6">
        <f>AVERAGE(B317:B320)</f>
        <v>203822.25</v>
      </c>
      <c r="C349" s="6">
        <f t="shared" ref="C349:H349" si="30">AVERAGE(C317:C320)</f>
        <v>9315.75</v>
      </c>
      <c r="D349" s="6">
        <f t="shared" si="30"/>
        <v>2927231</v>
      </c>
      <c r="E349" s="6">
        <f t="shared" si="30"/>
        <v>355276.75</v>
      </c>
      <c r="F349" s="6">
        <f t="shared" si="30"/>
        <v>12474.5</v>
      </c>
      <c r="G349" s="6">
        <f t="shared" si="30"/>
        <v>1243971.25</v>
      </c>
      <c r="H349" s="6">
        <f t="shared" si="30"/>
        <v>1315508</v>
      </c>
    </row>
    <row r="527" spans="2:8" x14ac:dyDescent="0.2">
      <c r="B527" s="3"/>
      <c r="C527" s="3"/>
      <c r="D527" s="3"/>
      <c r="E527" s="3"/>
      <c r="F527" s="3"/>
      <c r="G527" s="3"/>
      <c r="H527" s="3"/>
    </row>
  </sheetData>
  <mergeCells count="2">
    <mergeCell ref="A1:A4"/>
    <mergeCell ref="B1:H2"/>
  </mergeCells>
  <phoneticPr fontId="16" type="noConversion"/>
  <conditionalFormatting sqref="D233:D258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D259:D261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D263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D262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D264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D265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D26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D267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D268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D269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D270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D271:D307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D281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D282:D307">
    <cfRule type="iconSet" priority="1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D280">
    <cfRule type="iconSet" priority="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D308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D308">
    <cfRule type="iconSet" priority="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D309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D309">
    <cfRule type="iconSet" priority="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D310:D316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D310:D316">
    <cfRule type="iconSet" priority="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D317:D32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D317:D320">
    <cfRule type="iconSet" priority="1">
      <iconSet iconSet="4Arrows">
        <cfvo type="percent" val="0"/>
        <cfvo type="percent" val="25"/>
        <cfvo type="percent" val="50"/>
        <cfvo type="percent" val="75"/>
      </iconSet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0"/>
  <sheetViews>
    <sheetView zoomScale="90" zoomScaleNormal="90" workbookViewId="0">
      <selection activeCell="B1" sqref="B1:H2"/>
    </sheetView>
  </sheetViews>
  <sheetFormatPr defaultRowHeight="12.75" x14ac:dyDescent="0.2"/>
  <cols>
    <col min="1" max="1" width="16.140625" customWidth="1"/>
    <col min="2" max="2" width="14.7109375" style="1" customWidth="1"/>
    <col min="3" max="3" width="12.85546875" style="1" customWidth="1"/>
    <col min="4" max="4" width="16.42578125" style="1" customWidth="1"/>
    <col min="5" max="5" width="13.7109375" style="1" customWidth="1"/>
    <col min="6" max="6" width="12.42578125" style="1" customWidth="1"/>
    <col min="7" max="7" width="15.28515625" style="1" customWidth="1"/>
    <col min="8" max="8" width="19" style="1" customWidth="1"/>
  </cols>
  <sheetData>
    <row r="1" spans="1:8" x14ac:dyDescent="0.2">
      <c r="A1" s="492" t="s">
        <v>99</v>
      </c>
      <c r="B1" s="499" t="s">
        <v>28</v>
      </c>
      <c r="C1" s="500"/>
      <c r="D1" s="500"/>
      <c r="E1" s="500"/>
      <c r="F1" s="500"/>
      <c r="G1" s="500"/>
      <c r="H1" s="501"/>
    </row>
    <row r="2" spans="1:8" ht="13.5" thickBot="1" x14ac:dyDescent="0.25">
      <c r="A2" s="493"/>
      <c r="B2" s="497"/>
      <c r="C2" s="498"/>
      <c r="D2" s="498"/>
      <c r="E2" s="498"/>
      <c r="F2" s="498"/>
      <c r="G2" s="498"/>
      <c r="H2" s="502"/>
    </row>
    <row r="3" spans="1:8" ht="13.5" thickBot="1" x14ac:dyDescent="0.25">
      <c r="A3" s="493"/>
    </row>
    <row r="4" spans="1:8" ht="26.25" thickBot="1" x14ac:dyDescent="0.25">
      <c r="A4" s="494"/>
      <c r="B4" s="14" t="str">
        <f>PSCE!B4</f>
        <v>Investments</v>
      </c>
      <c r="C4" s="15" t="str">
        <f>PSCE!C4</f>
        <v>Bills discounted</v>
      </c>
      <c r="D4" s="15" t="str">
        <f>PSCE!D4</f>
        <v>Total loans and advances</v>
      </c>
      <c r="E4" s="15" t="str">
        <f>PSCE!E4</f>
        <v>Instalment sales credit</v>
      </c>
      <c r="F4" s="15" t="str">
        <f>PSCE!F4</f>
        <v xml:space="preserve"> Leasing finance  </v>
      </c>
      <c r="G4" s="15" t="str">
        <f>PSCE!G4</f>
        <v>Mortgage advances</v>
      </c>
      <c r="H4" s="16" t="str">
        <f>PSCE!H4</f>
        <v>Other loans and advances</v>
      </c>
    </row>
    <row r="5" spans="1:8" hidden="1" x14ac:dyDescent="0.2">
      <c r="A5" s="5">
        <v>33239</v>
      </c>
      <c r="B5" s="7">
        <f>(PSCE!B17-PSCE!B5)/PSCE!B5*100</f>
        <v>-26.531971580817054</v>
      </c>
      <c r="C5" s="7">
        <f>(PSCE!C17-PSCE!C5)/PSCE!C5*100</f>
        <v>5.2210619862252834</v>
      </c>
      <c r="D5" s="7">
        <f>(PSCE!D17-PSCE!D5)/PSCE!D5*100</f>
        <v>14.607208598064247</v>
      </c>
      <c r="E5" s="7">
        <f>(PSCE!E17-PSCE!E5)/PSCE!E5*100</f>
        <v>15.601006516549454</v>
      </c>
      <c r="F5" s="7">
        <f>(PSCE!F17-PSCE!F5)/PSCE!F5*100</f>
        <v>19.648509987992576</v>
      </c>
      <c r="G5" s="7">
        <f>(PSCE!G17-PSCE!G5)/PSCE!G5*100</f>
        <v>15.865403061811763</v>
      </c>
      <c r="H5" s="7">
        <f>(PSCE!H17-PSCE!H5)/PSCE!H5*100</f>
        <v>12.412412412412413</v>
      </c>
    </row>
    <row r="6" spans="1:8" hidden="1" x14ac:dyDescent="0.2">
      <c r="A6" s="5">
        <v>33270</v>
      </c>
      <c r="B6" s="7">
        <f>(PSCE!B18-PSCE!B6)/PSCE!B6*100</f>
        <v>63.018867924528301</v>
      </c>
      <c r="C6" s="7">
        <f>(PSCE!C18-PSCE!C6)/PSCE!C6*100</f>
        <v>20.539152759948653</v>
      </c>
      <c r="D6" s="7">
        <f>(PSCE!D18-PSCE!D6)/PSCE!D6*100</f>
        <v>17.634017061388697</v>
      </c>
      <c r="E6" s="7">
        <f>(PSCE!E18-PSCE!E6)/PSCE!E6*100</f>
        <v>13.914704010184595</v>
      </c>
      <c r="F6" s="7">
        <f>(PSCE!F18-PSCE!F6)/PSCE!F6*100</f>
        <v>17.436613665663945</v>
      </c>
      <c r="G6" s="7">
        <f>(PSCE!G18-PSCE!G6)/PSCE!G6*100</f>
        <v>15.625059056978172</v>
      </c>
      <c r="H6" s="7">
        <f>(PSCE!H18-PSCE!H6)/PSCE!H6*100</f>
        <v>20.492098625624131</v>
      </c>
    </row>
    <row r="7" spans="1:8" hidden="1" x14ac:dyDescent="0.2">
      <c r="A7" s="5">
        <v>33298</v>
      </c>
      <c r="B7" s="7">
        <f>(PSCE!B19-PSCE!B7)/PSCE!B7*100</f>
        <v>135.75685339690108</v>
      </c>
      <c r="C7" s="7">
        <f>(PSCE!C19-PSCE!C7)/PSCE!C7*100</f>
        <v>18.159426780116437</v>
      </c>
      <c r="D7" s="7">
        <f>(PSCE!D19-PSCE!D7)/PSCE!D7*100</f>
        <v>16.795952046877158</v>
      </c>
      <c r="E7" s="7">
        <f>(PSCE!E19-PSCE!E7)/PSCE!E7*100</f>
        <v>13.339640491958374</v>
      </c>
      <c r="F7" s="7">
        <f>(PSCE!F19-PSCE!F7)/PSCE!F7*100</f>
        <v>16.726015919564308</v>
      </c>
      <c r="G7" s="7">
        <f>(PSCE!G19-PSCE!G7)/PSCE!G7*100</f>
        <v>15.915932761167518</v>
      </c>
      <c r="H7" s="7">
        <f>(PSCE!H19-PSCE!H7)/PSCE!H7*100</f>
        <v>18.543644638382737</v>
      </c>
    </row>
    <row r="8" spans="1:8" hidden="1" x14ac:dyDescent="0.2">
      <c r="A8" s="5">
        <v>33329</v>
      </c>
      <c r="B8" s="7">
        <f>(PSCE!B20-PSCE!B8)/PSCE!B8*100</f>
        <v>53.366942743968316</v>
      </c>
      <c r="C8" s="7">
        <f>(PSCE!C20-PSCE!C8)/PSCE!C8*100</f>
        <v>9.1918437066296566</v>
      </c>
      <c r="D8" s="7">
        <f>(PSCE!D20-PSCE!D8)/PSCE!D8*100</f>
        <v>16.043558737315173</v>
      </c>
      <c r="E8" s="7">
        <f>(PSCE!E20-PSCE!E8)/PSCE!E8*100</f>
        <v>12.951807228915662</v>
      </c>
      <c r="F8" s="7">
        <f>(PSCE!F20-PSCE!F8)/PSCE!F8*100</f>
        <v>17.128045619491967</v>
      </c>
      <c r="G8" s="7">
        <f>(PSCE!G20-PSCE!G8)/PSCE!G8*100</f>
        <v>16.908114116339384</v>
      </c>
      <c r="H8" s="7">
        <f>(PSCE!H20-PSCE!H8)/PSCE!H8*100</f>
        <v>15.911007657794421</v>
      </c>
    </row>
    <row r="9" spans="1:8" hidden="1" x14ac:dyDescent="0.2">
      <c r="A9" s="5">
        <v>33359</v>
      </c>
      <c r="B9" s="7">
        <f>(PSCE!B21-PSCE!B9)/PSCE!B9*100</f>
        <v>71.781115879828334</v>
      </c>
      <c r="C9" s="7">
        <f>(PSCE!C21-PSCE!C9)/PSCE!C9*100</f>
        <v>-0.13359366971534273</v>
      </c>
      <c r="D9" s="7">
        <f>(PSCE!D21-PSCE!D9)/PSCE!D9*100</f>
        <v>18.174557900741586</v>
      </c>
      <c r="E9" s="7">
        <f>(PSCE!E21-PSCE!E9)/PSCE!E9*100</f>
        <v>11.433689542281797</v>
      </c>
      <c r="F9" s="7">
        <f>(PSCE!F21-PSCE!F9)/PSCE!F9*100</f>
        <v>15.974765974765976</v>
      </c>
      <c r="G9" s="7">
        <f>(PSCE!G21-PSCE!G9)/PSCE!G9*100</f>
        <v>16.962521045311473</v>
      </c>
      <c r="H9" s="7">
        <f>(PSCE!H21-PSCE!H9)/PSCE!H9*100</f>
        <v>21.480723073566189</v>
      </c>
    </row>
    <row r="10" spans="1:8" hidden="1" x14ac:dyDescent="0.2">
      <c r="A10" s="5">
        <v>33390</v>
      </c>
      <c r="B10" s="7">
        <f>(PSCE!B22-PSCE!B10)/PSCE!B10*100</f>
        <v>65.382124352331601</v>
      </c>
      <c r="C10" s="7">
        <f>(PSCE!C22-PSCE!C10)/PSCE!C10*100</f>
        <v>-12.051984973093715</v>
      </c>
      <c r="D10" s="7">
        <f>(PSCE!D22-PSCE!D10)/PSCE!D10*100</f>
        <v>17.581043878869597</v>
      </c>
      <c r="E10" s="7">
        <f>(PSCE!E22-PSCE!E10)/PSCE!E10*100</f>
        <v>10.258418167580267</v>
      </c>
      <c r="F10" s="7">
        <f>(PSCE!F22-PSCE!F10)/PSCE!F10*100</f>
        <v>17.003349913714345</v>
      </c>
      <c r="G10" s="7">
        <f>(PSCE!G22-PSCE!G10)/PSCE!G10*100</f>
        <v>17.010430412697264</v>
      </c>
      <c r="H10" s="7">
        <f>(PSCE!H22-PSCE!H10)/PSCE!H10*100</f>
        <v>20.20092047310338</v>
      </c>
    </row>
    <row r="11" spans="1:8" hidden="1" x14ac:dyDescent="0.2">
      <c r="A11" s="5">
        <v>33420</v>
      </c>
      <c r="B11" s="7">
        <f>(PSCE!B23-PSCE!B11)/PSCE!B11*100</f>
        <v>20.857307249712314</v>
      </c>
      <c r="C11" s="7">
        <f>(PSCE!C23-PSCE!C11)/PSCE!C11*100</f>
        <v>-12.879298718813217</v>
      </c>
      <c r="D11" s="7">
        <f>(PSCE!D23-PSCE!D11)/PSCE!D11*100</f>
        <v>17.6592020197089</v>
      </c>
      <c r="E11" s="7">
        <f>(PSCE!E23-PSCE!E11)/PSCE!E11*100</f>
        <v>11.494941028557744</v>
      </c>
      <c r="F11" s="7">
        <f>(PSCE!F23-PSCE!F11)/PSCE!F11*100</f>
        <v>15.982506709074645</v>
      </c>
      <c r="G11" s="7">
        <f>(PSCE!G23-PSCE!G11)/PSCE!G11*100</f>
        <v>17.081171667468933</v>
      </c>
      <c r="H11" s="7">
        <f>(PSCE!H23-PSCE!H11)/PSCE!H11*100</f>
        <v>20.174453181788145</v>
      </c>
    </row>
    <row r="12" spans="1:8" hidden="1" x14ac:dyDescent="0.2">
      <c r="A12" s="5">
        <v>33451</v>
      </c>
      <c r="B12" s="7">
        <f>(PSCE!B24-PSCE!B12)/PSCE!B12*100</f>
        <v>30.919978225367444</v>
      </c>
      <c r="C12" s="7">
        <f>(PSCE!C24-PSCE!C12)/PSCE!C12*100</f>
        <v>-11.651497914296549</v>
      </c>
      <c r="D12" s="7">
        <f>(PSCE!D24-PSCE!D12)/PSCE!D12*100</f>
        <v>17.460810074552239</v>
      </c>
      <c r="E12" s="7">
        <f>(PSCE!E24-PSCE!E12)/PSCE!E12*100</f>
        <v>9.8078509961098668</v>
      </c>
      <c r="F12" s="7">
        <f>(PSCE!F24-PSCE!F12)/PSCE!F12*100</f>
        <v>16.136608278696546</v>
      </c>
      <c r="G12" s="7">
        <f>(PSCE!G24-PSCE!G12)/PSCE!G12*100</f>
        <v>17.090487320527917</v>
      </c>
      <c r="H12" s="7">
        <f>(PSCE!H24-PSCE!H12)/PSCE!H12*100</f>
        <v>20.160562131634681</v>
      </c>
    </row>
    <row r="13" spans="1:8" hidden="1" x14ac:dyDescent="0.2">
      <c r="A13" s="5">
        <v>33482</v>
      </c>
      <c r="B13" s="7">
        <f>(PSCE!B25-PSCE!B13)/PSCE!B13*100</f>
        <v>46.55924806982209</v>
      </c>
      <c r="C13" s="7">
        <f>(PSCE!C25-PSCE!C13)/PSCE!C13*100</f>
        <v>10.851703406813627</v>
      </c>
      <c r="D13" s="7">
        <f>(PSCE!D25-PSCE!D13)/PSCE!D13*100</f>
        <v>18.400642985209966</v>
      </c>
      <c r="E13" s="7">
        <f>(PSCE!E25-PSCE!E13)/PSCE!E13*100</f>
        <v>7.221965851407476</v>
      </c>
      <c r="F13" s="7">
        <f>(PSCE!F25-PSCE!F13)/PSCE!F13*100</f>
        <v>18.71042026482441</v>
      </c>
      <c r="G13" s="7">
        <f>(PSCE!G25-PSCE!G13)/PSCE!G13*100</f>
        <v>17.549017902190364</v>
      </c>
      <c r="H13" s="7">
        <f>(PSCE!H25-PSCE!H13)/PSCE!H13*100</f>
        <v>22.370471044518844</v>
      </c>
    </row>
    <row r="14" spans="1:8" hidden="1" x14ac:dyDescent="0.2">
      <c r="A14" s="5">
        <v>33512</v>
      </c>
      <c r="B14" s="7">
        <f>(PSCE!B26-PSCE!B14)/PSCE!B14*100</f>
        <v>20.809248554913296</v>
      </c>
      <c r="C14" s="7">
        <f>(PSCE!C26-PSCE!C14)/PSCE!C14*100</f>
        <v>23.655685441020189</v>
      </c>
      <c r="D14" s="7">
        <f>(PSCE!D26-PSCE!D14)/PSCE!D14*100</f>
        <v>18.606706135849212</v>
      </c>
      <c r="E14" s="7">
        <f>(PSCE!E26-PSCE!E14)/PSCE!E14*100</f>
        <v>6.8386357122384638</v>
      </c>
      <c r="F14" s="7">
        <f>(PSCE!F26-PSCE!F14)/PSCE!F14*100</f>
        <v>21.360314783586283</v>
      </c>
      <c r="G14" s="7">
        <f>(PSCE!G26-PSCE!G14)/PSCE!G14*100</f>
        <v>17.889734494989497</v>
      </c>
      <c r="H14" s="7">
        <f>(PSCE!H26-PSCE!H14)/PSCE!H14*100</f>
        <v>22.177538491842029</v>
      </c>
    </row>
    <row r="15" spans="1:8" hidden="1" x14ac:dyDescent="0.2">
      <c r="A15" s="5">
        <v>33543</v>
      </c>
      <c r="B15" s="7">
        <f>(PSCE!B27-PSCE!B15)/PSCE!B15*100</f>
        <v>-2.8138989554465996</v>
      </c>
      <c r="C15" s="7">
        <f>(PSCE!C27-PSCE!C15)/PSCE!C15*100</f>
        <v>41.415364296720227</v>
      </c>
      <c r="D15" s="7">
        <f>(PSCE!D27-PSCE!D15)/PSCE!D15*100</f>
        <v>16.993883056868871</v>
      </c>
      <c r="E15" s="7">
        <f>(PSCE!E27-PSCE!E15)/PSCE!E15*100</f>
        <v>9.523539742790776</v>
      </c>
      <c r="F15" s="7">
        <f>(PSCE!F27-PSCE!F15)/PSCE!F15*100</f>
        <v>20.486946861692278</v>
      </c>
      <c r="G15" s="7">
        <f>(PSCE!G27-PSCE!G15)/PSCE!G15*100</f>
        <v>18.16743236345074</v>
      </c>
      <c r="H15" s="7">
        <f>(PSCE!H27-PSCE!H15)/PSCE!H15*100</f>
        <v>17.396241503398642</v>
      </c>
    </row>
    <row r="16" spans="1:8" hidden="1" x14ac:dyDescent="0.2">
      <c r="A16" s="5">
        <v>33573</v>
      </c>
      <c r="B16" s="7">
        <f>(PSCE!B28-PSCE!B16)/PSCE!B16*100</f>
        <v>-38.912909203211861</v>
      </c>
      <c r="C16" s="7">
        <f>(PSCE!C28-PSCE!C16)/PSCE!C16*100</f>
        <v>28.184837827276283</v>
      </c>
      <c r="D16" s="7">
        <f>(PSCE!D28-PSCE!D16)/PSCE!D16*100</f>
        <v>15.228356835696621</v>
      </c>
      <c r="E16" s="7">
        <f>(PSCE!E28-PSCE!E16)/PSCE!E16*100</f>
        <v>6.6744211809017395</v>
      </c>
      <c r="F16" s="7">
        <f>(PSCE!F28-PSCE!F16)/PSCE!F16*100</f>
        <v>20.572157434402332</v>
      </c>
      <c r="G16" s="7">
        <f>(PSCE!G28-PSCE!G16)/PSCE!G16*100</f>
        <v>18.030114610291399</v>
      </c>
      <c r="H16" s="7">
        <f>(PSCE!H28-PSCE!H16)/PSCE!H16*100</f>
        <v>14.132064100384788</v>
      </c>
    </row>
    <row r="17" spans="1:8" hidden="1" x14ac:dyDescent="0.2">
      <c r="A17" s="5">
        <v>33604</v>
      </c>
      <c r="B17" s="7">
        <f>(PSCE!B29-PSCE!B17)/PSCE!B17*100</f>
        <v>-8.4013297068600785</v>
      </c>
      <c r="C17" s="7">
        <f>(PSCE!C29-PSCE!C17)/PSCE!C17*100</f>
        <v>37.605574324324323</v>
      </c>
      <c r="D17" s="7">
        <f>(PSCE!D29-PSCE!D17)/PSCE!D17*100</f>
        <v>14.784855706958188</v>
      </c>
      <c r="E17" s="7">
        <f>(PSCE!E29-PSCE!E17)/PSCE!E17*100</f>
        <v>2.6678573421889826</v>
      </c>
      <c r="F17" s="7">
        <f>(PSCE!F29-PSCE!F17)/PSCE!F17*100</f>
        <v>23.73870997171791</v>
      </c>
      <c r="G17" s="7">
        <f>(PSCE!G29-PSCE!G17)/PSCE!G17*100</f>
        <v>17.655142724683753</v>
      </c>
      <c r="H17" s="7">
        <f>(PSCE!H29-PSCE!H17)/PSCE!H17*100</f>
        <v>13.949703687782112</v>
      </c>
    </row>
    <row r="18" spans="1:8" hidden="1" x14ac:dyDescent="0.2">
      <c r="A18" s="5">
        <v>33635</v>
      </c>
      <c r="B18" s="7">
        <f>(PSCE!B30-PSCE!B18)/PSCE!B18*100</f>
        <v>-45.012626262626263</v>
      </c>
      <c r="C18" s="7">
        <f>(PSCE!C30-PSCE!C18)/PSCE!C18*100</f>
        <v>13.684771033013845</v>
      </c>
      <c r="D18" s="7">
        <f>(PSCE!D30-PSCE!D18)/PSCE!D18*100</f>
        <v>12.290150654667549</v>
      </c>
      <c r="E18" s="7">
        <f>(PSCE!E30-PSCE!E18)/PSCE!E18*100</f>
        <v>2.2854269110415735</v>
      </c>
      <c r="F18" s="7">
        <f>(PSCE!F30-PSCE!F18)/PSCE!F18*100</f>
        <v>25.395663708718324</v>
      </c>
      <c r="G18" s="7">
        <f>(PSCE!G30-PSCE!G18)/PSCE!G18*100</f>
        <v>17.694457610774233</v>
      </c>
      <c r="H18" s="7">
        <f>(PSCE!H30-PSCE!H18)/PSCE!H18*100</f>
        <v>8.0912508544087487</v>
      </c>
    </row>
    <row r="19" spans="1:8" hidden="1" x14ac:dyDescent="0.2">
      <c r="A19" s="5">
        <v>33664</v>
      </c>
      <c r="B19" s="7">
        <f>(PSCE!B31-PSCE!B19)/PSCE!B19*100</f>
        <v>-54.162453656892481</v>
      </c>
      <c r="C19" s="7">
        <f>(PSCE!C31-PSCE!C19)/PSCE!C19*100</f>
        <v>18.902785673678228</v>
      </c>
      <c r="D19" s="7">
        <f>(PSCE!D31-PSCE!D19)/PSCE!D19*100</f>
        <v>11.695320377955108</v>
      </c>
      <c r="E19" s="7">
        <f>(PSCE!E31-PSCE!E19)/PSCE!E19*100</f>
        <v>2.2148024485253202</v>
      </c>
      <c r="F19" s="7">
        <f>(PSCE!F31-PSCE!F19)/PSCE!F19*100</f>
        <v>24.378645132346342</v>
      </c>
      <c r="G19" s="7">
        <f>(PSCE!G31-PSCE!G19)/PSCE!G19*100</f>
        <v>17.840723952704337</v>
      </c>
      <c r="H19" s="7">
        <f>(PSCE!H31-PSCE!H19)/PSCE!H19*100</f>
        <v>6.6344577689586748</v>
      </c>
    </row>
    <row r="20" spans="1:8" hidden="1" x14ac:dyDescent="0.2">
      <c r="A20" s="5">
        <v>33695</v>
      </c>
      <c r="B20" s="7">
        <f>(PSCE!B32-PSCE!B20)/PSCE!B20*100</f>
        <v>-33.153322376144637</v>
      </c>
      <c r="C20" s="7">
        <f>(PSCE!C32-PSCE!C20)/PSCE!C20*100</f>
        <v>25.527962456003127</v>
      </c>
      <c r="D20" s="7">
        <f>(PSCE!D32-PSCE!D20)/PSCE!D20*100</f>
        <v>12.139793822111059</v>
      </c>
      <c r="E20" s="7">
        <f>(PSCE!E32-PSCE!E20)/PSCE!E20*100</f>
        <v>3.1277777777777778</v>
      </c>
      <c r="F20" s="7">
        <f>(PSCE!F32-PSCE!F20)/PSCE!F20*100</f>
        <v>23.262813136230857</v>
      </c>
      <c r="G20" s="7">
        <f>(PSCE!G32-PSCE!G20)/PSCE!G20*100</f>
        <v>17.143898458174213</v>
      </c>
      <c r="H20" s="7">
        <f>(PSCE!H32-PSCE!H20)/PSCE!H20*100</f>
        <v>8.0763689809223056</v>
      </c>
    </row>
    <row r="21" spans="1:8" hidden="1" x14ac:dyDescent="0.2">
      <c r="A21" s="5">
        <v>33725</v>
      </c>
      <c r="B21" s="7">
        <f>(PSCE!B33-PSCE!B21)/PSCE!B21*100</f>
        <v>-30.793254216114928</v>
      </c>
      <c r="C21" s="7">
        <f>(PSCE!C33-PSCE!C21)/PSCE!C21*100</f>
        <v>32.403786787404812</v>
      </c>
      <c r="D21" s="7">
        <f>(PSCE!D33-PSCE!D21)/PSCE!D21*100</f>
        <v>9.222943618459162</v>
      </c>
      <c r="E21" s="7">
        <f>(PSCE!E33-PSCE!E21)/PSCE!E21*100</f>
        <v>1.8902439024390243</v>
      </c>
      <c r="F21" s="7">
        <f>(PSCE!F33-PSCE!F21)/PSCE!F21*100</f>
        <v>24.083172486401121</v>
      </c>
      <c r="G21" s="7">
        <f>(PSCE!G33-PSCE!G21)/PSCE!G21*100</f>
        <v>17.192120538857509</v>
      </c>
      <c r="H21" s="7">
        <f>(PSCE!H33-PSCE!H21)/PSCE!H21*100</f>
        <v>1.6731834698868426</v>
      </c>
    </row>
    <row r="22" spans="1:8" hidden="1" x14ac:dyDescent="0.2">
      <c r="A22" s="5">
        <v>33756</v>
      </c>
      <c r="B22" s="7">
        <f>(PSCE!B34-PSCE!B22)/PSCE!B22*100</f>
        <v>-21.852359506559623</v>
      </c>
      <c r="C22" s="7">
        <f>(PSCE!C34-PSCE!C22)/PSCE!C22*100</f>
        <v>36.885245901639344</v>
      </c>
      <c r="D22" s="7">
        <f>(PSCE!D34-PSCE!D22)/PSCE!D22*100</f>
        <v>9.1700213825809627</v>
      </c>
      <c r="E22" s="7">
        <f>(PSCE!E34-PSCE!E22)/PSCE!E22*100</f>
        <v>1.2510926573426573</v>
      </c>
      <c r="F22" s="7">
        <f>(PSCE!F34-PSCE!F22)/PSCE!F22*100</f>
        <v>23.29515877147319</v>
      </c>
      <c r="G22" s="7">
        <f>(PSCE!G34-PSCE!G22)/PSCE!G22*100</f>
        <v>17.238023142640856</v>
      </c>
      <c r="H22" s="7">
        <f>(PSCE!H34-PSCE!H22)/PSCE!H22*100</f>
        <v>1.7579974474041749</v>
      </c>
    </row>
    <row r="23" spans="1:8" hidden="1" x14ac:dyDescent="0.2">
      <c r="A23" s="5">
        <v>33786</v>
      </c>
      <c r="B23" s="7">
        <f>(PSCE!B35-PSCE!B23)/PSCE!B23*100</f>
        <v>46.703165912877886</v>
      </c>
      <c r="C23" s="7">
        <f>(PSCE!C35-PSCE!C23)/PSCE!C23*100</f>
        <v>20.964175143741706</v>
      </c>
      <c r="D23" s="7">
        <f>(PSCE!D35-PSCE!D23)/PSCE!D23*100</f>
        <v>8.5751713018943985</v>
      </c>
      <c r="E23" s="7">
        <f>(PSCE!E35-PSCE!E23)/PSCE!E23*100</f>
        <v>-0.10202437845674703</v>
      </c>
      <c r="F23" s="7">
        <f>(PSCE!F35-PSCE!F23)/PSCE!F23*100</f>
        <v>22.589767760733569</v>
      </c>
      <c r="G23" s="7">
        <f>(PSCE!G35-PSCE!G23)/PSCE!G23*100</f>
        <v>17.090997685467173</v>
      </c>
      <c r="H23" s="7">
        <f>(PSCE!H35-PSCE!H23)/PSCE!H23*100</f>
        <v>0.86055207302320469</v>
      </c>
    </row>
    <row r="24" spans="1:8" hidden="1" x14ac:dyDescent="0.2">
      <c r="A24" s="5">
        <v>33817</v>
      </c>
      <c r="B24" s="7">
        <f>(PSCE!B36-PSCE!B24)/PSCE!B24*100</f>
        <v>14.469854469854472</v>
      </c>
      <c r="C24" s="7">
        <f>(PSCE!C36-PSCE!C24)/PSCE!C24*100</f>
        <v>17.673570125549951</v>
      </c>
      <c r="D24" s="7">
        <f>(PSCE!D36-PSCE!D24)/PSCE!D24*100</f>
        <v>8.286900309423018</v>
      </c>
      <c r="E24" s="7">
        <f>(PSCE!E36-PSCE!E24)/PSCE!E24*100</f>
        <v>0.89103596349973169</v>
      </c>
      <c r="F24" s="7">
        <f>(PSCE!F36-PSCE!F24)/PSCE!F24*100</f>
        <v>20.003370407819347</v>
      </c>
      <c r="G24" s="7">
        <f>(PSCE!G36-PSCE!G24)/PSCE!G24*100</f>
        <v>16.848772287926998</v>
      </c>
      <c r="H24" s="7">
        <f>(PSCE!H36-PSCE!H24)/PSCE!H24*100</f>
        <v>0.47546829528220685</v>
      </c>
    </row>
    <row r="25" spans="1:8" hidden="1" x14ac:dyDescent="0.2">
      <c r="A25" s="5">
        <v>33848</v>
      </c>
      <c r="B25" s="7">
        <f>(PSCE!B37-PSCE!B25)/PSCE!B25*100</f>
        <v>62.253779202931746</v>
      </c>
      <c r="C25" s="7">
        <f>(PSCE!C37-PSCE!C25)/PSCE!C25*100</f>
        <v>2.2055500316369878</v>
      </c>
      <c r="D25" s="7">
        <f>(PSCE!D37-PSCE!D25)/PSCE!D25*100</f>
        <v>7.6602632907279657</v>
      </c>
      <c r="E25" s="7">
        <f>(PSCE!E37-PSCE!E25)/PSCE!E25*100</f>
        <v>2.3509791263180544</v>
      </c>
      <c r="F25" s="7">
        <f>(PSCE!F37-PSCE!F25)/PSCE!F25*100</f>
        <v>15.430003233107016</v>
      </c>
      <c r="G25" s="7">
        <f>(PSCE!G37-PSCE!G25)/PSCE!G25*100</f>
        <v>16.850190924429448</v>
      </c>
      <c r="H25" s="7">
        <f>(PSCE!H37-PSCE!H25)/PSCE!H25*100</f>
        <v>-0.71514675407349215</v>
      </c>
    </row>
    <row r="26" spans="1:8" hidden="1" x14ac:dyDescent="0.2">
      <c r="A26" s="5">
        <v>33878</v>
      </c>
      <c r="B26" s="7">
        <f>(PSCE!B38-PSCE!B26)/PSCE!B26*100</f>
        <v>74.109516214779376</v>
      </c>
      <c r="C26" s="7">
        <f>(PSCE!C38-PSCE!C26)/PSCE!C26*100</f>
        <v>3.8844963905122034</v>
      </c>
      <c r="D26" s="7">
        <f>(PSCE!D38-PSCE!D26)/PSCE!D26*100</f>
        <v>6.8243425237688617</v>
      </c>
      <c r="E26" s="7">
        <f>(PSCE!E38-PSCE!E26)/PSCE!E26*100</f>
        <v>3.5250563365167937</v>
      </c>
      <c r="F26" s="7">
        <f>(PSCE!F38-PSCE!F26)/PSCE!F26*100</f>
        <v>9.4410992743554125</v>
      </c>
      <c r="G26" s="7">
        <f>(PSCE!G38-PSCE!G26)/PSCE!G26*100</f>
        <v>17.250394344803414</v>
      </c>
      <c r="H26" s="7">
        <f>(PSCE!H38-PSCE!H26)/PSCE!H26*100</f>
        <v>-2.3954428815176065</v>
      </c>
    </row>
    <row r="27" spans="1:8" hidden="1" x14ac:dyDescent="0.2">
      <c r="A27" s="5">
        <v>33909</v>
      </c>
      <c r="B27" s="7">
        <f>(PSCE!B39-PSCE!B27)/PSCE!B27*100</f>
        <v>26.738319806975213</v>
      </c>
      <c r="C27" s="7">
        <f>(PSCE!C39-PSCE!C27)/PSCE!C27*100</f>
        <v>-2.4437699431862399</v>
      </c>
      <c r="D27" s="7">
        <f>(PSCE!D39-PSCE!D27)/PSCE!D27*100</f>
        <v>7.1531313500308222</v>
      </c>
      <c r="E27" s="7">
        <f>(PSCE!E39-PSCE!E27)/PSCE!E27*100</f>
        <v>0.37761224912062902</v>
      </c>
      <c r="F27" s="7">
        <f>(PSCE!F39-PSCE!F27)/PSCE!F27*100</f>
        <v>10.019208605455244</v>
      </c>
      <c r="G27" s="7">
        <f>(PSCE!G39-PSCE!G27)/PSCE!G27*100</f>
        <v>17.338401946808357</v>
      </c>
      <c r="H27" s="7">
        <f>(PSCE!H39-PSCE!H27)/PSCE!H27*100</f>
        <v>-1.2070515789760496</v>
      </c>
    </row>
    <row r="28" spans="1:8" hidden="1" x14ac:dyDescent="0.2">
      <c r="A28" s="5">
        <v>33939</v>
      </c>
      <c r="B28" s="7">
        <f>(PSCE!B40-PSCE!B28)/PSCE!B28*100</f>
        <v>115.60498820357263</v>
      </c>
      <c r="C28" s="7">
        <f>(PSCE!C40-PSCE!C28)/PSCE!C28*100</f>
        <v>0.25150522063867081</v>
      </c>
      <c r="D28" s="7">
        <f>(PSCE!D40-PSCE!D28)/PSCE!D28*100</f>
        <v>7.5607076518823897</v>
      </c>
      <c r="E28" s="7">
        <f>(PSCE!E40-PSCE!E28)/PSCE!E28*100</f>
        <v>1.5213666337816087</v>
      </c>
      <c r="F28" s="7">
        <f>(PSCE!F40-PSCE!F28)/PSCE!F28*100</f>
        <v>9.5662687018286228</v>
      </c>
      <c r="G28" s="7">
        <f>(PSCE!G40-PSCE!G28)/PSCE!G28*100</f>
        <v>17.313305332099379</v>
      </c>
      <c r="H28" s="7">
        <f>(PSCE!H40-PSCE!H28)/PSCE!H28*100</f>
        <v>-0.49826689774696703</v>
      </c>
    </row>
    <row r="29" spans="1:8" hidden="1" x14ac:dyDescent="0.2">
      <c r="A29" s="5">
        <v>33970</v>
      </c>
      <c r="B29" s="7">
        <f>(PSCE!B41-PSCE!B29)/PSCE!B29*100</f>
        <v>74.958759485318367</v>
      </c>
      <c r="C29" s="7">
        <f>(PSCE!C41-PSCE!C29)/PSCE!C29*100</f>
        <v>0.3145619149915605</v>
      </c>
      <c r="D29" s="7">
        <f>(PSCE!D41-PSCE!D29)/PSCE!D29*100</f>
        <v>7.8104459001224358</v>
      </c>
      <c r="E29" s="7">
        <f>(PSCE!E41-PSCE!E29)/PSCE!E29*100</f>
        <v>7.0617015493340585</v>
      </c>
      <c r="F29" s="7">
        <f>(PSCE!F41-PSCE!F29)/PSCE!F29*100</f>
        <v>10.366438103664381</v>
      </c>
      <c r="G29" s="7">
        <f>(PSCE!G41-PSCE!G29)/PSCE!G29*100</f>
        <v>17.667009105109837</v>
      </c>
      <c r="H29" s="7">
        <f>(PSCE!H41-PSCE!H29)/PSCE!H29*100</f>
        <v>-1.9078415521422798</v>
      </c>
    </row>
    <row r="30" spans="1:8" hidden="1" x14ac:dyDescent="0.2">
      <c r="A30" s="5">
        <v>34001</v>
      </c>
      <c r="B30" s="7">
        <f>(PSCE!B42-PSCE!B30)/PSCE!B30*100</f>
        <v>117.41293532338308</v>
      </c>
      <c r="C30" s="7">
        <f>(PSCE!C42-PSCE!C30)/PSCE!C30*100</f>
        <v>-3.0132708821233414</v>
      </c>
      <c r="D30" s="7">
        <f>(PSCE!D42-PSCE!D30)/PSCE!D30*100</f>
        <v>8.0810550945661301</v>
      </c>
      <c r="E30" s="7">
        <f>(PSCE!E42-PSCE!E30)/PSCE!E30*100</f>
        <v>7.0691068014203768</v>
      </c>
      <c r="F30" s="7">
        <f>(PSCE!F42-PSCE!F30)/PSCE!F30*100</f>
        <v>8.3898737871160716</v>
      </c>
      <c r="G30" s="7">
        <f>(PSCE!G42-PSCE!G30)/PSCE!G30*100</f>
        <v>17.800552708689192</v>
      </c>
      <c r="H30" s="7">
        <f>(PSCE!H42-PSCE!H30)/PSCE!H30*100</f>
        <v>-0.95117645508918913</v>
      </c>
    </row>
    <row r="31" spans="1:8" hidden="1" x14ac:dyDescent="0.2">
      <c r="A31" s="5">
        <v>34029</v>
      </c>
      <c r="B31" s="7">
        <f>(PSCE!B43-PSCE!B31)/PSCE!B31*100</f>
        <v>116.98529411764707</v>
      </c>
      <c r="C31" s="7">
        <f>(PSCE!C43-PSCE!C31)/PSCE!C31*100</f>
        <v>-3.2273487927324886</v>
      </c>
      <c r="D31" s="7">
        <f>(PSCE!D43-PSCE!D31)/PSCE!D31*100</f>
        <v>8.0036557569813258</v>
      </c>
      <c r="E31" s="7">
        <f>(PSCE!E43-PSCE!E31)/PSCE!E31*100</f>
        <v>6.2663327526132404</v>
      </c>
      <c r="F31" s="7">
        <f>(PSCE!F43-PSCE!F31)/PSCE!F31*100</f>
        <v>5.8072428221035928</v>
      </c>
      <c r="G31" s="7">
        <f>(PSCE!G43-PSCE!G31)/PSCE!G31*100</f>
        <v>17.695371853311979</v>
      </c>
      <c r="H31" s="7">
        <f>(PSCE!H43-PSCE!H31)/PSCE!H31*100</f>
        <v>-0.70253505933117588</v>
      </c>
    </row>
    <row r="32" spans="1:8" hidden="1" x14ac:dyDescent="0.2">
      <c r="A32" s="5">
        <v>34060</v>
      </c>
      <c r="B32" s="7">
        <f>(PSCE!B44-PSCE!B32)/PSCE!B32*100</f>
        <v>84.36951176677205</v>
      </c>
      <c r="C32" s="7">
        <f>(PSCE!C44-PSCE!C32)/PSCE!C32*100</f>
        <v>-31.630189267076876</v>
      </c>
      <c r="D32" s="7">
        <f>(PSCE!D44-PSCE!D32)/PSCE!D32*100</f>
        <v>7.3742410741464326</v>
      </c>
      <c r="E32" s="7">
        <f>(PSCE!E44-PSCE!E32)/PSCE!E32*100</f>
        <v>6.873888918817002</v>
      </c>
      <c r="F32" s="7">
        <f>(PSCE!F44-PSCE!F32)/PSCE!F32*100</f>
        <v>6.0682226211849191</v>
      </c>
      <c r="G32" s="7">
        <f>(PSCE!G44-PSCE!G32)/PSCE!G32*100</f>
        <v>17.480994508021535</v>
      </c>
      <c r="H32" s="7">
        <f>(PSCE!H44-PSCE!H32)/PSCE!H32*100</f>
        <v>-2.3159056941658025</v>
      </c>
    </row>
    <row r="33" spans="1:8" hidden="1" x14ac:dyDescent="0.2">
      <c r="A33" s="5">
        <v>34090</v>
      </c>
      <c r="B33" s="7">
        <f>(PSCE!B45-PSCE!B33)/PSCE!B33*100</f>
        <v>87.484957882069793</v>
      </c>
      <c r="C33" s="7">
        <f>(PSCE!C45-PSCE!C33)/PSCE!C33*100</f>
        <v>-34.102743452242166</v>
      </c>
      <c r="D33" s="7">
        <f>(PSCE!D45-PSCE!D33)/PSCE!D33*100</f>
        <v>7.0348538502759475</v>
      </c>
      <c r="E33" s="7">
        <f>(PSCE!E45-PSCE!E33)/PSCE!E33*100</f>
        <v>9.6947935368043083</v>
      </c>
      <c r="F33" s="7">
        <f>(PSCE!F45-PSCE!F33)/PSCE!F33*100</f>
        <v>3.5070352824718944</v>
      </c>
      <c r="G33" s="7">
        <f>(PSCE!G45-PSCE!G33)/PSCE!G33*100</f>
        <v>17.443024792726401</v>
      </c>
      <c r="H33" s="7">
        <f>(PSCE!H45-PSCE!H33)/PSCE!H33*100</f>
        <v>-3.5454150133173887</v>
      </c>
    </row>
    <row r="34" spans="1:8" hidden="1" x14ac:dyDescent="0.2">
      <c r="A34" s="5">
        <v>34121</v>
      </c>
      <c r="B34" s="7">
        <f>(PSCE!B46-PSCE!B34)/PSCE!B34*100</f>
        <v>68.328739664244551</v>
      </c>
      <c r="C34" s="7">
        <f>(PSCE!C46-PSCE!C34)/PSCE!C34*100</f>
        <v>-32.385932360630854</v>
      </c>
      <c r="D34" s="7">
        <f>(PSCE!D46-PSCE!D34)/PSCE!D34*100</f>
        <v>8.2334403842892243</v>
      </c>
      <c r="E34" s="7">
        <f>(PSCE!E46-PSCE!E34)/PSCE!E34*100</f>
        <v>11.44445043975611</v>
      </c>
      <c r="F34" s="7">
        <f>(PSCE!F46-PSCE!F34)/PSCE!F34*100</f>
        <v>2.2165927802406586</v>
      </c>
      <c r="G34" s="7">
        <f>(PSCE!G46-PSCE!G34)/PSCE!G34*100</f>
        <v>17.539235969270099</v>
      </c>
      <c r="H34" s="7">
        <f>(PSCE!H46-PSCE!H34)/PSCE!H34*100</f>
        <v>-0.94001186815558069</v>
      </c>
    </row>
    <row r="35" spans="1:8" hidden="1" x14ac:dyDescent="0.2">
      <c r="A35" s="5">
        <v>34151</v>
      </c>
      <c r="B35" s="7">
        <f>(PSCE!B47-PSCE!B35)/PSCE!B35*100</f>
        <v>13.27275677429823</v>
      </c>
      <c r="C35" s="7">
        <f>(PSCE!C47-PSCE!C35)/PSCE!C35*100</f>
        <v>-24.442413162705666</v>
      </c>
      <c r="D35" s="7">
        <f>(PSCE!D47-PSCE!D35)/PSCE!D35*100</f>
        <v>9.3702743278285787</v>
      </c>
      <c r="E35" s="7">
        <f>(PSCE!E47-PSCE!E35)/PSCE!E35*100</f>
        <v>12.75532143625027</v>
      </c>
      <c r="F35" s="7">
        <f>(PSCE!F47-PSCE!F35)/PSCE!F35*100</f>
        <v>3.8028661307235234</v>
      </c>
      <c r="G35" s="7">
        <f>(PSCE!G47-PSCE!G35)/PSCE!G35*100</f>
        <v>17.483354140657511</v>
      </c>
      <c r="H35" s="7">
        <f>(PSCE!H47-PSCE!H35)/PSCE!H35*100</f>
        <v>1.0944527736131935</v>
      </c>
    </row>
    <row r="36" spans="1:8" hidden="1" x14ac:dyDescent="0.2">
      <c r="A36" s="5">
        <v>34182</v>
      </c>
      <c r="B36" s="7">
        <f>(PSCE!B48-PSCE!B36)/PSCE!B36*100</f>
        <v>24.337086814384307</v>
      </c>
      <c r="C36" s="7">
        <f>(PSCE!C48-PSCE!C36)/PSCE!C36*100</f>
        <v>-23.545504285974829</v>
      </c>
      <c r="D36" s="7">
        <f>(PSCE!D48-PSCE!D36)/PSCE!D36*100</f>
        <v>10.092663380884993</v>
      </c>
      <c r="E36" s="7">
        <f>(PSCE!E48-PSCE!E36)/PSCE!E36*100</f>
        <v>13.699723345392636</v>
      </c>
      <c r="F36" s="7">
        <f>(PSCE!F48-PSCE!F36)/PSCE!F36*100</f>
        <v>5.1678135093385755</v>
      </c>
      <c r="G36" s="7">
        <f>(PSCE!G48-PSCE!G36)/PSCE!G36*100</f>
        <v>17.970817170601382</v>
      </c>
      <c r="H36" s="7">
        <f>(PSCE!H48-PSCE!H36)/PSCE!H36*100</f>
        <v>1.7840873550089069</v>
      </c>
    </row>
    <row r="37" spans="1:8" hidden="1" x14ac:dyDescent="0.2">
      <c r="A37" s="5">
        <v>34213</v>
      </c>
      <c r="B37" s="7">
        <f>(PSCE!B49-PSCE!B37)/PSCE!B37*100</f>
        <v>-3.4302653867871258</v>
      </c>
      <c r="C37" s="7">
        <f>(PSCE!C49-PSCE!C37)/PSCE!C37*100</f>
        <v>-36.747147784558237</v>
      </c>
      <c r="D37" s="7">
        <f>(PSCE!D49-PSCE!D37)/PSCE!D37*100</f>
        <v>11.805884888984695</v>
      </c>
      <c r="E37" s="7">
        <f>(PSCE!E49-PSCE!E37)/PSCE!E37*100</f>
        <v>14.275952693823916</v>
      </c>
      <c r="F37" s="7">
        <f>(PSCE!F49-PSCE!F37)/PSCE!F37*100</f>
        <v>5.972971080456551</v>
      </c>
      <c r="G37" s="7">
        <f>(PSCE!G49-PSCE!G37)/PSCE!G37*100</f>
        <v>18.239160998594066</v>
      </c>
      <c r="H37" s="7">
        <f>(PSCE!H49-PSCE!H37)/PSCE!H37*100</f>
        <v>5.3722221464332973</v>
      </c>
    </row>
    <row r="38" spans="1:8" hidden="1" x14ac:dyDescent="0.2">
      <c r="A38" s="5">
        <v>34243</v>
      </c>
      <c r="B38" s="7">
        <f>(PSCE!B50-PSCE!B38)/PSCE!B38*100</f>
        <v>-5.9694656488549613</v>
      </c>
      <c r="C38" s="7">
        <f>(PSCE!C50-PSCE!C38)/PSCE!C38*100</f>
        <v>-40.395433487756456</v>
      </c>
      <c r="D38" s="7">
        <f>(PSCE!D50-PSCE!D38)/PSCE!D38*100</f>
        <v>12.502078851508308</v>
      </c>
      <c r="E38" s="7">
        <f>(PSCE!E50-PSCE!E38)/PSCE!E38*100</f>
        <v>15.765742420316146</v>
      </c>
      <c r="F38" s="7">
        <f>(PSCE!F50-PSCE!F38)/PSCE!F38*100</f>
        <v>7.4134160964943216</v>
      </c>
      <c r="G38" s="7">
        <f>(PSCE!G50-PSCE!G38)/PSCE!G38*100</f>
        <v>17.795438408550183</v>
      </c>
      <c r="H38" s="7">
        <f>(PSCE!H50-PSCE!H38)/PSCE!H38*100</f>
        <v>6.7790777701307636</v>
      </c>
    </row>
    <row r="39" spans="1:8" hidden="1" x14ac:dyDescent="0.2">
      <c r="A39" s="5">
        <v>34274</v>
      </c>
      <c r="B39" s="7">
        <f>(PSCE!B51-PSCE!B39)/PSCE!B39*100</f>
        <v>3.6171685704395986</v>
      </c>
      <c r="C39" s="7">
        <f>(PSCE!C51-PSCE!C39)/PSCE!C39*100</f>
        <v>-42.177901874750702</v>
      </c>
      <c r="D39" s="7">
        <f>(PSCE!D51-PSCE!D39)/PSCE!D39*100</f>
        <v>13.62876076024887</v>
      </c>
      <c r="E39" s="7">
        <f>(PSCE!E51-PSCE!E39)/PSCE!E39*100</f>
        <v>16.222623035300181</v>
      </c>
      <c r="F39" s="7">
        <f>(PSCE!F51-PSCE!F39)/PSCE!F39*100</f>
        <v>7.9055799986032547</v>
      </c>
      <c r="G39" s="7">
        <f>(PSCE!G51-PSCE!G39)/PSCE!G39*100</f>
        <v>17.72776359709405</v>
      </c>
      <c r="H39" s="7">
        <f>(PSCE!H51-PSCE!H39)/PSCE!H39*100</f>
        <v>9.4586022395057654</v>
      </c>
    </row>
    <row r="40" spans="1:8" hidden="1" x14ac:dyDescent="0.2">
      <c r="A40" s="5">
        <v>34304</v>
      </c>
      <c r="B40" s="7">
        <f>(PSCE!B52-PSCE!B40)/PSCE!B40*100</f>
        <v>3.9549788963576678</v>
      </c>
      <c r="C40" s="7">
        <f>(PSCE!C52-PSCE!C40)/PSCE!C40*100</f>
        <v>-39.752166641325829</v>
      </c>
      <c r="D40" s="7">
        <f>(PSCE!D52-PSCE!D40)/PSCE!D40*100</f>
        <v>13.317713954774002</v>
      </c>
      <c r="E40" s="7">
        <f>(PSCE!E52-PSCE!E40)/PSCE!E40*100</f>
        <v>17.952127659574469</v>
      </c>
      <c r="F40" s="7">
        <f>(PSCE!F52-PSCE!F40)/PSCE!F40*100</f>
        <v>6.8482758620689657</v>
      </c>
      <c r="G40" s="7">
        <f>(PSCE!G52-PSCE!G40)/PSCE!G40*100</f>
        <v>17.742581467322047</v>
      </c>
      <c r="H40" s="7">
        <f>(PSCE!H52-PSCE!H40)/PSCE!H40*100</f>
        <v>8.4000108861310689</v>
      </c>
    </row>
    <row r="41" spans="1:8" hidden="1" x14ac:dyDescent="0.2">
      <c r="A41" s="5">
        <v>34335</v>
      </c>
      <c r="B41" s="7">
        <f>(PSCE!B53-PSCE!B41)/PSCE!B41*100</f>
        <v>38.016217235527058</v>
      </c>
      <c r="C41" s="7">
        <f>(PSCE!C53-PSCE!C41)/PSCE!C41*100</f>
        <v>-50.531548757170178</v>
      </c>
      <c r="D41" s="7">
        <f>(PSCE!D53-PSCE!D41)/PSCE!D41*100</f>
        <v>12.994033912497382</v>
      </c>
      <c r="E41" s="7">
        <f>(PSCE!E53-PSCE!E41)/PSCE!E41*100</f>
        <v>14.943637656138925</v>
      </c>
      <c r="F41" s="7">
        <f>(PSCE!F53-PSCE!F41)/PSCE!F41*100</f>
        <v>5.1038813547999196</v>
      </c>
      <c r="G41" s="7">
        <f>(PSCE!G53-PSCE!G41)/PSCE!G41*100</f>
        <v>15.794194682645044</v>
      </c>
      <c r="H41" s="7">
        <f>(PSCE!H53-PSCE!H41)/PSCE!H41*100</f>
        <v>10.873028954453053</v>
      </c>
    </row>
    <row r="42" spans="1:8" hidden="1" x14ac:dyDescent="0.2">
      <c r="A42" s="5">
        <v>34366</v>
      </c>
      <c r="B42" s="7">
        <f>(PSCE!B54-PSCE!B42)/PSCE!B42*100</f>
        <v>27.195916211934517</v>
      </c>
      <c r="C42" s="7">
        <f>(PSCE!C54-PSCE!C42)/PSCE!C42*100</f>
        <v>-59.988731487443658</v>
      </c>
      <c r="D42" s="7">
        <f>(PSCE!D54-PSCE!D42)/PSCE!D42*100</f>
        <v>13.357536240081865</v>
      </c>
      <c r="E42" s="7">
        <f>(PSCE!E54-PSCE!E42)/PSCE!E42*100</f>
        <v>18.909128016735551</v>
      </c>
      <c r="F42" s="7">
        <f>(PSCE!F54-PSCE!F42)/PSCE!F42*100</f>
        <v>6.2058289022009827</v>
      </c>
      <c r="G42" s="7">
        <f>(PSCE!G54-PSCE!G42)/PSCE!G42*100</f>
        <v>16.772961439164416</v>
      </c>
      <c r="H42" s="7">
        <f>(PSCE!H54-PSCE!H42)/PSCE!H42*100</f>
        <v>9.470100021281123</v>
      </c>
    </row>
    <row r="43" spans="1:8" hidden="1" x14ac:dyDescent="0.2">
      <c r="A43" s="5">
        <v>34394</v>
      </c>
      <c r="B43" s="7">
        <f>(PSCE!B55-PSCE!B43)/PSCE!B43*100</f>
        <v>36.140291426635038</v>
      </c>
      <c r="C43" s="7">
        <f>(PSCE!C55-PSCE!C43)/PSCE!C43*100</f>
        <v>-56.093544137022398</v>
      </c>
      <c r="D43" s="7">
        <f>(PSCE!D55-PSCE!D43)/PSCE!D43*100</f>
        <v>15.358736874693635</v>
      </c>
      <c r="E43" s="7">
        <f>(PSCE!E55-PSCE!E43)/PSCE!E43*100</f>
        <v>23.915159588093651</v>
      </c>
      <c r="F43" s="7">
        <f>(PSCE!F55-PSCE!F43)/PSCE!F43*100</f>
        <v>7.6907343014931477</v>
      </c>
      <c r="G43" s="7">
        <f>(PSCE!G55-PSCE!G43)/PSCE!G43*100</f>
        <v>16.636427076064201</v>
      </c>
      <c r="H43" s="7">
        <f>(PSCE!H55-PSCE!H43)/PSCE!H43*100</f>
        <v>13.126196716413856</v>
      </c>
    </row>
    <row r="44" spans="1:8" hidden="1" x14ac:dyDescent="0.2">
      <c r="A44" s="5">
        <v>34425</v>
      </c>
      <c r="B44" s="7">
        <f>(PSCE!B56-PSCE!B44)/PSCE!B44*100</f>
        <v>43.112973899790433</v>
      </c>
      <c r="C44" s="7">
        <f>(PSCE!C56-PSCE!C44)/PSCE!C44*100</f>
        <v>-30.485304169514691</v>
      </c>
      <c r="D44" s="7">
        <f>(PSCE!D56-PSCE!D44)/PSCE!D44*100</f>
        <v>14.595349652332132</v>
      </c>
      <c r="E44" s="7">
        <f>(PSCE!E56-PSCE!E44)/PSCE!E44*100</f>
        <v>23.509249458138012</v>
      </c>
      <c r="F44" s="7">
        <f>(PSCE!F56-PSCE!F44)/PSCE!F44*100</f>
        <v>7.109004739336493</v>
      </c>
      <c r="G44" s="7">
        <f>(PSCE!G56-PSCE!G44)/PSCE!G44*100</f>
        <v>16.981197250400122</v>
      </c>
      <c r="H44" s="7">
        <f>(PSCE!H56-PSCE!H44)/PSCE!H44*100</f>
        <v>10.825786709672084</v>
      </c>
    </row>
    <row r="45" spans="1:8" hidden="1" x14ac:dyDescent="0.2">
      <c r="A45" s="5">
        <v>34455</v>
      </c>
      <c r="B45" s="7">
        <f>(PSCE!B57-PSCE!B45)/PSCE!B45*100</f>
        <v>17.185494223363289</v>
      </c>
      <c r="C45" s="7">
        <f>(PSCE!C57-PSCE!C45)/PSCE!C45*100</f>
        <v>-21.960136808585919</v>
      </c>
      <c r="D45" s="7">
        <f>(PSCE!D57-PSCE!D45)/PSCE!D45*100</f>
        <v>14.845133085931653</v>
      </c>
      <c r="E45" s="7">
        <f>(PSCE!E57-PSCE!E45)/PSCE!E45*100</f>
        <v>23.830779149928087</v>
      </c>
      <c r="F45" s="7">
        <f>(PSCE!F57-PSCE!F45)/PSCE!F45*100</f>
        <v>8.3748889951499415</v>
      </c>
      <c r="G45" s="7">
        <f>(PSCE!G57-PSCE!G45)/PSCE!G45*100</f>
        <v>16.750790077984675</v>
      </c>
      <c r="H45" s="7">
        <f>(PSCE!H57-PSCE!H45)/PSCE!H45*100</f>
        <v>11.265303822257287</v>
      </c>
    </row>
    <row r="46" spans="1:8" hidden="1" x14ac:dyDescent="0.2">
      <c r="A46" s="5">
        <v>34486</v>
      </c>
      <c r="B46" s="7">
        <f>(PSCE!B58-PSCE!B46)/PSCE!B46*100</f>
        <v>-4.8526347127121161</v>
      </c>
      <c r="C46" s="7">
        <f>(PSCE!C58-PSCE!C46)/PSCE!C46*100</f>
        <v>-6.1120119745540729</v>
      </c>
      <c r="D46" s="7">
        <f>(PSCE!D58-PSCE!D46)/PSCE!D46*100</f>
        <v>14.66324281699254</v>
      </c>
      <c r="E46" s="7">
        <f>(PSCE!E58-PSCE!E46)/PSCE!E46*100</f>
        <v>23.520867628546529</v>
      </c>
      <c r="F46" s="7">
        <f>(PSCE!F58-PSCE!F46)/PSCE!F46*100</f>
        <v>8.440038551562715</v>
      </c>
      <c r="G46" s="7">
        <f>(PSCE!G58-PSCE!G46)/PSCE!G46*100</f>
        <v>16.81222462638878</v>
      </c>
      <c r="H46" s="7">
        <f>(PSCE!H58-PSCE!H46)/PSCE!H46*100</f>
        <v>10.793590284679583</v>
      </c>
    </row>
    <row r="47" spans="1:8" hidden="1" x14ac:dyDescent="0.2">
      <c r="A47" s="5">
        <v>34516</v>
      </c>
      <c r="B47" s="7">
        <f>(PSCE!B59-PSCE!B47)/PSCE!B47*100</f>
        <v>25.053717232488182</v>
      </c>
      <c r="C47" s="7">
        <f>(PSCE!C59-PSCE!C47)/PSCE!C47*100</f>
        <v>-23.276070650858941</v>
      </c>
      <c r="D47" s="7">
        <f>(PSCE!D59-PSCE!D47)/PSCE!D47*100</f>
        <v>15.091420043027068</v>
      </c>
      <c r="E47" s="7">
        <f>(PSCE!E59-PSCE!E47)/PSCE!E47*100</f>
        <v>25.556561948801065</v>
      </c>
      <c r="F47" s="7">
        <f>(PSCE!F59-PSCE!F47)/PSCE!F47*100</f>
        <v>6.4314095225267698</v>
      </c>
      <c r="G47" s="7">
        <f>(PSCE!G59-PSCE!G47)/PSCE!G47*100</f>
        <v>16.730130617666592</v>
      </c>
      <c r="H47" s="7">
        <f>(PSCE!H59-PSCE!H47)/PSCE!H47*100</f>
        <v>11.869548218354389</v>
      </c>
    </row>
    <row r="48" spans="1:8" hidden="1" x14ac:dyDescent="0.2">
      <c r="A48" s="5">
        <v>34547</v>
      </c>
      <c r="B48" s="7">
        <f>(PSCE!B60-PSCE!B48)/PSCE!B48*100</f>
        <v>54.630441133508626</v>
      </c>
      <c r="C48" s="7">
        <f>(PSCE!C60-PSCE!C48)/PSCE!C48*100</f>
        <v>-24.976145038167939</v>
      </c>
      <c r="D48" s="7">
        <f>(PSCE!D60-PSCE!D48)/PSCE!D48*100</f>
        <v>14.948410450885271</v>
      </c>
      <c r="E48" s="7">
        <f>(PSCE!E60-PSCE!E48)/PSCE!E48*100</f>
        <v>25.061999906415235</v>
      </c>
      <c r="F48" s="7">
        <f>(PSCE!F60-PSCE!F48)/PSCE!F48*100</f>
        <v>6.7231940178929097</v>
      </c>
      <c r="G48" s="7">
        <f>(PSCE!G60-PSCE!G48)/PSCE!G48*100</f>
        <v>16.874081332680056</v>
      </c>
      <c r="H48" s="7">
        <f>(PSCE!H60-PSCE!H48)/PSCE!H48*100</f>
        <v>11.343869821378473</v>
      </c>
    </row>
    <row r="49" spans="1:8" hidden="1" x14ac:dyDescent="0.2">
      <c r="A49" s="5">
        <v>34578</v>
      </c>
      <c r="B49" s="7">
        <f>(PSCE!B61-PSCE!B49)/PSCE!B49*100</f>
        <v>56.468352580032153</v>
      </c>
      <c r="C49" s="7">
        <f>(PSCE!C61-PSCE!C49)/PSCE!C49*100</f>
        <v>-4.04082774049217</v>
      </c>
      <c r="D49" s="7">
        <f>(PSCE!D61-PSCE!D49)/PSCE!D49*100</f>
        <v>14.585452144196426</v>
      </c>
      <c r="E49" s="7">
        <f>(PSCE!E61-PSCE!E49)/PSCE!E49*100</f>
        <v>24.718274228416355</v>
      </c>
      <c r="F49" s="7">
        <f>(PSCE!F61-PSCE!F49)/PSCE!F49*100</f>
        <v>5.9006211180124222</v>
      </c>
      <c r="G49" s="7">
        <f>(PSCE!G61-PSCE!G49)/PSCE!G49*100</f>
        <v>16.6264956990284</v>
      </c>
      <c r="H49" s="7">
        <f>(PSCE!H61-PSCE!H49)/PSCE!H49*100</f>
        <v>10.968268147745368</v>
      </c>
    </row>
    <row r="50" spans="1:8" hidden="1" x14ac:dyDescent="0.2">
      <c r="A50" s="5">
        <v>34608</v>
      </c>
      <c r="B50" s="7">
        <f>(PSCE!B62-PSCE!B50)/PSCE!B50*100</f>
        <v>86.816041565189153</v>
      </c>
      <c r="C50" s="7">
        <f>(PSCE!C62-PSCE!C50)/PSCE!C50*100</f>
        <v>-11.020124913254683</v>
      </c>
      <c r="D50" s="7">
        <f>(PSCE!D62-PSCE!D50)/PSCE!D50*100</f>
        <v>14.853246226842471</v>
      </c>
      <c r="E50" s="7">
        <f>(PSCE!E62-PSCE!E50)/PSCE!E50*100</f>
        <v>25.540582889376374</v>
      </c>
      <c r="F50" s="7">
        <f>(PSCE!F62-PSCE!F50)/PSCE!F50*100</f>
        <v>5.0893091673233517</v>
      </c>
      <c r="G50" s="7">
        <f>(PSCE!G62-PSCE!G50)/PSCE!G50*100</f>
        <v>17.20615449690689</v>
      </c>
      <c r="H50" s="7">
        <f>(PSCE!H62-PSCE!H50)/PSCE!H50*100</f>
        <v>10.824363519174993</v>
      </c>
    </row>
    <row r="51" spans="1:8" hidden="1" x14ac:dyDescent="0.2">
      <c r="A51" s="5">
        <v>34639</v>
      </c>
      <c r="B51" s="7">
        <f>(PSCE!B63-PSCE!B51)/PSCE!B51*100</f>
        <v>101.98763988642057</v>
      </c>
      <c r="C51" s="7">
        <f>(PSCE!C63-PSCE!C51)/PSCE!C51*100</f>
        <v>-5.4773730684326711</v>
      </c>
      <c r="D51" s="7">
        <f>(PSCE!D63-PSCE!D51)/PSCE!D51*100</f>
        <v>15.276143507428053</v>
      </c>
      <c r="E51" s="7">
        <f>(PSCE!E63-PSCE!E51)/PSCE!E51*100</f>
        <v>27.215891455682172</v>
      </c>
      <c r="F51" s="7">
        <f>(PSCE!F63-PSCE!F51)/PSCE!F51*100</f>
        <v>5.9931396026147175</v>
      </c>
      <c r="G51" s="7">
        <f>(PSCE!G63-PSCE!G51)/PSCE!G51*100</f>
        <v>17.591260658369297</v>
      </c>
      <c r="H51" s="7">
        <f>(PSCE!H63-PSCE!H51)/PSCE!H51*100</f>
        <v>10.89259842519685</v>
      </c>
    </row>
    <row r="52" spans="1:8" hidden="1" x14ac:dyDescent="0.2">
      <c r="A52" s="5">
        <v>34669</v>
      </c>
      <c r="B52" s="7">
        <f>(PSCE!B64-PSCE!B52)/PSCE!B52*100</f>
        <v>71.007518796992485</v>
      </c>
      <c r="C52" s="7">
        <f>(PSCE!C64-PSCE!C52)/PSCE!C52*100</f>
        <v>-8.100946372239747</v>
      </c>
      <c r="D52" s="7">
        <f>(PSCE!D64-PSCE!D52)/PSCE!D52*100</f>
        <v>16.280722947544486</v>
      </c>
      <c r="E52" s="7">
        <f>(PSCE!E64-PSCE!E52)/PSCE!E52*100</f>
        <v>27.582169803139362</v>
      </c>
      <c r="F52" s="7">
        <f>(PSCE!F64-PSCE!F52)/PSCE!F52*100</f>
        <v>7.2290711934421994</v>
      </c>
      <c r="G52" s="7">
        <f>(PSCE!G64-PSCE!G52)/PSCE!G52*100</f>
        <v>17.867524274846929</v>
      </c>
      <c r="H52" s="7">
        <f>(PSCE!H64-PSCE!H52)/PSCE!H52*100</f>
        <v>12.83689634827582</v>
      </c>
    </row>
    <row r="53" spans="1:8" hidden="1" x14ac:dyDescent="0.2">
      <c r="A53" s="5">
        <v>34700</v>
      </c>
      <c r="B53" s="7">
        <f>(PSCE!B65-PSCE!B53)/PSCE!B53*100</f>
        <v>56.633419866101931</v>
      </c>
      <c r="C53" s="7">
        <f>(PSCE!C65-PSCE!C53)/PSCE!C53*100</f>
        <v>-6.8491032776747058</v>
      </c>
      <c r="D53" s="7">
        <f>(PSCE!D65-PSCE!D53)/PSCE!D53*100</f>
        <v>17.121565103816884</v>
      </c>
      <c r="E53" s="7">
        <f>(PSCE!E65-PSCE!E53)/PSCE!E53*100</f>
        <v>27.618500684719706</v>
      </c>
      <c r="F53" s="7">
        <f>(PSCE!F65-PSCE!F53)/PSCE!F53*100</f>
        <v>4.1505116633826988</v>
      </c>
      <c r="G53" s="7">
        <f>(PSCE!G65-PSCE!G53)/PSCE!G53*100</f>
        <v>20.049783616852064</v>
      </c>
      <c r="H53" s="7">
        <f>(PSCE!H65-PSCE!H53)/PSCE!H53*100</f>
        <v>13.193756194251735</v>
      </c>
    </row>
    <row r="54" spans="1:8" hidden="1" x14ac:dyDescent="0.2">
      <c r="A54" s="5">
        <v>34731</v>
      </c>
      <c r="B54" s="7">
        <f>(PSCE!B66-PSCE!B54)/PSCE!B54*100</f>
        <v>71.464157210074731</v>
      </c>
      <c r="C54" s="7">
        <f>(PSCE!C66-PSCE!C54)/PSCE!C54*100</f>
        <v>10.078455039227521</v>
      </c>
      <c r="D54" s="7">
        <f>(PSCE!D66-PSCE!D54)/PSCE!D54*100</f>
        <v>16.8406345404481</v>
      </c>
      <c r="E54" s="7">
        <f>(PSCE!E66-PSCE!E54)/PSCE!E54*100</f>
        <v>26.221840806693841</v>
      </c>
      <c r="F54" s="7">
        <f>(PSCE!F66-PSCE!F54)/PSCE!F54*100</f>
        <v>6.1664237277394012</v>
      </c>
      <c r="G54" s="7">
        <f>(PSCE!G66-PSCE!G54)/PSCE!G54*100</f>
        <v>19.291302811569331</v>
      </c>
      <c r="H54" s="7">
        <f>(PSCE!H66-PSCE!H54)/PSCE!H54*100</f>
        <v>13.28125</v>
      </c>
    </row>
    <row r="55" spans="1:8" hidden="1" x14ac:dyDescent="0.2">
      <c r="A55" s="5">
        <v>34759</v>
      </c>
      <c r="B55" s="7">
        <f>(PSCE!B67-PSCE!B55)/PSCE!B55*100</f>
        <v>42.626011200995642</v>
      </c>
      <c r="C55" s="7">
        <f>(PSCE!C67-PSCE!C55)/PSCE!C55*100</f>
        <v>19.05476369092273</v>
      </c>
      <c r="D55" s="7">
        <f>(PSCE!D67-PSCE!D55)/PSCE!D55*100</f>
        <v>16.622907264358975</v>
      </c>
      <c r="E55" s="7">
        <f>(PSCE!E67-PSCE!E55)/PSCE!E55*100</f>
        <v>25.443420019018482</v>
      </c>
      <c r="F55" s="7">
        <f>(PSCE!F67-PSCE!F55)/PSCE!F55*100</f>
        <v>7.9138968027856915</v>
      </c>
      <c r="G55" s="7">
        <f>(PSCE!G67-PSCE!G55)/PSCE!G55*100</f>
        <v>19.552470982409957</v>
      </c>
      <c r="H55" s="7">
        <f>(PSCE!H67-PSCE!H55)/PSCE!H55*100</f>
        <v>12.186543424764421</v>
      </c>
    </row>
    <row r="56" spans="1:8" hidden="1" x14ac:dyDescent="0.2">
      <c r="A56" s="5">
        <v>34790</v>
      </c>
      <c r="B56" s="7">
        <f>(PSCE!B68-PSCE!B56)/PSCE!B56*100</f>
        <v>30.870607028753994</v>
      </c>
      <c r="C56" s="7">
        <f>(PSCE!C68-PSCE!C56)/PSCE!C56*100</f>
        <v>23.910193379219926</v>
      </c>
      <c r="D56" s="7">
        <f>(PSCE!D68-PSCE!D56)/PSCE!D56*100</f>
        <v>18.997584595385991</v>
      </c>
      <c r="E56" s="7">
        <f>(PSCE!E68-PSCE!E56)/PSCE!E56*100</f>
        <v>26.755907439905318</v>
      </c>
      <c r="F56" s="7">
        <f>(PSCE!F68-PSCE!F56)/PSCE!F56*100</f>
        <v>9.0075853350189643</v>
      </c>
      <c r="G56" s="7">
        <f>(PSCE!G68-PSCE!G56)/PSCE!G56*100</f>
        <v>19.265332637774737</v>
      </c>
      <c r="H56" s="7">
        <f>(PSCE!H68-PSCE!H56)/PSCE!H56*100</f>
        <v>18.26051266743778</v>
      </c>
    </row>
    <row r="57" spans="1:8" hidden="1" x14ac:dyDescent="0.2">
      <c r="A57" s="5">
        <v>34820</v>
      </c>
      <c r="B57" s="7">
        <f>(PSCE!B69-PSCE!B57)/PSCE!B57*100</f>
        <v>34.958236341229629</v>
      </c>
      <c r="C57" s="7">
        <f>(PSCE!C69-PSCE!C57)/PSCE!C57*100</f>
        <v>9.4755931691098674</v>
      </c>
      <c r="D57" s="7">
        <f>(PSCE!D69-PSCE!D57)/PSCE!D57*100</f>
        <v>18.801037261414145</v>
      </c>
      <c r="E57" s="7">
        <f>(PSCE!E69-PSCE!E57)/PSCE!E57*100</f>
        <v>28.071932073053507</v>
      </c>
      <c r="F57" s="7">
        <f>(PSCE!F69-PSCE!F57)/PSCE!F57*100</f>
        <v>9.4925937598487238</v>
      </c>
      <c r="G57" s="7">
        <f>(PSCE!G69-PSCE!G57)/PSCE!G57*100</f>
        <v>19.566508602642624</v>
      </c>
      <c r="H57" s="7">
        <f>(PSCE!H69-PSCE!H57)/PSCE!H57*100</f>
        <v>16.744539411206077</v>
      </c>
    </row>
    <row r="58" spans="1:8" hidden="1" x14ac:dyDescent="0.2">
      <c r="A58" s="5">
        <v>34851</v>
      </c>
      <c r="B58" s="7">
        <f>(PSCE!B70-PSCE!B58)/PSCE!B58*100</f>
        <v>71.558197747183982</v>
      </c>
      <c r="C58" s="7">
        <f>(PSCE!C70-PSCE!C58)/PSCE!C58*100</f>
        <v>-11.21296665338116</v>
      </c>
      <c r="D58" s="7">
        <f>(PSCE!D70-PSCE!D58)/PSCE!D58*100</f>
        <v>19.03269322329789</v>
      </c>
      <c r="E58" s="7">
        <f>(PSCE!E70-PSCE!E58)/PSCE!E58*100</f>
        <v>27.786923800564438</v>
      </c>
      <c r="F58" s="7">
        <f>(PSCE!F70-PSCE!F58)/PSCE!F58*100</f>
        <v>13.820467242254953</v>
      </c>
      <c r="G58" s="7">
        <f>(PSCE!G70-PSCE!G58)/PSCE!G58*100</f>
        <v>19.51666618678798</v>
      </c>
      <c r="H58" s="7">
        <f>(PSCE!H70-PSCE!H58)/PSCE!H58*100</f>
        <v>16.677521227835189</v>
      </c>
    </row>
    <row r="59" spans="1:8" hidden="1" x14ac:dyDescent="0.2">
      <c r="A59" s="5">
        <v>34881</v>
      </c>
      <c r="B59" s="7">
        <f>(PSCE!B71-PSCE!B59)/PSCE!B59*100</f>
        <v>30.320733104238258</v>
      </c>
      <c r="C59" s="7">
        <f>(PSCE!C71-PSCE!C59)/PSCE!C59*100</f>
        <v>-2.9012929675181329</v>
      </c>
      <c r="D59" s="7">
        <f>(PSCE!D71-PSCE!D59)/PSCE!D59*100</f>
        <v>18.830912552640594</v>
      </c>
      <c r="E59" s="7">
        <f>(PSCE!E71-PSCE!E59)/PSCE!E59*100</f>
        <v>26.3573543928924</v>
      </c>
      <c r="F59" s="7">
        <f>(PSCE!F71-PSCE!F59)/PSCE!F59*100</f>
        <v>15.844090103771197</v>
      </c>
      <c r="G59" s="7">
        <f>(PSCE!G71-PSCE!G59)/PSCE!G59*100</f>
        <v>19.448290249777152</v>
      </c>
      <c r="H59" s="7">
        <f>(PSCE!H71-PSCE!H59)/PSCE!H59*100</f>
        <v>16.22618315918869</v>
      </c>
    </row>
    <row r="60" spans="1:8" hidden="1" x14ac:dyDescent="0.2">
      <c r="A60" s="5">
        <v>34912</v>
      </c>
      <c r="B60" s="7">
        <f>(PSCE!B72-PSCE!B60)/PSCE!B60*100</f>
        <v>19.261288494237672</v>
      </c>
      <c r="C60" s="7">
        <f>(PSCE!C72-PSCE!C60)/PSCE!C60*100</f>
        <v>3.624801271860095</v>
      </c>
      <c r="D60" s="7">
        <f>(PSCE!D72-PSCE!D60)/PSCE!D60*100</f>
        <v>19.09793185002378</v>
      </c>
      <c r="E60" s="7">
        <f>(PSCE!E72-PSCE!E60)/PSCE!E60*100</f>
        <v>27.320686945785162</v>
      </c>
      <c r="F60" s="7">
        <f>(PSCE!F72-PSCE!F60)/PSCE!F60*100</f>
        <v>15.251798561151078</v>
      </c>
      <c r="G60" s="7">
        <f>(PSCE!G72-PSCE!G60)/PSCE!G60*100</f>
        <v>19.012883932813505</v>
      </c>
      <c r="H60" s="7">
        <f>(PSCE!H72-PSCE!H60)/PSCE!H60*100</f>
        <v>17.308199947205491</v>
      </c>
    </row>
    <row r="61" spans="1:8" hidden="1" x14ac:dyDescent="0.2">
      <c r="A61" s="5">
        <v>34943</v>
      </c>
      <c r="B61" s="7">
        <f>(PSCE!B73-PSCE!B61)/PSCE!B61*100</f>
        <v>12.210388639760836</v>
      </c>
      <c r="C61" s="7">
        <f>(PSCE!C73-PSCE!C61)/PSCE!C61*100</f>
        <v>2.8996065860410902</v>
      </c>
      <c r="D61" s="7">
        <f>(PSCE!D73-PSCE!D61)/PSCE!D61*100</f>
        <v>19.051264685963311</v>
      </c>
      <c r="E61" s="7">
        <f>(PSCE!E73-PSCE!E61)/PSCE!E61*100</f>
        <v>28.098838281394062</v>
      </c>
      <c r="F61" s="7">
        <f>(PSCE!F73-PSCE!F61)/PSCE!F61*100</f>
        <v>17.844886753603294</v>
      </c>
      <c r="G61" s="7">
        <f>(PSCE!G73-PSCE!G61)/PSCE!G61*100</f>
        <v>18.876295098831655</v>
      </c>
      <c r="H61" s="7">
        <f>(PSCE!H73-PSCE!H61)/PSCE!H61*100</f>
        <v>16.636916220409972</v>
      </c>
    </row>
    <row r="62" spans="1:8" hidden="1" x14ac:dyDescent="0.2">
      <c r="A62" s="5">
        <v>34973</v>
      </c>
      <c r="B62" s="7">
        <f>(PSCE!B74-PSCE!B62)/PSCE!B62*100</f>
        <v>12.610811750391102</v>
      </c>
      <c r="C62" s="7">
        <f>(PSCE!C74-PSCE!C62)/PSCE!C62*100</f>
        <v>6.6916237716424893</v>
      </c>
      <c r="D62" s="7">
        <f>(PSCE!D74-PSCE!D62)/PSCE!D62*100</f>
        <v>18.253872694132937</v>
      </c>
      <c r="E62" s="7">
        <f>(PSCE!E74-PSCE!E62)/PSCE!E62*100</f>
        <v>27.679908708366025</v>
      </c>
      <c r="F62" s="7">
        <f>(PSCE!F74-PSCE!F62)/PSCE!F62*100</f>
        <v>18.852715115915768</v>
      </c>
      <c r="G62" s="7">
        <f>(PSCE!G74-PSCE!G62)/PSCE!G62*100</f>
        <v>18.312642101844165</v>
      </c>
      <c r="H62" s="7">
        <f>(PSCE!H74-PSCE!H62)/PSCE!H62*100</f>
        <v>14.992090448052856</v>
      </c>
    </row>
    <row r="63" spans="1:8" hidden="1" x14ac:dyDescent="0.2">
      <c r="A63" s="5">
        <v>35004</v>
      </c>
      <c r="B63" s="7">
        <f>(PSCE!B75-PSCE!B63)/PSCE!B63*100</f>
        <v>12.122715620606963</v>
      </c>
      <c r="C63" s="7">
        <f>(PSCE!C75-PSCE!C63)/PSCE!C63*100</f>
        <v>2.5543716245803529</v>
      </c>
      <c r="D63" s="7">
        <f>(PSCE!D75-PSCE!D63)/PSCE!D63*100</f>
        <v>17.418940296625852</v>
      </c>
      <c r="E63" s="7">
        <f>(PSCE!E75-PSCE!E63)/PSCE!E63*100</f>
        <v>27.527796173015929</v>
      </c>
      <c r="F63" s="7">
        <f>(PSCE!F75-PSCE!F63)/PSCE!F63*100</f>
        <v>18.074128350735787</v>
      </c>
      <c r="G63" s="7">
        <f>(PSCE!G75-PSCE!G63)/PSCE!G63*100</f>
        <v>19.339597553408385</v>
      </c>
      <c r="H63" s="7">
        <f>(PSCE!H75-PSCE!H63)/PSCE!H63*100</f>
        <v>11.540427852444303</v>
      </c>
    </row>
    <row r="64" spans="1:8" hidden="1" x14ac:dyDescent="0.2">
      <c r="A64" s="5">
        <v>35034</v>
      </c>
      <c r="B64" s="7">
        <f>(PSCE!B76-PSCE!B64)/PSCE!B64*100</f>
        <v>22.194864579669364</v>
      </c>
      <c r="C64" s="7">
        <f>(PSCE!C76-PSCE!C64)/PSCE!C64*100</f>
        <v>1.2357544967733078</v>
      </c>
      <c r="D64" s="7">
        <f>(PSCE!D76-PSCE!D64)/PSCE!D64*100</f>
        <v>18.048435495922423</v>
      </c>
      <c r="E64" s="7">
        <f>(PSCE!E76-PSCE!E64)/PSCE!E64*100</f>
        <v>27.254188899840258</v>
      </c>
      <c r="F64" s="7">
        <f>(PSCE!F76-PSCE!F64)/PSCE!F64*100</f>
        <v>16.62553422018901</v>
      </c>
      <c r="G64" s="7">
        <f>(PSCE!G76-PSCE!G64)/PSCE!G64*100</f>
        <v>19.168678070451602</v>
      </c>
      <c r="H64" s="7">
        <f>(PSCE!H76-PSCE!H64)/PSCE!H64*100</f>
        <v>13.872973844938647</v>
      </c>
    </row>
    <row r="65" spans="1:8" hidden="1" x14ac:dyDescent="0.2">
      <c r="A65" s="5">
        <v>35065</v>
      </c>
      <c r="B65" s="7">
        <f>(PSCE!B77-PSCE!B65)/PSCE!B65*100</f>
        <v>24.127704117236568</v>
      </c>
      <c r="C65" s="7">
        <f>(PSCE!C77-PSCE!C65)/PSCE!C65*100</f>
        <v>6.2406639004149378</v>
      </c>
      <c r="D65" s="7">
        <f>(PSCE!D77-PSCE!D65)/PSCE!D65*100</f>
        <v>17.864882392951486</v>
      </c>
      <c r="E65" s="7">
        <f>(PSCE!E77-PSCE!E65)/PSCE!E65*100</f>
        <v>30.655266710512652</v>
      </c>
      <c r="F65" s="7">
        <f>(PSCE!F77-PSCE!F65)/PSCE!F65*100</f>
        <v>18.802636396924203</v>
      </c>
      <c r="G65" s="7">
        <f>(PSCE!G77-PSCE!G65)/PSCE!G65*100</f>
        <v>18.523457597370754</v>
      </c>
      <c r="H65" s="7">
        <f>(PSCE!H77-PSCE!H65)/PSCE!H65*100</f>
        <v>12.814928313450805</v>
      </c>
    </row>
    <row r="66" spans="1:8" hidden="1" x14ac:dyDescent="0.2">
      <c r="A66" s="5">
        <v>35096</v>
      </c>
      <c r="B66" s="7">
        <f>(PSCE!B78-PSCE!B66)/PSCE!B66*100</f>
        <v>13.349475383373688</v>
      </c>
      <c r="C66" s="7">
        <f>(PSCE!C78-PSCE!C66)/PSCE!C66*100</f>
        <v>2.9239766081871341</v>
      </c>
      <c r="D66" s="7">
        <f>(PSCE!D78-PSCE!D66)/PSCE!D66*100</f>
        <v>17.938633442948827</v>
      </c>
      <c r="E66" s="7">
        <f>(PSCE!E78-PSCE!E66)/PSCE!E66*100</f>
        <v>29.980282839271144</v>
      </c>
      <c r="F66" s="7">
        <f>(PSCE!F78-PSCE!F66)/PSCE!F66*100</f>
        <v>18.003820439350527</v>
      </c>
      <c r="G66" s="7">
        <f>(PSCE!G78-PSCE!G66)/PSCE!G66*100</f>
        <v>18.279679090078197</v>
      </c>
      <c r="H66" s="7">
        <f>(PSCE!H78-PSCE!H66)/PSCE!H66*100</f>
        <v>13.695500616721187</v>
      </c>
    </row>
    <row r="67" spans="1:8" hidden="1" x14ac:dyDescent="0.2">
      <c r="A67" s="5">
        <v>35125</v>
      </c>
      <c r="B67" s="7">
        <f>(PSCE!B79-PSCE!B67)/PSCE!B67*100</f>
        <v>26.518324607329841</v>
      </c>
      <c r="C67" s="7">
        <f>(PSCE!C79-PSCE!C67)/PSCE!C67*100</f>
        <v>6.0964083175803401</v>
      </c>
      <c r="D67" s="7">
        <f>(PSCE!D79-PSCE!D67)/PSCE!D67*100</f>
        <v>18.61852072027154</v>
      </c>
      <c r="E67" s="7">
        <f>(PSCE!E79-PSCE!E67)/PSCE!E67*100</f>
        <v>28.835569032002901</v>
      </c>
      <c r="F67" s="7">
        <f>(PSCE!F79-PSCE!F67)/PSCE!F67*100</f>
        <v>17.488999706658845</v>
      </c>
      <c r="G67" s="7">
        <f>(PSCE!G79-PSCE!G67)/PSCE!G67*100</f>
        <v>18.250592199646348</v>
      </c>
      <c r="H67" s="7">
        <f>(PSCE!H79-PSCE!H67)/PSCE!H67*100</f>
        <v>15.979541393368073</v>
      </c>
    </row>
    <row r="68" spans="1:8" hidden="1" x14ac:dyDescent="0.2">
      <c r="A68" s="5">
        <v>35156</v>
      </c>
      <c r="B68" s="7">
        <f>(PSCE!B80-PSCE!B68)/PSCE!B68*100</f>
        <v>37.188485403316044</v>
      </c>
      <c r="C68" s="7">
        <f>(PSCE!C80-PSCE!C68)/PSCE!C68*100</f>
        <v>-21.518317682846185</v>
      </c>
      <c r="D68" s="7">
        <f>(PSCE!D80-PSCE!D68)/PSCE!D68*100</f>
        <v>17.786580687105712</v>
      </c>
      <c r="E68" s="7">
        <f>(PSCE!E80-PSCE!E68)/PSCE!E68*100</f>
        <v>25.863678804855279</v>
      </c>
      <c r="F68" s="7">
        <f>(PSCE!F80-PSCE!F68)/PSCE!F68*100</f>
        <v>17.651493186430852</v>
      </c>
      <c r="G68" s="7">
        <f>(PSCE!G80-PSCE!G68)/PSCE!G68*100</f>
        <v>18.352727572831558</v>
      </c>
      <c r="H68" s="7">
        <f>(PSCE!H80-PSCE!H68)/PSCE!H68*100</f>
        <v>14.451280433296523</v>
      </c>
    </row>
    <row r="69" spans="1:8" hidden="1" x14ac:dyDescent="0.2">
      <c r="A69" s="5">
        <v>35186</v>
      </c>
      <c r="B69" s="7">
        <f>(PSCE!B81-PSCE!B69)/PSCE!B69*100</f>
        <v>26.095779220779221</v>
      </c>
      <c r="C69" s="7">
        <f>(PSCE!C81-PSCE!C69)/PSCE!C69*100</f>
        <v>-14.494754279403644</v>
      </c>
      <c r="D69" s="7">
        <f>(PSCE!D81-PSCE!D69)/PSCE!D69*100</f>
        <v>19.33094502218708</v>
      </c>
      <c r="E69" s="7">
        <f>(PSCE!E81-PSCE!E69)/PSCE!E69*100</f>
        <v>26.847421584263692</v>
      </c>
      <c r="F69" s="7">
        <f>(PSCE!F81-PSCE!F69)/PSCE!F69*100</f>
        <v>18.127914339991939</v>
      </c>
      <c r="G69" s="7">
        <f>(PSCE!G81-PSCE!G69)/PSCE!G69*100</f>
        <v>18.254666275774454</v>
      </c>
      <c r="H69" s="7">
        <f>(PSCE!H81-PSCE!H69)/PSCE!H69*100</f>
        <v>18.384147333485178</v>
      </c>
    </row>
    <row r="70" spans="1:8" hidden="1" x14ac:dyDescent="0.2">
      <c r="A70" s="5">
        <v>35217</v>
      </c>
      <c r="B70" s="7">
        <f>(PSCE!B82-PSCE!B70)/PSCE!B70*100</f>
        <v>17.463067663687763</v>
      </c>
      <c r="C70" s="7">
        <f>(PSCE!C82-PSCE!C70)/PSCE!C70*100</f>
        <v>4.848122100852911</v>
      </c>
      <c r="D70" s="7">
        <f>(PSCE!D82-PSCE!D70)/PSCE!D70*100</f>
        <v>19.078993663174192</v>
      </c>
      <c r="E70" s="7">
        <f>(PSCE!E82-PSCE!E70)/PSCE!E70*100</f>
        <v>26.824330542007914</v>
      </c>
      <c r="F70" s="7">
        <f>(PSCE!F82-PSCE!F70)/PSCE!F70*100</f>
        <v>16.799598415974121</v>
      </c>
      <c r="G70" s="7">
        <f>(PSCE!G82-PSCE!G70)/PSCE!G70*100</f>
        <v>18.093922651933703</v>
      </c>
      <c r="H70" s="7">
        <f>(PSCE!H82-PSCE!H70)/PSCE!H70*100</f>
        <v>18.14198902591863</v>
      </c>
    </row>
    <row r="71" spans="1:8" hidden="1" x14ac:dyDescent="0.2">
      <c r="A71" s="5">
        <v>35247</v>
      </c>
      <c r="B71" s="7">
        <f>(PSCE!B83-PSCE!B71)/PSCE!B71*100</f>
        <v>10.899182561307901</v>
      </c>
      <c r="C71" s="7">
        <f>(PSCE!C83-PSCE!C71)/PSCE!C71*100</f>
        <v>11.026307242611237</v>
      </c>
      <c r="D71" s="7">
        <f>(PSCE!D83-PSCE!D71)/PSCE!D71*100</f>
        <v>19.511883558644048</v>
      </c>
      <c r="E71" s="7">
        <f>(PSCE!E83-PSCE!E71)/PSCE!E71*100</f>
        <v>26.655649038461537</v>
      </c>
      <c r="F71" s="7">
        <f>(PSCE!F83-PSCE!F71)/PSCE!F71*100</f>
        <v>14.927900371422329</v>
      </c>
      <c r="G71" s="7">
        <f>(PSCE!G83-PSCE!G71)/PSCE!G71*100</f>
        <v>18.849979755960085</v>
      </c>
      <c r="H71" s="7">
        <f>(PSCE!H83-PSCE!H71)/PSCE!H71*100</f>
        <v>18.78143113406124</v>
      </c>
    </row>
    <row r="72" spans="1:8" hidden="1" x14ac:dyDescent="0.2">
      <c r="A72" s="5">
        <v>35278</v>
      </c>
      <c r="B72" s="7">
        <f>(PSCE!B84-PSCE!B72)/PSCE!B72*100</f>
        <v>1.497029702970297</v>
      </c>
      <c r="C72" s="7">
        <f>(PSCE!C84-PSCE!C72)/PSCE!C72*100</f>
        <v>-0.8898435102792267</v>
      </c>
      <c r="D72" s="7">
        <f>(PSCE!D84-PSCE!D72)/PSCE!D72*100</f>
        <v>18.773541124793596</v>
      </c>
      <c r="E72" s="7">
        <f>(PSCE!E84-PSCE!E72)/PSCE!E72*100</f>
        <v>25.460636515912899</v>
      </c>
      <c r="F72" s="7">
        <f>(PSCE!F84-PSCE!F72)/PSCE!F72*100</f>
        <v>15.80632904521522</v>
      </c>
      <c r="G72" s="7">
        <f>(PSCE!G84-PSCE!G72)/PSCE!G72*100</f>
        <v>18.910858538418186</v>
      </c>
      <c r="H72" s="7">
        <f>(PSCE!H84-PSCE!H72)/PSCE!H72*100</f>
        <v>16.825718289402356</v>
      </c>
    </row>
    <row r="73" spans="1:8" hidden="1" x14ac:dyDescent="0.2">
      <c r="A73" s="5">
        <v>35309</v>
      </c>
      <c r="B73" s="7">
        <f>(PSCE!B85-PSCE!B73)/PSCE!B73*100</f>
        <v>13.995504121222213</v>
      </c>
      <c r="C73" s="7">
        <f>(PSCE!C85-PSCE!C73)/PSCE!C73*100</f>
        <v>-17.247238742565845</v>
      </c>
      <c r="D73" s="7">
        <f>(PSCE!D85-PSCE!D73)/PSCE!D73*100</f>
        <v>18.881197949239798</v>
      </c>
      <c r="E73" s="7">
        <f>(PSCE!E85-PSCE!E73)/PSCE!E73*100</f>
        <v>24.137732481142397</v>
      </c>
      <c r="F73" s="7">
        <f>(PSCE!F85-PSCE!F73)/PSCE!F73*100</f>
        <v>19.807274845131573</v>
      </c>
      <c r="G73" s="7">
        <f>(PSCE!G85-PSCE!G73)/PSCE!G73*100</f>
        <v>18.869907203510969</v>
      </c>
      <c r="H73" s="7">
        <f>(PSCE!H85-PSCE!H73)/PSCE!H73*100</f>
        <v>16.894561531613537</v>
      </c>
    </row>
    <row r="74" spans="1:8" hidden="1" x14ac:dyDescent="0.2">
      <c r="A74" s="5">
        <v>35339</v>
      </c>
      <c r="B74" s="7">
        <f>(PSCE!B86-PSCE!B74)/PSCE!B74*100</f>
        <v>2.9868025005788374</v>
      </c>
      <c r="C74" s="7">
        <f>(PSCE!C86-PSCE!C74)/PSCE!C74*100</f>
        <v>-20.248538011695906</v>
      </c>
      <c r="D74" s="7">
        <f>(PSCE!D86-PSCE!D74)/PSCE!D74*100</f>
        <v>20.196406126017315</v>
      </c>
      <c r="E74" s="7">
        <f>(PSCE!E86-PSCE!E74)/PSCE!E74*100</f>
        <v>22.827058429225787</v>
      </c>
      <c r="F74" s="7">
        <f>(PSCE!F86-PSCE!F74)/PSCE!F74*100</f>
        <v>18.759200841219769</v>
      </c>
      <c r="G74" s="7">
        <f>(PSCE!G86-PSCE!G74)/PSCE!G74*100</f>
        <v>18.768730983047746</v>
      </c>
      <c r="H74" s="7">
        <f>(PSCE!H86-PSCE!H74)/PSCE!H74*100</f>
        <v>21.413904370783222</v>
      </c>
    </row>
    <row r="75" spans="1:8" hidden="1" x14ac:dyDescent="0.2">
      <c r="A75" s="5">
        <v>35370</v>
      </c>
      <c r="B75" s="7">
        <f>(PSCE!B87-PSCE!B75)/PSCE!B75*100</f>
        <v>-7.2866730584851398</v>
      </c>
      <c r="C75" s="7">
        <f>(PSCE!C87-PSCE!C75)/PSCE!C75*100</f>
        <v>-18.289211500142326</v>
      </c>
      <c r="D75" s="7">
        <f>(PSCE!D87-PSCE!D75)/PSCE!D75*100</f>
        <v>19.030796724990648</v>
      </c>
      <c r="E75" s="7">
        <f>(PSCE!E87-PSCE!E75)/PSCE!E75*100</f>
        <v>22.985050151684934</v>
      </c>
      <c r="F75" s="7">
        <f>(PSCE!F87-PSCE!F75)/PSCE!F75*100</f>
        <v>17.820758132078399</v>
      </c>
      <c r="G75" s="7">
        <f>(PSCE!G87-PSCE!G75)/PSCE!G75*100</f>
        <v>17.148120362185892</v>
      </c>
      <c r="H75" s="7">
        <f>(PSCE!H87-PSCE!H75)/PSCE!H75*100</f>
        <v>20.377066378757171</v>
      </c>
    </row>
    <row r="76" spans="1:8" hidden="1" x14ac:dyDescent="0.2">
      <c r="A76" s="5">
        <v>35400</v>
      </c>
      <c r="B76" s="7">
        <f>(PSCE!B88-PSCE!B76)/PSCE!B76*100</f>
        <v>-2.7705814622913065</v>
      </c>
      <c r="C76" s="7">
        <f>(PSCE!C88-PSCE!C76)/PSCE!C76*100</f>
        <v>-20.480130204801302</v>
      </c>
      <c r="D76" s="7">
        <f>(PSCE!D88-PSCE!D76)/PSCE!D76*100</f>
        <v>17.73585927477906</v>
      </c>
      <c r="E76" s="7">
        <f>(PSCE!E88-PSCE!E76)/PSCE!E76*100</f>
        <v>21.200790556060038</v>
      </c>
      <c r="F76" s="7">
        <f>(PSCE!F88-PSCE!F76)/PSCE!F76*100</f>
        <v>16.836129032258064</v>
      </c>
      <c r="G76" s="7">
        <f>(PSCE!G88-PSCE!G76)/PSCE!G76*100</f>
        <v>16.859547799540607</v>
      </c>
      <c r="H76" s="7">
        <f>(PSCE!H88-PSCE!H76)/PSCE!H76*100</f>
        <v>17.805328409390661</v>
      </c>
    </row>
    <row r="77" spans="1:8" hidden="1" x14ac:dyDescent="0.2">
      <c r="A77" s="5">
        <v>35431</v>
      </c>
      <c r="B77" s="7">
        <f>(PSCE!B89-PSCE!B77)/PSCE!B77*100</f>
        <v>3.499648629655657</v>
      </c>
      <c r="C77" s="7">
        <f>(PSCE!C89-PSCE!C77)/PSCE!C77*100</f>
        <v>-13.232307451960631</v>
      </c>
      <c r="D77" s="7">
        <f>(PSCE!D89-PSCE!D77)/PSCE!D77*100</f>
        <v>18.391086119200676</v>
      </c>
      <c r="E77" s="7">
        <f>(PSCE!E89-PSCE!E77)/PSCE!E77*100</f>
        <v>21.094184660219899</v>
      </c>
      <c r="F77" s="7">
        <f>(PSCE!F89-PSCE!F77)/PSCE!F77*100</f>
        <v>16.566497149021419</v>
      </c>
      <c r="G77" s="7">
        <f>(PSCE!G89-PSCE!G77)/PSCE!G77*100</f>
        <v>16.708647585310793</v>
      </c>
      <c r="H77" s="7">
        <f>(PSCE!H89-PSCE!H77)/PSCE!H77*100</f>
        <v>19.994373247703219</v>
      </c>
    </row>
    <row r="78" spans="1:8" hidden="1" x14ac:dyDescent="0.2">
      <c r="A78" s="5">
        <v>35462</v>
      </c>
      <c r="B78" s="7">
        <f>(PSCE!B90-PSCE!B78)/PSCE!B78*100</f>
        <v>2.1361435488464826</v>
      </c>
      <c r="C78" s="7">
        <f>(PSCE!C90-PSCE!C78)/PSCE!C78*100</f>
        <v>-2.1484375</v>
      </c>
      <c r="D78" s="7">
        <f>(PSCE!D90-PSCE!D78)/PSCE!D78*100</f>
        <v>18.436585454174363</v>
      </c>
      <c r="E78" s="7">
        <f>(PSCE!E90-PSCE!E78)/PSCE!E78*100</f>
        <v>20.204001569242841</v>
      </c>
      <c r="F78" s="7">
        <f>(PSCE!F90-PSCE!F78)/PSCE!F78*100</f>
        <v>15.14063132335087</v>
      </c>
      <c r="G78" s="7">
        <f>(PSCE!G90-PSCE!G78)/PSCE!G78*100</f>
        <v>16.577945679860338</v>
      </c>
      <c r="H78" s="7">
        <f>(PSCE!H90-PSCE!H78)/PSCE!H78*100</f>
        <v>20.864307007282747</v>
      </c>
    </row>
    <row r="79" spans="1:8" hidden="1" x14ac:dyDescent="0.2">
      <c r="A79" s="5">
        <v>35490</v>
      </c>
      <c r="B79" s="7">
        <f>(PSCE!B91-PSCE!B79)/PSCE!B79*100</f>
        <v>-1.6345954893440928</v>
      </c>
      <c r="C79" s="7">
        <f>(PSCE!C91-PSCE!C79)/PSCE!C79*100</f>
        <v>-16.005939123979214</v>
      </c>
      <c r="D79" s="7">
        <f>(PSCE!D91-PSCE!D79)/PSCE!D79*100</f>
        <v>17.46281686497672</v>
      </c>
      <c r="E79" s="7">
        <f>(PSCE!E91-PSCE!E79)/PSCE!E79*100</f>
        <v>18.109490918393451</v>
      </c>
      <c r="F79" s="7">
        <f>(PSCE!F91-PSCE!F79)/PSCE!F79*100</f>
        <v>14.3513432537701</v>
      </c>
      <c r="G79" s="7">
        <f>(PSCE!G91-PSCE!G79)/PSCE!G79*100</f>
        <v>16.115198239439106</v>
      </c>
      <c r="H79" s="7">
        <f>(PSCE!H91-PSCE!H79)/PSCE!H79*100</f>
        <v>19.567122731592107</v>
      </c>
    </row>
    <row r="80" spans="1:8" hidden="1" x14ac:dyDescent="0.2">
      <c r="A80" s="5">
        <v>35521</v>
      </c>
      <c r="B80" s="7">
        <f>(PSCE!B92-PSCE!B80)/PSCE!B80*100</f>
        <v>3.8926373544895085</v>
      </c>
      <c r="C80" s="7">
        <f>(PSCE!C92-PSCE!C80)/PSCE!C80*100</f>
        <v>-6.2521065048870907</v>
      </c>
      <c r="D80" s="7">
        <f>(PSCE!D92-PSCE!D80)/PSCE!D80*100</f>
        <v>18.398023201707232</v>
      </c>
      <c r="E80" s="7">
        <f>(PSCE!E92-PSCE!E80)/PSCE!E80*100</f>
        <v>19.51550189297043</v>
      </c>
      <c r="F80" s="7">
        <f>(PSCE!F92-PSCE!F80)/PSCE!F80*100</f>
        <v>12.923258908768299</v>
      </c>
      <c r="G80" s="7">
        <f>(PSCE!G92-PSCE!G80)/PSCE!G80*100</f>
        <v>15.754351221689166</v>
      </c>
      <c r="H80" s="7">
        <f>(PSCE!H92-PSCE!H80)/PSCE!H80*100</f>
        <v>22.501056732766067</v>
      </c>
    </row>
    <row r="81" spans="1:8" hidden="1" x14ac:dyDescent="0.2">
      <c r="A81" s="5">
        <v>35551</v>
      </c>
      <c r="B81" s="7">
        <f>(PSCE!B93-PSCE!B81)/PSCE!B81*100</f>
        <v>8.9153524299967817</v>
      </c>
      <c r="C81" s="7">
        <f>(PSCE!C93-PSCE!C81)/PSCE!C81*100</f>
        <v>-10.897642880206652</v>
      </c>
      <c r="D81" s="7">
        <f>(PSCE!D93-PSCE!D81)/PSCE!D81*100</f>
        <v>17.53629023310075</v>
      </c>
      <c r="E81" s="7">
        <f>(PSCE!E93-PSCE!E81)/PSCE!E81*100</f>
        <v>15.835017997140181</v>
      </c>
      <c r="F81" s="7">
        <f>(PSCE!F93-PSCE!F81)/PSCE!F81*100</f>
        <v>11.851851851851853</v>
      </c>
      <c r="G81" s="7">
        <f>(PSCE!G93-PSCE!G81)/PSCE!G81*100</f>
        <v>15.363055394870948</v>
      </c>
      <c r="H81" s="7">
        <f>(PSCE!H93-PSCE!H81)/PSCE!H81*100</f>
        <v>22.128466591540004</v>
      </c>
    </row>
    <row r="82" spans="1:8" hidden="1" x14ac:dyDescent="0.2">
      <c r="A82" s="5">
        <v>35582</v>
      </c>
      <c r="B82" s="7">
        <f>(PSCE!B94-PSCE!B82)/PSCE!B82*100</f>
        <v>9.5411846906296081</v>
      </c>
      <c r="C82" s="7">
        <f>(PSCE!C94-PSCE!C82)/PSCE!C82*100</f>
        <v>-15.769944341372913</v>
      </c>
      <c r="D82" s="7">
        <f>(PSCE!D94-PSCE!D82)/PSCE!D82*100</f>
        <v>17.287978502382405</v>
      </c>
      <c r="E82" s="7">
        <f>(PSCE!E94-PSCE!E82)/PSCE!E82*100</f>
        <v>14.337541721085472</v>
      </c>
      <c r="F82" s="7">
        <f>(PSCE!F94-PSCE!F82)/PSCE!F82*100</f>
        <v>8.8964232844658806</v>
      </c>
      <c r="G82" s="7">
        <f>(PSCE!G94-PSCE!G82)/PSCE!G82*100</f>
        <v>14.831361349109207</v>
      </c>
      <c r="H82" s="7">
        <f>(PSCE!H94-PSCE!H82)/PSCE!H82*100</f>
        <v>23.162502117189799</v>
      </c>
    </row>
    <row r="83" spans="1:8" hidden="1" x14ac:dyDescent="0.2">
      <c r="A83" s="5">
        <v>35612</v>
      </c>
      <c r="B83" s="7">
        <f>(PSCE!B95-PSCE!B83)/PSCE!B83*100</f>
        <v>17.333756043433464</v>
      </c>
      <c r="C83" s="7">
        <f>(PSCE!C95-PSCE!C83)/PSCE!C83*100</f>
        <v>-14.933450343718006</v>
      </c>
      <c r="D83" s="7">
        <f>(PSCE!D95-PSCE!D83)/PSCE!D83*100</f>
        <v>15.261121443382713</v>
      </c>
      <c r="E83" s="7">
        <f>(PSCE!E95-PSCE!E83)/PSCE!E83*100</f>
        <v>12.172902185001542</v>
      </c>
      <c r="F83" s="7">
        <f>(PSCE!F95-PSCE!F83)/PSCE!F83*100</f>
        <v>6.5966446461670074</v>
      </c>
      <c r="G83" s="7">
        <f>(PSCE!G95-PSCE!G83)/PSCE!G83*100</f>
        <v>13.593886725403623</v>
      </c>
      <c r="H83" s="7">
        <f>(PSCE!H95-PSCE!H83)/PSCE!H83*100</f>
        <v>20.167781133788431</v>
      </c>
    </row>
    <row r="84" spans="1:8" hidden="1" x14ac:dyDescent="0.2">
      <c r="A84" s="5">
        <v>35643</v>
      </c>
      <c r="B84" s="7">
        <f>(PSCE!B96-PSCE!B84)/PSCE!B84*100</f>
        <v>9.6066801935383186</v>
      </c>
      <c r="C84" s="7">
        <f>(PSCE!C96-PSCE!C84)/PSCE!C84*100</f>
        <v>-0.65015479876160986</v>
      </c>
      <c r="D84" s="7">
        <f>(PSCE!D96-PSCE!D84)/PSCE!D84*100</f>
        <v>15.186760198209331</v>
      </c>
      <c r="E84" s="7">
        <f>(PSCE!E96-PSCE!E84)/PSCE!E84*100</f>
        <v>11.634225751294123</v>
      </c>
      <c r="F84" s="7">
        <f>(PSCE!F96-PSCE!F84)/PSCE!F84*100</f>
        <v>5.5823763768455592</v>
      </c>
      <c r="G84" s="7">
        <f>(PSCE!G96-PSCE!G84)/PSCE!G84*100</f>
        <v>12.987209616156829</v>
      </c>
      <c r="H84" s="7">
        <f>(PSCE!H96-PSCE!H84)/PSCE!H84*100</f>
        <v>21.234142027894272</v>
      </c>
    </row>
    <row r="85" spans="1:8" hidden="1" x14ac:dyDescent="0.2">
      <c r="A85" s="5">
        <v>35674</v>
      </c>
      <c r="B85" s="7">
        <f>(PSCE!B97-PSCE!B85)/PSCE!B85*100</f>
        <v>-1.3584574934268185</v>
      </c>
      <c r="C85" s="7">
        <f>(PSCE!C97-PSCE!C85)/PSCE!C85*100</f>
        <v>13.00479123887748</v>
      </c>
      <c r="D85" s="7">
        <f>(PSCE!D97-PSCE!D85)/PSCE!D85*100</f>
        <v>14.937851831156712</v>
      </c>
      <c r="E85" s="7">
        <f>(PSCE!E97-PSCE!E85)/PSCE!E85*100</f>
        <v>10.647525395426504</v>
      </c>
      <c r="F85" s="7">
        <f>(PSCE!F97-PSCE!F85)/PSCE!F85*100</f>
        <v>0.52589711861410637</v>
      </c>
      <c r="G85" s="7">
        <f>(PSCE!G97-PSCE!G85)/PSCE!G85*100</f>
        <v>12.619844648834865</v>
      </c>
      <c r="H85" s="7">
        <f>(PSCE!H97-PSCE!H85)/PSCE!H85*100</f>
        <v>22.362937798961177</v>
      </c>
    </row>
    <row r="86" spans="1:8" hidden="1" x14ac:dyDescent="0.2">
      <c r="A86" s="5">
        <v>35704</v>
      </c>
      <c r="B86" s="7">
        <f>(PSCE!B98-PSCE!B86)/PSCE!B86*100</f>
        <v>17.880695443645084</v>
      </c>
      <c r="C86" s="7">
        <f>(PSCE!C98-PSCE!C86)/PSCE!C86*100</f>
        <v>21.888175985334556</v>
      </c>
      <c r="D86" s="7">
        <f>(PSCE!D98-PSCE!D86)/PSCE!D86*100</f>
        <v>14.218279434832521</v>
      </c>
      <c r="E86" s="7">
        <f>(PSCE!E98-PSCE!E86)/PSCE!E86*100</f>
        <v>11.560588489437661</v>
      </c>
      <c r="F86" s="7">
        <f>(PSCE!F98-PSCE!F86)/PSCE!F86*100</f>
        <v>-1.3812643881707101</v>
      </c>
      <c r="G86" s="7">
        <f>(PSCE!G98-PSCE!G86)/PSCE!G86*100</f>
        <v>12.030562778901409</v>
      </c>
      <c r="H86" s="7">
        <f>(PSCE!H98-PSCE!H86)/PSCE!H86*100</f>
        <v>20.966250385317124</v>
      </c>
    </row>
    <row r="87" spans="1:8" hidden="1" x14ac:dyDescent="0.2">
      <c r="A87" s="5">
        <v>35735</v>
      </c>
      <c r="B87" s="7">
        <f>(PSCE!B99-PSCE!B87)/PSCE!B87*100</f>
        <v>21.334818232439741</v>
      </c>
      <c r="C87" s="7">
        <f>(PSCE!C99-PSCE!C87)/PSCE!C87*100</f>
        <v>11.740114962550079</v>
      </c>
      <c r="D87" s="7">
        <f>(PSCE!D99-PSCE!D87)/PSCE!D87*100</f>
        <v>14.344739292364991</v>
      </c>
      <c r="E87" s="7">
        <f>(PSCE!E99-PSCE!E87)/PSCE!E87*100</f>
        <v>9.7379941776483925</v>
      </c>
      <c r="F87" s="7">
        <f>(PSCE!F99-PSCE!F87)/PSCE!F87*100</f>
        <v>-2.2911820216828338</v>
      </c>
      <c r="G87" s="7">
        <f>(PSCE!G99-PSCE!G87)/PSCE!G87*100</f>
        <v>11.728265900718393</v>
      </c>
      <c r="H87" s="7">
        <f>(PSCE!H99-PSCE!H87)/PSCE!H87*100</f>
        <v>22.797309303211065</v>
      </c>
    </row>
    <row r="88" spans="1:8" hidden="1" x14ac:dyDescent="0.2">
      <c r="A88" s="5">
        <v>35765</v>
      </c>
      <c r="B88" s="7">
        <f>(PSCE!B100-PSCE!B88)/PSCE!B88*100</f>
        <v>15.461475834505217</v>
      </c>
      <c r="C88" s="7">
        <f>(PSCE!C100-PSCE!C88)/PSCE!C88*100</f>
        <v>8.2381033600545805</v>
      </c>
      <c r="D88" s="7">
        <f>(PSCE!D100-PSCE!D88)/PSCE!D88*100</f>
        <v>14.399149034038638</v>
      </c>
      <c r="E88" s="7">
        <f>(PSCE!E100-PSCE!E88)/PSCE!E88*100</f>
        <v>9.1604230938739537</v>
      </c>
      <c r="F88" s="7">
        <f>(PSCE!F100-PSCE!F88)/PSCE!F88*100</f>
        <v>-2.9685912444228477</v>
      </c>
      <c r="G88" s="7">
        <f>(PSCE!G100-PSCE!G88)/PSCE!G88*100</f>
        <v>11.429845328778393</v>
      </c>
      <c r="H88" s="7">
        <f>(PSCE!H100-PSCE!H88)/PSCE!H88*100</f>
        <v>23.552437345540795</v>
      </c>
    </row>
    <row r="89" spans="1:8" hidden="1" x14ac:dyDescent="0.2">
      <c r="A89" s="5">
        <v>35796</v>
      </c>
      <c r="B89" s="7">
        <f>(PSCE!B101-PSCE!B89)/PSCE!B89*100</f>
        <v>11.067354698533407</v>
      </c>
      <c r="C89" s="7">
        <f>(PSCE!C101-PSCE!C89)/PSCE!C89*100</f>
        <v>11.253150882247029</v>
      </c>
      <c r="D89" s="7">
        <f>(PSCE!D101-PSCE!D89)/PSCE!D89*100</f>
        <v>13.355456871852567</v>
      </c>
      <c r="E89" s="7">
        <f>(PSCE!E101-PSCE!E89)/PSCE!E89*100</f>
        <v>8.5873061019099914</v>
      </c>
      <c r="F89" s="7">
        <f>(PSCE!F101-PSCE!F89)/PSCE!F89*100</f>
        <v>-3.9088665609025206</v>
      </c>
      <c r="G89" s="7">
        <f>(PSCE!G101-PSCE!G89)/PSCE!G89*100</f>
        <v>11.737229364531437</v>
      </c>
      <c r="H89" s="7">
        <f>(PSCE!H101-PSCE!H89)/PSCE!H89*100</f>
        <v>20.388231774854678</v>
      </c>
    </row>
    <row r="90" spans="1:8" hidden="1" x14ac:dyDescent="0.2">
      <c r="A90" s="5">
        <v>35827</v>
      </c>
      <c r="B90" s="7">
        <f>(PSCE!B102-PSCE!B90)/PSCE!B90*100</f>
        <v>12.548800892359175</v>
      </c>
      <c r="C90" s="7">
        <f>(PSCE!C102-PSCE!C90)/PSCE!C90*100</f>
        <v>15.949918345127925</v>
      </c>
      <c r="D90" s="7">
        <f>(PSCE!D102-PSCE!D90)/PSCE!D90*100</f>
        <v>13.779685137418838</v>
      </c>
      <c r="E90" s="7">
        <f>(PSCE!E102-PSCE!E90)/PSCE!E90*100</f>
        <v>8.5095735422106173</v>
      </c>
      <c r="F90" s="7">
        <f>(PSCE!F102-PSCE!F90)/PSCE!F90*100</f>
        <v>-3.8047537454417641</v>
      </c>
      <c r="G90" s="7">
        <f>(PSCE!G102-PSCE!G90)/PSCE!G90*100</f>
        <v>11.46169614690611</v>
      </c>
      <c r="H90" s="7">
        <f>(PSCE!H102-PSCE!H90)/PSCE!H90*100</f>
        <v>21.741947065664487</v>
      </c>
    </row>
    <row r="91" spans="1:8" hidden="1" x14ac:dyDescent="0.2">
      <c r="A91" s="5">
        <v>35855</v>
      </c>
      <c r="B91" s="7">
        <f>(PSCE!B103-PSCE!B91)/PSCE!B91*100</f>
        <v>19.029589117935775</v>
      </c>
      <c r="C91" s="7">
        <f>(PSCE!C103-PSCE!C91)/PSCE!C91*100</f>
        <v>13.32861940958105</v>
      </c>
      <c r="D91" s="7">
        <f>(PSCE!D103-PSCE!D91)/PSCE!D91*100</f>
        <v>14.408638852263625</v>
      </c>
      <c r="E91" s="7">
        <f>(PSCE!E103-PSCE!E91)/PSCE!E91*100</f>
        <v>9.683987090905152</v>
      </c>
      <c r="F91" s="7">
        <f>(PSCE!F103-PSCE!F91)/PSCE!F91*100</f>
        <v>-6.0829694323144103</v>
      </c>
      <c r="G91" s="7">
        <f>(PSCE!G103-PSCE!G91)/PSCE!G91*100</f>
        <v>11.360709512817397</v>
      </c>
      <c r="H91" s="7">
        <f>(PSCE!H103-PSCE!H91)/PSCE!H91*100</f>
        <v>23.584104938271604</v>
      </c>
    </row>
    <row r="92" spans="1:8" hidden="1" x14ac:dyDescent="0.2">
      <c r="A92" s="5">
        <v>35886</v>
      </c>
      <c r="B92" s="7">
        <f>(PSCE!B104-PSCE!B92)/PSCE!B92*100</f>
        <v>25.413930916357408</v>
      </c>
      <c r="C92" s="7">
        <f>(PSCE!C104-PSCE!C92)/PSCE!C92*100</f>
        <v>14.650368506201689</v>
      </c>
      <c r="D92" s="7">
        <f>(PSCE!D104-PSCE!D92)/PSCE!D92*100</f>
        <v>14.70811446661571</v>
      </c>
      <c r="E92" s="7">
        <f>(PSCE!E104-PSCE!E92)/PSCE!E92*100</f>
        <v>9.197149033625136</v>
      </c>
      <c r="F92" s="7">
        <f>(PSCE!F104-PSCE!F92)/PSCE!F92*100</f>
        <v>-4.5262101174108507</v>
      </c>
      <c r="G92" s="7">
        <f>(PSCE!G104-PSCE!G92)/PSCE!G92*100</f>
        <v>11.228245612978235</v>
      </c>
      <c r="H92" s="7">
        <f>(PSCE!H104-PSCE!H92)/PSCE!H92*100</f>
        <v>24.278202425869946</v>
      </c>
    </row>
    <row r="93" spans="1:8" hidden="1" x14ac:dyDescent="0.2">
      <c r="A93" s="5">
        <v>35916</v>
      </c>
      <c r="B93" s="7">
        <f>(PSCE!B105-PSCE!B93)/PSCE!B93*100</f>
        <v>35.756501182033098</v>
      </c>
      <c r="C93" s="7">
        <f>(PSCE!C105-PSCE!C93)/PSCE!C93*100</f>
        <v>26.435948541402425</v>
      </c>
      <c r="D93" s="7">
        <f>(PSCE!D105-PSCE!D93)/PSCE!D93*100</f>
        <v>15.51300032365951</v>
      </c>
      <c r="E93" s="7">
        <f>(PSCE!E105-PSCE!E93)/PSCE!E93*100</f>
        <v>9.3625625199531761</v>
      </c>
      <c r="F93" s="7">
        <f>(PSCE!F105-PSCE!F93)/PSCE!F93*100</f>
        <v>-4.4658417567096551</v>
      </c>
      <c r="G93" s="7">
        <f>(PSCE!G105-PSCE!G93)/PSCE!G93*100</f>
        <v>11.080401860065306</v>
      </c>
      <c r="H93" s="7">
        <f>(PSCE!H105-PSCE!H93)/PSCE!H93*100</f>
        <v>26.691272449025522</v>
      </c>
    </row>
    <row r="94" spans="1:8" hidden="1" x14ac:dyDescent="0.2">
      <c r="A94" s="5">
        <v>35947</v>
      </c>
      <c r="B94" s="7">
        <f>(PSCE!B106-PSCE!B94)/PSCE!B94*100</f>
        <v>29.107016300496102</v>
      </c>
      <c r="C94" s="7">
        <f>(PSCE!C106-PSCE!C94)/PSCE!C94*100</f>
        <v>35.191460521856996</v>
      </c>
      <c r="D94" s="7">
        <f>(PSCE!D106-PSCE!D94)/PSCE!D94*100</f>
        <v>15.253679970512504</v>
      </c>
      <c r="E94" s="7">
        <f>(PSCE!E106-PSCE!E94)/PSCE!E94*100</f>
        <v>9.1741760798747727</v>
      </c>
      <c r="F94" s="7">
        <f>(PSCE!F106-PSCE!F94)/PSCE!F94*100</f>
        <v>-4.6132257498684446</v>
      </c>
      <c r="G94" s="7">
        <f>(PSCE!G106-PSCE!G94)/PSCE!G94*100</f>
        <v>11.234611034458256</v>
      </c>
      <c r="H94" s="7">
        <f>(PSCE!H106-PSCE!H94)/PSCE!H94*100</f>
        <v>25.525477707006374</v>
      </c>
    </row>
    <row r="95" spans="1:8" hidden="1" x14ac:dyDescent="0.2">
      <c r="A95" s="5">
        <v>35977</v>
      </c>
      <c r="B95" s="7">
        <f>(PSCE!B107-PSCE!B95)/PSCE!B95*100</f>
        <v>17.569575790326937</v>
      </c>
      <c r="C95" s="7">
        <f>(PSCE!C107-PSCE!C95)/PSCE!C95*100</f>
        <v>31.636863823933975</v>
      </c>
      <c r="D95" s="7">
        <f>(PSCE!D107-PSCE!D95)/PSCE!D95*100</f>
        <v>17.015785875906801</v>
      </c>
      <c r="E95" s="7">
        <f>(PSCE!E107-PSCE!E95)/PSCE!E95*100</f>
        <v>9.5385135992555306</v>
      </c>
      <c r="F95" s="7">
        <f>(PSCE!F107-PSCE!F95)/PSCE!F95*100</f>
        <v>-2.9337019037852778</v>
      </c>
      <c r="G95" s="7">
        <f>(PSCE!G107-PSCE!G95)/PSCE!G95*100</f>
        <v>11.468440179232967</v>
      </c>
      <c r="H95" s="7">
        <f>(PSCE!H107-PSCE!H95)/PSCE!H95*100</f>
        <v>29.687556753379781</v>
      </c>
    </row>
    <row r="96" spans="1:8" hidden="1" x14ac:dyDescent="0.2">
      <c r="A96" s="5">
        <v>36008</v>
      </c>
      <c r="B96" s="7">
        <f>(PSCE!B108-PSCE!B96)/PSCE!B96*100</f>
        <v>24.186543253826983</v>
      </c>
      <c r="C96" s="7">
        <f>(PSCE!C108-PSCE!C96)/PSCE!C96*100</f>
        <v>12.916796509816141</v>
      </c>
      <c r="D96" s="7">
        <f>(PSCE!D108-PSCE!D96)/PSCE!D96*100</f>
        <v>17.350432294844019</v>
      </c>
      <c r="E96" s="7">
        <f>(PSCE!E108-PSCE!E96)/PSCE!E96*100</f>
        <v>8.5375577003776755</v>
      </c>
      <c r="F96" s="7">
        <f>(PSCE!F108-PSCE!F96)/PSCE!F96*100</f>
        <v>-3.2540175796856965</v>
      </c>
      <c r="G96" s="7">
        <f>(PSCE!G108-PSCE!G96)/PSCE!G96*100</f>
        <v>11.309718014448848</v>
      </c>
      <c r="H96" s="7">
        <f>(PSCE!H108-PSCE!H96)/PSCE!H96*100</f>
        <v>31.223369682963821</v>
      </c>
    </row>
    <row r="97" spans="1:8" hidden="1" x14ac:dyDescent="0.2">
      <c r="A97" s="5">
        <v>36039</v>
      </c>
      <c r="B97" s="7">
        <f>(PSCE!B109-PSCE!B97)/PSCE!B97*100</f>
        <v>10.469420998074931</v>
      </c>
      <c r="C97" s="7">
        <f>(PSCE!C109-PSCE!C97)/PSCE!C97*100</f>
        <v>9.7213809812235006</v>
      </c>
      <c r="D97" s="7">
        <f>(PSCE!D109-PSCE!D97)/PSCE!D97*100</f>
        <v>15.53374207745796</v>
      </c>
      <c r="E97" s="7">
        <f>(PSCE!E109-PSCE!E97)/PSCE!E97*100</f>
        <v>7.9481858768785756</v>
      </c>
      <c r="F97" s="7">
        <f>(PSCE!F109-PSCE!F97)/PSCE!F97*100</f>
        <v>-4.2950718776102343</v>
      </c>
      <c r="G97" s="7">
        <f>(PSCE!G109-PSCE!G97)/PSCE!G97*100</f>
        <v>10.871522567239985</v>
      </c>
      <c r="H97" s="7">
        <f>(PSCE!H109-PSCE!H97)/PSCE!H97*100</f>
        <v>26.867696525101927</v>
      </c>
    </row>
    <row r="98" spans="1:8" hidden="1" x14ac:dyDescent="0.2">
      <c r="A98" s="5">
        <v>36069</v>
      </c>
      <c r="B98" s="7">
        <f>(PSCE!B110-PSCE!B98)/PSCE!B98*100</f>
        <v>13.502860775588049</v>
      </c>
      <c r="C98" s="7">
        <f>(PSCE!C110-PSCE!C98)/PSCE!C98*100</f>
        <v>1.5791848398255377</v>
      </c>
      <c r="D98" s="7">
        <f>(PSCE!D110-PSCE!D98)/PSCE!D98*100</f>
        <v>16.502905251959</v>
      </c>
      <c r="E98" s="7">
        <f>(PSCE!E110-PSCE!E98)/PSCE!E98*100</f>
        <v>4.8877927478037542</v>
      </c>
      <c r="F98" s="7">
        <f>(PSCE!F110-PSCE!F98)/PSCE!F98*100</f>
        <v>-4.4891362901777698E-2</v>
      </c>
      <c r="G98" s="7">
        <f>(PSCE!G110-PSCE!G98)/PSCE!G98*100</f>
        <v>11.004000412650015</v>
      </c>
      <c r="H98" s="7">
        <f>(PSCE!H110-PSCE!H98)/PSCE!H98*100</f>
        <v>29.574302499362936</v>
      </c>
    </row>
    <row r="99" spans="1:8" hidden="1" x14ac:dyDescent="0.2">
      <c r="A99" s="5">
        <v>36100</v>
      </c>
      <c r="B99" s="7">
        <f>(PSCE!B111-PSCE!B99)/PSCE!B99*100</f>
        <v>30.780830000655605</v>
      </c>
      <c r="C99" s="7">
        <f>(PSCE!C111-PSCE!C99)/PSCE!C99*100</f>
        <v>14.90257209664848</v>
      </c>
      <c r="D99" s="7">
        <f>(PSCE!D111-PSCE!D99)/PSCE!D99*100</f>
        <v>17.174410911496768</v>
      </c>
      <c r="E99" s="7">
        <f>(PSCE!E111-PSCE!E99)/PSCE!E99*100</f>
        <v>4.3133998906461999</v>
      </c>
      <c r="F99" s="7">
        <f>(PSCE!F111-PSCE!F99)/PSCE!F99*100</f>
        <v>-9.4335384753604951E-2</v>
      </c>
      <c r="G99" s="7">
        <f>(PSCE!G111-PSCE!G99)/PSCE!G99*100</f>
        <v>10.562397139776403</v>
      </c>
      <c r="H99" s="7">
        <f>(PSCE!H111-PSCE!H99)/PSCE!H99*100</f>
        <v>32.22741304227992</v>
      </c>
    </row>
    <row r="100" spans="1:8" hidden="1" x14ac:dyDescent="0.2">
      <c r="A100" s="5">
        <v>36130</v>
      </c>
      <c r="B100" s="7">
        <f>(PSCE!B112-PSCE!B100)/PSCE!B100*100</f>
        <v>20.852564102564102</v>
      </c>
      <c r="C100" s="7">
        <f>(PSCE!C112-PSCE!C100)/PSCE!C100*100</f>
        <v>5.0898203592814371</v>
      </c>
      <c r="D100" s="7">
        <f>(PSCE!D112-PSCE!D100)/PSCE!D100*100</f>
        <v>16.697828239421401</v>
      </c>
      <c r="E100" s="7">
        <f>(PSCE!E112-PSCE!E100)/PSCE!E100*100</f>
        <v>4.1120778408058625</v>
      </c>
      <c r="F100" s="7">
        <f>(PSCE!F112-PSCE!F100)/PSCE!F100*100</f>
        <v>-0.19121329387662189</v>
      </c>
      <c r="G100" s="7">
        <f>(PSCE!G112-PSCE!G100)/PSCE!G100*100</f>
        <v>9.9948152072226417</v>
      </c>
      <c r="H100" s="7">
        <f>(PSCE!H112-PSCE!H100)/PSCE!H100*100</f>
        <v>31.356136982991234</v>
      </c>
    </row>
    <row r="101" spans="1:8" hidden="1" x14ac:dyDescent="0.2">
      <c r="A101" s="5">
        <v>36161</v>
      </c>
      <c r="B101" s="7">
        <f>(PSCE!B113-PSCE!B101)/PSCE!B101*100</f>
        <v>24.37339528059665</v>
      </c>
      <c r="C101" s="7">
        <f>(PSCE!C113-PSCE!C101)/PSCE!C101*100</f>
        <v>9.2247936559313803</v>
      </c>
      <c r="D101" s="7">
        <f>(PSCE!D113-PSCE!D101)/PSCE!D101*100</f>
        <v>16.095241428621428</v>
      </c>
      <c r="E101" s="7">
        <f>(PSCE!E113-PSCE!E101)/PSCE!E101*100</f>
        <v>4.8637975499677628</v>
      </c>
      <c r="F101" s="7">
        <f>(PSCE!F113-PSCE!F101)/PSCE!F101*100</f>
        <v>-1.3116257739050676</v>
      </c>
      <c r="G101" s="7">
        <f>(PSCE!G113-PSCE!G101)/PSCE!G101*100</f>
        <v>9.1310882271082665</v>
      </c>
      <c r="H101" s="7">
        <f>(PSCE!H113-PSCE!H101)/PSCE!H101*100</f>
        <v>30.789687523084879</v>
      </c>
    </row>
    <row r="102" spans="1:8" hidden="1" x14ac:dyDescent="0.2">
      <c r="A102" s="5">
        <v>36192</v>
      </c>
      <c r="B102" s="7">
        <f>(PSCE!B114-PSCE!B102)/PSCE!B102*100</f>
        <v>23.804509415262636</v>
      </c>
      <c r="C102" s="7">
        <f>(PSCE!C114-PSCE!C102)/PSCE!C102*100</f>
        <v>16.964006259780909</v>
      </c>
      <c r="D102" s="7">
        <f>(PSCE!D114-PSCE!D102)/PSCE!D102*100</f>
        <v>13.833326818972424</v>
      </c>
      <c r="E102" s="7">
        <f>(PSCE!E114-PSCE!E102)/PSCE!E102*100</f>
        <v>4.6139038719897334</v>
      </c>
      <c r="F102" s="7">
        <f>(PSCE!F114-PSCE!F102)/PSCE!F102*100</f>
        <v>-2.1785795843799955</v>
      </c>
      <c r="G102" s="7">
        <f>(PSCE!G114-PSCE!G102)/PSCE!G102*100</f>
        <v>8.2908886674118563</v>
      </c>
      <c r="H102" s="7">
        <f>(PSCE!H114-PSCE!H102)/PSCE!H102*100</f>
        <v>25.48196208415343</v>
      </c>
    </row>
    <row r="103" spans="1:8" hidden="1" x14ac:dyDescent="0.2">
      <c r="A103" s="5">
        <v>36220</v>
      </c>
      <c r="B103" s="7">
        <f>(PSCE!B115-PSCE!B103)/PSCE!B103*100</f>
        <v>29.447455230914233</v>
      </c>
      <c r="C103" s="7">
        <f>(PSCE!C115-PSCE!C103)/PSCE!C103*100</f>
        <v>20.215255030416472</v>
      </c>
      <c r="D103" s="7">
        <f>(PSCE!D115-PSCE!D103)/PSCE!D103*100</f>
        <v>13.117791133545378</v>
      </c>
      <c r="E103" s="7">
        <f>(PSCE!E115-PSCE!E103)/PSCE!E103*100</f>
        <v>2.6619273301737754</v>
      </c>
      <c r="F103" s="7">
        <f>(PSCE!F115-PSCE!F103)/PSCE!F103*100</f>
        <v>0.99502487562189057</v>
      </c>
      <c r="G103" s="7">
        <f>(PSCE!G115-PSCE!G103)/PSCE!G103*100</f>
        <v>7.2015360949585983</v>
      </c>
      <c r="H103" s="7">
        <f>(PSCE!H115-PSCE!H103)/PSCE!H103*100</f>
        <v>24.823151125401928</v>
      </c>
    </row>
    <row r="104" spans="1:8" hidden="1" x14ac:dyDescent="0.2">
      <c r="A104" s="5">
        <v>36251</v>
      </c>
      <c r="B104" s="7">
        <f>(PSCE!B116-PSCE!B104)/PSCE!B104*100</f>
        <v>24.714049963011441</v>
      </c>
      <c r="C104" s="7">
        <f>(PSCE!C116-PSCE!C104)/PSCE!C104*100</f>
        <v>10.787080589526497</v>
      </c>
      <c r="D104" s="7">
        <f>(PSCE!D116-PSCE!D104)/PSCE!D104*100</f>
        <v>10.839982892694188</v>
      </c>
      <c r="E104" s="7">
        <f>(PSCE!E116-PSCE!E104)/PSCE!E104*100</f>
        <v>1.6582382688462893</v>
      </c>
      <c r="F104" s="7">
        <f>(PSCE!F116-PSCE!F104)/PSCE!F104*100</f>
        <v>-0.41144738045167784</v>
      </c>
      <c r="G104" s="7">
        <f>(PSCE!G116-PSCE!G104)/PSCE!G104*100</f>
        <v>6.5565424610051988</v>
      </c>
      <c r="H104" s="7">
        <f>(PSCE!H116-PSCE!H104)/PSCE!H104*100</f>
        <v>19.926484346235792</v>
      </c>
    </row>
    <row r="105" spans="1:8" hidden="1" x14ac:dyDescent="0.2">
      <c r="A105" s="5">
        <v>36281</v>
      </c>
      <c r="B105" s="7">
        <f>(PSCE!B117-PSCE!B105)/PSCE!B105*100</f>
        <v>28.112755768393555</v>
      </c>
      <c r="C105" s="7">
        <f>(PSCE!C117-PSCE!C105)/PSCE!C105*100</f>
        <v>6.0619088564058465</v>
      </c>
      <c r="D105" s="7">
        <f>(PSCE!D117-PSCE!D105)/PSCE!D105*100</f>
        <v>9.6234671099944897</v>
      </c>
      <c r="E105" s="7">
        <f>(PSCE!E117-PSCE!E105)/PSCE!E105*100</f>
        <v>0.79402148528724892</v>
      </c>
      <c r="F105" s="7">
        <f>(PSCE!F117-PSCE!F105)/PSCE!F105*100</f>
        <v>-0.97140511697906695</v>
      </c>
      <c r="G105" s="7">
        <f>(PSCE!G117-PSCE!G105)/PSCE!G105*100</f>
        <v>5.5609593568461388</v>
      </c>
      <c r="H105" s="7">
        <f>(PSCE!H117-PSCE!H105)/PSCE!H105*100</f>
        <v>18.161793441574591</v>
      </c>
    </row>
    <row r="106" spans="1:8" hidden="1" x14ac:dyDescent="0.2">
      <c r="A106" s="5">
        <v>36312</v>
      </c>
      <c r="B106" s="7">
        <f>(PSCE!B118-PSCE!B106)/PSCE!B106*100</f>
        <v>32.250096064115937</v>
      </c>
      <c r="C106" s="7">
        <f>(PSCE!C118-PSCE!C106)/PSCE!C106*100</f>
        <v>-11.467602456448176</v>
      </c>
      <c r="D106" s="7">
        <f>(PSCE!D118-PSCE!D106)/PSCE!D106*100</f>
        <v>10.860682140293397</v>
      </c>
      <c r="E106" s="7">
        <f>(PSCE!E118-PSCE!E106)/PSCE!E106*100</f>
        <v>0.18600685900292574</v>
      </c>
      <c r="F106" s="7">
        <f>(PSCE!F118-PSCE!F106)/PSCE!F106*100</f>
        <v>0.93784479588083847</v>
      </c>
      <c r="G106" s="7">
        <f>(PSCE!G118-PSCE!G106)/PSCE!G106*100</f>
        <v>4.7912352336791901</v>
      </c>
      <c r="H106" s="7">
        <f>(PSCE!H118-PSCE!H106)/PSCE!H106*100</f>
        <v>21.856007749703043</v>
      </c>
    </row>
    <row r="107" spans="1:8" hidden="1" x14ac:dyDescent="0.2">
      <c r="A107" s="5">
        <v>36342</v>
      </c>
      <c r="B107" s="7">
        <f>(PSCE!B119-PSCE!B107)/PSCE!B107*100</f>
        <v>24.843435794311979</v>
      </c>
      <c r="C107" s="7">
        <f>(PSCE!C119-PSCE!C107)/PSCE!C107*100</f>
        <v>-10.775862068965516</v>
      </c>
      <c r="D107" s="7">
        <f>(PSCE!D119-PSCE!D107)/PSCE!D107*100</f>
        <v>9.2109553309422889</v>
      </c>
      <c r="E107" s="7">
        <f>(PSCE!E119-PSCE!E107)/PSCE!E107*100</f>
        <v>-0.55993203583565032</v>
      </c>
      <c r="F107" s="7">
        <f>(PSCE!F119-PSCE!F107)/PSCE!F107*100</f>
        <v>0.35827476918836987</v>
      </c>
      <c r="G107" s="7">
        <f>(PSCE!G119-PSCE!G107)/PSCE!G107*100</f>
        <v>4.4835171791666006</v>
      </c>
      <c r="H107" s="7">
        <f>(PSCE!H119-PSCE!H107)/PSCE!H107*100</f>
        <v>18.144899285250162</v>
      </c>
    </row>
    <row r="108" spans="1:8" hidden="1" x14ac:dyDescent="0.2">
      <c r="A108" s="5">
        <v>36373</v>
      </c>
      <c r="B108" s="7">
        <f>(PSCE!B120-PSCE!B108)/PSCE!B108*100</f>
        <v>42.420593968581585</v>
      </c>
      <c r="C108" s="7">
        <f>(PSCE!C120-PSCE!C108)/PSCE!C108*100</f>
        <v>-16.158410376707604</v>
      </c>
      <c r="D108" s="7">
        <f>(PSCE!D120-PSCE!D108)/PSCE!D108*100</f>
        <v>8.9242379766917104</v>
      </c>
      <c r="E108" s="7">
        <f>(PSCE!E120-PSCE!E108)/PSCE!E108*100</f>
        <v>-0.38469717179918422</v>
      </c>
      <c r="F108" s="7">
        <f>(PSCE!F120-PSCE!F108)/PSCE!F108*100</f>
        <v>-0.21107695131464232</v>
      </c>
      <c r="G108" s="7">
        <f>(PSCE!G120-PSCE!G108)/PSCE!G108*100</f>
        <v>4.5861859598433936</v>
      </c>
      <c r="H108" s="7">
        <f>(PSCE!H120-PSCE!H108)/PSCE!H108*100</f>
        <v>17.231226438457938</v>
      </c>
    </row>
    <row r="109" spans="1:8" hidden="1" x14ac:dyDescent="0.2">
      <c r="A109" s="5">
        <v>36404</v>
      </c>
      <c r="B109" s="7">
        <f>(PSCE!B121-PSCE!B109)/PSCE!B109*100</f>
        <v>47.640750670241289</v>
      </c>
      <c r="C109" s="7">
        <f>(PSCE!C121-PSCE!C109)/PSCE!C109*100</f>
        <v>-19.26580182169473</v>
      </c>
      <c r="D109" s="7">
        <f>(PSCE!D121-PSCE!D109)/PSCE!D109*100</f>
        <v>10.608481951009884</v>
      </c>
      <c r="E109" s="7">
        <f>(PSCE!E121-PSCE!E109)/PSCE!E109*100</f>
        <v>0.49513601677637326</v>
      </c>
      <c r="F109" s="7">
        <f>(PSCE!F121-PSCE!F109)/PSCE!F109*100</f>
        <v>0.61552595314653191</v>
      </c>
      <c r="G109" s="7">
        <f>(PSCE!G121-PSCE!G109)/PSCE!G109*100</f>
        <v>4.3951982342162248</v>
      </c>
      <c r="H109" s="7">
        <f>(PSCE!H121-PSCE!H109)/PSCE!H109*100</f>
        <v>21.257655015792345</v>
      </c>
    </row>
    <row r="110" spans="1:8" hidden="1" x14ac:dyDescent="0.2">
      <c r="A110" s="5">
        <v>36434</v>
      </c>
      <c r="B110" s="7">
        <f>(PSCE!B122-PSCE!B110)/PSCE!B110*100</f>
        <v>24.537918673686569</v>
      </c>
      <c r="C110" s="7">
        <f>(PSCE!C122-PSCE!C110)/PSCE!C110*100</f>
        <v>-20.743263251406574</v>
      </c>
      <c r="D110" s="7">
        <f>(PSCE!D122-PSCE!D110)/PSCE!D110*100</f>
        <v>7.5496383452787326</v>
      </c>
      <c r="E110" s="7">
        <f>(PSCE!E122-PSCE!E110)/PSCE!E110*100</f>
        <v>1.0960181892380341</v>
      </c>
      <c r="F110" s="7">
        <f>(PSCE!F122-PSCE!F110)/PSCE!F110*100</f>
        <v>-1.6707087038534087</v>
      </c>
      <c r="G110" s="7">
        <f>(PSCE!G122-PSCE!G110)/PSCE!G110*100</f>
        <v>3.7948802676552291</v>
      </c>
      <c r="H110" s="7">
        <f>(PSCE!H122-PSCE!H110)/PSCE!H110*100</f>
        <v>14.271439050058998</v>
      </c>
    </row>
    <row r="111" spans="1:8" hidden="1" x14ac:dyDescent="0.2">
      <c r="A111" s="5">
        <v>36465</v>
      </c>
      <c r="B111" s="7">
        <f>(PSCE!B123-PSCE!B111)/PSCE!B111*100</f>
        <v>12.156607178664528</v>
      </c>
      <c r="C111" s="7">
        <f>(PSCE!C123-PSCE!C111)/PSCE!C111*100</f>
        <v>-28.150861484194817</v>
      </c>
      <c r="D111" s="7">
        <f>(PSCE!D123-PSCE!D111)/PSCE!D111*100</f>
        <v>8.6196337670911589</v>
      </c>
      <c r="E111" s="7">
        <f>(PSCE!E123-PSCE!E111)/PSCE!E111*100</f>
        <v>0.89495447574304521</v>
      </c>
      <c r="F111" s="7">
        <f>(PSCE!F123-PSCE!F111)/PSCE!F111*100</f>
        <v>-0.49460431654676257</v>
      </c>
      <c r="G111" s="7">
        <f>(PSCE!G123-PSCE!G111)/PSCE!G111*100</f>
        <v>3.8496679019823223</v>
      </c>
      <c r="H111" s="7">
        <f>(PSCE!H123-PSCE!H111)/PSCE!H111*100</f>
        <v>16.592061448991398</v>
      </c>
    </row>
    <row r="112" spans="1:8" hidden="1" x14ac:dyDescent="0.2">
      <c r="A112" s="5">
        <v>36495</v>
      </c>
      <c r="B112" s="7">
        <f>(PSCE!B124-PSCE!B112)/PSCE!B112*100</f>
        <v>24.600859279690233</v>
      </c>
      <c r="C112" s="7">
        <f>(PSCE!C124-PSCE!C112)/PSCE!C112*100</f>
        <v>-14.200029989503674</v>
      </c>
      <c r="D112" s="7">
        <f>(PSCE!D124-PSCE!D112)/PSCE!D112*100</f>
        <v>8.3846751842815337</v>
      </c>
      <c r="E112" s="7">
        <f>(PSCE!E124-PSCE!E112)/PSCE!E112*100</f>
        <v>1.5317795788575639</v>
      </c>
      <c r="F112" s="7">
        <f>(PSCE!F124-PSCE!F112)/PSCE!F112*100</f>
        <v>0.72070428317292345</v>
      </c>
      <c r="G112" s="7">
        <f>(PSCE!G124-PSCE!G112)/PSCE!G112*100</f>
        <v>4.1029424573592177</v>
      </c>
      <c r="H112" s="7">
        <f>(PSCE!H124-PSCE!H112)/PSCE!H112*100</f>
        <v>15.319601220253759</v>
      </c>
    </row>
    <row r="113" spans="1:8" hidden="1" x14ac:dyDescent="0.2">
      <c r="A113" s="5">
        <v>36526</v>
      </c>
      <c r="B113" s="7">
        <f>(PSCE!B125-PSCE!B113)/PSCE!B113*100</f>
        <v>15.315802408454166</v>
      </c>
      <c r="C113" s="7">
        <f>(PSCE!C125-PSCE!C113)/PSCE!C113*100</f>
        <v>-27.73744258408653</v>
      </c>
      <c r="D113" s="7">
        <f>(PSCE!D125-PSCE!D113)/PSCE!D113*100</f>
        <v>9.4189166490802663</v>
      </c>
      <c r="E113" s="7">
        <f>(PSCE!E125-PSCE!E113)/PSCE!E113*100</f>
        <v>0.56488490950313186</v>
      </c>
      <c r="F113" s="7">
        <f>(PSCE!F125-PSCE!F113)/PSCE!F113*100</f>
        <v>1.589293182768716</v>
      </c>
      <c r="G113" s="7">
        <f>(PSCE!G125-PSCE!G113)/PSCE!G113*100</f>
        <v>3.8540402134105909</v>
      </c>
      <c r="H113" s="7">
        <f>(PSCE!H125-PSCE!H113)/PSCE!H113*100</f>
        <v>18.252162973992966</v>
      </c>
    </row>
    <row r="114" spans="1:8" hidden="1" x14ac:dyDescent="0.2">
      <c r="A114" s="5">
        <v>36557</v>
      </c>
      <c r="B114" s="7">
        <f>(PSCE!B126-PSCE!B114)/PSCE!B114*100</f>
        <v>17.5814279281533</v>
      </c>
      <c r="C114" s="7">
        <f>(PSCE!C126-PSCE!C114)/PSCE!C114*100</f>
        <v>-35.161894567835162</v>
      </c>
      <c r="D114" s="7">
        <f>(PSCE!D126-PSCE!D114)/PSCE!D114*100</f>
        <v>9.1999854070677003</v>
      </c>
      <c r="E114" s="7">
        <f>(PSCE!E126-PSCE!E114)/PSCE!E114*100</f>
        <v>1.0427048991796366</v>
      </c>
      <c r="F114" s="7">
        <f>(PSCE!F126-PSCE!F114)/PSCE!F114*100</f>
        <v>3.0394994864132974</v>
      </c>
      <c r="G114" s="7">
        <f>(PSCE!G126-PSCE!G114)/PSCE!G114*100</f>
        <v>4.3845911342072341</v>
      </c>
      <c r="H114" s="7">
        <f>(PSCE!H126-PSCE!H114)/PSCE!H114*100</f>
        <v>16.887131302912788</v>
      </c>
    </row>
    <row r="115" spans="1:8" hidden="1" x14ac:dyDescent="0.2">
      <c r="A115" s="5">
        <v>36586</v>
      </c>
      <c r="B115" s="7">
        <f>(PSCE!B127-PSCE!B115)/PSCE!B115*100</f>
        <v>6.5711035267349258</v>
      </c>
      <c r="C115" s="7">
        <f>(PSCE!C127-PSCE!C115)/PSCE!C115*100</f>
        <v>-19.073569482288828</v>
      </c>
      <c r="D115" s="7">
        <f>(PSCE!D127-PSCE!D115)/PSCE!D115*100</f>
        <v>8.4246505415223876</v>
      </c>
      <c r="E115" s="7">
        <f>(PSCE!E127-PSCE!E115)/PSCE!E115*100</f>
        <v>2.2178194968069551</v>
      </c>
      <c r="F115" s="7">
        <f>(PSCE!F127-PSCE!F115)/PSCE!F115*100</f>
        <v>1.1647714193637493</v>
      </c>
      <c r="G115" s="7">
        <f>(PSCE!G127-PSCE!G115)/PSCE!G115*100</f>
        <v>5.0828397549408724</v>
      </c>
      <c r="H115" s="7">
        <f>(PSCE!H127-PSCE!H115)/PSCE!H115*100</f>
        <v>14.112433286815424</v>
      </c>
    </row>
    <row r="116" spans="1:8" hidden="1" x14ac:dyDescent="0.2">
      <c r="A116" s="5">
        <v>36617</v>
      </c>
      <c r="B116" s="7">
        <f>(PSCE!B128-PSCE!B116)/PSCE!B116*100</f>
        <v>18.849242562511407</v>
      </c>
      <c r="C116" s="7">
        <f>(PSCE!C128-PSCE!C116)/PSCE!C116*100</f>
        <v>-27.200679309368809</v>
      </c>
      <c r="D116" s="7">
        <f>(PSCE!D128-PSCE!D116)/PSCE!D116*100</f>
        <v>8.5282687433247997</v>
      </c>
      <c r="E116" s="7">
        <f>(PSCE!E128-PSCE!E116)/PSCE!E116*100</f>
        <v>2.7687798858553139</v>
      </c>
      <c r="F116" s="7">
        <f>(PSCE!F128-PSCE!F116)/PSCE!F116*100</f>
        <v>3.1582813073815643</v>
      </c>
      <c r="G116" s="7">
        <f>(PSCE!G128-PSCE!G116)/PSCE!G116*100</f>
        <v>5.5518282455551828</v>
      </c>
      <c r="H116" s="7">
        <f>(PSCE!H128-PSCE!H116)/PSCE!H116*100</f>
        <v>13.567664688740921</v>
      </c>
    </row>
    <row r="117" spans="1:8" hidden="1" x14ac:dyDescent="0.2">
      <c r="A117" s="5">
        <v>36647</v>
      </c>
      <c r="B117" s="7">
        <f>(PSCE!B129-PSCE!B117)/PSCE!B117*100</f>
        <v>13.567241525783706</v>
      </c>
      <c r="C117" s="7">
        <f>(PSCE!C129-PSCE!C117)/PSCE!C117*100</f>
        <v>-28.455614106201864</v>
      </c>
      <c r="D117" s="7">
        <f>(PSCE!D129-PSCE!D117)/PSCE!D117*100</f>
        <v>8.8868583210327792</v>
      </c>
      <c r="E117" s="7">
        <f>(PSCE!E129-PSCE!E117)/PSCE!E117*100</f>
        <v>3.3885542168674698</v>
      </c>
      <c r="F117" s="7">
        <f>(PSCE!F129-PSCE!F117)/PSCE!F117*100</f>
        <v>4.7803260569218011</v>
      </c>
      <c r="G117" s="7">
        <f>(PSCE!G129-PSCE!G117)/PSCE!G117*100</f>
        <v>6.337085286945543</v>
      </c>
      <c r="H117" s="7">
        <f>(PSCE!H129-PSCE!H117)/PSCE!H117*100</f>
        <v>13.270593423334034</v>
      </c>
    </row>
    <row r="118" spans="1:8" hidden="1" x14ac:dyDescent="0.2">
      <c r="A118" s="5">
        <v>36678</v>
      </c>
      <c r="B118" s="7">
        <f>(PSCE!B130-PSCE!B118)/PSCE!B118*100</f>
        <v>10.982898887597543</v>
      </c>
      <c r="C118" s="7">
        <f>(PSCE!C130-PSCE!C118)/PSCE!C118*100</f>
        <v>-7.3895809739524347</v>
      </c>
      <c r="D118" s="7">
        <f>(PSCE!D130-PSCE!D118)/PSCE!D118*100</f>
        <v>6.8367660365767611</v>
      </c>
      <c r="E118" s="7">
        <f>(PSCE!E130-PSCE!E118)/PSCE!E118*100</f>
        <v>4.8194635155781613</v>
      </c>
      <c r="F118" s="7">
        <f>(PSCE!F130-PSCE!F118)/PSCE!F118*100</f>
        <v>4.153762069593733</v>
      </c>
      <c r="G118" s="7">
        <f>(PSCE!G130-PSCE!G118)/PSCE!G118*100</f>
        <v>7.2788973953861706</v>
      </c>
      <c r="H118" s="7">
        <f>(PSCE!H130-PSCE!H118)/PSCE!H118*100</f>
        <v>7.1972744049590682</v>
      </c>
    </row>
    <row r="119" spans="1:8" hidden="1" x14ac:dyDescent="0.2">
      <c r="A119" s="5">
        <v>36708</v>
      </c>
      <c r="B119" s="7">
        <f>(PSCE!B131-PSCE!B119)/PSCE!B119*100</f>
        <v>36.978231856044921</v>
      </c>
      <c r="C119" s="7">
        <f>(PSCE!C131-PSCE!C119)/PSCE!C119*100</f>
        <v>-29.966329966329969</v>
      </c>
      <c r="D119" s="7">
        <f>(PSCE!D131-PSCE!D119)/PSCE!D119*100</f>
        <v>8.2178517523345107</v>
      </c>
      <c r="E119" s="7">
        <f>(PSCE!E131-PSCE!E119)/PSCE!E119*100</f>
        <v>5.8968583744320613</v>
      </c>
      <c r="F119" s="7">
        <f>(PSCE!F131-PSCE!F119)/PSCE!F119*100</f>
        <v>5.1169389903428071</v>
      </c>
      <c r="G119" s="7">
        <f>(PSCE!G131-PSCE!G119)/PSCE!G119*100</f>
        <v>8.4327981419771785</v>
      </c>
      <c r="H119" s="7">
        <f>(PSCE!H131-PSCE!H119)/PSCE!H119*100</f>
        <v>8.9039764457108728</v>
      </c>
    </row>
    <row r="120" spans="1:8" hidden="1" x14ac:dyDescent="0.2">
      <c r="A120" s="5">
        <v>36739</v>
      </c>
      <c r="B120" s="7">
        <f>(PSCE!B132-PSCE!B120)/PSCE!B120*100</f>
        <v>23.811440763254296</v>
      </c>
      <c r="C120" s="7">
        <f>(PSCE!C132-PSCE!C120)/PSCE!C120*100</f>
        <v>-15.12508229098091</v>
      </c>
      <c r="D120" s="7">
        <f>(PSCE!D132-PSCE!D120)/PSCE!D120*100</f>
        <v>8.127856887180986</v>
      </c>
      <c r="E120" s="7">
        <f>(PSCE!E132-PSCE!E120)/PSCE!E120*100</f>
        <v>6.7145352222006602</v>
      </c>
      <c r="F120" s="7">
        <f>(PSCE!F132-PSCE!F120)/PSCE!F120*100</f>
        <v>5.8306892904768475</v>
      </c>
      <c r="G120" s="7">
        <f>(PSCE!G132-PSCE!G120)/PSCE!G120*100</f>
        <v>8.538440749897406</v>
      </c>
      <c r="H120" s="7">
        <f>(PSCE!H132-PSCE!H120)/PSCE!H120*100</f>
        <v>8.319132455460883</v>
      </c>
    </row>
    <row r="121" spans="1:8" hidden="1" x14ac:dyDescent="0.2">
      <c r="A121" s="5">
        <v>36770</v>
      </c>
      <c r="B121" s="7">
        <f>(PSCE!B133-PSCE!B121)/PSCE!B121*100</f>
        <v>63.333030688214997</v>
      </c>
      <c r="C121" s="7">
        <f>(PSCE!C133-PSCE!C121)/PSCE!C121*100</f>
        <v>-21.982905982905983</v>
      </c>
      <c r="D121" s="7">
        <f>(PSCE!D133-PSCE!D121)/PSCE!D121*100</f>
        <v>8.0209477903844952</v>
      </c>
      <c r="E121" s="7">
        <f>(PSCE!E133-PSCE!E121)/PSCE!E121*100</f>
        <v>7.1296081613725946</v>
      </c>
      <c r="F121" s="7">
        <f>(PSCE!F133-PSCE!F121)/PSCE!F121*100</f>
        <v>5.8528122717311906</v>
      </c>
      <c r="G121" s="7">
        <f>(PSCE!G133-PSCE!G121)/PSCE!G121*100</f>
        <v>9.1308922453986501</v>
      </c>
      <c r="H121" s="7">
        <f>(PSCE!H133-PSCE!H121)/PSCE!H121*100</f>
        <v>7.4346992026620358</v>
      </c>
    </row>
    <row r="122" spans="1:8" hidden="1" x14ac:dyDescent="0.2">
      <c r="A122" s="5">
        <v>36800</v>
      </c>
      <c r="B122" s="7">
        <f>(PSCE!B134-PSCE!B122)/PSCE!B122*100</f>
        <v>65.950078704744769</v>
      </c>
      <c r="C122" s="7">
        <f>(PSCE!C134-PSCE!C122)/PSCE!C122*100</f>
        <v>-14.10424061274052</v>
      </c>
      <c r="D122" s="7">
        <f>(PSCE!D134-PSCE!D122)/PSCE!D122*100</f>
        <v>9.5706182631644481</v>
      </c>
      <c r="E122" s="7">
        <f>(PSCE!E134-PSCE!E122)/PSCE!E122*100</f>
        <v>7.6792956961344032</v>
      </c>
      <c r="F122" s="7">
        <f>(PSCE!F134-PSCE!F122)/PSCE!F122*100</f>
        <v>6.9653786425504709</v>
      </c>
      <c r="G122" s="7">
        <f>(PSCE!G134-PSCE!G122)/PSCE!G122*100</f>
        <v>9.9934338811731465</v>
      </c>
      <c r="H122" s="7">
        <f>(PSCE!H134-PSCE!H122)/PSCE!H122*100</f>
        <v>9.8982268777792246</v>
      </c>
    </row>
    <row r="123" spans="1:8" hidden="1" x14ac:dyDescent="0.2">
      <c r="A123" s="5">
        <v>36831</v>
      </c>
      <c r="B123" s="7">
        <f>(PSCE!B135-PSCE!B123)/PSCE!B123*100</f>
        <v>72.314843784919319</v>
      </c>
      <c r="C123" s="7">
        <f>(PSCE!C135-PSCE!C123)/PSCE!C123*100</f>
        <v>22.715256797583081</v>
      </c>
      <c r="D123" s="7">
        <f>(PSCE!D135-PSCE!D123)/PSCE!D123*100</f>
        <v>8.8727074973558633</v>
      </c>
      <c r="E123" s="7">
        <f>(PSCE!E135-PSCE!E123)/PSCE!E123*100</f>
        <v>8.8259062572154239</v>
      </c>
      <c r="F123" s="7">
        <f>(PSCE!F135-PSCE!F123)/PSCE!F123*100</f>
        <v>9.0194306371441471</v>
      </c>
      <c r="G123" s="7">
        <f>(PSCE!G135-PSCE!G123)/PSCE!G123*100</f>
        <v>10.826306580599244</v>
      </c>
      <c r="H123" s="7">
        <f>(PSCE!H135-PSCE!H123)/PSCE!H123*100</f>
        <v>7.1024720768395317</v>
      </c>
    </row>
    <row r="124" spans="1:8" hidden="1" x14ac:dyDescent="0.2">
      <c r="A124" s="5">
        <v>36861</v>
      </c>
      <c r="B124" s="7">
        <f>(PSCE!B136-PSCE!B124)/PSCE!B124*100</f>
        <v>63.292324720105576</v>
      </c>
      <c r="C124" s="7">
        <f>(PSCE!C136-PSCE!C124)/PSCE!C124*100</f>
        <v>36.735407200279624</v>
      </c>
      <c r="D124" s="7">
        <f>(PSCE!D136-PSCE!D124)/PSCE!D124*100</f>
        <v>8.0612826763784327</v>
      </c>
      <c r="E124" s="7">
        <f>(PSCE!E136-PSCE!E124)/PSCE!E124*100</f>
        <v>8.9851806584676499</v>
      </c>
      <c r="F124" s="7">
        <f>(PSCE!F136-PSCE!F124)/PSCE!F124*100</f>
        <v>9.3745754268375538</v>
      </c>
      <c r="G124" s="7">
        <f>(PSCE!G136-PSCE!G124)/PSCE!G124*100</f>
        <v>11.361074882496247</v>
      </c>
      <c r="H124" s="7">
        <f>(PSCE!H136-PSCE!H124)/PSCE!H124*100</f>
        <v>4.7474930985434938</v>
      </c>
    </row>
    <row r="125" spans="1:8" hidden="1" x14ac:dyDescent="0.2">
      <c r="A125" s="5">
        <v>36892</v>
      </c>
      <c r="B125" s="7">
        <f>(PSCE!B137-PSCE!B125)/PSCE!B125*100</f>
        <v>11.764204424363838</v>
      </c>
      <c r="C125" s="7">
        <f>(PSCE!C137-PSCE!C125)/PSCE!C125*100</f>
        <v>75.210170186590119</v>
      </c>
      <c r="D125" s="7">
        <f>(PSCE!D137-PSCE!D125)/PSCE!D125*100</f>
        <v>7.4999065168574717</v>
      </c>
      <c r="E125" s="7">
        <f>(PSCE!E137-PSCE!E125)/PSCE!E125*100</f>
        <v>9.623614826136798</v>
      </c>
      <c r="F125" s="7">
        <f>(PSCE!F137-PSCE!F125)/PSCE!F125*100</f>
        <v>10.132198893005809</v>
      </c>
      <c r="G125" s="7">
        <f>(PSCE!G137-PSCE!G125)/PSCE!G125*100</f>
        <v>14.396640636510977</v>
      </c>
      <c r="H125" s="7">
        <f>(PSCE!H137-PSCE!H125)/PSCE!H125*100</f>
        <v>0.66998983942822898</v>
      </c>
    </row>
    <row r="126" spans="1:8" hidden="1" x14ac:dyDescent="0.2">
      <c r="A126" s="5">
        <v>36923</v>
      </c>
      <c r="B126" s="7">
        <f>(PSCE!B138-PSCE!B126)/PSCE!B126*100</f>
        <v>30.654014722777756</v>
      </c>
      <c r="C126" s="7">
        <f>(PSCE!C138-PSCE!C126)/PSCE!C126*100</f>
        <v>52.311184482047047</v>
      </c>
      <c r="D126" s="7">
        <f>(PSCE!D138-PSCE!D126)/PSCE!D126*100</f>
        <v>8.3148438927854826</v>
      </c>
      <c r="E126" s="7">
        <f>(PSCE!E138-PSCE!E126)/PSCE!E126*100</f>
        <v>12.197435313756735</v>
      </c>
      <c r="F126" s="7">
        <f>(PSCE!F138-PSCE!F126)/PSCE!F126*100</f>
        <v>9.8781095654538031</v>
      </c>
      <c r="G126" s="7">
        <f>(PSCE!G138-PSCE!G126)/PSCE!G126*100</f>
        <v>14.746040947152551</v>
      </c>
      <c r="H126" s="7">
        <f>(PSCE!H138-PSCE!H126)/PSCE!H126*100</f>
        <v>1.4984154737187192</v>
      </c>
    </row>
    <row r="127" spans="1:8" hidden="1" x14ac:dyDescent="0.2">
      <c r="A127" s="5">
        <v>36951</v>
      </c>
      <c r="B127" s="7">
        <f>(PSCE!B139-PSCE!B127)/PSCE!B127*100</f>
        <v>19.040095648832146</v>
      </c>
      <c r="C127" s="7">
        <f>(PSCE!C139-PSCE!C127)/PSCE!C127*100</f>
        <v>18.342151675485006</v>
      </c>
      <c r="D127" s="7">
        <f>(PSCE!D139-PSCE!D127)/PSCE!D127*100</f>
        <v>9.0885015644463625</v>
      </c>
      <c r="E127" s="7">
        <f>(PSCE!E139-PSCE!E127)/PSCE!E127*100</f>
        <v>12.92787113528161</v>
      </c>
      <c r="F127" s="7">
        <f>(PSCE!F139-PSCE!F127)/PSCE!F127*100</f>
        <v>13.698006735232548</v>
      </c>
      <c r="G127" s="7">
        <f>(PSCE!G139-PSCE!G127)/PSCE!G127*100</f>
        <v>15.357386702047812</v>
      </c>
      <c r="H127" s="7">
        <f>(PSCE!H139-PSCE!H127)/PSCE!H127*100</f>
        <v>2.0755072609879148</v>
      </c>
    </row>
    <row r="128" spans="1:8" hidden="1" x14ac:dyDescent="0.2">
      <c r="A128" s="5">
        <v>36982</v>
      </c>
      <c r="B128" s="7">
        <f>(PSCE!B140-PSCE!B128)/PSCE!B128*100</f>
        <v>-2.9254808615195604</v>
      </c>
      <c r="C128" s="7">
        <f>(PSCE!C140-PSCE!C128)/PSCE!C128*100</f>
        <v>40.046656298600311</v>
      </c>
      <c r="D128" s="7">
        <f>(PSCE!D140-PSCE!D128)/PSCE!D128*100</f>
        <v>9.5367831354647095</v>
      </c>
      <c r="E128" s="7">
        <f>(PSCE!E140-PSCE!E128)/PSCE!E128*100</f>
        <v>14.27392120075047</v>
      </c>
      <c r="F128" s="7">
        <f>(PSCE!F140-PSCE!F128)/PSCE!F128*100</f>
        <v>10.697757208971165</v>
      </c>
      <c r="G128" s="7">
        <f>(PSCE!G140-PSCE!G128)/PSCE!G128*100</f>
        <v>15.763546798029557</v>
      </c>
      <c r="H128" s="7">
        <f>(PSCE!H140-PSCE!H128)/PSCE!H128*100</f>
        <v>2.5716704113874966</v>
      </c>
    </row>
    <row r="129" spans="1:8" hidden="1" x14ac:dyDescent="0.2">
      <c r="A129" s="5">
        <v>37012</v>
      </c>
      <c r="B129" s="7">
        <f>(PSCE!B141-PSCE!B129)/PSCE!B129*100</f>
        <v>-0.90140634350688209</v>
      </c>
      <c r="C129" s="7">
        <f>(PSCE!C141-PSCE!C129)/PSCE!C129*100</f>
        <v>49.990557129367332</v>
      </c>
      <c r="D129" s="7">
        <f>(PSCE!D141-PSCE!D129)/PSCE!D129*100</f>
        <v>10.090099253932795</v>
      </c>
      <c r="E129" s="7">
        <f>(PSCE!E141-PSCE!E129)/PSCE!E129*100</f>
        <v>12.250919752740582</v>
      </c>
      <c r="F129" s="7">
        <f>(PSCE!F141-PSCE!F129)/PSCE!F129*100</f>
        <v>13.906469760900142</v>
      </c>
      <c r="G129" s="7">
        <f>(PSCE!G141-PSCE!G129)/PSCE!G129*100</f>
        <v>16.143317423005662</v>
      </c>
      <c r="H129" s="7">
        <f>(PSCE!H141-PSCE!H129)/PSCE!H129*100</f>
        <v>3.6003114548125077</v>
      </c>
    </row>
    <row r="130" spans="1:8" hidden="1" x14ac:dyDescent="0.2">
      <c r="A130" s="5">
        <v>37043</v>
      </c>
      <c r="B130" s="7">
        <f>(PSCE!B142-PSCE!B130)/PSCE!B130*100</f>
        <v>5.262173685391577</v>
      </c>
      <c r="C130" s="7">
        <f>(PSCE!C142-PSCE!C130)/PSCE!C130*100</f>
        <v>25.084072149189851</v>
      </c>
      <c r="D130" s="7">
        <f>(PSCE!D142-PSCE!D130)/PSCE!D130*100</f>
        <v>9.9052407057022638</v>
      </c>
      <c r="E130" s="7">
        <f>(PSCE!E142-PSCE!E130)/PSCE!E130*100</f>
        <v>12.922747652170704</v>
      </c>
      <c r="F130" s="7">
        <f>(PSCE!F142-PSCE!F130)/PSCE!F130*100</f>
        <v>14.828581423823683</v>
      </c>
      <c r="G130" s="7">
        <f>(PSCE!G142-PSCE!G130)/PSCE!G130*100</f>
        <v>15.486975010773261</v>
      </c>
      <c r="H130" s="7">
        <f>(PSCE!H142-PSCE!H130)/PSCE!H130*100</f>
        <v>3.4832700626820867</v>
      </c>
    </row>
    <row r="131" spans="1:8" hidden="1" x14ac:dyDescent="0.2">
      <c r="A131" s="5">
        <v>37073</v>
      </c>
      <c r="B131" s="7">
        <f>(PSCE!B143-PSCE!B131)/PSCE!B131*100</f>
        <v>-0.2217443891950007</v>
      </c>
      <c r="C131" s="7">
        <f>(PSCE!C143-PSCE!C131)/PSCE!C131*100</f>
        <v>80.622909698996665</v>
      </c>
      <c r="D131" s="7">
        <f>(PSCE!D143-PSCE!D131)/PSCE!D131*100</f>
        <v>9.376682344601651</v>
      </c>
      <c r="E131" s="7">
        <f>(PSCE!E143-PSCE!E131)/PSCE!E131*100</f>
        <v>12.990703899961495</v>
      </c>
      <c r="F131" s="7">
        <f>(PSCE!F143-PSCE!F131)/PSCE!F131*100</f>
        <v>22.014194278747766</v>
      </c>
      <c r="G131" s="7">
        <f>(PSCE!G143-PSCE!G131)/PSCE!G131*100</f>
        <v>14.6543615723452</v>
      </c>
      <c r="H131" s="7">
        <f>(PSCE!H143-PSCE!H131)/PSCE!H131*100</f>
        <v>2.3204482426849284</v>
      </c>
    </row>
    <row r="132" spans="1:8" hidden="1" x14ac:dyDescent="0.2">
      <c r="A132" s="5">
        <v>37104</v>
      </c>
      <c r="B132" s="7">
        <f>(PSCE!B144-PSCE!B132)/PSCE!B132*100</f>
        <v>-2.9392638834698919</v>
      </c>
      <c r="C132" s="7">
        <f>(PSCE!C144-PSCE!C132)/PSCE!C132*100</f>
        <v>67.190226876090748</v>
      </c>
      <c r="D132" s="7">
        <f>(PSCE!D144-PSCE!D132)/PSCE!D132*100</f>
        <v>10.738067334327722</v>
      </c>
      <c r="E132" s="7">
        <f>(PSCE!E144-PSCE!E132)/PSCE!E132*100</f>
        <v>12.909619930896527</v>
      </c>
      <c r="F132" s="7">
        <f>(PSCE!F144-PSCE!F132)/PSCE!F132*100</f>
        <v>25.066261134043017</v>
      </c>
      <c r="G132" s="7">
        <f>(PSCE!G144-PSCE!G132)/PSCE!G132*100</f>
        <v>14.814985590778099</v>
      </c>
      <c r="H132" s="7">
        <f>(PSCE!H144-PSCE!H132)/PSCE!H132*100</f>
        <v>4.9593474793703631</v>
      </c>
    </row>
    <row r="133" spans="1:8" hidden="1" x14ac:dyDescent="0.2">
      <c r="A133" s="5">
        <v>37135</v>
      </c>
      <c r="B133" s="7">
        <f>(PSCE!B145-PSCE!B133)/PSCE!B133*100</f>
        <v>-15.848133633508436</v>
      </c>
      <c r="C133" s="7">
        <f>(PSCE!C145-PSCE!C133)/PSCE!C133*100</f>
        <v>88.957055214723923</v>
      </c>
      <c r="D133" s="7">
        <f>(PSCE!D145-PSCE!D133)/PSCE!D133*100</f>
        <v>10.961205951830115</v>
      </c>
      <c r="E133" s="7">
        <f>(PSCE!E145-PSCE!E133)/PSCE!E133*100</f>
        <v>13.256141110269452</v>
      </c>
      <c r="F133" s="7">
        <f>(PSCE!F145-PSCE!F133)/PSCE!F133*100</f>
        <v>26.688518933839383</v>
      </c>
      <c r="G133" s="7">
        <f>(PSCE!G145-PSCE!G133)/PSCE!G133*100</f>
        <v>14.51085218185972</v>
      </c>
      <c r="H133" s="7">
        <f>(PSCE!H145-PSCE!H133)/PSCE!H133*100</f>
        <v>5.5928610416481543</v>
      </c>
    </row>
    <row r="134" spans="1:8" hidden="1" x14ac:dyDescent="0.2">
      <c r="A134" s="5">
        <v>37165</v>
      </c>
      <c r="B134" s="7">
        <f>(PSCE!B146-PSCE!B134)/PSCE!B134*100</f>
        <v>-12.124989837122957</v>
      </c>
      <c r="C134" s="7">
        <f>(PSCE!C146-PSCE!C134)/PSCE!C134*100</f>
        <v>89.995650282731617</v>
      </c>
      <c r="D134" s="7">
        <f>(PSCE!D146-PSCE!D134)/PSCE!D134*100</f>
        <v>11.236580872422588</v>
      </c>
      <c r="E134" s="7">
        <f>(PSCE!E146-PSCE!E134)/PSCE!E134*100</f>
        <v>12.860152093969795</v>
      </c>
      <c r="F134" s="7">
        <f>(PSCE!F146-PSCE!F134)/PSCE!F134*100</f>
        <v>27.635680430419747</v>
      </c>
      <c r="G134" s="7">
        <f>(PSCE!G146-PSCE!G134)/PSCE!G134*100</f>
        <v>14.748871663606517</v>
      </c>
      <c r="H134" s="7">
        <f>(PSCE!H146-PSCE!H134)/PSCE!H134*100</f>
        <v>5.9390184028306834</v>
      </c>
    </row>
    <row r="135" spans="1:8" hidden="1" x14ac:dyDescent="0.2">
      <c r="A135" s="5">
        <v>37196</v>
      </c>
      <c r="B135" s="7">
        <f>(PSCE!B147-PSCE!B135)/PSCE!B135*100</f>
        <v>-8.790724216642456</v>
      </c>
      <c r="C135" s="7">
        <f>(PSCE!C147-PSCE!C135)/PSCE!C135*100</f>
        <v>33.682104939221418</v>
      </c>
      <c r="D135" s="7">
        <f>(PSCE!D147-PSCE!D135)/PSCE!D135*100</f>
        <v>10.187295355170685</v>
      </c>
      <c r="E135" s="7">
        <f>(PSCE!E147-PSCE!E135)/PSCE!E135*100</f>
        <v>13.672448239891089</v>
      </c>
      <c r="F135" s="7">
        <f>(PSCE!F147-PSCE!F135)/PSCE!F135*100</f>
        <v>20.426096327613365</v>
      </c>
      <c r="G135" s="7">
        <f>(PSCE!G147-PSCE!G135)/PSCE!G135*100</f>
        <v>14.20218886302213</v>
      </c>
      <c r="H135" s="7">
        <f>(PSCE!H147-PSCE!H135)/PSCE!H135*100</f>
        <v>4.577056295121646</v>
      </c>
    </row>
    <row r="136" spans="1:8" hidden="1" x14ac:dyDescent="0.2">
      <c r="A136" s="5">
        <v>37226</v>
      </c>
      <c r="B136" s="7">
        <f>(PSCE!B148-PSCE!B136)/PSCE!B136*100</f>
        <v>30.39443155452436</v>
      </c>
      <c r="C136" s="7">
        <f>(PSCE!C148-PSCE!C136)/PSCE!C136*100</f>
        <v>11.733128834355828</v>
      </c>
      <c r="D136" s="7">
        <f>(PSCE!D148-PSCE!D136)/PSCE!D136*100</f>
        <v>13.129550636169743</v>
      </c>
      <c r="E136" s="7">
        <f>(PSCE!E148-PSCE!E136)/PSCE!E136*100</f>
        <v>13.723737931276176</v>
      </c>
      <c r="F136" s="7">
        <f>(PSCE!F148-PSCE!F136)/PSCE!F136*100</f>
        <v>24.50416131837191</v>
      </c>
      <c r="G136" s="7">
        <f>(PSCE!G148-PSCE!G136)/PSCE!G136*100</f>
        <v>14.537121744472287</v>
      </c>
      <c r="H136" s="7">
        <f>(PSCE!H148-PSCE!H136)/PSCE!H136*100</f>
        <v>10.476710196242665</v>
      </c>
    </row>
    <row r="137" spans="1:8" hidden="1" x14ac:dyDescent="0.2">
      <c r="A137" s="5">
        <v>37257</v>
      </c>
      <c r="B137" s="7">
        <f>(PSCE!B149-PSCE!B137)/PSCE!B137*100</f>
        <v>72.327523740513328</v>
      </c>
      <c r="C137" s="7">
        <f>(PSCE!C149-PSCE!C137)/PSCE!C137*100</f>
        <v>-0.994733762434172</v>
      </c>
      <c r="D137" s="7">
        <f>(PSCE!D149-PSCE!D137)/PSCE!D137*100</f>
        <v>13.101290503294456</v>
      </c>
      <c r="E137" s="7">
        <f>(PSCE!E149-PSCE!E137)/PSCE!E137*100</f>
        <v>14.530212454467817</v>
      </c>
      <c r="F137" s="7">
        <f>(PSCE!F149-PSCE!F137)/PSCE!F137*100</f>
        <v>24.505731849144379</v>
      </c>
      <c r="G137" s="7">
        <f>(PSCE!G149-PSCE!G137)/PSCE!G137*100</f>
        <v>12.068365940675674</v>
      </c>
      <c r="H137" s="7">
        <f>(PSCE!H149-PSCE!H137)/PSCE!H137*100</f>
        <v>12.601091246306801</v>
      </c>
    </row>
    <row r="138" spans="1:8" hidden="1" x14ac:dyDescent="0.2">
      <c r="A138" s="5">
        <v>37288</v>
      </c>
      <c r="B138" s="7">
        <f>(PSCE!B150-PSCE!B138)/PSCE!B138*100</f>
        <v>41.989903924442274</v>
      </c>
      <c r="C138" s="7">
        <f>(PSCE!C150-PSCE!C138)/PSCE!C138*100</f>
        <v>12.843788104592873</v>
      </c>
      <c r="D138" s="7">
        <f>(PSCE!D150-PSCE!D138)/PSCE!D138*100</f>
        <v>12.183417126455343</v>
      </c>
      <c r="E138" s="7">
        <f>(PSCE!E150-PSCE!E138)/PSCE!E138*100</f>
        <v>12.344030027389849</v>
      </c>
      <c r="F138" s="7">
        <f>(PSCE!F150-PSCE!F138)/PSCE!F138*100</f>
        <v>24.759783908614789</v>
      </c>
      <c r="G138" s="7">
        <f>(PSCE!G150-PSCE!G138)/PSCE!G138*100</f>
        <v>12.505890194047401</v>
      </c>
      <c r="H138" s="7">
        <f>(PSCE!H150-PSCE!H138)/PSCE!H138*100</f>
        <v>10.50201763112449</v>
      </c>
    </row>
    <row r="139" spans="1:8" hidden="1" x14ac:dyDescent="0.2">
      <c r="A139" s="5">
        <v>37316</v>
      </c>
      <c r="B139" s="7">
        <f>(PSCE!B151-PSCE!B139)/PSCE!B139*100</f>
        <v>30.963483750627734</v>
      </c>
      <c r="C139" s="7">
        <f>(PSCE!C151-PSCE!C139)/PSCE!C139*100</f>
        <v>15.810865736350088</v>
      </c>
      <c r="D139" s="7">
        <f>(PSCE!D151-PSCE!D139)/PSCE!D139*100</f>
        <v>12.13012165187603</v>
      </c>
      <c r="E139" s="7">
        <f>(PSCE!E151-PSCE!E139)/PSCE!E139*100</f>
        <v>12.982619853026945</v>
      </c>
      <c r="F139" s="7">
        <f>(PSCE!F151-PSCE!F139)/PSCE!F139*100</f>
        <v>22.798591098302914</v>
      </c>
      <c r="G139" s="7">
        <f>(PSCE!G151-PSCE!G139)/PSCE!G139*100</f>
        <v>11.845375018889467</v>
      </c>
      <c r="H139" s="7">
        <f>(PSCE!H151-PSCE!H139)/PSCE!H139*100</f>
        <v>11.057147274038957</v>
      </c>
    </row>
    <row r="140" spans="1:8" hidden="1" x14ac:dyDescent="0.2">
      <c r="A140" s="5">
        <v>37347</v>
      </c>
      <c r="B140" s="7">
        <f>(PSCE!B152-PSCE!B140)/PSCE!B140*100</f>
        <v>36.472216729286139</v>
      </c>
      <c r="C140" s="7">
        <f>(PSCE!C152-PSCE!C140)/PSCE!C140*100</f>
        <v>16.435313714602998</v>
      </c>
      <c r="D140" s="7">
        <f>(PSCE!D152-PSCE!D140)/PSCE!D140*100</f>
        <v>11.993694890817244</v>
      </c>
      <c r="E140" s="7">
        <f>(PSCE!E152-PSCE!E140)/PSCE!E140*100</f>
        <v>12.454849937610824</v>
      </c>
      <c r="F140" s="7">
        <f>(PSCE!F152-PSCE!F140)/PSCE!F140*100</f>
        <v>23.283486091011415</v>
      </c>
      <c r="G140" s="7">
        <f>(PSCE!G152-PSCE!G140)/PSCE!G140*100</f>
        <v>11.708575112830431</v>
      </c>
      <c r="H140" s="7">
        <f>(PSCE!H152-PSCE!H140)/PSCE!H140*100</f>
        <v>10.955092588592118</v>
      </c>
    </row>
    <row r="141" spans="1:8" hidden="1" x14ac:dyDescent="0.2">
      <c r="A141" s="5">
        <v>37377</v>
      </c>
      <c r="B141" s="7">
        <f>(PSCE!B153-PSCE!B141)/PSCE!B141*100</f>
        <v>32.492923193055297</v>
      </c>
      <c r="C141" s="7">
        <f>(PSCE!C153-PSCE!C141)/PSCE!C141*100</f>
        <v>3.8529337698312767</v>
      </c>
      <c r="D141" s="7">
        <f>(PSCE!D153-PSCE!D141)/PSCE!D141*100</f>
        <v>11.619307884206711</v>
      </c>
      <c r="E141" s="7">
        <f>(PSCE!E153-PSCE!E141)/PSCE!E141*100</f>
        <v>15.82344818407174</v>
      </c>
      <c r="F141" s="7">
        <f>(PSCE!F153-PSCE!F141)/PSCE!F141*100</f>
        <v>21.369038431856769</v>
      </c>
      <c r="G141" s="7">
        <f>(PSCE!G153-PSCE!G141)/PSCE!G141*100</f>
        <v>12.078368006463341</v>
      </c>
      <c r="H141" s="7">
        <f>(PSCE!H153-PSCE!H141)/PSCE!H141*100</f>
        <v>8.9856260729201356</v>
      </c>
    </row>
    <row r="142" spans="1:8" hidden="1" x14ac:dyDescent="0.2">
      <c r="A142" s="5">
        <v>37408</v>
      </c>
      <c r="B142" s="7">
        <f>(PSCE!B154-PSCE!B142)/PSCE!B142*100</f>
        <v>13.160419257416947</v>
      </c>
      <c r="C142" s="7">
        <f>(PSCE!C154-PSCE!C142)/PSCE!C142*100</f>
        <v>-0.7943297079310766</v>
      </c>
      <c r="D142" s="7">
        <f>(PSCE!D154-PSCE!D142)/PSCE!D142*100</f>
        <v>12.058476265889906</v>
      </c>
      <c r="E142" s="7">
        <f>(PSCE!E154-PSCE!E142)/PSCE!E142*100</f>
        <v>14.881623449830892</v>
      </c>
      <c r="F142" s="7">
        <f>(PSCE!F154-PSCE!F142)/PSCE!F142*100</f>
        <v>20.332076621348872</v>
      </c>
      <c r="G142" s="7">
        <f>(PSCE!G154-PSCE!G142)/PSCE!G142*100</f>
        <v>12.73152229625833</v>
      </c>
      <c r="H142" s="7">
        <f>(PSCE!H154-PSCE!H142)/PSCE!H142*100</f>
        <v>9.6945369852963132</v>
      </c>
    </row>
    <row r="143" spans="1:8" hidden="1" x14ac:dyDescent="0.2">
      <c r="A143" s="5">
        <v>37438</v>
      </c>
      <c r="B143" s="7">
        <f>(PSCE!B155-PSCE!B143)/PSCE!B143*100</f>
        <v>10.492289043033201</v>
      </c>
      <c r="C143" s="7">
        <f>(PSCE!C155-PSCE!C143)/PSCE!C143*100</f>
        <v>-5.4623307487559307</v>
      </c>
      <c r="D143" s="7">
        <f>(PSCE!D155-PSCE!D143)/PSCE!D143*100</f>
        <v>11.067982932451462</v>
      </c>
      <c r="E143" s="7">
        <f>(PSCE!E155-PSCE!E143)/PSCE!E143*100</f>
        <v>15.542645722445799</v>
      </c>
      <c r="F143" s="7">
        <f>(PSCE!F155-PSCE!F143)/PSCE!F143*100</f>
        <v>12.307747207650859</v>
      </c>
      <c r="G143" s="7">
        <f>(PSCE!G155-PSCE!G143)/PSCE!G143*100</f>
        <v>12.799613375894475</v>
      </c>
      <c r="H143" s="7">
        <f>(PSCE!H155-PSCE!H143)/PSCE!H143*100</f>
        <v>7.9327056040369825</v>
      </c>
    </row>
    <row r="144" spans="1:8" hidden="1" x14ac:dyDescent="0.2">
      <c r="A144" s="5">
        <v>37469</v>
      </c>
      <c r="B144" s="7">
        <f>(PSCE!B156-PSCE!B144)/PSCE!B144*100</f>
        <v>22.691946938228593</v>
      </c>
      <c r="C144" s="7">
        <f>(PSCE!C156-PSCE!C144)/PSCE!C144*100</f>
        <v>-3.6302482022732541</v>
      </c>
      <c r="D144" s="7">
        <f>(PSCE!D156-PSCE!D144)/PSCE!D144*100</f>
        <v>10.192816167488751</v>
      </c>
      <c r="E144" s="7">
        <f>(PSCE!E156-PSCE!E144)/PSCE!E144*100</f>
        <v>16.67284059978418</v>
      </c>
      <c r="F144" s="7">
        <f>(PSCE!F156-PSCE!F144)/PSCE!F144*100</f>
        <v>9.286409116175653</v>
      </c>
      <c r="G144" s="7">
        <f>(PSCE!G156-PSCE!G144)/PSCE!G144*100</f>
        <v>12.562398345414753</v>
      </c>
      <c r="H144" s="7">
        <f>(PSCE!H156-PSCE!H144)/PSCE!H144*100</f>
        <v>6.2028499580888514</v>
      </c>
    </row>
    <row r="145" spans="1:8" hidden="1" x14ac:dyDescent="0.2">
      <c r="A145" s="5">
        <v>37500</v>
      </c>
      <c r="B145" s="7">
        <f>(PSCE!B157-PSCE!B145)/PSCE!B145*100</f>
        <v>9.6806156488423554</v>
      </c>
      <c r="C145" s="7">
        <f>(PSCE!C157-PSCE!C145)/PSCE!C145*100</f>
        <v>-0.10435992578849722</v>
      </c>
      <c r="D145" s="7">
        <f>(PSCE!D157-PSCE!D145)/PSCE!D145*100</f>
        <v>9.6415523726558767</v>
      </c>
      <c r="E145" s="7">
        <f>(PSCE!E157-PSCE!E145)/PSCE!E145*100</f>
        <v>16.432575323268996</v>
      </c>
      <c r="F145" s="7">
        <f>(PSCE!F157-PSCE!F145)/PSCE!F145*100</f>
        <v>5.6546605841900996</v>
      </c>
      <c r="G145" s="7">
        <f>(PSCE!G157-PSCE!G145)/PSCE!G145*100</f>
        <v>11.708372072607709</v>
      </c>
      <c r="H145" s="7">
        <f>(PSCE!H157-PSCE!H145)/PSCE!H145*100</f>
        <v>6.3264611007593521</v>
      </c>
    </row>
    <row r="146" spans="1:8" hidden="1" x14ac:dyDescent="0.2">
      <c r="A146" s="5">
        <v>37530</v>
      </c>
      <c r="B146" s="7">
        <f>(PSCE!B158-PSCE!B146)/PSCE!B146*100</f>
        <v>1.3261372397841171</v>
      </c>
      <c r="C146" s="7">
        <f>(PSCE!C158-PSCE!C146)/PSCE!C146*100</f>
        <v>1.098901098901099</v>
      </c>
      <c r="D146" s="7">
        <f>(PSCE!D158-PSCE!D146)/PSCE!D146*100</f>
        <v>9.0290849169720069</v>
      </c>
      <c r="E146" s="7">
        <f>(PSCE!E158-PSCE!E146)/PSCE!E146*100</f>
        <v>17.270886716649265</v>
      </c>
      <c r="F146" s="7">
        <f>(PSCE!F158-PSCE!F146)/PSCE!F146*100</f>
        <v>5.088488173697769</v>
      </c>
      <c r="G146" s="7">
        <f>(PSCE!G158-PSCE!G146)/PSCE!G146*100</f>
        <v>11.046564328925848</v>
      </c>
      <c r="H146" s="7">
        <f>(PSCE!H158-PSCE!H146)/PSCE!H146*100</f>
        <v>5.3727526967638832</v>
      </c>
    </row>
    <row r="147" spans="1:8" hidden="1" x14ac:dyDescent="0.2">
      <c r="A147" s="5">
        <v>37561</v>
      </c>
      <c r="B147" s="7">
        <f>(PSCE!B159-PSCE!B147)/PSCE!B147*100</f>
        <v>-3.5008389500327053</v>
      </c>
      <c r="C147" s="7">
        <f>(PSCE!C159-PSCE!C147)/PSCE!C147*100</f>
        <v>3.9709944751381219</v>
      </c>
      <c r="D147" s="7">
        <f>(PSCE!D159-PSCE!D147)/PSCE!D147*100</f>
        <v>9.8030882561269301</v>
      </c>
      <c r="E147" s="7">
        <f>(PSCE!E159-PSCE!E147)/PSCE!E147*100</f>
        <v>17.731599576930257</v>
      </c>
      <c r="F147" s="7">
        <f>(PSCE!F159-PSCE!F147)/PSCE!F147*100</f>
        <v>9.7129483031596333</v>
      </c>
      <c r="G147" s="7">
        <f>(PSCE!G159-PSCE!G147)/PSCE!G147*100</f>
        <v>11.238679897372213</v>
      </c>
      <c r="H147" s="7">
        <f>(PSCE!H159-PSCE!H147)/PSCE!H147*100</f>
        <v>6.3125004988068545</v>
      </c>
    </row>
    <row r="148" spans="1:8" hidden="1" x14ac:dyDescent="0.2">
      <c r="A148" s="5">
        <v>37591</v>
      </c>
      <c r="B148" s="7">
        <f>(PSCE!B160-PSCE!B148)/PSCE!B148*100</f>
        <v>-37.130632972130037</v>
      </c>
      <c r="C148" s="7">
        <f>(PSCE!C160-PSCE!C148)/PSCE!C148*100</f>
        <v>2.5737817433081673</v>
      </c>
      <c r="D148" s="7">
        <f>(PSCE!D160-PSCE!D148)/PSCE!D148*100</f>
        <v>7.7813840325440555</v>
      </c>
      <c r="E148" s="7">
        <f>(PSCE!E160-PSCE!E148)/PSCE!E148*100</f>
        <v>18.055191753593935</v>
      </c>
      <c r="F148" s="7">
        <f>(PSCE!F160-PSCE!F148)/PSCE!F148*100</f>
        <v>4.1903621670158628</v>
      </c>
      <c r="G148" s="7">
        <f>(PSCE!G160-PSCE!G148)/PSCE!G148*100</f>
        <v>10.356456579282456</v>
      </c>
      <c r="H148" s="7">
        <f>(PSCE!H160-PSCE!H148)/PSCE!H148*100</f>
        <v>3.086266115784758</v>
      </c>
    </row>
    <row r="149" spans="1:8" hidden="1" x14ac:dyDescent="0.2">
      <c r="A149" s="5">
        <v>37622</v>
      </c>
      <c r="B149" s="7">
        <f>(PSCE!B161-PSCE!B149)/PSCE!B149*100</f>
        <v>79.385207807728051</v>
      </c>
      <c r="C149" s="7">
        <f>(PSCE!C161-PSCE!C149)/PSCE!C149*100</f>
        <v>-10.99290780141844</v>
      </c>
      <c r="D149" s="7">
        <f>(PSCE!D161-PSCE!D149)/PSCE!D149*100</f>
        <v>8.756310872911687</v>
      </c>
      <c r="E149" s="7">
        <f>(PSCE!E161-PSCE!E149)/PSCE!E149*100</f>
        <v>18.192470402045227</v>
      </c>
      <c r="F149" s="7">
        <f>(PSCE!F161-PSCE!F149)/PSCE!F149*100</f>
        <v>4.6670669869228716</v>
      </c>
      <c r="G149" s="7">
        <f>(PSCE!G161-PSCE!G149)/PSCE!G149*100</f>
        <v>10.715120310458831</v>
      </c>
      <c r="H149" s="7">
        <f>(PSCE!H161-PSCE!H149)/PSCE!H149*100</f>
        <v>4.8919788554355321</v>
      </c>
    </row>
    <row r="150" spans="1:8" hidden="1" x14ac:dyDescent="0.2">
      <c r="A150" s="5">
        <v>37653</v>
      </c>
      <c r="B150" s="7">
        <f>(PSCE!B162-PSCE!B150)/PSCE!B150*100</f>
        <v>94.430937198954084</v>
      </c>
      <c r="C150" s="7">
        <f>(PSCE!C162-PSCE!C150)/PSCE!C150*100</f>
        <v>-31.396326089566571</v>
      </c>
      <c r="D150" s="7">
        <f>(PSCE!D162-PSCE!D150)/PSCE!D150*100</f>
        <v>9.0661788846676981</v>
      </c>
      <c r="E150" s="7">
        <f>(PSCE!E162-PSCE!E150)/PSCE!E150*100</f>
        <v>18.756302015139887</v>
      </c>
      <c r="F150" s="7">
        <f>(PSCE!F162-PSCE!F150)/PSCE!F150*100</f>
        <v>5.6953029451624628</v>
      </c>
      <c r="G150" s="7">
        <f>(PSCE!G162-PSCE!G150)/PSCE!G150*100</f>
        <v>10.44524941513848</v>
      </c>
      <c r="H150" s="7">
        <f>(PSCE!H162-PSCE!H150)/PSCE!H150*100</f>
        <v>5.5298551379833114</v>
      </c>
    </row>
    <row r="151" spans="1:8" hidden="1" x14ac:dyDescent="0.2">
      <c r="A151" s="5">
        <v>37681</v>
      </c>
      <c r="B151" s="7">
        <f>(PSCE!B163-PSCE!B151)/PSCE!B151*100</f>
        <v>146.463982470556</v>
      </c>
      <c r="C151" s="7">
        <f>(PSCE!C163-PSCE!C151)/PSCE!C151*100</f>
        <v>-37.997192325690222</v>
      </c>
      <c r="D151" s="7">
        <f>(PSCE!D163-PSCE!D151)/PSCE!D151*100</f>
        <v>9.4989976746050839</v>
      </c>
      <c r="E151" s="7">
        <f>(PSCE!E163-PSCE!E151)/PSCE!E151*100</f>
        <v>17.753163623491933</v>
      </c>
      <c r="F151" s="7">
        <f>(PSCE!F163-PSCE!F151)/PSCE!F151*100</f>
        <v>3.6897001303780965</v>
      </c>
      <c r="G151" s="7">
        <f>(PSCE!G163-PSCE!G151)/PSCE!G151*100</f>
        <v>11.267156320018614</v>
      </c>
      <c r="H151" s="7">
        <f>(PSCE!H163-PSCE!H151)/PSCE!H151*100</f>
        <v>6.2025125569849315</v>
      </c>
    </row>
    <row r="152" spans="1:8" hidden="1" x14ac:dyDescent="0.2">
      <c r="A152" s="5">
        <v>37712</v>
      </c>
      <c r="B152" s="7">
        <f>(PSCE!B164-PSCE!B152)/PSCE!B152*100</f>
        <v>197.78595647259976</v>
      </c>
      <c r="C152" s="7">
        <f>(PSCE!C164-PSCE!C152)/PSCE!C152*100</f>
        <v>-38.972341440152597</v>
      </c>
      <c r="D152" s="7">
        <f>(PSCE!D164-PSCE!D152)/PSCE!D152*100</f>
        <v>12.746167086986111</v>
      </c>
      <c r="E152" s="7">
        <f>(PSCE!E164-PSCE!E152)/PSCE!E152*100</f>
        <v>18.404531783805879</v>
      </c>
      <c r="F152" s="7">
        <f>(PSCE!F164-PSCE!F152)/PSCE!F152*100</f>
        <v>6.8442676405373675</v>
      </c>
      <c r="G152" s="7">
        <f>(PSCE!G164-PSCE!G152)/PSCE!G152*100</f>
        <v>11.752614940067696</v>
      </c>
      <c r="H152" s="7">
        <f>(PSCE!H164-PSCE!H152)/PSCE!H152*100</f>
        <v>12.980802928234883</v>
      </c>
    </row>
    <row r="153" spans="1:8" hidden="1" x14ac:dyDescent="0.2">
      <c r="A153" s="5">
        <v>37742</v>
      </c>
      <c r="B153" s="7">
        <f>(PSCE!B165-PSCE!B153)/PSCE!B153*100</f>
        <v>122.58432087511395</v>
      </c>
      <c r="C153" s="7">
        <f>(PSCE!C165-PSCE!C153)/PSCE!C153*100</f>
        <v>-35.851115421920468</v>
      </c>
      <c r="D153" s="7">
        <f>(PSCE!D165-PSCE!D153)/PSCE!D153*100</f>
        <v>11.700300387303821</v>
      </c>
      <c r="E153" s="7">
        <f>(PSCE!E165-PSCE!E153)/PSCE!E153*100</f>
        <v>18.279755235714902</v>
      </c>
      <c r="F153" s="7">
        <f>(PSCE!F165-PSCE!F153)/PSCE!F153*100</f>
        <v>7.6651618236154375</v>
      </c>
      <c r="G153" s="7">
        <f>(PSCE!G165-PSCE!G153)/PSCE!G153*100</f>
        <v>11.912424007267351</v>
      </c>
      <c r="H153" s="7">
        <f>(PSCE!H165-PSCE!H153)/PSCE!H153*100</f>
        <v>10.176869788727979</v>
      </c>
    </row>
    <row r="154" spans="1:8" hidden="1" x14ac:dyDescent="0.2">
      <c r="A154" s="5">
        <v>37773</v>
      </c>
      <c r="B154" s="7">
        <f>(PSCE!B166-PSCE!B154)/PSCE!B154*100</f>
        <v>121.08072466953436</v>
      </c>
      <c r="C154" s="7">
        <f>(PSCE!C166-PSCE!C154)/PSCE!C154*100</f>
        <v>-22.099039172209903</v>
      </c>
      <c r="D154" s="7">
        <f>(PSCE!D166-PSCE!D154)/PSCE!D154*100</f>
        <v>12.660747550044086</v>
      </c>
      <c r="E154" s="7">
        <f>(PSCE!E166-PSCE!E154)/PSCE!E154*100</f>
        <v>18.318613019299967</v>
      </c>
      <c r="F154" s="7">
        <f>(PSCE!F166-PSCE!F154)/PSCE!F154*100</f>
        <v>7.0194316095955447</v>
      </c>
      <c r="G154" s="7">
        <f>(PSCE!G166-PSCE!G154)/PSCE!G154*100</f>
        <v>11.689048609797617</v>
      </c>
      <c r="H154" s="7">
        <f>(PSCE!H166-PSCE!H154)/PSCE!H154*100</f>
        <v>12.845799080720802</v>
      </c>
    </row>
    <row r="155" spans="1:8" hidden="1" x14ac:dyDescent="0.2">
      <c r="A155" s="5">
        <v>37803</v>
      </c>
      <c r="B155" s="7">
        <f>(PSCE!B167-PSCE!B155)/PSCE!B155*100</f>
        <v>117.45596391783994</v>
      </c>
      <c r="C155" s="7">
        <f>(PSCE!C167-PSCE!C155)/PSCE!C155*100</f>
        <v>-22.891418778308239</v>
      </c>
      <c r="D155" s="7">
        <f>(PSCE!D167-PSCE!D155)/PSCE!D155*100</f>
        <v>13.048812798062123</v>
      </c>
      <c r="E155" s="7">
        <f>(PSCE!E167-PSCE!E155)/PSCE!E155*100</f>
        <v>19.637088845818937</v>
      </c>
      <c r="F155" s="7">
        <f>(PSCE!F167-PSCE!F155)/PSCE!F155*100</f>
        <v>5.8559989832231825</v>
      </c>
      <c r="G155" s="7">
        <f>(PSCE!G167-PSCE!G155)/PSCE!G155*100</f>
        <v>11.990595893444128</v>
      </c>
      <c r="H155" s="7">
        <f>(PSCE!H167-PSCE!H155)/PSCE!H155*100</f>
        <v>13.25062778165419</v>
      </c>
    </row>
    <row r="156" spans="1:8" hidden="1" x14ac:dyDescent="0.2">
      <c r="A156" s="5">
        <v>37834</v>
      </c>
      <c r="B156" s="7">
        <f>(PSCE!B168-PSCE!B156)/PSCE!B156*100</f>
        <v>96.983017528531647</v>
      </c>
      <c r="C156" s="7">
        <f>(PSCE!C168-PSCE!C156)/PSCE!C156*100</f>
        <v>-11.842580334576965</v>
      </c>
      <c r="D156" s="7">
        <f>(PSCE!D168-PSCE!D156)/PSCE!D156*100</f>
        <v>11.973775501453884</v>
      </c>
      <c r="E156" s="7">
        <f>(PSCE!E168-PSCE!E156)/PSCE!E156*100</f>
        <v>18.813931337226155</v>
      </c>
      <c r="F156" s="7">
        <f>(PSCE!F168-PSCE!F156)/PSCE!F156*100</f>
        <v>9.7053120132244022</v>
      </c>
      <c r="G156" s="7">
        <f>(PSCE!G168-PSCE!G156)/PSCE!G156*100</f>
        <v>12.364870168328066</v>
      </c>
      <c r="H156" s="7">
        <f>(PSCE!H168-PSCE!H156)/PSCE!H156*100</f>
        <v>9.8984840649919708</v>
      </c>
    </row>
    <row r="157" spans="1:8" hidden="1" x14ac:dyDescent="0.2">
      <c r="A157" s="5">
        <v>37865</v>
      </c>
      <c r="B157" s="7">
        <f>(PSCE!B169-PSCE!B157)/PSCE!B157*100</f>
        <v>153.4268850879306</v>
      </c>
      <c r="C157" s="7">
        <f>(PSCE!C169-PSCE!C157)/PSCE!C157*100</f>
        <v>-23.900174114915846</v>
      </c>
      <c r="D157" s="7">
        <f>(PSCE!D169-PSCE!D157)/PSCE!D157*100</f>
        <v>11.626596370422609</v>
      </c>
      <c r="E157" s="7">
        <f>(PSCE!E169-PSCE!E157)/PSCE!E157*100</f>
        <v>19.463858305409289</v>
      </c>
      <c r="F157" s="7">
        <f>(PSCE!F169-PSCE!F157)/PSCE!F157*100</f>
        <v>12.247462542290961</v>
      </c>
      <c r="G157" s="7">
        <f>(PSCE!G169-PSCE!G157)/PSCE!G157*100</f>
        <v>13.846093395582768</v>
      </c>
      <c r="H157" s="7">
        <f>(PSCE!H169-PSCE!H157)/PSCE!H157*100</f>
        <v>7.0527581281586471</v>
      </c>
    </row>
    <row r="158" spans="1:8" hidden="1" x14ac:dyDescent="0.2">
      <c r="A158" s="5">
        <v>37895</v>
      </c>
      <c r="B158" s="7">
        <f>(PSCE!B170-PSCE!B158)/PSCE!B158*100</f>
        <v>166.43433267387005</v>
      </c>
      <c r="C158" s="7">
        <f>(PSCE!C170-PSCE!C158)/PSCE!C158*100</f>
        <v>-20.403079710144929</v>
      </c>
      <c r="D158" s="7">
        <f>(PSCE!D170-PSCE!D158)/PSCE!D158*100</f>
        <v>12.276347215715788</v>
      </c>
      <c r="E158" s="7">
        <f>(PSCE!E170-PSCE!E158)/PSCE!E158*100</f>
        <v>20.567567203032063</v>
      </c>
      <c r="F158" s="7">
        <f>(PSCE!F170-PSCE!F158)/PSCE!F158*100</f>
        <v>10.99579778428626</v>
      </c>
      <c r="G158" s="7">
        <f>(PSCE!G170-PSCE!G158)/PSCE!G158*100</f>
        <v>14.741414801039168</v>
      </c>
      <c r="H158" s="7">
        <f>(PSCE!H170-PSCE!H158)/PSCE!H158*100</f>
        <v>7.4647011541319737</v>
      </c>
    </row>
    <row r="159" spans="1:8" hidden="1" x14ac:dyDescent="0.2">
      <c r="A159" s="5">
        <v>37926</v>
      </c>
      <c r="B159" s="7">
        <f>(PSCE!B171-PSCE!B159)/PSCE!B159*100</f>
        <v>181.79594483083815</v>
      </c>
      <c r="C159" s="7">
        <f>(PSCE!C171-PSCE!C159)/PSCE!C159*100</f>
        <v>-10.948743496069966</v>
      </c>
      <c r="D159" s="7">
        <f>(PSCE!D171-PSCE!D159)/PSCE!D159*100</f>
        <v>12.947399576525232</v>
      </c>
      <c r="E159" s="7">
        <f>(PSCE!E171-PSCE!E159)/PSCE!E159*100</f>
        <v>16.042646514823229</v>
      </c>
      <c r="F159" s="7">
        <f>(PSCE!F171-PSCE!F159)/PSCE!F159*100</f>
        <v>11.303174802359143</v>
      </c>
      <c r="G159" s="7">
        <f>(PSCE!G171-PSCE!G159)/PSCE!G159*100</f>
        <v>15.268386870282605</v>
      </c>
      <c r="H159" s="7">
        <f>(PSCE!H171-PSCE!H159)/PSCE!H159*100</f>
        <v>9.7831594830660205</v>
      </c>
    </row>
    <row r="160" spans="1:8" hidden="1" x14ac:dyDescent="0.2">
      <c r="A160" s="5">
        <v>37956</v>
      </c>
      <c r="B160" s="7">
        <f>(PSCE!B172-PSCE!B160)/PSCE!B160*100</f>
        <v>168.74642243846594</v>
      </c>
      <c r="C160" s="7">
        <f>(PSCE!C172-PSCE!C160)/PSCE!C160*100</f>
        <v>-13.181666109066578</v>
      </c>
      <c r="D160" s="7">
        <f>(PSCE!D172-PSCE!D160)/PSCE!D160*100</f>
        <v>12.521280461784134</v>
      </c>
      <c r="E160" s="7">
        <f>(PSCE!E172-PSCE!E160)/PSCE!E160*100</f>
        <v>16.430650360876545</v>
      </c>
      <c r="F160" s="7">
        <f>(PSCE!F172-PSCE!F160)/PSCE!F160*100</f>
        <v>18.631300073414408</v>
      </c>
      <c r="G160" s="7">
        <f>(PSCE!G172-PSCE!G160)/PSCE!G160*100</f>
        <v>16.027859945035349</v>
      </c>
      <c r="H160" s="7">
        <f>(PSCE!H172-PSCE!H160)/PSCE!H160*100</f>
        <v>6.9724423049064512</v>
      </c>
    </row>
    <row r="161" spans="1:8" hidden="1" x14ac:dyDescent="0.2">
      <c r="A161" s="5">
        <v>37987</v>
      </c>
      <c r="B161" s="7">
        <f>(PSCE!B173-PSCE!B161)/PSCE!B161*100</f>
        <v>-15.057305353023182</v>
      </c>
      <c r="C161" s="7">
        <f>(PSCE!C173-PSCE!C161)/PSCE!C161*100</f>
        <v>-1.0756972111553786</v>
      </c>
      <c r="D161" s="7">
        <f>(PSCE!D173-PSCE!D161)/PSCE!D161*100</f>
        <v>12.290624190701289</v>
      </c>
      <c r="E161" s="7">
        <f>(PSCE!E173-PSCE!E161)/PSCE!E161*100</f>
        <v>15.989648379662412</v>
      </c>
      <c r="F161" s="7">
        <f>(PSCE!F173-PSCE!F161)/PSCE!F161*100</f>
        <v>18.498804780876494</v>
      </c>
      <c r="G161" s="7">
        <f>(PSCE!G173-PSCE!G161)/PSCE!G161*100</f>
        <v>15.859004923824321</v>
      </c>
      <c r="H161" s="7">
        <f>(PSCE!H173-PSCE!H161)/PSCE!H161*100</f>
        <v>6.7640259868312942</v>
      </c>
    </row>
    <row r="162" spans="1:8" hidden="1" x14ac:dyDescent="0.2">
      <c r="A162" s="5">
        <v>38018</v>
      </c>
      <c r="B162" s="7">
        <f>(PSCE!B174-PSCE!B162)/PSCE!B162*100</f>
        <v>-26.259909399773502</v>
      </c>
      <c r="C162" s="7">
        <f>(PSCE!C174-PSCE!C162)/PSCE!C162*100</f>
        <v>13.633181659082954</v>
      </c>
      <c r="D162" s="7">
        <f>(PSCE!D174-PSCE!D162)/PSCE!D162*100</f>
        <v>12.540667827262942</v>
      </c>
      <c r="E162" s="7">
        <f>(PSCE!E174-PSCE!E162)/PSCE!E162*100</f>
        <v>16.375617792421746</v>
      </c>
      <c r="F162" s="7">
        <f>(PSCE!F174-PSCE!F162)/PSCE!F162*100</f>
        <v>17.425569176882664</v>
      </c>
      <c r="G162" s="7">
        <f>(PSCE!G174-PSCE!G162)/PSCE!G162*100</f>
        <v>15.86596606787791</v>
      </c>
      <c r="H162" s="7">
        <f>(PSCE!H174-PSCE!H162)/PSCE!H162*100</f>
        <v>7.2516969620870233</v>
      </c>
    </row>
    <row r="163" spans="1:8" hidden="1" x14ac:dyDescent="0.2">
      <c r="A163" s="5">
        <v>38047</v>
      </c>
      <c r="B163" s="7">
        <f>(PSCE!B175-PSCE!B163)/PSCE!B163*100</f>
        <v>-31.502267069701279</v>
      </c>
      <c r="C163" s="7">
        <f>(PSCE!C175-PSCE!C163)/PSCE!C163*100</f>
        <v>11.981132075471699</v>
      </c>
      <c r="D163" s="7">
        <f>(PSCE!D175-PSCE!D163)/PSCE!D163*100</f>
        <v>12.375710513327114</v>
      </c>
      <c r="E163" s="7">
        <f>(PSCE!E175-PSCE!E163)/PSCE!E163*100</f>
        <v>16.8551710317013</v>
      </c>
      <c r="F163" s="7">
        <f>(PSCE!F175-PSCE!F163)/PSCE!F163*100</f>
        <v>21.435307431158055</v>
      </c>
      <c r="G163" s="7">
        <f>(PSCE!G175-PSCE!G163)/PSCE!G163*100</f>
        <v>16.403794001376202</v>
      </c>
      <c r="H163" s="7">
        <f>(PSCE!H175-PSCE!H163)/PSCE!H163*100</f>
        <v>5.6764313956790522</v>
      </c>
    </row>
    <row r="164" spans="1:8" hidden="1" x14ac:dyDescent="0.2">
      <c r="A164" s="5">
        <v>38078</v>
      </c>
      <c r="B164" s="7">
        <f>(PSCE!B176-PSCE!B164)/PSCE!B164*100</f>
        <v>-49.437994491859435</v>
      </c>
      <c r="C164" s="7">
        <f>(PSCE!C176-PSCE!C164)/PSCE!C164*100</f>
        <v>3.7702676303965621</v>
      </c>
      <c r="D164" s="7">
        <f>(PSCE!D176-PSCE!D164)/PSCE!D164*100</f>
        <v>10.003862934011998</v>
      </c>
      <c r="E164" s="7">
        <f>(PSCE!E176-PSCE!E164)/PSCE!E164*100</f>
        <v>16.490752157829842</v>
      </c>
      <c r="F164" s="7">
        <f>(PSCE!F176-PSCE!F164)/PSCE!F164*100</f>
        <v>18.243964964751122</v>
      </c>
      <c r="G164" s="7">
        <f>(PSCE!G176-PSCE!G164)/PSCE!G164*100</f>
        <v>16.506006031021442</v>
      </c>
      <c r="H164" s="7">
        <f>(PSCE!H176-PSCE!H164)/PSCE!H164*100</f>
        <v>0.53455846367001447</v>
      </c>
    </row>
    <row r="165" spans="1:8" hidden="1" x14ac:dyDescent="0.2">
      <c r="A165" s="5">
        <v>38108</v>
      </c>
      <c r="B165" s="7">
        <f>(PSCE!B177-PSCE!B165)/PSCE!B165*100</f>
        <v>-31.004914508037267</v>
      </c>
      <c r="C165" s="7">
        <f>(PSCE!C177-PSCE!C165)/PSCE!C165*100</f>
        <v>21.338121338121336</v>
      </c>
      <c r="D165" s="7">
        <f>(PSCE!D177-PSCE!D165)/PSCE!D165*100</f>
        <v>9.1152918173150788</v>
      </c>
      <c r="E165" s="7">
        <f>(PSCE!E177-PSCE!E165)/PSCE!E165*100</f>
        <v>16.992130574176624</v>
      </c>
      <c r="F165" s="7">
        <f>(PSCE!F177-PSCE!F165)/PSCE!F165*100</f>
        <v>15.671046803484423</v>
      </c>
      <c r="G165" s="7">
        <f>(PSCE!G177-PSCE!G165)/PSCE!G165*100</f>
        <v>16.6265186942762</v>
      </c>
      <c r="H165" s="7">
        <f>(PSCE!H177-PSCE!H165)/PSCE!H165*100</f>
        <v>-2.1092574745100268</v>
      </c>
    </row>
    <row r="166" spans="1:8" hidden="1" x14ac:dyDescent="0.2">
      <c r="A166" s="5">
        <v>38139</v>
      </c>
      <c r="B166" s="7">
        <f>(PSCE!B178-PSCE!B166)/PSCE!B166*100</f>
        <v>-22.249048457649266</v>
      </c>
      <c r="C166" s="7">
        <f>(PSCE!C178-PSCE!C166)/PSCE!C166*100</f>
        <v>-16.68247944339026</v>
      </c>
      <c r="D166" s="7">
        <f>(PSCE!D178-PSCE!D166)/PSCE!D166*100</f>
        <v>8.9246337813034202</v>
      </c>
      <c r="E166" s="7">
        <f>(PSCE!E178-PSCE!E166)/PSCE!E166*100</f>
        <v>17.876933802935412</v>
      </c>
      <c r="F166" s="7">
        <f>(PSCE!F178-PSCE!F166)/PSCE!F166*100</f>
        <v>17.802223799384905</v>
      </c>
      <c r="G166" s="7">
        <f>(PSCE!G178-PSCE!G166)/PSCE!G166*100</f>
        <v>17.922881521526737</v>
      </c>
      <c r="H166" s="7">
        <f>(PSCE!H178-PSCE!H166)/PSCE!H166*100</f>
        <v>-4.1975657495726963</v>
      </c>
    </row>
    <row r="167" spans="1:8" hidden="1" x14ac:dyDescent="0.2">
      <c r="A167" s="5">
        <v>38169</v>
      </c>
      <c r="B167" s="7">
        <f>(PSCE!B179-PSCE!B167)/PSCE!B167*100</f>
        <v>-25.214417848534111</v>
      </c>
      <c r="C167" s="7">
        <f>(PSCE!C179-PSCE!C167)/PSCE!C167*100</f>
        <v>-14.399110969995238</v>
      </c>
      <c r="D167" s="7">
        <f>(PSCE!D179-PSCE!D167)/PSCE!D167*100</f>
        <v>9.5373013149414518</v>
      </c>
      <c r="E167" s="7">
        <f>(PSCE!E179-PSCE!E167)/PSCE!E167*100</f>
        <v>17.347154395191584</v>
      </c>
      <c r="F167" s="7">
        <f>(PSCE!F179-PSCE!F167)/PSCE!F167*100</f>
        <v>21.20366201410776</v>
      </c>
      <c r="G167" s="7">
        <f>(PSCE!G179-PSCE!G167)/PSCE!G167*100</f>
        <v>18.485798331484784</v>
      </c>
      <c r="H167" s="7">
        <f>(PSCE!H179-PSCE!H167)/PSCE!H167*100</f>
        <v>-3.8202614834101443</v>
      </c>
    </row>
    <row r="168" spans="1:8" hidden="1" x14ac:dyDescent="0.2">
      <c r="A168" s="5">
        <v>38200</v>
      </c>
      <c r="B168" s="7">
        <f>(PSCE!B180-PSCE!B168)/PSCE!B168*100</f>
        <v>-22.601078353916311</v>
      </c>
      <c r="C168" s="7">
        <f>(PSCE!C180-PSCE!C168)/PSCE!C168*100</f>
        <v>-25.119453924914676</v>
      </c>
      <c r="D168" s="7">
        <f>(PSCE!D180-PSCE!D168)/PSCE!D168*100</f>
        <v>11.622942898954722</v>
      </c>
      <c r="E168" s="7">
        <f>(PSCE!E180-PSCE!E168)/PSCE!E168*100</f>
        <v>18.222377134890205</v>
      </c>
      <c r="F168" s="7">
        <f>(PSCE!F180-PSCE!F168)/PSCE!F168*100</f>
        <v>18.020863517820921</v>
      </c>
      <c r="G168" s="7">
        <f>(PSCE!G180-PSCE!G168)/PSCE!G168*100</f>
        <v>19.496861336813328</v>
      </c>
      <c r="H168" s="7">
        <f>(PSCE!H180-PSCE!H168)/PSCE!H168*100</f>
        <v>5.9081582112785677E-2</v>
      </c>
    </row>
    <row r="169" spans="1:8" hidden="1" x14ac:dyDescent="0.2">
      <c r="A169" s="5">
        <v>38231</v>
      </c>
      <c r="B169" s="7">
        <f>(PSCE!B181-PSCE!B169)/PSCE!B169*100</f>
        <v>-32.442548539651604</v>
      </c>
      <c r="C169" s="7">
        <f>(PSCE!C181-PSCE!C169)/PSCE!C169*100</f>
        <v>-19.920683343502134</v>
      </c>
      <c r="D169" s="7">
        <f>(PSCE!D181-PSCE!D169)/PSCE!D169*100</f>
        <v>13.45016897717084</v>
      </c>
      <c r="E169" s="7">
        <f>(PSCE!E181-PSCE!E169)/PSCE!E169*100</f>
        <v>18.391225700089301</v>
      </c>
      <c r="F169" s="7">
        <f>(PSCE!F181-PSCE!F169)/PSCE!F169*100</f>
        <v>21.196463428637042</v>
      </c>
      <c r="G169" s="7">
        <f>(PSCE!G181-PSCE!G169)/PSCE!G169*100</f>
        <v>20.388690694704607</v>
      </c>
      <c r="H169" s="7">
        <f>(PSCE!H181-PSCE!H169)/PSCE!H169*100</f>
        <v>3.1958374551586477</v>
      </c>
    </row>
    <row r="170" spans="1:8" hidden="1" x14ac:dyDescent="0.2">
      <c r="A170" s="5">
        <v>38261</v>
      </c>
      <c r="B170" s="7">
        <f>(PSCE!B182-PSCE!B170)/PSCE!B170*100</f>
        <v>-28.061276945748652</v>
      </c>
      <c r="C170" s="7">
        <f>(PSCE!C182-PSCE!C170)/PSCE!C170*100</f>
        <v>-24.452347083926032</v>
      </c>
      <c r="D170" s="7">
        <f>(PSCE!D182-PSCE!D170)/PSCE!D170*100</f>
        <v>15.478007967255456</v>
      </c>
      <c r="E170" s="7">
        <f>(PSCE!E182-PSCE!E170)/PSCE!E170*100</f>
        <v>18.272737442666966</v>
      </c>
      <c r="F170" s="7">
        <f>(PSCE!F182-PSCE!F170)/PSCE!F170*100</f>
        <v>23.40962542304824</v>
      </c>
      <c r="G170" s="7">
        <f>(PSCE!G182-PSCE!G170)/PSCE!G170*100</f>
        <v>21.366532632230125</v>
      </c>
      <c r="H170" s="7">
        <f>(PSCE!H182-PSCE!H170)/PSCE!H170*100</f>
        <v>6.9042041236822422</v>
      </c>
    </row>
    <row r="171" spans="1:8" hidden="1" x14ac:dyDescent="0.2">
      <c r="A171" s="5">
        <v>38292</v>
      </c>
      <c r="B171" s="7">
        <f>(PSCE!B183-PSCE!B171)/PSCE!B171*100</f>
        <v>-26.19772221002102</v>
      </c>
      <c r="C171" s="7">
        <f>(PSCE!C183-PSCE!C171)/PSCE!C171*100</f>
        <v>-35.517155643958233</v>
      </c>
      <c r="D171" s="7">
        <f>(PSCE!D183-PSCE!D171)/PSCE!D171*100</f>
        <v>15.970177534513134</v>
      </c>
      <c r="E171" s="7">
        <f>(PSCE!E183-PSCE!E171)/PSCE!E171*100</f>
        <v>23.24130471907554</v>
      </c>
      <c r="F171" s="7">
        <f>(PSCE!F183-PSCE!F171)/PSCE!F171*100</f>
        <v>19.295921531046535</v>
      </c>
      <c r="G171" s="7">
        <f>(PSCE!G183-PSCE!G171)/PSCE!G171*100</f>
        <v>22.936754968904374</v>
      </c>
      <c r="H171" s="7">
        <f>(PSCE!H183-PSCE!H171)/PSCE!H171*100</f>
        <v>5.5624126011604176</v>
      </c>
    </row>
    <row r="172" spans="1:8" hidden="1" x14ac:dyDescent="0.2">
      <c r="A172" s="5">
        <v>38322</v>
      </c>
      <c r="B172" s="7">
        <f>(PSCE!B184-PSCE!B172)/PSCE!B172*100</f>
        <v>-6.1779671044846767</v>
      </c>
      <c r="C172" s="7">
        <f>(PSCE!C184-PSCE!C172)/PSCE!C172*100</f>
        <v>-29.85228002569043</v>
      </c>
      <c r="D172" s="7">
        <f>(PSCE!D184-PSCE!D172)/PSCE!D172*100</f>
        <v>16.51961125911949</v>
      </c>
      <c r="E172" s="7">
        <f>(PSCE!E184-PSCE!E172)/PSCE!E172*100</f>
        <v>22.712088601919113</v>
      </c>
      <c r="F172" s="7">
        <f>(PSCE!F184-PSCE!F172)/PSCE!F172*100</f>
        <v>15.826292848302211</v>
      </c>
      <c r="G172" s="7">
        <f>(PSCE!G184-PSCE!G172)/PSCE!G172*100</f>
        <v>24.387208370248491</v>
      </c>
      <c r="H172" s="7">
        <f>(PSCE!H184-PSCE!H172)/PSCE!H172*100</f>
        <v>5.6252343847660322</v>
      </c>
    </row>
    <row r="173" spans="1:8" hidden="1" x14ac:dyDescent="0.2">
      <c r="A173" s="5">
        <v>38353</v>
      </c>
      <c r="B173" s="7">
        <f>(PSCE!B185-PSCE!B173)/PSCE!B173*100</f>
        <v>0.12926276651368152</v>
      </c>
      <c r="C173" s="7">
        <f>(PSCE!C185-PSCE!C173)/PSCE!C173*100</f>
        <v>-28.500469861726408</v>
      </c>
      <c r="D173" s="7">
        <f>(PSCE!D185-PSCE!D173)/PSCE!D173*100</f>
        <v>17.60778627249303</v>
      </c>
      <c r="E173" s="7">
        <f>(PSCE!E185-PSCE!E173)/PSCE!E173*100</f>
        <v>22.173874433886866</v>
      </c>
      <c r="F173" s="7">
        <f>(PSCE!F185-PSCE!F173)/PSCE!F173*100</f>
        <v>12.848651120256058</v>
      </c>
      <c r="G173" s="7">
        <f>(PSCE!G185-PSCE!G173)/PSCE!G173*100</f>
        <v>25.091388022793247</v>
      </c>
      <c r="H173" s="7">
        <f>(PSCE!H185-PSCE!H173)/PSCE!H173*100</f>
        <v>8.2349077998173446</v>
      </c>
    </row>
    <row r="174" spans="1:8" hidden="1" x14ac:dyDescent="0.2">
      <c r="A174" s="5">
        <v>38384</v>
      </c>
      <c r="B174" s="7">
        <f>(PSCE!B186-PSCE!B174)/PSCE!B174*100</f>
        <v>12.097651500607922</v>
      </c>
      <c r="C174" s="7">
        <f>(PSCE!C186-PSCE!C174)/PSCE!C174*100</f>
        <v>-10.395810873248115</v>
      </c>
      <c r="D174" s="7">
        <f>(PSCE!D186-PSCE!D174)/PSCE!D174*100</f>
        <v>18.236847375799805</v>
      </c>
      <c r="E174" s="7">
        <f>(PSCE!E186-PSCE!E174)/PSCE!E174*100</f>
        <v>21.176713999477307</v>
      </c>
      <c r="F174" s="7">
        <f>(PSCE!F186-PSCE!F174)/PSCE!F174*100</f>
        <v>13.625226376904228</v>
      </c>
      <c r="G174" s="7">
        <f>(PSCE!G186-PSCE!G174)/PSCE!G174*100</f>
        <v>24.388899045237689</v>
      </c>
      <c r="H174" s="7">
        <f>(PSCE!H186-PSCE!H174)/PSCE!H174*100</f>
        <v>10.719180204811064</v>
      </c>
    </row>
    <row r="175" spans="1:8" hidden="1" x14ac:dyDescent="0.2">
      <c r="A175" s="5">
        <v>38412</v>
      </c>
      <c r="B175" s="7">
        <f>(PSCE!B187-PSCE!B175)/PSCE!B175*100</f>
        <v>5.920145367230722</v>
      </c>
      <c r="C175" s="7">
        <f>(PSCE!C187-PSCE!C175)/PSCE!C175*100</f>
        <v>-13.395113732097725</v>
      </c>
      <c r="D175" s="7">
        <f>(PSCE!D187-PSCE!D175)/PSCE!D175*100</f>
        <v>18.558674799291001</v>
      </c>
      <c r="E175" s="7">
        <f>(PSCE!E187-PSCE!E175)/PSCE!E175*100</f>
        <v>21.096295661121591</v>
      </c>
      <c r="F175" s="7">
        <f>(PSCE!F187-PSCE!F175)/PSCE!F175*100</f>
        <v>11.967073076027026</v>
      </c>
      <c r="G175" s="7">
        <f>(PSCE!G187-PSCE!G175)/PSCE!G175*100</f>
        <v>24.70559258186033</v>
      </c>
      <c r="H175" s="7">
        <f>(PSCE!H187-PSCE!H175)/PSCE!H175*100</f>
        <v>11.311855519150534</v>
      </c>
    </row>
    <row r="176" spans="1:8" hidden="1" x14ac:dyDescent="0.2">
      <c r="A176" s="5">
        <v>38443</v>
      </c>
      <c r="B176" s="7">
        <f>(PSCE!B188-PSCE!B176)/PSCE!B176*100</f>
        <v>32.285010393409806</v>
      </c>
      <c r="C176" s="7">
        <f>(PSCE!C188-PSCE!C176)/PSCE!C176*100</f>
        <v>0.16942771084337349</v>
      </c>
      <c r="D176" s="7">
        <f>(PSCE!D188-PSCE!D176)/PSCE!D176*100</f>
        <v>20.094168620443913</v>
      </c>
      <c r="E176" s="7">
        <f>(PSCE!E188-PSCE!E176)/PSCE!E176*100</f>
        <v>21.798590088278257</v>
      </c>
      <c r="F176" s="7">
        <f>(PSCE!F188-PSCE!F176)/PSCE!F176*100</f>
        <v>12.605497483546262</v>
      </c>
      <c r="G176" s="7">
        <f>(PSCE!G188-PSCE!G176)/PSCE!G176*100</f>
        <v>25.542825437863932</v>
      </c>
      <c r="H176" s="7">
        <f>(PSCE!H188-PSCE!H176)/PSCE!H176*100</f>
        <v>14.005629128856315</v>
      </c>
    </row>
    <row r="177" spans="1:8" hidden="1" x14ac:dyDescent="0.2">
      <c r="A177" s="5">
        <v>38473</v>
      </c>
      <c r="B177" s="7">
        <f>(PSCE!B189-PSCE!B177)/PSCE!B177*100</f>
        <v>31.938415878315713</v>
      </c>
      <c r="C177" s="7">
        <f>(PSCE!C189-PSCE!C177)/PSCE!C177*100</f>
        <v>-20.747663551401867</v>
      </c>
      <c r="D177" s="7">
        <f>(PSCE!D189-PSCE!D177)/PSCE!D177*100</f>
        <v>23.025011428198265</v>
      </c>
      <c r="E177" s="7">
        <f>(PSCE!E189-PSCE!E177)/PSCE!E177*100</f>
        <v>21.678292642418203</v>
      </c>
      <c r="F177" s="7">
        <f>(PSCE!F189-PSCE!F177)/PSCE!F177*100</f>
        <v>13.213519861125295</v>
      </c>
      <c r="G177" s="7">
        <f>(PSCE!G189-PSCE!G177)/PSCE!G177*100</f>
        <v>26.566145557421578</v>
      </c>
      <c r="H177" s="7">
        <f>(PSCE!H189-PSCE!H177)/PSCE!H177*100</f>
        <v>20.32711129195155</v>
      </c>
    </row>
    <row r="178" spans="1:8" hidden="1" x14ac:dyDescent="0.2">
      <c r="A178" s="5">
        <v>38504</v>
      </c>
      <c r="B178" s="7">
        <f>(PSCE!B190-PSCE!B178)/PSCE!B178*100</f>
        <v>23.588938004603076</v>
      </c>
      <c r="C178" s="7">
        <f>(PSCE!C190-PSCE!C178)/PSCE!C178*100</f>
        <v>-13.133421901689124</v>
      </c>
      <c r="D178" s="7">
        <f>(PSCE!D190-PSCE!D178)/PSCE!D178*100</f>
        <v>22.575590870998091</v>
      </c>
      <c r="E178" s="7">
        <f>(PSCE!E190-PSCE!E178)/PSCE!E178*100</f>
        <v>21.568787412173805</v>
      </c>
      <c r="F178" s="7">
        <f>(PSCE!F190-PSCE!F178)/PSCE!F178*100</f>
        <v>12.425946380158651</v>
      </c>
      <c r="G178" s="7">
        <f>(PSCE!G190-PSCE!G178)/PSCE!G178*100</f>
        <v>26.901301871889622</v>
      </c>
      <c r="H178" s="7">
        <f>(PSCE!H190-PSCE!H178)/PSCE!H178*100</f>
        <v>18.751056612867835</v>
      </c>
    </row>
    <row r="179" spans="1:8" hidden="1" x14ac:dyDescent="0.2">
      <c r="A179" s="5">
        <v>38534</v>
      </c>
      <c r="B179" s="7">
        <f>(PSCE!B191-PSCE!B179)/PSCE!B179*100</f>
        <v>37.96566973989956</v>
      </c>
      <c r="C179" s="7">
        <f>(PSCE!C191-PSCE!C179)/PSCE!C179*100</f>
        <v>-15.077893175074184</v>
      </c>
      <c r="D179" s="7">
        <f>(PSCE!D191-PSCE!D179)/PSCE!D179*100</f>
        <v>23.491062843461261</v>
      </c>
      <c r="E179" s="7">
        <f>(PSCE!E191-PSCE!E179)/PSCE!E179*100</f>
        <v>21.478376566861076</v>
      </c>
      <c r="F179" s="7">
        <f>(PSCE!F191-PSCE!F179)/PSCE!F179*100</f>
        <v>12.58327348374155</v>
      </c>
      <c r="G179" s="7">
        <f>(PSCE!G191-PSCE!G179)/PSCE!G179*100</f>
        <v>27.521462138725187</v>
      </c>
      <c r="H179" s="7">
        <f>(PSCE!H191-PSCE!H179)/PSCE!H179*100</f>
        <v>20.437264077536383</v>
      </c>
    </row>
    <row r="180" spans="1:8" hidden="1" x14ac:dyDescent="0.2">
      <c r="A180" s="5">
        <v>38565</v>
      </c>
      <c r="B180" s="7">
        <f>(PSCE!B192-PSCE!B180)/PSCE!B180*100</f>
        <v>39.250729750541716</v>
      </c>
      <c r="C180" s="7">
        <f>(PSCE!C192-PSCE!C180)/PSCE!C180*100</f>
        <v>-22.68003646308113</v>
      </c>
      <c r="D180" s="7">
        <f>(PSCE!D192-PSCE!D180)/PSCE!D180*100</f>
        <v>21.884920857673542</v>
      </c>
      <c r="E180" s="7">
        <f>(PSCE!E192-PSCE!E180)/PSCE!E180*100</f>
        <v>21.466477976295771</v>
      </c>
      <c r="F180" s="7">
        <f>(PSCE!F192-PSCE!F180)/PSCE!F180*100</f>
        <v>13.943381865501239</v>
      </c>
      <c r="G180" s="7">
        <f>(PSCE!G192-PSCE!G180)/PSCE!G180*100</f>
        <v>27.930606594446083</v>
      </c>
      <c r="H180" s="7">
        <f>(PSCE!H192-PSCE!H180)/PSCE!H180*100</f>
        <v>15.134340073613906</v>
      </c>
    </row>
    <row r="181" spans="1:8" hidden="1" x14ac:dyDescent="0.2">
      <c r="A181" s="5">
        <v>38596</v>
      </c>
      <c r="B181" s="7">
        <f>(PSCE!B193-PSCE!B181)/PSCE!B181*100</f>
        <v>45.688154076158646</v>
      </c>
      <c r="C181" s="7">
        <f>(PSCE!C193-PSCE!C181)/PSCE!C181*100</f>
        <v>-13.638095238095238</v>
      </c>
      <c r="D181" s="7">
        <f>(PSCE!D193-PSCE!D181)/PSCE!D181*100</f>
        <v>21.544226628261416</v>
      </c>
      <c r="E181" s="7">
        <f>(PSCE!E193-PSCE!E181)/PSCE!E181*100</f>
        <v>19.215743158301905</v>
      </c>
      <c r="F181" s="7">
        <f>(PSCE!F193-PSCE!F181)/PSCE!F181*100</f>
        <v>11.859308384651824</v>
      </c>
      <c r="G181" s="7">
        <f>(PSCE!G193-PSCE!G181)/PSCE!G181*100</f>
        <v>28.761089623969227</v>
      </c>
      <c r="H181" s="7">
        <f>(PSCE!H193-PSCE!H181)/PSCE!H181*100</f>
        <v>14.314223821788596</v>
      </c>
    </row>
    <row r="182" spans="1:8" hidden="1" x14ac:dyDescent="0.2">
      <c r="A182" s="5">
        <v>38626</v>
      </c>
      <c r="B182" s="7">
        <f>(PSCE!B194-PSCE!B182)/PSCE!B182*100</f>
        <v>7.4365204135105527</v>
      </c>
      <c r="C182" s="7">
        <f>(PSCE!C194-PSCE!C182)/PSCE!C182*100</f>
        <v>-9.0566748258331753</v>
      </c>
      <c r="D182" s="7">
        <f>(PSCE!D194-PSCE!D182)/PSCE!D182*100</f>
        <v>20.303150562410043</v>
      </c>
      <c r="E182" s="7">
        <f>(PSCE!E194-PSCE!E182)/PSCE!E182*100</f>
        <v>18.365744769399569</v>
      </c>
      <c r="F182" s="7">
        <f>(PSCE!F194-PSCE!F182)/PSCE!F182*100</f>
        <v>11.734219577949242</v>
      </c>
      <c r="G182" s="7">
        <f>(PSCE!G194-PSCE!G182)/PSCE!G182*100</f>
        <v>27.751810753915869</v>
      </c>
      <c r="H182" s="7">
        <f>(PSCE!H194-PSCE!H182)/PSCE!H182*100</f>
        <v>12.550287949043746</v>
      </c>
    </row>
    <row r="183" spans="1:8" hidden="1" x14ac:dyDescent="0.2">
      <c r="A183" s="5">
        <v>38657</v>
      </c>
      <c r="B183" s="7">
        <f>(PSCE!B195-PSCE!B183)/PSCE!B183*100</f>
        <v>6.8075217163343682</v>
      </c>
      <c r="C183" s="7">
        <f>(PSCE!C195-PSCE!C183)/PSCE!C183*100</f>
        <v>-2.6412184306921151</v>
      </c>
      <c r="D183" s="7">
        <f>(PSCE!D195-PSCE!D183)/PSCE!D183*100</f>
        <v>19.899023960082367</v>
      </c>
      <c r="E183" s="7">
        <f>(PSCE!E195-PSCE!E183)/PSCE!E183*100</f>
        <v>17.723027464456948</v>
      </c>
      <c r="F183" s="7">
        <f>(PSCE!F195-PSCE!F183)/PSCE!F183*100</f>
        <v>16.203189604252806</v>
      </c>
      <c r="G183" s="7">
        <f>(PSCE!G195-PSCE!G183)/PSCE!G183*100</f>
        <v>27.637351883920097</v>
      </c>
      <c r="H183" s="7">
        <f>(PSCE!H195-PSCE!H183)/PSCE!H183*100</f>
        <v>11.05165991902834</v>
      </c>
    </row>
    <row r="184" spans="1:8" hidden="1" x14ac:dyDescent="0.2">
      <c r="A184" s="5">
        <v>38687</v>
      </c>
      <c r="B184" s="7">
        <f>(PSCE!B196-PSCE!B184)/PSCE!B184*100</f>
        <v>2.7797046248533843</v>
      </c>
      <c r="C184" s="7">
        <f>(PSCE!C196-PSCE!C184)/PSCE!C184*100</f>
        <v>-2.5270097051822011</v>
      </c>
      <c r="D184" s="7">
        <f>(PSCE!D196-PSCE!D184)/PSCE!D184*100</f>
        <v>21.151293770716549</v>
      </c>
      <c r="E184" s="7">
        <f>(PSCE!E196-PSCE!E184)/PSCE!E184*100</f>
        <v>18.48194466013209</v>
      </c>
      <c r="F184" s="7">
        <f>(PSCE!F196-PSCE!F184)/PSCE!F184*100</f>
        <v>15.227188254971194</v>
      </c>
      <c r="G184" s="7">
        <f>(PSCE!G196-PSCE!G184)/PSCE!G184*100</f>
        <v>27.588796639282503</v>
      </c>
      <c r="H184" s="7">
        <f>(PSCE!H196-PSCE!H184)/PSCE!H184*100</f>
        <v>14.214893421173747</v>
      </c>
    </row>
    <row r="185" spans="1:8" hidden="1" x14ac:dyDescent="0.2">
      <c r="A185" s="5">
        <v>38718</v>
      </c>
      <c r="B185" s="7">
        <f>(PSCE!B197-PSCE!B185)/PSCE!B185*100</f>
        <v>16.649018726157149</v>
      </c>
      <c r="C185" s="7">
        <f>(PSCE!C197-PSCE!C185)/PSCE!C185*100</f>
        <v>-8.2801351858805852</v>
      </c>
      <c r="D185" s="7">
        <f>(PSCE!D197-PSCE!D185)/PSCE!D185*100</f>
        <v>20.929923284033904</v>
      </c>
      <c r="E185" s="7">
        <f>(PSCE!E197-PSCE!E185)/PSCE!E185*100</f>
        <v>19.049825556040123</v>
      </c>
      <c r="F185" s="7">
        <f>(PSCE!F197-PSCE!F185)/PSCE!F185*100</f>
        <v>19.11526360949566</v>
      </c>
      <c r="G185" s="7">
        <f>(PSCE!G197-PSCE!G185)/PSCE!G185*100</f>
        <v>27.413328367366919</v>
      </c>
      <c r="H185" s="7">
        <f>(PSCE!H197-PSCE!H185)/PSCE!H185*100</f>
        <v>13.242506984211259</v>
      </c>
    </row>
    <row r="186" spans="1:8" hidden="1" x14ac:dyDescent="0.2">
      <c r="A186" s="5">
        <v>38749</v>
      </c>
      <c r="B186" s="7">
        <f>(PSCE!B198-PSCE!B186)/PSCE!B186*100</f>
        <v>10.954759526188097</v>
      </c>
      <c r="C186" s="7">
        <f>(PSCE!C198-PSCE!C186)/PSCE!C186*100</f>
        <v>-15.262976968030252</v>
      </c>
      <c r="D186" s="7">
        <f>(PSCE!D198-PSCE!D186)/PSCE!D186*100</f>
        <v>22.60988564003468</v>
      </c>
      <c r="E186" s="7">
        <f>(PSCE!E198-PSCE!E186)/PSCE!E186*100</f>
        <v>21.727369944014594</v>
      </c>
      <c r="F186" s="7">
        <f>(PSCE!F198-PSCE!F186)/PSCE!F186*100</f>
        <v>23.295987249203076</v>
      </c>
      <c r="G186" s="7">
        <f>(PSCE!G198-PSCE!G186)/PSCE!G186*100</f>
        <v>29.546882222564623</v>
      </c>
      <c r="H186" s="7">
        <f>(PSCE!H198-PSCE!H186)/PSCE!H186*100</f>
        <v>13.723160749384222</v>
      </c>
    </row>
    <row r="187" spans="1:8" hidden="1" x14ac:dyDescent="0.2">
      <c r="A187" s="5">
        <v>38777</v>
      </c>
      <c r="B187" s="7">
        <f>(PSCE!B199-PSCE!B187)/PSCE!B187*100</f>
        <v>28.774928774928775</v>
      </c>
      <c r="C187" s="7">
        <f>(PSCE!C199-PSCE!C187)/PSCE!C187*100</f>
        <v>-12.509727626459144</v>
      </c>
      <c r="D187" s="7">
        <f>(PSCE!D199-PSCE!D187)/PSCE!D187*100</f>
        <v>24.064585561688379</v>
      </c>
      <c r="E187" s="7">
        <f>(PSCE!E199-PSCE!E187)/PSCE!E187*100</f>
        <v>19.043530598877659</v>
      </c>
      <c r="F187" s="7">
        <f>(PSCE!F199-PSCE!F187)/PSCE!F187*100</f>
        <v>20.86281037591899</v>
      </c>
      <c r="G187" s="7">
        <f>(PSCE!G199-PSCE!G187)/PSCE!G187*100</f>
        <v>30.032600689192044</v>
      </c>
      <c r="H187" s="7">
        <f>(PSCE!H199-PSCE!H187)/PSCE!H187*100</f>
        <v>18.299462062732523</v>
      </c>
    </row>
    <row r="188" spans="1:8" hidden="1" x14ac:dyDescent="0.2">
      <c r="A188" s="5">
        <v>38808</v>
      </c>
      <c r="B188" s="7">
        <f>(PSCE!B200-PSCE!B188)/PSCE!B188*100</f>
        <v>28.574130656190892</v>
      </c>
      <c r="C188" s="7">
        <f>(PSCE!C200-PSCE!C188)/PSCE!C188*100</f>
        <v>-15.767712835933095</v>
      </c>
      <c r="D188" s="7">
        <f>(PSCE!D200-PSCE!D188)/PSCE!D188*100</f>
        <v>22.713341381686519</v>
      </c>
      <c r="E188" s="7">
        <f>(PSCE!E200-PSCE!E188)/PSCE!E188*100</f>
        <v>18.341328605694024</v>
      </c>
      <c r="F188" s="7">
        <f>(PSCE!F200-PSCE!F188)/PSCE!F188*100</f>
        <v>21.355062000045841</v>
      </c>
      <c r="G188" s="7">
        <f>(PSCE!G200-PSCE!G188)/PSCE!G188*100</f>
        <v>30.059481095217595</v>
      </c>
      <c r="H188" s="7">
        <f>(PSCE!H200-PSCE!H188)/PSCE!H188*100</f>
        <v>14.707518546027526</v>
      </c>
    </row>
    <row r="189" spans="1:8" hidden="1" x14ac:dyDescent="0.2">
      <c r="A189" s="5">
        <v>38838</v>
      </c>
      <c r="B189" s="7">
        <f>(PSCE!B201-PSCE!B189)/PSCE!B189*100</f>
        <v>28.012878191429536</v>
      </c>
      <c r="C189" s="7">
        <f>(PSCE!C201-PSCE!C189)/PSCE!C189*100</f>
        <v>-14.996069182389938</v>
      </c>
      <c r="D189" s="7">
        <f>(PSCE!D201-PSCE!D189)/PSCE!D189*100</f>
        <v>22.16423321630548</v>
      </c>
      <c r="E189" s="7">
        <f>(PSCE!E201-PSCE!E189)/PSCE!E189*100</f>
        <v>17.714553830404366</v>
      </c>
      <c r="F189" s="7">
        <f>(PSCE!F201-PSCE!F189)/PSCE!F189*100</f>
        <v>19.008748985298098</v>
      </c>
      <c r="G189" s="7">
        <f>(PSCE!G201-PSCE!G189)/PSCE!G189*100</f>
        <v>29.995346900791027</v>
      </c>
      <c r="H189" s="7">
        <f>(PSCE!H201-PSCE!H189)/PSCE!H189*100</f>
        <v>13.541559735515232</v>
      </c>
    </row>
    <row r="190" spans="1:8" hidden="1" x14ac:dyDescent="0.2">
      <c r="A190" s="5">
        <v>38869</v>
      </c>
      <c r="B190" s="7">
        <f>(PSCE!B202-PSCE!B190)/PSCE!B190*100</f>
        <v>34.423588530889745</v>
      </c>
      <c r="C190" s="7">
        <f>(PSCE!C202-PSCE!C190)/PSCE!C190*100</f>
        <v>0.83023814725802914</v>
      </c>
      <c r="D190" s="7">
        <f>(PSCE!D202-PSCE!D190)/PSCE!D190*100</f>
        <v>22.770890154911218</v>
      </c>
      <c r="E190" s="7">
        <f>(PSCE!E202-PSCE!E190)/PSCE!E190*100</f>
        <v>18.040666364688711</v>
      </c>
      <c r="F190" s="7">
        <f>(PSCE!F202-PSCE!F190)/PSCE!F190*100</f>
        <v>19.941499575760282</v>
      </c>
      <c r="G190" s="7">
        <f>(PSCE!G202-PSCE!G190)/PSCE!G190*100</f>
        <v>29.767226257992345</v>
      </c>
      <c r="H190" s="7">
        <f>(PSCE!H202-PSCE!H190)/PSCE!H190*100</f>
        <v>15.125052629028204</v>
      </c>
    </row>
    <row r="191" spans="1:8" hidden="1" x14ac:dyDescent="0.2">
      <c r="A191" s="5">
        <v>38899</v>
      </c>
      <c r="B191" s="7">
        <f>(PSCE!B203-PSCE!B191)/PSCE!B191*100</f>
        <v>29.570520482451375</v>
      </c>
      <c r="C191" s="7">
        <f>(PSCE!C203-PSCE!C191)/PSCE!C191*100</f>
        <v>5.2631578947368416</v>
      </c>
      <c r="D191" s="7">
        <f>(PSCE!D203-PSCE!D191)/PSCE!D191*100</f>
        <v>24.227201755670556</v>
      </c>
      <c r="E191" s="7">
        <f>(PSCE!E203-PSCE!E191)/PSCE!E191*100</f>
        <v>17.855407597730398</v>
      </c>
      <c r="F191" s="7">
        <f>(PSCE!F203-PSCE!F191)/PSCE!F191*100</f>
        <v>19.949406071271447</v>
      </c>
      <c r="G191" s="7">
        <f>(PSCE!G203-PSCE!G191)/PSCE!G191*100</f>
        <v>30.248219103466472</v>
      </c>
      <c r="H191" s="7">
        <f>(PSCE!H203-PSCE!H191)/PSCE!H191*100</f>
        <v>18.633086823387295</v>
      </c>
    </row>
    <row r="192" spans="1:8" hidden="1" x14ac:dyDescent="0.2">
      <c r="A192" s="5">
        <v>38930</v>
      </c>
      <c r="B192" s="7">
        <f>(PSCE!B204-PSCE!B192)/PSCE!B192*100</f>
        <v>12.462866034799831</v>
      </c>
      <c r="C192" s="7">
        <f>(PSCE!C204-PSCE!C192)/PSCE!C192*100</f>
        <v>5.70620136760198</v>
      </c>
      <c r="D192" s="7">
        <f>(PSCE!D204-PSCE!D192)/PSCE!D192*100</f>
        <v>26.127649296540064</v>
      </c>
      <c r="E192" s="7">
        <f>(PSCE!E204-PSCE!E192)/PSCE!E192*100</f>
        <v>15.759282183224514</v>
      </c>
      <c r="F192" s="7">
        <f>(PSCE!F204-PSCE!F192)/PSCE!F192*100</f>
        <v>19.837097052232373</v>
      </c>
      <c r="G192" s="7">
        <f>(PSCE!G204-PSCE!G192)/PSCE!G192*100</f>
        <v>30.313648193111415</v>
      </c>
      <c r="H192" s="7">
        <f>(PSCE!H204-PSCE!H192)/PSCE!H192*100</f>
        <v>24.770368914507525</v>
      </c>
    </row>
    <row r="193" spans="1:8" hidden="1" x14ac:dyDescent="0.2">
      <c r="A193" s="5">
        <v>38961</v>
      </c>
      <c r="B193" s="7">
        <f>(PSCE!B205-PSCE!B193)/PSCE!B193*100</f>
        <v>16.082143158962225</v>
      </c>
      <c r="C193" s="7">
        <f>(PSCE!C205-PSCE!C193)/PSCE!C193*100</f>
        <v>-1.124834583149537</v>
      </c>
      <c r="D193" s="7">
        <f>(PSCE!D205-PSCE!D193)/PSCE!D193*100</f>
        <v>26.182089913559658</v>
      </c>
      <c r="E193" s="7">
        <f>(PSCE!E205-PSCE!E193)/PSCE!E193*100</f>
        <v>14.129509007876315</v>
      </c>
      <c r="F193" s="7">
        <f>(PSCE!F205-PSCE!F193)/PSCE!F193*100</f>
        <v>20.164312787176826</v>
      </c>
      <c r="G193" s="7">
        <f>(PSCE!G205-PSCE!G193)/PSCE!G193*100</f>
        <v>29.633475425365251</v>
      </c>
      <c r="H193" s="7">
        <f>(PSCE!H205-PSCE!H193)/PSCE!H193*100</f>
        <v>26.375803876512631</v>
      </c>
    </row>
    <row r="194" spans="1:8" hidden="1" x14ac:dyDescent="0.2">
      <c r="A194" s="5">
        <v>38991</v>
      </c>
      <c r="B194" s="7">
        <f>(PSCE!B206-PSCE!B194)/PSCE!B194*100</f>
        <v>40.898072602577749</v>
      </c>
      <c r="C194" s="7">
        <f>(PSCE!C206-PSCE!C194)/PSCE!C194*100</f>
        <v>-4.3478260869565215</v>
      </c>
      <c r="D194" s="7">
        <f>(PSCE!D206-PSCE!D194)/PSCE!D194*100</f>
        <v>26.745680296123865</v>
      </c>
      <c r="E194" s="7">
        <f>(PSCE!E206-PSCE!E194)/PSCE!E194*100</f>
        <v>13.209899233664427</v>
      </c>
      <c r="F194" s="7">
        <f>(PSCE!F206-PSCE!F194)/PSCE!F194*100</f>
        <v>19.805728310834702</v>
      </c>
      <c r="G194" s="7">
        <f>(PSCE!G206-PSCE!G194)/PSCE!G194*100</f>
        <v>30.943204261176611</v>
      </c>
      <c r="H194" s="7">
        <f>(PSCE!H206-PSCE!H194)/PSCE!H194*100</f>
        <v>26.521187099195682</v>
      </c>
    </row>
    <row r="195" spans="1:8" hidden="1" x14ac:dyDescent="0.2">
      <c r="A195" s="5">
        <v>39022</v>
      </c>
      <c r="B195" s="7">
        <f>(PSCE!B207-PSCE!B195)/PSCE!B195*100</f>
        <v>21.361760842742093</v>
      </c>
      <c r="C195" s="7">
        <f>(PSCE!C207-PSCE!C195)/PSCE!C195*100</f>
        <v>-8.9900990099009892</v>
      </c>
      <c r="D195" s="7">
        <f>(PSCE!D207-PSCE!D195)/PSCE!D195*100</f>
        <v>27.345580993929648</v>
      </c>
      <c r="E195" s="7">
        <f>(PSCE!E207-PSCE!E195)/PSCE!E195*100</f>
        <v>13.659619881664234</v>
      </c>
      <c r="F195" s="7">
        <f>(PSCE!F207-PSCE!F195)/PSCE!F195*100</f>
        <v>19.622633836894863</v>
      </c>
      <c r="G195" s="7">
        <f>(PSCE!G207-PSCE!G195)/PSCE!G195*100</f>
        <v>30.406318175818885</v>
      </c>
      <c r="H195" s="7">
        <f>(PSCE!H207-PSCE!H195)/PSCE!H195*100</f>
        <v>28.940829230733335</v>
      </c>
    </row>
    <row r="196" spans="1:8" hidden="1" x14ac:dyDescent="0.2">
      <c r="A196" s="5">
        <v>39052</v>
      </c>
      <c r="B196" s="7">
        <f>(PSCE!B208-PSCE!B196)/PSCE!B196*100</f>
        <v>5.2716184212140922</v>
      </c>
      <c r="C196" s="7">
        <f>(PSCE!C208-PSCE!C196)/PSCE!C196*100</f>
        <v>-12.286304715386061</v>
      </c>
      <c r="D196" s="7">
        <f>(PSCE!D208-PSCE!D196)/PSCE!D196*100</f>
        <v>27.628897101612999</v>
      </c>
      <c r="E196" s="7">
        <f>(PSCE!E208-PSCE!E196)/PSCE!E196*100</f>
        <v>13.645230183267671</v>
      </c>
      <c r="F196" s="7">
        <f>(PSCE!F208-PSCE!F196)/PSCE!F196*100</f>
        <v>21.276938894824909</v>
      </c>
      <c r="G196" s="7">
        <f>(PSCE!G208-PSCE!G196)/PSCE!G196*100</f>
        <v>29.99086674755576</v>
      </c>
      <c r="H196" s="7">
        <f>(PSCE!H208-PSCE!H196)/PSCE!H196*100</f>
        <v>30.175748644323431</v>
      </c>
    </row>
    <row r="197" spans="1:8" hidden="1" x14ac:dyDescent="0.2">
      <c r="A197" s="5">
        <v>39083</v>
      </c>
      <c r="B197" s="7">
        <f>(PSCE!B209-PSCE!B197)/PSCE!B197*100</f>
        <v>-4.129621109439312</v>
      </c>
      <c r="C197" s="7">
        <f>(PSCE!C209-PSCE!C197)/PSCE!C197*100</f>
        <v>-4.5649948822927326</v>
      </c>
      <c r="D197" s="7">
        <f>(PSCE!D209-PSCE!D197)/PSCE!D197*100</f>
        <v>27.11223567347928</v>
      </c>
      <c r="E197" s="7">
        <f>(PSCE!E209-PSCE!E197)/PSCE!E197*100</f>
        <v>14.093611435461836</v>
      </c>
      <c r="F197" s="7">
        <f>(PSCE!F209-PSCE!F197)/PSCE!F197*100</f>
        <v>21.676404674243638</v>
      </c>
      <c r="G197" s="7">
        <f>(PSCE!G209-PSCE!G197)/PSCE!G197*100</f>
        <v>30.065096163935902</v>
      </c>
      <c r="H197" s="7">
        <f>(PSCE!H209-PSCE!H197)/PSCE!H197*100</f>
        <v>28.23311407609166</v>
      </c>
    </row>
    <row r="198" spans="1:8" hidden="1" x14ac:dyDescent="0.2">
      <c r="A198" s="5">
        <v>39114</v>
      </c>
      <c r="B198" s="7">
        <f>(PSCE!B210-PSCE!B198)/PSCE!B198*100</f>
        <v>4.4606796491137812</v>
      </c>
      <c r="C198" s="7">
        <f>(PSCE!C210-PSCE!C198)/PSCE!C198*100</f>
        <v>-3.7119675456389452</v>
      </c>
      <c r="D198" s="7">
        <f>(PSCE!D210-PSCE!D198)/PSCE!D198*100</f>
        <v>27.765830780836737</v>
      </c>
      <c r="E198" s="7">
        <f>(PSCE!E210-PSCE!E198)/PSCE!E198*100</f>
        <v>12.824734048443418</v>
      </c>
      <c r="F198" s="7">
        <f>(PSCE!F210-PSCE!F198)/PSCE!F198*100</f>
        <v>17.183430602817328</v>
      </c>
      <c r="G198" s="7">
        <f>(PSCE!G210-PSCE!G198)/PSCE!G198*100</f>
        <v>29.590301921317476</v>
      </c>
      <c r="H198" s="7">
        <f>(PSCE!H210-PSCE!H198)/PSCE!H198*100</f>
        <v>32.096152268438757</v>
      </c>
    </row>
    <row r="199" spans="1:8" hidden="1" x14ac:dyDescent="0.2">
      <c r="A199" s="5">
        <v>39142</v>
      </c>
      <c r="B199" s="7">
        <f>(PSCE!B211-PSCE!B199)/PSCE!B199*100</f>
        <v>-4.1630982966980676</v>
      </c>
      <c r="C199" s="7">
        <f>(PSCE!C211-PSCE!C199)/PSCE!C199*100</f>
        <v>15.165665999555259</v>
      </c>
      <c r="D199" s="7">
        <f>(PSCE!D211-PSCE!D199)/PSCE!D199*100</f>
        <v>26.190980402928616</v>
      </c>
      <c r="E199" s="7">
        <f>(PSCE!E211-PSCE!E199)/PSCE!E199*100</f>
        <v>16.117567457042373</v>
      </c>
      <c r="F199" s="7">
        <f>(PSCE!F211-PSCE!F199)/PSCE!F199*100</f>
        <v>20.039022150809135</v>
      </c>
      <c r="G199" s="7">
        <f>(PSCE!G211-PSCE!G199)/PSCE!G199*100</f>
        <v>27.905476521916274</v>
      </c>
      <c r="H199" s="7">
        <f>(PSCE!H211-PSCE!H199)/PSCE!H199*100</f>
        <v>28.066843009976218</v>
      </c>
    </row>
    <row r="200" spans="1:8" hidden="1" x14ac:dyDescent="0.2">
      <c r="A200" s="5">
        <v>39173</v>
      </c>
      <c r="B200" s="7">
        <f>(PSCE!B212-PSCE!B200)/PSCE!B200*100</f>
        <v>-5.0820989260939919</v>
      </c>
      <c r="C200" s="7">
        <f>(PSCE!C212-PSCE!C200)/PSCE!C200*100</f>
        <v>20.124944221329763</v>
      </c>
      <c r="D200" s="7">
        <f>(PSCE!D212-PSCE!D200)/PSCE!D200*100</f>
        <v>27.366878290099017</v>
      </c>
      <c r="E200" s="7">
        <f>(PSCE!E212-PSCE!E200)/PSCE!E200*100</f>
        <v>15.941486197704391</v>
      </c>
      <c r="F200" s="7">
        <f>(PSCE!F212-PSCE!F200)/PSCE!F200*100</f>
        <v>19.274355003210818</v>
      </c>
      <c r="G200" s="7">
        <f>(PSCE!G212-PSCE!G200)/PSCE!G200*100</f>
        <v>27.579333453608516</v>
      </c>
      <c r="H200" s="7">
        <f>(PSCE!H212-PSCE!H200)/PSCE!H200*100</f>
        <v>32.250741229116478</v>
      </c>
    </row>
    <row r="201" spans="1:8" hidden="1" x14ac:dyDescent="0.2">
      <c r="A201" s="5">
        <v>39203</v>
      </c>
      <c r="B201" s="7">
        <f>(PSCE!B213-PSCE!B201)/PSCE!B201*100</f>
        <v>-8.1842443412078669</v>
      </c>
      <c r="C201" s="7">
        <f>(PSCE!C213-PSCE!C201)/PSCE!C201*100</f>
        <v>16.624277456647398</v>
      </c>
      <c r="D201" s="7">
        <f>(PSCE!D213-PSCE!D201)/PSCE!D201*100</f>
        <v>27.439982967111753</v>
      </c>
      <c r="E201" s="7">
        <f>(PSCE!E213-PSCE!E201)/PSCE!E201*100</f>
        <v>11.283110483023517</v>
      </c>
      <c r="F201" s="7">
        <f>(PSCE!F213-PSCE!F201)/PSCE!F201*100</f>
        <v>21.524119898442535</v>
      </c>
      <c r="G201" s="7">
        <f>(PSCE!G213-PSCE!G201)/PSCE!G201*100</f>
        <v>27.558568294424816</v>
      </c>
      <c r="H201" s="7">
        <f>(PSCE!H213-PSCE!H201)/PSCE!H201*100</f>
        <v>34.014428510268282</v>
      </c>
    </row>
    <row r="202" spans="1:8" hidden="1" x14ac:dyDescent="0.2">
      <c r="A202" s="5">
        <v>39234</v>
      </c>
      <c r="B202" s="7">
        <f>(PSCE!B214-PSCE!B202)/PSCE!B202*100</f>
        <v>-12.279139316774968</v>
      </c>
      <c r="C202" s="7">
        <f>(PSCE!C214-PSCE!C202)/PSCE!C202*100</f>
        <v>10.595882990249187</v>
      </c>
      <c r="D202" s="7">
        <f>(PSCE!D214-PSCE!D202)/PSCE!D202*100</f>
        <v>27.742578553394441</v>
      </c>
      <c r="E202" s="7">
        <f>(PSCE!E214-PSCE!E202)/PSCE!E202*100</f>
        <v>9.5700002131877966</v>
      </c>
      <c r="F202" s="7">
        <f>(PSCE!F214-PSCE!F202)/PSCE!F202*100</f>
        <v>18.811549416385876</v>
      </c>
      <c r="G202" s="7">
        <f>(PSCE!G214-PSCE!G202)/PSCE!G202*100</f>
        <v>27.134263428606886</v>
      </c>
      <c r="H202" s="7">
        <f>(PSCE!H214-PSCE!H202)/PSCE!H202*100</f>
        <v>36.687495888969288</v>
      </c>
    </row>
    <row r="203" spans="1:8" hidden="1" x14ac:dyDescent="0.2">
      <c r="A203" s="5">
        <v>39264</v>
      </c>
      <c r="B203" s="7">
        <f>(PSCE!B215-PSCE!B203)/PSCE!B203*100</f>
        <v>-12.777399234760731</v>
      </c>
      <c r="C203" s="7">
        <f>(PSCE!C215-PSCE!C203)/PSCE!C203*100</f>
        <v>-0.39419087136929459</v>
      </c>
      <c r="D203" s="7">
        <f>(PSCE!D215-PSCE!D203)/PSCE!D203*100</f>
        <v>26.141498399025721</v>
      </c>
      <c r="E203" s="7">
        <f>(PSCE!E215-PSCE!E203)/PSCE!E203*100</f>
        <v>10.143033826416888</v>
      </c>
      <c r="F203" s="7">
        <f>(PSCE!F215-PSCE!F203)/PSCE!F203*100</f>
        <v>15.87412202681142</v>
      </c>
      <c r="G203" s="7">
        <f>(PSCE!G215-PSCE!G203)/PSCE!G203*100</f>
        <v>26.663029219914698</v>
      </c>
      <c r="H203" s="7">
        <f>(PSCE!H215-PSCE!H203)/PSCE!H203*100</f>
        <v>32.550546371958475</v>
      </c>
    </row>
    <row r="204" spans="1:8" hidden="1" x14ac:dyDescent="0.2">
      <c r="A204" s="5">
        <v>39295</v>
      </c>
      <c r="B204" s="7">
        <f>(PSCE!B216-PSCE!B204)/PSCE!B204*100</f>
        <v>-3.9462550028587762</v>
      </c>
      <c r="C204" s="7">
        <f>(PSCE!C216-PSCE!C204)/PSCE!C204*100</f>
        <v>5.3981708677225075</v>
      </c>
      <c r="D204" s="7">
        <f>(PSCE!D216-PSCE!D204)/PSCE!D204*100</f>
        <v>25.27621081603905</v>
      </c>
      <c r="E204" s="7">
        <f>(PSCE!E216-PSCE!E204)/PSCE!E204*100</f>
        <v>13.290232395596716</v>
      </c>
      <c r="F204" s="7">
        <f>(PSCE!F216-PSCE!F204)/PSCE!F204*100</f>
        <v>12.486064659977703</v>
      </c>
      <c r="G204" s="7">
        <f>(PSCE!G216-PSCE!G204)/PSCE!G204*100</f>
        <v>26.405774833761548</v>
      </c>
      <c r="H204" s="7">
        <f>(PSCE!H216-PSCE!H204)/PSCE!H204*100</f>
        <v>29.503483956080739</v>
      </c>
    </row>
    <row r="205" spans="1:8" hidden="1" x14ac:dyDescent="0.2">
      <c r="A205" s="5">
        <v>39326</v>
      </c>
      <c r="B205" s="7">
        <f>(PSCE!B217-PSCE!B205)/PSCE!B205*100</f>
        <v>-10.292037607122056</v>
      </c>
      <c r="C205" s="7">
        <f>(PSCE!C217-PSCE!C205)/PSCE!C205*100</f>
        <v>3.569038590229757</v>
      </c>
      <c r="D205" s="7">
        <f>(PSCE!D217-PSCE!D205)/PSCE!D205*100</f>
        <v>25.163511651542997</v>
      </c>
      <c r="E205" s="7">
        <f>(PSCE!E217-PSCE!E205)/PSCE!E205*100</f>
        <v>17.753375977256574</v>
      </c>
      <c r="F205" s="7">
        <f>(PSCE!F217-PSCE!F205)/PSCE!F205*100</f>
        <v>8.985022026431718</v>
      </c>
      <c r="G205" s="7">
        <f>(PSCE!G217-PSCE!G205)/PSCE!G205*100</f>
        <v>26.089040657413783</v>
      </c>
      <c r="H205" s="7">
        <f>(PSCE!H217-PSCE!H205)/PSCE!H205*100</f>
        <v>28.393851879313971</v>
      </c>
    </row>
    <row r="206" spans="1:8" hidden="1" x14ac:dyDescent="0.2">
      <c r="A206" s="5">
        <v>39356</v>
      </c>
      <c r="B206" s="7">
        <f>(PSCE!B218-PSCE!B206)/PSCE!B206*100</f>
        <v>-4.7531628307072573</v>
      </c>
      <c r="C206" s="7">
        <f>(PSCE!C218-PSCE!C206)/PSCE!C206*100</f>
        <v>0.80086580086580084</v>
      </c>
      <c r="D206" s="7">
        <f>(PSCE!D218-PSCE!D206)/PSCE!D206*100</f>
        <v>24.466312234438039</v>
      </c>
      <c r="E206" s="7">
        <f>(PSCE!E218-PSCE!E206)/PSCE!E206*100</f>
        <v>18.432717827093565</v>
      </c>
      <c r="F206" s="7">
        <f>(PSCE!F218-PSCE!F206)/PSCE!F206*100</f>
        <v>5.6268337991979029</v>
      </c>
      <c r="G206" s="7">
        <f>(PSCE!G218-PSCE!G206)/PSCE!G206*100</f>
        <v>25.286762678269721</v>
      </c>
      <c r="H206" s="7">
        <f>(PSCE!H218-PSCE!H206)/PSCE!H206*100</f>
        <v>27.71421088859481</v>
      </c>
    </row>
    <row r="207" spans="1:8" hidden="1" x14ac:dyDescent="0.2">
      <c r="A207" s="5">
        <v>39387</v>
      </c>
      <c r="B207" s="7">
        <f>(PSCE!B219-PSCE!B207)/PSCE!B207*100</f>
        <v>16.456042154054703</v>
      </c>
      <c r="C207" s="7">
        <f>(PSCE!C219-PSCE!C207)/PSCE!C207*100</f>
        <v>4.5474325500435162</v>
      </c>
      <c r="D207" s="7">
        <f>(PSCE!D219-PSCE!D207)/PSCE!D207*100</f>
        <v>23.195152567533313</v>
      </c>
      <c r="E207" s="7">
        <f>(PSCE!E219-PSCE!E207)/PSCE!E207*100</f>
        <v>19.541428186770322</v>
      </c>
      <c r="F207" s="7">
        <f>(PSCE!F219-PSCE!F207)/PSCE!F207*100</f>
        <v>-0.92463541489614853</v>
      </c>
      <c r="G207" s="7">
        <f>(PSCE!G219-PSCE!G207)/PSCE!G207*100</f>
        <v>24.791588836514261</v>
      </c>
      <c r="H207" s="7">
        <f>(PSCE!H219-PSCE!H207)/PSCE!H207*100</f>
        <v>25.175864393284808</v>
      </c>
    </row>
    <row r="208" spans="1:8" hidden="1" x14ac:dyDescent="0.2">
      <c r="A208" s="5">
        <v>39417</v>
      </c>
      <c r="B208" s="7">
        <f>(PSCE!B220-PSCE!B208)/PSCE!B208*100</f>
        <v>13.008660784016598</v>
      </c>
      <c r="C208" s="7">
        <f>(PSCE!C220-PSCE!C208)/PSCE!C208*100</f>
        <v>4.2407367744699078</v>
      </c>
      <c r="D208" s="7">
        <f>(PSCE!D220-PSCE!D208)/PSCE!D208*100</f>
        <v>22.138013829052912</v>
      </c>
      <c r="E208" s="7">
        <f>(PSCE!E220-PSCE!E208)/PSCE!E208*100</f>
        <v>19.895657365382398</v>
      </c>
      <c r="F208" s="7">
        <f>(PSCE!F220-PSCE!F208)/PSCE!F208*100</f>
        <v>-4.2289342886114669</v>
      </c>
      <c r="G208" s="7">
        <f>(PSCE!G220-PSCE!G208)/PSCE!G208*100</f>
        <v>24.719212729315082</v>
      </c>
      <c r="H208" s="7">
        <f>(PSCE!H220-PSCE!H208)/PSCE!H208*100</f>
        <v>22.468807142683414</v>
      </c>
    </row>
    <row r="209" spans="1:8" hidden="1" x14ac:dyDescent="0.2">
      <c r="A209" s="5">
        <v>39448</v>
      </c>
      <c r="B209" s="7">
        <f>(PSCE!B221-PSCE!B209)/PSCE!B209*100</f>
        <v>17.63988689719578</v>
      </c>
      <c r="C209" s="7">
        <f>(PSCE!C221-PSCE!C209)/PSCE!C209*100</f>
        <v>-34.062634062634061</v>
      </c>
      <c r="D209" s="7">
        <f>(PSCE!D221-PSCE!D209)/PSCE!D209*100</f>
        <v>23.776125848377518</v>
      </c>
      <c r="E209" s="7">
        <f>(PSCE!E221-PSCE!E209)/PSCE!E209*100</f>
        <v>21.713333957644917</v>
      </c>
      <c r="F209" s="7">
        <f>(PSCE!F221-PSCE!F209)/PSCE!F209*100</f>
        <v>-6.2096071305234428</v>
      </c>
      <c r="G209" s="7">
        <f>(PSCE!G221-PSCE!G209)/PSCE!G209*100</f>
        <v>24.549754293559769</v>
      </c>
      <c r="H209" s="7">
        <f>(PSCE!H221-PSCE!H209)/PSCE!H209*100</f>
        <v>27.246849285852637</v>
      </c>
    </row>
    <row r="210" spans="1:8" hidden="1" x14ac:dyDescent="0.2">
      <c r="A210" s="5">
        <v>39479</v>
      </c>
      <c r="B210" s="7">
        <f>(PSCE!B222-PSCE!B210)/PSCE!B210*100</f>
        <v>8.3692466816066187</v>
      </c>
      <c r="C210" s="7">
        <f>(PSCE!C222-PSCE!C210)/PSCE!C210*100</f>
        <v>-9.5428691805350763</v>
      </c>
      <c r="D210" s="7">
        <f>(PSCE!D222-PSCE!D210)/PSCE!D210*100</f>
        <v>21.648011905659597</v>
      </c>
      <c r="E210" s="7">
        <f>(PSCE!E222-PSCE!E210)/PSCE!E210*100</f>
        <v>21.024805501573653</v>
      </c>
      <c r="F210" s="7">
        <f>(PSCE!F222-PSCE!F210)/PSCE!F210*100</f>
        <v>-7.4218876739885147</v>
      </c>
      <c r="G210" s="7">
        <f>(PSCE!G222-PSCE!G210)/PSCE!G210*100</f>
        <v>23.061065134543238</v>
      </c>
      <c r="H210" s="7">
        <f>(PSCE!H222-PSCE!H210)/PSCE!H210*100</f>
        <v>23.483135832525939</v>
      </c>
    </row>
    <row r="211" spans="1:8" hidden="1" x14ac:dyDescent="0.2">
      <c r="A211" s="5">
        <v>39508</v>
      </c>
      <c r="B211" s="7">
        <f>(PSCE!B223-PSCE!B211)/PSCE!B211*100</f>
        <v>14.581988780221417</v>
      </c>
      <c r="C211" s="7">
        <f>(PSCE!C223-PSCE!C211)/PSCE!C211*100</f>
        <v>-8.9978760378451437</v>
      </c>
      <c r="D211" s="7">
        <f>(PSCE!D223-PSCE!D211)/PSCE!D211*100</f>
        <v>23.13683360542068</v>
      </c>
      <c r="E211" s="7">
        <f>(PSCE!E223-PSCE!E211)/PSCE!E211*100</f>
        <v>20.73957866427611</v>
      </c>
      <c r="F211" s="7">
        <f>(PSCE!F223-PSCE!F211)/PSCE!F211*100</f>
        <v>-11.033559613729802</v>
      </c>
      <c r="G211" s="7">
        <f>(PSCE!G223-PSCE!G211)/PSCE!G211*100</f>
        <v>23.229733656715585</v>
      </c>
      <c r="H211" s="7">
        <f>(PSCE!H223-PSCE!H211)/PSCE!H211*100</f>
        <v>28.146636348964112</v>
      </c>
    </row>
    <row r="212" spans="1:8" hidden="1" x14ac:dyDescent="0.2">
      <c r="A212" s="5">
        <v>39539</v>
      </c>
      <c r="B212" s="7">
        <f>(PSCE!B224-PSCE!B212)/PSCE!B212*100</f>
        <v>-5.4221607572903503</v>
      </c>
      <c r="C212" s="7">
        <f>(PSCE!C224-PSCE!C212)/PSCE!C212*100</f>
        <v>4.5876671619613667</v>
      </c>
      <c r="D212" s="7">
        <f>(PSCE!D224-PSCE!D212)/PSCE!D212*100</f>
        <v>21.554814551917485</v>
      </c>
      <c r="E212" s="7">
        <f>(PSCE!E224-PSCE!E212)/PSCE!E212*100</f>
        <v>21.643516319253109</v>
      </c>
      <c r="F212" s="7">
        <f>(PSCE!F224-PSCE!F212)/PSCE!F212*100</f>
        <v>-13.223860271412963</v>
      </c>
      <c r="G212" s="7">
        <f>(PSCE!G224-PSCE!G212)/PSCE!G212*100</f>
        <v>21.908186395045355</v>
      </c>
      <c r="H212" s="7">
        <f>(PSCE!H224-PSCE!H212)/PSCE!H212*100</f>
        <v>25.370427267411323</v>
      </c>
    </row>
    <row r="213" spans="1:8" hidden="1" x14ac:dyDescent="0.2">
      <c r="A213" s="5">
        <v>39569</v>
      </c>
      <c r="B213" s="7">
        <f>(PSCE!B225-PSCE!B213)/PSCE!B213*100</f>
        <v>4.608796545495867</v>
      </c>
      <c r="C213" s="7">
        <f>(PSCE!C225-PSCE!C213)/PSCE!C213*100</f>
        <v>15.99920697858842</v>
      </c>
      <c r="D213" s="7">
        <f>(PSCE!D225-PSCE!D213)/PSCE!D213*100</f>
        <v>21.33591458678692</v>
      </c>
      <c r="E213" s="7">
        <f>(PSCE!E225-PSCE!E213)/PSCE!E213*100</f>
        <v>26.037094442346014</v>
      </c>
      <c r="F213" s="7">
        <f>(PSCE!F225-PSCE!F213)/PSCE!F213*100</f>
        <v>-16.115251488976892</v>
      </c>
      <c r="G213" s="7">
        <f>(PSCE!G225-PSCE!G213)/PSCE!G213*100</f>
        <v>20.605582952807655</v>
      </c>
      <c r="H213" s="7">
        <f>(PSCE!H225-PSCE!H213)/PSCE!H213*100</f>
        <v>25.749043605251043</v>
      </c>
    </row>
    <row r="214" spans="1:8" hidden="1" x14ac:dyDescent="0.2">
      <c r="A214" s="5">
        <v>39600</v>
      </c>
      <c r="B214" s="7">
        <f>(PSCE!B226-PSCE!B214)/PSCE!B214*100</f>
        <v>8.9969041023776999</v>
      </c>
      <c r="C214" s="7">
        <f>(PSCE!C226-PSCE!C214)/PSCE!C214*100</f>
        <v>-10.638714733542319</v>
      </c>
      <c r="D214" s="7">
        <f>(PSCE!D226-PSCE!D214)/PSCE!D214*100</f>
        <v>21.631847981251735</v>
      </c>
      <c r="E214" s="7">
        <f>(PSCE!E226-PSCE!E214)/PSCE!E214*100</f>
        <v>27.2128829740317</v>
      </c>
      <c r="F214" s="7">
        <f>(PSCE!F226-PSCE!F214)/PSCE!F214*100</f>
        <v>-18.067437560715742</v>
      </c>
      <c r="G214" s="7">
        <f>(PSCE!G226-PSCE!G214)/PSCE!G214*100</f>
        <v>19.88813845504432</v>
      </c>
      <c r="H214" s="7">
        <f>(PSCE!H226-PSCE!H214)/PSCE!H214*100</f>
        <v>27.396899030826827</v>
      </c>
    </row>
    <row r="215" spans="1:8" hidden="1" x14ac:dyDescent="0.2">
      <c r="A215" s="5">
        <v>39630</v>
      </c>
      <c r="B215" s="7">
        <f>(PSCE!B227-PSCE!B215)/PSCE!B215*100</f>
        <v>10.239646179362065</v>
      </c>
      <c r="C215" s="7">
        <f>(PSCE!C227-PSCE!C215)/PSCE!C215*100</f>
        <v>-2.4578212872318268</v>
      </c>
      <c r="D215" s="7">
        <f>(PSCE!D227-PSCE!D215)/PSCE!D215*100</f>
        <v>20.233185957772228</v>
      </c>
      <c r="E215" s="7">
        <f>(PSCE!E227-PSCE!E215)/PSCE!E215*100</f>
        <v>25.61457599807142</v>
      </c>
      <c r="F215" s="7">
        <f>(PSCE!F227-PSCE!F215)/PSCE!F215*100</f>
        <v>-18.68006647147266</v>
      </c>
      <c r="G215" s="7">
        <f>(PSCE!G227-PSCE!G215)/PSCE!G215*100</f>
        <v>19.108966182553079</v>
      </c>
      <c r="H215" s="7">
        <f>(PSCE!H227-PSCE!H215)/PSCE!H215*100</f>
        <v>24.976542688484994</v>
      </c>
    </row>
    <row r="216" spans="1:8" hidden="1" x14ac:dyDescent="0.2">
      <c r="A216" s="5">
        <v>39661</v>
      </c>
      <c r="B216" s="7">
        <f>(PSCE!B228-PSCE!B216)/PSCE!B216*100</f>
        <v>3.7845688639150463</v>
      </c>
      <c r="C216" s="7">
        <f>(PSCE!C228-PSCE!C216)/PSCE!C216*100</f>
        <v>-3.0476190476190474</v>
      </c>
      <c r="D216" s="7">
        <f>(PSCE!D228-PSCE!D216)/PSCE!D216*100</f>
        <v>19.632306363001607</v>
      </c>
      <c r="E216" s="7">
        <f>(PSCE!E228-PSCE!E216)/PSCE!E216*100</f>
        <v>23.238941328891357</v>
      </c>
      <c r="F216" s="7">
        <f>(PSCE!F228-PSCE!F216)/PSCE!F216*100</f>
        <v>-19.540266632564979</v>
      </c>
      <c r="G216" s="7">
        <f>(PSCE!G228-PSCE!G216)/PSCE!G216*100</f>
        <v>17.60000504359558</v>
      </c>
      <c r="H216" s="7">
        <f>(PSCE!H228-PSCE!H216)/PSCE!H216*100</f>
        <v>26.241967762719014</v>
      </c>
    </row>
    <row r="217" spans="1:8" hidden="1" x14ac:dyDescent="0.2">
      <c r="A217" s="5">
        <v>39692</v>
      </c>
      <c r="B217" s="7">
        <f>(PSCE!B229-PSCE!B217)/PSCE!B217*100</f>
        <v>-8.1953719161565566</v>
      </c>
      <c r="C217" s="7">
        <f>(PSCE!C229-PSCE!C217)/PSCE!C217*100</f>
        <v>36.420417833297435</v>
      </c>
      <c r="D217" s="7">
        <f>(PSCE!D229-PSCE!D217)/PSCE!D217*100</f>
        <v>17.636283597829976</v>
      </c>
      <c r="E217" s="7">
        <f>(PSCE!E229-PSCE!E217)/PSCE!E217*100</f>
        <v>21.766186420729241</v>
      </c>
      <c r="F217" s="7">
        <f>(PSCE!F229-PSCE!F217)/PSCE!F217*100</f>
        <v>-19.111060809390612</v>
      </c>
      <c r="G217" s="7">
        <f>(PSCE!G229-PSCE!G217)/PSCE!G217*100</f>
        <v>16.61808266133027</v>
      </c>
      <c r="H217" s="7">
        <f>(PSCE!H229-PSCE!H217)/PSCE!H217*100</f>
        <v>22.070142591512926</v>
      </c>
    </row>
    <row r="218" spans="1:8" hidden="1" x14ac:dyDescent="0.2">
      <c r="A218" s="5">
        <v>39722</v>
      </c>
      <c r="B218" s="7">
        <f>(PSCE!B230-PSCE!B218)/PSCE!B218*100</f>
        <v>2.3294234264001323</v>
      </c>
      <c r="C218" s="7">
        <f>(PSCE!C230-PSCE!C218)/PSCE!C218*100</f>
        <v>64.891561090831004</v>
      </c>
      <c r="D218" s="7">
        <f>(PSCE!D230-PSCE!D218)/PSCE!D218*100</f>
        <v>17.079077826923388</v>
      </c>
      <c r="E218" s="7">
        <f>(PSCE!E230-PSCE!E218)/PSCE!E218*100</f>
        <v>21.250283098709069</v>
      </c>
      <c r="F218" s="7">
        <f>(PSCE!F230-PSCE!F218)/PSCE!F218*100</f>
        <v>-19.03353057199211</v>
      </c>
      <c r="G218" s="7">
        <f>(PSCE!G230-PSCE!G218)/PSCE!G218*100</f>
        <v>16.104704045449903</v>
      </c>
      <c r="H218" s="7">
        <f>(PSCE!H230-PSCE!H218)/PSCE!H218*100</f>
        <v>21.250136101331979</v>
      </c>
    </row>
    <row r="219" spans="1:8" hidden="1" x14ac:dyDescent="0.2">
      <c r="A219" s="5">
        <v>39753</v>
      </c>
      <c r="B219" s="7">
        <f>(PSCE!B231-PSCE!B219)/PSCE!B219*100</f>
        <v>-5.472790935631342</v>
      </c>
      <c r="C219" s="7">
        <f>(PSCE!C231-PSCE!C219)/PSCE!C219*100</f>
        <v>71.550468262226858</v>
      </c>
      <c r="D219" s="7">
        <f>(PSCE!D231-PSCE!D219)/PSCE!D219*100</f>
        <v>16.56797734950803</v>
      </c>
      <c r="E219" s="7">
        <f>(PSCE!E231-PSCE!E219)/PSCE!E219*100</f>
        <v>17.9444973865835</v>
      </c>
      <c r="F219" s="7">
        <f>(PSCE!F231-PSCE!F219)/PSCE!F219*100</f>
        <v>-16.853662720878368</v>
      </c>
      <c r="G219" s="7">
        <f>(PSCE!G231-PSCE!G219)/PSCE!G219*100</f>
        <v>14.885334122103536</v>
      </c>
      <c r="H219" s="7">
        <f>(PSCE!H231-PSCE!H219)/PSCE!H219*100</f>
        <v>22.20688284348714</v>
      </c>
    </row>
    <row r="220" spans="1:8" hidden="1" x14ac:dyDescent="0.2">
      <c r="A220" s="5">
        <v>39783</v>
      </c>
      <c r="B220" s="7">
        <f>(PSCE!B232-PSCE!B220)/PSCE!B220*100</f>
        <v>6.5065137340251056</v>
      </c>
      <c r="C220" s="7">
        <f>(PSCE!C232-PSCE!C220)/PSCE!C220*100</f>
        <v>24.409287035134579</v>
      </c>
      <c r="D220" s="7">
        <f>(PSCE!D232-PSCE!D220)/PSCE!D220*100</f>
        <v>13.988732329177738</v>
      </c>
      <c r="E220" s="7">
        <f>(PSCE!E232-PSCE!E220)/PSCE!E220*100</f>
        <v>15.727825717923327</v>
      </c>
      <c r="F220" s="7">
        <f>(PSCE!F232-PSCE!F220)/PSCE!F220*100</f>
        <v>-17.577630048773717</v>
      </c>
      <c r="G220" s="7">
        <f>(PSCE!G232-PSCE!G220)/PSCE!G220*100</f>
        <v>13.246601445973912</v>
      </c>
      <c r="H220" s="7">
        <f>(PSCE!H232-PSCE!H220)/PSCE!H220*100</f>
        <v>17.861256648480012</v>
      </c>
    </row>
    <row r="221" spans="1:8" hidden="1" x14ac:dyDescent="0.2">
      <c r="A221" s="5">
        <v>39814</v>
      </c>
      <c r="B221" s="7">
        <f>(PSCE!B233-PSCE!B221)/PSCE!B221*100</f>
        <v>17.208758737789147</v>
      </c>
      <c r="C221" s="7">
        <f>(PSCE!C233-PSCE!C221)/PSCE!C221*100</f>
        <v>81.685100845803518</v>
      </c>
      <c r="D221" s="7">
        <f>(PSCE!D233-PSCE!D221)/PSCE!D221*100</f>
        <v>11.436273557412084</v>
      </c>
      <c r="E221" s="7">
        <f>(PSCE!E233-PSCE!E221)/PSCE!E221*100</f>
        <v>12.445660835682764</v>
      </c>
      <c r="F221" s="7">
        <f>(PSCE!F233-PSCE!F221)/PSCE!F221*100</f>
        <v>-18.748794557536865</v>
      </c>
      <c r="G221" s="7">
        <f>(PSCE!G233-PSCE!G221)/PSCE!G221*100</f>
        <v>11.925725773429601</v>
      </c>
      <c r="H221" s="7">
        <f>(PSCE!H233-PSCE!H221)/PSCE!H221*100</f>
        <v>13.342785506363969</v>
      </c>
    </row>
    <row r="222" spans="1:8" hidden="1" x14ac:dyDescent="0.2">
      <c r="A222" s="5">
        <v>39845</v>
      </c>
      <c r="B222" s="7">
        <f>(PSCE!B234-PSCE!B222)/PSCE!B222*100</f>
        <v>24.930974537273752</v>
      </c>
      <c r="C222" s="7">
        <f>(PSCE!C234-PSCE!C222)/PSCE!C222*100</f>
        <v>44.154634373544482</v>
      </c>
      <c r="D222" s="7">
        <f>(PSCE!D234-PSCE!D222)/PSCE!D222*100</f>
        <v>10.054162855812887</v>
      </c>
      <c r="E222" s="7">
        <f>(PSCE!E234-PSCE!E222)/PSCE!E222*100</f>
        <v>10.387054568260336</v>
      </c>
      <c r="F222" s="7">
        <f>(PSCE!F234-PSCE!F222)/PSCE!F222*100</f>
        <v>-20.680953966390383</v>
      </c>
      <c r="G222" s="7">
        <f>(PSCE!G234-PSCE!G222)/PSCE!G222*100</f>
        <v>11.860952896738157</v>
      </c>
      <c r="H222" s="7">
        <f>(PSCE!H234-PSCE!H222)/PSCE!H222*100</f>
        <v>10.251513911894687</v>
      </c>
    </row>
    <row r="223" spans="1:8" hidden="1" x14ac:dyDescent="0.2">
      <c r="A223" s="5">
        <v>39873</v>
      </c>
      <c r="B223" s="7">
        <f>(PSCE!B235-PSCE!B223)/PSCE!B223*100</f>
        <v>30.221726367781976</v>
      </c>
      <c r="C223" s="7">
        <f>(PSCE!C235-PSCE!C223)/PSCE!C223*100</f>
        <v>34.097178018247398</v>
      </c>
      <c r="D223" s="7">
        <f>(PSCE!D235-PSCE!D223)/PSCE!D223*100</f>
        <v>7.294814801298295</v>
      </c>
      <c r="E223" s="7">
        <f>(PSCE!E235-PSCE!E223)/PSCE!E223*100</f>
        <v>8.0918969659363924</v>
      </c>
      <c r="F223" s="7">
        <f>(PSCE!F235-PSCE!F223)/PSCE!F223*100</f>
        <v>-20.340318825004477</v>
      </c>
      <c r="G223" s="7">
        <f>(PSCE!G235-PSCE!G223)/PSCE!G223*100</f>
        <v>11.241339668654108</v>
      </c>
      <c r="H223" s="7">
        <f>(PSCE!H235-PSCE!H223)/PSCE!H223*100</f>
        <v>3.9653666126748885</v>
      </c>
    </row>
    <row r="224" spans="1:8" hidden="1" x14ac:dyDescent="0.2">
      <c r="A224" s="5">
        <v>39904</v>
      </c>
      <c r="B224" s="7">
        <f>(PSCE!B236-PSCE!B224)/PSCE!B224*100</f>
        <v>57.229295348544049</v>
      </c>
      <c r="C224" s="7">
        <f>(PSCE!C236-PSCE!C224)/PSCE!C224*100</f>
        <v>-3.2676256437577695</v>
      </c>
      <c r="D224" s="7">
        <f>(PSCE!D236-PSCE!D224)/PSCE!D224*100</f>
        <v>6.314555929893972</v>
      </c>
      <c r="E224" s="7">
        <f>(PSCE!E236-PSCE!E224)/PSCE!E224*100</f>
        <v>5.7390706683606529</v>
      </c>
      <c r="F224" s="7">
        <f>(PSCE!F236-PSCE!F224)/PSCE!F224*100</f>
        <v>-20.917883211678831</v>
      </c>
      <c r="G224" s="7">
        <f>(PSCE!G236-PSCE!G224)/PSCE!G224*100</f>
        <v>10.599827240384755</v>
      </c>
      <c r="H224" s="7">
        <f>(PSCE!H236-PSCE!H224)/PSCE!H224*100</f>
        <v>2.8326811336416458</v>
      </c>
    </row>
    <row r="225" spans="1:8" hidden="1" x14ac:dyDescent="0.2">
      <c r="A225" s="5">
        <v>39934</v>
      </c>
      <c r="B225" s="7">
        <f>(PSCE!B237-PSCE!B225)/PSCE!B225*100</f>
        <v>44.753813433347815</v>
      </c>
      <c r="C225" s="7">
        <f>(PSCE!C237-PSCE!C225)/PSCE!C225*100</f>
        <v>-26.815928901042557</v>
      </c>
      <c r="D225" s="7">
        <f>(PSCE!D237-PSCE!D225)/PSCE!D225*100</f>
        <v>3.9795858726415627</v>
      </c>
      <c r="E225" s="7">
        <f>(PSCE!E237-PSCE!E225)/PSCE!E225*100</f>
        <v>4.624486526984783</v>
      </c>
      <c r="F225" s="7">
        <f>(PSCE!F237-PSCE!F225)/PSCE!F225*100</f>
        <v>-21.159064718783689</v>
      </c>
      <c r="G225" s="7">
        <f>(PSCE!G237-PSCE!G225)/PSCE!G225*100</f>
        <v>9.3462573780383273</v>
      </c>
      <c r="H225" s="7">
        <f>(PSCE!H237-PSCE!H225)/PSCE!H225*100</f>
        <v>-1.6899541613740541</v>
      </c>
    </row>
    <row r="226" spans="1:8" hidden="1" x14ac:dyDescent="0.2">
      <c r="A226" s="5">
        <v>39965</v>
      </c>
      <c r="B226" s="7">
        <f>(PSCE!B238-PSCE!B226)/PSCE!B226*100</f>
        <v>40.428467933901402</v>
      </c>
      <c r="C226" s="7">
        <f>(PSCE!C238-PSCE!C226)/PSCE!C226*100</f>
        <v>10.129357597018197</v>
      </c>
      <c r="D226" s="7">
        <f>(PSCE!D238-PSCE!D226)/PSCE!D226*100</f>
        <v>2.2235329816637823</v>
      </c>
      <c r="E226" s="7">
        <f>(PSCE!E238-PSCE!E226)/PSCE!E226*100</f>
        <v>2.9263766460868634</v>
      </c>
      <c r="F226" s="7">
        <f>(PSCE!F238-PSCE!F226)/PSCE!F226*100</f>
        <v>-21.219712761278231</v>
      </c>
      <c r="G226" s="7">
        <f>(PSCE!G238-PSCE!G226)/PSCE!G226*100</f>
        <v>8.2014814358396571</v>
      </c>
      <c r="H226" s="7">
        <f>(PSCE!H238-PSCE!H226)/PSCE!H226*100</f>
        <v>-4.3414933383294603</v>
      </c>
    </row>
    <row r="227" spans="1:8" hidden="1" x14ac:dyDescent="0.2">
      <c r="A227" s="5">
        <v>39995</v>
      </c>
      <c r="B227" s="7">
        <f>(PSCE!B239-PSCE!B227)/PSCE!B227*100</f>
        <v>27.418616313804158</v>
      </c>
      <c r="C227" s="7">
        <f>(PSCE!C239-PSCE!C227)/PSCE!C227*100</f>
        <v>5.7228272474909243</v>
      </c>
      <c r="D227" s="7">
        <f>(PSCE!D239-PSCE!D227)/PSCE!D227*100</f>
        <v>2.0931495332013803</v>
      </c>
      <c r="E227" s="7">
        <f>(PSCE!E239-PSCE!E227)/PSCE!E227*100</f>
        <v>1.63026186207419</v>
      </c>
      <c r="F227" s="7">
        <f>(PSCE!F239-PSCE!F227)/PSCE!F227*100</f>
        <v>-21.637927678953719</v>
      </c>
      <c r="G227" s="7">
        <f>(PSCE!G239-PSCE!G227)/PSCE!G227*100</f>
        <v>6.4193630120818508</v>
      </c>
      <c r="H227" s="7">
        <f>(PSCE!H239-PSCE!H227)/PSCE!H227*100</f>
        <v>-2.0116484783429742</v>
      </c>
    </row>
    <row r="228" spans="1:8" hidden="1" x14ac:dyDescent="0.2">
      <c r="A228" s="5">
        <v>40026</v>
      </c>
      <c r="B228" s="7">
        <f>(PSCE!B240-PSCE!B228)/PSCE!B228*100</f>
        <v>35.032921149831381</v>
      </c>
      <c r="C228" s="7">
        <f>(PSCE!C240-PSCE!C228)/PSCE!C228*100</f>
        <v>1.22244051517136</v>
      </c>
      <c r="D228" s="7">
        <f>(PSCE!D240-PSCE!D228)/PSCE!D228*100</f>
        <v>0.80151770767235009</v>
      </c>
      <c r="E228" s="7">
        <f>(PSCE!E240-PSCE!E228)/PSCE!E228*100</f>
        <v>0.30136465122798589</v>
      </c>
      <c r="F228" s="7">
        <f>(PSCE!F240-PSCE!F228)/PSCE!F228*100</f>
        <v>-21.818254062860095</v>
      </c>
      <c r="G228" s="7">
        <f>(PSCE!G240-PSCE!G228)/PSCE!G228*100</f>
        <v>5.6351241813807267</v>
      </c>
      <c r="H228" s="7">
        <f>(PSCE!H240-PSCE!H228)/PSCE!H228*100</f>
        <v>-4.1211256240251961</v>
      </c>
    </row>
    <row r="229" spans="1:8" hidden="1" x14ac:dyDescent="0.2">
      <c r="A229" s="5">
        <v>40057</v>
      </c>
      <c r="B229" s="7">
        <f>(PSCE!B241-PSCE!B229)/PSCE!B229*100</f>
        <v>43.269728617070982</v>
      </c>
      <c r="C229" s="7">
        <f>(PSCE!C241-PSCE!C229)/PSCE!C229*100</f>
        <v>-21.945058414903695</v>
      </c>
      <c r="D229" s="7">
        <f>(PSCE!D241-PSCE!D229)/PSCE!D229*100</f>
        <v>0.19087627555965248</v>
      </c>
      <c r="E229" s="7">
        <f>(PSCE!E241-PSCE!E229)/PSCE!E229*100</f>
        <v>-0.67710579406268434</v>
      </c>
      <c r="F229" s="7">
        <f>(PSCE!F241-PSCE!F229)/PSCE!F229*100</f>
        <v>-23.308481080973039</v>
      </c>
      <c r="G229" s="7">
        <f>(PSCE!G241-PSCE!G229)/PSCE!G229*100</f>
        <v>5.5178060023382418</v>
      </c>
      <c r="H229" s="7">
        <f>(PSCE!H241-PSCE!H229)/PSCE!H229*100</f>
        <v>-5.3322103715265907</v>
      </c>
    </row>
    <row r="230" spans="1:8" hidden="1" x14ac:dyDescent="0.2">
      <c r="A230" s="5">
        <v>40087</v>
      </c>
      <c r="B230" s="7">
        <f>(PSCE!B242-PSCE!B230)/PSCE!B230*100</f>
        <v>18.003444193305349</v>
      </c>
      <c r="C230" s="7">
        <f>(PSCE!C242-PSCE!C230)/PSCE!C230*100</f>
        <v>-42.987368146894127</v>
      </c>
      <c r="D230" s="7">
        <f>(PSCE!D242-PSCE!D230)/PSCE!D230*100</f>
        <v>-0.7738092699300938</v>
      </c>
      <c r="E230" s="7">
        <f>(PSCE!E242-PSCE!E230)/PSCE!E230*100</f>
        <v>-1.3296238221400798</v>
      </c>
      <c r="F230" s="7">
        <f>(PSCE!F242-PSCE!F230)/PSCE!F230*100</f>
        <v>-23.98700771416971</v>
      </c>
      <c r="G230" s="7">
        <f>(PSCE!G242-PSCE!G230)/PSCE!G230*100</f>
        <v>4.3805260611189434</v>
      </c>
      <c r="H230" s="7">
        <f>(PSCE!H242-PSCE!H230)/PSCE!H230*100</f>
        <v>-6.2600181692735735</v>
      </c>
    </row>
    <row r="231" spans="1:8" hidden="1" x14ac:dyDescent="0.2">
      <c r="A231" s="5">
        <v>40118</v>
      </c>
      <c r="B231" s="7">
        <f>(PSCE!B243-PSCE!B231)/PSCE!B231*100</f>
        <v>12.497889708730151</v>
      </c>
      <c r="C231" s="7">
        <f>(PSCE!C243-PSCE!C231)/PSCE!C231*100</f>
        <v>-43.358000727890335</v>
      </c>
      <c r="D231" s="7">
        <f>(PSCE!D243-PSCE!D231)/PSCE!D231*100</f>
        <v>-1.6293559945460885</v>
      </c>
      <c r="E231" s="7">
        <f>(PSCE!E243-PSCE!E231)/PSCE!E231*100</f>
        <v>-1.5924393408907278</v>
      </c>
      <c r="F231" s="7">
        <f>(PSCE!F243-PSCE!F231)/PSCE!F231*100</f>
        <v>-25.102133454380393</v>
      </c>
      <c r="G231" s="7">
        <f>(PSCE!G243-PSCE!G231)/PSCE!G231*100</f>
        <v>3.749013745276359</v>
      </c>
      <c r="H231" s="7">
        <f>(PSCE!H243-PSCE!H231)/PSCE!H231*100</f>
        <v>-7.6186716230543006</v>
      </c>
    </row>
    <row r="232" spans="1:8" hidden="1" x14ac:dyDescent="0.2">
      <c r="A232" s="5">
        <v>40148</v>
      </c>
      <c r="B232" s="7">
        <f>(PSCE!B244-PSCE!B232)/PSCE!B232*100</f>
        <v>9.4676389978403392</v>
      </c>
      <c r="C232" s="7">
        <f>(PSCE!C244-PSCE!C232)/PSCE!C232*100</f>
        <v>-32.964492155243605</v>
      </c>
      <c r="D232" s="7">
        <f>(PSCE!D244-PSCE!D232)/PSCE!D232*100</f>
        <v>-0.55921108869589009</v>
      </c>
      <c r="E232" s="7">
        <f>(PSCE!E244-PSCE!E232)/PSCE!E232*100</f>
        <v>-1.481517699980442</v>
      </c>
      <c r="F232" s="7">
        <f>(PSCE!F244-PSCE!F232)/PSCE!F232*100</f>
        <v>-25.445394432043127</v>
      </c>
      <c r="G232" s="7">
        <f>(PSCE!G244-PSCE!G232)/PSCE!G232*100</f>
        <v>3.6223228164451906</v>
      </c>
      <c r="H232" s="7">
        <f>(PSCE!H244-PSCE!H232)/PSCE!H232*100</f>
        <v>-4.6535246477956305</v>
      </c>
    </row>
    <row r="233" spans="1:8" hidden="1" x14ac:dyDescent="0.2">
      <c r="A233" s="5">
        <v>40179</v>
      </c>
      <c r="B233" s="7">
        <f>(PSCE!B245-PSCE!B233)/PSCE!B233*100</f>
        <v>1.6979286211502644</v>
      </c>
      <c r="C233" s="7">
        <f>(PSCE!C245-PSCE!C233)/PSCE!C233*100</f>
        <v>-21.235452103849596</v>
      </c>
      <c r="D233" s="7">
        <f>(PSCE!D245-PSCE!D233)/PSCE!D233*100</f>
        <v>-0.77824465724225733</v>
      </c>
      <c r="E233" s="7">
        <f>(PSCE!E245-PSCE!E233)/PSCE!E233*100</f>
        <v>-1.4383812712299309</v>
      </c>
      <c r="F233" s="7">
        <f>(PSCE!F245-PSCE!F233)/PSCE!F233*100</f>
        <v>-25.822183858437636</v>
      </c>
      <c r="G233" s="7">
        <f>(PSCE!G245-PSCE!G233)/PSCE!G233*100</f>
        <v>3.9171085552594134</v>
      </c>
      <c r="H233" s="7">
        <f>(PSCE!H245-PSCE!H233)/PSCE!H233*100</f>
        <v>-5.6789288877689135</v>
      </c>
    </row>
    <row r="234" spans="1:8" hidden="1" x14ac:dyDescent="0.2">
      <c r="A234" s="5">
        <v>40210</v>
      </c>
      <c r="B234" s="7">
        <f>(PSCE!B246-PSCE!B234)/PSCE!B234*100</f>
        <v>-3.1831782670777513E-2</v>
      </c>
      <c r="C234" s="7">
        <f>(PSCE!C246-PSCE!C234)/PSCE!C234*100</f>
        <v>-32.084006462035539</v>
      </c>
      <c r="D234" s="7">
        <f>(PSCE!D246-PSCE!D234)/PSCE!D234*100</f>
        <v>-0.32200523178797391</v>
      </c>
      <c r="E234" s="7">
        <f>(PSCE!E246-PSCE!E234)/PSCE!E234*100</f>
        <v>-0.92470600911971712</v>
      </c>
      <c r="F234" s="7">
        <f>(PSCE!F246-PSCE!F234)/PSCE!F234*100</f>
        <v>-25.434662542803487</v>
      </c>
      <c r="G234" s="7">
        <f>(PSCE!G246-PSCE!G234)/PSCE!G234*100</f>
        <v>3.8819206814209397</v>
      </c>
      <c r="H234" s="7">
        <f>(PSCE!H246-PSCE!H234)/PSCE!H234*100</f>
        <v>-4.6385803243539154</v>
      </c>
    </row>
    <row r="235" spans="1:8" hidden="1" x14ac:dyDescent="0.2">
      <c r="A235" s="5">
        <v>40238</v>
      </c>
      <c r="B235" s="7">
        <f>(PSCE!B247-PSCE!B235)/PSCE!B235*100</f>
        <v>-4.6339272346159603</v>
      </c>
      <c r="C235" s="7">
        <f>(PSCE!C247-PSCE!C235)/PSCE!C235*100</f>
        <v>-37.784810126582279</v>
      </c>
      <c r="D235" s="7">
        <f>(PSCE!D247-PSCE!D235)/PSCE!D235*100</f>
        <v>-0.32445583892959867</v>
      </c>
      <c r="E235" s="7">
        <f>(PSCE!E247-PSCE!E235)/PSCE!E235*100</f>
        <v>-0.37092097322598211</v>
      </c>
      <c r="F235" s="7">
        <f>(PSCE!F247-PSCE!F235)/PSCE!F235*100</f>
        <v>-25.801591941358996</v>
      </c>
      <c r="G235" s="7">
        <f>(PSCE!G247-PSCE!G235)/PSCE!G235*100</f>
        <v>3.6104044876028341</v>
      </c>
      <c r="H235" s="7">
        <f>(PSCE!H247-PSCE!H235)/PSCE!H235*100</f>
        <v>-4.4926693951656809</v>
      </c>
    </row>
    <row r="236" spans="1:8" hidden="1" x14ac:dyDescent="0.2">
      <c r="A236" s="5">
        <v>40269</v>
      </c>
      <c r="B236" s="7">
        <f>(PSCE!B248-PSCE!B236)/PSCE!B236*100</f>
        <v>-9.5430129078810229</v>
      </c>
      <c r="C236" s="7">
        <f>(PSCE!C248-PSCE!C236)/PSCE!C236*100</f>
        <v>-12.281990086286029</v>
      </c>
      <c r="D236" s="7">
        <f>(PSCE!D248-PSCE!D236)/PSCE!D236*100</f>
        <v>-0.29736100754659339</v>
      </c>
      <c r="E236" s="7">
        <f>(PSCE!E248-PSCE!E236)/PSCE!E236*100</f>
        <v>0.24670809655593529</v>
      </c>
      <c r="F236" s="7">
        <f>(PSCE!F248-PSCE!F236)/PSCE!F236*100</f>
        <v>-25.899346978332606</v>
      </c>
      <c r="G236" s="7">
        <f>(PSCE!G248-PSCE!G236)/PSCE!G236*100</f>
        <v>3.6445875451474907</v>
      </c>
      <c r="H236" s="7">
        <f>(PSCE!H248-PSCE!H236)/PSCE!H236*100</f>
        <v>-4.713626111062422</v>
      </c>
    </row>
    <row r="237" spans="1:8" hidden="1" x14ac:dyDescent="0.2">
      <c r="A237" s="5">
        <v>40299</v>
      </c>
      <c r="B237" s="7">
        <f>(PSCE!B249-PSCE!B237)/PSCE!B237*100</f>
        <v>-8.6315989035728684</v>
      </c>
      <c r="C237" s="7">
        <f>(PSCE!C249-PSCE!C237)/PSCE!C237*100</f>
        <v>19.033162073797293</v>
      </c>
      <c r="D237" s="7">
        <f>(PSCE!D249-PSCE!D237)/PSCE!D237*100</f>
        <v>1.6595258698268858</v>
      </c>
      <c r="E237" s="7">
        <f>(PSCE!E249-PSCE!E237)/PSCE!E237*100</f>
        <v>1.1837913919549596</v>
      </c>
      <c r="F237" s="7">
        <f>(PSCE!F249-PSCE!F237)/PSCE!F237*100</f>
        <v>-25.927672214625868</v>
      </c>
      <c r="G237" s="7">
        <f>(PSCE!G249-PSCE!G237)/PSCE!G237*100</f>
        <v>3.9852213689475677</v>
      </c>
      <c r="H237" s="7">
        <f>(PSCE!H249-PSCE!H237)/PSCE!H237*100</f>
        <v>2.5841244873883489E-2</v>
      </c>
    </row>
    <row r="238" spans="1:8" hidden="1" x14ac:dyDescent="0.2">
      <c r="A238" s="5">
        <v>40330</v>
      </c>
      <c r="B238" s="7">
        <f>(PSCE!B250-PSCE!B238)/PSCE!B238*100</f>
        <v>-4.2131381123175942</v>
      </c>
      <c r="C238" s="7">
        <f>(PSCE!C250-PSCE!C238)/PSCE!C238*100</f>
        <v>4.2404937288473024</v>
      </c>
      <c r="D238" s="7">
        <f>(PSCE!D250-PSCE!D238)/PSCE!D238*100</f>
        <v>1.562179867400237</v>
      </c>
      <c r="E238" s="7">
        <f>(PSCE!E250-PSCE!E238)/PSCE!E238*100</f>
        <v>2.0377736060271339</v>
      </c>
      <c r="F238" s="7">
        <f>(PSCE!F250-PSCE!F238)/PSCE!F238*100</f>
        <v>-25.578346886758101</v>
      </c>
      <c r="G238" s="7">
        <f>(PSCE!G250-PSCE!G238)/PSCE!G238*100</f>
        <v>4.0683881320375397</v>
      </c>
      <c r="H238" s="7">
        <f>(PSCE!H250-PSCE!H238)/PSCE!H238*100</f>
        <v>-0.71646091054979222</v>
      </c>
    </row>
    <row r="239" spans="1:8" hidden="1" x14ac:dyDescent="0.2">
      <c r="A239" s="5">
        <v>40360</v>
      </c>
      <c r="B239" s="7">
        <f>(PSCE!B251-PSCE!B239)/PSCE!B239*100</f>
        <v>5.8848694342722201</v>
      </c>
      <c r="C239" s="7">
        <f>(PSCE!C251-PSCE!C239)/PSCE!C239*100</f>
        <v>3.0902847909513231</v>
      </c>
      <c r="D239" s="7">
        <f>(PSCE!D251-PSCE!D239)/PSCE!D239*100</f>
        <v>2.0577411385238307</v>
      </c>
      <c r="E239" s="7">
        <f>(PSCE!E251-PSCE!E239)/PSCE!E239*100</f>
        <v>2.8717953814732176</v>
      </c>
      <c r="F239" s="7">
        <f>(PSCE!F251-PSCE!F239)/PSCE!F239*100</f>
        <v>-23.174547983310152</v>
      </c>
      <c r="G239" s="7">
        <f>(PSCE!G251-PSCE!G239)/PSCE!G239*100</f>
        <v>4.6493810152225379</v>
      </c>
      <c r="H239" s="7">
        <f>(PSCE!H251-PSCE!H239)/PSCE!H239*100</f>
        <v>-0.58704658765516859</v>
      </c>
    </row>
    <row r="240" spans="1:8" hidden="1" x14ac:dyDescent="0.2">
      <c r="A240" s="5">
        <v>40391</v>
      </c>
      <c r="B240" s="7">
        <f>(PSCE!B252-PSCE!B240)/PSCE!B240*100</f>
        <v>8.4684715296596131</v>
      </c>
      <c r="C240" s="7">
        <f>(PSCE!C252-PSCE!C240)/PSCE!C240*100</f>
        <v>12.400258788009488</v>
      </c>
      <c r="D240" s="7">
        <f>(PSCE!D252-PSCE!D240)/PSCE!D240*100</f>
        <v>3.0061231066709637</v>
      </c>
      <c r="E240" s="7">
        <f>(PSCE!E252-PSCE!E240)/PSCE!E240*100</f>
        <v>3.7767019365142742</v>
      </c>
      <c r="F240" s="7">
        <f>(PSCE!F252-PSCE!F240)/PSCE!F240*100</f>
        <v>-22.92894897336857</v>
      </c>
      <c r="G240" s="7">
        <f>(PSCE!G252-PSCE!G240)/PSCE!G240*100</f>
        <v>5.540663300261361</v>
      </c>
      <c r="H240" s="7">
        <f>(PSCE!H252-PSCE!H240)/PSCE!H240*100</f>
        <v>0.44546542265043287</v>
      </c>
    </row>
    <row r="241" spans="1:8" hidden="1" x14ac:dyDescent="0.2">
      <c r="A241" s="5">
        <v>40422</v>
      </c>
      <c r="B241" s="7">
        <f>(PSCE!B253-PSCE!B241)/PSCE!B241*100</f>
        <v>9.0268045235387966</v>
      </c>
      <c r="C241" s="7">
        <f>(PSCE!C253-PSCE!C241)/PSCE!C241*100</f>
        <v>6.5129449838187705</v>
      </c>
      <c r="D241" s="7">
        <f>(PSCE!D253-PSCE!D241)/PSCE!D241*100</f>
        <v>4.0921253524752395</v>
      </c>
      <c r="E241" s="7">
        <f>(PSCE!E253-PSCE!E241)/PSCE!E241*100</f>
        <v>4.3977542108546475</v>
      </c>
      <c r="F241" s="7">
        <f>(PSCE!F253-PSCE!F241)/PSCE!F241*100</f>
        <v>-22.581317764804005</v>
      </c>
      <c r="G241" s="7">
        <f>(PSCE!G253-PSCE!G241)/PSCE!G241*100</f>
        <v>4.8384012816797091</v>
      </c>
      <c r="H241" s="7">
        <f>(PSCE!H253-PSCE!H241)/PSCE!H241*100</f>
        <v>4.4428882911845688</v>
      </c>
    </row>
    <row r="242" spans="1:8" hidden="1" x14ac:dyDescent="0.2">
      <c r="A242" s="5">
        <v>40452</v>
      </c>
      <c r="B242" s="7">
        <f>(PSCE!B254-PSCE!B242)/PSCE!B242*100</f>
        <v>21.557503397575637</v>
      </c>
      <c r="C242" s="7">
        <f>(PSCE!C254-PSCE!C242)/PSCE!C242*100</f>
        <v>33.531292827775239</v>
      </c>
      <c r="D242" s="7">
        <f>(PSCE!D254-PSCE!D242)/PSCE!D242*100</f>
        <v>3.9951814531078234</v>
      </c>
      <c r="E242" s="7">
        <f>(PSCE!E254-PSCE!E242)/PSCE!E242*100</f>
        <v>5.103220149848557</v>
      </c>
      <c r="F242" s="7">
        <f>(PSCE!F254-PSCE!F242)/PSCE!F242*100</f>
        <v>-22.275932058540754</v>
      </c>
      <c r="G242" s="7">
        <f>(PSCE!G254-PSCE!G242)/PSCE!G242*100</f>
        <v>4.7070144157396161</v>
      </c>
      <c r="H242" s="7">
        <f>(PSCE!H254-PSCE!H242)/PSCE!H242*100</f>
        <v>4.0764192906660019</v>
      </c>
    </row>
    <row r="243" spans="1:8" hidden="1" x14ac:dyDescent="0.2">
      <c r="A243" s="5">
        <v>40483</v>
      </c>
      <c r="B243" s="7">
        <f>(PSCE!B255-PSCE!B243)/PSCE!B243*100</f>
        <v>7.7726381949471239</v>
      </c>
      <c r="C243" s="7">
        <f>(PSCE!C255-PSCE!C243)/PSCE!C243*100</f>
        <v>7.1964017991004496</v>
      </c>
      <c r="D243" s="7">
        <f>(PSCE!D255-PSCE!D243)/PSCE!D243*100</f>
        <v>4.396125688934446</v>
      </c>
      <c r="E243" s="7">
        <f>(PSCE!E255-PSCE!E243)/PSCE!E243*100</f>
        <v>5.6070022840025278</v>
      </c>
      <c r="F243" s="7">
        <f>(PSCE!F255-PSCE!F243)/PSCE!F243*100</f>
        <v>-21.154269972451793</v>
      </c>
      <c r="G243" s="7">
        <f>(PSCE!G255-PSCE!G243)/PSCE!G243*100</f>
        <v>4.751378893523003</v>
      </c>
      <c r="H243" s="7">
        <f>(PSCE!H255-PSCE!H243)/PSCE!H243*100</f>
        <v>4.9230601785605677</v>
      </c>
    </row>
    <row r="244" spans="1:8" hidden="1" x14ac:dyDescent="0.2">
      <c r="A244" s="5">
        <v>40513</v>
      </c>
      <c r="B244" s="7">
        <f>(PSCE!B256-PSCE!B244)/PSCE!B244*100</f>
        <v>24.09650279122026</v>
      </c>
      <c r="C244" s="7">
        <f>(PSCE!C256-PSCE!C244)/PSCE!C244*100</f>
        <v>-27.83936930278394</v>
      </c>
      <c r="D244" s="7">
        <f>(PSCE!D256-PSCE!D244)/PSCE!D244*100</f>
        <v>4.3224624814038961</v>
      </c>
      <c r="E244" s="7">
        <f>(PSCE!E256-PSCE!E244)/PSCE!E244*100</f>
        <v>6.0330537495657355</v>
      </c>
      <c r="F244" s="7">
        <f>(PSCE!F256-PSCE!F244)/PSCE!F244*100</f>
        <v>-20.486964381549587</v>
      </c>
      <c r="G244" s="7">
        <f>(PSCE!G256-PSCE!G244)/PSCE!G244*100</f>
        <v>4.0082998484948291</v>
      </c>
      <c r="H244" s="7">
        <f>(PSCE!H256-PSCE!H244)/PSCE!H244*100</f>
        <v>5.6855461909459253</v>
      </c>
    </row>
    <row r="245" spans="1:8" x14ac:dyDescent="0.2">
      <c r="A245" s="5">
        <v>40544</v>
      </c>
      <c r="B245" s="7">
        <f>(PSCE!B257-PSCE!B245)/PSCE!B245*100</f>
        <v>9.3746242288018795</v>
      </c>
      <c r="C245" s="7">
        <f>(PSCE!C257-PSCE!C245)/PSCE!C245*100</f>
        <v>30.075017049329393</v>
      </c>
      <c r="D245" s="7">
        <f>(PSCE!D257-PSCE!D245)/PSCE!D245*100</f>
        <v>4.7342182012210143</v>
      </c>
      <c r="E245" s="7">
        <f>(PSCE!E257-PSCE!E245)/PSCE!E245*100</f>
        <v>6.6616417569993356</v>
      </c>
      <c r="F245" s="7">
        <f>(PSCE!F257-PSCE!F245)/PSCE!F245*100</f>
        <v>-19.907488217839063</v>
      </c>
      <c r="G245" s="7">
        <f>(PSCE!G257-PSCE!G245)/PSCE!G245*100</f>
        <v>3.8134118325659108</v>
      </c>
      <c r="H245" s="7">
        <f>(PSCE!H257-PSCE!H245)/PSCE!H245*100</f>
        <v>6.948732798146791</v>
      </c>
    </row>
    <row r="246" spans="1:8" x14ac:dyDescent="0.2">
      <c r="A246" s="5">
        <v>40575</v>
      </c>
      <c r="B246" s="7">
        <f>(PSCE!B258-PSCE!B246)/PSCE!B246*100</f>
        <v>10.951800433050092</v>
      </c>
      <c r="C246" s="7">
        <f>(PSCE!C258-PSCE!C246)/PSCE!C246*100</f>
        <v>23.073263558515698</v>
      </c>
      <c r="D246" s="7">
        <f>(PSCE!D258-PSCE!D246)/PSCE!D246*100</f>
        <v>5.0994271007416723</v>
      </c>
      <c r="E246" s="7">
        <f>(PSCE!E258-PSCE!E246)/PSCE!E246*100</f>
        <v>7.2244605383493585</v>
      </c>
      <c r="F246" s="7">
        <f>(PSCE!F258-PSCE!F246)/PSCE!F246*100</f>
        <v>-19.853638302915382</v>
      </c>
      <c r="G246" s="7">
        <f>(PSCE!G258-PSCE!G246)/PSCE!G246*100</f>
        <v>3.441524010391519</v>
      </c>
      <c r="H246" s="7">
        <f>(PSCE!H258-PSCE!H246)/PSCE!H246*100</f>
        <v>8.4342325361857782</v>
      </c>
    </row>
    <row r="247" spans="1:8" x14ac:dyDescent="0.2">
      <c r="A247" s="5">
        <v>40603</v>
      </c>
      <c r="B247" s="7">
        <f>(PSCE!B259-PSCE!B247)/PSCE!B247*100</f>
        <v>2.247690818222257</v>
      </c>
      <c r="C247" s="7">
        <f>(PSCE!C259-PSCE!C247)/PSCE!C247*100</f>
        <v>16.225839267548324</v>
      </c>
      <c r="D247" s="7">
        <f>(PSCE!D259-PSCE!D247)/PSCE!D247*100</f>
        <v>5.3138164773578556</v>
      </c>
      <c r="E247" s="7">
        <f>(PSCE!E259-PSCE!E247)/PSCE!E247*100</f>
        <v>7.9429334042479844</v>
      </c>
      <c r="F247" s="7">
        <f>(PSCE!F259-PSCE!F247)/PSCE!F247*100</f>
        <v>-19.573320403648594</v>
      </c>
      <c r="G247" s="7">
        <f>(PSCE!G259-PSCE!G247)/PSCE!G247*100</f>
        <v>2.8897805171465754</v>
      </c>
      <c r="H247" s="7">
        <f>(PSCE!H259-PSCE!H247)/PSCE!H247*100</f>
        <v>9.7316928669253766</v>
      </c>
    </row>
    <row r="248" spans="1:8" x14ac:dyDescent="0.2">
      <c r="A248" s="5">
        <v>40634</v>
      </c>
      <c r="B248" s="7">
        <f>(PSCE!B260-PSCE!B248)/PSCE!B248*100</f>
        <v>10.621571077844843</v>
      </c>
      <c r="C248" s="7">
        <f>(PSCE!C260-PSCE!C248)/PSCE!C248*100</f>
        <v>-32.670573461699455</v>
      </c>
      <c r="D248" s="7">
        <f>(PSCE!D260-PSCE!D248)/PSCE!D248*100</f>
        <v>6.0327533505509603</v>
      </c>
      <c r="E248" s="7">
        <f>(PSCE!E260-PSCE!E248)/PSCE!E248*100</f>
        <v>8.2318555814810264</v>
      </c>
      <c r="F248" s="7">
        <f>(PSCE!F260-PSCE!F248)/PSCE!F248*100</f>
        <v>-19.263226730607542</v>
      </c>
      <c r="G248" s="7">
        <f>(PSCE!G260-PSCE!G248)/PSCE!G248*100</f>
        <v>2.9675266812136551</v>
      </c>
      <c r="H248" s="7">
        <f>(PSCE!H260-PSCE!H248)/PSCE!H248*100</f>
        <v>11.6556458093311</v>
      </c>
    </row>
    <row r="249" spans="1:8" x14ac:dyDescent="0.2">
      <c r="A249" s="5">
        <v>40664</v>
      </c>
      <c r="B249" s="7">
        <f>(PSCE!B261-PSCE!B249)/PSCE!B249*100</f>
        <v>1.3694603427109091</v>
      </c>
      <c r="C249" s="7">
        <f>(PSCE!C261-PSCE!C249)/PSCE!C249*100</f>
        <v>-31.371394938198943</v>
      </c>
      <c r="D249" s="7">
        <f>(PSCE!D261-PSCE!D249)/PSCE!D249*100</f>
        <v>5.5271201480590646</v>
      </c>
      <c r="E249" s="7">
        <f>(PSCE!E261-PSCE!E249)/PSCE!E249*100</f>
        <v>8.1715328823420315</v>
      </c>
      <c r="F249" s="7">
        <f>(PSCE!F261-PSCE!F249)/PSCE!F249*100</f>
        <v>-18.838319541693188</v>
      </c>
      <c r="G249" s="7">
        <f>(PSCE!G261-PSCE!G249)/PSCE!G249*100</f>
        <v>3.1442969414699622</v>
      </c>
      <c r="H249" s="7">
        <f>(PSCE!H261-PSCE!H249)/PSCE!H249*100</f>
        <v>9.7914620761365612</v>
      </c>
    </row>
    <row r="250" spans="1:8" x14ac:dyDescent="0.2">
      <c r="A250" s="5">
        <v>40695</v>
      </c>
      <c r="B250" s="7">
        <f>(PSCE!B262-PSCE!B250)/PSCE!B250*100</f>
        <v>1.7149256666068238</v>
      </c>
      <c r="C250" s="7">
        <f>(PSCE!C262-PSCE!C250)/PSCE!C250*100</f>
        <v>-34.110007639419408</v>
      </c>
      <c r="D250" s="7">
        <f>(PSCE!D262-PSCE!D250)/PSCE!D250*100</f>
        <v>5.612425084624789</v>
      </c>
      <c r="E250" s="7">
        <f>(PSCE!E262-PSCE!E250)/PSCE!E250*100</f>
        <v>8.5052985179683596</v>
      </c>
      <c r="F250" s="7">
        <f>(PSCE!F262-PSCE!F250)/PSCE!F250*100</f>
        <v>-17.56800835018592</v>
      </c>
      <c r="G250" s="7">
        <f>(PSCE!G262-PSCE!G250)/PSCE!G250*100</f>
        <v>3.3109405459280143</v>
      </c>
      <c r="H250" s="7">
        <f>(PSCE!H262-PSCE!H250)/PSCE!H250*100</f>
        <v>9.5422033294303308</v>
      </c>
    </row>
    <row r="251" spans="1:8" x14ac:dyDescent="0.2">
      <c r="A251" s="5">
        <v>40725</v>
      </c>
      <c r="B251" s="7">
        <f>(PSCE!B263-PSCE!B251)/PSCE!B251*100</f>
        <v>-0.13090485964090051</v>
      </c>
      <c r="C251" s="7">
        <f>(PSCE!C263-PSCE!C251)/PSCE!C251*100</f>
        <v>-28.350313479623821</v>
      </c>
      <c r="D251" s="7">
        <f>(PSCE!D263-PSCE!D251)/PSCE!D251*100</f>
        <v>6.1169447112000217</v>
      </c>
      <c r="E251" s="7">
        <f>(PSCE!E263-PSCE!E251)/PSCE!E251*100</f>
        <v>8.992715398141172</v>
      </c>
      <c r="F251" s="7">
        <f>(PSCE!F263-PSCE!F251)/PSCE!F251*100</f>
        <v>-20.169398377137686</v>
      </c>
      <c r="G251" s="7">
        <f>(PSCE!G263-PSCE!G251)/PSCE!G251*100</f>
        <v>2.9029259689221534</v>
      </c>
      <c r="H251" s="7">
        <f>(PSCE!H263-PSCE!H251)/PSCE!H251*100</f>
        <v>11.647644775402505</v>
      </c>
    </row>
    <row r="252" spans="1:8" x14ac:dyDescent="0.2">
      <c r="A252" s="5">
        <v>40756</v>
      </c>
      <c r="B252" s="7">
        <f>(PSCE!B264-PSCE!B252)/PSCE!B252*100</f>
        <v>7.3961531232378919</v>
      </c>
      <c r="C252" s="7">
        <f>(PSCE!C264-PSCE!C252)/PSCE!C252*100</f>
        <v>-14.25556408288565</v>
      </c>
      <c r="D252" s="7">
        <f>(PSCE!D264-PSCE!D252)/PSCE!D252*100</f>
        <v>6.0212705603597518</v>
      </c>
      <c r="E252" s="7">
        <f>(PSCE!E264-PSCE!E252)/PSCE!E252*100</f>
        <v>7.8412135028158927</v>
      </c>
      <c r="F252" s="7">
        <f>(PSCE!F264-PSCE!F252)/PSCE!F252*100</f>
        <v>-20.57436776682383</v>
      </c>
      <c r="G252" s="7">
        <f>(PSCE!G264-PSCE!G252)/PSCE!G252*100</f>
        <v>1.9083239005475021</v>
      </c>
      <c r="H252" s="7">
        <f>(PSCE!H264-PSCE!H252)/PSCE!H252*100</f>
        <v>13.376134713357377</v>
      </c>
    </row>
    <row r="253" spans="1:8" x14ac:dyDescent="0.2">
      <c r="A253" s="5">
        <v>40787</v>
      </c>
      <c r="B253" s="7">
        <f>(PSCE!B265-PSCE!B253)/PSCE!B253*100</f>
        <v>8.6747728228179675</v>
      </c>
      <c r="C253" s="7">
        <f>(PSCE!C265-PSCE!C253)/PSCE!C253*100</f>
        <v>-14.717052791492593</v>
      </c>
      <c r="D253" s="7">
        <f>(PSCE!D265-PSCE!D253)/PSCE!D253*100</f>
        <v>5.3219709290138848</v>
      </c>
      <c r="E253" s="7">
        <f>(PSCE!E265-PSCE!E253)/PSCE!E253*100</f>
        <v>8.6558916185040182</v>
      </c>
      <c r="F253" s="7">
        <f>(PSCE!F265-PSCE!F253)/PSCE!F253*100</f>
        <v>-21.108268246700781</v>
      </c>
      <c r="G253" s="7">
        <f>(PSCE!G265-PSCE!G253)/PSCE!G253*100</f>
        <v>2.1852127378752608</v>
      </c>
      <c r="H253" s="7">
        <f>(PSCE!H265-PSCE!H253)/PSCE!H253*100</f>
        <v>10.435568369178631</v>
      </c>
    </row>
    <row r="254" spans="1:8" x14ac:dyDescent="0.2">
      <c r="A254" s="5">
        <v>40817</v>
      </c>
      <c r="B254" s="7">
        <f>(PSCE!B266-PSCE!B254)/PSCE!B254*100</f>
        <v>-0.569511975508734</v>
      </c>
      <c r="C254" s="7">
        <f>(PSCE!C266-PSCE!C254)/PSCE!C254*100</f>
        <v>-25.145398563120082</v>
      </c>
      <c r="D254" s="7">
        <f>(PSCE!D266-PSCE!D254)/PSCE!D254*100</f>
        <v>6.0356042734221376</v>
      </c>
      <c r="E254" s="7">
        <f>(PSCE!E266-PSCE!E254)/PSCE!E254*100</f>
        <v>8.9719404682908337</v>
      </c>
      <c r="F254" s="7">
        <f>(PSCE!F266-PSCE!F254)/PSCE!F254*100</f>
        <v>-21.437652475689791</v>
      </c>
      <c r="G254" s="7">
        <f>(PSCE!G266-PSCE!G254)/PSCE!G254*100</f>
        <v>2.0775636541354827</v>
      </c>
      <c r="H254" s="7">
        <f>(PSCE!H266-PSCE!H254)/PSCE!H254*100</f>
        <v>12.651066323446845</v>
      </c>
    </row>
    <row r="255" spans="1:8" x14ac:dyDescent="0.2">
      <c r="A255" s="5">
        <v>40848</v>
      </c>
      <c r="B255" s="7">
        <f>(PSCE!B267-PSCE!B255)/PSCE!B255*100</f>
        <v>9.7053740365477079</v>
      </c>
      <c r="C255" s="7">
        <f>(PSCE!C267-PSCE!C255)/PSCE!C255*100</f>
        <v>-0.17982017982017981</v>
      </c>
      <c r="D255" s="7">
        <f>(PSCE!D267-PSCE!D255)/PSCE!D255*100</f>
        <v>6.0186762370459723</v>
      </c>
      <c r="E255" s="7">
        <f>(PSCE!E267-PSCE!E255)/PSCE!E255*100</f>
        <v>9.7285504945083421</v>
      </c>
      <c r="F255" s="7">
        <f>(PSCE!F267-PSCE!F255)/PSCE!F255*100</f>
        <v>-21.557597568219141</v>
      </c>
      <c r="G255" s="7">
        <f>(PSCE!G267-PSCE!G255)/PSCE!G255*100</f>
        <v>1.9241809836316133</v>
      </c>
      <c r="H255" s="7">
        <f>(PSCE!H267-PSCE!H255)/PSCE!H255*100</f>
        <v>12.560027580652051</v>
      </c>
    </row>
    <row r="256" spans="1:8" x14ac:dyDescent="0.2">
      <c r="A256" s="5">
        <v>40878</v>
      </c>
      <c r="B256" s="7">
        <f>(PSCE!B268-PSCE!B256)/PSCE!B256*100</f>
        <v>-9.292079560846938</v>
      </c>
      <c r="C256" s="7">
        <f>(PSCE!C268-PSCE!C256)/PSCE!C256*100</f>
        <v>61.864117446227382</v>
      </c>
      <c r="D256" s="7">
        <f>(PSCE!D268-PSCE!D256)/PSCE!D256*100</f>
        <v>7.3515370314101336</v>
      </c>
      <c r="E256" s="7">
        <f>(PSCE!E268-PSCE!E256)/PSCE!E256*100</f>
        <v>10.661561648708611</v>
      </c>
      <c r="F256" s="7">
        <f>(PSCE!F268-PSCE!F256)/PSCE!F256*100</f>
        <v>-20.483126110124335</v>
      </c>
      <c r="G256" s="7">
        <f>(PSCE!G268-PSCE!G256)/PSCE!G256*100</f>
        <v>2.5381270829195079</v>
      </c>
      <c r="H256" s="7">
        <f>(PSCE!H268-PSCE!H256)/PSCE!H256*100</f>
        <v>15.092873962303157</v>
      </c>
    </row>
    <row r="257" spans="1:8" x14ac:dyDescent="0.2">
      <c r="A257" s="5">
        <v>40909</v>
      </c>
      <c r="B257" s="7">
        <f>(PSCE!B269-PSCE!B257)/PSCE!B257*100</f>
        <v>9.8244338074860877</v>
      </c>
      <c r="C257" s="7">
        <f>(PSCE!C269-PSCE!C257)/PSCE!C257*100</f>
        <v>-19.486193638587906</v>
      </c>
      <c r="D257" s="7">
        <f>(PSCE!D269-PSCE!D257)/PSCE!D257*100</f>
        <v>7.2582051800114069</v>
      </c>
      <c r="E257" s="7">
        <f>(PSCE!E269-PSCE!E257)/PSCE!E257*100</f>
        <v>11.415832930412467</v>
      </c>
      <c r="F257" s="7">
        <f>(PSCE!F269-PSCE!F257)/PSCE!F257*100</f>
        <v>-25.923504413206931</v>
      </c>
      <c r="G257" s="7">
        <f>(PSCE!G269-PSCE!G257)/PSCE!G257*100</f>
        <v>2.3671416596814749</v>
      </c>
      <c r="H257" s="7">
        <f>(PSCE!H269-PSCE!H257)/PSCE!H257*100</f>
        <v>14.924167518058736</v>
      </c>
    </row>
    <row r="258" spans="1:8" x14ac:dyDescent="0.2">
      <c r="A258" s="5">
        <v>40940</v>
      </c>
      <c r="B258" s="7">
        <f>(PSCE!B270-PSCE!B258)/PSCE!B258*100</f>
        <v>5.3461904293351701</v>
      </c>
      <c r="C258" s="7">
        <f>(PSCE!C270-PSCE!C258)/PSCE!C258*100</f>
        <v>-14.940085040587553</v>
      </c>
      <c r="D258" s="7">
        <f>(PSCE!D270-PSCE!D258)/PSCE!D258*100</f>
        <v>8.1333687030098556</v>
      </c>
      <c r="E258" s="7">
        <f>(PSCE!E270-PSCE!E258)/PSCE!E258*100</f>
        <v>11.877878643977152</v>
      </c>
      <c r="F258" s="7">
        <f>(PSCE!F270-PSCE!F258)/PSCE!F258*100</f>
        <v>-27.377915788695429</v>
      </c>
      <c r="G258" s="7">
        <f>(PSCE!G270-PSCE!G258)/PSCE!G258*100</f>
        <v>2.3453541083788418</v>
      </c>
      <c r="H258" s="7">
        <f>(PSCE!H270-PSCE!H258)/PSCE!H258*100</f>
        <v>17.268747343761721</v>
      </c>
    </row>
    <row r="259" spans="1:8" x14ac:dyDescent="0.2">
      <c r="A259" s="5">
        <v>40969</v>
      </c>
      <c r="B259" s="7">
        <f>(PSCE!B271-PSCE!B259)/PSCE!B259*100</f>
        <v>9.4465486061350532</v>
      </c>
      <c r="C259" s="7">
        <f>(PSCE!C271-PSCE!C259)/PSCE!C259*100</f>
        <v>2.9102844638949672</v>
      </c>
      <c r="D259" s="7">
        <f>(PSCE!D271-PSCE!D259)/PSCE!D259*100</f>
        <v>9.1570944851273417</v>
      </c>
      <c r="E259" s="7">
        <f>(PSCE!E271-PSCE!E259)/PSCE!E259*100</f>
        <v>12.178475295405812</v>
      </c>
      <c r="F259" s="7">
        <f>(PSCE!F271-PSCE!F259)/PSCE!F259*100</f>
        <v>-26.443104747550866</v>
      </c>
      <c r="G259" s="7">
        <f>(PSCE!G271-PSCE!G259)/PSCE!G259*100</f>
        <v>2.5986739898374278</v>
      </c>
      <c r="H259" s="7">
        <f>(PSCE!H271-PSCE!H259)/PSCE!H259*100</f>
        <v>19.608072655656727</v>
      </c>
    </row>
    <row r="260" spans="1:8" x14ac:dyDescent="0.2">
      <c r="A260" s="5">
        <v>41000</v>
      </c>
      <c r="B260" s="7">
        <f>(PSCE!B272-PSCE!B260)/PSCE!B260*100</f>
        <v>1.0423760726218041</v>
      </c>
      <c r="C260" s="7">
        <f>(PSCE!C272-PSCE!C260)/PSCE!C260*100</f>
        <v>59.682934410941868</v>
      </c>
      <c r="D260" s="7">
        <f>(PSCE!D272-PSCE!D260)/PSCE!D260*100</f>
        <v>7.6662249708500898</v>
      </c>
      <c r="E260" s="7">
        <f>(PSCE!E272-PSCE!E260)/PSCE!E260*100</f>
        <v>12.45478434914425</v>
      </c>
      <c r="F260" s="7">
        <f>(PSCE!F272-PSCE!F260)/PSCE!F260*100</f>
        <v>-26.458903845412117</v>
      </c>
      <c r="G260" s="7">
        <f>(PSCE!G272-PSCE!G260)/PSCE!G260*100</f>
        <v>2.4034975230331201</v>
      </c>
      <c r="H260" s="7">
        <f>(PSCE!H272-PSCE!H260)/PSCE!H260*100</f>
        <v>15.39102964298927</v>
      </c>
    </row>
    <row r="261" spans="1:8" x14ac:dyDescent="0.2">
      <c r="A261" s="5">
        <v>41030</v>
      </c>
      <c r="B261" s="7">
        <f>(PSCE!B273-PSCE!B261)/PSCE!B261*100</f>
        <v>11.252878464818764</v>
      </c>
      <c r="C261" s="7">
        <f>(PSCE!C273-PSCE!C261)/PSCE!C261*100</f>
        <v>60.320182961692396</v>
      </c>
      <c r="D261" s="7">
        <f>(PSCE!D273-PSCE!D261)/PSCE!D261*100</f>
        <v>8.0422041395001784</v>
      </c>
      <c r="E261" s="7">
        <f>(PSCE!E273-PSCE!E261)/PSCE!E261*100</f>
        <v>13.471013969606179</v>
      </c>
      <c r="F261" s="7">
        <f>(PSCE!F273-PSCE!F261)/PSCE!F261*100</f>
        <v>-26.497000117642443</v>
      </c>
      <c r="G261" s="7">
        <f>(PSCE!G273-PSCE!G261)/PSCE!G261*100</f>
        <v>2.1873054083197911</v>
      </c>
      <c r="H261" s="7">
        <f>(PSCE!H273-PSCE!H261)/PSCE!H261*100</f>
        <v>16.585844236323034</v>
      </c>
    </row>
    <row r="262" spans="1:8" x14ac:dyDescent="0.2">
      <c r="A262" s="5">
        <v>41061</v>
      </c>
      <c r="B262" s="7">
        <f>(PSCE!B274-PSCE!B262)/PSCE!B262*100</f>
        <v>16.810529589255246</v>
      </c>
      <c r="C262" s="7">
        <f>(PSCE!C274-PSCE!C262)/PSCE!C262*100</f>
        <v>67.652173913043484</v>
      </c>
      <c r="D262" s="7">
        <f>(PSCE!D274-PSCE!D262)/PSCE!D262*100</f>
        <v>8.1018074037828587</v>
      </c>
      <c r="E262" s="7">
        <f>(PSCE!E274-PSCE!E262)/PSCE!E262*100</f>
        <v>14.364134179185942</v>
      </c>
      <c r="F262" s="7">
        <f>(PSCE!F274-PSCE!F262)/PSCE!F262*100</f>
        <v>-27.599715099715098</v>
      </c>
      <c r="G262" s="7">
        <f>(PSCE!G274-PSCE!G262)/PSCE!G262*100</f>
        <v>2.1665993555154315</v>
      </c>
      <c r="H262" s="7">
        <f>(PSCE!H274-PSCE!H262)/PSCE!H262*100</f>
        <v>16.492776186686342</v>
      </c>
    </row>
    <row r="263" spans="1:8" x14ac:dyDescent="0.2">
      <c r="A263" s="5">
        <v>41091</v>
      </c>
      <c r="B263" s="7">
        <f>(PSCE!B275-PSCE!B263)/PSCE!B263*100</f>
        <v>24.72732862968477</v>
      </c>
      <c r="C263" s="7">
        <f>(PSCE!C275-PSCE!C263)/PSCE!C263*100</f>
        <v>61.19770303527482</v>
      </c>
      <c r="D263" s="7">
        <f>(PSCE!D275-PSCE!D263)/PSCE!D263*100</f>
        <v>7.2561968742110032</v>
      </c>
      <c r="E263" s="7">
        <f>(PSCE!E275-PSCE!E263)/PSCE!E263*100</f>
        <v>14.484017941035688</v>
      </c>
      <c r="F263" s="7">
        <f>(PSCE!F275-PSCE!F263)/PSCE!F263*100</f>
        <v>-27.905564104640803</v>
      </c>
      <c r="G263" s="7">
        <f>(PSCE!G275-PSCE!G263)/PSCE!G263*100</f>
        <v>1.8806259808706021</v>
      </c>
      <c r="H263" s="7">
        <f>(PSCE!H275-PSCE!H263)/PSCE!H263*100</f>
        <v>14.183081977907342</v>
      </c>
    </row>
    <row r="264" spans="1:8" x14ac:dyDescent="0.2">
      <c r="A264" s="5">
        <v>41122</v>
      </c>
      <c r="B264" s="7">
        <f>(PSCE!B276-PSCE!B264)/PSCE!B264*100</f>
        <v>7.1770265145990724</v>
      </c>
      <c r="C264" s="7">
        <f>(PSCE!C276-PSCE!C264)/PSCE!C264*100</f>
        <v>98.433654061311259</v>
      </c>
      <c r="D264" s="7">
        <f>(PSCE!D276-PSCE!D264)/PSCE!D264*100</f>
        <v>7.7909073292800359</v>
      </c>
      <c r="E264" s="7">
        <f>(PSCE!E276-PSCE!E264)/PSCE!E264*100</f>
        <v>16.533396363571494</v>
      </c>
      <c r="F264" s="7">
        <f>(PSCE!F276-PSCE!F264)/PSCE!F264*100</f>
        <v>-26.746647847565281</v>
      </c>
      <c r="G264" s="7">
        <f>(PSCE!G276-PSCE!G264)/PSCE!G264*100</f>
        <v>2.1003042496810287</v>
      </c>
      <c r="H264" s="7">
        <f>(PSCE!H276-PSCE!H264)/PSCE!H264*100</f>
        <v>14.549558368929469</v>
      </c>
    </row>
    <row r="265" spans="1:8" x14ac:dyDescent="0.2">
      <c r="A265" s="5">
        <v>41153</v>
      </c>
      <c r="B265" s="7">
        <f>(PSCE!B277-PSCE!B265)/PSCE!B265*100</f>
        <v>8.5915995893529331</v>
      </c>
      <c r="C265" s="7">
        <f>(PSCE!C277-PSCE!C265)/PSCE!C265*100</f>
        <v>135.5377421509686</v>
      </c>
      <c r="D265" s="7">
        <f>(PSCE!D277-PSCE!D265)/PSCE!D265*100</f>
        <v>8.7739877921329263</v>
      </c>
      <c r="E265" s="7">
        <f>(PSCE!E277-PSCE!E265)/PSCE!E265*100</f>
        <v>16.349309704611649</v>
      </c>
      <c r="F265" s="7">
        <f>(PSCE!F277-PSCE!F265)/PSCE!F265*100</f>
        <v>-25.898267474609543</v>
      </c>
      <c r="G265" s="7">
        <f>(PSCE!G277-PSCE!G265)/PSCE!G265*100</f>
        <v>1.6908711744039679</v>
      </c>
      <c r="H265" s="7">
        <f>(PSCE!H277-PSCE!H265)/PSCE!H265*100</f>
        <v>17.923389294481108</v>
      </c>
    </row>
    <row r="266" spans="1:8" x14ac:dyDescent="0.2">
      <c r="A266" s="5">
        <v>41183</v>
      </c>
      <c r="B266" s="7">
        <f>(PSCE!B278-PSCE!B266)/PSCE!B266*100</f>
        <v>3.0812071268479317</v>
      </c>
      <c r="C266" s="7">
        <f>(PSCE!C278-PSCE!C266)/PSCE!C266*100</f>
        <v>98.880255941499087</v>
      </c>
      <c r="D266" s="7">
        <f>(PSCE!D278-PSCE!D266)/PSCE!D266*100</f>
        <v>8.4953250399426601</v>
      </c>
      <c r="E266" s="7">
        <f>(PSCE!E278-PSCE!E266)/PSCE!E266*100</f>
        <v>16.688341909190157</v>
      </c>
      <c r="F266" s="7">
        <f>(PSCE!F278-PSCE!F266)/PSCE!F266*100</f>
        <v>-25.966585024492652</v>
      </c>
      <c r="G266" s="7">
        <f>(PSCE!G278-PSCE!G266)/PSCE!G266*100</f>
        <v>1.9364256813210541</v>
      </c>
      <c r="H266" s="7">
        <f>(PSCE!H278-PSCE!H266)/PSCE!H266*100</f>
        <v>16.517415780829978</v>
      </c>
    </row>
    <row r="267" spans="1:8" x14ac:dyDescent="0.2">
      <c r="A267" s="5">
        <v>41214</v>
      </c>
      <c r="B267" s="7">
        <f>(PSCE!B279-PSCE!B267)/PSCE!B267*100</f>
        <v>2.9872476406641981</v>
      </c>
      <c r="C267" s="7">
        <f>(PSCE!C279-PSCE!C267)/PSCE!C267*100</f>
        <v>77.241793434747791</v>
      </c>
      <c r="D267" s="7">
        <f>(PSCE!D279-PSCE!D267)/PSCE!D267*100</f>
        <v>9.8585362207269878</v>
      </c>
      <c r="E267" s="7">
        <f>(PSCE!E279-PSCE!E267)/PSCE!E267*100</f>
        <v>16.968541468064824</v>
      </c>
      <c r="F267" s="7">
        <f>(PSCE!F279-PSCE!F267)/PSCE!F267*100</f>
        <v>-26.101287247784061</v>
      </c>
      <c r="G267" s="7">
        <f>(PSCE!G279-PSCE!G267)/PSCE!G267*100</f>
        <v>2.0280643087298893</v>
      </c>
      <c r="H267" s="7">
        <f>(PSCE!H279-PSCE!H267)/PSCE!H267*100</f>
        <v>20.03179434776186</v>
      </c>
    </row>
    <row r="268" spans="1:8" x14ac:dyDescent="0.2">
      <c r="A268" s="5">
        <v>41244</v>
      </c>
      <c r="B268" s="7">
        <f>(PSCE!B280-PSCE!B268)/PSCE!B268*100</f>
        <v>6.612908296394103</v>
      </c>
      <c r="C268" s="7">
        <f>(PSCE!C280-PSCE!C268)/PSCE!C268*100</f>
        <v>101.07572242143009</v>
      </c>
      <c r="D268" s="7">
        <f>(PSCE!D280-PSCE!D268)/PSCE!D268*100</f>
        <v>10.005867179153332</v>
      </c>
      <c r="E268" s="7">
        <f>(PSCE!E280-PSCE!E268)/PSCE!E268*100</f>
        <v>16.554579907285216</v>
      </c>
      <c r="F268" s="7">
        <f>(PSCE!F280-PSCE!F268)/PSCE!F268*100</f>
        <v>-27.470514653323804</v>
      </c>
      <c r="G268" s="7">
        <f>(PSCE!G280-PSCE!G268)/PSCE!G268*100</f>
        <v>1.9146381521996487</v>
      </c>
      <c r="H268" s="7">
        <f>(PSCE!H280-PSCE!H268)/PSCE!H268*100</f>
        <v>20.488646329737211</v>
      </c>
    </row>
    <row r="269" spans="1:8" x14ac:dyDescent="0.2">
      <c r="A269" s="5">
        <v>41275</v>
      </c>
      <c r="B269" s="7">
        <f>(PSCE!B281-PSCE!B269)/PSCE!B269*100</f>
        <v>2.7205593587087931</v>
      </c>
      <c r="C269" s="7">
        <f>(PSCE!C281-PSCE!C269)/PSCE!C269*100</f>
        <v>77.81636639895811</v>
      </c>
      <c r="D269" s="7">
        <f>(PSCE!D281-PSCE!D269)/PSCE!D269*100</f>
        <v>8.8501960500049126</v>
      </c>
      <c r="E269" s="7">
        <f>(PSCE!E281-PSCE!E269)/PSCE!E269*100</f>
        <v>16.237779103780081</v>
      </c>
      <c r="F269" s="7">
        <f>(PSCE!F281-PSCE!F269)/PSCE!F269*100</f>
        <v>-22.879278219084046</v>
      </c>
      <c r="G269" s="7">
        <f>(PSCE!G281-PSCE!G269)/PSCE!G269*100</f>
        <v>1.8264340225625477</v>
      </c>
      <c r="H269" s="7">
        <f>(PSCE!H281-PSCE!H269)/PSCE!H269*100</f>
        <v>17.157349570405696</v>
      </c>
    </row>
    <row r="270" spans="1:8" x14ac:dyDescent="0.2">
      <c r="A270" s="5">
        <v>41306</v>
      </c>
      <c r="B270" s="7">
        <f>(PSCE!B282-PSCE!B270)/PSCE!B270*100</f>
        <v>4.3222080388555062</v>
      </c>
      <c r="C270" s="7">
        <f>(PSCE!C282-PSCE!C270)/PSCE!C270*100</f>
        <v>81.981367870938428</v>
      </c>
      <c r="D270" s="7">
        <f>(PSCE!D282-PSCE!D270)/PSCE!D270*100</f>
        <v>7.9439995384422701</v>
      </c>
      <c r="E270" s="7">
        <f>(PSCE!E282-PSCE!E270)/PSCE!E270*100</f>
        <v>16.176822081743332</v>
      </c>
      <c r="F270" s="7">
        <f>(PSCE!F282-PSCE!F270)/PSCE!F270*100</f>
        <v>-20.92135403410537</v>
      </c>
      <c r="G270" s="7">
        <f>(PSCE!G282-PSCE!G270)/PSCE!G270*100</f>
        <v>1.6263233638601233</v>
      </c>
      <c r="H270" s="7">
        <f>(PSCE!H282-PSCE!H270)/PSCE!H270*100</f>
        <v>14.644151029995072</v>
      </c>
    </row>
    <row r="271" spans="1:8" x14ac:dyDescent="0.2">
      <c r="A271" s="5">
        <v>41334</v>
      </c>
      <c r="B271" s="7">
        <f>(PSCE!B283-PSCE!B271)/PSCE!B271*100</f>
        <v>0.95088151392807596</v>
      </c>
      <c r="C271" s="7">
        <f>(PSCE!C283-PSCE!C271)/PSCE!C271*100</f>
        <v>53.689134594939404</v>
      </c>
      <c r="D271" s="7">
        <f>(PSCE!D283-PSCE!D271)/PSCE!D271*100</f>
        <v>8.1560326450949798</v>
      </c>
      <c r="E271" s="7">
        <f>(PSCE!E283-PSCE!E271)/PSCE!E271*100</f>
        <v>16.024629500089475</v>
      </c>
      <c r="F271" s="7">
        <f>(PSCE!F283-PSCE!F271)/PSCE!F271*100</f>
        <v>-19.168118020694603</v>
      </c>
      <c r="G271" s="7">
        <f>(PSCE!G283-PSCE!G271)/PSCE!G271*100</f>
        <v>1.6169746463071795</v>
      </c>
      <c r="H271" s="7">
        <f>(PSCE!H283-PSCE!H271)/PSCE!H271*100</f>
        <v>15.026429654059623</v>
      </c>
    </row>
    <row r="272" spans="1:8" x14ac:dyDescent="0.2">
      <c r="A272" s="5">
        <v>41365</v>
      </c>
      <c r="B272" s="7">
        <f>(PSCE!B284-PSCE!B272)/PSCE!B272*100</f>
        <v>13.816290281654403</v>
      </c>
      <c r="C272" s="7">
        <f>(PSCE!C284-PSCE!C272)/PSCE!C272*100</f>
        <v>51.236130036986573</v>
      </c>
      <c r="D272" s="7">
        <f>(PSCE!D284-PSCE!D272)/PSCE!D272*100</f>
        <v>8.7504331191546445</v>
      </c>
      <c r="E272" s="7">
        <f>(PSCE!E284-PSCE!E272)/PSCE!E272*100</f>
        <v>16.485521138129354</v>
      </c>
      <c r="F272" s="7">
        <f>(PSCE!F284-PSCE!F272)/PSCE!F272*100</f>
        <v>-18.733938217863326</v>
      </c>
      <c r="G272" s="7">
        <f>(PSCE!G284-PSCE!G272)/PSCE!G272*100</f>
        <v>1.7570994907039019</v>
      </c>
      <c r="H272" s="7">
        <f>(PSCE!H284-PSCE!H272)/PSCE!H272*100</f>
        <v>16.406397743681971</v>
      </c>
    </row>
    <row r="273" spans="1:8" x14ac:dyDescent="0.2">
      <c r="A273" s="5">
        <v>41395</v>
      </c>
      <c r="B273" s="7">
        <f>(PSCE!B285-PSCE!B273)/PSCE!B273*100</f>
        <v>4.2730980344055691</v>
      </c>
      <c r="C273" s="7">
        <f>(PSCE!C285-PSCE!C273)/PSCE!C273*100</f>
        <v>33.273894436519257</v>
      </c>
      <c r="D273" s="7">
        <f>(PSCE!D285-PSCE!D273)/PSCE!D273*100</f>
        <v>9.2789629803031364</v>
      </c>
      <c r="E273" s="7">
        <f>(PSCE!E285-PSCE!E273)/PSCE!E273*100</f>
        <v>16.236345778375131</v>
      </c>
      <c r="F273" s="7">
        <f>(PSCE!F285-PSCE!F273)/PSCE!F273*100</f>
        <v>-18.624626547161757</v>
      </c>
      <c r="G273" s="7">
        <f>(PSCE!G285-PSCE!G273)/PSCE!G273*100</f>
        <v>1.777840117934365</v>
      </c>
      <c r="H273" s="7">
        <f>(PSCE!H285-PSCE!H273)/PSCE!H273*100</f>
        <v>17.864382429964184</v>
      </c>
    </row>
    <row r="274" spans="1:8" x14ac:dyDescent="0.2">
      <c r="A274" s="5">
        <v>41426</v>
      </c>
      <c r="B274" s="7">
        <f>(PSCE!B286-PSCE!B274)/PSCE!B274*100</f>
        <v>-2.5967765146064181</v>
      </c>
      <c r="C274" s="7">
        <f>(PSCE!C286-PSCE!C274)/PSCE!C274*100</f>
        <v>59.733748271092665</v>
      </c>
      <c r="D274" s="7">
        <f>(PSCE!D286-PSCE!D274)/PSCE!D274*100</f>
        <v>9.5190216257078326</v>
      </c>
      <c r="E274" s="7">
        <f>(PSCE!E286-PSCE!E274)/PSCE!E274*100</f>
        <v>15.767772827026668</v>
      </c>
      <c r="F274" s="7">
        <f>(PSCE!F286-PSCE!F274)/PSCE!F274*100</f>
        <v>-17.133956386292834</v>
      </c>
      <c r="G274" s="7">
        <f>(PSCE!G286-PSCE!G274)/PSCE!G274*100</f>
        <v>1.6012057182744455</v>
      </c>
      <c r="H274" s="7">
        <f>(PSCE!H286-PSCE!H274)/PSCE!H274*100</f>
        <v>18.798356351559249</v>
      </c>
    </row>
    <row r="275" spans="1:8" x14ac:dyDescent="0.2">
      <c r="A275" s="5">
        <v>41456</v>
      </c>
      <c r="B275" s="7">
        <f>(PSCE!B287-PSCE!B275)/PSCE!B275*100</f>
        <v>-11.02476111395821</v>
      </c>
      <c r="C275" s="7">
        <f>(PSCE!C287-PSCE!C275)/PSCE!C275*100</f>
        <v>32.553011026293468</v>
      </c>
      <c r="D275" s="7">
        <f>(PSCE!D287-PSCE!D275)/PSCE!D275*100</f>
        <v>8.6583557307655568</v>
      </c>
      <c r="E275" s="7">
        <f>(PSCE!E287-PSCE!E275)/PSCE!E275*100</f>
        <v>16.214364247332639</v>
      </c>
      <c r="F275" s="7">
        <f>(PSCE!F287-PSCE!F275)/PSCE!F275*100</f>
        <v>-16.744368926585405</v>
      </c>
      <c r="G275" s="7">
        <f>(PSCE!G287-PSCE!G275)/PSCE!G275*100</f>
        <v>1.7833113074123021</v>
      </c>
      <c r="H275" s="7">
        <f>(PSCE!H287-PSCE!H275)/PSCE!H275*100</f>
        <v>15.939755564803892</v>
      </c>
    </row>
    <row r="276" spans="1:8" x14ac:dyDescent="0.2">
      <c r="A276" s="5">
        <v>41487</v>
      </c>
      <c r="B276" s="7">
        <f>(PSCE!B288-PSCE!B276)/PSCE!B276*100</f>
        <v>-4.6552451453998671</v>
      </c>
      <c r="C276" s="7">
        <f>(PSCE!C288-PSCE!C276)/PSCE!C276*100</f>
        <v>4.3076229138475419</v>
      </c>
      <c r="D276" s="7">
        <f>(PSCE!D288-PSCE!D276)/PSCE!D276*100</f>
        <v>9.0331485410535439</v>
      </c>
      <c r="E276" s="7">
        <f>(PSCE!E288-PSCE!E276)/PSCE!E276*100</f>
        <v>16.113798487585342</v>
      </c>
      <c r="F276" s="7">
        <f>(PSCE!F288-PSCE!F276)/PSCE!F276*100</f>
        <v>-16.003626884279722</v>
      </c>
      <c r="G276" s="7">
        <f>(PSCE!G288-PSCE!G276)/PSCE!G276*100</f>
        <v>2.0958266476386251</v>
      </c>
      <c r="H276" s="7">
        <f>(PSCE!H288-PSCE!H276)/PSCE!H276*100</f>
        <v>16.364805022695293</v>
      </c>
    </row>
    <row r="277" spans="1:8" x14ac:dyDescent="0.2">
      <c r="A277" s="5">
        <v>41518</v>
      </c>
      <c r="B277" s="7">
        <f>(PSCE!B289-PSCE!B277)/PSCE!B277*100</f>
        <v>-3.7343033890293276</v>
      </c>
      <c r="C277" s="7">
        <f>(PSCE!C289-PSCE!C277)/PSCE!C277*100</f>
        <v>-11.741349971639252</v>
      </c>
      <c r="D277" s="7">
        <f>(PSCE!D289-PSCE!D277)/PSCE!D277*100</f>
        <v>8.3850499214731062</v>
      </c>
      <c r="E277" s="7">
        <f>(PSCE!E289-PSCE!E277)/PSCE!E277*100</f>
        <v>16.003478852734869</v>
      </c>
      <c r="F277" s="7">
        <f>(PSCE!F289-PSCE!F277)/PSCE!F277*100</f>
        <v>-12.461848545925712</v>
      </c>
      <c r="G277" s="7">
        <f>(PSCE!G289-PSCE!G277)/PSCE!G277*100</f>
        <v>2.3877177748628227</v>
      </c>
      <c r="H277" s="7">
        <f>(PSCE!H289-PSCE!H277)/PSCE!H277*100</f>
        <v>14.047798742138365</v>
      </c>
    </row>
    <row r="278" spans="1:8" x14ac:dyDescent="0.2">
      <c r="A278" s="5">
        <v>41548</v>
      </c>
      <c r="B278" s="7">
        <f>(PSCE!B290-PSCE!B278)/PSCE!B278*100</f>
        <v>4.7849131746171194</v>
      </c>
      <c r="C278" s="7">
        <f>(PSCE!C290-PSCE!C278)/PSCE!C278*100</f>
        <v>12.018844076755142</v>
      </c>
      <c r="D278" s="7">
        <f>(PSCE!D290-PSCE!D278)/PSCE!D278*100</f>
        <v>7.7761031280819601</v>
      </c>
      <c r="E278" s="7">
        <f>(PSCE!E290-PSCE!E278)/PSCE!E278*100</f>
        <v>15.825806908531106</v>
      </c>
      <c r="F278" s="7">
        <f>(PSCE!F290-PSCE!F278)/PSCE!F278*100</f>
        <v>-10.840668754061559</v>
      </c>
      <c r="G278" s="7">
        <f>(PSCE!G290-PSCE!G278)/PSCE!G278*100</f>
        <v>2.4092934759084463</v>
      </c>
      <c r="H278" s="7">
        <f>(PSCE!H290-PSCE!H278)/PSCE!H278*100</f>
        <v>12.431117765100915</v>
      </c>
    </row>
    <row r="279" spans="1:8" x14ac:dyDescent="0.2">
      <c r="A279" s="5">
        <v>41579</v>
      </c>
      <c r="B279" s="7">
        <f>(PSCE!B291-PSCE!B279)/PSCE!B279*100</f>
        <v>0.19139172230801016</v>
      </c>
      <c r="C279" s="7">
        <f>(PSCE!C291-PSCE!C279)/PSCE!C279*100</f>
        <v>15.697346132128743</v>
      </c>
      <c r="D279" s="7">
        <f>(PSCE!D291-PSCE!D279)/PSCE!D279*100</f>
        <v>7.3554849892434726</v>
      </c>
      <c r="E279" s="7">
        <f>(PSCE!E291-PSCE!E279)/PSCE!E279*100</f>
        <v>15.083665572663127</v>
      </c>
      <c r="F279" s="7">
        <f>(PSCE!F291-PSCE!F279)/PSCE!F279*100</f>
        <v>-10.728708335844734</v>
      </c>
      <c r="G279" s="7">
        <f>(PSCE!G291-PSCE!G279)/PSCE!G279*100</f>
        <v>2.1156200941194196</v>
      </c>
      <c r="H279" s="7">
        <f>(PSCE!H291-PSCE!H279)/PSCE!H279*100</f>
        <v>11.75792474666215</v>
      </c>
    </row>
    <row r="280" spans="1:8" x14ac:dyDescent="0.2">
      <c r="A280" s="5">
        <v>41621</v>
      </c>
      <c r="B280" s="7">
        <f>(PSCE!B292-PSCE!B280)/PSCE!B280*100</f>
        <v>1.2546995945447843</v>
      </c>
      <c r="C280" s="7">
        <f>(PSCE!C292-PSCE!C280)/PSCE!C280*100</f>
        <v>8.6961082555334102</v>
      </c>
      <c r="D280" s="7">
        <f>(PSCE!D292-PSCE!D280)/PSCE!D280*100</f>
        <v>6.4552536428603506</v>
      </c>
      <c r="E280" s="7">
        <f>(PSCE!E292-PSCE!E280)/PSCE!E280*100</f>
        <v>14.66198292223557</v>
      </c>
      <c r="F280" s="7">
        <f>(PSCE!F292-PSCE!F280)/PSCE!F280*100</f>
        <v>-10.021558361564521</v>
      </c>
      <c r="G280" s="7">
        <f>(PSCE!G292-PSCE!G280)/PSCE!G280*100</f>
        <v>1.8955644361515349</v>
      </c>
      <c r="H280" s="7">
        <f>(PSCE!H292-PSCE!H280)/PSCE!H280*100</f>
        <v>9.7126395201231261</v>
      </c>
    </row>
    <row r="281" spans="1:8" x14ac:dyDescent="0.2">
      <c r="A281" s="5">
        <v>41640</v>
      </c>
      <c r="B281" s="7">
        <f>(PSCE!B293-PSCE!B281)/PSCE!B281*100</f>
        <v>16.703649284836128</v>
      </c>
      <c r="C281" s="7">
        <f>(PSCE!C293-PSCE!C281)/PSCE!C281*100</f>
        <v>25.048828125</v>
      </c>
      <c r="D281" s="7">
        <f>(PSCE!D293-PSCE!D281)/PSCE!D281*100</f>
        <v>7.5993594728575529</v>
      </c>
      <c r="E281" s="7">
        <f>(PSCE!E293-PSCE!E281)/PSCE!E281*100</f>
        <v>14.435769030567371</v>
      </c>
      <c r="F281" s="7">
        <f>(PSCE!F293-PSCE!F281)/PSCE!F281*100</f>
        <v>-9.7024415055951163</v>
      </c>
      <c r="G281" s="7">
        <f>(PSCE!G293-PSCE!G281)/PSCE!G281*100</f>
        <v>2.0689236854633113</v>
      </c>
      <c r="H281" s="7">
        <f>(PSCE!H293-PSCE!H281)/PSCE!H281*100</f>
        <v>12.471392067548051</v>
      </c>
    </row>
    <row r="282" spans="1:8" x14ac:dyDescent="0.2">
      <c r="A282" s="5">
        <v>41671</v>
      </c>
      <c r="B282" s="7">
        <f>(PSCE!B294-PSCE!B282)/PSCE!B282*100</f>
        <v>11.427377657074215</v>
      </c>
      <c r="C282" s="7">
        <f>(PSCE!C294-PSCE!C282)/PSCE!C282*100</f>
        <v>22.449744037957299</v>
      </c>
      <c r="D282" s="7">
        <f>(PSCE!D294-PSCE!D282)/PSCE!D282*100</f>
        <v>8.4631964089394121</v>
      </c>
      <c r="E282" s="7">
        <f>(PSCE!E294-PSCE!E282)/PSCE!E282*100</f>
        <v>14.023985783049623</v>
      </c>
      <c r="F282" s="7">
        <f>(PSCE!F294-PSCE!F282)/PSCE!F282*100</f>
        <v>-11.174766655938203</v>
      </c>
      <c r="G282" s="7">
        <f>(PSCE!G294-PSCE!G282)/PSCE!G282*100</f>
        <v>2.6142381218968258</v>
      </c>
      <c r="H282" s="7">
        <f>(PSCE!H294-PSCE!H282)/PSCE!H282*100</f>
        <v>14.053257026847282</v>
      </c>
    </row>
    <row r="283" spans="1:8" x14ac:dyDescent="0.2">
      <c r="A283" s="5">
        <v>41699</v>
      </c>
      <c r="B283" s="7">
        <f>(PSCE!B295-PSCE!B283)/PSCE!B283*100</f>
        <v>18.918021648831861</v>
      </c>
      <c r="C283" s="7">
        <f>(PSCE!C295-PSCE!C283)/PSCE!C283*100</f>
        <v>18.289983397897068</v>
      </c>
      <c r="D283" s="7">
        <f>(PSCE!D295-PSCE!D283)/PSCE!D283*100</f>
        <v>8.1900764317935337</v>
      </c>
      <c r="E283" s="7">
        <f>(PSCE!E295-PSCE!E283)/PSCE!E283*100</f>
        <v>13.191674319805388</v>
      </c>
      <c r="F283" s="7">
        <f>(PSCE!F295-PSCE!F283)/PSCE!F283*100</f>
        <v>-11.419518377693283</v>
      </c>
      <c r="G283" s="7">
        <f>(PSCE!G295-PSCE!G283)/PSCE!G283*100</f>
        <v>2.8650289308868166</v>
      </c>
      <c r="H283" s="7">
        <f>(PSCE!H295-PSCE!H283)/PSCE!H283*100</f>
        <v>13.177572379496899</v>
      </c>
    </row>
    <row r="284" spans="1:8" x14ac:dyDescent="0.2">
      <c r="A284" s="5">
        <v>41730</v>
      </c>
      <c r="B284" s="7">
        <f>(PSCE!B296-PSCE!B284)/PSCE!B284*100</f>
        <v>6.8728402630698922</v>
      </c>
      <c r="C284" s="7">
        <f>(PSCE!C296-PSCE!C284)/PSCE!C284*100</f>
        <v>-0.77230016733170292</v>
      </c>
      <c r="D284" s="7">
        <f>(PSCE!D296-PSCE!D284)/PSCE!D284*100</f>
        <v>8.4456655874170679</v>
      </c>
      <c r="E284" s="7">
        <f>(PSCE!E296-PSCE!E284)/PSCE!E284*100</f>
        <v>12.3628829403164</v>
      </c>
      <c r="F284" s="7">
        <f>(PSCE!F296-PSCE!F284)/PSCE!F284*100</f>
        <v>-10.674411100354954</v>
      </c>
      <c r="G284" s="7">
        <f>(PSCE!G296-PSCE!G284)/PSCE!G284*100</f>
        <v>2.9710540388094908</v>
      </c>
      <c r="H284" s="7">
        <f>(PSCE!H296-PSCE!H284)/PSCE!H284*100</f>
        <v>13.98056309570303</v>
      </c>
    </row>
    <row r="285" spans="1:8" x14ac:dyDescent="0.2">
      <c r="A285" s="5">
        <v>41760</v>
      </c>
      <c r="B285" s="7">
        <f>(PSCE!B297-PSCE!B285)/PSCE!B285*100</f>
        <v>10.969871634636592</v>
      </c>
      <c r="C285" s="7">
        <f>(PSCE!C297-PSCE!C285)/PSCE!C285*100</f>
        <v>4.5089644099545092</v>
      </c>
      <c r="D285" s="7">
        <f>(PSCE!D297-PSCE!D285)/PSCE!D285*100</f>
        <v>8.2636351067407006</v>
      </c>
      <c r="E285" s="7">
        <f>(PSCE!E297-PSCE!E285)/PSCE!E285*100</f>
        <v>11.770038657589547</v>
      </c>
      <c r="F285" s="7">
        <f>(PSCE!F297-PSCE!F285)/PSCE!F285*100</f>
        <v>-9.6308922834852169</v>
      </c>
      <c r="G285" s="7">
        <f>(PSCE!G297-PSCE!G285)/PSCE!G285*100</f>
        <v>3.0991995765148266</v>
      </c>
      <c r="H285" s="7">
        <f>(PSCE!H297-PSCE!H285)/PSCE!H285*100</f>
        <v>13.482194802611778</v>
      </c>
    </row>
    <row r="286" spans="1:8" x14ac:dyDescent="0.2">
      <c r="A286" s="5">
        <v>41791</v>
      </c>
      <c r="B286" s="7">
        <f>(PSCE!B298-PSCE!B286)/PSCE!B286*100</f>
        <v>12.427329339371061</v>
      </c>
      <c r="C286" s="7">
        <f>(PSCE!C298-PSCE!C286)/PSCE!C286*100</f>
        <v>4.52429916657647</v>
      </c>
      <c r="D286" s="7">
        <f>(PSCE!D298-PSCE!D286)/PSCE!D286*100</f>
        <v>8.5229106129117227</v>
      </c>
      <c r="E286" s="7">
        <f>(PSCE!E298-PSCE!E286)/PSCE!E286*100</f>
        <v>11.022991457612456</v>
      </c>
      <c r="F286" s="7">
        <f>(PSCE!F298-PSCE!F286)/PSCE!F286*100</f>
        <v>-9.4710460361429902</v>
      </c>
      <c r="G286" s="7">
        <f>(PSCE!G298-PSCE!G286)/PSCE!G286*100</f>
        <v>3.3726293460849472</v>
      </c>
      <c r="H286" s="7">
        <f>(PSCE!H298-PSCE!H286)/PSCE!H286*100</f>
        <v>13.964380424870107</v>
      </c>
    </row>
    <row r="287" spans="1:8" x14ac:dyDescent="0.2">
      <c r="A287" s="5">
        <v>41821</v>
      </c>
      <c r="B287" s="7">
        <f>(PSCE!B299-PSCE!B287)/PSCE!B287*100</f>
        <v>9.8842211172516361</v>
      </c>
      <c r="C287" s="7">
        <f>(PSCE!C299-PSCE!C287)/PSCE!C287*100</f>
        <v>37.893524443306887</v>
      </c>
      <c r="D287" s="7">
        <f>(PSCE!D299-PSCE!D287)/PSCE!D287*100</f>
        <v>9.7384596432652408</v>
      </c>
      <c r="E287" s="7">
        <f>(PSCE!E299-PSCE!E287)/PSCE!E287*100</f>
        <v>10.136546398792769</v>
      </c>
      <c r="F287" s="7">
        <f>(PSCE!F299-PSCE!F287)/PSCE!F287*100</f>
        <v>-7.907165024962894</v>
      </c>
      <c r="G287" s="7">
        <f>(PSCE!G299-PSCE!G287)/PSCE!G287*100</f>
        <v>3.7074124558999326</v>
      </c>
      <c r="H287" s="7">
        <f>(PSCE!H299-PSCE!H287)/PSCE!H287*100</f>
        <v>16.918822362454254</v>
      </c>
    </row>
    <row r="288" spans="1:8" x14ac:dyDescent="0.2">
      <c r="A288" s="5">
        <v>41852</v>
      </c>
      <c r="B288" s="7">
        <f>(PSCE!B300-PSCE!B288)/PSCE!B288*100</f>
        <v>10.171837981331887</v>
      </c>
      <c r="C288" s="7">
        <f>(PSCE!C300-PSCE!C288)/PSCE!C288*100</f>
        <v>22.02162162162162</v>
      </c>
      <c r="D288" s="7">
        <f>(PSCE!D300-PSCE!D288)/PSCE!D288*100</f>
        <v>8.5661976251503908</v>
      </c>
      <c r="E288" s="7">
        <f>(PSCE!E300-PSCE!E288)/PSCE!E288*100</f>
        <v>9.4057545894993577</v>
      </c>
      <c r="F288" s="7">
        <f>(PSCE!F300-PSCE!F288)/PSCE!F288*100</f>
        <v>-8.0353528538658754</v>
      </c>
      <c r="G288" s="7">
        <f>(PSCE!G300-PSCE!G288)/PSCE!G288*100</f>
        <v>3.3661449935586782</v>
      </c>
      <c r="H288" s="7">
        <f>(PSCE!H300-PSCE!H288)/PSCE!H288*100</f>
        <v>14.505464723929554</v>
      </c>
    </row>
    <row r="289" spans="1:8" x14ac:dyDescent="0.2">
      <c r="A289" s="5">
        <v>41883</v>
      </c>
      <c r="B289" s="7">
        <f>(PSCE!B301-PSCE!B289)/PSCE!B289*100</f>
        <v>7.6579846285226312</v>
      </c>
      <c r="C289" s="7">
        <f>(PSCE!C301-PSCE!C289)/PSCE!C289*100</f>
        <v>11.953727506426736</v>
      </c>
      <c r="D289" s="7">
        <f>(PSCE!D301-PSCE!D289)/PSCE!D289*100</f>
        <v>8.747725617118661</v>
      </c>
      <c r="E289" s="7">
        <f>(PSCE!E301-PSCE!E289)/PSCE!E289*100</f>
        <v>8.7206668035739323</v>
      </c>
      <c r="F289" s="7">
        <f>(PSCE!F301-PSCE!F289)/PSCE!F289*100</f>
        <v>-7.5916058154068811</v>
      </c>
      <c r="G289" s="7">
        <f>(PSCE!G301-PSCE!G289)/PSCE!G289*100</f>
        <v>3.2737633391916909</v>
      </c>
      <c r="H289" s="7">
        <f>(PSCE!H301-PSCE!H289)/PSCE!H289*100</f>
        <v>15.236164447650053</v>
      </c>
    </row>
    <row r="290" spans="1:8" x14ac:dyDescent="0.2">
      <c r="A290" s="5">
        <v>41913</v>
      </c>
      <c r="B290" s="7">
        <f>(PSCE!B302-PSCE!B290)/PSCE!B290*100</f>
        <v>14.550904060587429</v>
      </c>
      <c r="C290" s="7">
        <f>(PSCE!C302-PSCE!C290)/PSCE!C290*100</f>
        <v>8.2367422299723039</v>
      </c>
      <c r="D290" s="7">
        <f>(PSCE!D302-PSCE!D290)/PSCE!D290*100</f>
        <v>9.677908639662375</v>
      </c>
      <c r="E290" s="7">
        <f>(PSCE!E302-PSCE!E290)/PSCE!E290*100</f>
        <v>9.5396705864179658</v>
      </c>
      <c r="F290" s="7">
        <f>(PSCE!F302-PSCE!F290)/PSCE!F290*100</f>
        <v>-9.2631857937980389</v>
      </c>
      <c r="G290" s="7">
        <f>(PSCE!G302-PSCE!G290)/PSCE!G290*100</f>
        <v>4.1056728519295902</v>
      </c>
      <c r="H290" s="7">
        <f>(PSCE!H302-PSCE!H290)/PSCE!H290*100</f>
        <v>16.461172713674035</v>
      </c>
    </row>
    <row r="291" spans="1:8" x14ac:dyDescent="0.2">
      <c r="A291" s="5">
        <v>41944</v>
      </c>
      <c r="B291" s="7">
        <f>(PSCE!B303-PSCE!B291)/PSCE!B291*100</f>
        <v>17.727802259028515</v>
      </c>
      <c r="C291" s="7">
        <f>(PSCE!C303-PSCE!C291)/PSCE!C291*100</f>
        <v>-6.4128843338213768</v>
      </c>
      <c r="D291" s="7">
        <f>(PSCE!D303-PSCE!D291)/PSCE!D291*100</f>
        <v>8.7777271095980165</v>
      </c>
      <c r="E291" s="7">
        <f>(PSCE!E303-PSCE!E291)/PSCE!E291*100</f>
        <v>7.9730509983061175</v>
      </c>
      <c r="F291" s="7">
        <f>(PSCE!F303-PSCE!F291)/PSCE!F291*100</f>
        <v>-7.2108567956248733</v>
      </c>
      <c r="G291" s="7">
        <f>(PSCE!G303-PSCE!G291)/PSCE!G291*100</f>
        <v>3.9599765393361928</v>
      </c>
      <c r="H291" s="7">
        <f>(PSCE!H303-PSCE!H291)/PSCE!H291*100</f>
        <v>14.682485158797832</v>
      </c>
    </row>
    <row r="292" spans="1:8" x14ac:dyDescent="0.2">
      <c r="A292" s="5">
        <v>41974</v>
      </c>
      <c r="B292" s="7">
        <f>(PSCE!B304-PSCE!B292)/PSCE!B292*100</f>
        <v>21.618906168093659</v>
      </c>
      <c r="C292" s="7">
        <f>(PSCE!C304-PSCE!C292)/PSCE!C292*100</f>
        <v>5.5587724377533299</v>
      </c>
      <c r="D292" s="7">
        <f>(PSCE!D304-PSCE!D292)/PSCE!D292*100</f>
        <v>6.9453997408512418</v>
      </c>
      <c r="E292" s="7">
        <f>(PSCE!E304-PSCE!E292)/PSCE!E292*100</f>
        <v>6.4779121804244761</v>
      </c>
      <c r="F292" s="7">
        <f>(PSCE!F304-PSCE!F292)/PSCE!F292*100</f>
        <v>-6.7771084337349397</v>
      </c>
      <c r="G292" s="7">
        <f>(PSCE!G304-PSCE!G292)/PSCE!G292*100</f>
        <v>3.6613950772264272</v>
      </c>
      <c r="H292" s="7">
        <f>(PSCE!H304-PSCE!H292)/PSCE!H292*100</f>
        <v>10.934358875979681</v>
      </c>
    </row>
    <row r="293" spans="1:8" x14ac:dyDescent="0.2">
      <c r="A293" s="5">
        <v>42005</v>
      </c>
      <c r="B293" s="7">
        <f>(PSCE!B305-PSCE!B293)/PSCE!B293*100</f>
        <v>22.52983722812472</v>
      </c>
      <c r="C293" s="7">
        <f>(PSCE!C305-PSCE!C293)/PSCE!C293*100</f>
        <v>20.490042951971883</v>
      </c>
      <c r="D293" s="7">
        <f>(PSCE!D305-PSCE!D293)/PSCE!D293*100</f>
        <v>8.3148679736965327</v>
      </c>
      <c r="E293" s="7">
        <f>(PSCE!E305-PSCE!E293)/PSCE!E293*100</f>
        <v>6.9810338229112423</v>
      </c>
      <c r="F293" s="7">
        <f>(PSCE!F305-PSCE!F293)/PSCE!F293*100</f>
        <v>-5.0626672299676105</v>
      </c>
      <c r="G293" s="7">
        <f>(PSCE!G305-PSCE!G293)/PSCE!G293*100</f>
        <v>4.682815091471924</v>
      </c>
      <c r="H293" s="7">
        <f>(PSCE!H305-PSCE!H293)/PSCE!H293*100</f>
        <v>12.907231159030182</v>
      </c>
    </row>
    <row r="294" spans="1:8" x14ac:dyDescent="0.2">
      <c r="A294" s="5">
        <v>42036</v>
      </c>
      <c r="B294" s="7">
        <f>(PSCE!B306-PSCE!B294)/PSCE!B294*100</f>
        <v>19.890856741102816</v>
      </c>
      <c r="C294" s="7">
        <f>(PSCE!C306-PSCE!C294)/PSCE!C294*100</f>
        <v>3.6810441521362294</v>
      </c>
      <c r="D294" s="7">
        <f>(PSCE!D306-PSCE!D294)/PSCE!D294*100</f>
        <v>8.0853963752854021</v>
      </c>
      <c r="E294" s="7">
        <f>(PSCE!E306-PSCE!E294)/PSCE!E294*100</f>
        <v>6.5231931262112965</v>
      </c>
      <c r="F294" s="7">
        <f>(PSCE!F306-PSCE!F294)/PSCE!F294*100</f>
        <v>-3.7828828175954778</v>
      </c>
      <c r="G294" s="7">
        <f>(PSCE!G306-PSCE!G294)/PSCE!G294*100</f>
        <v>4.63270115687844</v>
      </c>
      <c r="H294" s="7">
        <f>(PSCE!H306-PSCE!H294)/PSCE!H294*100</f>
        <v>12.426487794959931</v>
      </c>
    </row>
    <row r="295" spans="1:8" x14ac:dyDescent="0.2">
      <c r="A295" s="5">
        <v>42064</v>
      </c>
      <c r="B295" s="7">
        <f>(PSCE!B307-PSCE!B295)/PSCE!B295*100</f>
        <v>16.090245090082778</v>
      </c>
      <c r="C295" s="7">
        <f>(PSCE!C307-PSCE!C295)/PSCE!C295*100</f>
        <v>57.169590643274859</v>
      </c>
      <c r="D295" s="7">
        <f>(PSCE!D307-PSCE!D295)/PSCE!D295*100</f>
        <v>8.2761430848883766</v>
      </c>
      <c r="E295" s="7">
        <f>(PSCE!E307-PSCE!E295)/PSCE!E295*100</f>
        <v>6.8580453363062048</v>
      </c>
      <c r="F295" s="7">
        <f>(PSCE!F307-PSCE!F295)/PSCE!F295*100</f>
        <v>-4.8504793246530262</v>
      </c>
      <c r="G295" s="7">
        <f>(PSCE!G307-PSCE!G295)/PSCE!G295*100</f>
        <v>4.736782988373772</v>
      </c>
      <c r="H295" s="7">
        <f>(PSCE!H307-PSCE!H295)/PSCE!H295*100</f>
        <v>12.609730932517943</v>
      </c>
    </row>
    <row r="296" spans="1:8" x14ac:dyDescent="0.2">
      <c r="A296" s="5">
        <v>42095</v>
      </c>
      <c r="B296" s="7">
        <f>(PSCE!B308-PSCE!B296)/PSCE!B296*100</f>
        <v>20.063102587336459</v>
      </c>
      <c r="C296" s="7">
        <f>(PSCE!C308-PSCE!C296)/PSCE!C296*100</f>
        <v>19.587495135555844</v>
      </c>
      <c r="D296" s="7">
        <f>(PSCE!D308-PSCE!D296)/PSCE!D296*100</f>
        <v>8.6669494986340805</v>
      </c>
      <c r="E296" s="7">
        <f>(PSCE!E308-PSCE!E296)/PSCE!E296*100</f>
        <v>6.5731535842912816</v>
      </c>
      <c r="F296" s="7">
        <f>(PSCE!F308-PSCE!F296)/PSCE!F296*100</f>
        <v>-6.5024203453507692</v>
      </c>
      <c r="G296" s="7">
        <f>(PSCE!G308-PSCE!G296)/PSCE!G296*100</f>
        <v>4.9056912492185774</v>
      </c>
      <c r="H296" s="7">
        <f>(PSCE!H308-PSCE!H296)/PSCE!H296*100</f>
        <v>13.498594506019366</v>
      </c>
    </row>
    <row r="297" spans="1:8" x14ac:dyDescent="0.2">
      <c r="A297" s="5">
        <v>42125</v>
      </c>
      <c r="B297" s="7">
        <f>(PSCE!B309-PSCE!B297)/PSCE!B297*100</f>
        <v>29.33039174765965</v>
      </c>
      <c r="C297" s="7">
        <f>(PSCE!C309-PSCE!C297)/PSCE!C297*100</f>
        <v>31.814108308795291</v>
      </c>
      <c r="D297" s="7">
        <f>(PSCE!D309-PSCE!D297)/PSCE!D297*100</f>
        <v>8.2822478833024782</v>
      </c>
      <c r="E297" s="7">
        <f>(PSCE!E309-PSCE!E297)/PSCE!E297*100</f>
        <v>6.4285386345897795</v>
      </c>
      <c r="F297" s="7">
        <f>(PSCE!F309-PSCE!F297)/PSCE!F297*100</f>
        <v>-7.6247823563551949</v>
      </c>
      <c r="G297" s="7">
        <f>(PSCE!G309-PSCE!G297)/PSCE!G297*100</f>
        <v>4.7779488273562869</v>
      </c>
      <c r="H297" s="7">
        <f>(PSCE!H309-PSCE!H297)/PSCE!H297*100</f>
        <v>12.765484838743237</v>
      </c>
    </row>
    <row r="298" spans="1:8" x14ac:dyDescent="0.2">
      <c r="A298" s="5">
        <v>42156</v>
      </c>
      <c r="B298" s="7">
        <f>(PSCE!B310-PSCE!B298)/PSCE!B298*100</f>
        <v>26.598946081974322</v>
      </c>
      <c r="C298" s="7">
        <f>(PSCE!C310-PSCE!C298)/PSCE!C298*100</f>
        <v>-0.22781402091746919</v>
      </c>
      <c r="D298" s="7">
        <f>(PSCE!D310-PSCE!D298)/PSCE!D298*100</f>
        <v>6.9871844648071262</v>
      </c>
      <c r="E298" s="7">
        <f>(PSCE!E310-PSCE!E298)/PSCE!E298*100</f>
        <v>5.2834059234775088</v>
      </c>
      <c r="F298" s="7">
        <f>(PSCE!F310-PSCE!F298)/PSCE!F298*100</f>
        <v>-7.5185778813929769</v>
      </c>
      <c r="G298" s="7">
        <f>(PSCE!G310-PSCE!G298)/PSCE!G298*100</f>
        <v>4.7636130933912497</v>
      </c>
      <c r="H298" s="7">
        <f>(PSCE!H310-PSCE!H298)/PSCE!H298*100</f>
        <v>10.008932106780113</v>
      </c>
    </row>
    <row r="299" spans="1:8" x14ac:dyDescent="0.2">
      <c r="A299" s="5">
        <v>42186</v>
      </c>
      <c r="B299" s="7">
        <f>(PSCE!B311-PSCE!B299)/PSCE!B299*100</f>
        <v>28.383372590651231</v>
      </c>
      <c r="C299" s="7">
        <f>(PSCE!C311-PSCE!C299)/PSCE!C299*100</f>
        <v>1.0301624129930396</v>
      </c>
      <c r="D299" s="7">
        <f>(PSCE!D311-PSCE!D299)/PSCE!D299*100</f>
        <v>7.0872490599546492</v>
      </c>
      <c r="E299" s="7">
        <f>(PSCE!E311-PSCE!E299)/PSCE!E299*100</f>
        <v>5.0499062367672858</v>
      </c>
      <c r="F299" s="7">
        <f>(PSCE!F311-PSCE!F299)/PSCE!F299*100</f>
        <v>-9.5824175824175821</v>
      </c>
      <c r="G299" s="7">
        <f>(PSCE!G311-PSCE!G299)/PSCE!G299*100</f>
        <v>4.9528507028245645</v>
      </c>
      <c r="H299" s="7">
        <f>(PSCE!H311-PSCE!H299)/PSCE!H299*100</f>
        <v>10.112323829801149</v>
      </c>
    </row>
    <row r="300" spans="1:8" x14ac:dyDescent="0.2">
      <c r="A300" s="5">
        <v>42217</v>
      </c>
      <c r="B300" s="7">
        <f>(PSCE!B312-PSCE!B300)/PSCE!B300*100</f>
        <v>26.271812210951772</v>
      </c>
      <c r="C300" s="7">
        <f>(PSCE!C312-PSCE!C300)/PSCE!C300*100</f>
        <v>-4.9880393372906884</v>
      </c>
      <c r="D300" s="7">
        <f>(PSCE!D312-PSCE!D300)/PSCE!D300*100</f>
        <v>7.4015013539167214</v>
      </c>
      <c r="E300" s="7">
        <f>(PSCE!E312-PSCE!E300)/PSCE!E300*100</f>
        <v>4.7305602082253841</v>
      </c>
      <c r="F300" s="7">
        <f>(PSCE!F312-PSCE!F300)/PSCE!F300*100</f>
        <v>-11.048345682635171</v>
      </c>
      <c r="G300" s="7">
        <f>(PSCE!G312-PSCE!G300)/PSCE!G300*100</f>
        <v>5.3401344755375213</v>
      </c>
      <c r="H300" s="7">
        <f>(PSCE!H312-PSCE!H300)/PSCE!H300*100</f>
        <v>10.55577487156463</v>
      </c>
    </row>
    <row r="301" spans="1:8" x14ac:dyDescent="0.2">
      <c r="A301" s="5">
        <v>42248</v>
      </c>
      <c r="B301" s="7">
        <f>(PSCE!B313-PSCE!B301)/PSCE!B301*100</f>
        <v>23.550214501490604</v>
      </c>
      <c r="C301" s="7">
        <f>(PSCE!C313-PSCE!C301)/PSCE!C301*100</f>
        <v>11.471488710294681</v>
      </c>
      <c r="D301" s="7">
        <f>(PSCE!D313-PSCE!D301)/PSCE!D301*100</f>
        <v>7.3877576770212228</v>
      </c>
      <c r="E301" s="7">
        <f>(PSCE!E313-PSCE!E301)/PSCE!E301*100</f>
        <v>4.5015440889874974</v>
      </c>
      <c r="F301" s="7">
        <f>(PSCE!F313-PSCE!F301)/PSCE!F301*100</f>
        <v>-12.785648181106286</v>
      </c>
      <c r="G301" s="7">
        <f>(PSCE!G313-PSCE!G301)/PSCE!G301*100</f>
        <v>6.0225007294653325</v>
      </c>
      <c r="H301" s="7">
        <f>(PSCE!H313-PSCE!H301)/PSCE!H301*100</f>
        <v>9.8883086935811999</v>
      </c>
    </row>
    <row r="302" spans="1:8" x14ac:dyDescent="0.2">
      <c r="A302" s="5">
        <v>42278</v>
      </c>
      <c r="B302" s="7">
        <f>(PSCE!B314-PSCE!B302)/PSCE!B302*100</f>
        <v>16.751748912837964</v>
      </c>
      <c r="C302" s="7">
        <f>(PSCE!C314-PSCE!C302)/PSCE!C302*100</f>
        <v>10.329795299469295</v>
      </c>
      <c r="D302" s="7">
        <f>(PSCE!D314-PSCE!D302)/PSCE!D302*100</f>
        <v>7.3500000759858786</v>
      </c>
      <c r="E302" s="7">
        <f>(PSCE!E314-PSCE!E302)/PSCE!E302*100</f>
        <v>2.9919765436560048</v>
      </c>
      <c r="F302" s="7">
        <f>(PSCE!F314-PSCE!F302)/PSCE!F302*100</f>
        <v>-8.6315174528990806</v>
      </c>
      <c r="G302" s="7">
        <f>(PSCE!G314-PSCE!G302)/PSCE!G302*100</f>
        <v>5.3051302937926996</v>
      </c>
      <c r="H302" s="7">
        <f>(PSCE!H314-PSCE!H302)/PSCE!H302*100</f>
        <v>10.982143016532394</v>
      </c>
    </row>
    <row r="303" spans="1:8" x14ac:dyDescent="0.2">
      <c r="A303" s="5">
        <v>42309</v>
      </c>
      <c r="B303" s="7">
        <f>(PSCE!B315-PSCE!B303)/PSCE!B303*100</f>
        <v>18.741126360624705</v>
      </c>
      <c r="C303" s="7">
        <f>(PSCE!C315-PSCE!C303)/PSCE!C303*100</f>
        <v>16.34334584897789</v>
      </c>
      <c r="D303" s="7">
        <f>(PSCE!D315-PSCE!D303)/PSCE!D303*100</f>
        <v>8.8646776104234952</v>
      </c>
      <c r="E303" s="7">
        <f>(PSCE!E315-PSCE!E303)/PSCE!E303*100</f>
        <v>4.2360587931161824</v>
      </c>
      <c r="F303" s="7">
        <f>(PSCE!F315-PSCE!F303)/PSCE!F303*100</f>
        <v>-8.6807829440442408</v>
      </c>
      <c r="G303" s="7">
        <f>(PSCE!G315-PSCE!G303)/PSCE!G303*100</f>
        <v>6.3380604654100781</v>
      </c>
      <c r="H303" s="7">
        <f>(PSCE!H315-PSCE!H303)/PSCE!H303*100</f>
        <v>13.029658870572025</v>
      </c>
    </row>
    <row r="304" spans="1:8" x14ac:dyDescent="0.2">
      <c r="A304" s="5">
        <v>42339</v>
      </c>
      <c r="B304" s="7">
        <f>(PSCE!B316-PSCE!B304)/PSCE!B304*100</f>
        <v>31.288986267255726</v>
      </c>
      <c r="C304" s="7">
        <f>(PSCE!C316-PSCE!C304)/PSCE!C304*100</f>
        <v>-1.9930517462058879</v>
      </c>
      <c r="D304" s="7">
        <f>(PSCE!D316-PSCE!D304)/PSCE!D304*100</f>
        <v>9.8419871823109606</v>
      </c>
      <c r="E304" s="7">
        <f>(PSCE!E316-PSCE!E304)/PSCE!E304*100</f>
        <v>4.9884970008976497</v>
      </c>
      <c r="F304" s="7">
        <f>(PSCE!F316-PSCE!F304)/PSCE!F304*100</f>
        <v>-5.7938023204582167</v>
      </c>
      <c r="G304" s="7">
        <f>(PSCE!G316-PSCE!G304)/PSCE!G304*100</f>
        <v>6.8581955127759304</v>
      </c>
      <c r="H304" s="7">
        <f>(PSCE!H316-PSCE!H304)/PSCE!H304*100</f>
        <v>14.595805888832547</v>
      </c>
    </row>
    <row r="305" spans="1:8" x14ac:dyDescent="0.2">
      <c r="A305" s="5">
        <v>42370</v>
      </c>
      <c r="B305" s="7">
        <f>(PSCE!B317-PSCE!B305)/PSCE!B305*100</f>
        <v>9.957955879885926</v>
      </c>
      <c r="C305" s="7">
        <f>(PSCE!C317-PSCE!C305)/PSCE!C305*100</f>
        <v>-21.323827270517704</v>
      </c>
      <c r="D305" s="7">
        <f>(PSCE!D317-PSCE!D305)/PSCE!D305*100</f>
        <v>8.4591184211169335</v>
      </c>
      <c r="E305" s="7">
        <f>(PSCE!E317-PSCE!E305)/PSCE!E305*100</f>
        <v>3.9357010485819512</v>
      </c>
      <c r="F305" s="7">
        <f>(PSCE!F317-PSCE!F305)/PSCE!F305*100</f>
        <v>-7.3796632796855306</v>
      </c>
      <c r="G305" s="7">
        <f>(PSCE!G317-PSCE!G305)/PSCE!G305*100</f>
        <v>5.9663415968388689</v>
      </c>
      <c r="H305" s="7">
        <f>(PSCE!H317-PSCE!H305)/PSCE!H305*100</f>
        <v>12.530992404345673</v>
      </c>
    </row>
    <row r="306" spans="1:8" x14ac:dyDescent="0.2">
      <c r="A306" s="5">
        <v>42401</v>
      </c>
      <c r="B306" s="7">
        <f>(PSCE!B318-PSCE!B306)/PSCE!B306*100</f>
        <v>13.185628675628733</v>
      </c>
      <c r="C306" s="7">
        <f>(PSCE!C318-PSCE!C306)/PSCE!C306*100</f>
        <v>-3.147128245476003</v>
      </c>
      <c r="D306" s="7">
        <f>(PSCE!D318-PSCE!D306)/PSCE!D306*100</f>
        <v>8.6694380144152099</v>
      </c>
      <c r="E306" s="7">
        <f>(PSCE!E318-PSCE!E306)/PSCE!E306*100</f>
        <v>3.6907675324599474</v>
      </c>
      <c r="F306" s="7">
        <f>(PSCE!F318-PSCE!F306)/PSCE!F306*100</f>
        <v>-6.0480530240265118</v>
      </c>
      <c r="G306" s="7">
        <f>(PSCE!G318-PSCE!G306)/PSCE!G306*100</f>
        <v>6.3375026604997204</v>
      </c>
      <c r="H306" s="7">
        <f>(PSCE!H318-PSCE!H306)/PSCE!H306*100</f>
        <v>12.617668711447102</v>
      </c>
    </row>
    <row r="307" spans="1:8" x14ac:dyDescent="0.2">
      <c r="A307" s="5">
        <v>42430</v>
      </c>
      <c r="B307" s="7">
        <f>(PSCE!B319-PSCE!B307)/PSCE!B307*100</f>
        <v>13.322670126616259</v>
      </c>
      <c r="C307" s="7">
        <f>(PSCE!C319-PSCE!C307)/PSCE!C307*100</f>
        <v>-33.062955796993599</v>
      </c>
      <c r="D307" s="7">
        <f>(PSCE!D319-PSCE!D307)/PSCE!D307*100</f>
        <v>8.4171833850600848</v>
      </c>
      <c r="E307" s="7">
        <f>(PSCE!E319-PSCE!E307)/PSCE!E307*100</f>
        <v>3.1837387630192482</v>
      </c>
      <c r="F307" s="7">
        <f>(PSCE!F319-PSCE!F307)/PSCE!F307*100</f>
        <v>-5.7218045112781954</v>
      </c>
      <c r="G307" s="7">
        <f>(PSCE!G319-PSCE!G307)/PSCE!G307*100</f>
        <v>6.2106884782664205</v>
      </c>
      <c r="H307" s="7">
        <f>(PSCE!H319-PSCE!H307)/PSCE!H307*100</f>
        <v>12.244301919414946</v>
      </c>
    </row>
    <row r="308" spans="1:8" x14ac:dyDescent="0.2">
      <c r="A308" s="5">
        <v>42461</v>
      </c>
      <c r="B308" s="7">
        <f>(PSCE!B320-PSCE!B308)/PSCE!B308*100</f>
        <v>8.7274267284909168</v>
      </c>
      <c r="C308" s="7">
        <f>(PSCE!C320-PSCE!C308)/PSCE!C308*100</f>
        <v>-5.5320533680442558</v>
      </c>
      <c r="D308" s="7">
        <f>(PSCE!D320-PSCE!D308)/PSCE!D308*100</f>
        <v>6.9221366804101141</v>
      </c>
      <c r="E308" s="7">
        <f>(PSCE!E320-PSCE!E308)/PSCE!E308*100</f>
        <v>2.8701959661015968</v>
      </c>
      <c r="F308" s="7">
        <f>(PSCE!F320-PSCE!F308)/PSCE!F308*100</f>
        <v>-4.203693686732092</v>
      </c>
      <c r="G308" s="7">
        <f>(PSCE!G320-PSCE!G308)/PSCE!G308*100</f>
        <v>6.125531694862671</v>
      </c>
      <c r="H308" s="7">
        <f>(PSCE!H320-PSCE!H308)/PSCE!H308*100</f>
        <v>8.9880407844180894</v>
      </c>
    </row>
    <row r="309" spans="1:8" x14ac:dyDescent="0.2">
      <c r="A309" s="5"/>
      <c r="B309" s="7"/>
      <c r="C309" s="7"/>
      <c r="D309" s="7"/>
      <c r="E309" s="7"/>
      <c r="F309" s="7"/>
      <c r="G309" s="7"/>
      <c r="H309" s="7"/>
    </row>
    <row r="310" spans="1:8" x14ac:dyDescent="0.2">
      <c r="A310" s="2" t="s">
        <v>7</v>
      </c>
      <c r="B310" s="11">
        <f>AVERAGE(B5:B16)</f>
        <v>36.682742221491438</v>
      </c>
      <c r="C310" s="11">
        <f t="shared" ref="C310:H310" si="0">AVERAGE(C5:C16)</f>
        <v>10.041891744069295</v>
      </c>
      <c r="D310" s="11">
        <f t="shared" si="0"/>
        <v>17.098828277595185</v>
      </c>
      <c r="E310" s="11">
        <f t="shared" si="0"/>
        <v>10.755051705789683</v>
      </c>
      <c r="F310" s="11">
        <f t="shared" si="0"/>
        <v>18.097187951122468</v>
      </c>
      <c r="G310" s="11">
        <f t="shared" si="0"/>
        <v>17.007951567768703</v>
      </c>
      <c r="H310" s="11">
        <f t="shared" si="0"/>
        <v>18.787678111204198</v>
      </c>
    </row>
    <row r="311" spans="1:8" x14ac:dyDescent="0.2">
      <c r="A311" s="2" t="s">
        <v>8</v>
      </c>
      <c r="B311" s="11">
        <f>AVERAGE(B17:B28)</f>
        <v>12.208689840482778</v>
      </c>
      <c r="C311" s="11">
        <f t="shared" ref="C311:H311" si="1">AVERAGE(C17:C28)</f>
        <v>17.295471095413081</v>
      </c>
      <c r="D311" s="11">
        <f t="shared" si="1"/>
        <v>9.6136334992049584</v>
      </c>
      <c r="E311" s="11">
        <f t="shared" si="1"/>
        <v>1.8334355808412839</v>
      </c>
      <c r="F311" s="11">
        <f t="shared" si="1"/>
        <v>19.266990099182248</v>
      </c>
      <c r="G311" s="11">
        <f t="shared" si="1"/>
        <v>17.288035745780807</v>
      </c>
      <c r="H311" s="11">
        <f t="shared" si="1"/>
        <v>3.058589538779513</v>
      </c>
    </row>
    <row r="312" spans="1:8" x14ac:dyDescent="0.2">
      <c r="A312" s="2" t="s">
        <v>9</v>
      </c>
      <c r="B312" s="11">
        <f>AVERAGE(B29:B40)</f>
        <v>48.776871521606068</v>
      </c>
      <c r="C312" s="11">
        <f t="shared" ref="C312:H312" si="2">AVERAGE(C29:C40)</f>
        <v>-25.925457506407156</v>
      </c>
      <c r="D312" s="11">
        <f t="shared" si="2"/>
        <v>9.7712556853842454</v>
      </c>
      <c r="E312" s="11">
        <f t="shared" si="2"/>
        <v>11.590147049116894</v>
      </c>
      <c r="F312" s="11">
        <f t="shared" si="2"/>
        <v>6.12219400620556</v>
      </c>
      <c r="G312" s="11">
        <f t="shared" si="2"/>
        <v>17.715442059995691</v>
      </c>
      <c r="H312" s="11">
        <f t="shared" si="2"/>
        <v>1.8771306273851316</v>
      </c>
    </row>
    <row r="313" spans="1:8" x14ac:dyDescent="0.2">
      <c r="A313" s="2" t="s">
        <v>10</v>
      </c>
      <c r="B313" s="11">
        <f>AVERAGE(B41:B52)</f>
        <v>46.063497456597446</v>
      </c>
      <c r="C313" s="11">
        <f t="shared" ref="C313:H313" si="3">AVERAGE(C41:C52)</f>
        <v>-25.171897093144754</v>
      </c>
      <c r="D313" s="11">
        <f t="shared" si="3"/>
        <v>14.737452325204416</v>
      </c>
      <c r="E313" s="11">
        <f t="shared" si="3"/>
        <v>23.692025144117611</v>
      </c>
      <c r="F313" s="11">
        <f t="shared" si="3"/>
        <v>6.6909267888629635</v>
      </c>
      <c r="G313" s="11">
        <f t="shared" si="3"/>
        <v>16.88695351934545</v>
      </c>
      <c r="H313" s="11">
        <f t="shared" si="3"/>
        <v>11.257462582406907</v>
      </c>
    </row>
    <row r="314" spans="1:8" x14ac:dyDescent="0.2">
      <c r="A314" s="2" t="s">
        <v>11</v>
      </c>
      <c r="B314" s="11">
        <f>AVERAGE(B53:B64)</f>
        <v>34.735952631937003</v>
      </c>
      <c r="C314" s="11">
        <f t="shared" ref="C314:H314" si="4">AVERAGE(C53:C64)</f>
        <v>4.880150010900282</v>
      </c>
      <c r="D314" s="11">
        <f t="shared" si="4"/>
        <v>18.176481630335903</v>
      </c>
      <c r="E314" s="11">
        <f t="shared" si="4"/>
        <v>27.178108185437424</v>
      </c>
      <c r="F314" s="11">
        <f t="shared" si="4"/>
        <v>12.753719303033046</v>
      </c>
      <c r="G314" s="11">
        <f t="shared" si="4"/>
        <v>19.283370987096934</v>
      </c>
      <c r="H314" s="11">
        <f t="shared" si="4"/>
        <v>15.076742866477931</v>
      </c>
    </row>
    <row r="315" spans="1:8" x14ac:dyDescent="0.2">
      <c r="A315" s="2" t="s">
        <v>12</v>
      </c>
      <c r="B315" s="11">
        <f>AVERAGE(B65:B76)</f>
        <v>13.67200839675216</v>
      </c>
      <c r="C315" s="11">
        <f t="shared" ref="C315:H315" si="5">AVERAGE(C65:C76)</f>
        <v>-6.8360463135073219</v>
      </c>
      <c r="D315" s="11">
        <f t="shared" si="5"/>
        <v>18.729020057258605</v>
      </c>
      <c r="E315" s="11">
        <f t="shared" si="5"/>
        <v>26.022788890450101</v>
      </c>
      <c r="F315" s="11">
        <f t="shared" si="5"/>
        <v>17.569337896054655</v>
      </c>
      <c r="G315" s="11">
        <f t="shared" si="5"/>
        <v>18.263515835858204</v>
      </c>
      <c r="H315" s="11">
        <f t="shared" si="5"/>
        <v>17.130449769187383</v>
      </c>
    </row>
    <row r="316" spans="1:8" x14ac:dyDescent="0.2">
      <c r="A316" s="2" t="s">
        <v>13</v>
      </c>
      <c r="B316" s="11">
        <f>AVERAGE(B77:B88)</f>
        <v>8.8841116182007465</v>
      </c>
      <c r="C316" s="11">
        <f t="shared" ref="C316:H316" si="6">AVERAGE(C77:C88)</f>
        <v>-2.0848997831724518</v>
      </c>
      <c r="D316" s="11">
        <f t="shared" si="6"/>
        <v>16.321723467460583</v>
      </c>
      <c r="E316" s="11">
        <f t="shared" si="6"/>
        <v>14.500783154311206</v>
      </c>
      <c r="F316" s="11">
        <f t="shared" si="6"/>
        <v>7.1494905215482261</v>
      </c>
      <c r="G316" s="11">
        <f t="shared" si="6"/>
        <v>14.145014539089422</v>
      </c>
      <c r="H316" s="11">
        <f t="shared" si="6"/>
        <v>21.60822386856557</v>
      </c>
    </row>
    <row r="317" spans="1:8" x14ac:dyDescent="0.2">
      <c r="A317" s="2" t="s">
        <v>14</v>
      </c>
      <c r="B317" s="11">
        <f>AVERAGE(B89:B100)</f>
        <v>20.857082335729299</v>
      </c>
      <c r="C317" s="11">
        <f t="shared" ref="C317:H317" si="7">AVERAGE(C89:C100)</f>
        <v>16.054673734762179</v>
      </c>
      <c r="D317" s="11">
        <f t="shared" si="7"/>
        <v>15.607806689450726</v>
      </c>
      <c r="E317" s="11">
        <f t="shared" si="7"/>
        <v>7.8210235020205365</v>
      </c>
      <c r="F317" s="11">
        <f t="shared" si="7"/>
        <v>-3.1845915637717384</v>
      </c>
      <c r="G317" s="11">
        <f t="shared" si="7"/>
        <v>11.109482254360636</v>
      </c>
      <c r="H317" s="11">
        <f t="shared" si="7"/>
        <v>26.928809320564355</v>
      </c>
    </row>
    <row r="318" spans="1:8" x14ac:dyDescent="0.2">
      <c r="A318" s="2" t="s">
        <v>15</v>
      </c>
      <c r="B318" s="11">
        <f>AVERAGE(B102:B112)</f>
        <v>28.593548364261267</v>
      </c>
      <c r="C318" s="11">
        <f t="shared" ref="C318:H318" si="8">AVERAGE(C102:C112)</f>
        <v>-6.066689155708306</v>
      </c>
      <c r="D318" s="11">
        <f t="shared" si="8"/>
        <v>10.142988422799563</v>
      </c>
      <c r="E318" s="11">
        <f t="shared" si="8"/>
        <v>1.1806688062072868</v>
      </c>
      <c r="F318" s="11">
        <f t="shared" si="8"/>
        <v>-0.21004067059227272</v>
      </c>
      <c r="G318" s="11">
        <f t="shared" si="8"/>
        <v>5.2375958012839972</v>
      </c>
      <c r="H318" s="11">
        <f t="shared" si="8"/>
        <v>19.369661927806671</v>
      </c>
    </row>
    <row r="319" spans="1:8" x14ac:dyDescent="0.2">
      <c r="A319" s="2" t="s">
        <v>16</v>
      </c>
      <c r="B319" s="11">
        <f>AVERAGE(B113:B124)</f>
        <v>34.045638946376577</v>
      </c>
      <c r="C319" s="11">
        <f t="shared" ref="C319:H319" si="9">AVERAGE(C113:C124)</f>
        <v>-13.89555632323569</v>
      </c>
      <c r="D319" s="11">
        <f t="shared" si="9"/>
        <v>8.5138925471169529</v>
      </c>
      <c r="E319" s="11">
        <f t="shared" si="9"/>
        <v>5.0027992744677876</v>
      </c>
      <c r="F319" s="11">
        <f t="shared" si="9"/>
        <v>5.0038132317938233</v>
      </c>
      <c r="G319" s="11">
        <f t="shared" si="9"/>
        <v>7.564352375998955</v>
      </c>
      <c r="H319" s="11">
        <f t="shared" si="9"/>
        <v>10.807771686479271</v>
      </c>
    </row>
    <row r="320" spans="1:8" x14ac:dyDescent="0.2">
      <c r="A320" s="2" t="s">
        <v>17</v>
      </c>
      <c r="B320" s="11">
        <f>AVERAGE(B125:B135)</f>
        <v>2.0880677560363754</v>
      </c>
      <c r="C320" s="11">
        <f t="shared" ref="C320:H320" si="10">AVERAGE(C125:C135)</f>
        <v>56.493885357549452</v>
      </c>
      <c r="D320" s="11">
        <f t="shared" si="10"/>
        <v>9.7213824479583497</v>
      </c>
      <c r="E320" s="11">
        <f t="shared" si="10"/>
        <v>12.716870468711386</v>
      </c>
      <c r="F320" s="11">
        <f t="shared" si="10"/>
        <v>17.724715881095495</v>
      </c>
      <c r="G320" s="11">
        <f t="shared" si="10"/>
        <v>14.984106126284679</v>
      </c>
      <c r="H320" s="11">
        <f t="shared" si="10"/>
        <v>3.3898087240611572</v>
      </c>
    </row>
    <row r="321" spans="1:8" x14ac:dyDescent="0.2">
      <c r="A321" s="2" t="s">
        <v>18</v>
      </c>
      <c r="B321" s="11">
        <f>AVERAGE(B137:B148)</f>
        <v>19.247165628588942</v>
      </c>
      <c r="C321" s="11">
        <f t="shared" ref="C321:H321" si="11">AVERAGE(C137:C148)</f>
        <v>3.8000480246284742</v>
      </c>
      <c r="D321" s="11">
        <f t="shared" si="11"/>
        <v>10.883518083398231</v>
      </c>
      <c r="E321" s="11">
        <f t="shared" si="11"/>
        <v>15.393543633255875</v>
      </c>
      <c r="F321" s="11">
        <f t="shared" si="11"/>
        <v>15.274110296014086</v>
      </c>
      <c r="G321" s="11">
        <f t="shared" si="11"/>
        <v>11.887515097388508</v>
      </c>
      <c r="H321" s="11">
        <f t="shared" si="11"/>
        <v>8.2524206477099558</v>
      </c>
    </row>
    <row r="322" spans="1:8" x14ac:dyDescent="0.2">
      <c r="A322" s="2" t="s">
        <v>19</v>
      </c>
      <c r="B322" s="11">
        <f>AVERAGE(B149:B160)</f>
        <v>137.2144746643302</v>
      </c>
      <c r="C322" s="11">
        <f t="shared" ref="C322:H322" si="12">AVERAGE(C149:C160)</f>
        <v>-23.373048732836725</v>
      </c>
      <c r="D322" s="11">
        <f t="shared" si="12"/>
        <v>11.568576198373522</v>
      </c>
      <c r="E322" s="11">
        <f t="shared" si="12"/>
        <v>18.388381553890337</v>
      </c>
      <c r="F322" s="11">
        <f t="shared" si="12"/>
        <v>8.6933314445841781</v>
      </c>
      <c r="G322" s="11">
        <f t="shared" si="12"/>
        <v>12.668402889705057</v>
      </c>
      <c r="H322" s="11">
        <f t="shared" si="12"/>
        <v>8.9208326054163916</v>
      </c>
    </row>
    <row r="323" spans="1:8" x14ac:dyDescent="0.2">
      <c r="A323" s="2" t="s">
        <v>20</v>
      </c>
      <c r="B323" s="11">
        <f>AVERAGE(B161:B172)</f>
        <v>-26.350537523533358</v>
      </c>
      <c r="C323" s="11">
        <f t="shared" ref="C323:H323" si="13">AVERAGE(C161:C172)</f>
        <v>-9.6913754119549864</v>
      </c>
      <c r="D323" s="11">
        <f t="shared" si="13"/>
        <v>12.319083417989745</v>
      </c>
      <c r="E323" s="11">
        <f t="shared" si="13"/>
        <v>18.230595144380004</v>
      </c>
      <c r="F323" s="11">
        <f t="shared" si="13"/>
        <v>19.002478809958362</v>
      </c>
      <c r="G323" s="11">
        <f t="shared" si="13"/>
        <v>18.853834797857377</v>
      </c>
      <c r="H323" s="11">
        <f t="shared" si="13"/>
        <v>2.6205331873045532</v>
      </c>
    </row>
    <row r="324" spans="1:8" x14ac:dyDescent="0.2">
      <c r="A324" s="2" t="s">
        <v>21</v>
      </c>
      <c r="B324" s="11">
        <f t="shared" ref="B324:H324" si="14">AVERAGE(B173:B184)</f>
        <v>20.490643685998265</v>
      </c>
      <c r="C324" s="11">
        <f t="shared" si="14"/>
        <v>-12.63533167060649</v>
      </c>
      <c r="D324" s="11">
        <f t="shared" si="14"/>
        <v>20.697646499152441</v>
      </c>
      <c r="E324" s="11">
        <f t="shared" si="14"/>
        <v>20.51865573606695</v>
      </c>
      <c r="F324" s="11">
        <f t="shared" si="14"/>
        <v>13.186372955757115</v>
      </c>
      <c r="G324" s="11">
        <f t="shared" si="14"/>
        <v>26.698939179277115</v>
      </c>
      <c r="H324" s="11">
        <f t="shared" si="14"/>
        <v>14.254367484969947</v>
      </c>
    </row>
    <row r="325" spans="1:8" x14ac:dyDescent="0.2">
      <c r="A325" s="2" t="s">
        <v>22</v>
      </c>
      <c r="B325" s="11">
        <f>AVERAGE(B185:B196)</f>
        <v>22.753023829044295</v>
      </c>
      <c r="C325" s="11">
        <f t="shared" ref="C325:H325" si="15">AVERAGE(C185:C196)</f>
        <v>-6.8138407320407728</v>
      </c>
      <c r="D325" s="11">
        <f t="shared" si="15"/>
        <v>24.459163216341413</v>
      </c>
      <c r="E325" s="11">
        <f t="shared" si="15"/>
        <v>16.848018582262252</v>
      </c>
      <c r="F325" s="11">
        <f t="shared" si="15"/>
        <v>20.352957395746426</v>
      </c>
      <c r="G325" s="11">
        <f t="shared" si="15"/>
        <v>29.862549786634915</v>
      </c>
      <c r="H325" s="11">
        <f t="shared" si="15"/>
        <v>20.338023774629903</v>
      </c>
    </row>
    <row r="326" spans="1:8" x14ac:dyDescent="0.2">
      <c r="A326" s="2" t="s">
        <v>23</v>
      </c>
      <c r="B326" s="11">
        <f>AVERAGE(B197:B208)</f>
        <v>-2.6401395065398283</v>
      </c>
      <c r="C326" s="11">
        <f t="shared" ref="C326:H326" si="16">AVERAGE(C197:C208)</f>
        <v>6.0329884959843438</v>
      </c>
      <c r="D326" s="11">
        <f t="shared" si="16"/>
        <v>25.833265513790153</v>
      </c>
      <c r="E326" s="11">
        <f t="shared" si="16"/>
        <v>14.907246284448318</v>
      </c>
      <c r="F326" s="11">
        <f t="shared" si="16"/>
        <v>13.027279546235036</v>
      </c>
      <c r="G326" s="11">
        <f t="shared" si="16"/>
        <v>26.982370728249915</v>
      </c>
      <c r="H326" s="11">
        <f t="shared" si="16"/>
        <v>29.762961634564746</v>
      </c>
    </row>
    <row r="327" spans="1:8" x14ac:dyDescent="0.2">
      <c r="A327" s="2" t="s">
        <v>24</v>
      </c>
      <c r="B327" s="11">
        <f>AVERAGE(B209:B220)</f>
        <v>4.8305543001267912</v>
      </c>
      <c r="C327" s="11">
        <f t="shared" ref="C327:H327" si="17">AVERAGE(C209:C220)</f>
        <v>12.425922834386014</v>
      </c>
      <c r="D327" s="11">
        <f t="shared" si="17"/>
        <v>19.851759325302243</v>
      </c>
      <c r="E327" s="11">
        <f t="shared" si="17"/>
        <v>21.99279348416945</v>
      </c>
      <c r="F327" s="11">
        <f t="shared" si="17"/>
        <v>-15.238985082868318</v>
      </c>
      <c r="G327" s="11">
        <f t="shared" si="17"/>
        <v>19.233846199060185</v>
      </c>
      <c r="H327" s="11">
        <f t="shared" si="17"/>
        <v>24.33332666723733</v>
      </c>
    </row>
    <row r="328" spans="1:8" x14ac:dyDescent="0.2">
      <c r="A328" s="2" t="s">
        <v>25</v>
      </c>
      <c r="B328" s="11">
        <f>AVERAGE(B221:B232)</f>
        <v>30.038606278268379</v>
      </c>
      <c r="C328" s="11">
        <f t="shared" ref="C328:H328" si="18">AVERAGE(C221:C225)</f>
        <v>25.970671738559012</v>
      </c>
      <c r="D328" s="11">
        <f t="shared" si="18"/>
        <v>7.8158786034117593</v>
      </c>
      <c r="E328" s="11">
        <f t="shared" si="18"/>
        <v>8.2576339130449856</v>
      </c>
      <c r="F328" s="11">
        <f t="shared" si="18"/>
        <v>-20.369403055878848</v>
      </c>
      <c r="G328" s="11">
        <f t="shared" si="18"/>
        <v>10.99482059144899</v>
      </c>
      <c r="H328" s="11">
        <f t="shared" si="18"/>
        <v>5.7404786006402277</v>
      </c>
    </row>
    <row r="329" spans="1:8" x14ac:dyDescent="0.2">
      <c r="A329" s="2" t="s">
        <v>389</v>
      </c>
      <c r="B329" s="7">
        <f t="shared" ref="B329:H329" si="19">AVERAGE(B233:B244)</f>
        <v>4.2876007959421409</v>
      </c>
      <c r="C329" s="7">
        <f t="shared" si="19"/>
        <v>-3.7683990907697926</v>
      </c>
      <c r="D329" s="7">
        <f t="shared" si="19"/>
        <v>1.947449851903075</v>
      </c>
      <c r="E329" s="7">
        <f t="shared" si="19"/>
        <v>2.3769827127684464</v>
      </c>
      <c r="F329" s="7">
        <f t="shared" si="19"/>
        <v>-23.922148796361792</v>
      </c>
      <c r="G329" s="7">
        <f t="shared" si="19"/>
        <v>4.3002307937780699</v>
      </c>
      <c r="H329" s="7">
        <f t="shared" si="19"/>
        <v>-0.10234096647287583</v>
      </c>
    </row>
    <row r="330" spans="1:8" x14ac:dyDescent="0.2">
      <c r="A330" s="201" t="s">
        <v>421</v>
      </c>
      <c r="B330" s="7">
        <f>AVERAGE(B246:B256)</f>
        <v>3.8808410840947203</v>
      </c>
      <c r="C330" s="7">
        <f t="shared" ref="C330:H330" si="20">AVERAGE(C246:C256)</f>
        <v>-7.2397186239971569</v>
      </c>
      <c r="D330" s="7">
        <f t="shared" si="20"/>
        <v>5.8592314457987502</v>
      </c>
      <c r="E330" s="7">
        <f t="shared" si="20"/>
        <v>8.6298140050325127</v>
      </c>
      <c r="F330" s="7">
        <f t="shared" si="20"/>
        <v>-20.038811261249656</v>
      </c>
      <c r="G330" s="7">
        <f t="shared" si="20"/>
        <v>2.6627639112892041</v>
      </c>
      <c r="H330" s="7">
        <f t="shared" si="20"/>
        <v>11.356232031122699</v>
      </c>
    </row>
    <row r="331" spans="1:8" x14ac:dyDescent="0.2">
      <c r="A331" s="201" t="s">
        <v>456</v>
      </c>
      <c r="B331" s="7">
        <f>AVERAGE(B257:B268)</f>
        <v>8.908356230599594</v>
      </c>
      <c r="C331" s="7">
        <f t="shared" ref="C331:H331" si="21">AVERAGE(C257:C268)</f>
        <v>60.708847342969079</v>
      </c>
      <c r="D331" s="7">
        <f t="shared" si="21"/>
        <v>8.3783104431440556</v>
      </c>
      <c r="E331" s="7">
        <f t="shared" si="21"/>
        <v>14.445025555124234</v>
      </c>
      <c r="F331" s="7">
        <f t="shared" si="21"/>
        <v>-26.699084197053253</v>
      </c>
      <c r="G331" s="7">
        <f t="shared" si="21"/>
        <v>2.1349584659976899</v>
      </c>
      <c r="H331" s="7">
        <f t="shared" si="21"/>
        <v>16.997043640260234</v>
      </c>
    </row>
    <row r="332" spans="1:8" x14ac:dyDescent="0.2">
      <c r="A332" s="201" t="s">
        <v>480</v>
      </c>
      <c r="B332" s="7">
        <f>AVERAGE(B269:B280)</f>
        <v>0.85857962966903634</v>
      </c>
      <c r="C332" s="7">
        <f t="shared" ref="C332:H332" si="22">AVERAGE(C269:C280)</f>
        <v>34.938518670196125</v>
      </c>
      <c r="D332" s="7">
        <f t="shared" si="22"/>
        <v>8.3468368260154815</v>
      </c>
      <c r="E332" s="7">
        <f t="shared" si="22"/>
        <v>15.902663951685559</v>
      </c>
      <c r="F332" s="7">
        <f t="shared" si="22"/>
        <v>-16.188504269455301</v>
      </c>
      <c r="G332" s="7">
        <f t="shared" si="22"/>
        <v>1.9077675913113092</v>
      </c>
      <c r="H332" s="7">
        <f t="shared" si="22"/>
        <v>15.012592345099128</v>
      </c>
    </row>
    <row r="333" spans="1:8" x14ac:dyDescent="0.2">
      <c r="A333" s="201" t="s">
        <v>522</v>
      </c>
      <c r="B333" s="7">
        <f>AVERAGE(B281:B292)</f>
        <v>13.244228836886293</v>
      </c>
      <c r="C333" s="7">
        <f t="shared" ref="C333:H333" si="23">AVERAGE(C281:C292)</f>
        <v>12.775085239609426</v>
      </c>
      <c r="D333" s="7">
        <f t="shared" si="23"/>
        <v>8.4948551663588265</v>
      </c>
      <c r="E333" s="7">
        <f t="shared" si="23"/>
        <v>10.755078645496285</v>
      </c>
      <c r="F333" s="7">
        <f t="shared" si="23"/>
        <v>-9.0715292230502715</v>
      </c>
      <c r="G333" s="7">
        <f t="shared" si="23"/>
        <v>3.2554532463998949</v>
      </c>
      <c r="H333" s="7">
        <f t="shared" si="23"/>
        <v>14.155652339963547</v>
      </c>
    </row>
    <row r="334" spans="1:8" x14ac:dyDescent="0.2">
      <c r="A334" s="201" t="s">
        <v>555</v>
      </c>
      <c r="B334" s="7">
        <f>AVERAGE(B293:B304)</f>
        <v>23.290886693341061</v>
      </c>
      <c r="C334" s="7">
        <f t="shared" ref="C334:G334" si="24">AVERAGE(C293:C304)</f>
        <v>13.725680696587913</v>
      </c>
      <c r="D334" s="7">
        <f t="shared" si="24"/>
        <v>8.045496853352244</v>
      </c>
      <c r="E334" s="7">
        <f t="shared" si="24"/>
        <v>5.4288261082864437</v>
      </c>
      <c r="F334" s="7">
        <f t="shared" si="24"/>
        <v>-7.6553603432396358</v>
      </c>
      <c r="G334" s="7">
        <f t="shared" si="24"/>
        <v>5.2763687155413646</v>
      </c>
      <c r="H334" s="7">
        <f>AVERAGE(H293:H304)</f>
        <v>11.948373042411227</v>
      </c>
    </row>
    <row r="335" spans="1:8" x14ac:dyDescent="0.2">
      <c r="A335" s="201" t="s">
        <v>654</v>
      </c>
      <c r="B335" s="7">
        <f>AVERAGE(B305:B308)</f>
        <v>11.298420352655459</v>
      </c>
      <c r="C335" s="7">
        <f t="shared" ref="C335:H335" si="25">AVERAGE(C305:C308)</f>
        <v>-15.76649117025789</v>
      </c>
      <c r="D335" s="7">
        <f t="shared" si="25"/>
        <v>8.116969125250586</v>
      </c>
      <c r="E335" s="7">
        <f t="shared" si="25"/>
        <v>3.4201008275406855</v>
      </c>
      <c r="F335" s="7">
        <f t="shared" si="25"/>
        <v>-5.8383036254305827</v>
      </c>
      <c r="G335" s="7">
        <f t="shared" si="25"/>
        <v>6.1600161076169204</v>
      </c>
      <c r="H335" s="7">
        <f t="shared" si="25"/>
        <v>11.595250954906453</v>
      </c>
    </row>
    <row r="336" spans="1:8" x14ac:dyDescent="0.2">
      <c r="A336" s="3"/>
      <c r="B336" s="2"/>
      <c r="C336" s="2"/>
      <c r="D336" s="2"/>
      <c r="E336" s="2"/>
      <c r="F336" s="2"/>
      <c r="G336" s="2"/>
    </row>
    <row r="337" spans="1:7" x14ac:dyDescent="0.2">
      <c r="A337" s="3"/>
      <c r="B337" s="2"/>
      <c r="C337" s="2"/>
      <c r="D337" s="2"/>
      <c r="E337" s="2"/>
      <c r="F337" s="2"/>
      <c r="G337" s="2"/>
    </row>
    <row r="338" spans="1:7" x14ac:dyDescent="0.2">
      <c r="A338" s="3"/>
      <c r="B338" s="2"/>
      <c r="C338" s="2"/>
      <c r="D338" s="2"/>
      <c r="E338" s="2"/>
      <c r="F338" s="2"/>
      <c r="G338" s="2"/>
    </row>
    <row r="339" spans="1:7" x14ac:dyDescent="0.2">
      <c r="A339" s="3"/>
      <c r="B339" s="2"/>
      <c r="C339" s="2"/>
      <c r="D339" s="2"/>
      <c r="E339" s="2"/>
      <c r="F339" s="2"/>
      <c r="G339" s="2"/>
    </row>
    <row r="340" spans="1:7" x14ac:dyDescent="0.2">
      <c r="A340" s="3"/>
      <c r="B340" s="2"/>
      <c r="C340" s="2"/>
      <c r="D340" s="2"/>
      <c r="E340" s="2"/>
      <c r="F340" s="2"/>
      <c r="G340" s="2"/>
    </row>
    <row r="341" spans="1:7" x14ac:dyDescent="0.2">
      <c r="A341" s="3"/>
      <c r="B341" s="2"/>
      <c r="C341" s="2"/>
      <c r="D341" s="2"/>
      <c r="E341" s="2"/>
      <c r="F341" s="2"/>
      <c r="G341" s="2"/>
    </row>
    <row r="342" spans="1:7" x14ac:dyDescent="0.2">
      <c r="A342" s="3"/>
      <c r="B342" s="2"/>
      <c r="C342" s="2"/>
      <c r="D342" s="2"/>
      <c r="E342" s="2"/>
      <c r="F342" s="2"/>
      <c r="G342" s="2"/>
    </row>
    <row r="343" spans="1:7" x14ac:dyDescent="0.2">
      <c r="A343" s="3"/>
      <c r="B343" s="2"/>
      <c r="C343" s="2"/>
      <c r="D343" s="2"/>
      <c r="E343" s="2"/>
      <c r="F343" s="2"/>
      <c r="G343" s="2"/>
    </row>
    <row r="344" spans="1:7" x14ac:dyDescent="0.2">
      <c r="A344" s="3"/>
      <c r="B344" s="2"/>
      <c r="C344" s="2"/>
      <c r="D344" s="2"/>
      <c r="E344" s="2"/>
      <c r="F344" s="2"/>
      <c r="G344" s="2"/>
    </row>
    <row r="345" spans="1:7" x14ac:dyDescent="0.2">
      <c r="A345" s="3"/>
      <c r="B345" s="2"/>
      <c r="C345" s="2"/>
      <c r="D345" s="2"/>
      <c r="E345" s="2"/>
      <c r="F345" s="2"/>
      <c r="G345" s="2"/>
    </row>
    <row r="346" spans="1:7" x14ac:dyDescent="0.2">
      <c r="A346" s="3"/>
      <c r="B346" s="2"/>
      <c r="C346" s="2"/>
      <c r="D346" s="2"/>
      <c r="E346" s="2"/>
      <c r="F346" s="2"/>
      <c r="G346" s="2"/>
    </row>
    <row r="347" spans="1:7" x14ac:dyDescent="0.2">
      <c r="A347" s="3"/>
      <c r="B347" s="2"/>
      <c r="C347" s="2"/>
      <c r="D347" s="2"/>
      <c r="E347" s="2"/>
      <c r="F347" s="2"/>
      <c r="G347" s="2"/>
    </row>
    <row r="348" spans="1:7" x14ac:dyDescent="0.2">
      <c r="A348" s="3"/>
      <c r="B348" s="2"/>
      <c r="C348" s="2"/>
      <c r="D348" s="2"/>
      <c r="E348" s="2"/>
      <c r="F348" s="2"/>
      <c r="G348" s="2"/>
    </row>
    <row r="349" spans="1:7" x14ac:dyDescent="0.2">
      <c r="A349" s="3"/>
      <c r="B349" s="2"/>
      <c r="C349" s="2"/>
      <c r="D349" s="2"/>
      <c r="E349" s="2"/>
      <c r="F349" s="2"/>
      <c r="G349" s="2"/>
    </row>
    <row r="350" spans="1:7" x14ac:dyDescent="0.2">
      <c r="A350" s="3"/>
      <c r="B350" s="2"/>
      <c r="C350" s="2"/>
      <c r="D350" s="2"/>
      <c r="E350" s="2"/>
      <c r="F350" s="2"/>
      <c r="G350" s="2"/>
    </row>
    <row r="351" spans="1:7" x14ac:dyDescent="0.2">
      <c r="A351" s="3"/>
      <c r="B351" s="2"/>
      <c r="C351" s="2"/>
      <c r="D351" s="2"/>
      <c r="E351" s="2"/>
      <c r="F351" s="2"/>
      <c r="G351" s="2"/>
    </row>
    <row r="352" spans="1:7" x14ac:dyDescent="0.2">
      <c r="A352" s="3"/>
      <c r="B352" s="2"/>
      <c r="C352" s="2"/>
      <c r="D352" s="2"/>
      <c r="E352" s="2"/>
      <c r="F352" s="2"/>
      <c r="G352" s="2"/>
    </row>
    <row r="353" spans="1:7" x14ac:dyDescent="0.2">
      <c r="A353" s="3"/>
      <c r="B353" s="2"/>
      <c r="C353" s="2"/>
      <c r="D353" s="2"/>
      <c r="E353" s="2"/>
      <c r="F353" s="2"/>
      <c r="G353" s="2"/>
    </row>
    <row r="354" spans="1:7" x14ac:dyDescent="0.2">
      <c r="A354" s="3"/>
      <c r="B354" s="2"/>
      <c r="C354" s="2"/>
      <c r="D354" s="2"/>
      <c r="E354" s="2"/>
      <c r="F354" s="2"/>
      <c r="G354" s="2"/>
    </row>
    <row r="355" spans="1:7" x14ac:dyDescent="0.2">
      <c r="A355" s="3"/>
      <c r="B355" s="2"/>
      <c r="C355" s="2"/>
      <c r="D355" s="2"/>
      <c r="E355" s="2"/>
      <c r="F355" s="2"/>
      <c r="G355" s="2"/>
    </row>
    <row r="356" spans="1:7" x14ac:dyDescent="0.2">
      <c r="A356" s="3"/>
      <c r="B356" s="2"/>
      <c r="C356" s="2"/>
      <c r="D356" s="2"/>
      <c r="E356" s="2"/>
      <c r="F356" s="2"/>
      <c r="G356" s="2"/>
    </row>
    <row r="357" spans="1:7" x14ac:dyDescent="0.2">
      <c r="A357" s="3"/>
      <c r="B357" s="2"/>
      <c r="C357" s="2"/>
      <c r="D357" s="2"/>
      <c r="E357" s="2"/>
      <c r="F357" s="2"/>
      <c r="G357" s="2"/>
    </row>
    <row r="358" spans="1:7" x14ac:dyDescent="0.2">
      <c r="A358" s="3"/>
      <c r="B358" s="2"/>
      <c r="C358" s="2"/>
      <c r="D358" s="2"/>
      <c r="E358" s="2"/>
      <c r="F358" s="2"/>
      <c r="G358" s="2"/>
    </row>
    <row r="359" spans="1:7" x14ac:dyDescent="0.2">
      <c r="A359" s="3"/>
      <c r="B359" s="2"/>
      <c r="C359" s="2"/>
      <c r="D359" s="2"/>
      <c r="E359" s="2"/>
      <c r="F359" s="2"/>
      <c r="G359" s="2"/>
    </row>
    <row r="360" spans="1:7" x14ac:dyDescent="0.2">
      <c r="A360" s="3"/>
      <c r="B360" s="2"/>
      <c r="C360" s="2"/>
      <c r="D360" s="2"/>
      <c r="E360" s="2"/>
      <c r="F360" s="2"/>
      <c r="G360" s="2"/>
    </row>
    <row r="361" spans="1:7" x14ac:dyDescent="0.2">
      <c r="A361" s="3"/>
      <c r="B361" s="2"/>
      <c r="C361" s="2"/>
      <c r="D361" s="2"/>
      <c r="E361" s="2"/>
      <c r="F361" s="2"/>
      <c r="G361" s="2"/>
    </row>
    <row r="362" spans="1:7" x14ac:dyDescent="0.2">
      <c r="A362" s="3"/>
      <c r="B362" s="2"/>
      <c r="C362" s="2"/>
      <c r="D362" s="2"/>
      <c r="E362" s="2"/>
      <c r="F362" s="2"/>
      <c r="G362" s="2"/>
    </row>
    <row r="363" spans="1:7" x14ac:dyDescent="0.2">
      <c r="A363" s="3"/>
      <c r="B363" s="2"/>
      <c r="C363" s="2"/>
      <c r="D363" s="2"/>
      <c r="E363" s="2"/>
      <c r="F363" s="2"/>
      <c r="G363" s="2"/>
    </row>
    <row r="364" spans="1:7" x14ac:dyDescent="0.2">
      <c r="A364" s="3"/>
      <c r="B364" s="2"/>
      <c r="C364" s="2"/>
      <c r="D364" s="2"/>
      <c r="E364" s="2"/>
      <c r="F364" s="2"/>
      <c r="G364" s="2"/>
    </row>
    <row r="365" spans="1:7" x14ac:dyDescent="0.2">
      <c r="A365" s="3"/>
      <c r="B365" s="2"/>
      <c r="C365" s="2"/>
      <c r="D365" s="2"/>
      <c r="E365" s="2"/>
      <c r="F365" s="2"/>
      <c r="G365" s="2"/>
    </row>
    <row r="366" spans="1:7" x14ac:dyDescent="0.2">
      <c r="A366" s="3"/>
      <c r="B366" s="2"/>
      <c r="C366" s="2"/>
      <c r="D366" s="2"/>
      <c r="E366" s="2"/>
      <c r="F366" s="2"/>
      <c r="G366" s="2"/>
    </row>
    <row r="367" spans="1:7" x14ac:dyDescent="0.2">
      <c r="A367" s="3"/>
      <c r="B367" s="2"/>
      <c r="C367" s="2"/>
      <c r="D367" s="2"/>
      <c r="E367" s="2"/>
      <c r="F367" s="2"/>
      <c r="G367" s="2"/>
    </row>
    <row r="368" spans="1:7" x14ac:dyDescent="0.2">
      <c r="A368" s="3"/>
      <c r="B368" s="2"/>
      <c r="C368" s="2"/>
      <c r="D368" s="2"/>
      <c r="E368" s="2"/>
      <c r="F368" s="2"/>
      <c r="G368" s="2"/>
    </row>
    <row r="369" spans="1:7" x14ac:dyDescent="0.2">
      <c r="A369" s="3"/>
      <c r="B369" s="2"/>
      <c r="C369" s="2"/>
      <c r="D369" s="2"/>
      <c r="E369" s="2"/>
      <c r="F369" s="2"/>
      <c r="G369" s="2"/>
    </row>
    <row r="370" spans="1:7" x14ac:dyDescent="0.2">
      <c r="A370" s="3"/>
      <c r="B370" s="2"/>
      <c r="C370" s="2"/>
      <c r="D370" s="2"/>
      <c r="E370" s="2"/>
      <c r="F370" s="2"/>
      <c r="G370" s="2"/>
    </row>
    <row r="371" spans="1:7" x14ac:dyDescent="0.2">
      <c r="A371" s="3"/>
      <c r="B371" s="2"/>
      <c r="C371" s="2"/>
      <c r="D371" s="2"/>
      <c r="E371" s="2"/>
      <c r="F371" s="2"/>
      <c r="G371" s="2"/>
    </row>
    <row r="372" spans="1:7" x14ac:dyDescent="0.2">
      <c r="A372" s="3"/>
      <c r="B372" s="2"/>
      <c r="C372" s="2"/>
      <c r="D372" s="2"/>
      <c r="E372" s="2"/>
      <c r="F372" s="2"/>
      <c r="G372" s="2"/>
    </row>
    <row r="373" spans="1:7" x14ac:dyDescent="0.2">
      <c r="A373" s="3"/>
      <c r="B373" s="2"/>
      <c r="C373" s="2"/>
      <c r="D373" s="2"/>
      <c r="E373" s="2"/>
      <c r="F373" s="2"/>
      <c r="G373" s="2"/>
    </row>
    <row r="374" spans="1:7" x14ac:dyDescent="0.2">
      <c r="A374" s="3"/>
      <c r="B374" s="2"/>
      <c r="C374" s="2"/>
      <c r="D374" s="2"/>
      <c r="E374" s="2"/>
      <c r="F374" s="2"/>
      <c r="G374" s="2"/>
    </row>
    <row r="375" spans="1:7" x14ac:dyDescent="0.2">
      <c r="A375" s="3"/>
      <c r="B375" s="2"/>
      <c r="C375" s="2"/>
      <c r="D375" s="2"/>
      <c r="E375" s="2"/>
      <c r="F375" s="2"/>
      <c r="G375" s="2"/>
    </row>
    <row r="376" spans="1:7" x14ac:dyDescent="0.2">
      <c r="A376" s="3"/>
      <c r="B376" s="2"/>
      <c r="C376" s="2"/>
      <c r="D376" s="2"/>
      <c r="E376" s="2"/>
      <c r="F376" s="2"/>
      <c r="G376" s="2"/>
    </row>
    <row r="377" spans="1:7" x14ac:dyDescent="0.2">
      <c r="A377" s="3"/>
      <c r="B377" s="2"/>
      <c r="C377" s="2"/>
      <c r="D377" s="2"/>
      <c r="E377" s="2"/>
      <c r="F377" s="2"/>
      <c r="G377" s="2"/>
    </row>
    <row r="378" spans="1:7" x14ac:dyDescent="0.2">
      <c r="A378" s="3"/>
      <c r="B378" s="2"/>
      <c r="C378" s="2"/>
      <c r="D378" s="2"/>
      <c r="E378" s="2"/>
      <c r="F378" s="2"/>
      <c r="G378" s="2"/>
    </row>
    <row r="379" spans="1:7" x14ac:dyDescent="0.2">
      <c r="A379" s="3"/>
      <c r="B379" s="2"/>
      <c r="C379" s="2"/>
      <c r="D379" s="2"/>
      <c r="E379" s="2"/>
      <c r="F379" s="2"/>
      <c r="G379" s="2"/>
    </row>
    <row r="380" spans="1:7" x14ac:dyDescent="0.2">
      <c r="A380" s="3"/>
      <c r="B380" s="2"/>
      <c r="C380" s="2"/>
      <c r="D380" s="2"/>
      <c r="E380" s="2"/>
      <c r="F380" s="2"/>
      <c r="G380" s="2"/>
    </row>
  </sheetData>
  <mergeCells count="2">
    <mergeCell ref="A1:A4"/>
    <mergeCell ref="B1:H2"/>
  </mergeCells>
  <phoneticPr fontId="16" type="noConversion"/>
  <conditionalFormatting sqref="D221:D309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D249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D250:D257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D258:D26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D261:D308">
    <cfRule type="iconSet" priority="11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zoomScale="90" zoomScaleNormal="90" workbookViewId="0">
      <selection activeCell="B2" sqref="B2:H2"/>
    </sheetView>
  </sheetViews>
  <sheetFormatPr defaultRowHeight="12.75" x14ac:dyDescent="0.2"/>
  <cols>
    <col min="1" max="1" width="17.140625" customWidth="1"/>
    <col min="2" max="2" width="14.85546875" customWidth="1"/>
    <col min="3" max="3" width="14.28515625" customWidth="1"/>
    <col min="4" max="4" width="16.7109375" customWidth="1"/>
    <col min="5" max="5" width="16" customWidth="1"/>
    <col min="6" max="6" width="12.85546875" customWidth="1"/>
    <col min="7" max="7" width="13.28515625" customWidth="1"/>
    <col min="8" max="8" width="16.28515625" customWidth="1"/>
  </cols>
  <sheetData>
    <row r="1" spans="1:8" ht="13.5" thickBot="1" x14ac:dyDescent="0.25">
      <c r="A1" s="492" t="s">
        <v>99</v>
      </c>
    </row>
    <row r="2" spans="1:8" ht="18.75" thickBot="1" x14ac:dyDescent="0.3">
      <c r="A2" s="493"/>
      <c r="B2" s="503" t="s">
        <v>27</v>
      </c>
      <c r="C2" s="504"/>
      <c r="D2" s="504"/>
      <c r="E2" s="504"/>
      <c r="F2" s="504"/>
      <c r="G2" s="504"/>
      <c r="H2" s="505"/>
    </row>
    <row r="3" spans="1:8" ht="13.5" thickBot="1" x14ac:dyDescent="0.25">
      <c r="A3" s="493"/>
    </row>
    <row r="4" spans="1:8" ht="30" customHeight="1" thickBot="1" x14ac:dyDescent="0.25">
      <c r="A4" s="494"/>
      <c r="B4" s="14" t="str">
        <f>PSCE!B4</f>
        <v>Investments</v>
      </c>
      <c r="C4" s="15" t="str">
        <f>PSCE!C4</f>
        <v>Bills discounted</v>
      </c>
      <c r="D4" s="15" t="str">
        <f>PSCE!D4</f>
        <v>Total loans and advances</v>
      </c>
      <c r="E4" s="15" t="str">
        <f>PSCE!E4</f>
        <v>Instalment sales credit</v>
      </c>
      <c r="F4" s="15" t="str">
        <f>PSCE!F4</f>
        <v xml:space="preserve"> Leasing finance  </v>
      </c>
      <c r="G4" s="15" t="str">
        <f>PSCE!G4</f>
        <v>Mortgage advances</v>
      </c>
      <c r="H4" s="16" t="str">
        <f>PSCE!H4</f>
        <v>Other loans and advances</v>
      </c>
    </row>
    <row r="5" spans="1:8" hidden="1" x14ac:dyDescent="0.2">
      <c r="A5" s="10">
        <f>PSCE!A6</f>
        <v>32905</v>
      </c>
      <c r="B5" s="7">
        <f>(PSCE!B6-PSCE!B5)/PSCE!B5*100</f>
        <v>-35.279751332149203</v>
      </c>
      <c r="C5" s="7">
        <f>(PSCE!C6-PSCE!C5)/PSCE!C5*100</f>
        <v>3.8435903132637192</v>
      </c>
      <c r="D5" s="7">
        <f>(PSCE!D6-PSCE!D5)/PSCE!D5*100</f>
        <v>1.1029630069473308</v>
      </c>
      <c r="E5" s="7">
        <f>(PSCE!E6-PSCE!E5)/PSCE!E5*100</f>
        <v>1.3613781534292535</v>
      </c>
      <c r="F5" s="7">
        <f>(PSCE!F6-PSCE!F5)/PSCE!F5*100</f>
        <v>1.6046283156860606</v>
      </c>
      <c r="G5" s="7">
        <f>(PSCE!G6-PSCE!G5)/PSCE!G5*100</f>
        <v>1.5136400260906264</v>
      </c>
      <c r="H5" s="7">
        <f>(PSCE!H6-PSCE!H5)/PSCE!H5*100</f>
        <v>0.58506782644713684</v>
      </c>
    </row>
    <row r="6" spans="1:8" hidden="1" x14ac:dyDescent="0.2">
      <c r="A6" s="10">
        <f>PSCE!A7</f>
        <v>32933</v>
      </c>
      <c r="B6" s="7">
        <f>(PSCE!B7-PSCE!B6)/PSCE!B6*100</f>
        <v>-13.653516295025728</v>
      </c>
      <c r="C6" s="7">
        <f>(PSCE!C7-PSCE!C6)/PSCE!C6*100</f>
        <v>-4.4501497646555412</v>
      </c>
      <c r="D6" s="7">
        <f>(PSCE!D7-PSCE!D6)/PSCE!D6*100</f>
        <v>0.9815437473387465</v>
      </c>
      <c r="E6" s="7">
        <f>(PSCE!E7-PSCE!E6)/PSCE!E6*100</f>
        <v>0.92297899427116492</v>
      </c>
      <c r="F6" s="7">
        <f>(PSCE!F7-PSCE!F6)/PSCE!F6*100</f>
        <v>2.5784271594327461</v>
      </c>
      <c r="G6" s="7">
        <f>(PSCE!G7-PSCE!G6)/PSCE!G6*100</f>
        <v>1.0696399886610601</v>
      </c>
      <c r="H6" s="7">
        <f>(PSCE!H7-PSCE!H6)/PSCE!H6*100</f>
        <v>0.66230847102829393</v>
      </c>
    </row>
    <row r="7" spans="1:8" hidden="1" x14ac:dyDescent="0.2">
      <c r="A7" s="10">
        <f>PSCE!A8</f>
        <v>32964</v>
      </c>
      <c r="B7" s="7">
        <f>(PSCE!B8-PSCE!B7)/PSCE!B7*100</f>
        <v>10.329757647993642</v>
      </c>
      <c r="C7" s="7">
        <f>(PSCE!C8-PSCE!C7)/PSCE!C7*100</f>
        <v>4.8701298701298708</v>
      </c>
      <c r="D7" s="7">
        <f>(PSCE!D8-PSCE!D7)/PSCE!D7*100</f>
        <v>0.94219598548901873</v>
      </c>
      <c r="E7" s="7">
        <f>(PSCE!E8-PSCE!E7)/PSCE!E7*100</f>
        <v>0.51087984862819302</v>
      </c>
      <c r="F7" s="7">
        <f>(PSCE!F8-PSCE!F7)/PSCE!F7*100</f>
        <v>1.0159195643066612</v>
      </c>
      <c r="G7" s="7">
        <f>(PSCE!G8-PSCE!G7)/PSCE!G7*100</f>
        <v>0.93304164095660136</v>
      </c>
      <c r="H7" s="7">
        <f>(PSCE!H8-PSCE!H7)/PSCE!H7*100</f>
        <v>1.0551076414338554</v>
      </c>
    </row>
    <row r="8" spans="1:8" hidden="1" x14ac:dyDescent="0.2">
      <c r="A8" s="10">
        <f>PSCE!A9</f>
        <v>32994</v>
      </c>
      <c r="B8" s="7">
        <f>(PSCE!B9-PSCE!B8)/PSCE!B8*100</f>
        <v>0.68419157364061933</v>
      </c>
      <c r="C8" s="7">
        <f>(PSCE!C9-PSCE!C8)/PSCE!C8*100</f>
        <v>3.8859827052418061</v>
      </c>
      <c r="D8" s="7">
        <f>(PSCE!D9-PSCE!D8)/PSCE!D8*100</f>
        <v>1.0032625839953331</v>
      </c>
      <c r="E8" s="7">
        <f>(PSCE!E9-PSCE!E8)/PSCE!E8*100</f>
        <v>1.5876004016064256</v>
      </c>
      <c r="F8" s="7">
        <f>(PSCE!F9-PSCE!F8)/PSCE!F8*100</f>
        <v>1.8973561430793158</v>
      </c>
      <c r="G8" s="7">
        <f>(PSCE!G9-PSCE!G8)/PSCE!G8*100</f>
        <v>1.2300852167469434</v>
      </c>
      <c r="H8" s="7">
        <f>(PSCE!H9-PSCE!H8)/PSCE!H8*100</f>
        <v>0.49421448571332183</v>
      </c>
    </row>
    <row r="9" spans="1:8" hidden="1" x14ac:dyDescent="0.2">
      <c r="A9" s="10">
        <f>PSCE!A10</f>
        <v>33025</v>
      </c>
      <c r="B9" s="7">
        <f>(PSCE!B10-PSCE!B9)/PSCE!B9*100</f>
        <v>10.44349070100143</v>
      </c>
      <c r="C9" s="7">
        <f>(PSCE!C10-PSCE!C9)/PSCE!C9*100</f>
        <v>1.212619463570034</v>
      </c>
      <c r="D9" s="7">
        <f>(PSCE!D10-PSCE!D9)/PSCE!D9*100</f>
        <v>1.5345122646891043</v>
      </c>
      <c r="E9" s="7">
        <f>(PSCE!E10-PSCE!E9)/PSCE!E9*100</f>
        <v>2.5449379208104266</v>
      </c>
      <c r="F9" s="7">
        <f>(PSCE!F10-PSCE!F9)/PSCE!F9*100</f>
        <v>0.23402523402523404</v>
      </c>
      <c r="G9" s="7">
        <f>(PSCE!G10-PSCE!G9)/PSCE!G9*100</f>
        <v>1.2352682819705731</v>
      </c>
      <c r="H9" s="7">
        <f>(PSCE!H10-PSCE!H9)/PSCE!H9*100</f>
        <v>1.7489383843300492</v>
      </c>
    </row>
    <row r="10" spans="1:8" hidden="1" x14ac:dyDescent="0.2">
      <c r="A10" s="10">
        <f>PSCE!A11</f>
        <v>33055</v>
      </c>
      <c r="B10" s="7">
        <f>(PSCE!B11-PSCE!B10)/PSCE!B10*100</f>
        <v>12.564766839378239</v>
      </c>
      <c r="C10" s="7">
        <f>(PSCE!C11-PSCE!C10)/PSCE!C10*100</f>
        <v>5.401563610518834</v>
      </c>
      <c r="D10" s="7">
        <f>(PSCE!D11-PSCE!D10)/PSCE!D10*100</f>
        <v>0.69877521209056692</v>
      </c>
      <c r="E10" s="7">
        <f>(PSCE!E11-PSCE!E10)/PSCE!E10*100</f>
        <v>0.61442081802301063</v>
      </c>
      <c r="F10" s="7">
        <f>(PSCE!F11-PSCE!F10)/PSCE!F10*100</f>
        <v>2.1317632727641862</v>
      </c>
      <c r="G10" s="7">
        <f>(PSCE!G11-PSCE!G10)/PSCE!G10*100</f>
        <v>1.3955422187675119</v>
      </c>
      <c r="H10" s="7">
        <f>(PSCE!H11-PSCE!H10)/PSCE!H10*100</f>
        <v>-0.14681381039573746</v>
      </c>
    </row>
    <row r="11" spans="1:8" hidden="1" x14ac:dyDescent="0.2">
      <c r="A11" s="10">
        <f>PSCE!A12</f>
        <v>33086</v>
      </c>
      <c r="B11" s="7">
        <f>(PSCE!B12-PSCE!B11)/PSCE!B11*100</f>
        <v>5.6962025316455698</v>
      </c>
      <c r="C11" s="7">
        <f>(PSCE!C12-PSCE!C11)/PSCE!C11*100</f>
        <v>1.6087082169347848</v>
      </c>
      <c r="D11" s="7">
        <f>(PSCE!D12-PSCE!D11)/PSCE!D11*100</f>
        <v>1.1242302300766458</v>
      </c>
      <c r="E11" s="7">
        <f>(PSCE!E12-PSCE!E11)/PSCE!E11*100</f>
        <v>1.5745674429743159</v>
      </c>
      <c r="F11" s="7">
        <f>(PSCE!F12-PSCE!F11)/PSCE!F11*100</f>
        <v>1.5704204353443991</v>
      </c>
      <c r="G11" s="7">
        <f>(PSCE!G12-PSCE!G11)/PSCE!G11*100</f>
        <v>1.4476475726943716</v>
      </c>
      <c r="H11" s="7">
        <f>(PSCE!H12-PSCE!H11)/PSCE!H11*100</f>
        <v>0.62611511266767983</v>
      </c>
    </row>
    <row r="12" spans="1:8" hidden="1" x14ac:dyDescent="0.2">
      <c r="A12" s="10">
        <f>PSCE!A13</f>
        <v>33117</v>
      </c>
      <c r="B12" s="7">
        <f>(PSCE!B13-PSCE!B12)/PSCE!B12*100</f>
        <v>-18.916712030484486</v>
      </c>
      <c r="C12" s="7">
        <f>(PSCE!C13-PSCE!C12)/PSCE!C12*100</f>
        <v>-5.3849070913917334</v>
      </c>
      <c r="D12" s="7">
        <f>(PSCE!D13-PSCE!D12)/PSCE!D12*100</f>
        <v>0.39448547921020144</v>
      </c>
      <c r="E12" s="7">
        <f>(PSCE!E13-PSCE!E12)/PSCE!E12*100</f>
        <v>2.180832252740776</v>
      </c>
      <c r="F12" s="7">
        <f>(PSCE!F13-PSCE!F12)/PSCE!F12*100</f>
        <v>1.9864957432234074</v>
      </c>
      <c r="G12" s="7">
        <f>(PSCE!G13-PSCE!G12)/PSCE!G12*100</f>
        <v>1.0122489148199567</v>
      </c>
      <c r="H12" s="7">
        <f>(PSCE!H13-PSCE!H12)/PSCE!H12*100</f>
        <v>-0.94728374185286734</v>
      </c>
    </row>
    <row r="13" spans="1:8" hidden="1" x14ac:dyDescent="0.2">
      <c r="A13" s="10">
        <f>PSCE!A14</f>
        <v>33147</v>
      </c>
      <c r="B13" s="7">
        <f>(PSCE!B14-PSCE!B13)/PSCE!B13*100</f>
        <v>4.5317220543806647</v>
      </c>
      <c r="C13" s="7">
        <f>(PSCE!C14-PSCE!C13)/PSCE!C13*100</f>
        <v>-5.7114228456913825</v>
      </c>
      <c r="D13" s="7">
        <f>(PSCE!D14-PSCE!D13)/PSCE!D13*100</f>
        <v>1.0633986164826785</v>
      </c>
      <c r="E13" s="7">
        <f>(PSCE!E14-PSCE!E13)/PSCE!E13*100</f>
        <v>0.62874942316566684</v>
      </c>
      <c r="F13" s="7">
        <f>(PSCE!F14-PSCE!F13)/PSCE!F13*100</f>
        <v>2.4179620034542317</v>
      </c>
      <c r="G13" s="7">
        <f>(PSCE!G14-PSCE!G13)/PSCE!G13*100</f>
        <v>1.04211973068425</v>
      </c>
      <c r="H13" s="7">
        <f>(PSCE!H14-PSCE!H13)/PSCE!H13*100</f>
        <v>0.97457486657605996</v>
      </c>
    </row>
    <row r="14" spans="1:8" hidden="1" x14ac:dyDescent="0.2">
      <c r="A14" s="10">
        <f>PSCE!A15</f>
        <v>33178</v>
      </c>
      <c r="B14" s="7">
        <f>(PSCE!B15-PSCE!B14)/PSCE!B14*100</f>
        <v>50.642260757867696</v>
      </c>
      <c r="C14" s="7">
        <f>(PSCE!C15-PSCE!C14)/PSCE!C14*100</f>
        <v>-3.4431455897980872</v>
      </c>
      <c r="D14" s="7">
        <f>(PSCE!D15-PSCE!D14)/PSCE!D14*100</f>
        <v>1.7869887641976903</v>
      </c>
      <c r="E14" s="7">
        <f>(PSCE!E15-PSCE!E14)/PSCE!E14*100</f>
        <v>1.1808541129263399</v>
      </c>
      <c r="F14" s="7">
        <f>(PSCE!F15-PSCE!F14)/PSCE!F14*100</f>
        <v>1.1991755667978266</v>
      </c>
      <c r="G14" s="7">
        <f>(PSCE!G15-PSCE!G14)/PSCE!G14*100</f>
        <v>1.1915010847480973</v>
      </c>
      <c r="H14" s="7">
        <f>(PSCE!H15-PSCE!H14)/PSCE!H14*100</f>
        <v>2.6312333803880374</v>
      </c>
    </row>
    <row r="15" spans="1:8" hidden="1" x14ac:dyDescent="0.2">
      <c r="A15" s="10">
        <f>PSCE!A16</f>
        <v>33208</v>
      </c>
      <c r="B15" s="7">
        <f>(PSCE!B16-PSCE!B15)/PSCE!B15*100</f>
        <v>3.5386911106373908</v>
      </c>
      <c r="C15" s="7">
        <f>(PSCE!C16-PSCE!C15)/PSCE!C15*100</f>
        <v>12.656834690732996</v>
      </c>
      <c r="D15" s="7">
        <f>(PSCE!D16-PSCE!D15)/PSCE!D15*100</f>
        <v>2.3365921414643269</v>
      </c>
      <c r="E15" s="7">
        <f>(PSCE!E16-PSCE!E15)/PSCE!E15*100</f>
        <v>2.2831567616565631</v>
      </c>
      <c r="F15" s="7">
        <f>(PSCE!F16-PSCE!F15)/PSCE!F15*100</f>
        <v>1.6108128124421404</v>
      </c>
      <c r="G15" s="7">
        <f>(PSCE!G16-PSCE!G15)/PSCE!G15*100</f>
        <v>1.2523396290624469</v>
      </c>
      <c r="H15" s="7">
        <f>(PSCE!H16-PSCE!H15)/PSCE!H15*100</f>
        <v>3.4962015193922431</v>
      </c>
    </row>
    <row r="16" spans="1:8" hidden="1" x14ac:dyDescent="0.2">
      <c r="A16" s="10">
        <f>PSCE!A17</f>
        <v>33239</v>
      </c>
      <c r="B16" s="7">
        <f>(PSCE!B17-PSCE!B16)/PSCE!B16*100</f>
        <v>-31.871525633106856</v>
      </c>
      <c r="C16" s="7">
        <f>(PSCE!C17-PSCE!C16)/PSCE!C16*100</f>
        <v>-7.4638530676045329</v>
      </c>
      <c r="D16" s="7">
        <f>(PSCE!D17-PSCE!D16)/PSCE!D16*100</f>
        <v>0.75760047505008254</v>
      </c>
      <c r="E16" s="7">
        <f>(PSCE!E17-PSCE!E16)/PSCE!E16*100</f>
        <v>-0.75883460728924335</v>
      </c>
      <c r="F16" s="7">
        <f>(PSCE!F17-PSCE!F16)/PSCE!F16*100</f>
        <v>-0.13666180758017493</v>
      </c>
      <c r="G16" s="7">
        <f>(PSCE!G17-PSCE!G16)/PSCE!G16*100</f>
        <v>1.4956474977313212</v>
      </c>
      <c r="H16" s="7">
        <f>(PSCE!H17-PSCE!H16)/PSCE!H16*100</f>
        <v>0.65367557293195899</v>
      </c>
    </row>
    <row r="17" spans="1:8" hidden="1" x14ac:dyDescent="0.2">
      <c r="A17" s="10">
        <f>PSCE!A18</f>
        <v>33270</v>
      </c>
      <c r="B17" s="7">
        <f>(PSCE!B18-PSCE!B17)/PSCE!B17*100</f>
        <v>43.608340888485948</v>
      </c>
      <c r="C17" s="7">
        <f>(PSCE!C18-PSCE!C17)/PSCE!C17*100</f>
        <v>18.961148648648649</v>
      </c>
      <c r="D17" s="7">
        <f>(PSCE!D18-PSCE!D17)/PSCE!D17*100</f>
        <v>3.7731205637013625</v>
      </c>
      <c r="E17" s="7">
        <f>(PSCE!E18-PSCE!E17)/PSCE!E17*100</f>
        <v>-0.11720712172796784</v>
      </c>
      <c r="F17" s="7">
        <f>(PSCE!F18-PSCE!F17)/PSCE!F17*100</f>
        <v>-0.27369765532341939</v>
      </c>
      <c r="G17" s="7">
        <f>(PSCE!G18-PSCE!G17)/PSCE!G17*100</f>
        <v>1.3030664282402808</v>
      </c>
      <c r="H17" s="7">
        <f>(PSCE!H18-PSCE!H17)/PSCE!H17*100</f>
        <v>7.8146590106549576</v>
      </c>
    </row>
    <row r="18" spans="1:8" hidden="1" x14ac:dyDescent="0.2">
      <c r="A18" s="10">
        <f>PSCE!A19</f>
        <v>33298</v>
      </c>
      <c r="B18" s="7">
        <f>(PSCE!B19-PSCE!B18)/PSCE!B18*100</f>
        <v>24.873737373737374</v>
      </c>
      <c r="C18" s="7">
        <f>(PSCE!C19-PSCE!C18)/PSCE!C18*100</f>
        <v>-6.3365282215122471</v>
      </c>
      <c r="D18" s="7">
        <f>(PSCE!D19-PSCE!D18)/PSCE!D18*100</f>
        <v>0.26211665439295034</v>
      </c>
      <c r="E18" s="7">
        <f>(PSCE!E19-PSCE!E18)/PSCE!E18*100</f>
        <v>0.4135002235136343</v>
      </c>
      <c r="F18" s="7">
        <f>(PSCE!F19-PSCE!F18)/PSCE!F18*100</f>
        <v>1.9577348824444241</v>
      </c>
      <c r="G18" s="7">
        <f>(PSCE!G19-PSCE!G18)/PSCE!G18*100</f>
        <v>1.3238971609760881</v>
      </c>
      <c r="H18" s="7">
        <f>(PSCE!H19-PSCE!H18)/PSCE!H18*100</f>
        <v>-0.96548188653451816</v>
      </c>
    </row>
    <row r="19" spans="1:8" hidden="1" x14ac:dyDescent="0.2">
      <c r="A19" s="10">
        <f>PSCE!A20</f>
        <v>33329</v>
      </c>
      <c r="B19" s="7">
        <f>(PSCE!B20-PSCE!B19)/PSCE!B19*100</f>
        <v>-28.227165487023932</v>
      </c>
      <c r="C19" s="7">
        <f>(PSCE!C20-PSCE!C19)/PSCE!C19*100</f>
        <v>-3.0888762554481715</v>
      </c>
      <c r="D19" s="7">
        <f>(PSCE!D20-PSCE!D19)/PSCE!D19*100</f>
        <v>0.29193172905747755</v>
      </c>
      <c r="E19" s="7">
        <f>(PSCE!E20-PSCE!E19)/PSCE!E19*100</f>
        <v>0.1669449081803005</v>
      </c>
      <c r="F19" s="7">
        <f>(PSCE!F20-PSCE!F19)/PSCE!F19*100</f>
        <v>1.363840287124271</v>
      </c>
      <c r="G19" s="7">
        <f>(PSCE!G20-PSCE!G19)/PSCE!G19*100</f>
        <v>1.7969770780571999</v>
      </c>
      <c r="H19" s="7">
        <f>(PSCE!H20-PSCE!H19)/PSCE!H19*100</f>
        <v>-1.1891410002013056</v>
      </c>
    </row>
    <row r="20" spans="1:8" hidden="1" x14ac:dyDescent="0.2">
      <c r="A20" s="10">
        <f>PSCE!A21</f>
        <v>33359</v>
      </c>
      <c r="B20" s="7">
        <f>(PSCE!B21-PSCE!B20)/PSCE!B20*100</f>
        <v>12.77295139704156</v>
      </c>
      <c r="C20" s="7">
        <f>(PSCE!C21-PSCE!C20)/PSCE!C20*100</f>
        <v>-4.986312084473993</v>
      </c>
      <c r="D20" s="7">
        <f>(PSCE!D21-PSCE!D20)/PSCE!D20*100</f>
        <v>2.8580649565859622</v>
      </c>
      <c r="E20" s="7">
        <f>(PSCE!E21-PSCE!E20)/PSCE!E20*100</f>
        <v>0.22222222222222221</v>
      </c>
      <c r="F20" s="7">
        <f>(PSCE!F21-PSCE!F20)/PSCE!F20*100</f>
        <v>0.89404266619456485</v>
      </c>
      <c r="G20" s="7">
        <f>(PSCE!G21-PSCE!G20)/PSCE!G20*100</f>
        <v>1.2771958736748696</v>
      </c>
      <c r="H20" s="7">
        <f>(PSCE!H21-PSCE!H20)/PSCE!H20*100</f>
        <v>5.3231275193178016</v>
      </c>
    </row>
    <row r="21" spans="1:8" hidden="1" x14ac:dyDescent="0.2">
      <c r="A21" s="10">
        <f>PSCE!A22</f>
        <v>33390</v>
      </c>
      <c r="B21" s="7">
        <f>(PSCE!B22-PSCE!B21)/PSCE!B21*100</f>
        <v>6.3293774724130749</v>
      </c>
      <c r="C21" s="7">
        <f>(PSCE!C22-PSCE!C21)/PSCE!C21*100</f>
        <v>-10.86643342251492</v>
      </c>
      <c r="D21" s="7">
        <f>(PSCE!D22-PSCE!D21)/PSCE!D21*100</f>
        <v>1.0245703803823132</v>
      </c>
      <c r="E21" s="7">
        <f>(PSCE!E22-PSCE!E21)/PSCE!E21*100</f>
        <v>1.4634146341463417</v>
      </c>
      <c r="F21" s="7">
        <f>(PSCE!F22-PSCE!F21)/PSCE!F21*100</f>
        <v>1.1230040357957538</v>
      </c>
      <c r="G21" s="7">
        <f>(PSCE!G22-PSCE!G21)/PSCE!G21*100</f>
        <v>1.2767355624051446</v>
      </c>
      <c r="H21" s="7">
        <f>(PSCE!H22-PSCE!H21)/PSCE!H21*100</f>
        <v>0.67701065255536985</v>
      </c>
    </row>
    <row r="22" spans="1:8" hidden="1" x14ac:dyDescent="0.2">
      <c r="A22" s="10">
        <f>PSCE!A23</f>
        <v>33420</v>
      </c>
      <c r="B22" s="7">
        <f>(PSCE!B23-PSCE!B22)/PSCE!B22*100</f>
        <v>-17.740356373604858</v>
      </c>
      <c r="C22" s="7">
        <f>(PSCE!C23-PSCE!C22)/PSCE!C22*100</f>
        <v>4.4100669591318402</v>
      </c>
      <c r="D22" s="7">
        <f>(PSCE!D23-PSCE!D22)/PSCE!D22*100</f>
        <v>0.76571141877605631</v>
      </c>
      <c r="E22" s="7">
        <f>(PSCE!E23-PSCE!E22)/PSCE!E22*100</f>
        <v>1.7427884615384617</v>
      </c>
      <c r="F22" s="7">
        <f>(PSCE!F23-PSCE!F22)/PSCE!F22*100</f>
        <v>1.2406732604546242</v>
      </c>
      <c r="G22" s="7">
        <f>(PSCE!G23-PSCE!G22)/PSCE!G22*100</f>
        <v>1.4568431460396423</v>
      </c>
      <c r="H22" s="7">
        <f>(PSCE!H23-PSCE!H22)/PSCE!H22*100</f>
        <v>-0.16880069167112685</v>
      </c>
    </row>
    <row r="23" spans="1:8" hidden="1" x14ac:dyDescent="0.2">
      <c r="A23" s="10">
        <f>PSCE!A24</f>
        <v>33451</v>
      </c>
      <c r="B23" s="7">
        <f>(PSCE!B24-PSCE!B23)/PSCE!B23*100</f>
        <v>14.496548440847418</v>
      </c>
      <c r="C23" s="7">
        <f>(PSCE!C24-PSCE!C23)/PSCE!C23*100</f>
        <v>3.0406899601946042</v>
      </c>
      <c r="D23" s="7">
        <f>(PSCE!D24-PSCE!D23)/PSCE!D23*100</f>
        <v>0.9537188515067454</v>
      </c>
      <c r="E23" s="7">
        <f>(PSCE!E24-PSCE!E23)/PSCE!E23*100</f>
        <v>3.7587928905117328E-2</v>
      </c>
      <c r="F23" s="7">
        <f>(PSCE!F24-PSCE!F23)/PSCE!F23*100</f>
        <v>1.7053732110720712</v>
      </c>
      <c r="G23" s="7">
        <f>(PSCE!G24-PSCE!G23)/PSCE!G23*100</f>
        <v>1.4557193324400048</v>
      </c>
      <c r="H23" s="7">
        <f>(PSCE!H24-PSCE!H23)/PSCE!H23*100</f>
        <v>0.6144836687561861</v>
      </c>
    </row>
    <row r="24" spans="1:8" hidden="1" x14ac:dyDescent="0.2">
      <c r="A24" s="10">
        <f>PSCE!A25</f>
        <v>33482</v>
      </c>
      <c r="B24" s="7">
        <f>(PSCE!B25-PSCE!B24)/PSCE!B24*100</f>
        <v>-9.2307692307692317</v>
      </c>
      <c r="C24" s="7">
        <f>(PSCE!C25-PSCE!C24)/PSCE!C24*100</f>
        <v>18.714454340594486</v>
      </c>
      <c r="D24" s="7">
        <f>(PSCE!D25-PSCE!D24)/PSCE!D24*100</f>
        <v>1.1977665177287058</v>
      </c>
      <c r="E24" s="7">
        <f>(PSCE!E25-PSCE!E24)/PSCE!E24*100</f>
        <v>-0.22544283413848631</v>
      </c>
      <c r="F24" s="7">
        <f>(PSCE!F25-PSCE!F24)/PSCE!F24*100</f>
        <v>4.2467138523761374</v>
      </c>
      <c r="G24" s="7">
        <f>(PSCE!G25-PSCE!G24)/PSCE!G24*100</f>
        <v>1.4078165335894819</v>
      </c>
      <c r="H24" s="7">
        <f>(PSCE!H25-PSCE!H24)/PSCE!H24*100</f>
        <v>0.87442445109371358</v>
      </c>
    </row>
    <row r="25" spans="1:8" hidden="1" x14ac:dyDescent="0.2">
      <c r="A25" s="10">
        <f>PSCE!A26</f>
        <v>33512</v>
      </c>
      <c r="B25" s="7">
        <f>(PSCE!B26-PSCE!B25)/PSCE!B25*100</f>
        <v>-13.834173156207056</v>
      </c>
      <c r="C25" s="7">
        <f>(PSCE!C26-PSCE!C25)/PSCE!C25*100</f>
        <v>5.1794269185573532</v>
      </c>
      <c r="D25" s="7">
        <f>(PSCE!D26-PSCE!D25)/PSCE!D25*100</f>
        <v>1.2392882215401753</v>
      </c>
      <c r="E25" s="7">
        <f>(PSCE!E26-PSCE!E25)/PSCE!E25*100</f>
        <v>0.26899074671831291</v>
      </c>
      <c r="F25" s="7">
        <f>(PSCE!F26-PSCE!F25)/PSCE!F25*100</f>
        <v>4.7041707080504365</v>
      </c>
      <c r="G25" s="7">
        <f>(PSCE!G26-PSCE!G25)/PSCE!G25*100</f>
        <v>1.3349909717905455</v>
      </c>
      <c r="H25" s="7">
        <f>(PSCE!H26-PSCE!H25)/PSCE!H25*100</f>
        <v>0.81537565521258015</v>
      </c>
    </row>
    <row r="26" spans="1:8" hidden="1" x14ac:dyDescent="0.2">
      <c r="A26" s="10">
        <f>PSCE!A27</f>
        <v>33543</v>
      </c>
      <c r="B26" s="7">
        <f>(PSCE!B27-PSCE!B26)/PSCE!B26*100</f>
        <v>21.185539606592236</v>
      </c>
      <c r="C26" s="7">
        <f>(PSCE!C27-PSCE!C26)/PSCE!C26*100</f>
        <v>10.424544517016157</v>
      </c>
      <c r="D26" s="7">
        <f>(PSCE!D27-PSCE!D26)/PSCE!D26*100</f>
        <v>0.40288149094806092</v>
      </c>
      <c r="E26" s="7">
        <f>(PSCE!E27-PSCE!E26)/PSCE!E26*100</f>
        <v>3.7235754909325034</v>
      </c>
      <c r="F26" s="7">
        <f>(PSCE!F27-PSCE!F26)/PSCE!F26*100</f>
        <v>0.47089702022541302</v>
      </c>
      <c r="G26" s="7">
        <f>(PSCE!G27-PSCE!G26)/PSCE!G26*100</f>
        <v>1.4298650464450546</v>
      </c>
      <c r="H26" s="7">
        <f>(PSCE!H27-PSCE!H26)/PSCE!H26*100</f>
        <v>-1.385138312307713</v>
      </c>
    </row>
    <row r="27" spans="1:8" hidden="1" x14ac:dyDescent="0.2">
      <c r="A27" s="10">
        <f>PSCE!A28</f>
        <v>33573</v>
      </c>
      <c r="B27" s="7">
        <f>(PSCE!B28-PSCE!B27)/PSCE!B27*100</f>
        <v>-34.919938583022592</v>
      </c>
      <c r="C27" s="7">
        <f>(PSCE!C28-PSCE!C27)/PSCE!C27*100</f>
        <v>2.1168962565180172</v>
      </c>
      <c r="D27" s="7">
        <f>(PSCE!D28-PSCE!D27)/PSCE!D27*100</f>
        <v>0.79225553094819512</v>
      </c>
      <c r="E27" s="7">
        <f>(PSCE!E28-PSCE!E27)/PSCE!E27*100</f>
        <v>-0.37761224912062902</v>
      </c>
      <c r="F27" s="7">
        <f>(PSCE!F28-PSCE!F27)/PSCE!F27*100</f>
        <v>1.6826738378793697</v>
      </c>
      <c r="G27" s="7">
        <f>(PSCE!G28-PSCE!G27)/PSCE!G27*100</f>
        <v>1.1346782438406267</v>
      </c>
      <c r="H27" s="7">
        <f>(PSCE!H28-PSCE!H27)/PSCE!H27*100</f>
        <v>0.61851175717282914</v>
      </c>
    </row>
    <row r="28" spans="1:8" hidden="1" x14ac:dyDescent="0.2">
      <c r="A28" s="10">
        <f>PSCE!A29</f>
        <v>33604</v>
      </c>
      <c r="B28" s="7">
        <f>(PSCE!B29-PSCE!B28)/PSCE!B28*100</f>
        <v>2.1570610043815304</v>
      </c>
      <c r="C28" s="7">
        <f>(PSCE!C29-PSCE!C28)/PSCE!C28*100</f>
        <v>-0.66305921804740486</v>
      </c>
      <c r="D28" s="7">
        <f>(PSCE!D29-PSCE!D28)/PSCE!D28*100</f>
        <v>0.3697956779776197</v>
      </c>
      <c r="E28" s="7">
        <f>(PSCE!E29-PSCE!E28)/PSCE!E28*100</f>
        <v>-4.4862142374993512</v>
      </c>
      <c r="F28" s="7">
        <f>(PSCE!F29-PSCE!F28)/PSCE!F28*100</f>
        <v>2.4860208553725256</v>
      </c>
      <c r="G28" s="7">
        <f>(PSCE!G29-PSCE!G28)/PSCE!G28*100</f>
        <v>1.1732042428988396</v>
      </c>
      <c r="H28" s="7">
        <f>(PSCE!H29-PSCE!H28)/PSCE!H28*100</f>
        <v>0.49285095320623917</v>
      </c>
    </row>
    <row r="29" spans="1:8" hidden="1" x14ac:dyDescent="0.2">
      <c r="A29" s="10">
        <f>PSCE!A30</f>
        <v>33635</v>
      </c>
      <c r="B29" s="7">
        <f>(PSCE!B30-PSCE!B29)/PSCE!B29*100</f>
        <v>-13.790828109534806</v>
      </c>
      <c r="C29" s="7">
        <f>(PSCE!C30-PSCE!C29)/PSCE!C29*100</f>
        <v>-1.7185821697099892</v>
      </c>
      <c r="D29" s="7">
        <f>(PSCE!D30-PSCE!D29)/PSCE!D29*100</f>
        <v>1.5177417807794085</v>
      </c>
      <c r="E29" s="7">
        <f>(PSCE!E30-PSCE!E29)/PSCE!E29*100</f>
        <v>-0.48926338678988862</v>
      </c>
      <c r="F29" s="7">
        <f>(PSCE!F30-PSCE!F29)/PSCE!F29*100</f>
        <v>1.0617120106171201</v>
      </c>
      <c r="G29" s="7">
        <f>(PSCE!G30-PSCE!G29)/PSCE!G29*100</f>
        <v>1.3369172096426913</v>
      </c>
      <c r="H29" s="7">
        <f>(PSCE!H30-PSCE!H29)/PSCE!H29*100</f>
        <v>2.2716248989490704</v>
      </c>
    </row>
    <row r="30" spans="1:8" hidden="1" x14ac:dyDescent="0.2">
      <c r="A30" s="10">
        <f>PSCE!A31</f>
        <v>33664</v>
      </c>
      <c r="B30" s="7">
        <f>(PSCE!B31-PSCE!B30)/PSCE!B30*100</f>
        <v>4.0949100650593184</v>
      </c>
      <c r="C30" s="7">
        <f>(PSCE!C31-PSCE!C30)/PSCE!C30*100</f>
        <v>-2.0374707259953162</v>
      </c>
      <c r="D30" s="7">
        <f>(PSCE!D31-PSCE!D30)/PSCE!D30*100</f>
        <v>-0.26899798251513113</v>
      </c>
      <c r="E30" s="7">
        <f>(PSCE!E31-PSCE!E30)/PSCE!E30*100</f>
        <v>0.34416826003824091</v>
      </c>
      <c r="F30" s="7">
        <f>(PSCE!F31-PSCE!F30)/PSCE!F30*100</f>
        <v>1.1308090756547751</v>
      </c>
      <c r="G30" s="7">
        <f>(PSCE!G31-PSCE!G30)/PSCE!G30*100</f>
        <v>1.4498187726534182</v>
      </c>
      <c r="H30" s="7">
        <f>(PSCE!H31-PSCE!H30)/PSCE!H30*100</f>
        <v>-2.3002134218638846</v>
      </c>
    </row>
    <row r="31" spans="1:8" hidden="1" x14ac:dyDescent="0.2">
      <c r="A31" s="10">
        <f>PSCE!A32</f>
        <v>33695</v>
      </c>
      <c r="B31" s="7">
        <f>(PSCE!B32-PSCE!B31)/PSCE!B31*100</f>
        <v>4.6691176470588234</v>
      </c>
      <c r="C31" s="7">
        <f>(PSCE!C32-PSCE!C31)/PSCE!C31*100</f>
        <v>2.3109411108454858</v>
      </c>
      <c r="D31" s="7">
        <f>(PSCE!D32-PSCE!D31)/PSCE!D31*100</f>
        <v>0.69102723427495083</v>
      </c>
      <c r="E31" s="7">
        <f>(PSCE!E32-PSCE!E31)/PSCE!E31*100</f>
        <v>1.061628919860627</v>
      </c>
      <c r="F31" s="7">
        <f>(PSCE!F32-PSCE!F31)/PSCE!F31*100</f>
        <v>0.45447987303419424</v>
      </c>
      <c r="G31" s="7">
        <f>(PSCE!G32-PSCE!G31)/PSCE!G31*100</f>
        <v>1.1950227916717999</v>
      </c>
      <c r="H31" s="7">
        <f>(PSCE!H32-PSCE!H31)/PSCE!H31*100</f>
        <v>0.14697950377562027</v>
      </c>
    </row>
    <row r="32" spans="1:8" hidden="1" x14ac:dyDescent="0.2">
      <c r="A32" s="10">
        <f>PSCE!A33</f>
        <v>33725</v>
      </c>
      <c r="B32" s="7">
        <f>(PSCE!B33-PSCE!B32)/PSCE!B32*100</f>
        <v>16.754478398314017</v>
      </c>
      <c r="C32" s="7">
        <f>(PSCE!C33-PSCE!C32)/PSCE!C32*100</f>
        <v>0.21808552067918061</v>
      </c>
      <c r="D32" s="7">
        <f>(PSCE!D33-PSCE!D32)/PSCE!D32*100</f>
        <v>0.18264031480548806</v>
      </c>
      <c r="E32" s="7">
        <f>(PSCE!E33-PSCE!E32)/PSCE!E32*100</f>
        <v>-0.98044497117922746</v>
      </c>
      <c r="F32" s="7">
        <f>(PSCE!F33-PSCE!F32)/PSCE!F32*100</f>
        <v>1.5655296229802513</v>
      </c>
      <c r="G32" s="7">
        <f>(PSCE!G33-PSCE!G32)/PSCE!G32*100</f>
        <v>1.318886454021589</v>
      </c>
      <c r="H32" s="7">
        <f>(PSCE!H33-PSCE!H32)/PSCE!H32*100</f>
        <v>-0.91693708007378572</v>
      </c>
    </row>
    <row r="33" spans="1:8" hidden="1" x14ac:dyDescent="0.2">
      <c r="A33" s="10">
        <f>PSCE!A34</f>
        <v>33756</v>
      </c>
      <c r="B33" s="7">
        <f>(PSCE!B34-PSCE!B33)/PSCE!B33*100</f>
        <v>20.066185318892902</v>
      </c>
      <c r="C33" s="7">
        <f>(PSCE!C34-PSCE!C33)/PSCE!C33*100</f>
        <v>-7.8495375767467168</v>
      </c>
      <c r="D33" s="7">
        <f>(PSCE!D34-PSCE!D33)/PSCE!D33*100</f>
        <v>0.97562053554164618</v>
      </c>
      <c r="E33" s="7">
        <f>(PSCE!E34-PSCE!E33)/PSCE!E33*100</f>
        <v>0.82694086284750556</v>
      </c>
      <c r="F33" s="7">
        <f>(PSCE!F34-PSCE!F33)/PSCE!F33*100</f>
        <v>0.48080322420985644</v>
      </c>
      <c r="G33" s="7">
        <f>(PSCE!G34-PSCE!G33)/PSCE!G33*100</f>
        <v>1.3164043203695546</v>
      </c>
      <c r="H33" s="7">
        <f>(PSCE!H34-PSCE!H33)/PSCE!H33*100</f>
        <v>0.76099364026743488</v>
      </c>
    </row>
    <row r="34" spans="1:8" hidden="1" x14ac:dyDescent="0.2">
      <c r="A34" s="10">
        <f>PSCE!A35</f>
        <v>33786</v>
      </c>
      <c r="B34" s="7">
        <f>(PSCE!B35-PSCE!B34)/PSCE!B34*100</f>
        <v>54.422450513655733</v>
      </c>
      <c r="C34" s="7">
        <f>(PSCE!C35-PSCE!C34)/PSCE!C34*100</f>
        <v>-7.7338281184110649</v>
      </c>
      <c r="D34" s="7">
        <f>(PSCE!D35-PSCE!D34)/PSCE!D34*100</f>
        <v>0.216655086196992</v>
      </c>
      <c r="E34" s="7">
        <f>(PSCE!E35-PSCE!E34)/PSCE!E34*100</f>
        <v>0.38310041547509849</v>
      </c>
      <c r="F34" s="7">
        <f>(PSCE!F35-PSCE!F34)/PSCE!F34*100</f>
        <v>0.66145943283372033</v>
      </c>
      <c r="G34" s="7">
        <f>(PSCE!G35-PSCE!G34)/PSCE!G34*100</f>
        <v>1.3296084968439916</v>
      </c>
      <c r="H34" s="7">
        <f>(PSCE!H35-PSCE!H34)/PSCE!H34*100</f>
        <v>-1.0492528456600312</v>
      </c>
    </row>
    <row r="35" spans="1:8" hidden="1" x14ac:dyDescent="0.2">
      <c r="A35" s="10">
        <f>PSCE!A36</f>
        <v>33817</v>
      </c>
      <c r="B35" s="7">
        <f>(PSCE!B36-PSCE!B35)/PSCE!B35*100</f>
        <v>-10.660392665909461</v>
      </c>
      <c r="C35" s="7">
        <f>(PSCE!C36-PSCE!C35)/PSCE!C35*100</f>
        <v>0.23765996343692872</v>
      </c>
      <c r="D35" s="7">
        <f>(PSCE!D36-PSCE!D35)/PSCE!D35*100</f>
        <v>0.685683089941313</v>
      </c>
      <c r="E35" s="7">
        <f>(PSCE!E36-PSCE!E35)/PSCE!E35*100</f>
        <v>1.0320361212642442</v>
      </c>
      <c r="F35" s="7">
        <f>(PSCE!F36-PSCE!F35)/PSCE!F35*100</f>
        <v>-0.44040545263893738</v>
      </c>
      <c r="G35" s="7">
        <f>(PSCE!G36-PSCE!G35)/PSCE!G35*100</f>
        <v>1.2458385351643779</v>
      </c>
      <c r="H35" s="7">
        <f>(PSCE!H36-PSCE!H35)/PSCE!H35*100</f>
        <v>0.23033937576666214</v>
      </c>
    </row>
    <row r="36" spans="1:8" hidden="1" x14ac:dyDescent="0.2">
      <c r="A36" s="10">
        <f>PSCE!A37</f>
        <v>33848</v>
      </c>
      <c r="B36" s="7">
        <f>(PSCE!B37-PSCE!B36)/PSCE!B36*100</f>
        <v>28.659644024700327</v>
      </c>
      <c r="C36" s="7">
        <f>(PSCE!C37-PSCE!C36)/PSCE!C36*100</f>
        <v>3.1096115265365674</v>
      </c>
      <c r="D36" s="7">
        <f>(PSCE!D37-PSCE!D36)/PSCE!D36*100</f>
        <v>0.61215305452987834</v>
      </c>
      <c r="E36" s="7">
        <f>(PSCE!E37-PSCE!E36)/PSCE!E36*100</f>
        <v>1.2183443285805491</v>
      </c>
      <c r="F36" s="7">
        <f>(PSCE!F37-PSCE!F36)/PSCE!F36*100</f>
        <v>0.27383794410897344</v>
      </c>
      <c r="G36" s="7">
        <f>(PSCE!G37-PSCE!G36)/PSCE!G36*100</f>
        <v>1.409047704677987</v>
      </c>
      <c r="H36" s="7">
        <f>(PSCE!H37-PSCE!H36)/PSCE!H36*100</f>
        <v>-0.32091815227294357</v>
      </c>
    </row>
    <row r="37" spans="1:8" hidden="1" x14ac:dyDescent="0.2">
      <c r="A37" s="10">
        <f>PSCE!A38</f>
        <v>33878</v>
      </c>
      <c r="B37" s="7">
        <f>(PSCE!B38-PSCE!B37)/PSCE!B37*100</f>
        <v>-7.5381140598531902</v>
      </c>
      <c r="C37" s="7">
        <f>(PSCE!C38-PSCE!C37)/PSCE!C37*100</f>
        <v>6.9072256124524625</v>
      </c>
      <c r="D37" s="7">
        <f>(PSCE!D38-PSCE!D37)/PSCE!D37*100</f>
        <v>0.45322267730114252</v>
      </c>
      <c r="E37" s="7">
        <f>(PSCE!E38-PSCE!E37)/PSCE!E37*100</f>
        <v>1.419185282522996</v>
      </c>
      <c r="F37" s="7">
        <f>(PSCE!F38-PSCE!F37)/PSCE!F37*100</f>
        <v>-0.7282403193053707</v>
      </c>
      <c r="G37" s="7">
        <f>(PSCE!G38-PSCE!G37)/PSCE!G37*100</f>
        <v>1.6820559587592303</v>
      </c>
      <c r="H37" s="7">
        <f>(PSCE!H38-PSCE!H37)/PSCE!H37*100</f>
        <v>-0.89082302225011245</v>
      </c>
    </row>
    <row r="38" spans="1:8" hidden="1" x14ac:dyDescent="0.2">
      <c r="A38" s="10">
        <f>PSCE!A39</f>
        <v>33909</v>
      </c>
      <c r="B38" s="7">
        <f>(PSCE!B39-PSCE!B38)/PSCE!B38*100</f>
        <v>-11.786259541984732</v>
      </c>
      <c r="C38" s="7">
        <f>(PSCE!C39-PSCE!C38)/PSCE!C38*100</f>
        <v>3.6978821972203839</v>
      </c>
      <c r="D38" s="7">
        <f>(PSCE!D39-PSCE!D38)/PSCE!D38*100</f>
        <v>0.71190605200615875</v>
      </c>
      <c r="E38" s="7">
        <f>(PSCE!E39-PSCE!E38)/PSCE!E38*100</f>
        <v>0.57009587976159626</v>
      </c>
      <c r="F38" s="7">
        <f>(PSCE!F39-PSCE!F38)/PSCE!F38*100</f>
        <v>1.0016223460534668</v>
      </c>
      <c r="G38" s="7">
        <f>(PSCE!G39-PSCE!G38)/PSCE!G38*100</f>
        <v>1.5059978325589507</v>
      </c>
      <c r="H38" s="7">
        <f>(PSCE!H39-PSCE!H38)/PSCE!H38*100</f>
        <v>-0.18444597384721267</v>
      </c>
    </row>
    <row r="39" spans="1:8" hidden="1" x14ac:dyDescent="0.2">
      <c r="A39" s="10">
        <f>PSCE!A40</f>
        <v>33939</v>
      </c>
      <c r="B39" s="7">
        <f>(PSCE!B40-PSCE!B39)/PSCE!B39*100</f>
        <v>10.713049498096227</v>
      </c>
      <c r="C39" s="7">
        <f>(PSCE!C40-PSCE!C39)/PSCE!C39*100</f>
        <v>4.9381731152772241</v>
      </c>
      <c r="D39" s="7">
        <f>(PSCE!D40-PSCE!D39)/PSCE!D39*100</f>
        <v>1.1756370919628398</v>
      </c>
      <c r="E39" s="7">
        <f>(PSCE!E40-PSCE!E39)/PSCE!E39*100</f>
        <v>0.75753671734089156</v>
      </c>
      <c r="F39" s="7">
        <f>(PSCE!F40-PSCE!F39)/PSCE!F39*100</f>
        <v>1.2640547524268455</v>
      </c>
      <c r="G39" s="7">
        <f>(PSCE!G40-PSCE!G39)/PSCE!G39*100</f>
        <v>1.1130473198507755</v>
      </c>
      <c r="H39" s="7">
        <f>(PSCE!H40-PSCE!H39)/PSCE!H39*100</f>
        <v>1.3403938441171603</v>
      </c>
    </row>
    <row r="40" spans="1:8" hidden="1" x14ac:dyDescent="0.2">
      <c r="A40" s="10">
        <f>PSCE!A41</f>
        <v>33970</v>
      </c>
      <c r="B40" s="7">
        <f>(PSCE!B41-PSCE!B40)/PSCE!B40*100</f>
        <v>-17.101766453024855</v>
      </c>
      <c r="C40" s="7">
        <f>(PSCE!C41-PSCE!C40)/PSCE!C40*100</f>
        <v>-0.60057777102022203</v>
      </c>
      <c r="D40" s="7">
        <f>(PSCE!D41-PSCE!D40)/PSCE!D40*100</f>
        <v>0.60283781293600447</v>
      </c>
      <c r="E40" s="7">
        <f>(PSCE!E41-PSCE!E40)/PSCE!E40*100</f>
        <v>0.72626841243862528</v>
      </c>
      <c r="F40" s="7">
        <f>(PSCE!F41-PSCE!F40)/PSCE!F40*100</f>
        <v>3.2344827586206897</v>
      </c>
      <c r="G40" s="7">
        <f>(PSCE!G41-PSCE!G40)/PSCE!G40*100</f>
        <v>1.4782450391407247</v>
      </c>
      <c r="H40" s="7">
        <f>(PSCE!H41-PSCE!H40)/PSCE!H40*100</f>
        <v>-0.93076420640104507</v>
      </c>
    </row>
    <row r="41" spans="1:8" hidden="1" x14ac:dyDescent="0.2">
      <c r="A41" s="10">
        <f>PSCE!A42</f>
        <v>34001</v>
      </c>
      <c r="B41" s="7">
        <f>(PSCE!B42-PSCE!B41)/PSCE!B41*100</f>
        <v>7.1280407316613239</v>
      </c>
      <c r="C41" s="7">
        <f>(PSCE!C42-PSCE!C41)/PSCE!C41*100</f>
        <v>-4.9789674952198855</v>
      </c>
      <c r="D41" s="7">
        <f>(PSCE!D42-PSCE!D41)/PSCE!D41*100</f>
        <v>1.772555997487963</v>
      </c>
      <c r="E41" s="7">
        <f>(PSCE!E42-PSCE!E41)/PSCE!E41*100</f>
        <v>-0.48238042043261908</v>
      </c>
      <c r="F41" s="7">
        <f>(PSCE!F42-PSCE!F41)/PSCE!F41*100</f>
        <v>-0.74821297347852234</v>
      </c>
      <c r="G41" s="7">
        <f>(PSCE!G42-PSCE!G41)/PSCE!G41*100</f>
        <v>1.4519273318742301</v>
      </c>
      <c r="H41" s="7">
        <f>(PSCE!H42-PSCE!H41)/PSCE!H41*100</f>
        <v>3.2690511510356575</v>
      </c>
    </row>
    <row r="42" spans="1:8" hidden="1" x14ac:dyDescent="0.2">
      <c r="A42" s="10">
        <f>PSCE!A43</f>
        <v>34029</v>
      </c>
      <c r="B42" s="7">
        <f>(PSCE!B43-PSCE!B42)/PSCE!B42*100</f>
        <v>3.8901601830663615</v>
      </c>
      <c r="C42" s="7">
        <f>(PSCE!C43-PSCE!C42)/PSCE!C42*100</f>
        <v>-2.2537025112685125</v>
      </c>
      <c r="D42" s="7">
        <f>(PSCE!D43-PSCE!D42)/PSCE!D42*100</f>
        <v>-0.34041765440923138</v>
      </c>
      <c r="E42" s="7">
        <f>(PSCE!E43-PSCE!E42)/PSCE!E42*100</f>
        <v>-0.40818409102505232</v>
      </c>
      <c r="F42" s="7">
        <f>(PSCE!F43-PSCE!F42)/PSCE!F42*100</f>
        <v>-1.2788584505620246</v>
      </c>
      <c r="G42" s="7">
        <f>(PSCE!G43-PSCE!G42)/PSCE!G42*100</f>
        <v>1.3592370353778866</v>
      </c>
      <c r="H42" s="7">
        <f>(PSCE!H43-PSCE!H42)/PSCE!H42*100</f>
        <v>-2.0549585018088958</v>
      </c>
    </row>
    <row r="43" spans="1:8" hidden="1" x14ac:dyDescent="0.2">
      <c r="A43" s="10">
        <f>PSCE!A44</f>
        <v>34060</v>
      </c>
      <c r="B43" s="7">
        <f>(PSCE!B44-PSCE!B43)/PSCE!B43*100</f>
        <v>-11.064046086072517</v>
      </c>
      <c r="C43" s="7">
        <f>(PSCE!C44-PSCE!C43)/PSCE!C43*100</f>
        <v>-27.717391304347828</v>
      </c>
      <c r="D43" s="7">
        <f>(PSCE!D44-PSCE!D43)/PSCE!D43*100</f>
        <v>0.10422847707747478</v>
      </c>
      <c r="E43" s="7">
        <f>(PSCE!E44-PSCE!E43)/PSCE!E43*100</f>
        <v>1.6394282493980223</v>
      </c>
      <c r="F43" s="7">
        <f>(PSCE!F44-PSCE!F43)/PSCE!F43*100</f>
        <v>0.7022567668916615</v>
      </c>
      <c r="G43" s="7">
        <f>(PSCE!G44-PSCE!G43)/PSCE!G43*100</f>
        <v>1.0107001628285648</v>
      </c>
      <c r="H43" s="7">
        <f>(PSCE!H44-PSCE!H43)/PSCE!H43*100</f>
        <v>-1.4801939189831474</v>
      </c>
    </row>
    <row r="44" spans="1:8" hidden="1" x14ac:dyDescent="0.2">
      <c r="A44" s="10">
        <f>PSCE!A45</f>
        <v>34090</v>
      </c>
      <c r="B44" s="7">
        <f>(PSCE!B45-PSCE!B44)/PSCE!B44*100</f>
        <v>18.727376643170128</v>
      </c>
      <c r="C44" s="7">
        <f>(PSCE!C45-PSCE!C44)/PSCE!C44*100</f>
        <v>-3.4062428799270905</v>
      </c>
      <c r="D44" s="7">
        <f>(PSCE!D45-PSCE!D44)/PSCE!D44*100</f>
        <v>-0.13401578293566727</v>
      </c>
      <c r="E44" s="7">
        <f>(PSCE!E45-PSCE!E44)/PSCE!E44*100</f>
        <v>1.6331468319975804</v>
      </c>
      <c r="F44" s="7">
        <f>(PSCE!F45-PSCE!F44)/PSCE!F44*100</f>
        <v>-0.88693297224102918</v>
      </c>
      <c r="G44" s="7">
        <f>(PSCE!G45-PSCE!G44)/PSCE!G44*100</f>
        <v>1.2861403124964019</v>
      </c>
      <c r="H44" s="7">
        <f>(PSCE!H45-PSCE!H44)/PSCE!H44*100</f>
        <v>-2.1640546389336861</v>
      </c>
    </row>
    <row r="45" spans="1:8" hidden="1" x14ac:dyDescent="0.2">
      <c r="A45" s="10">
        <f>PSCE!A46</f>
        <v>34121</v>
      </c>
      <c r="B45" s="7">
        <f>(PSCE!B46-PSCE!B45)/PSCE!B45*100</f>
        <v>7.7984595635430036</v>
      </c>
      <c r="C45" s="7">
        <f>(PSCE!C46-PSCE!C45)/PSCE!C45*100</f>
        <v>-5.448755749498762</v>
      </c>
      <c r="D45" s="7">
        <f>(PSCE!D46-PSCE!D45)/PSCE!D45*100</f>
        <v>2.1063551951772159</v>
      </c>
      <c r="E45" s="7">
        <f>(PSCE!E46-PSCE!E45)/PSCE!E45*100</f>
        <v>2.4351534989832864</v>
      </c>
      <c r="F45" s="7">
        <f>(PSCE!F46-PSCE!F45)/PSCE!F45*100</f>
        <v>-0.77191064963453793</v>
      </c>
      <c r="G45" s="7">
        <f>(PSCE!G46-PSCE!G45)/PSCE!G45*100</f>
        <v>1.3994043153036402</v>
      </c>
      <c r="H45" s="7">
        <f>(PSCE!H46-PSCE!H45)/PSCE!H45*100</f>
        <v>3.4827202411981006</v>
      </c>
    </row>
    <row r="46" spans="1:8" hidden="1" x14ac:dyDescent="0.2">
      <c r="A46" s="10">
        <f>PSCE!A47</f>
        <v>34151</v>
      </c>
      <c r="B46" s="7">
        <f>(PSCE!B47-PSCE!B46)/PSCE!B46*100</f>
        <v>3.914855611789223</v>
      </c>
      <c r="C46" s="7">
        <f>(PSCE!C47-PSCE!C46)/PSCE!C46*100</f>
        <v>3.1058999625795187</v>
      </c>
      <c r="D46" s="7">
        <f>(PSCE!D47-PSCE!D46)/PSCE!D46*100</f>
        <v>1.2692844288978304</v>
      </c>
      <c r="E46" s="7">
        <f>(PSCE!E47-PSCE!E46)/PSCE!E46*100</f>
        <v>1.5638617217003972</v>
      </c>
      <c r="F46" s="7">
        <f>(PSCE!F47-PSCE!F46)/PSCE!F46*100</f>
        <v>2.2235990637477627</v>
      </c>
      <c r="G46" s="7">
        <f>(PSCE!G47-PSCE!G46)/PSCE!G46*100</f>
        <v>1.2814332320593742</v>
      </c>
      <c r="H46" s="7">
        <f>(PSCE!H47-PSCE!H46)/PSCE!H46*100</f>
        <v>0.98296823732828686</v>
      </c>
    </row>
    <row r="47" spans="1:8" hidden="1" x14ac:dyDescent="0.2">
      <c r="A47" s="10">
        <f>PSCE!A48</f>
        <v>34182</v>
      </c>
      <c r="B47" s="7">
        <f>(PSCE!B48-PSCE!B47)/PSCE!B47*100</f>
        <v>-1.9338203695745595</v>
      </c>
      <c r="C47" s="7">
        <f>(PSCE!C48-PSCE!C47)/PSCE!C47*100</f>
        <v>1.4275344785869828</v>
      </c>
      <c r="D47" s="7">
        <f>(PSCE!D48-PSCE!D47)/PSCE!D47*100</f>
        <v>1.3507105456251653</v>
      </c>
      <c r="E47" s="7">
        <f>(PSCE!E48-PSCE!E47)/PSCE!E47*100</f>
        <v>1.8782476045192353</v>
      </c>
      <c r="F47" s="7">
        <f>(PSCE!F48-PSCE!F47)/PSCE!F47*100</f>
        <v>0.86874537005858976</v>
      </c>
      <c r="G47" s="7">
        <f>(PSCE!G48-PSCE!G47)/PSCE!G47*100</f>
        <v>1.665928713748063</v>
      </c>
      <c r="H47" s="7">
        <f>(PSCE!H48-PSCE!H47)/PSCE!H47*100</f>
        <v>0.91407924716541067</v>
      </c>
    </row>
    <row r="48" spans="1:8" hidden="1" x14ac:dyDescent="0.2">
      <c r="A48" s="10">
        <f>PSCE!A49</f>
        <v>34213</v>
      </c>
      <c r="B48" s="7">
        <f>(PSCE!B49-PSCE!B48)/PSCE!B48*100</f>
        <v>-7.303534910896875E-2</v>
      </c>
      <c r="C48" s="7">
        <f>(PSCE!C49-PSCE!C48)/PSCE!C48*100</f>
        <v>-14.694656488549619</v>
      </c>
      <c r="D48" s="7">
        <f>(PSCE!D49-PSCE!D48)/PSCE!D48*100</f>
        <v>2.177842350217932</v>
      </c>
      <c r="E48" s="7">
        <f>(PSCE!E49-PSCE!E48)/PSCE!E48*100</f>
        <v>1.7313181414065788</v>
      </c>
      <c r="F48" s="7">
        <f>(PSCE!F49-PSCE!F48)/PSCE!F48*100</f>
        <v>1.0415275737748699</v>
      </c>
      <c r="G48" s="7">
        <f>(PSCE!G49-PSCE!G48)/PSCE!G48*100</f>
        <v>1.639719091948391</v>
      </c>
      <c r="H48" s="7">
        <f>(PSCE!H49-PSCE!H48)/PSCE!H48*100</f>
        <v>3.1930101134253381</v>
      </c>
    </row>
    <row r="49" spans="1:8" hidden="1" x14ac:dyDescent="0.2">
      <c r="A49" s="10">
        <f>PSCE!A50</f>
        <v>34243</v>
      </c>
      <c r="B49" s="7">
        <f>(PSCE!B50-PSCE!B49)/PSCE!B49*100</f>
        <v>-9.9693027335184912</v>
      </c>
      <c r="C49" s="7">
        <f>(PSCE!C50-PSCE!C49)/PSCE!C49*100</f>
        <v>0.74105145413870244</v>
      </c>
      <c r="D49" s="7">
        <f>(PSCE!D50-PSCE!D49)/PSCE!D49*100</f>
        <v>1.0787257732555056</v>
      </c>
      <c r="E49" s="7">
        <f>(PSCE!E50-PSCE!E49)/PSCE!E49*100</f>
        <v>2.7413642426751301</v>
      </c>
      <c r="F49" s="7">
        <f>(PSCE!F50-PSCE!F49)/PSCE!F49*100</f>
        <v>0.6211180124223602</v>
      </c>
      <c r="G49" s="7">
        <f>(PSCE!G50-PSCE!G49)/PSCE!G49*100</f>
        <v>1.3004681256762112</v>
      </c>
      <c r="H49" s="7">
        <f>(PSCE!H50-PSCE!H49)/PSCE!H49*100</f>
        <v>0.43241283774161393</v>
      </c>
    </row>
    <row r="50" spans="1:8" hidden="1" x14ac:dyDescent="0.2">
      <c r="A50" s="10">
        <f>PSCE!A51</f>
        <v>34274</v>
      </c>
      <c r="B50" s="7">
        <f>(PSCE!B51-PSCE!B50)/PSCE!B50*100</f>
        <v>-2.7926611462899822</v>
      </c>
      <c r="C50" s="7">
        <f>(PSCE!C51-PSCE!C50)/PSCE!C50*100</f>
        <v>0.59680777238029148</v>
      </c>
      <c r="D50" s="7">
        <f>(PSCE!D51-PSCE!D50)/PSCE!D50*100</f>
        <v>1.7205121480174532</v>
      </c>
      <c r="E50" s="7">
        <f>(PSCE!E51-PSCE!E50)/PSCE!E50*100</f>
        <v>0.967005417021086</v>
      </c>
      <c r="F50" s="7">
        <f>(PSCE!F51-PSCE!F50)/PSCE!F50*100</f>
        <v>1.464407670081429</v>
      </c>
      <c r="G50" s="7">
        <f>(PSCE!G51-PSCE!G50)/PSCE!G50*100</f>
        <v>1.447681488922963</v>
      </c>
      <c r="H50" s="7">
        <f>(PSCE!H51-PSCE!H50)/PSCE!H50*100</f>
        <v>2.3203351595230419</v>
      </c>
    </row>
    <row r="51" spans="1:8" hidden="1" x14ac:dyDescent="0.2">
      <c r="A51" s="10">
        <f>PSCE!A52</f>
        <v>34304</v>
      </c>
      <c r="B51" s="7">
        <f>(PSCE!B52-PSCE!B51)/PSCE!B51*100</f>
        <v>11.073993652914648</v>
      </c>
      <c r="C51" s="7">
        <f>(PSCE!C52-PSCE!C51)/PSCE!C51*100</f>
        <v>9.3405077262693155</v>
      </c>
      <c r="D51" s="7">
        <f>(PSCE!D52-PSCE!D51)/PSCE!D51*100</f>
        <v>0.89867940538082536</v>
      </c>
      <c r="E51" s="7">
        <f>(PSCE!E52-PSCE!E51)/PSCE!E51*100</f>
        <v>2.2569059548618808</v>
      </c>
      <c r="F51" s="7">
        <f>(PSCE!F52-PSCE!F51)/PSCE!F51*100</f>
        <v>0.27182706620930686</v>
      </c>
      <c r="G51" s="7">
        <f>(PSCE!G52-PSCE!G51)/PSCE!G51*100</f>
        <v>1.1257739696041027</v>
      </c>
      <c r="H51" s="7">
        <f>(PSCE!H52-PSCE!H51)/PSCE!H51*100</f>
        <v>0.36031496062992124</v>
      </c>
    </row>
    <row r="52" spans="1:8" hidden="1" x14ac:dyDescent="0.2">
      <c r="A52" s="10">
        <f>PSCE!A53</f>
        <v>34335</v>
      </c>
      <c r="B52" s="7">
        <f>(PSCE!B53-PSCE!B52)/PSCE!B52*100</f>
        <v>10.06015037593985</v>
      </c>
      <c r="C52" s="7">
        <f>(PSCE!C53-PSCE!C52)/PSCE!C52*100</f>
        <v>-18.384858044164037</v>
      </c>
      <c r="D52" s="7">
        <f>(PSCE!D53-PSCE!D52)/PSCE!D52*100</f>
        <v>0.31547646703526455</v>
      </c>
      <c r="E52" s="7">
        <f>(PSCE!E53-PSCE!E52)/PSCE!E52*100</f>
        <v>-1.842858381753534</v>
      </c>
      <c r="F52" s="7">
        <f>(PSCE!F53-PSCE!F52)/PSCE!F52*100</f>
        <v>1.5490866843090427</v>
      </c>
      <c r="G52" s="7">
        <f>(PSCE!G53-PSCE!G52)/PSCE!G52*100</f>
        <v>-0.20100191724905683</v>
      </c>
      <c r="H52" s="7">
        <f>(PSCE!H53-PSCE!H52)/PSCE!H52*100</f>
        <v>1.3293832615709067</v>
      </c>
    </row>
    <row r="53" spans="1:8" hidden="1" x14ac:dyDescent="0.2">
      <c r="A53" s="10">
        <f>PSCE!A54</f>
        <v>34366</v>
      </c>
      <c r="B53" s="7">
        <f>(PSCE!B54-PSCE!B53)/PSCE!B53*100</f>
        <v>-1.270665391446919</v>
      </c>
      <c r="C53" s="7">
        <f>(PSCE!C54-PSCE!C53)/PSCE!C53*100</f>
        <v>-23.144712430426718</v>
      </c>
      <c r="D53" s="7">
        <f>(PSCE!D54-PSCE!D53)/PSCE!D53*100</f>
        <v>2.099958778930012</v>
      </c>
      <c r="E53" s="7">
        <f>(PSCE!E54-PSCE!E53)/PSCE!E53*100</f>
        <v>2.9509210584441403</v>
      </c>
      <c r="F53" s="7">
        <f>(PSCE!F54-PSCE!F53)/PSCE!F53*100</f>
        <v>0.2923790758278777</v>
      </c>
      <c r="G53" s="7">
        <f>(PSCE!G54-PSCE!G53)/PSCE!G53*100</f>
        <v>2.3094640514774993</v>
      </c>
      <c r="H53" s="7">
        <f>(PSCE!H54-PSCE!H53)/PSCE!H53*100</f>
        <v>1.9623389494549059</v>
      </c>
    </row>
    <row r="54" spans="1:8" hidden="1" x14ac:dyDescent="0.2">
      <c r="A54" s="10">
        <f>PSCE!A55</f>
        <v>34394</v>
      </c>
      <c r="B54" s="7">
        <f>(PSCE!B55-PSCE!B54)/PSCE!B54*100</f>
        <v>11.195682258510933</v>
      </c>
      <c r="C54" s="7">
        <f>(PSCE!C55-PSCE!C54)/PSCE!C54*100</f>
        <v>7.2621202977268151</v>
      </c>
      <c r="D54" s="7">
        <f>(PSCE!D55-PSCE!D54)/PSCE!D54*100</f>
        <v>1.4189609105301597</v>
      </c>
      <c r="E54" s="7">
        <f>(PSCE!E55-PSCE!E54)/PSCE!E54*100</f>
        <v>3.7845955803475646</v>
      </c>
      <c r="F54" s="7">
        <f>(PSCE!F55-PSCE!F54)/PSCE!F54*100</f>
        <v>0.1014005957284999</v>
      </c>
      <c r="G54" s="7">
        <f>(PSCE!G55-PSCE!G54)/PSCE!G54*100</f>
        <v>1.240724849830902</v>
      </c>
      <c r="H54" s="7">
        <f>(PSCE!H55-PSCE!H54)/PSCE!H54*100</f>
        <v>1.2162227838258166</v>
      </c>
    </row>
    <row r="55" spans="1:8" hidden="1" x14ac:dyDescent="0.2">
      <c r="A55" s="10">
        <f>PSCE!A56</f>
        <v>34425</v>
      </c>
      <c r="B55" s="7">
        <f>(PSCE!B56-PSCE!B55)/PSCE!B55*100</f>
        <v>-6.5090230242688243</v>
      </c>
      <c r="C55" s="7">
        <f>(PSCE!C56-PSCE!C55)/PSCE!C55*100</f>
        <v>14.441110277569392</v>
      </c>
      <c r="D55" s="7">
        <f>(PSCE!D56-PSCE!D55)/PSCE!D55*100</f>
        <v>-0.55821193267463132</v>
      </c>
      <c r="E55" s="7">
        <f>(PSCE!E56-PSCE!E55)/PSCE!E55*100</f>
        <v>1.3064869558027039</v>
      </c>
      <c r="F55" s="7">
        <f>(PSCE!F56-PSCE!F55)/PSCE!F55*100</f>
        <v>0.15827793605571383</v>
      </c>
      <c r="G55" s="7">
        <f>(PSCE!G56-PSCE!G55)/PSCE!G55*100</f>
        <v>1.3092816401419967</v>
      </c>
      <c r="H55" s="7">
        <f>(PSCE!H56-PSCE!H55)/PSCE!H55*100</f>
        <v>-3.483584418702359</v>
      </c>
    </row>
    <row r="56" spans="1:8" hidden="1" x14ac:dyDescent="0.2">
      <c r="A56" s="10">
        <f>PSCE!A57</f>
        <v>34455</v>
      </c>
      <c r="B56" s="7">
        <f>(PSCE!B57-PSCE!B56)/PSCE!B56*100</f>
        <v>-2.7822151224707135</v>
      </c>
      <c r="C56" s="7">
        <f>(PSCE!C57-PSCE!C56)/PSCE!C56*100</f>
        <v>8.439855784988529</v>
      </c>
      <c r="D56" s="7">
        <f>(PSCE!D57-PSCE!D56)/PSCE!D56*100</f>
        <v>8.3662059256127339E-2</v>
      </c>
      <c r="E56" s="7">
        <f>(PSCE!E57-PSCE!E56)/PSCE!E56*100</f>
        <v>1.8977268089621679</v>
      </c>
      <c r="F56" s="7">
        <f>(PSCE!F57-PSCE!F56)/PSCE!F56*100</f>
        <v>0.28445006321112515</v>
      </c>
      <c r="G56" s="7">
        <f>(PSCE!G57-PSCE!G56)/PSCE!G56*100</f>
        <v>1.0866462592399382</v>
      </c>
      <c r="H56" s="7">
        <f>(PSCE!H57-PSCE!H56)/PSCE!H56*100</f>
        <v>-1.776053132345808</v>
      </c>
    </row>
    <row r="57" spans="1:8" hidden="1" x14ac:dyDescent="0.2">
      <c r="A57" s="10">
        <f>PSCE!A58</f>
        <v>34486</v>
      </c>
      <c r="B57" s="7">
        <f>(PSCE!B58-PSCE!B57)/PSCE!B57*100</f>
        <v>-12.474325619608379</v>
      </c>
      <c r="C57" s="7">
        <f>(PSCE!C58-PSCE!C57)/PSCE!C57*100</f>
        <v>13.7524557956778</v>
      </c>
      <c r="D57" s="7">
        <f>(PSCE!D58-PSCE!D57)/PSCE!D57*100</f>
        <v>1.944640441510231</v>
      </c>
      <c r="E57" s="7">
        <f>(PSCE!E58-PSCE!E57)/PSCE!E57*100</f>
        <v>2.1787888497276513</v>
      </c>
      <c r="F57" s="7">
        <f>(PSCE!F58-PSCE!F57)/PSCE!F57*100</f>
        <v>-0.71225969114402776</v>
      </c>
      <c r="G57" s="7">
        <f>(PSCE!G58-PSCE!G57)/PSCE!G57*100</f>
        <v>1.4527609273522166</v>
      </c>
      <c r="H57" s="7">
        <f>(PSCE!H58-PSCE!H57)/PSCE!H57*100</f>
        <v>3.0440012662234883</v>
      </c>
    </row>
    <row r="58" spans="1:8" hidden="1" x14ac:dyDescent="0.2">
      <c r="A58" s="10">
        <f>PSCE!A59</f>
        <v>34516</v>
      </c>
      <c r="B58" s="7">
        <f>(PSCE!B59-PSCE!B58)/PSCE!B58*100</f>
        <v>36.576971214017526</v>
      </c>
      <c r="C58" s="7">
        <f>(PSCE!C59-PSCE!C58)/PSCE!C58*100</f>
        <v>-15.743324033479475</v>
      </c>
      <c r="D58" s="7">
        <f>(PSCE!D59-PSCE!D58)/PSCE!D58*100</f>
        <v>1.6474457317180693</v>
      </c>
      <c r="E58" s="7">
        <f>(PSCE!E59-PSCE!E58)/PSCE!E58*100</f>
        <v>3.2376920664785205</v>
      </c>
      <c r="F58" s="7">
        <f>(PSCE!F59-PSCE!F58)/PSCE!F58*100</f>
        <v>0.33011681056373793</v>
      </c>
      <c r="G58" s="7">
        <f>(PSCE!G59-PSCE!G58)/PSCE!G58*100</f>
        <v>1.2102540477767221</v>
      </c>
      <c r="H58" s="7">
        <f>(PSCE!H59-PSCE!H58)/PSCE!H58*100</f>
        <v>1.9636515562983081</v>
      </c>
    </row>
    <row r="59" spans="1:8" hidden="1" x14ac:dyDescent="0.2">
      <c r="A59" s="10">
        <f>PSCE!A60</f>
        <v>34547</v>
      </c>
      <c r="B59" s="7">
        <f>(PSCE!B60-PSCE!B59)/PSCE!B59*100</f>
        <v>21.260022909507445</v>
      </c>
      <c r="C59" s="7">
        <f>(PSCE!C60-PSCE!C59)/PSCE!C59*100</f>
        <v>-0.81993062125512461</v>
      </c>
      <c r="D59" s="7">
        <f>(PSCE!D60-PSCE!D59)/PSCE!D59*100</f>
        <v>1.224774800171746</v>
      </c>
      <c r="E59" s="7">
        <f>(PSCE!E60-PSCE!E59)/PSCE!E59*100</f>
        <v>1.4769534512871136</v>
      </c>
      <c r="F59" s="7">
        <f>(PSCE!F60-PSCE!F59)/PSCE!F59*100</f>
        <v>1.1452796760313844</v>
      </c>
      <c r="G59" s="7">
        <f>(PSCE!G60-PSCE!G59)/PSCE!G59*100</f>
        <v>1.791302368805356</v>
      </c>
      <c r="H59" s="7">
        <f>(PSCE!H60-PSCE!H59)/PSCE!H59*100</f>
        <v>0.4398809308603589</v>
      </c>
    </row>
    <row r="60" spans="1:8" hidden="1" x14ac:dyDescent="0.2">
      <c r="A60" s="10">
        <f>PSCE!A61</f>
        <v>34578</v>
      </c>
      <c r="B60" s="7">
        <f>(PSCE!B61-PSCE!B60)/PSCE!B60*100</f>
        <v>1.1146797657283203</v>
      </c>
      <c r="C60" s="7">
        <f>(PSCE!C61-PSCE!C60)/PSCE!C60*100</f>
        <v>9.1096979332273449</v>
      </c>
      <c r="D60" s="7">
        <f>(PSCE!D61-PSCE!D60)/PSCE!D60*100</f>
        <v>1.8552080789384613</v>
      </c>
      <c r="E60" s="7">
        <f>(PSCE!E61-PSCE!E60)/PSCE!E60*100</f>
        <v>1.4517154936955139</v>
      </c>
      <c r="F60" s="7">
        <f>(PSCE!F61-PSCE!F60)/PSCE!F60*100</f>
        <v>0.26274632467938691</v>
      </c>
      <c r="G60" s="7">
        <f>(PSCE!G61-PSCE!G60)/PSCE!G60*100</f>
        <v>1.4244058764893845</v>
      </c>
      <c r="H60" s="7">
        <f>(PSCE!H61-PSCE!H60)/PSCE!H60*100</f>
        <v>2.8449041299704834</v>
      </c>
    </row>
    <row r="61" spans="1:8" hidden="1" x14ac:dyDescent="0.2">
      <c r="A61" s="10">
        <f>PSCE!A62</f>
        <v>34608</v>
      </c>
      <c r="B61" s="7">
        <f>(PSCE!B62-PSCE!B61)/PSCE!B61*100</f>
        <v>7.4925261584454406</v>
      </c>
      <c r="C61" s="7">
        <f>(PSCE!C62-PSCE!C61)/PSCE!C61*100</f>
        <v>-6.5860410899023751</v>
      </c>
      <c r="D61" s="7">
        <f>(PSCE!D62-PSCE!D61)/PSCE!D61*100</f>
        <v>1.3149537074038709</v>
      </c>
      <c r="E61" s="7">
        <f>(PSCE!E62-PSCE!E61)/PSCE!E61*100</f>
        <v>3.4187718974737229</v>
      </c>
      <c r="F61" s="7">
        <f>(PSCE!F62-PSCE!F61)/PSCE!F61*100</f>
        <v>-0.14974730142883885</v>
      </c>
      <c r="G61" s="7">
        <f>(PSCE!G62-PSCE!G61)/PSCE!G61*100</f>
        <v>1.8039532662208833</v>
      </c>
      <c r="H61" s="7">
        <f>(PSCE!H62-PSCE!H61)/PSCE!H61*100</f>
        <v>0.30217119923465519</v>
      </c>
    </row>
    <row r="62" spans="1:8" hidden="1" x14ac:dyDescent="0.2">
      <c r="A62" s="10">
        <f>PSCE!A63</f>
        <v>34639</v>
      </c>
      <c r="B62" s="7">
        <f>(PSCE!B63-PSCE!B62)/PSCE!B62*100</f>
        <v>5.1016860768294796</v>
      </c>
      <c r="C62" s="7">
        <f>(PSCE!C63-PSCE!C62)/PSCE!C62*100</f>
        <v>6.8632038683512713</v>
      </c>
      <c r="D62" s="7">
        <f>(PSCE!D63-PSCE!D62)/PSCE!D62*100</f>
        <v>2.095053829514268</v>
      </c>
      <c r="E62" s="7">
        <f>(PSCE!E63-PSCE!E62)/PSCE!E62*100</f>
        <v>2.3143855645103772</v>
      </c>
      <c r="F62" s="7">
        <f>(PSCE!F63-PSCE!F62)/PSCE!F62*100</f>
        <v>2.3370618009123287</v>
      </c>
      <c r="G62" s="7">
        <f>(PSCE!G63-PSCE!G62)/PSCE!G62*100</f>
        <v>1.7810097802158142</v>
      </c>
      <c r="H62" s="7">
        <f>(PSCE!H63-PSCE!H62)/PSCE!H62*100</f>
        <v>2.3833341087796027</v>
      </c>
    </row>
    <row r="63" spans="1:8" hidden="1" x14ac:dyDescent="0.2">
      <c r="A63" s="10">
        <f>PSCE!A64</f>
        <v>34669</v>
      </c>
      <c r="B63" s="7">
        <f>(PSCE!B64-PSCE!B63)/PSCE!B63*100</f>
        <v>-5.9621268502439424</v>
      </c>
      <c r="C63" s="7">
        <f>(PSCE!C64-PSCE!C63)/PSCE!C63*100</f>
        <v>6.3056488103926434</v>
      </c>
      <c r="D63" s="7">
        <f>(PSCE!D64-PSCE!D63)/PSCE!D63*100</f>
        <v>1.7779657501657185</v>
      </c>
      <c r="E63" s="7">
        <f>(PSCE!E64-PSCE!E63)/PSCE!E63*100</f>
        <v>2.5513227144400683</v>
      </c>
      <c r="F63" s="7">
        <f>(PSCE!F64-PSCE!F63)/PSCE!F63*100</f>
        <v>1.4410453685046101</v>
      </c>
      <c r="G63" s="7">
        <f>(PSCE!G64-PSCE!G63)/PSCE!G63*100</f>
        <v>1.3633543125609433</v>
      </c>
      <c r="H63" s="7">
        <f>(PSCE!H64-PSCE!H63)/PSCE!H63*100</f>
        <v>2.1199486486179433</v>
      </c>
    </row>
    <row r="64" spans="1:8" hidden="1" x14ac:dyDescent="0.2">
      <c r="A64" s="10">
        <f>PSCE!A65</f>
        <v>34700</v>
      </c>
      <c r="B64" s="7">
        <f>(PSCE!B65-PSCE!B64)/PSCE!B64*100</f>
        <v>0.80900457263454095</v>
      </c>
      <c r="C64" s="7">
        <f>(PSCE!C65-PSCE!C64)/PSCE!C64*100</f>
        <v>-17.273101743786899</v>
      </c>
      <c r="D64" s="7">
        <f>(PSCE!D65-PSCE!D64)/PSCE!D64*100</f>
        <v>1.0408716950825305</v>
      </c>
      <c r="E64" s="7">
        <f>(PSCE!E65-PSCE!E64)/PSCE!E64*100</f>
        <v>-1.814906705638446</v>
      </c>
      <c r="F64" s="7">
        <f>(PSCE!F65-PSCE!F64)/PSCE!F64*100</f>
        <v>-1.3663998073797627</v>
      </c>
      <c r="G64" s="7">
        <f>(PSCE!G65-PSCE!G64)/PSCE!G64*100</f>
        <v>1.6467275334942455</v>
      </c>
      <c r="H64" s="7">
        <f>(PSCE!H65-PSCE!H64)/PSCE!H64*100</f>
        <v>1.6498492551759429</v>
      </c>
    </row>
    <row r="65" spans="1:8" hidden="1" x14ac:dyDescent="0.2">
      <c r="A65" s="10">
        <f>PSCE!A66</f>
        <v>34731</v>
      </c>
      <c r="B65" s="7">
        <f>(PSCE!B66-PSCE!B65)/PSCE!B65*100</f>
        <v>8.0774598743893939</v>
      </c>
      <c r="C65" s="7">
        <f>(PSCE!C66-PSCE!C65)/PSCE!C65*100</f>
        <v>-9.1784232365145222</v>
      </c>
      <c r="D65" s="7">
        <f>(PSCE!D66-PSCE!D65)/PSCE!D65*100</f>
        <v>1.8550593967003592</v>
      </c>
      <c r="E65" s="7">
        <f>(PSCE!E66-PSCE!E65)/PSCE!E65*100</f>
        <v>1.8242237529855654</v>
      </c>
      <c r="F65" s="7">
        <f>(PSCE!F66-PSCE!F65)/PSCE!F65*100</f>
        <v>2.2336140607835957</v>
      </c>
      <c r="G65" s="7">
        <f>(PSCE!G66-PSCE!G65)/PSCE!G65*100</f>
        <v>1.6630675121095062</v>
      </c>
      <c r="H65" s="7">
        <f>(PSCE!H66-PSCE!H65)/PSCE!H65*100</f>
        <v>2.0411513625916604</v>
      </c>
    </row>
    <row r="66" spans="1:8" hidden="1" x14ac:dyDescent="0.2">
      <c r="A66" s="10">
        <f>PSCE!A67</f>
        <v>34759</v>
      </c>
      <c r="B66" s="7">
        <f>(PSCE!B67-PSCE!B66)/PSCE!B66*100</f>
        <v>-7.5060532687651342</v>
      </c>
      <c r="C66" s="7">
        <f>(PSCE!C67-PSCE!C66)/PSCE!C66*100</f>
        <v>16.008771929824562</v>
      </c>
      <c r="D66" s="7">
        <f>(PSCE!D67-PSCE!D66)/PSCE!D66*100</f>
        <v>1.2299712307865525</v>
      </c>
      <c r="E66" s="7">
        <f>(PSCE!E67-PSCE!E66)/PSCE!E66*100</f>
        <v>3.1445471852053304</v>
      </c>
      <c r="F66" s="7">
        <f>(PSCE!F67-PSCE!F66)/PSCE!F66*100</f>
        <v>1.7490448901623687</v>
      </c>
      <c r="G66" s="7">
        <f>(PSCE!G67-PSCE!G66)/PSCE!G66*100</f>
        <v>1.4623743272062557</v>
      </c>
      <c r="H66" s="7">
        <f>(PSCE!H67-PSCE!H66)/PSCE!H66*100</f>
        <v>0.23810800664986323</v>
      </c>
    </row>
    <row r="67" spans="1:8" hidden="1" x14ac:dyDescent="0.2">
      <c r="A67" s="10">
        <f>PSCE!A68</f>
        <v>34790</v>
      </c>
      <c r="B67" s="7">
        <f>(PSCE!B68-PSCE!B67)/PSCE!B67*100</f>
        <v>-14.214659685863873</v>
      </c>
      <c r="C67" s="7">
        <f>(PSCE!C68-PSCE!C67)/PSCE!C67*100</f>
        <v>19.108380592312539</v>
      </c>
      <c r="D67" s="7">
        <f>(PSCE!D68-PSCE!D67)/PSCE!D67*100</f>
        <v>1.4666231998005639</v>
      </c>
      <c r="E67" s="7">
        <f>(PSCE!E68-PSCE!E67)/PSCE!E67*100</f>
        <v>2.3664348571240237</v>
      </c>
      <c r="F67" s="7">
        <f>(PSCE!F68-PSCE!F67)/PSCE!F67*100</f>
        <v>1.1733646230566148</v>
      </c>
      <c r="G67" s="7">
        <f>(PSCE!G68-PSCE!G67)/PSCE!G67*100</f>
        <v>1.0659593634270845</v>
      </c>
      <c r="H67" s="7">
        <f>(PSCE!H68-PSCE!H67)/PSCE!H67*100</f>
        <v>1.7419775939736992</v>
      </c>
    </row>
    <row r="68" spans="1:8" hidden="1" x14ac:dyDescent="0.2">
      <c r="A68" s="10">
        <f>PSCE!A69</f>
        <v>34820</v>
      </c>
      <c r="B68" s="7">
        <f>(PSCE!B69-PSCE!B68)/PSCE!B68*100</f>
        <v>0.2542976299460889</v>
      </c>
      <c r="C68" s="7">
        <f>(PSCE!C69-PSCE!C68)/PSCE!C68*100</f>
        <v>-4.1925671207512236</v>
      </c>
      <c r="D68" s="7">
        <f>(PSCE!D69-PSCE!D68)/PSCE!D68*100</f>
        <v>-8.1645304072059541E-2</v>
      </c>
      <c r="E68" s="7">
        <f>(PSCE!E69-PSCE!E68)/PSCE!E68*100</f>
        <v>2.9556650246305418</v>
      </c>
      <c r="F68" s="7">
        <f>(PSCE!F69-PSCE!F68)/PSCE!F68*100</f>
        <v>0.73064656422151353</v>
      </c>
      <c r="G68" s="7">
        <f>(PSCE!G69-PSCE!G68)/PSCE!G68*100</f>
        <v>1.3419163159197822</v>
      </c>
      <c r="H68" s="7">
        <f>(PSCE!H69-PSCE!H68)/PSCE!H68*100</f>
        <v>-3.0351790503233946</v>
      </c>
    </row>
    <row r="69" spans="1:8" hidden="1" x14ac:dyDescent="0.2">
      <c r="A69" s="10">
        <f>PSCE!A70</f>
        <v>34851</v>
      </c>
      <c r="B69" s="7">
        <f>(PSCE!B70-PSCE!B69)/PSCE!B69*100</f>
        <v>11.262175324675324</v>
      </c>
      <c r="C69" s="7">
        <f>(PSCE!C70-PSCE!C69)/PSCE!C69*100</f>
        <v>-7.74434014356709</v>
      </c>
      <c r="D69" s="7">
        <f>(PSCE!D70-PSCE!D69)/PSCE!D69*100</f>
        <v>2.1434272895442663</v>
      </c>
      <c r="E69" s="7">
        <f>(PSCE!E70-PSCE!E69)/PSCE!E69*100</f>
        <v>1.951402570597617</v>
      </c>
      <c r="F69" s="7">
        <f>(PSCE!F70-PSCE!F69)/PSCE!F69*100</f>
        <v>3.2122503022278508</v>
      </c>
      <c r="G69" s="7">
        <f>(PSCE!G70-PSCE!G69)/PSCE!G69*100</f>
        <v>1.4104693963972768</v>
      </c>
      <c r="H69" s="7">
        <f>(PSCE!H70-PSCE!H69)/PSCE!H69*100</f>
        <v>2.9848479918437292</v>
      </c>
    </row>
    <row r="70" spans="1:8" hidden="1" x14ac:dyDescent="0.2">
      <c r="A70" s="10">
        <f>PSCE!A71</f>
        <v>34881</v>
      </c>
      <c r="B70" s="7">
        <f>(PSCE!B71-PSCE!B70)/PSCE!B70*100</f>
        <v>3.7479482035382086</v>
      </c>
      <c r="C70" s="7">
        <f>(PSCE!C71-PSCE!C70)/PSCE!C70*100</f>
        <v>-7.8557534041598087</v>
      </c>
      <c r="D70" s="7">
        <f>(PSCE!D71-PSCE!D70)/PSCE!D70*100</f>
        <v>1.4751360139847192</v>
      </c>
      <c r="E70" s="7">
        <f>(PSCE!E71-PSCE!E70)/PSCE!E70*100</f>
        <v>2.0827581976013003</v>
      </c>
      <c r="F70" s="7">
        <f>(PSCE!F71-PSCE!F70)/PSCE!F70*100</f>
        <v>2.1138936917842601</v>
      </c>
      <c r="G70" s="7">
        <f>(PSCE!G71-PSCE!G70)/PSCE!G70*100</f>
        <v>1.1523512784273418</v>
      </c>
      <c r="H70" s="7">
        <f>(PSCE!H71-PSCE!H70)/PSCE!H70*100</f>
        <v>1.5692304451769861</v>
      </c>
    </row>
    <row r="71" spans="1:8" hidden="1" x14ac:dyDescent="0.2">
      <c r="A71" s="10">
        <f>PSCE!A72</f>
        <v>34912</v>
      </c>
      <c r="B71" s="7">
        <f>(PSCE!B72-PSCE!B71)/PSCE!B71*100</f>
        <v>10.969499868155049</v>
      </c>
      <c r="C71" s="7">
        <f>(PSCE!C72-PSCE!C71)/PSCE!C71*100</f>
        <v>5.8460539136083147</v>
      </c>
      <c r="D71" s="7">
        <f>(PSCE!D72-PSCE!D71)/PSCE!D71*100</f>
        <v>1.4522321819615172</v>
      </c>
      <c r="E71" s="7">
        <f>(PSCE!E72-PSCE!E71)/PSCE!E71*100</f>
        <v>2.2506009615384617</v>
      </c>
      <c r="F71" s="7">
        <f>(PSCE!F72-PSCE!F71)/PSCE!F71*100</f>
        <v>0.62814070351758799</v>
      </c>
      <c r="G71" s="7">
        <f>(PSCE!G72-PSCE!G71)/PSCE!G71*100</f>
        <v>1.4202583298270126</v>
      </c>
      <c r="H71" s="7">
        <f>(PSCE!H72-PSCE!H71)/PSCE!H71*100</f>
        <v>1.3749338974087784</v>
      </c>
    </row>
    <row r="72" spans="1:8" hidden="1" x14ac:dyDescent="0.2">
      <c r="A72" s="10">
        <f>PSCE!A73</f>
        <v>34943</v>
      </c>
      <c r="B72" s="7">
        <f>(PSCE!B73-PSCE!B72)/PSCE!B72*100</f>
        <v>-4.8633663366336632</v>
      </c>
      <c r="C72" s="7">
        <f>(PSCE!C73-PSCE!C72)/PSCE!C72*100</f>
        <v>8.3461184412396445</v>
      </c>
      <c r="D72" s="7">
        <f>(PSCE!D73-PSCE!D72)/PSCE!D72*100</f>
        <v>1.8152972792125799</v>
      </c>
      <c r="E72" s="7">
        <f>(PSCE!E73-PSCE!E72)/PSCE!E72*100</f>
        <v>2.0717623203737991</v>
      </c>
      <c r="F72" s="7">
        <f>(PSCE!F73-PSCE!F72)/PSCE!F72*100</f>
        <v>2.5185908918200073</v>
      </c>
      <c r="G72" s="7">
        <f>(PSCE!G73-PSCE!G72)/PSCE!G72*100</f>
        <v>1.3080030058237835</v>
      </c>
      <c r="H72" s="7">
        <f>(PSCE!H73-PSCE!H72)/PSCE!H72*100</f>
        <v>2.2563850788098234</v>
      </c>
    </row>
    <row r="73" spans="1:8" hidden="1" x14ac:dyDescent="0.2">
      <c r="A73" s="10">
        <f>PSCE!A74</f>
        <v>34973</v>
      </c>
      <c r="B73" s="7">
        <f>(PSCE!B74-PSCE!B73)/PSCE!B73*100</f>
        <v>7.8761135625676468</v>
      </c>
      <c r="C73" s="7">
        <f>(PSCE!C74-PSCE!C73)/PSCE!C73*100</f>
        <v>-3.1435853865760408</v>
      </c>
      <c r="D73" s="7">
        <f>(PSCE!D74-PSCE!D73)/PSCE!D73*100</f>
        <v>0.63635753329305311</v>
      </c>
      <c r="E73" s="7">
        <f>(PSCE!E74-PSCE!E73)/PSCE!E73*100</f>
        <v>3.0805550757183164</v>
      </c>
      <c r="F73" s="7">
        <f>(PSCE!F74-PSCE!F73)/PSCE!F73*100</f>
        <v>0.70418806586541005</v>
      </c>
      <c r="G73" s="7">
        <f>(PSCE!G74-PSCE!G73)/PSCE!G73*100</f>
        <v>1.3212489279339839</v>
      </c>
      <c r="H73" s="7">
        <f>(PSCE!H74-PSCE!H73)/PSCE!H73*100</f>
        <v>-1.1123003210866935</v>
      </c>
    </row>
    <row r="74" spans="1:8" hidden="1" x14ac:dyDescent="0.2">
      <c r="A74" s="10">
        <f>PSCE!A75</f>
        <v>35004</v>
      </c>
      <c r="B74" s="7">
        <f>(PSCE!B75-PSCE!B74)/PSCE!B74*100</f>
        <v>4.6461372231226363</v>
      </c>
      <c r="C74" s="7">
        <f>(PSCE!C75-PSCE!C74)/PSCE!C74*100</f>
        <v>2.7192982456140351</v>
      </c>
      <c r="D74" s="7">
        <f>(PSCE!D75-PSCE!D74)/PSCE!D74*100</f>
        <v>1.3742108995920201</v>
      </c>
      <c r="E74" s="7">
        <f>(PSCE!E75-PSCE!E74)/PSCE!E74*100</f>
        <v>2.1924924589431347</v>
      </c>
      <c r="F74" s="7">
        <f>(PSCE!F75-PSCE!F74)/PSCE!F74*100</f>
        <v>1.6666666666666667</v>
      </c>
      <c r="G74" s="7">
        <f>(PSCE!G75-PSCE!G74)/PSCE!G74*100</f>
        <v>2.6644704231581677</v>
      </c>
      <c r="H74" s="7">
        <f>(PSCE!H75-PSCE!H74)/PSCE!H74*100</f>
        <v>-0.68985747665914776</v>
      </c>
    </row>
    <row r="75" spans="1:8" hidden="1" x14ac:dyDescent="0.2">
      <c r="A75" s="10">
        <f>PSCE!A76</f>
        <v>35034</v>
      </c>
      <c r="B75" s="7">
        <f>(PSCE!B76-PSCE!B75)/PSCE!B75*100</f>
        <v>2.4854340290581902</v>
      </c>
      <c r="C75" s="7">
        <f>(PSCE!C76-PSCE!C75)/PSCE!C75*100</f>
        <v>4.9387987475092512</v>
      </c>
      <c r="D75" s="7">
        <f>(PSCE!D76-PSCE!D75)/PSCE!D75*100</f>
        <v>2.323608051757339</v>
      </c>
      <c r="E75" s="7">
        <f>(PSCE!E76-PSCE!E75)/PSCE!E75*100</f>
        <v>2.3313017573587689</v>
      </c>
      <c r="F75" s="7">
        <f>(PSCE!F76-PSCE!F75)/PSCE!F75*100</f>
        <v>0.1965144541552464</v>
      </c>
      <c r="G75" s="7">
        <f>(PSCE!G76-PSCE!G75)/PSCE!G75*100</f>
        <v>1.218180602702281</v>
      </c>
      <c r="H75" s="7">
        <f>(PSCE!H76-PSCE!H75)/PSCE!H75*100</f>
        <v>4.2554925187667427</v>
      </c>
    </row>
    <row r="76" spans="1:8" hidden="1" x14ac:dyDescent="0.2">
      <c r="A76" s="10">
        <f>PSCE!A77</f>
        <v>35065</v>
      </c>
      <c r="B76" s="7">
        <f>(PSCE!B77-PSCE!B76)/PSCE!B76*100</f>
        <v>2.4035693724812894</v>
      </c>
      <c r="C76" s="7">
        <f>(PSCE!C77-PSCE!C76)/PSCE!C76*100</f>
        <v>-13.183236131832363</v>
      </c>
      <c r="D76" s="7">
        <f>(PSCE!D77-PSCE!D76)/PSCE!D76*100</f>
        <v>0.88376359408477501</v>
      </c>
      <c r="E76" s="7">
        <f>(PSCE!E77-PSCE!E76)/PSCE!E76*100</f>
        <v>0.80925164254046256</v>
      </c>
      <c r="F76" s="7">
        <f>(PSCE!F77-PSCE!F76)/PSCE!F76*100</f>
        <v>0.47483870967741937</v>
      </c>
      <c r="G76" s="7">
        <f>(PSCE!G77-PSCE!G76)/PSCE!G76*100</f>
        <v>1.0963769658097704</v>
      </c>
      <c r="H76" s="7">
        <f>(PSCE!H77-PSCE!H76)/PSCE!H76*100</f>
        <v>0.70537432711001691</v>
      </c>
    </row>
    <row r="77" spans="1:8" hidden="1" x14ac:dyDescent="0.2">
      <c r="A77" s="10">
        <f>PSCE!A78</f>
        <v>35096</v>
      </c>
      <c r="B77" s="7">
        <f>(PSCE!B78-PSCE!B77)/PSCE!B77*100</f>
        <v>-1.3070976809557273</v>
      </c>
      <c r="C77" s="7">
        <f>(PSCE!C78-PSCE!C77)/PSCE!C77*100</f>
        <v>-12.01374785189814</v>
      </c>
      <c r="D77" s="7">
        <f>(PSCE!D78-PSCE!D77)/PSCE!D77*100</f>
        <v>1.918792693892341</v>
      </c>
      <c r="E77" s="7">
        <f>(PSCE!E78-PSCE!E77)/PSCE!E77*100</f>
        <v>1.2981851900914028</v>
      </c>
      <c r="F77" s="7">
        <f>(PSCE!F78-PSCE!F77)/PSCE!F77*100</f>
        <v>1.5462064005753327</v>
      </c>
      <c r="G77" s="7">
        <f>(PSCE!G78-PSCE!G77)/PSCE!G77*100</f>
        <v>1.4539673782855815</v>
      </c>
      <c r="H77" s="7">
        <f>(PSCE!H78-PSCE!H77)/PSCE!H77*100</f>
        <v>2.8376293910495831</v>
      </c>
    </row>
    <row r="78" spans="1:8" hidden="1" x14ac:dyDescent="0.2">
      <c r="A78" s="10">
        <f>PSCE!A79</f>
        <v>35125</v>
      </c>
      <c r="B78" s="7">
        <f>(PSCE!B79-PSCE!B78)/PSCE!B78*100</f>
        <v>3.2398177157504984</v>
      </c>
      <c r="C78" s="7">
        <f>(PSCE!C79-PSCE!C78)/PSCE!C78*100</f>
        <v>19.584517045454543</v>
      </c>
      <c r="D78" s="7">
        <f>(PSCE!D79-PSCE!D78)/PSCE!D78*100</f>
        <v>1.8135371710926982</v>
      </c>
      <c r="E78" s="7">
        <f>(PSCE!E79-PSCE!E78)/PSCE!E78*100</f>
        <v>2.2361710474695959</v>
      </c>
      <c r="F78" s="7">
        <f>(PSCE!F79-PSCE!F78)/PSCE!F78*100</f>
        <v>1.3051396195872118</v>
      </c>
      <c r="G78" s="7">
        <f>(PSCE!G79-PSCE!G78)/PSCE!G78*100</f>
        <v>1.4374230846283735</v>
      </c>
      <c r="H78" s="7">
        <f>(PSCE!H79-PSCE!H78)/PSCE!H78*100</f>
        <v>2.2518018187992905</v>
      </c>
    </row>
    <row r="79" spans="1:8" hidden="1" x14ac:dyDescent="0.2">
      <c r="A79" s="10">
        <f>PSCE!A80</f>
        <v>35156</v>
      </c>
      <c r="B79" s="7">
        <f>(PSCE!B80-PSCE!B79)/PSCE!B79*100</f>
        <v>-6.9797917097730879</v>
      </c>
      <c r="C79" s="7">
        <f>(PSCE!C80-PSCE!C79)/PSCE!C79*100</f>
        <v>-11.893095768374165</v>
      </c>
      <c r="D79" s="7">
        <f>(PSCE!D80-PSCE!D79)/PSCE!D79*100</f>
        <v>0.75497930677703051</v>
      </c>
      <c r="E79" s="7">
        <f>(PSCE!E80-PSCE!E79)/PSCE!E79*100</f>
        <v>5.1163980557687389E-3</v>
      </c>
      <c r="F79" s="7">
        <f>(PSCE!F80-PSCE!F79)/PSCE!F79*100</f>
        <v>1.3132927194646959</v>
      </c>
      <c r="G79" s="7">
        <f>(PSCE!G80-PSCE!G79)/PSCE!G79*100</f>
        <v>1.1532520296530369</v>
      </c>
      <c r="H79" s="7">
        <f>(PSCE!H80-PSCE!H79)/PSCE!H79*100</f>
        <v>0.40132483324261237</v>
      </c>
    </row>
    <row r="80" spans="1:8" hidden="1" x14ac:dyDescent="0.2">
      <c r="A80" s="10">
        <f>PSCE!A81</f>
        <v>35186</v>
      </c>
      <c r="B80" s="7">
        <f>(PSCE!B81-PSCE!B80)/PSCE!B80*100</f>
        <v>-7.8520056350559795</v>
      </c>
      <c r="C80" s="7">
        <f>(PSCE!C81-PSCE!C80)/PSCE!C80*100</f>
        <v>4.3815301651499832</v>
      </c>
      <c r="D80" s="7">
        <f>(PSCE!D81-PSCE!D80)/PSCE!D80*100</f>
        <v>1.2284389390754618</v>
      </c>
      <c r="E80" s="7">
        <f>(PSCE!E81-PSCE!E80)/PSCE!E80*100</f>
        <v>3.7603601759950886</v>
      </c>
      <c r="F80" s="7">
        <f>(PSCE!F81-PSCE!F80)/PSCE!F80*100</f>
        <v>1.1385479816649415</v>
      </c>
      <c r="G80" s="7">
        <f>(PSCE!G81-PSCE!G80)/PSCE!G80*100</f>
        <v>1.2579493473167467</v>
      </c>
      <c r="H80" s="7">
        <f>(PSCE!H81-PSCE!H80)/PSCE!H80*100</f>
        <v>0.29680407255619062</v>
      </c>
    </row>
    <row r="81" spans="1:8" hidden="1" x14ac:dyDescent="0.2">
      <c r="A81" s="10">
        <f>PSCE!A82</f>
        <v>35217</v>
      </c>
      <c r="B81" s="7">
        <f>(PSCE!B82-PSCE!B81)/PSCE!B81*100</f>
        <v>3.644995172191825</v>
      </c>
      <c r="C81" s="7">
        <f>(PSCE!C82-PSCE!C81)/PSCE!C81*100</f>
        <v>13.125605424604455</v>
      </c>
      <c r="D81" s="7">
        <f>(PSCE!D82-PSCE!D81)/PSCE!D81*100</f>
        <v>1.9277650795864865</v>
      </c>
      <c r="E81" s="7">
        <f>(PSCE!E82-PSCE!E81)/PSCE!E81*100</f>
        <v>1.9328435481485133</v>
      </c>
      <c r="F81" s="7">
        <f>(PSCE!F82-PSCE!F81)/PSCE!F81*100</f>
        <v>2.0516569200779728</v>
      </c>
      <c r="G81" s="7">
        <f>(PSCE!G82-PSCE!G81)/PSCE!G81*100</f>
        <v>1.2726220973473268</v>
      </c>
      <c r="H81" s="7">
        <f>(PSCE!H82-PSCE!H81)/PSCE!H81*100</f>
        <v>2.7741894108054126</v>
      </c>
    </row>
    <row r="82" spans="1:8" hidden="1" x14ac:dyDescent="0.2">
      <c r="A82" s="10">
        <f>PSCE!A83</f>
        <v>35247</v>
      </c>
      <c r="B82" s="7">
        <f>(PSCE!B83-PSCE!B82)/PSCE!B82*100</f>
        <v>-2.0495303159692573</v>
      </c>
      <c r="C82" s="7">
        <f>(PSCE!C83-PSCE!C82)/PSCE!C82*100</f>
        <v>-2.4261452832881405</v>
      </c>
      <c r="D82" s="7">
        <f>(PSCE!D83-PSCE!D82)/PSCE!D82*100</f>
        <v>1.8440303056692504</v>
      </c>
      <c r="E82" s="7">
        <f>(PSCE!E83-PSCE!E82)/PSCE!E82*100</f>
        <v>1.9469839887776328</v>
      </c>
      <c r="F82" s="7">
        <f>(PSCE!F83-PSCE!F82)/PSCE!F82*100</f>
        <v>0.47753211403466883</v>
      </c>
      <c r="G82" s="7">
        <f>(PSCE!G83-PSCE!G82)/PSCE!G82*100</f>
        <v>1.7999456004351964</v>
      </c>
      <c r="H82" s="7">
        <f>(PSCE!H83-PSCE!H82)/PSCE!H82*100</f>
        <v>2.1189726949374648</v>
      </c>
    </row>
    <row r="83" spans="1:8" hidden="1" x14ac:dyDescent="0.2">
      <c r="A83" s="10">
        <f>PSCE!A84</f>
        <v>35278</v>
      </c>
      <c r="B83" s="7">
        <f>(PSCE!B84-PSCE!B83)/PSCE!B83*100</f>
        <v>1.5613854323531744</v>
      </c>
      <c r="C83" s="7">
        <f>(PSCE!C84-PSCE!C83)/PSCE!C83*100</f>
        <v>-5.5141143776510164</v>
      </c>
      <c r="D83" s="7">
        <f>(PSCE!D84-PSCE!D83)/PSCE!D83*100</f>
        <v>0.82546197469560523</v>
      </c>
      <c r="E83" s="7">
        <f>(PSCE!E84-PSCE!E83)/PSCE!E83*100</f>
        <v>1.2858532419159689</v>
      </c>
      <c r="F83" s="7">
        <f>(PSCE!F84-PSCE!F83)/PSCE!F83*100</f>
        <v>1.3972719927760087</v>
      </c>
      <c r="G83" s="7">
        <f>(PSCE!G84-PSCE!G83)/PSCE!G83*100</f>
        <v>1.472209048341093</v>
      </c>
      <c r="H83" s="7">
        <f>(PSCE!H84-PSCE!H83)/PSCE!H83*100</f>
        <v>-0.29418440211603258</v>
      </c>
    </row>
    <row r="84" spans="1:8" hidden="1" x14ac:dyDescent="0.2">
      <c r="A84" s="10">
        <f>PSCE!A85</f>
        <v>35309</v>
      </c>
      <c r="B84" s="7">
        <f>(PSCE!B85-PSCE!B84)/PSCE!B84*100</f>
        <v>6.8518807554237542</v>
      </c>
      <c r="C84" s="7">
        <f>(PSCE!C85-PSCE!C84)/PSCE!C84*100</f>
        <v>-9.5356037151702786</v>
      </c>
      <c r="D84" s="7">
        <f>(PSCE!D85-PSCE!D84)/PSCE!D84*100</f>
        <v>1.9075830819370236</v>
      </c>
      <c r="E84" s="7">
        <f>(PSCE!E85-PSCE!E84)/PSCE!E84*100</f>
        <v>0.99547935258707509</v>
      </c>
      <c r="F84" s="7">
        <f>(PSCE!F85-PSCE!F84)/PSCE!F84*100</f>
        <v>6.0604640262479492</v>
      </c>
      <c r="G84" s="7">
        <f>(PSCE!G85-PSCE!G84)/PSCE!G84*100</f>
        <v>1.2731138627222518</v>
      </c>
      <c r="H84" s="7">
        <f>(PSCE!H85-PSCE!H84)/PSCE!H84*100</f>
        <v>2.3166428815325215</v>
      </c>
    </row>
    <row r="85" spans="1:8" hidden="1" x14ac:dyDescent="0.2">
      <c r="A85" s="10">
        <f>PSCE!A86</f>
        <v>35339</v>
      </c>
      <c r="B85" s="7">
        <f>(PSCE!B86-PSCE!B85)/PSCE!B85*100</f>
        <v>-2.5416301489921125</v>
      </c>
      <c r="C85" s="7">
        <f>(PSCE!C86-PSCE!C85)/PSCE!C85*100</f>
        <v>-6.6563997262149215</v>
      </c>
      <c r="D85" s="7">
        <f>(PSCE!D86-PSCE!D85)/PSCE!D85*100</f>
        <v>1.7497191295095318</v>
      </c>
      <c r="E85" s="7">
        <f>(PSCE!E86-PSCE!E85)/PSCE!E85*100</f>
        <v>1.9922074307713717</v>
      </c>
      <c r="F85" s="7">
        <f>(PSCE!F86-PSCE!F85)/PSCE!F85*100</f>
        <v>-0.176772140710624</v>
      </c>
      <c r="G85" s="7">
        <f>(PSCE!G86-PSCE!G85)/PSCE!G85*100</f>
        <v>1.2350092625694693</v>
      </c>
      <c r="H85" s="7">
        <f>(PSCE!H86-PSCE!H85)/PSCE!H85*100</f>
        <v>2.710866570257481</v>
      </c>
    </row>
    <row r="86" spans="1:8" hidden="1" x14ac:dyDescent="0.2">
      <c r="A86" s="10">
        <f>PSCE!A87</f>
        <v>35370</v>
      </c>
      <c r="B86" s="7">
        <f>(PSCE!B87-PSCE!B86)/PSCE!B86*100</f>
        <v>-5.7928657074340526</v>
      </c>
      <c r="C86" s="7">
        <f>(PSCE!C87-PSCE!C86)/PSCE!C86*100</f>
        <v>5.242896425297892</v>
      </c>
      <c r="D86" s="7">
        <f>(PSCE!D87-PSCE!D86)/PSCE!D86*100</f>
        <v>0.39113048101162295</v>
      </c>
      <c r="E86" s="7">
        <f>(PSCE!E87-PSCE!E86)/PSCE!E86*100</f>
        <v>2.3239420606225982</v>
      </c>
      <c r="F86" s="7">
        <f>(PSCE!F87-PSCE!F86)/PSCE!F86*100</f>
        <v>0.86329024260669385</v>
      </c>
      <c r="G86" s="7">
        <f>(PSCE!G87-PSCE!G86)/PSCE!G86*100</f>
        <v>1.2636039680246558</v>
      </c>
      <c r="H86" s="7">
        <f>(PSCE!H87-PSCE!H86)/PSCE!H86*100</f>
        <v>-1.5379360331914254</v>
      </c>
    </row>
    <row r="87" spans="1:8" hidden="1" x14ac:dyDescent="0.2">
      <c r="A87" s="10">
        <f>PSCE!A88</f>
        <v>35400</v>
      </c>
      <c r="B87" s="7">
        <f>(PSCE!B88-PSCE!B87)/PSCE!B87*100</f>
        <v>7.4775276429878286</v>
      </c>
      <c r="C87" s="7">
        <f>(PSCE!C88-PSCE!C87)/PSCE!C87*100</f>
        <v>2.1250653196307265</v>
      </c>
      <c r="D87" s="7">
        <f>(PSCE!D88-PSCE!D87)/PSCE!D87*100</f>
        <v>1.2104283054003724</v>
      </c>
      <c r="E87" s="7">
        <f>(PSCE!E88-PSCE!E87)/PSCE!E87*100</f>
        <v>0.8466854818995978</v>
      </c>
      <c r="F87" s="7">
        <f>(PSCE!F88-PSCE!F87)/PSCE!F87*100</f>
        <v>-0.64082868805688453</v>
      </c>
      <c r="G87" s="7">
        <f>(PSCE!G88-PSCE!G87)/PSCE!G87*100</f>
        <v>0.96884847793143236</v>
      </c>
      <c r="H87" s="7">
        <f>(PSCE!H88-PSCE!H87)/PSCE!H87*100</f>
        <v>2.0281761644878791</v>
      </c>
    </row>
    <row r="88" spans="1:8" hidden="1" x14ac:dyDescent="0.2">
      <c r="A88" s="10">
        <f>PSCE!A89</f>
        <v>35431</v>
      </c>
      <c r="B88" s="7">
        <f>(PSCE!B89-PSCE!B88)/PSCE!B88*100</f>
        <v>9.0074753904226181</v>
      </c>
      <c r="C88" s="7">
        <f>(PSCE!C89-PSCE!C88)/PSCE!C88*100</f>
        <v>-5.2703394166808799</v>
      </c>
      <c r="D88" s="7">
        <f>(PSCE!D89-PSCE!D88)/PSCE!D88*100</f>
        <v>1.4452046918123276</v>
      </c>
      <c r="E88" s="7">
        <f>(PSCE!E89-PSCE!E88)/PSCE!E88*100</f>
        <v>0.72058175407668568</v>
      </c>
      <c r="F88" s="7">
        <f>(PSCE!F89-PSCE!F88)/PSCE!F88*100</f>
        <v>0.24296505720722714</v>
      </c>
      <c r="G88" s="7">
        <f>(PSCE!G89-PSCE!G88)/PSCE!G88*100</f>
        <v>0.96583166395589082</v>
      </c>
      <c r="H88" s="7">
        <f>(PSCE!H89-PSCE!H88)/PSCE!H88*100</f>
        <v>2.5766698180491283</v>
      </c>
    </row>
    <row r="89" spans="1:8" hidden="1" x14ac:dyDescent="0.2">
      <c r="A89" s="10">
        <f>PSCE!A90</f>
        <v>35462</v>
      </c>
      <c r="B89" s="7">
        <f>(PSCE!B90-PSCE!B89)/PSCE!B89*100</f>
        <v>-2.6072786529060292</v>
      </c>
      <c r="C89" s="7">
        <f>(PSCE!C90-PSCE!C89)/PSCE!C89*100</f>
        <v>-0.77421678069859556</v>
      </c>
      <c r="D89" s="7">
        <f>(PSCE!D90-PSCE!D89)/PSCE!D89*100</f>
        <v>1.957961498241547</v>
      </c>
      <c r="E89" s="7">
        <f>(PSCE!E90-PSCE!E89)/PSCE!E89*100</f>
        <v>0.553525718161332</v>
      </c>
      <c r="F89" s="7">
        <f>(PSCE!F90-PSCE!F89)/PSCE!F89*100</f>
        <v>0.30407191961924912</v>
      </c>
      <c r="G89" s="7">
        <f>(PSCE!G90-PSCE!G89)/PSCE!G89*100</f>
        <v>1.3403491749544405</v>
      </c>
      <c r="H89" s="7">
        <f>(PSCE!H90-PSCE!H89)/PSCE!H89*100</f>
        <v>3.5831803959931761</v>
      </c>
    </row>
    <row r="90" spans="1:8" hidden="1" x14ac:dyDescent="0.2">
      <c r="A90" s="10">
        <f>PSCE!A91</f>
        <v>35490</v>
      </c>
      <c r="B90" s="7">
        <f>(PSCE!B91-PSCE!B90)/PSCE!B90*100</f>
        <v>-0.57166759620747354</v>
      </c>
      <c r="C90" s="7">
        <f>(PSCE!C91-PSCE!C90)/PSCE!C90*100</f>
        <v>2.6492469606242062</v>
      </c>
      <c r="D90" s="7">
        <f>(PSCE!D91-PSCE!D90)/PSCE!D90*100</f>
        <v>0.97644089655785826</v>
      </c>
      <c r="E90" s="7">
        <f>(PSCE!E91-PSCE!E90)/PSCE!E90*100</f>
        <v>0.45474325500435164</v>
      </c>
      <c r="F90" s="7">
        <f>(PSCE!F91-PSCE!F90)/PSCE!F90*100</f>
        <v>0.61069373050393216</v>
      </c>
      <c r="G90" s="7">
        <f>(PSCE!G91-PSCE!G90)/PSCE!G90*100</f>
        <v>1.0347748167969855</v>
      </c>
      <c r="H90" s="7">
        <f>(PSCE!H91-PSCE!H90)/PSCE!H90*100</f>
        <v>1.1543775025171517</v>
      </c>
    </row>
    <row r="91" spans="1:8" hidden="1" x14ac:dyDescent="0.2">
      <c r="A91" s="10">
        <f>PSCE!A92</f>
        <v>35521</v>
      </c>
      <c r="B91" s="7">
        <f>(PSCE!B92-PSCE!B91)/PSCE!B91*100</f>
        <v>-1.7529098303183284</v>
      </c>
      <c r="C91" s="7">
        <f>(PSCE!C92-PSCE!C91)/PSCE!C91*100</f>
        <v>-1.6616581226798659</v>
      </c>
      <c r="D91" s="7">
        <f>(PSCE!D92-PSCE!D91)/PSCE!D91*100</f>
        <v>1.5571624794585026</v>
      </c>
      <c r="E91" s="7">
        <f>(PSCE!E92-PSCE!E91)/PSCE!E91*100</f>
        <v>1.1956074422231366</v>
      </c>
      <c r="F91" s="7">
        <f>(PSCE!F92-PSCE!F91)/PSCE!F91*100</f>
        <v>4.8034934497816595E-2</v>
      </c>
      <c r="G91" s="7">
        <f>(PSCE!G92-PSCE!G91)/PSCE!G91*100</f>
        <v>0.83890171303608319</v>
      </c>
      <c r="H91" s="7">
        <f>(PSCE!H92-PSCE!H91)/PSCE!H91*100</f>
        <v>2.8649691358024691</v>
      </c>
    </row>
    <row r="92" spans="1:8" hidden="1" x14ac:dyDescent="0.2">
      <c r="A92" s="10">
        <f>PSCE!A93</f>
        <v>35551</v>
      </c>
      <c r="B92" s="7">
        <f>(PSCE!B93-PSCE!B92)/PSCE!B92*100</f>
        <v>-3.3970882101056241</v>
      </c>
      <c r="C92" s="7">
        <f>(PSCE!C93-PSCE!C92)/PSCE!C92*100</f>
        <v>-0.79094014021211578</v>
      </c>
      <c r="D92" s="7">
        <f>(PSCE!D93-PSCE!D92)/PSCE!D92*100</f>
        <v>0.49167086782347552</v>
      </c>
      <c r="E92" s="7">
        <f>(PSCE!E93-PSCE!E92)/PSCE!E92*100</f>
        <v>0.56505639862160484</v>
      </c>
      <c r="F92" s="7">
        <f>(PSCE!F93-PSCE!F92)/PSCE!F92*100</f>
        <v>0.17895334118982148</v>
      </c>
      <c r="G92" s="7">
        <f>(PSCE!G93-PSCE!G92)/PSCE!G92*100</f>
        <v>0.91565713459557474</v>
      </c>
      <c r="H92" s="7">
        <f>(PSCE!H93-PSCE!H92)/PSCE!H92*100</f>
        <v>-8.2512583168933267E-3</v>
      </c>
    </row>
    <row r="93" spans="1:8" hidden="1" x14ac:dyDescent="0.2">
      <c r="A93" s="10">
        <f>PSCE!A94</f>
        <v>35582</v>
      </c>
      <c r="B93" s="7">
        <f>(PSCE!B94-PSCE!B93)/PSCE!B93*100</f>
        <v>4.2405437352245858</v>
      </c>
      <c r="C93" s="7">
        <f>(PSCE!C94-PSCE!C93)/PSCE!C93*100</f>
        <v>6.9396629824243519</v>
      </c>
      <c r="D93" s="7">
        <f>(PSCE!D94-PSCE!D93)/PSCE!D93*100</f>
        <v>1.7124285251914986</v>
      </c>
      <c r="E93" s="7">
        <f>(PSCE!E94-PSCE!E93)/PSCE!E93*100</f>
        <v>0.61508992231563264</v>
      </c>
      <c r="F93" s="7">
        <f>(PSCE!F94-PSCE!F93)/PSCE!F93*100</f>
        <v>-0.64482398048100387</v>
      </c>
      <c r="G93" s="7">
        <f>(PSCE!G94-PSCE!G93)/PSCE!G93*100</f>
        <v>0.80586911491693569</v>
      </c>
      <c r="H93" s="7">
        <f>(PSCE!H94-PSCE!H93)/PSCE!H93*100</f>
        <v>3.6443564237595836</v>
      </c>
    </row>
    <row r="94" spans="1:8" hidden="1" x14ac:dyDescent="0.2">
      <c r="A94" s="10">
        <f>PSCE!A95</f>
        <v>35612</v>
      </c>
      <c r="B94" s="7">
        <f>(PSCE!B95-PSCE!B94)/PSCE!B94*100</f>
        <v>4.9184975194897236</v>
      </c>
      <c r="C94" s="7">
        <f>(PSCE!C95-PSCE!C94)/PSCE!C94*100</f>
        <v>-1.4571331751948491</v>
      </c>
      <c r="D94" s="7">
        <f>(PSCE!D95-PSCE!D94)/PSCE!D94*100</f>
        <v>8.4060576650252308E-2</v>
      </c>
      <c r="E94" s="7">
        <f>(PSCE!E95-PSCE!E94)/PSCE!E94*100</f>
        <v>1.6922621314041545E-2</v>
      </c>
      <c r="F94" s="7">
        <f>(PSCE!F95-PSCE!F94)/PSCE!F94*100</f>
        <v>-1.644448342396071</v>
      </c>
      <c r="G94" s="7">
        <f>(PSCE!G95-PSCE!G94)/PSCE!G94*100</f>
        <v>0.70290339963640891</v>
      </c>
      <c r="H94" s="7">
        <f>(PSCE!H95-PSCE!H94)/PSCE!H94*100</f>
        <v>-0.36407064273306311</v>
      </c>
    </row>
    <row r="95" spans="1:8" hidden="1" x14ac:dyDescent="0.2">
      <c r="A95" s="10">
        <f>PSCE!A96</f>
        <v>35643</v>
      </c>
      <c r="B95" s="7">
        <f>(PSCE!B96-PSCE!B95)/PSCE!B95*100</f>
        <v>-5.1269927046744126</v>
      </c>
      <c r="C95" s="7">
        <f>(PSCE!C96-PSCE!C95)/PSCE!C95*100</f>
        <v>10.350756533700139</v>
      </c>
      <c r="D95" s="7">
        <f>(PSCE!D96-PSCE!D95)/PSCE!D95*100</f>
        <v>0.76041396194220845</v>
      </c>
      <c r="E95" s="7">
        <f>(PSCE!E96-PSCE!E95)/PSCE!E95*100</f>
        <v>0.79945856774248125</v>
      </c>
      <c r="F95" s="7">
        <f>(PSCE!F96-PSCE!F95)/PSCE!F95*100</f>
        <v>0.43247581256409112</v>
      </c>
      <c r="G95" s="7">
        <f>(PSCE!G96-PSCE!G95)/PSCE!G95*100</f>
        <v>0.93027084876924349</v>
      </c>
      <c r="H95" s="7">
        <f>(PSCE!H96-PSCE!H95)/PSCE!H95*100</f>
        <v>0.59059837131420856</v>
      </c>
    </row>
    <row r="96" spans="1:8" hidden="1" x14ac:dyDescent="0.2">
      <c r="A96" s="10">
        <f>PSCE!A97</f>
        <v>35674</v>
      </c>
      <c r="B96" s="7">
        <f>(PSCE!B97-PSCE!B96)/PSCE!B96*100</f>
        <v>-3.8376646493414026</v>
      </c>
      <c r="C96" s="7">
        <f>(PSCE!C97-PSCE!C96)/PSCE!C96*100</f>
        <v>2.8980990962916797</v>
      </c>
      <c r="D96" s="7">
        <f>(PSCE!D97-PSCE!D96)/PSCE!D96*100</f>
        <v>1.6873698382312725</v>
      </c>
      <c r="E96" s="7">
        <f>(PSCE!E97-PSCE!E96)/PSCE!E96*100</f>
        <v>0.10281158203944607</v>
      </c>
      <c r="F96" s="7">
        <f>(PSCE!F97-PSCE!F96)/PSCE!F96*100</f>
        <v>0.98108851993252244</v>
      </c>
      <c r="G96" s="7">
        <f>(PSCE!G97-PSCE!G96)/PSCE!G96*100</f>
        <v>0.94383593567932877</v>
      </c>
      <c r="H96" s="7">
        <f>(PSCE!H97-PSCE!H96)/PSCE!H96*100</f>
        <v>3.2693002094316457</v>
      </c>
    </row>
    <row r="97" spans="1:8" hidden="1" x14ac:dyDescent="0.2">
      <c r="A97" s="10">
        <f>PSCE!A98</f>
        <v>35704</v>
      </c>
      <c r="B97" s="7">
        <f>(PSCE!B98-PSCE!B97)/PSCE!B97*100</f>
        <v>16.466755516066932</v>
      </c>
      <c r="C97" s="7">
        <f>(PSCE!C98-PSCE!C97)/PSCE!C97*100</f>
        <v>0.68140520896426404</v>
      </c>
      <c r="D97" s="7">
        <f>(PSCE!D98-PSCE!D97)/PSCE!D97*100</f>
        <v>1.1127114940537297</v>
      </c>
      <c r="E97" s="7">
        <f>(PSCE!E98-PSCE!E97)/PSCE!E97*100</f>
        <v>2.8338468632752729</v>
      </c>
      <c r="F97" s="7">
        <f>(PSCE!F98-PSCE!F97)/PSCE!F97*100</f>
        <v>-2.0706027168417811</v>
      </c>
      <c r="G97" s="7">
        <f>(PSCE!G98-PSCE!G97)/PSCE!G97*100</f>
        <v>0.70529839547500872</v>
      </c>
      <c r="H97" s="7">
        <f>(PSCE!H98-PSCE!H97)/PSCE!H97*100</f>
        <v>1.53849381455555</v>
      </c>
    </row>
    <row r="98" spans="1:8" hidden="1" x14ac:dyDescent="0.2">
      <c r="A98" s="10">
        <f>PSCE!A99</f>
        <v>35735</v>
      </c>
      <c r="B98" s="7">
        <f>(PSCE!B99-PSCE!B98)/PSCE!B98*100</f>
        <v>-3.0324221233312141</v>
      </c>
      <c r="C98" s="7">
        <f>(PSCE!C99-PSCE!C98)/PSCE!C98*100</f>
        <v>-3.5193262144683413</v>
      </c>
      <c r="D98" s="7">
        <f>(PSCE!D99-PSCE!D98)/PSCE!D98*100</f>
        <v>0.50228123657343948</v>
      </c>
      <c r="E98" s="7">
        <f>(PSCE!E99-PSCE!E98)/PSCE!E98*100</f>
        <v>0.65224924074111812</v>
      </c>
      <c r="F98" s="7">
        <f>(PSCE!F99-PSCE!F98)/PSCE!F98*100</f>
        <v>-6.7337044352666547E-2</v>
      </c>
      <c r="G98" s="7">
        <f>(PSCE!G99-PSCE!G98)/PSCE!G98*100</f>
        <v>0.99036003713850129</v>
      </c>
      <c r="H98" s="7">
        <f>(PSCE!H99-PSCE!H98)/PSCE!H98*100</f>
        <v>-4.7521643009153083E-2</v>
      </c>
    </row>
    <row r="99" spans="1:8" hidden="1" x14ac:dyDescent="0.2">
      <c r="A99" s="10">
        <f>PSCE!A100</f>
        <v>35765</v>
      </c>
      <c r="B99" s="7">
        <f>(PSCE!B100-PSCE!B99)/PSCE!B99*100</f>
        <v>2.2749623024978693</v>
      </c>
      <c r="C99" s="7">
        <f>(PSCE!C100-PSCE!C99)/PSCE!C99*100</f>
        <v>-1.0756040530007793</v>
      </c>
      <c r="D99" s="7">
        <f>(PSCE!D100-PSCE!D99)/PSCE!D99*100</f>
        <v>1.2585882233192529</v>
      </c>
      <c r="E99" s="7">
        <f>(PSCE!E100-PSCE!E99)/PSCE!E99*100</f>
        <v>0.31591097790648226</v>
      </c>
      <c r="F99" s="7">
        <f>(PSCE!F100-PSCE!F99)/PSCE!F99*100</f>
        <v>-1.3296797089079555</v>
      </c>
      <c r="G99" s="7">
        <f>(PSCE!G100-PSCE!G99)/PSCE!G99*100</f>
        <v>0.69916576811758702</v>
      </c>
      <c r="H99" s="7">
        <f>(PSCE!H100-PSCE!H99)/PSCE!H99*100</f>
        <v>2.655586792348823</v>
      </c>
    </row>
    <row r="100" spans="1:8" hidden="1" x14ac:dyDescent="0.2">
      <c r="A100" s="10">
        <f>PSCE!A101</f>
        <v>35796</v>
      </c>
      <c r="B100" s="7">
        <f>(PSCE!B101-PSCE!B100)/PSCE!B100*100</f>
        <v>4.8589743589743595</v>
      </c>
      <c r="C100" s="7">
        <f>(PSCE!C101-PSCE!C100)/PSCE!C100*100</f>
        <v>-2.6315789473684208</v>
      </c>
      <c r="D100" s="7">
        <f>(PSCE!D101-PSCE!D100)/PSCE!D100*100</f>
        <v>0.51969461658700367</v>
      </c>
      <c r="E100" s="7">
        <f>(PSCE!E101-PSCE!E100)/PSCE!E100*100</f>
        <v>0.19177584431838826</v>
      </c>
      <c r="F100" s="7">
        <f>(PSCE!F101-PSCE!F100)/PSCE!F100*100</f>
        <v>-0.72843159572046445</v>
      </c>
      <c r="G100" s="7">
        <f>(PSCE!G101-PSCE!G100)/PSCE!G100*100</f>
        <v>1.2443502665659765</v>
      </c>
      <c r="H100" s="7">
        <f>(PSCE!H101-PSCE!H100)/PSCE!H100*100</f>
        <v>-5.0341652011652423E-2</v>
      </c>
    </row>
    <row r="101" spans="1:8" hidden="1" x14ac:dyDescent="0.2">
      <c r="A101" s="10">
        <f>PSCE!A102</f>
        <v>35827</v>
      </c>
      <c r="B101" s="7">
        <f>(PSCE!B102-PSCE!B101)/PSCE!B101*100</f>
        <v>-1.3082283897787015</v>
      </c>
      <c r="C101" s="7">
        <f>(PSCE!C102-PSCE!C101)/PSCE!C101*100</f>
        <v>3.4147920375465288</v>
      </c>
      <c r="D101" s="7">
        <f>(PSCE!D102-PSCE!D101)/PSCE!D101*100</f>
        <v>2.3395350930263956</v>
      </c>
      <c r="E101" s="7">
        <f>(PSCE!E102-PSCE!E101)/PSCE!E101*100</f>
        <v>0.4815441650548033</v>
      </c>
      <c r="F101" s="7">
        <f>(PSCE!F102-PSCE!F101)/PSCE!F101*100</f>
        <v>0.41274936941068563</v>
      </c>
      <c r="G101" s="7">
        <f>(PSCE!G102-PSCE!G101)/PSCE!G101*100</f>
        <v>1.0904536598942389</v>
      </c>
      <c r="H101" s="7">
        <f>(PSCE!H102-PSCE!H101)/PSCE!H101*100</f>
        <v>4.7479299159878314</v>
      </c>
    </row>
    <row r="102" spans="1:8" hidden="1" x14ac:dyDescent="0.2">
      <c r="A102" s="10">
        <f>PSCE!A103</f>
        <v>35855</v>
      </c>
      <c r="B102" s="7">
        <f>(PSCE!B103-PSCE!B102)/PSCE!B102*100</f>
        <v>5.1536174430128838</v>
      </c>
      <c r="C102" s="7">
        <f>(PSCE!C103-PSCE!C102)/PSCE!C102*100</f>
        <v>0.32863849765258213</v>
      </c>
      <c r="D102" s="7">
        <f>(PSCE!D103-PSCE!D102)/PSCE!D102*100</f>
        <v>1.5346205710488772</v>
      </c>
      <c r="E102" s="7">
        <f>(PSCE!E103-PSCE!E102)/PSCE!E102*100</f>
        <v>1.5419783040243829</v>
      </c>
      <c r="F102" s="7">
        <f>(PSCE!F103-PSCE!F102)/PSCE!F102*100</f>
        <v>-1.7720940854076273</v>
      </c>
      <c r="G102" s="7">
        <f>(PSCE!G103-PSCE!G102)/PSCE!G102*100</f>
        <v>0.94323519208849782</v>
      </c>
      <c r="H102" s="7">
        <f>(PSCE!H103-PSCE!H102)/PSCE!H102*100</f>
        <v>2.6850112516588984</v>
      </c>
    </row>
    <row r="103" spans="1:8" hidden="1" x14ac:dyDescent="0.2">
      <c r="A103" s="10">
        <f>PSCE!A104</f>
        <v>35886</v>
      </c>
      <c r="B103" s="7">
        <f>(PSCE!B104-PSCE!B103)/PSCE!B103*100</f>
        <v>3.5167295004712535</v>
      </c>
      <c r="C103" s="7">
        <f>(PSCE!C104-PSCE!C103)/PSCE!C103*100</f>
        <v>-0.51474029012634537</v>
      </c>
      <c r="D103" s="7">
        <f>(PSCE!D104-PSCE!D103)/PSCE!D103*100</f>
        <v>1.8229981185369819</v>
      </c>
      <c r="E103" s="7">
        <f>(PSCE!E104-PSCE!E103)/PSCE!E103*100</f>
        <v>0.74644549763033174</v>
      </c>
      <c r="F103" s="7">
        <f>(PSCE!F104-PSCE!F103)/PSCE!F103*100</f>
        <v>1.7064211652020274</v>
      </c>
      <c r="G103" s="7">
        <f>(PSCE!G104-PSCE!G103)/PSCE!G103*100</f>
        <v>0.71895353530945549</v>
      </c>
      <c r="H103" s="7">
        <f>(PSCE!H104-PSCE!H103)/PSCE!H103*100</f>
        <v>3.4426997159179593</v>
      </c>
    </row>
    <row r="104" spans="1:8" hidden="1" x14ac:dyDescent="0.2">
      <c r="A104" s="10">
        <f>PSCE!A105</f>
        <v>35916</v>
      </c>
      <c r="B104" s="7">
        <f>(PSCE!B105-PSCE!B104)/PSCE!B104*100</f>
        <v>4.5695100438172194</v>
      </c>
      <c r="C104" s="7">
        <f>(PSCE!C105-PSCE!C104)/PSCE!C104*100</f>
        <v>9.4073377234242717</v>
      </c>
      <c r="D104" s="7">
        <f>(PSCE!D105-PSCE!D104)/PSCE!D104*100</f>
        <v>1.1968025405766862</v>
      </c>
      <c r="E104" s="7">
        <f>(PSCE!E105-PSCE!E104)/PSCE!E104*100</f>
        <v>0.71739386099023872</v>
      </c>
      <c r="F104" s="7">
        <f>(PSCE!F105-PSCE!F104)/PSCE!F104*100</f>
        <v>0.24229679071043247</v>
      </c>
      <c r="G104" s="7">
        <f>(PSCE!G105-PSCE!G104)/PSCE!G104*100</f>
        <v>0.78152079722703638</v>
      </c>
      <c r="H104" s="7">
        <f>(PSCE!H105-PSCE!H104)/PSCE!H104*100</f>
        <v>1.9332564778879642</v>
      </c>
    </row>
    <row r="105" spans="1:8" hidden="1" x14ac:dyDescent="0.2">
      <c r="A105" s="10">
        <f>PSCE!A106</f>
        <v>35947</v>
      </c>
      <c r="B105" s="7">
        <f>(PSCE!B106-PSCE!B105)/PSCE!B105*100</f>
        <v>-0.86525903352198519</v>
      </c>
      <c r="C105" s="7">
        <f>(PSCE!C106-PSCE!C105)/PSCE!C105*100</f>
        <v>14.345084551447407</v>
      </c>
      <c r="D105" s="7">
        <f>(PSCE!D106-PSCE!D105)/PSCE!D105*100</f>
        <v>1.4840896991659585</v>
      </c>
      <c r="E105" s="7">
        <f>(PSCE!E106-PSCE!E105)/PSCE!E105*100</f>
        <v>0.44177175774560179</v>
      </c>
      <c r="F105" s="7">
        <f>(PSCE!F106-PSCE!F105)/PSCE!F105*100</f>
        <v>-0.79810279564007847</v>
      </c>
      <c r="G105" s="7">
        <f>(PSCE!G106-PSCE!G105)/PSCE!G105*100</f>
        <v>0.94581450213076967</v>
      </c>
      <c r="H105" s="7">
        <f>(PSCE!H106-PSCE!H105)/PSCE!H105*100</f>
        <v>2.6906360654184578</v>
      </c>
    </row>
    <row r="106" spans="1:8" hidden="1" x14ac:dyDescent="0.2">
      <c r="A106" s="10">
        <f>PSCE!A107</f>
        <v>35977</v>
      </c>
      <c r="B106" s="7">
        <f>(PSCE!B107-PSCE!B106)/PSCE!B106*100</f>
        <v>-4.4573749794148325</v>
      </c>
      <c r="C106" s="7">
        <f>(PSCE!C107-PSCE!C106)/PSCE!C106*100</f>
        <v>-4.0481263316205034</v>
      </c>
      <c r="D106" s="7">
        <f>(PSCE!D107-PSCE!D106)/PSCE!D106*100</f>
        <v>1.6142391724493363</v>
      </c>
      <c r="E106" s="7">
        <f>(PSCE!E107-PSCE!E106)/PSCE!E106*100</f>
        <v>0.35070043207843288</v>
      </c>
      <c r="F106" s="7">
        <f>(PSCE!F107-PSCE!F106)/PSCE!F106*100</f>
        <v>8.7348289812431049E-2</v>
      </c>
      <c r="G106" s="7">
        <f>(PSCE!G107-PSCE!G106)/PSCE!G106*100</f>
        <v>0.91459357016231635</v>
      </c>
      <c r="H106" s="7">
        <f>(PSCE!H107-PSCE!H106)/PSCE!H106*100</f>
        <v>2.9395823002317991</v>
      </c>
    </row>
    <row r="107" spans="1:8" hidden="1" x14ac:dyDescent="0.2">
      <c r="A107" s="10">
        <f>PSCE!A108</f>
        <v>36008</v>
      </c>
      <c r="B107" s="7">
        <f>(PSCE!B108-PSCE!B107)/PSCE!B107*100</f>
        <v>0.21258259120942258</v>
      </c>
      <c r="C107" s="7">
        <f>(PSCE!C108-PSCE!C107)/PSCE!C107*100</f>
        <v>-5.3422152560083589</v>
      </c>
      <c r="D107" s="7">
        <f>(PSCE!D108-PSCE!D107)/PSCE!D107*100</f>
        <v>1.0485726189182336</v>
      </c>
      <c r="E107" s="7">
        <f>(PSCE!E108-PSCE!E107)/PSCE!E107*100</f>
        <v>-0.12164040778498611</v>
      </c>
      <c r="F107" s="7">
        <f>(PSCE!F108-PSCE!F107)/PSCE!F107*100</f>
        <v>0.10105185797620689</v>
      </c>
      <c r="G107" s="7">
        <f>(PSCE!G108-PSCE!G107)/PSCE!G107*100</f>
        <v>0.78655419627455014</v>
      </c>
      <c r="H107" s="7">
        <f>(PSCE!H108-PSCE!H107)/PSCE!H107*100</f>
        <v>1.7818332549125047</v>
      </c>
    </row>
    <row r="108" spans="1:8" hidden="1" x14ac:dyDescent="0.2">
      <c r="A108" s="10">
        <f>PSCE!A109</f>
        <v>36039</v>
      </c>
      <c r="B108" s="7">
        <f>(PSCE!B109-PSCE!B108)/PSCE!B108*100</f>
        <v>-14.459350991858733</v>
      </c>
      <c r="C108" s="7">
        <f>(PSCE!C109-PSCE!C108)/PSCE!C108*100</f>
        <v>-1.3798813302056023E-2</v>
      </c>
      <c r="D108" s="7">
        <f>(PSCE!D109-PSCE!D108)/PSCE!D108*100</f>
        <v>0.11315791242697953</v>
      </c>
      <c r="E108" s="7">
        <f>(PSCE!E109-PSCE!E108)/PSCE!E108*100</f>
        <v>-0.44075856869454272</v>
      </c>
      <c r="F108" s="7">
        <f>(PSCE!F109-PSCE!F108)/PSCE!F108*100</f>
        <v>-0.10553847565732116</v>
      </c>
      <c r="G108" s="7">
        <f>(PSCE!G109-PSCE!G108)/PSCE!G108*100</f>
        <v>0.54644808743169404</v>
      </c>
      <c r="H108" s="7">
        <f>(PSCE!H109-PSCE!H108)/PSCE!H108*100</f>
        <v>-0.15849866541922347</v>
      </c>
    </row>
    <row r="109" spans="1:8" hidden="1" x14ac:dyDescent="0.2">
      <c r="A109" s="10">
        <f>PSCE!A110</f>
        <v>36069</v>
      </c>
      <c r="B109" s="7">
        <f>(PSCE!B110-PSCE!B109)/PSCE!B109*100</f>
        <v>19.664879356568367</v>
      </c>
      <c r="C109" s="7">
        <f>(PSCE!C110-PSCE!C109)/PSCE!C109*100</f>
        <v>-6.7899530775600336</v>
      </c>
      <c r="D109" s="7">
        <f>(PSCE!D110-PSCE!D109)/PSCE!D109*100</f>
        <v>1.9609028076206847</v>
      </c>
      <c r="E109" s="7">
        <f>(PSCE!E110-PSCE!E109)/PSCE!E109*100</f>
        <v>-8.1551814527873245E-2</v>
      </c>
      <c r="F109" s="7">
        <f>(PSCE!F110-PSCE!F109)/PSCE!F109*100</f>
        <v>2.2783647220946257</v>
      </c>
      <c r="G109" s="7">
        <f>(PSCE!G110-PSCE!G109)/PSCE!G109*100</f>
        <v>0.82562885224054627</v>
      </c>
      <c r="H109" s="7">
        <f>(PSCE!H110-PSCE!H109)/PSCE!H109*100</f>
        <v>3.7047244745531014</v>
      </c>
    </row>
    <row r="110" spans="1:8" hidden="1" x14ac:dyDescent="0.2">
      <c r="A110" s="10">
        <f>PSCE!A111</f>
        <v>36100</v>
      </c>
      <c r="B110" s="7">
        <f>(PSCE!B111-PSCE!B110)/PSCE!B110*100</f>
        <v>11.728464209700908</v>
      </c>
      <c r="C110" s="7">
        <f>(PSCE!C111-PSCE!C110)/PSCE!C110*100</f>
        <v>9.1353272135031105</v>
      </c>
      <c r="D110" s="7">
        <f>(PSCE!D111-PSCE!D110)/PSCE!D110*100</f>
        <v>1.0815616459405768</v>
      </c>
      <c r="E110" s="7">
        <f>(PSCE!E111-PSCE!E110)/PSCE!E110*100</f>
        <v>0.10105132241201734</v>
      </c>
      <c r="F110" s="7">
        <f>(PSCE!F111-PSCE!F110)/PSCE!F110*100</f>
        <v>-0.11676996317255008</v>
      </c>
      <c r="G110" s="7">
        <f>(PSCE!G111-PSCE!G110)/PSCE!G110*100</f>
        <v>0.58859367416693342</v>
      </c>
      <c r="H110" s="7">
        <f>(PSCE!H111-PSCE!H110)/PSCE!H110*100</f>
        <v>1.9990645164719514</v>
      </c>
    </row>
    <row r="111" spans="1:8" hidden="1" x14ac:dyDescent="0.2">
      <c r="A111" s="10">
        <f>PSCE!A112</f>
        <v>36130</v>
      </c>
      <c r="B111" s="7">
        <f>(PSCE!B112-PSCE!B111)/PSCE!B111*100</f>
        <v>-5.4892721074794464</v>
      </c>
      <c r="C111" s="7">
        <f>(PSCE!C112-PSCE!C111)/PSCE!C111*100</f>
        <v>-9.5238095238095237</v>
      </c>
      <c r="D111" s="7">
        <f>(PSCE!D112-PSCE!D111)/PSCE!D111*100</f>
        <v>0.84673986691916125</v>
      </c>
      <c r="E111" s="7">
        <f>(PSCE!E112-PSCE!E111)/PSCE!E111*100</f>
        <v>0.12230397390848556</v>
      </c>
      <c r="F111" s="7">
        <f>(PSCE!F112-PSCE!F111)/PSCE!F111*100</f>
        <v>-1.4253597122302157</v>
      </c>
      <c r="G111" s="7">
        <f>(PSCE!G112-PSCE!G111)/PSCE!G111*100</f>
        <v>0.18221761402716327</v>
      </c>
      <c r="H111" s="7">
        <f>(PSCE!H112-PSCE!H111)/PSCE!H111*100</f>
        <v>1.9791661238463982</v>
      </c>
    </row>
    <row r="112" spans="1:8" hidden="1" x14ac:dyDescent="0.2">
      <c r="A112" s="10">
        <f>PSCE!A113</f>
        <v>36161</v>
      </c>
      <c r="B112" s="7">
        <f>(PSCE!B113-PSCE!B112)/PSCE!B112*100</f>
        <v>7.913859863151754</v>
      </c>
      <c r="C112" s="7">
        <f>(PSCE!C113-PSCE!C112)/PSCE!C112*100</f>
        <v>1.1995801469485681</v>
      </c>
      <c r="D112" s="7">
        <f>(PSCE!D113-PSCE!D112)/PSCE!D112*100</f>
        <v>6.4603517446179884E-4</v>
      </c>
      <c r="E112" s="7">
        <f>(PSCE!E113-PSCE!E112)/PSCE!E112*100</f>
        <v>0.91518982433008889</v>
      </c>
      <c r="F112" s="7">
        <f>(PSCE!F113-PSCE!F112)/PSCE!F112*100</f>
        <v>-1.8428134835560828</v>
      </c>
      <c r="G112" s="7">
        <f>(PSCE!G113-PSCE!G112)/PSCE!G112*100</f>
        <v>0.44933573115684738</v>
      </c>
      <c r="H112" s="7">
        <f>(PSCE!H113-PSCE!H112)/PSCE!H112*100</f>
        <v>-0.48135638257101537</v>
      </c>
    </row>
    <row r="113" spans="1:8" hidden="1" x14ac:dyDescent="0.2">
      <c r="A113" s="10">
        <f>PSCE!A114</f>
        <v>36192</v>
      </c>
      <c r="B113" s="7">
        <f>(PSCE!B114-PSCE!B113)/PSCE!B113*100</f>
        <v>-1.7596461046940279</v>
      </c>
      <c r="C113" s="7">
        <f>(PSCE!C114-PSCE!C113)/PSCE!C113*100</f>
        <v>10.742332197362572</v>
      </c>
      <c r="D113" s="7">
        <f>(PSCE!D114-PSCE!D113)/PSCE!D113*100</f>
        <v>0.34562658546774799</v>
      </c>
      <c r="E113" s="7">
        <f>(PSCE!E114-PSCE!E113)/PSCE!E113*100</f>
        <v>0.24209353264419936</v>
      </c>
      <c r="F113" s="7">
        <f>(PSCE!F114-PSCE!F113)/PSCE!F113*100</f>
        <v>-0.46935266508666756</v>
      </c>
      <c r="G113" s="7">
        <f>(PSCE!G114-PSCE!G113)/PSCE!G113*100</f>
        <v>0.31215889499831678</v>
      </c>
      <c r="H113" s="7">
        <f>(PSCE!H114-PSCE!H113)/PSCE!H113*100</f>
        <v>0.49703473595029657</v>
      </c>
    </row>
    <row r="114" spans="1:8" hidden="1" x14ac:dyDescent="0.2">
      <c r="A114" s="10">
        <f>PSCE!A115</f>
        <v>36220</v>
      </c>
      <c r="B114" s="7">
        <f>(PSCE!B115-PSCE!B114)/PSCE!B114*100</f>
        <v>9.9464652023815479</v>
      </c>
      <c r="C114" s="7">
        <f>(PSCE!C115-PSCE!C114)/PSCE!C114*100</f>
        <v>3.1174739095531172</v>
      </c>
      <c r="D114" s="7">
        <f>(PSCE!D115-PSCE!D114)/PSCE!D114*100</f>
        <v>0.89639232669283375</v>
      </c>
      <c r="E114" s="7">
        <f>(PSCE!E115-PSCE!E114)/PSCE!E114*100</f>
        <v>-0.3526795982519359</v>
      </c>
      <c r="F114" s="7">
        <f>(PSCE!F115-PSCE!F114)/PSCE!F114*100</f>
        <v>1.4146979176393688</v>
      </c>
      <c r="G114" s="7">
        <f>(PSCE!G115-PSCE!G114)/PSCE!G114*100</f>
        <v>-7.2203634588591817E-2</v>
      </c>
      <c r="H114" s="7">
        <f>(PSCE!H115-PSCE!H114)/PSCE!H114*100</f>
        <v>2.1458898545393232</v>
      </c>
    </row>
    <row r="115" spans="1:8" hidden="1" x14ac:dyDescent="0.2">
      <c r="A115" s="10">
        <f>PSCE!A116</f>
        <v>36251</v>
      </c>
      <c r="B115" s="7">
        <f>(PSCE!B116-PSCE!B115)/PSCE!B115*100</f>
        <v>-0.26848691695108073</v>
      </c>
      <c r="C115" s="7">
        <f>(PSCE!C116-PSCE!C115)/PSCE!C115*100</f>
        <v>-8.3171143116647208</v>
      </c>
      <c r="D115" s="7">
        <f>(PSCE!D116-PSCE!D115)/PSCE!D115*100</f>
        <v>-0.22737134057631936</v>
      </c>
      <c r="E115" s="7">
        <f>(PSCE!E116-PSCE!E115)/PSCE!E115*100</f>
        <v>-0.23851658074940371</v>
      </c>
      <c r="F115" s="7">
        <f>(PSCE!F116-PSCE!F115)/PSCE!F115*100</f>
        <v>0.29004189494038024</v>
      </c>
      <c r="G115" s="7">
        <f>(PSCE!G116-PSCE!G115)/PSCE!G115*100</f>
        <v>0.11296330219209869</v>
      </c>
      <c r="H115" s="7">
        <f>(PSCE!H116-PSCE!H115)/PSCE!H115*100</f>
        <v>-0.6152368661934845</v>
      </c>
    </row>
    <row r="116" spans="1:8" hidden="1" x14ac:dyDescent="0.2">
      <c r="A116" s="10">
        <f>PSCE!A117</f>
        <v>36281</v>
      </c>
      <c r="B116" s="7">
        <f>(PSCE!B117-PSCE!B116)/PSCE!B116*100</f>
        <v>7.4192370870596829</v>
      </c>
      <c r="C116" s="7">
        <f>(PSCE!C117-PSCE!C116)/PSCE!C116*100</f>
        <v>4.7410133031418056</v>
      </c>
      <c r="D116" s="7">
        <f>(PSCE!D117-PSCE!D116)/PSCE!D116*100</f>
        <v>8.6124748713991214E-2</v>
      </c>
      <c r="E116" s="7">
        <f>(PSCE!E117-PSCE!E116)/PSCE!E116*100</f>
        <v>-0.13882461823229986</v>
      </c>
      <c r="F116" s="7">
        <f>(PSCE!F117-PSCE!F116)/PSCE!F116*100</f>
        <v>-0.32133676092544988</v>
      </c>
      <c r="G116" s="7">
        <f>(PSCE!G117-PSCE!G116)/PSCE!G116*100</f>
        <v>-0.16010490683419232</v>
      </c>
      <c r="H116" s="7">
        <f>(PSCE!H117-PSCE!H116)/PSCE!H116*100</f>
        <v>0.43333182346635263</v>
      </c>
    </row>
    <row r="117" spans="1:8" hidden="1" x14ac:dyDescent="0.2">
      <c r="A117" s="10">
        <f>PSCE!A118</f>
        <v>36312</v>
      </c>
      <c r="B117" s="7">
        <f>(PSCE!B118-PSCE!B117)/PSCE!B117*100</f>
        <v>2.3362501061931868</v>
      </c>
      <c r="C117" s="7">
        <f>(PSCE!C118-PSCE!C117)/PSCE!C117*100</f>
        <v>-4.5534387244966901</v>
      </c>
      <c r="D117" s="7">
        <f>(PSCE!D118-PSCE!D117)/PSCE!D117*100</f>
        <v>2.6294433759113596</v>
      </c>
      <c r="E117" s="7">
        <f>(PSCE!E118-PSCE!E117)/PSCE!E117*100</f>
        <v>-0.16411801050355268</v>
      </c>
      <c r="F117" s="7">
        <f>(PSCE!F118-PSCE!F117)/PSCE!F117*100</f>
        <v>1.1144883485309016</v>
      </c>
      <c r="G117" s="7">
        <f>(PSCE!G118-PSCE!G117)/PSCE!G117*100</f>
        <v>0.2097428613609868</v>
      </c>
      <c r="H117" s="7">
        <f>(PSCE!H118-PSCE!H117)/PSCE!H117*100</f>
        <v>5.9011595858765045</v>
      </c>
    </row>
    <row r="118" spans="1:8" hidden="1" x14ac:dyDescent="0.2">
      <c r="A118" s="10">
        <f>PSCE!A119</f>
        <v>36342</v>
      </c>
      <c r="B118" s="7">
        <f>(PSCE!B119-PSCE!B118)/PSCE!B118*100</f>
        <v>-9.8082350987879785</v>
      </c>
      <c r="C118" s="7">
        <f>(PSCE!C119-PSCE!C118)/PSCE!C118*100</f>
        <v>-3.2984144960362403</v>
      </c>
      <c r="D118" s="7">
        <f>(PSCE!D119-PSCE!D118)/PSCE!D118*100</f>
        <v>0.10210943142480015</v>
      </c>
      <c r="E118" s="7">
        <f>(PSCE!E119-PSCE!E118)/PSCE!E118*100</f>
        <v>-0.39646469530237688</v>
      </c>
      <c r="F118" s="7">
        <f>(PSCE!F119-PSCE!F118)/PSCE!F118*100</f>
        <v>-0.48733831298961555</v>
      </c>
      <c r="G118" s="7">
        <f>(PSCE!G119-PSCE!G118)/PSCE!G118*100</f>
        <v>0.61825922181637138</v>
      </c>
      <c r="H118" s="7">
        <f>(PSCE!H119-PSCE!H118)/PSCE!H118*100</f>
        <v>-0.19542894998343824</v>
      </c>
    </row>
    <row r="119" spans="1:8" hidden="1" x14ac:dyDescent="0.2">
      <c r="A119" s="10">
        <f>PSCE!A120</f>
        <v>36373</v>
      </c>
      <c r="B119" s="7">
        <f>(PSCE!B120-PSCE!B119)/PSCE!B119*100</f>
        <v>14.321873993280867</v>
      </c>
      <c r="C119" s="7">
        <f>(PSCE!C120-PSCE!C119)/PSCE!C119*100</f>
        <v>-11.052554530815401</v>
      </c>
      <c r="D119" s="7">
        <f>(PSCE!D120-PSCE!D119)/PSCE!D119*100</f>
        <v>0.78328440397405918</v>
      </c>
      <c r="E119" s="7">
        <f>(PSCE!E120-PSCE!E119)/PSCE!E119*100</f>
        <v>5.4366820705991997E-2</v>
      </c>
      <c r="F119" s="7">
        <f>(PSCE!F120-PSCE!F119)/PSCE!F119*100</f>
        <v>-0.46684058766991626</v>
      </c>
      <c r="G119" s="7">
        <f>(PSCE!G120-PSCE!G119)/PSCE!G119*100</f>
        <v>0.88559022518428754</v>
      </c>
      <c r="H119" s="7">
        <f>(PSCE!H120-PSCE!H119)/PSCE!H119*100</f>
        <v>0.99470407790742332</v>
      </c>
    </row>
    <row r="120" spans="1:8" hidden="1" x14ac:dyDescent="0.2">
      <c r="A120" s="10">
        <f>PSCE!A121</f>
        <v>36404</v>
      </c>
      <c r="B120" s="7">
        <f>(PSCE!B121-PSCE!B120)/PSCE!B120*100</f>
        <v>-11.324020772110623</v>
      </c>
      <c r="C120" s="7">
        <f>(PSCE!C121-PSCE!C120)/PSCE!C120*100</f>
        <v>-3.7195523370638575</v>
      </c>
      <c r="D120" s="7">
        <f>(PSCE!D121-PSCE!D120)/PSCE!D120*100</f>
        <v>1.661160323057111</v>
      </c>
      <c r="E120" s="7">
        <f>(PSCE!E121-PSCE!E120)/PSCE!E120*100</f>
        <v>0.4385794682709101</v>
      </c>
      <c r="F120" s="7">
        <f>(PSCE!F121-PSCE!F120)/PSCE!F120*100</f>
        <v>0.72193865820572956</v>
      </c>
      <c r="G120" s="7">
        <f>(PSCE!G121-PSCE!G120)/PSCE!G120*100</f>
        <v>0.36283743881810082</v>
      </c>
      <c r="H120" s="7">
        <f>(PSCE!H121-PSCE!H120)/PSCE!H120*100</f>
        <v>3.2706616904912797</v>
      </c>
    </row>
    <row r="121" spans="1:8" hidden="1" x14ac:dyDescent="0.2">
      <c r="A121" s="10">
        <f>PSCE!A122</f>
        <v>36434</v>
      </c>
      <c r="B121" s="7">
        <f>(PSCE!B122-PSCE!B121)/PSCE!B121*100</f>
        <v>0.9397130924278192</v>
      </c>
      <c r="C121" s="7">
        <f>(PSCE!C122-PSCE!C121)/PSCE!C121*100</f>
        <v>-8.4957264957264957</v>
      </c>
      <c r="D121" s="7">
        <f>(PSCE!D122-PSCE!D121)/PSCE!D121*100</f>
        <v>-0.8587946521618598</v>
      </c>
      <c r="E121" s="7">
        <f>(PSCE!E122-PSCE!E121)/PSCE!E121*100</f>
        <v>0.51588221655460231</v>
      </c>
      <c r="F121" s="7">
        <f>(PSCE!F122-PSCE!F121)/PSCE!F121*100</f>
        <v>-4.5653761869978091E-2</v>
      </c>
      <c r="G121" s="7">
        <f>(PSCE!G122-PSCE!G121)/PSCE!G121*100</f>
        <v>0.2458374680236762</v>
      </c>
      <c r="H121" s="7">
        <f>(PSCE!H122-PSCE!H121)/PSCE!H121*100</f>
        <v>-2.2701857424698382</v>
      </c>
    </row>
    <row r="122" spans="1:8" hidden="1" x14ac:dyDescent="0.2">
      <c r="A122" s="10">
        <f>PSCE!A123</f>
        <v>36465</v>
      </c>
      <c r="B122" s="7">
        <f>(PSCE!B123-PSCE!B122)/PSCE!B122*100</f>
        <v>0.62064313020013495</v>
      </c>
      <c r="C122" s="7">
        <f>(PSCE!C123-PSCE!C122)/PSCE!C122*100</f>
        <v>-1.0648234634784233</v>
      </c>
      <c r="D122" s="7">
        <f>(PSCE!D123-PSCE!D122)/PSCE!D122*100</f>
        <v>2.0872071307127245</v>
      </c>
      <c r="E122" s="7">
        <f>(PSCE!E123-PSCE!E122)/PSCE!E122*100</f>
        <v>-9.8033562078311515E-2</v>
      </c>
      <c r="F122" s="7">
        <f>(PSCE!F123-PSCE!F122)/PSCE!F122*100</f>
        <v>1.0779208915684662</v>
      </c>
      <c r="G122" s="7">
        <f>(PSCE!G123-PSCE!G122)/PSCE!G122*100</f>
        <v>0.64168888535158575</v>
      </c>
      <c r="H122" s="7">
        <f>(PSCE!H123-PSCE!H122)/PSCE!H122*100</f>
        <v>4.0704597465905072</v>
      </c>
    </row>
    <row r="123" spans="1:8" hidden="1" x14ac:dyDescent="0.2">
      <c r="A123" s="10">
        <f>PSCE!A124</f>
        <v>36495</v>
      </c>
      <c r="B123" s="7">
        <f>(PSCE!B124-PSCE!B123)/PSCE!B123*100</f>
        <v>4.9970947123765246</v>
      </c>
      <c r="C123" s="7">
        <f>(PSCE!C124-PSCE!C123)/PSCE!C123*100</f>
        <v>8.0438066465256792</v>
      </c>
      <c r="D123" s="7">
        <f>(PSCE!D124-PSCE!D123)/PSCE!D123*100</f>
        <v>0.62859507800457048</v>
      </c>
      <c r="E123" s="7">
        <f>(PSCE!E124-PSCE!E123)/PSCE!E123*100</f>
        <v>0.75425228969445091</v>
      </c>
      <c r="F123" s="7">
        <f>(PSCE!F124-PSCE!F123)/PSCE!F123*100</f>
        <v>-0.22141888838680523</v>
      </c>
      <c r="G123" s="7">
        <f>(PSCE!G124-PSCE!G123)/PSCE!G123*100</f>
        <v>0.42654778027105311</v>
      </c>
      <c r="H123" s="7">
        <f>(PSCE!H124-PSCE!H123)/PSCE!H123*100</f>
        <v>0.86618783493266716</v>
      </c>
    </row>
    <row r="124" spans="1:8" hidden="1" x14ac:dyDescent="0.2">
      <c r="A124" s="10">
        <f>PSCE!A125</f>
        <v>36526</v>
      </c>
      <c r="B124" s="7">
        <f>(PSCE!B125-PSCE!B124)/PSCE!B124*100</f>
        <v>-0.12770848410029373</v>
      </c>
      <c r="C124" s="7">
        <f>(PSCE!C125-PSCE!C124)/PSCE!C124*100</f>
        <v>-14.767563788885004</v>
      </c>
      <c r="D124" s="7">
        <f>(PSCE!D125-PSCE!D124)/PSCE!D124*100</f>
        <v>0.95488439461402286</v>
      </c>
      <c r="E124" s="7">
        <f>(PSCE!E125-PSCE!E124)/PSCE!E124*100</f>
        <v>-4.5833015048506606E-2</v>
      </c>
      <c r="F124" s="7">
        <f>(PSCE!F125-PSCE!F124)/PSCE!F124*100</f>
        <v>-0.99633168787645487</v>
      </c>
      <c r="G124" s="7">
        <f>(PSCE!G125-PSCE!G124)/PSCE!G124*100</f>
        <v>0.20916898393090042</v>
      </c>
      <c r="H124" s="7">
        <f>(PSCE!H125-PSCE!H124)/PSCE!H124*100</f>
        <v>2.0493891712491745</v>
      </c>
    </row>
    <row r="125" spans="1:8" hidden="1" x14ac:dyDescent="0.2">
      <c r="A125" s="10">
        <f>PSCE!A126</f>
        <v>36557</v>
      </c>
      <c r="B125" s="7">
        <f>(PSCE!B126-PSCE!B125)/PSCE!B125*100</f>
        <v>0.17049571629512811</v>
      </c>
      <c r="C125" s="7">
        <f>(PSCE!C126-PSCE!C125)/PSCE!C125*100</f>
        <v>-0.63563666188230472</v>
      </c>
      <c r="D125" s="7">
        <f>(PSCE!D126-PSCE!D125)/PSCE!D125*100</f>
        <v>0.14484966926648205</v>
      </c>
      <c r="E125" s="7">
        <f>(PSCE!E126-PSCE!E125)/PSCE!E125*100</f>
        <v>0.71837982422621316</v>
      </c>
      <c r="F125" s="7">
        <f>(PSCE!F126-PSCE!F125)/PSCE!F125*100</f>
        <v>0.95146608114907816</v>
      </c>
      <c r="G125" s="7">
        <f>(PSCE!G126-PSCE!G125)/PSCE!G125*100</f>
        <v>0.82461568685231568</v>
      </c>
      <c r="H125" s="7">
        <f>(PSCE!H126-PSCE!H125)/PSCE!H125*100</f>
        <v>-0.66304243992670497</v>
      </c>
    </row>
    <row r="126" spans="1:8" hidden="1" x14ac:dyDescent="0.2">
      <c r="A126" s="10">
        <f>PSCE!A127</f>
        <v>36586</v>
      </c>
      <c r="B126" s="7">
        <f>(PSCE!B127-PSCE!B126)/PSCE!B126*100</f>
        <v>-0.34892132249691504</v>
      </c>
      <c r="C126" s="7">
        <f>(PSCE!C127-PSCE!C126)/PSCE!C126*100</f>
        <v>28.704085843995049</v>
      </c>
      <c r="D126" s="7">
        <f>(PSCE!D127-PSCE!D126)/PSCE!D126*100</f>
        <v>0.18001411027632952</v>
      </c>
      <c r="E126" s="7">
        <f>(PSCE!E127-PSCE!E126)/PSCE!E126*100</f>
        <v>0.80620684422186806</v>
      </c>
      <c r="F126" s="7">
        <f>(PSCE!F127-PSCE!F126)/PSCE!F126*100</f>
        <v>-0.43046807739362908</v>
      </c>
      <c r="G126" s="7">
        <f>(PSCE!G127-PSCE!G126)/PSCE!G126*100</f>
        <v>0.59623262814861</v>
      </c>
      <c r="H126" s="7">
        <f>(PSCE!H127-PSCE!H126)/PSCE!H126*100</f>
        <v>-0.2788766255054092</v>
      </c>
    </row>
    <row r="127" spans="1:8" hidden="1" x14ac:dyDescent="0.2">
      <c r="A127" s="10">
        <f>PSCE!A128</f>
        <v>36617</v>
      </c>
      <c r="B127" s="7">
        <f>(PSCE!B128-PSCE!B127)/PSCE!B127*100</f>
        <v>11.221657628421369</v>
      </c>
      <c r="C127" s="7">
        <f>(PSCE!C128-PSCE!C127)/PSCE!C127*100</f>
        <v>-17.524450857784192</v>
      </c>
      <c r="D127" s="7">
        <f>(PSCE!D128-PSCE!D127)/PSCE!D127*100</f>
        <v>-0.13202161780428237</v>
      </c>
      <c r="E127" s="7">
        <f>(PSCE!E128-PSCE!E127)/PSCE!E127*100</f>
        <v>0.29920400444101541</v>
      </c>
      <c r="F127" s="7">
        <f>(PSCE!F128-PSCE!F127)/PSCE!F127*100</f>
        <v>2.2663147355966142</v>
      </c>
      <c r="G127" s="7">
        <f>(PSCE!G128-PSCE!G127)/PSCE!G127*100</f>
        <v>0.5597710555751938</v>
      </c>
      <c r="H127" s="7">
        <f>(PSCE!H128-PSCE!H127)/PSCE!H127*100</f>
        <v>-1.089696103657013</v>
      </c>
    </row>
    <row r="128" spans="1:8" hidden="1" x14ac:dyDescent="0.2">
      <c r="A128" s="10">
        <f>PSCE!A129</f>
        <v>36647</v>
      </c>
      <c r="B128" s="7">
        <f>(PSCE!B129-PSCE!B128)/PSCE!B128*100</f>
        <v>2.6452182593004951</v>
      </c>
      <c r="C128" s="7">
        <f>(PSCE!C129-PSCE!C128)/PSCE!C128*100</f>
        <v>2.9354587869362363</v>
      </c>
      <c r="D128" s="7">
        <f>(PSCE!D129-PSCE!D128)/PSCE!D128*100</f>
        <v>0.41682053538456704</v>
      </c>
      <c r="E128" s="7">
        <f>(PSCE!E129-PSCE!E128)/PSCE!E128*100</f>
        <v>0.46341463414634143</v>
      </c>
      <c r="F128" s="7">
        <f>(PSCE!F129-PSCE!F128)/PSCE!F128*100</f>
        <v>1.245995016019936</v>
      </c>
      <c r="G128" s="7">
        <f>(PSCE!G129-PSCE!G128)/PSCE!G128*100</f>
        <v>0.58265797976587741</v>
      </c>
      <c r="H128" s="7">
        <f>(PSCE!H129-PSCE!H128)/PSCE!H128*100</f>
        <v>0.17061745793282546</v>
      </c>
    </row>
    <row r="129" spans="1:8" hidden="1" x14ac:dyDescent="0.2">
      <c r="A129" s="10">
        <f>PSCE!A130</f>
        <v>36678</v>
      </c>
      <c r="B129" s="7">
        <f>(PSCE!B130-PSCE!B129)/PSCE!B129*100</f>
        <v>7.4805505685218432E-3</v>
      </c>
      <c r="C129" s="7">
        <f>(PSCE!C130-PSCE!C129)/PSCE!C129*100</f>
        <v>23.550519357884799</v>
      </c>
      <c r="D129" s="7">
        <f>(PSCE!D130-PSCE!D129)/PSCE!D129*100</f>
        <v>0.69716400568059556</v>
      </c>
      <c r="E129" s="7">
        <f>(PSCE!E130-PSCE!E129)/PSCE!E129*100</f>
        <v>1.2176219022540946</v>
      </c>
      <c r="F129" s="7">
        <f>(PSCE!F130-PSCE!F129)/PSCE!F129*100</f>
        <v>0.50984528832630094</v>
      </c>
      <c r="G129" s="7">
        <f>(PSCE!G130-PSCE!G129)/PSCE!G129*100</f>
        <v>1.0972859885388191</v>
      </c>
      <c r="H129" s="7">
        <f>(PSCE!H130-PSCE!H129)/PSCE!H129*100</f>
        <v>0.22297333168167902</v>
      </c>
    </row>
    <row r="130" spans="1:8" hidden="1" x14ac:dyDescent="0.2">
      <c r="A130" s="10">
        <f>PSCE!A131</f>
        <v>36708</v>
      </c>
      <c r="B130" s="7">
        <f>(PSCE!B131-PSCE!B130)/PSCE!B130*100</f>
        <v>11.317226419328296</v>
      </c>
      <c r="C130" s="7">
        <f>(PSCE!C131-PSCE!C130)/PSCE!C130*100</f>
        <v>-26.872516050137573</v>
      </c>
      <c r="D130" s="7">
        <f>(PSCE!D131-PSCE!D130)/PSCE!D130*100</f>
        <v>1.3961358099996501</v>
      </c>
      <c r="E130" s="7">
        <f>(PSCE!E131-PSCE!E130)/PSCE!E130*100</f>
        <v>0.62731784719275263</v>
      </c>
      <c r="F130" s="7">
        <f>(PSCE!F131-PSCE!F130)/PSCE!F130*100</f>
        <v>0.43291936330243136</v>
      </c>
      <c r="G130" s="7">
        <f>(PSCE!G131-PSCE!G130)/PSCE!G130*100</f>
        <v>1.7005175900099918</v>
      </c>
      <c r="H130" s="7">
        <f>(PSCE!H131-PSCE!H130)/PSCE!H130*100</f>
        <v>1.3935728789617727</v>
      </c>
    </row>
    <row r="131" spans="1:8" hidden="1" x14ac:dyDescent="0.2">
      <c r="A131" s="10">
        <f>PSCE!A132</f>
        <v>36739</v>
      </c>
      <c r="B131" s="7">
        <f>(PSCE!B132-PSCE!B131)/PSCE!B131*100</f>
        <v>3.3328853648703132</v>
      </c>
      <c r="C131" s="7">
        <f>(PSCE!C132-PSCE!C131)/PSCE!C131*100</f>
        <v>7.7968227424749168</v>
      </c>
      <c r="D131" s="7">
        <f>(PSCE!D132-PSCE!D131)/PSCE!D131*100</f>
        <v>0.69947218683245049</v>
      </c>
      <c r="E131" s="7">
        <f>(PSCE!E132-PSCE!E131)/PSCE!E131*100</f>
        <v>0.82693118685711142</v>
      </c>
      <c r="F131" s="7">
        <f>(PSCE!F132-PSCE!F131)/PSCE!F131*100</f>
        <v>0.20899551530456745</v>
      </c>
      <c r="G131" s="7">
        <f>(PSCE!G132-PSCE!G131)/PSCE!G131*100</f>
        <v>0.98387982976504229</v>
      </c>
      <c r="H131" s="7">
        <f>(PSCE!H132-PSCE!H131)/PSCE!H131*100</f>
        <v>0.45233503267347858</v>
      </c>
    </row>
    <row r="132" spans="1:8" hidden="1" x14ac:dyDescent="0.2">
      <c r="A132" s="10">
        <f>PSCE!A133</f>
        <v>36770</v>
      </c>
      <c r="B132" s="7">
        <f>(PSCE!B133-PSCE!B132)/PSCE!B132*100</f>
        <v>16.982052282481465</v>
      </c>
      <c r="C132" s="7">
        <f>(PSCE!C133-PSCE!C132)/PSCE!C132*100</f>
        <v>-11.498933488462285</v>
      </c>
      <c r="D132" s="7">
        <f>(PSCE!D133-PSCE!D132)/PSCE!D132*100</f>
        <v>1.5606450336367232</v>
      </c>
      <c r="E132" s="7">
        <f>(PSCE!E133-PSCE!E132)/PSCE!E132*100</f>
        <v>0.82924168030551004</v>
      </c>
      <c r="F132" s="7">
        <f>(PSCE!F133-PSCE!F132)/PSCE!F132*100</f>
        <v>0.74299369976102536</v>
      </c>
      <c r="G132" s="7">
        <f>(PSCE!G133-PSCE!G132)/PSCE!G132*100</f>
        <v>0.91066282420749278</v>
      </c>
      <c r="H132" s="7">
        <f>(PSCE!H133-PSCE!H132)/PSCE!H132*100</f>
        <v>2.4274495527355939</v>
      </c>
    </row>
    <row r="133" spans="1:8" hidden="1" x14ac:dyDescent="0.2">
      <c r="A133" s="10">
        <f>PSCE!A134</f>
        <v>36800</v>
      </c>
      <c r="B133" s="7">
        <f>(PSCE!B134-PSCE!B133)/PSCE!B133*100</f>
        <v>2.557047166402624</v>
      </c>
      <c r="C133" s="7">
        <f>(PSCE!C134-PSCE!C133)/PSCE!C133*100</f>
        <v>0.74496056091148111</v>
      </c>
      <c r="D133" s="7">
        <f>(PSCE!D134-PSCE!D133)/PSCE!D133*100</f>
        <v>0.56348687476466741</v>
      </c>
      <c r="E133" s="7">
        <f>(PSCE!E134-PSCE!E133)/PSCE!E133*100</f>
        <v>1.0316343830032824</v>
      </c>
      <c r="F133" s="7">
        <f>(PSCE!F134-PSCE!F133)/PSCE!F133*100</f>
        <v>1.0049167601138618</v>
      </c>
      <c r="G133" s="7">
        <f>(PSCE!G134-PSCE!G133)/PSCE!G133*100</f>
        <v>1.0381539867489149</v>
      </c>
      <c r="H133" s="7">
        <f>(PSCE!H134-PSCE!H133)/PSCE!H133*100</f>
        <v>-2.9195597811599538E-2</v>
      </c>
    </row>
    <row r="134" spans="1:8" hidden="1" x14ac:dyDescent="0.2">
      <c r="A134" s="10">
        <f>PSCE!A135</f>
        <v>36831</v>
      </c>
      <c r="B134" s="7">
        <f>(PSCE!B135-PSCE!B134)/PSCE!B134*100</f>
        <v>4.4797962004390364</v>
      </c>
      <c r="C134" s="7">
        <f>(PSCE!C135-PSCE!C134)/PSCE!C134*100</f>
        <v>41.344062635928665</v>
      </c>
      <c r="D134" s="7">
        <f>(PSCE!D135-PSCE!D134)/PSCE!D134*100</f>
        <v>1.4369620007935517</v>
      </c>
      <c r="E134" s="7">
        <f>(PSCE!E135-PSCE!E134)/PSCE!E134*100</f>
        <v>0.96576100539112419</v>
      </c>
      <c r="F134" s="7">
        <f>(PSCE!F135-PSCE!F134)/PSCE!F134*100</f>
        <v>3.018916264571502</v>
      </c>
      <c r="G134" s="7">
        <f>(PSCE!G135-PSCE!G134)/PSCE!G134*100</f>
        <v>1.4037499660820723</v>
      </c>
      <c r="H134" s="7">
        <f>(PSCE!H135-PSCE!H134)/PSCE!H134*100</f>
        <v>1.422960367040818</v>
      </c>
    </row>
    <row r="135" spans="1:8" hidden="1" x14ac:dyDescent="0.2">
      <c r="A135" s="10">
        <f>PSCE!A136</f>
        <v>36861</v>
      </c>
      <c r="B135" s="7">
        <f>(PSCE!B136-PSCE!B135)/PSCE!B135*100</f>
        <v>-0.50062253579580829</v>
      </c>
      <c r="C135" s="7">
        <f>(PSCE!C136-PSCE!C135)/PSCE!C135*100</f>
        <v>20.387751961840284</v>
      </c>
      <c r="D135" s="7">
        <f>(PSCE!D136-PSCE!D135)/PSCE!D135*100</f>
        <v>-0.12138663571705345</v>
      </c>
      <c r="E135" s="7">
        <f>(PSCE!E136-PSCE!E135)/PSCE!E135*100</f>
        <v>0.90171325518485124</v>
      </c>
      <c r="F135" s="7">
        <f>(PSCE!F136-PSCE!F135)/PSCE!F135*100</f>
        <v>0.10362264776589572</v>
      </c>
      <c r="G135" s="7">
        <f>(PSCE!G136-PSCE!G135)/PSCE!G135*100</f>
        <v>0.91113430199887613</v>
      </c>
      <c r="H135" s="7">
        <f>(PSCE!H136-PSCE!H135)/PSCE!H135*100</f>
        <v>-1.3516671535283562</v>
      </c>
    </row>
    <row r="136" spans="1:8" hidden="1" x14ac:dyDescent="0.2">
      <c r="A136" s="10">
        <f>PSCE!A137</f>
        <v>36892</v>
      </c>
      <c r="B136" s="7">
        <f>(PSCE!B137-PSCE!B136)/PSCE!B136*100</f>
        <v>-31.643160666336449</v>
      </c>
      <c r="C136" s="7">
        <f>(PSCE!C137-PSCE!C136)/PSCE!C136*100</f>
        <v>9.21523517382413</v>
      </c>
      <c r="D136" s="7">
        <f>(PSCE!D137-PSCE!D136)/PSCE!D136*100</f>
        <v>0.43042582922703537</v>
      </c>
      <c r="E136" s="7">
        <f>(PSCE!E137-PSCE!E136)/PSCE!E136*100</f>
        <v>0.5396975590951304</v>
      </c>
      <c r="F136" s="7">
        <f>(PSCE!F137-PSCE!F136)/PSCE!F136*100</f>
        <v>-0.31054614715746759</v>
      </c>
      <c r="G136" s="7">
        <f>(PSCE!G137-PSCE!G136)/PSCE!G136*100</f>
        <v>2.9407475173355606</v>
      </c>
      <c r="H136" s="7">
        <f>(PSCE!H137-PSCE!H136)/PSCE!H136*100</f>
        <v>-1.9230850582297971</v>
      </c>
    </row>
    <row r="137" spans="1:8" hidden="1" x14ac:dyDescent="0.2">
      <c r="A137" s="10">
        <f>PSCE!A138</f>
        <v>36923</v>
      </c>
      <c r="B137" s="7">
        <f>(PSCE!B138-PSCE!B137)/PSCE!B137*100</f>
        <v>17.100797071049922</v>
      </c>
      <c r="C137" s="7">
        <f>(PSCE!C138-PSCE!C137)/PSCE!C137*100</f>
        <v>-13.622001170275015</v>
      </c>
      <c r="D137" s="7">
        <f>(PSCE!D138-PSCE!D137)/PSCE!D137*100</f>
        <v>0.9040296876172832</v>
      </c>
      <c r="E137" s="7">
        <f>(PSCE!E138-PSCE!E137)/PSCE!E137*100</f>
        <v>3.0831169283859388</v>
      </c>
      <c r="F137" s="7">
        <f>(PSCE!F138-PSCE!F137)/PSCE!F137*100</f>
        <v>0.71855789998338593</v>
      </c>
      <c r="G137" s="7">
        <f>(PSCE!G138-PSCE!G137)/PSCE!G137*100</f>
        <v>1.1325631217183361</v>
      </c>
      <c r="H137" s="7">
        <f>(PSCE!H138-PSCE!H137)/PSCE!H137*100</f>
        <v>0.15441350902542647</v>
      </c>
    </row>
    <row r="138" spans="1:8" hidden="1" x14ac:dyDescent="0.2">
      <c r="A138" s="10">
        <f>PSCE!A139</f>
        <v>36951</v>
      </c>
      <c r="B138" s="7">
        <f>(PSCE!B139-PSCE!B138)/PSCE!B138*100</f>
        <v>-9.2069695489333991</v>
      </c>
      <c r="C138" s="7">
        <f>(PSCE!C139-PSCE!C138)/PSCE!C138*100</f>
        <v>0</v>
      </c>
      <c r="D138" s="7">
        <f>(PSCE!D139-PSCE!D138)/PSCE!D138*100</f>
        <v>0.89556734082179545</v>
      </c>
      <c r="E138" s="7">
        <f>(PSCE!E139-PSCE!E138)/PSCE!E138*100</f>
        <v>1.4624826700030433</v>
      </c>
      <c r="F138" s="7">
        <f>(PSCE!F139-PSCE!F138)/PSCE!F138*100</f>
        <v>3.0310528269206976</v>
      </c>
      <c r="G138" s="7">
        <f>(PSCE!G139-PSCE!G138)/PSCE!G138*100</f>
        <v>1.1321908125708415</v>
      </c>
      <c r="H138" s="7">
        <f>(PSCE!H139-PSCE!H138)/PSCE!H138*100</f>
        <v>0.28810997273937028</v>
      </c>
    </row>
    <row r="139" spans="1:8" hidden="1" x14ac:dyDescent="0.2">
      <c r="A139" s="10">
        <f>PSCE!A140</f>
        <v>36982</v>
      </c>
      <c r="B139" s="7">
        <f>(PSCE!B140-PSCE!B139)/PSCE!B139*100</f>
        <v>-9.3012411220317102</v>
      </c>
      <c r="C139" s="7">
        <f>(PSCE!C140-PSCE!C139)/PSCE!C139*100</f>
        <v>-2.3980490448448721</v>
      </c>
      <c r="D139" s="7">
        <f>(PSCE!D140-PSCE!D139)/PSCE!D139*100</f>
        <v>0.27836970301836916</v>
      </c>
      <c r="E139" s="7">
        <f>(PSCE!E140-PSCE!E139)/PSCE!E139*100</f>
        <v>1.4947259669060673</v>
      </c>
      <c r="F139" s="7">
        <f>(PSCE!F140-PSCE!F139)/PSCE!F139*100</f>
        <v>-0.43227665706051877</v>
      </c>
      <c r="G139" s="7">
        <f>(PSCE!G140-PSCE!G139)/PSCE!G139*100</f>
        <v>0.913830448142116</v>
      </c>
      <c r="H139" s="7">
        <f>(PSCE!H140-PSCE!H139)/PSCE!H139*100</f>
        <v>-0.60891820399189256</v>
      </c>
    </row>
    <row r="140" spans="1:8" hidden="1" x14ac:dyDescent="0.2">
      <c r="A140" s="10">
        <f>PSCE!A141</f>
        <v>37012</v>
      </c>
      <c r="B140" s="7">
        <f>(PSCE!B141-PSCE!B140)/PSCE!B140*100</f>
        <v>4.785445916551315</v>
      </c>
      <c r="C140" s="7">
        <f>(PSCE!C141-PSCE!C140)/PSCE!C140*100</f>
        <v>10.244308717379234</v>
      </c>
      <c r="D140" s="7">
        <f>(PSCE!D141-PSCE!D140)/PSCE!D140*100</f>
        <v>0.92406790724531651</v>
      </c>
      <c r="E140" s="7">
        <f>(PSCE!E141-PSCE!E140)/PSCE!E140*100</f>
        <v>-1.3150981808629409</v>
      </c>
      <c r="F140" s="7">
        <f>(PSCE!F141-PSCE!F140)/PSCE!F140*100</f>
        <v>4.1807364528059177</v>
      </c>
      <c r="G140" s="7">
        <f>(PSCE!G141-PSCE!G140)/PSCE!G140*100</f>
        <v>0.91262660926353445</v>
      </c>
      <c r="H140" s="7">
        <f>(PSCE!H141-PSCE!H140)/PSCE!H140*100</f>
        <v>1.1751795173122952</v>
      </c>
    </row>
    <row r="141" spans="1:8" hidden="1" x14ac:dyDescent="0.2">
      <c r="A141" s="10">
        <f>PSCE!A142</f>
        <v>37043</v>
      </c>
      <c r="B141" s="7">
        <f>(PSCE!B142-PSCE!B141)/PSCE!B141*100</f>
        <v>6.2275901113417627</v>
      </c>
      <c r="C141" s="7">
        <f>(PSCE!C142-PSCE!C141)/PSCE!C141*100</f>
        <v>3.0345001259128686</v>
      </c>
      <c r="D141" s="7">
        <f>(PSCE!D142-PSCE!D141)/PSCE!D141*100</f>
        <v>0.52807766935088385</v>
      </c>
      <c r="E141" s="7">
        <f>(PSCE!E142-PSCE!E141)/PSCE!E141*100</f>
        <v>1.8234149100770294</v>
      </c>
      <c r="F141" s="7">
        <f>(PSCE!F142-PSCE!F141)/PSCE!F141*100</f>
        <v>1.3235067139990739</v>
      </c>
      <c r="G141" s="7">
        <f>(PSCE!G142-PSCE!G141)/PSCE!G141*100</f>
        <v>0.52597084077015988</v>
      </c>
      <c r="H141" s="7">
        <f>(PSCE!H142-PSCE!H141)/PSCE!H141*100</f>
        <v>0.10974745274881072</v>
      </c>
    </row>
    <row r="142" spans="1:8" hidden="1" x14ac:dyDescent="0.2">
      <c r="A142" s="10">
        <f>PSCE!A143</f>
        <v>37073</v>
      </c>
      <c r="B142" s="7">
        <f>(PSCE!B143-PSCE!B142)/PSCE!B142*100</f>
        <v>5.5178539705098597</v>
      </c>
      <c r="C142" s="7">
        <f>(PSCE!C143-PSCE!C142)/PSCE!C142*100</f>
        <v>5.5969693266528164</v>
      </c>
      <c r="D142" s="7">
        <f>(PSCE!D143-PSCE!D142)/PSCE!D142*100</f>
        <v>0.9084995970079609</v>
      </c>
      <c r="E142" s="7">
        <f>(PSCE!E143-PSCE!E142)/PSCE!E142*100</f>
        <v>0.68787477738019376</v>
      </c>
      <c r="F142" s="7">
        <f>(PSCE!F143-PSCE!F142)/PSCE!F142*100</f>
        <v>6.7176967896721118</v>
      </c>
      <c r="G142" s="7">
        <f>(PSCE!G143-PSCE!G142)/PSCE!G142*100</f>
        <v>0.96729882111737575</v>
      </c>
      <c r="H142" s="7">
        <f>(PSCE!H143-PSCE!H142)/PSCE!H142*100</f>
        <v>0.25423258869347487</v>
      </c>
    </row>
    <row r="143" spans="1:8" hidden="1" x14ac:dyDescent="0.2">
      <c r="A143" s="10">
        <f>PSCE!A144</f>
        <v>37104</v>
      </c>
      <c r="B143" s="7">
        <f>(PSCE!B144-PSCE!B143)/PSCE!B143*100</f>
        <v>0.51855343794194897</v>
      </c>
      <c r="C143" s="7">
        <f>(PSCE!C144-PSCE!C143)/PSCE!C143*100</f>
        <v>-0.21988195810670061</v>
      </c>
      <c r="D143" s="7">
        <f>(PSCE!D144-PSCE!D143)/PSCE!D143*100</f>
        <v>1.9528540500395861</v>
      </c>
      <c r="E143" s="7">
        <f>(PSCE!E144-PSCE!E143)/PSCE!E143*100</f>
        <v>0.75457613916655852</v>
      </c>
      <c r="F143" s="7">
        <f>(PSCE!F144-PSCE!F143)/PSCE!F143*100</f>
        <v>2.7156264497020306</v>
      </c>
      <c r="G143" s="7">
        <f>(PSCE!G144-PSCE!G143)/PSCE!G143*100</f>
        <v>1.1253523071549827</v>
      </c>
      <c r="H143" s="7">
        <f>(PSCE!H144-PSCE!H143)/PSCE!H143*100</f>
        <v>3.0430546277661716</v>
      </c>
    </row>
    <row r="144" spans="1:8" hidden="1" x14ac:dyDescent="0.2">
      <c r="A144" s="10">
        <f>PSCE!A145</f>
        <v>37135</v>
      </c>
      <c r="B144" s="7">
        <f>(PSCE!B145-PSCE!B144)/PSCE!B144*100</f>
        <v>1.4236902050113895</v>
      </c>
      <c r="C144" s="7">
        <f>(PSCE!C145-PSCE!C144)/PSCE!C144*100</f>
        <v>2.3196474135931337E-2</v>
      </c>
      <c r="D144" s="7">
        <f>(PSCE!D145-PSCE!D144)/PSCE!D144*100</f>
        <v>1.7652910281982692</v>
      </c>
      <c r="E144" s="7">
        <f>(PSCE!E145-PSCE!E144)/PSCE!E144*100</f>
        <v>1.1386880123693408</v>
      </c>
      <c r="F144" s="7">
        <f>(PSCE!F145-PSCE!F144)/PSCE!F144*100</f>
        <v>2.0497498610339075</v>
      </c>
      <c r="G144" s="7">
        <f>(PSCE!G145-PSCE!G144)/PSCE!G144*100</f>
        <v>0.64336057508885369</v>
      </c>
      <c r="H144" s="7">
        <f>(PSCE!H145-PSCE!H144)/PSCE!H144*100</f>
        <v>3.0456810871297679</v>
      </c>
    </row>
    <row r="145" spans="1:8" hidden="1" x14ac:dyDescent="0.2">
      <c r="A145" s="10">
        <f>PSCE!A146</f>
        <v>37165</v>
      </c>
      <c r="B145" s="7">
        <f>(PSCE!B146-PSCE!B145)/PSCE!B145*100</f>
        <v>7.0944941704924531</v>
      </c>
      <c r="C145" s="7">
        <f>(PSCE!C146-PSCE!C145)/PSCE!C145*100</f>
        <v>1.2987012987012987</v>
      </c>
      <c r="D145" s="7">
        <f>(PSCE!D146-PSCE!D145)/PSCE!D145*100</f>
        <v>0.81305754205411829</v>
      </c>
      <c r="E145" s="7">
        <f>(PSCE!E146-PSCE!E145)/PSCE!E145*100</f>
        <v>0.67838715841773367</v>
      </c>
      <c r="F145" s="7">
        <f>(PSCE!F146-PSCE!F145)/PSCE!F145*100</f>
        <v>1.7600599169333424</v>
      </c>
      <c r="G145" s="7">
        <f>(PSCE!G146-PSCE!G145)/PSCE!G145*100</f>
        <v>1.2481694445885392</v>
      </c>
      <c r="H145" s="7">
        <f>(PSCE!H146-PSCE!H145)/PSCE!H145*100</f>
        <v>0.29853138586684297</v>
      </c>
    </row>
    <row r="146" spans="1:8" hidden="1" x14ac:dyDescent="0.2">
      <c r="A146" s="10">
        <f>PSCE!A147</f>
        <v>37196</v>
      </c>
      <c r="B146" s="7">
        <f>(PSCE!B147-PSCE!B146)/PSCE!B146*100</f>
        <v>8.4441017733230517</v>
      </c>
      <c r="C146" s="7">
        <f>(PSCE!C147-PSCE!C146)/PSCE!C146*100</f>
        <v>-0.5494505494505495</v>
      </c>
      <c r="D146" s="7">
        <f>(PSCE!D147-PSCE!D146)/PSCE!D146*100</f>
        <v>0.48011548225900447</v>
      </c>
      <c r="E146" s="7">
        <f>(PSCE!E147-PSCE!E146)/PSCE!E146*100</f>
        <v>1.692448831103097</v>
      </c>
      <c r="F146" s="7">
        <f>(PSCE!F147-PSCE!F146)/PSCE!F146*100</f>
        <v>-2.8001739654076476</v>
      </c>
      <c r="G146" s="7">
        <f>(PSCE!G147-PSCE!G146)/PSCE!G146*100</f>
        <v>0.92064555540228976</v>
      </c>
      <c r="H146" s="7">
        <f>(PSCE!H147-PSCE!H146)/PSCE!H146*100</f>
        <v>0.11905713144226929</v>
      </c>
    </row>
    <row r="147" spans="1:8" hidden="1" x14ac:dyDescent="0.2">
      <c r="A147" s="10">
        <f>PSCE!A148</f>
        <v>37226</v>
      </c>
      <c r="B147" s="7">
        <f>(PSCE!B148-PSCE!B147)/PSCE!B147*100</f>
        <v>42.246110968916192</v>
      </c>
      <c r="C147" s="7">
        <f>(PSCE!C148-PSCE!C147)/PSCE!C147*100</f>
        <v>0.62154696132596687</v>
      </c>
      <c r="D147" s="7">
        <f>(PSCE!D148-PSCE!D147)/PSCE!D147*100</f>
        <v>2.5456030265910017</v>
      </c>
      <c r="E147" s="7">
        <f>(PSCE!E148-PSCE!E147)/PSCE!E147*100</f>
        <v>0.94724071424127421</v>
      </c>
      <c r="F147" s="7">
        <f>(PSCE!F148-PSCE!F147)/PSCE!F147*100</f>
        <v>3.493494871618366</v>
      </c>
      <c r="G147" s="7">
        <f>(PSCE!G148-PSCE!G147)/PSCE!G147*100</f>
        <v>1.2070870969379586</v>
      </c>
      <c r="H147" s="7">
        <f>(PSCE!H148-PSCE!H147)/PSCE!H147*100</f>
        <v>4.2135212571528902</v>
      </c>
    </row>
    <row r="148" spans="1:8" hidden="1" x14ac:dyDescent="0.2">
      <c r="A148" s="10">
        <f>PSCE!A149</f>
        <v>37257</v>
      </c>
      <c r="B148" s="7">
        <f>(PSCE!B149-PSCE!B148)/PSCE!B148*100</f>
        <v>-9.6605222120036789</v>
      </c>
      <c r="C148" s="7">
        <f>(PSCE!C149-PSCE!C148)/PSCE!C148*100</f>
        <v>-3.225806451612903</v>
      </c>
      <c r="D148" s="7">
        <f>(PSCE!D149-PSCE!D148)/PSCE!D148*100</f>
        <v>0.40533797938854749</v>
      </c>
      <c r="E148" s="7">
        <f>(PSCE!E149-PSCE!E148)/PSCE!E148*100</f>
        <v>1.2526771544352167</v>
      </c>
      <c r="F148" s="7">
        <f>(PSCE!F149-PSCE!F148)/PSCE!F148*100</f>
        <v>-0.30928863613688518</v>
      </c>
      <c r="G148" s="7">
        <f>(PSCE!G149-PSCE!G148)/PSCE!G148*100</f>
        <v>0.72194226005355722</v>
      </c>
      <c r="H148" s="7">
        <f>(PSCE!H149-PSCE!H148)/PSCE!H148*100</f>
        <v>-3.714240858946917E-2</v>
      </c>
    </row>
    <row r="149" spans="1:8" hidden="1" x14ac:dyDescent="0.2">
      <c r="A149" s="10">
        <f>PSCE!A150</f>
        <v>37288</v>
      </c>
      <c r="B149" s="7">
        <f>(PSCE!B150-PSCE!B149)/PSCE!B149*100</f>
        <v>-3.5143628557517812</v>
      </c>
      <c r="C149" s="7">
        <f>(PSCE!C150-PSCE!C149)/PSCE!C149*100</f>
        <v>-1.5484633569739952</v>
      </c>
      <c r="D149" s="7">
        <f>(PSCE!D150-PSCE!D149)/PSCE!D149*100</f>
        <v>8.5143165156697412E-2</v>
      </c>
      <c r="E149" s="7">
        <f>(PSCE!E150-PSCE!E149)/PSCE!E149*100</f>
        <v>1.1154396323462277</v>
      </c>
      <c r="F149" s="7">
        <f>(PSCE!F150-PSCE!F149)/PSCE!F149*100</f>
        <v>0.92407259140645848</v>
      </c>
      <c r="G149" s="7">
        <f>(PSCE!G150-PSCE!G149)/PSCE!G149*100</f>
        <v>1.5273930882302238</v>
      </c>
      <c r="H149" s="7">
        <f>(PSCE!H150-PSCE!H149)/PSCE!H149*100</f>
        <v>-1.7126331111621849</v>
      </c>
    </row>
    <row r="150" spans="1:8" hidden="1" x14ac:dyDescent="0.2">
      <c r="A150" s="10">
        <f>PSCE!A151</f>
        <v>37316</v>
      </c>
      <c r="B150" s="7">
        <f>(PSCE!B151-PSCE!B150)/PSCE!B150*100</f>
        <v>-16.257626496628287</v>
      </c>
      <c r="C150" s="7">
        <f>(PSCE!C151-PSCE!C150)/PSCE!C150*100</f>
        <v>2.6293672709809099</v>
      </c>
      <c r="D150" s="7">
        <f>(PSCE!D151-PSCE!D150)/PSCE!D150*100</f>
        <v>0.84763443520957971</v>
      </c>
      <c r="E150" s="7">
        <f>(PSCE!E151-PSCE!E150)/PSCE!E150*100</f>
        <v>2.0392192273541316</v>
      </c>
      <c r="F150" s="7">
        <f>(PSCE!F151-PSCE!F150)/PSCE!F150*100</f>
        <v>1.4114302713780451</v>
      </c>
      <c r="G150" s="7">
        <f>(PSCE!G151-PSCE!G150)/PSCE!G150*100</f>
        <v>0.53844992830729754</v>
      </c>
      <c r="H150" s="7">
        <f>(PSCE!H151-PSCE!H150)/PSCE!H150*100</f>
        <v>0.79192794702812663</v>
      </c>
    </row>
    <row r="151" spans="1:8" hidden="1" x14ac:dyDescent="0.2">
      <c r="A151" s="10">
        <f>PSCE!A152</f>
        <v>37347</v>
      </c>
      <c r="B151" s="7">
        <f>(PSCE!B152-PSCE!B151)/PSCE!B151*100</f>
        <v>-5.486168173103259</v>
      </c>
      <c r="C151" s="7">
        <f>(PSCE!C152-PSCE!C151)/PSCE!C151*100</f>
        <v>-1.8717828731867103</v>
      </c>
      <c r="D151" s="7">
        <f>(PSCE!D152-PSCE!D151)/PSCE!D151*100</f>
        <v>0.15636276160692808</v>
      </c>
      <c r="E151" s="7">
        <f>(PSCE!E152-PSCE!E151)/PSCE!E151*100</f>
        <v>1.0206188608005662</v>
      </c>
      <c r="F151" s="7">
        <f>(PSCE!F152-PSCE!F151)/PSCE!F151*100</f>
        <v>-3.911342894393742E-2</v>
      </c>
      <c r="G151" s="7">
        <f>(PSCE!G152-PSCE!G151)/PSCE!G151*100</f>
        <v>0.79040109290027671</v>
      </c>
      <c r="H151" s="7">
        <f>(PSCE!H152-PSCE!H151)/PSCE!H151*100</f>
        <v>-0.70025249303034176</v>
      </c>
    </row>
    <row r="152" spans="1:8" hidden="1" x14ac:dyDescent="0.2">
      <c r="A152" s="10">
        <f>PSCE!A153</f>
        <v>37377</v>
      </c>
      <c r="B152" s="7">
        <f>(PSCE!B153-PSCE!B152)/PSCE!B152*100</f>
        <v>1.7300837511229608</v>
      </c>
      <c r="C152" s="7">
        <f>(PSCE!C153-PSCE!C152)/PSCE!C152*100</f>
        <v>-1.6690510252742015</v>
      </c>
      <c r="D152" s="7">
        <f>(PSCE!D153-PSCE!D152)/PSCE!D152*100</f>
        <v>0.58668588126976506</v>
      </c>
      <c r="E152" s="7">
        <f>(PSCE!E153-PSCE!E152)/PSCE!E152*100</f>
        <v>1.6410196513563231</v>
      </c>
      <c r="F152" s="7">
        <f>(PSCE!F153-PSCE!F152)/PSCE!F152*100</f>
        <v>2.5629320464327638</v>
      </c>
      <c r="G152" s="7">
        <f>(PSCE!G153-PSCE!G152)/PSCE!G152*100</f>
        <v>1.2466812882373313</v>
      </c>
      <c r="H152" s="7">
        <f>(PSCE!H153-PSCE!H152)/PSCE!H152*100</f>
        <v>-0.6206923406409407</v>
      </c>
    </row>
    <row r="153" spans="1:8" hidden="1" x14ac:dyDescent="0.2">
      <c r="A153" s="10">
        <f>PSCE!A154</f>
        <v>37408</v>
      </c>
      <c r="B153" s="7">
        <f>(PSCE!B154-PSCE!B153)/PSCE!B153*100</f>
        <v>-9.2724475843208758</v>
      </c>
      <c r="C153" s="7">
        <f>(PSCE!C154-PSCE!C153)/PSCE!C153*100</f>
        <v>-1.5761396702230843</v>
      </c>
      <c r="D153" s="7">
        <f>(PSCE!D154-PSCE!D153)/PSCE!D153*100</f>
        <v>0.92360738567533007</v>
      </c>
      <c r="E153" s="7">
        <f>(PSCE!E154-PSCE!E153)/PSCE!E153*100</f>
        <v>0.99543221580625696</v>
      </c>
      <c r="F153" s="7">
        <f>(PSCE!F154-PSCE!F153)/PSCE!F153*100</f>
        <v>0.4578114071342278</v>
      </c>
      <c r="G153" s="7">
        <f>(PSCE!G154-PSCE!G153)/PSCE!G153*100</f>
        <v>1.1118017219502685</v>
      </c>
      <c r="H153" s="7">
        <f>(PSCE!H154-PSCE!H153)/PSCE!H153*100</f>
        <v>0.76092407999498468</v>
      </c>
    </row>
    <row r="154" spans="1:8" hidden="1" x14ac:dyDescent="0.2">
      <c r="A154" s="10">
        <f>PSCE!A155</f>
        <v>37438</v>
      </c>
      <c r="B154" s="7">
        <f>(PSCE!B155-PSCE!B154)/PSCE!B154*100</f>
        <v>3.0299224465446324</v>
      </c>
      <c r="C154" s="7">
        <f>(PSCE!C155-PSCE!C154)/PSCE!C154*100</f>
        <v>0.62823355506282341</v>
      </c>
      <c r="D154" s="7">
        <f>(PSCE!D155-PSCE!D154)/PSCE!D154*100</f>
        <v>1.6561749299280275E-2</v>
      </c>
      <c r="E154" s="7">
        <f>(PSCE!E155-PSCE!E154)/PSCE!E154*100</f>
        <v>1.2672270341767291</v>
      </c>
      <c r="F154" s="7">
        <f>(PSCE!F155-PSCE!F154)/PSCE!F154*100</f>
        <v>-0.39875941515285773</v>
      </c>
      <c r="G154" s="7">
        <f>(PSCE!G155-PSCE!G154)/PSCE!G154*100</f>
        <v>1.0282841803552982</v>
      </c>
      <c r="H154" s="7">
        <f>(PSCE!H155-PSCE!H154)/PSCE!H154*100</f>
        <v>-1.3559757036530071</v>
      </c>
    </row>
    <row r="155" spans="1:8" hidden="1" x14ac:dyDescent="0.2">
      <c r="A155" s="10">
        <f>PSCE!A156</f>
        <v>37469</v>
      </c>
      <c r="B155" s="7">
        <f>(PSCE!B156-PSCE!B155)/PSCE!B155*100</f>
        <v>11.616992746998232</v>
      </c>
      <c r="C155" s="7">
        <f>(PSCE!C156-PSCE!C155)/PSCE!C155*100</f>
        <v>1.7137960582690661</v>
      </c>
      <c r="D155" s="7">
        <f>(PSCE!D156-PSCE!D155)/PSCE!D155*100</f>
        <v>1.1495104842169008</v>
      </c>
      <c r="E155" s="7">
        <f>(PSCE!E156-PSCE!E155)/PSCE!E155*100</f>
        <v>1.7401196595601247</v>
      </c>
      <c r="F155" s="7">
        <f>(PSCE!F156-PSCE!F155)/PSCE!F155*100</f>
        <v>-4.7661413319776309E-2</v>
      </c>
      <c r="G155" s="7">
        <f>(PSCE!G156-PSCE!G155)/PSCE!G155*100</f>
        <v>0.91268798312157295</v>
      </c>
      <c r="H155" s="7">
        <f>(PSCE!H156-PSCE!H155)/PSCE!H155*100</f>
        <v>1.3915662413125662</v>
      </c>
    </row>
    <row r="156" spans="1:8" hidden="1" x14ac:dyDescent="0.2">
      <c r="A156" s="10">
        <f>PSCE!A157</f>
        <v>37500</v>
      </c>
      <c r="B156" s="7">
        <f>(PSCE!B157-PSCE!B156)/PSCE!B156*100</f>
        <v>-9.3321684049582263</v>
      </c>
      <c r="C156" s="7">
        <f>(PSCE!C157-PSCE!C156)/PSCE!C156*100</f>
        <v>3.6827536406306414</v>
      </c>
      <c r="D156" s="7">
        <f>(PSCE!D157-PSCE!D156)/PSCE!D156*100</f>
        <v>1.2561877811298985</v>
      </c>
      <c r="E156" s="7">
        <f>(PSCE!E157-PSCE!E156)/PSCE!E156*100</f>
        <v>0.93041233555583158</v>
      </c>
      <c r="F156" s="7">
        <f>(PSCE!F157-PSCE!F156)/PSCE!F156*100</f>
        <v>-1.3415138125059605</v>
      </c>
      <c r="G156" s="7">
        <f>(PSCE!G157-PSCE!G156)/PSCE!G156*100</f>
        <v>-0.12023433207509474</v>
      </c>
      <c r="H156" s="7">
        <f>(PSCE!H157-PSCE!H156)/PSCE!H156*100</f>
        <v>3.1656175520312906</v>
      </c>
    </row>
    <row r="157" spans="1:8" hidden="1" x14ac:dyDescent="0.2">
      <c r="A157" s="10">
        <f>PSCE!A158</f>
        <v>37530</v>
      </c>
      <c r="B157" s="7">
        <f>(PSCE!B158-PSCE!B157)/PSCE!B157*100</f>
        <v>-1.0629968682245241</v>
      </c>
      <c r="C157" s="7">
        <f>(PSCE!C158-PSCE!C157)/PSCE!C157*100</f>
        <v>2.5188624492164831</v>
      </c>
      <c r="D157" s="7">
        <f>(PSCE!D158-PSCE!D157)/PSCE!D157*100</f>
        <v>0.24990684310531194</v>
      </c>
      <c r="E157" s="7">
        <f>(PSCE!E158-PSCE!E157)/PSCE!E157*100</f>
        <v>1.4032688230869179</v>
      </c>
      <c r="F157" s="7">
        <f>(PSCE!F158-PSCE!F157)/PSCE!F157*100</f>
        <v>1.2147575318189141</v>
      </c>
      <c r="G157" s="7">
        <f>(PSCE!G158-PSCE!G157)/PSCE!G157*100</f>
        <v>0.64833237482541461</v>
      </c>
      <c r="H157" s="7">
        <f>(PSCE!H158-PSCE!H157)/PSCE!H157*100</f>
        <v>-0.60110875357556071</v>
      </c>
    </row>
    <row r="158" spans="1:8" hidden="1" x14ac:dyDescent="0.2">
      <c r="A158" s="10">
        <f>PSCE!A159</f>
        <v>37561</v>
      </c>
      <c r="B158" s="7">
        <f>(PSCE!B159-PSCE!B158)/PSCE!B158*100</f>
        <v>3.2780398721655759</v>
      </c>
      <c r="C158" s="7">
        <f>(PSCE!C159-PSCE!C158)/PSCE!C158*100</f>
        <v>2.2758152173913042</v>
      </c>
      <c r="D158" s="7">
        <f>(PSCE!D159-PSCE!D158)/PSCE!D158*100</f>
        <v>1.1934292274964866</v>
      </c>
      <c r="E158" s="7">
        <f>(PSCE!E159-PSCE!E158)/PSCE!E158*100</f>
        <v>2.0919599142175045</v>
      </c>
      <c r="F158" s="7">
        <f>(PSCE!F159-PSCE!F158)/PSCE!F158*100</f>
        <v>1.4771424933146569</v>
      </c>
      <c r="G158" s="7">
        <f>(PSCE!G159-PSCE!G158)/PSCE!G158*100</f>
        <v>1.0952428273306738</v>
      </c>
      <c r="H158" s="7">
        <f>(PSCE!H159-PSCE!H158)/PSCE!H158*100</f>
        <v>1.0119508015226657</v>
      </c>
    </row>
    <row r="159" spans="1:8" hidden="1" x14ac:dyDescent="0.2">
      <c r="A159" s="10">
        <f>PSCE!A160</f>
        <v>37591</v>
      </c>
      <c r="B159" s="7">
        <f>(PSCE!B160-PSCE!B159)/PSCE!B159*100</f>
        <v>-7.3264175409642824</v>
      </c>
      <c r="C159" s="7">
        <f>(PSCE!C160-PSCE!C159)/PSCE!C159*100</f>
        <v>-0.7306542676851544</v>
      </c>
      <c r="D159" s="7">
        <f>(PSCE!D160-PSCE!D159)/PSCE!D159*100</f>
        <v>0.65752426631857752</v>
      </c>
      <c r="E159" s="7">
        <f>(PSCE!E160-PSCE!E159)/PSCE!E159*100</f>
        <v>1.2247001004069122</v>
      </c>
      <c r="F159" s="7">
        <f>(PSCE!F160-PSCE!F159)/PSCE!F159*100</f>
        <v>-1.7160245953068138</v>
      </c>
      <c r="G159" s="7">
        <f>(PSCE!G160-PSCE!G159)/PSCE!G159*100</f>
        <v>0.40442338072669826</v>
      </c>
      <c r="H159" s="7">
        <f>(PSCE!H160-PSCE!H159)/PSCE!H159*100</f>
        <v>1.0509839837547905</v>
      </c>
    </row>
    <row r="160" spans="1:8" hidden="1" x14ac:dyDescent="0.2">
      <c r="A160" s="10">
        <f>PSCE!A161</f>
        <v>37622</v>
      </c>
      <c r="B160" s="7">
        <f>(PSCE!B161-PSCE!B160)/PSCE!B160*100</f>
        <v>157.7656935699294</v>
      </c>
      <c r="C160" s="7">
        <f>(PSCE!C161-PSCE!C160)/PSCE!C160*100</f>
        <v>-16.025426564068251</v>
      </c>
      <c r="D160" s="7">
        <f>(PSCE!D161-PSCE!D160)/PSCE!D160*100</f>
        <v>1.31354545687587</v>
      </c>
      <c r="E160" s="7">
        <f>(PSCE!E161-PSCE!E160)/PSCE!E160*100</f>
        <v>1.3704172594265132</v>
      </c>
      <c r="F160" s="7">
        <f>(PSCE!F161-PSCE!F160)/PSCE!F160*100</f>
        <v>0.14682881675125284</v>
      </c>
      <c r="G160" s="7">
        <f>(PSCE!G161-PSCE!G160)/PSCE!G160*100</f>
        <v>1.0492933615848841</v>
      </c>
      <c r="H160" s="7">
        <f>(PSCE!H161-PSCE!H160)/PSCE!H160*100</f>
        <v>1.7138590802215314</v>
      </c>
    </row>
    <row r="161" spans="1:8" hidden="1" x14ac:dyDescent="0.2">
      <c r="A161" s="10">
        <f>PSCE!A162</f>
        <v>37653</v>
      </c>
      <c r="B161" s="7">
        <f>(PSCE!B162-PSCE!B161)/PSCE!B161*100</f>
        <v>4.5782597431437138</v>
      </c>
      <c r="C161" s="7">
        <f>(PSCE!C162-PSCE!C161)/PSCE!C161*100</f>
        <v>-24.116865869853918</v>
      </c>
      <c r="D161" s="7">
        <f>(PSCE!D162-PSCE!D161)/PSCE!D161*100</f>
        <v>0.37030532328785881</v>
      </c>
      <c r="E161" s="7">
        <f>(PSCE!E162-PSCE!E161)/PSCE!E161*100</f>
        <v>1.5978060744956162</v>
      </c>
      <c r="F161" s="7">
        <f>(PSCE!F162-PSCE!F161)/PSCE!F161*100</f>
        <v>1.9155378486055776</v>
      </c>
      <c r="G161" s="7">
        <f>(PSCE!G162-PSCE!G161)/PSCE!G161*100</f>
        <v>1.2799175095068216</v>
      </c>
      <c r="H161" s="7">
        <f>(PSCE!H162-PSCE!H161)/PSCE!H161*100</f>
        <v>-1.1149212470465359</v>
      </c>
    </row>
    <row r="162" spans="1:8" hidden="1" x14ac:dyDescent="0.2">
      <c r="A162" s="10">
        <f>PSCE!A163</f>
        <v>37681</v>
      </c>
      <c r="B162" s="7">
        <f>(PSCE!B163-PSCE!B162)/PSCE!B162*100</f>
        <v>6.1532653831634576</v>
      </c>
      <c r="C162" s="7">
        <f>(PSCE!C163-PSCE!C162)/PSCE!C162*100</f>
        <v>-7.2453622681134062</v>
      </c>
      <c r="D162" s="7">
        <f>(PSCE!D163-PSCE!D162)/PSCE!D162*100</f>
        <v>1.2478387107297817</v>
      </c>
      <c r="E162" s="7">
        <f>(PSCE!E163-PSCE!E162)/PSCE!E162*100</f>
        <v>1.1772905842098593</v>
      </c>
      <c r="F162" s="7">
        <f>(PSCE!F163-PSCE!F162)/PSCE!F162*100</f>
        <v>-0.51288466349762329</v>
      </c>
      <c r="G162" s="7">
        <f>(PSCE!G163-PSCE!G162)/PSCE!G162*100</f>
        <v>1.286632821094492</v>
      </c>
      <c r="H162" s="7">
        <f>(PSCE!H163-PSCE!H162)/PSCE!H162*100</f>
        <v>1.4343853636558361</v>
      </c>
    </row>
    <row r="163" spans="1:8" hidden="1" x14ac:dyDescent="0.2">
      <c r="A163" s="10">
        <f>PSCE!A164</f>
        <v>37712</v>
      </c>
      <c r="B163" s="7">
        <f>(PSCE!B164-PSCE!B163)/PSCE!B163*100</f>
        <v>14.194745732574679</v>
      </c>
      <c r="C163" s="7">
        <f>(PSCE!C164-PSCE!C163)/PSCE!C163*100</f>
        <v>-3.4150943396226414</v>
      </c>
      <c r="D163" s="7">
        <f>(PSCE!D164-PSCE!D163)/PSCE!D163*100</f>
        <v>3.1264783290689109</v>
      </c>
      <c r="E163" s="7">
        <f>(PSCE!E164-PSCE!E163)/PSCE!E163*100</f>
        <v>1.5794286000576159</v>
      </c>
      <c r="F163" s="7">
        <f>(PSCE!F164-PSCE!F163)/PSCE!F163*100</f>
        <v>3.0020118194392054</v>
      </c>
      <c r="G163" s="7">
        <f>(PSCE!G164-PSCE!G163)/PSCE!G163*100</f>
        <v>1.2301496282904056</v>
      </c>
      <c r="H163" s="7">
        <f>(PSCE!H164-PSCE!H163)/PSCE!H163*100</f>
        <v>5.6374744231091301</v>
      </c>
    </row>
    <row r="164" spans="1:8" hidden="1" x14ac:dyDescent="0.2">
      <c r="A164" s="10">
        <f>PSCE!A165</f>
        <v>37742</v>
      </c>
      <c r="B164" s="7">
        <f>(PSCE!B165-PSCE!B164)/PSCE!B164*100</f>
        <v>-23.960411456153839</v>
      </c>
      <c r="C164" s="7">
        <f>(PSCE!C165-PSCE!C164)/PSCE!C164*100</f>
        <v>3.3600312561047079</v>
      </c>
      <c r="D164" s="7">
        <f>(PSCE!D165-PSCE!D164)/PSCE!D164*100</f>
        <v>-0.34638588438465734</v>
      </c>
      <c r="E164" s="7">
        <f>(PSCE!E165-PSCE!E164)/PSCE!E164*100</f>
        <v>1.5339087546239212</v>
      </c>
      <c r="F164" s="7">
        <f>(PSCE!F165-PSCE!F164)/PSCE!F164*100</f>
        <v>3.3509323404644915</v>
      </c>
      <c r="G164" s="7">
        <f>(PSCE!G165-PSCE!G164)/PSCE!G164*100</f>
        <v>1.3914666044682871</v>
      </c>
      <c r="H164" s="7">
        <f>(PSCE!H165-PSCE!H164)/PSCE!H164*100</f>
        <v>-3.0870665113425657</v>
      </c>
    </row>
    <row r="165" spans="1:8" hidden="1" x14ac:dyDescent="0.2">
      <c r="A165" s="10">
        <f>PSCE!A166</f>
        <v>37773</v>
      </c>
      <c r="B165" s="7">
        <f>(PSCE!B166-PSCE!B165)/PSCE!B165*100</f>
        <v>-9.8853281457970716</v>
      </c>
      <c r="C165" s="7">
        <f>(PSCE!C166-PSCE!C165)/PSCE!C165*100</f>
        <v>19.523719523719524</v>
      </c>
      <c r="D165" s="7">
        <f>(PSCE!D166-PSCE!D165)/PSCE!D165*100</f>
        <v>1.7913919129414881</v>
      </c>
      <c r="E165" s="7">
        <f>(PSCE!E166-PSCE!E165)/PSCE!E165*100</f>
        <v>1.0286116778393082</v>
      </c>
      <c r="F165" s="7">
        <f>(PSCE!F166-PSCE!F165)/PSCE!F165*100</f>
        <v>-0.14469216004724642</v>
      </c>
      <c r="G165" s="7">
        <f>(PSCE!G166-PSCE!G165)/PSCE!G165*100</f>
        <v>0.9099841927628487</v>
      </c>
      <c r="H165" s="7">
        <f>(PSCE!H166-PSCE!H165)/PSCE!H165*100</f>
        <v>3.2017610930726312</v>
      </c>
    </row>
    <row r="166" spans="1:8" hidden="1" x14ac:dyDescent="0.2">
      <c r="A166" s="10">
        <f>PSCE!A167</f>
        <v>37803</v>
      </c>
      <c r="B166" s="7">
        <f>(PSCE!B167-PSCE!B166)/PSCE!B166*100</f>
        <v>1.3406805658126455</v>
      </c>
      <c r="C166" s="7">
        <f>(PSCE!C167-PSCE!C166)/PSCE!C166*100</f>
        <v>-0.39531941808981658</v>
      </c>
      <c r="D166" s="7">
        <f>(PSCE!D167-PSCE!D166)/PSCE!D166*100</f>
        <v>0.3610735041490552</v>
      </c>
      <c r="E166" s="7">
        <f>(PSCE!E167-PSCE!E166)/PSCE!E166*100</f>
        <v>2.395691841665565</v>
      </c>
      <c r="F166" s="7">
        <f>(PSCE!F167-PSCE!F166)/PSCE!F166*100</f>
        <v>-1.4815471965933287</v>
      </c>
      <c r="G166" s="7">
        <f>(PSCE!G167-PSCE!G166)/PSCE!G166*100</f>
        <v>1.3010486549859963</v>
      </c>
      <c r="H166" s="7">
        <f>(PSCE!H167-PSCE!H166)/PSCE!H166*100</f>
        <v>-1.0020951645806913</v>
      </c>
    </row>
    <row r="167" spans="1:8" hidden="1" x14ac:dyDescent="0.2">
      <c r="A167" s="10">
        <f>PSCE!A168</f>
        <v>37834</v>
      </c>
      <c r="B167" s="7">
        <f>(PSCE!B168-PSCE!B167)/PSCE!B167*100</f>
        <v>1.1085262626828858</v>
      </c>
      <c r="C167" s="7">
        <f>(PSCE!C168-PSCE!C167)/PSCE!C167*100</f>
        <v>16.288299730115892</v>
      </c>
      <c r="D167" s="7">
        <f>(PSCE!D168-PSCE!D167)/PSCE!D167*100</f>
        <v>0.18762956204888692</v>
      </c>
      <c r="E167" s="7">
        <f>(PSCE!E168-PSCE!E167)/PSCE!E167*100</f>
        <v>1.0401014274981217</v>
      </c>
      <c r="F167" s="7">
        <f>(PSCE!F168-PSCE!F167)/PSCE!F167*100</f>
        <v>3.5869728350592829</v>
      </c>
      <c r="G167" s="7">
        <f>(PSCE!G168-PSCE!G167)/PSCE!G167*100</f>
        <v>1.2499397212711578</v>
      </c>
      <c r="H167" s="7">
        <f>(PSCE!H168-PSCE!H167)/PSCE!H167*100</f>
        <v>-1.6095570933292491</v>
      </c>
    </row>
    <row r="168" spans="1:8" hidden="1" x14ac:dyDescent="0.2">
      <c r="A168" s="10">
        <f>PSCE!A169</f>
        <v>37865</v>
      </c>
      <c r="B168" s="7">
        <f>(PSCE!B169-PSCE!B168)/PSCE!B168*100</f>
        <v>16.647954869918362</v>
      </c>
      <c r="C168" s="7">
        <f>(PSCE!C169-PSCE!C168)/PSCE!C168*100</f>
        <v>-10.498293515358363</v>
      </c>
      <c r="D168" s="7">
        <f>(PSCE!D169-PSCE!D168)/PSCE!D168*100</f>
        <v>0.94223895580931327</v>
      </c>
      <c r="E168" s="7">
        <f>(PSCE!E169-PSCE!E168)/PSCE!E168*100</f>
        <v>1.4825142326013709</v>
      </c>
      <c r="F168" s="7">
        <f>(PSCE!F169-PSCE!F168)/PSCE!F168*100</f>
        <v>0.94465372355838884</v>
      </c>
      <c r="G168" s="7">
        <f>(PSCE!G169-PSCE!G168)/PSCE!G168*100</f>
        <v>1.1964069688800831</v>
      </c>
      <c r="H168" s="7">
        <f>(PSCE!H169-PSCE!H168)/PSCE!H168*100</f>
        <v>0.49423335456024903</v>
      </c>
    </row>
    <row r="169" spans="1:8" hidden="1" x14ac:dyDescent="0.2">
      <c r="A169" s="10">
        <f>PSCE!A170</f>
        <v>37895</v>
      </c>
      <c r="B169" s="7">
        <f>(PSCE!B170-PSCE!B169)/PSCE!B169*100</f>
        <v>4.0150668979776132</v>
      </c>
      <c r="C169" s="7">
        <f>(PSCE!C170-PSCE!C169)/PSCE!C169*100</f>
        <v>7.2300183038438073</v>
      </c>
      <c r="D169" s="7">
        <f>(PSCE!D170-PSCE!D169)/PSCE!D169*100</f>
        <v>0.83343678874405136</v>
      </c>
      <c r="E169" s="7">
        <f>(PSCE!E170-PSCE!E169)/PSCE!E169*100</f>
        <v>2.3401186087514025</v>
      </c>
      <c r="F169" s="7">
        <f>(PSCE!F170-PSCE!F169)/PSCE!F169*100</f>
        <v>8.6117809162934891E-2</v>
      </c>
      <c r="G169" s="7">
        <f>(PSCE!G170-PSCE!G169)/PSCE!G169*100</f>
        <v>1.4398624459149512</v>
      </c>
      <c r="H169" s="7">
        <f>(PSCE!H170-PSCE!H169)/PSCE!H169*100</f>
        <v>-0.21861809425573037</v>
      </c>
    </row>
    <row r="170" spans="1:8" hidden="1" x14ac:dyDescent="0.2">
      <c r="A170" s="10">
        <f>PSCE!A171</f>
        <v>37926</v>
      </c>
      <c r="B170" s="7">
        <f>(PSCE!B171-PSCE!B170)/PSCE!B170*100</f>
        <v>9.2326673292436343</v>
      </c>
      <c r="C170" s="7">
        <f>(PSCE!C171-PSCE!C170)/PSCE!C170*100</f>
        <v>14.423897581792319</v>
      </c>
      <c r="D170" s="7">
        <f>(PSCE!D171-PSCE!D170)/PSCE!D170*100</f>
        <v>1.7982412940223698</v>
      </c>
      <c r="E170" s="7">
        <f>(PSCE!E171-PSCE!E170)/PSCE!E170*100</f>
        <v>-1.7395681843606667</v>
      </c>
      <c r="F170" s="7">
        <f>(PSCE!F171-PSCE!F170)/PSCE!F170*100</f>
        <v>1.7581598118510873</v>
      </c>
      <c r="G170" s="7">
        <f>(PSCE!G171-PSCE!G170)/PSCE!G170*100</f>
        <v>1.55954222084751</v>
      </c>
      <c r="H170" s="7">
        <f>(PSCE!H171-PSCE!H170)/PSCE!H170*100</f>
        <v>3.1911966017019711</v>
      </c>
    </row>
    <row r="171" spans="1:8" hidden="1" x14ac:dyDescent="0.2">
      <c r="A171" s="10">
        <f>PSCE!A172</f>
        <v>37956</v>
      </c>
      <c r="B171" s="7">
        <f>(PSCE!B172-PSCE!B171)/PSCE!B171*100</f>
        <v>-11.617983873497945</v>
      </c>
      <c r="C171" s="7">
        <f>(PSCE!C172-PSCE!C171)/PSCE!C171*100</f>
        <v>-3.2197911486822473</v>
      </c>
      <c r="D171" s="7">
        <f>(PSCE!D172-PSCE!D171)/PSCE!D171*100</f>
        <v>0.2777714318734319</v>
      </c>
      <c r="E171" s="7">
        <f>(PSCE!E172-PSCE!E171)/PSCE!E171*100</f>
        <v>1.5631581943416635</v>
      </c>
      <c r="F171" s="7">
        <f>(PSCE!F172-PSCE!F171)/PSCE!F171*100</f>
        <v>4.7549254488570707</v>
      </c>
      <c r="G171" s="7">
        <f>(PSCE!G172-PSCE!G171)/PSCE!G171*100</f>
        <v>1.0659617106553534</v>
      </c>
      <c r="H171" s="7">
        <f>(PSCE!H172-PSCE!H171)/PSCE!H171*100</f>
        <v>-1.5361681613506519</v>
      </c>
    </row>
    <row r="172" spans="1:8" hidden="1" x14ac:dyDescent="0.2">
      <c r="A172" s="10">
        <f>PSCE!A173</f>
        <v>37987</v>
      </c>
      <c r="B172" s="7">
        <f>(PSCE!B173-PSCE!B172)/PSCE!B172*100</f>
        <v>-18.527984853863448</v>
      </c>
      <c r="C172" s="7">
        <f>(PSCE!C173-PSCE!C172)/PSCE!C172*100</f>
        <v>-4.3159922928709058</v>
      </c>
      <c r="D172" s="7">
        <f>(PSCE!D173-PSCE!D172)/PSCE!D172*100</f>
        <v>1.1058638120406752</v>
      </c>
      <c r="E172" s="7">
        <f>(PSCE!E173-PSCE!E172)/PSCE!E172*100</f>
        <v>0.98645861357725773</v>
      </c>
      <c r="F172" s="7">
        <f>(PSCE!F173-PSCE!F172)/PSCE!F172*100</f>
        <v>3.4978205887101113E-2</v>
      </c>
      <c r="G172" s="7">
        <f>(PSCE!G173-PSCE!G172)/PSCE!G172*100</f>
        <v>0.90223660657782911</v>
      </c>
      <c r="H172" s="7">
        <f>(PSCE!H173-PSCE!H172)/PSCE!H172*100</f>
        <v>1.5156881536730697</v>
      </c>
    </row>
    <row r="173" spans="1:8" hidden="1" x14ac:dyDescent="0.2">
      <c r="A173" s="10">
        <f>PSCE!A174</f>
        <v>38018</v>
      </c>
      <c r="B173" s="7">
        <f>(PSCE!B174-PSCE!B173)/PSCE!B173*100</f>
        <v>-9.2139661883460171</v>
      </c>
      <c r="C173" s="7">
        <f>(PSCE!C174-PSCE!C173)/PSCE!C173*100</f>
        <v>-12.833937441267285</v>
      </c>
      <c r="D173" s="7">
        <f>(PSCE!D174-PSCE!D173)/PSCE!D173*100</f>
        <v>0.593805337885841</v>
      </c>
      <c r="E173" s="7">
        <f>(PSCE!E174-PSCE!E173)/PSCE!E173*100</f>
        <v>1.9358849125299706</v>
      </c>
      <c r="F173" s="7">
        <f>(PSCE!F174-PSCE!F173)/PSCE!F173*100</f>
        <v>0.99249576373759385</v>
      </c>
      <c r="G173" s="7">
        <f>(PSCE!G174-PSCE!G173)/PSCE!G173*100</f>
        <v>1.28600269982917</v>
      </c>
      <c r="H173" s="7">
        <f>(PSCE!H174-PSCE!H173)/PSCE!H173*100</f>
        <v>-0.66323930317116642</v>
      </c>
    </row>
    <row r="174" spans="1:8" hidden="1" x14ac:dyDescent="0.2">
      <c r="A174" s="10">
        <f>PSCE!A175</f>
        <v>38047</v>
      </c>
      <c r="B174" s="7">
        <f>(PSCE!B175-PSCE!B174)/PSCE!B174*100</f>
        <v>-1.3934216420298202</v>
      </c>
      <c r="C174" s="7">
        <f>(PSCE!C175-PSCE!C174)/PSCE!C174*100</f>
        <v>-8.593870321885106</v>
      </c>
      <c r="D174" s="7">
        <f>(PSCE!D175-PSCE!D174)/PSCE!D174*100</f>
        <v>1.0994339443642152</v>
      </c>
      <c r="E174" s="7">
        <f>(PSCE!E175-PSCE!E174)/PSCE!E174*100</f>
        <v>1.5942155240003486</v>
      </c>
      <c r="F174" s="7">
        <f>(PSCE!F175-PSCE!F174)/PSCE!F174*100</f>
        <v>2.8843080856503676</v>
      </c>
      <c r="G174" s="7">
        <f>(PSCE!G175-PSCE!G174)/PSCE!G174*100</f>
        <v>1.75678624293069</v>
      </c>
      <c r="H174" s="7">
        <f>(PSCE!H175-PSCE!H174)/PSCE!H174*100</f>
        <v>-5.5438098714249311E-2</v>
      </c>
    </row>
    <row r="175" spans="1:8" hidden="1" x14ac:dyDescent="0.2">
      <c r="A175" s="10">
        <f>PSCE!A176</f>
        <v>38078</v>
      </c>
      <c r="B175" s="7">
        <f>(PSCE!B176-PSCE!B175)/PSCE!B175*100</f>
        <v>-15.706475006895209</v>
      </c>
      <c r="C175" s="7">
        <f>(PSCE!C176-PSCE!C175)/PSCE!C175*100</f>
        <v>-10.497051390058971</v>
      </c>
      <c r="D175" s="7">
        <f>(PSCE!D176-PSCE!D175)/PSCE!D175*100</f>
        <v>0.94984881659889475</v>
      </c>
      <c r="E175" s="7">
        <f>(PSCE!E176-PSCE!E175)/PSCE!E175*100</f>
        <v>1.2626479163093809</v>
      </c>
      <c r="F175" s="7">
        <f>(PSCE!F176-PSCE!F175)/PSCE!F175*100</f>
        <v>0.29509979032383316</v>
      </c>
      <c r="G175" s="7">
        <f>(PSCE!G176-PSCE!G175)/PSCE!G175*100</f>
        <v>1.3190379600115909</v>
      </c>
      <c r="H175" s="7">
        <f>(PSCE!H176-PSCE!H175)/PSCE!H175*100</f>
        <v>0.4974970112281355</v>
      </c>
    </row>
    <row r="176" spans="1:8" hidden="1" x14ac:dyDescent="0.2">
      <c r="A176" s="10">
        <f>PSCE!A177</f>
        <v>38108</v>
      </c>
      <c r="B176" s="7">
        <f>(PSCE!B177-PSCE!B176)/PSCE!B176*100</f>
        <v>3.7608745861883133</v>
      </c>
      <c r="C176" s="7">
        <f>(PSCE!C177-PSCE!C176)/PSCE!C176*100</f>
        <v>20.858433734939759</v>
      </c>
      <c r="D176" s="7">
        <f>(PSCE!D177-PSCE!D176)/PSCE!D176*100</f>
        <v>-1.151351463009058</v>
      </c>
      <c r="E176" s="7">
        <f>(PSCE!E177-PSCE!E176)/PSCE!E176*100</f>
        <v>1.9709126320469124</v>
      </c>
      <c r="F176" s="7">
        <f>(PSCE!F177-PSCE!F176)/PSCE!F176*100</f>
        <v>1.1020776874435412</v>
      </c>
      <c r="G176" s="7">
        <f>(PSCE!G177-PSCE!G176)/PSCE!G176*100</f>
        <v>1.4963449372518962</v>
      </c>
      <c r="H176" s="7">
        <f>(PSCE!H177-PSCE!H176)/PSCE!H176*100</f>
        <v>-5.6356424646122516</v>
      </c>
    </row>
    <row r="177" spans="1:8" hidden="1" x14ac:dyDescent="0.2">
      <c r="A177" s="10">
        <f>PSCE!A178</f>
        <v>38139</v>
      </c>
      <c r="B177" s="7">
        <f>(PSCE!B178-PSCE!B177)/PSCE!B177*100</f>
        <v>1.550732702652569</v>
      </c>
      <c r="C177" s="7">
        <f>(PSCE!C178-PSCE!C177)/PSCE!C177*100</f>
        <v>-17.92834890965732</v>
      </c>
      <c r="D177" s="7">
        <f>(PSCE!D178-PSCE!D177)/PSCE!D177*100</f>
        <v>1.6135309867432901</v>
      </c>
      <c r="E177" s="7">
        <f>(PSCE!E178-PSCE!E177)/PSCE!E177*100</f>
        <v>1.7926839395449261</v>
      </c>
      <c r="F177" s="7">
        <f>(PSCE!F178-PSCE!F177)/PSCE!F177*100</f>
        <v>1.6950883283978351</v>
      </c>
      <c r="G177" s="7">
        <f>(PSCE!G178-PSCE!G177)/PSCE!G177*100</f>
        <v>2.0316497785191783</v>
      </c>
      <c r="H177" s="7">
        <f>(PSCE!H178-PSCE!H177)/PSCE!H177*100</f>
        <v>1.000152584121079</v>
      </c>
    </row>
    <row r="178" spans="1:8" hidden="1" x14ac:dyDescent="0.2">
      <c r="A178" s="10">
        <f>PSCE!A179</f>
        <v>38169</v>
      </c>
      <c r="B178" s="7">
        <f>(PSCE!B179-PSCE!B178)/PSCE!B178*100</f>
        <v>-2.5243853432214225</v>
      </c>
      <c r="C178" s="7">
        <f>(PSCE!C179-PSCE!C178)/PSCE!C178*100</f>
        <v>2.3344088062250901</v>
      </c>
      <c r="D178" s="7">
        <f>(PSCE!D179-PSCE!D178)/PSCE!D178*100</f>
        <v>0.92557364743626003</v>
      </c>
      <c r="E178" s="7">
        <f>(PSCE!E179-PSCE!E178)/PSCE!E178*100</f>
        <v>1.935490450016826</v>
      </c>
      <c r="F178" s="7">
        <f>(PSCE!F179-PSCE!F178)/PSCE!F178*100</f>
        <v>1.3630886635204338</v>
      </c>
      <c r="G178" s="7">
        <f>(PSCE!G179-PSCE!G178)/PSCE!G178*100</f>
        <v>1.7846194634542412</v>
      </c>
      <c r="H178" s="7">
        <f>(PSCE!H179-PSCE!H178)/PSCE!H178*100</f>
        <v>-0.6122059918492434</v>
      </c>
    </row>
    <row r="179" spans="1:8" hidden="1" x14ac:dyDescent="0.2">
      <c r="A179" s="10">
        <f>PSCE!A180</f>
        <v>38200</v>
      </c>
      <c r="B179" s="7">
        <f>(PSCE!B180-PSCE!B179)/PSCE!B179*100</f>
        <v>4.6417060190390522</v>
      </c>
      <c r="C179" s="7">
        <f>(PSCE!C180-PSCE!C179)/PSCE!C179*100</f>
        <v>1.7247774480712166</v>
      </c>
      <c r="D179" s="7">
        <f>(PSCE!D180-PSCE!D179)/PSCE!D179*100</f>
        <v>2.0952490114046651</v>
      </c>
      <c r="E179" s="7">
        <f>(PSCE!E180-PSCE!E179)/PSCE!E179*100</f>
        <v>1.7936995428217004</v>
      </c>
      <c r="F179" s="7">
        <f>(PSCE!F180-PSCE!F179)/PSCE!F179*100</f>
        <v>0.86678719136184645</v>
      </c>
      <c r="G179" s="7">
        <f>(PSCE!G180-PSCE!G179)/PSCE!G179*100</f>
        <v>2.1139256992153159</v>
      </c>
      <c r="H179" s="7">
        <f>(PSCE!H180-PSCE!H179)/PSCE!H179*100</f>
        <v>2.3589532009453187</v>
      </c>
    </row>
    <row r="180" spans="1:8" hidden="1" x14ac:dyDescent="0.2">
      <c r="A180" s="10">
        <f>PSCE!A181</f>
        <v>38231</v>
      </c>
      <c r="B180" s="7">
        <f>(PSCE!B181-PSCE!B180)/PSCE!B180*100</f>
        <v>1.8158700596336026</v>
      </c>
      <c r="C180" s="7">
        <f>(PSCE!C181-PSCE!C180)/PSCE!C180*100</f>
        <v>-4.284412032816773</v>
      </c>
      <c r="D180" s="7">
        <f>(PSCE!D181-PSCE!D180)/PSCE!D180*100</f>
        <v>2.5946258811436809</v>
      </c>
      <c r="E180" s="7">
        <f>(PSCE!E181-PSCE!E180)/PSCE!E180*100</f>
        <v>1.6274544489651512</v>
      </c>
      <c r="F180" s="7">
        <f>(PSCE!F181-PSCE!F180)/PSCE!F180*100</f>
        <v>3.6607822436102042</v>
      </c>
      <c r="G180" s="7">
        <f>(PSCE!G181-PSCE!G180)/PSCE!G180*100</f>
        <v>1.9516563171753727</v>
      </c>
      <c r="H180" s="7">
        <f>(PSCE!H181-PSCE!H180)/PSCE!H180*100</f>
        <v>3.6446308167183474</v>
      </c>
    </row>
    <row r="181" spans="1:8" hidden="1" x14ac:dyDescent="0.2">
      <c r="A181" s="10">
        <f>PSCE!A182</f>
        <v>38261</v>
      </c>
      <c r="B181" s="7">
        <f>(PSCE!B182-PSCE!B181)/PSCE!B181*100</f>
        <v>10.760707061823938</v>
      </c>
      <c r="C181" s="7">
        <f>(PSCE!C182-PSCE!C181)/PSCE!C181*100</f>
        <v>1.161904761904762</v>
      </c>
      <c r="D181" s="7">
        <f>(PSCE!D182-PSCE!D181)/PSCE!D181*100</f>
        <v>2.6357608969222706</v>
      </c>
      <c r="E181" s="7">
        <f>(PSCE!E182-PSCE!E181)/PSCE!E181*100</f>
        <v>2.2376946136737259</v>
      </c>
      <c r="F181" s="7">
        <f>(PSCE!F182-PSCE!F181)/PSCE!F181*100</f>
        <v>1.9137849360492658</v>
      </c>
      <c r="G181" s="7">
        <f>(PSCE!G182-PSCE!G181)/PSCE!G181*100</f>
        <v>2.2637949188411537</v>
      </c>
      <c r="H181" s="7">
        <f>(PSCE!H182-PSCE!H181)/PSCE!H181*100</f>
        <v>3.3670493117505584</v>
      </c>
    </row>
    <row r="182" spans="1:8" hidden="1" x14ac:dyDescent="0.2">
      <c r="A182" s="10">
        <f>PSCE!A183</f>
        <v>38292</v>
      </c>
      <c r="B182" s="7">
        <f>(PSCE!B183-PSCE!B182)/PSCE!B182*100</f>
        <v>12.062312419608404</v>
      </c>
      <c r="C182" s="7">
        <f>(PSCE!C183-PSCE!C182)/PSCE!C182*100</f>
        <v>-2.3347768781773679</v>
      </c>
      <c r="D182" s="7">
        <f>(PSCE!D183-PSCE!D182)/PSCE!D182*100</f>
        <v>2.2321074235756129</v>
      </c>
      <c r="E182" s="7">
        <f>(PSCE!E183-PSCE!E182)/PSCE!E182*100</f>
        <v>2.3882940486549886</v>
      </c>
      <c r="F182" s="7">
        <f>(PSCE!F183-PSCE!F182)/PSCE!F182*100</f>
        <v>-1.6338198382448637</v>
      </c>
      <c r="G182" s="7">
        <f>(PSCE!G183-PSCE!G182)/PSCE!G182*100</f>
        <v>2.8735046307387266</v>
      </c>
      <c r="H182" s="7">
        <f>(PSCE!H183-PSCE!H182)/PSCE!H182*100</f>
        <v>1.8960083166944439</v>
      </c>
    </row>
    <row r="183" spans="1:8" hidden="1" x14ac:dyDescent="0.2">
      <c r="A183" s="10">
        <f>PSCE!A184</f>
        <v>38322</v>
      </c>
      <c r="B183" s="7">
        <f>(PSCE!B184-PSCE!B183)/PSCE!B183*100</f>
        <v>12.35670053422891</v>
      </c>
      <c r="C183" s="7">
        <f>(PSCE!C184-PSCE!C183)/PSCE!C183*100</f>
        <v>5.2824368613842303</v>
      </c>
      <c r="D183" s="7">
        <f>(PSCE!D184-PSCE!D183)/PSCE!D183*100</f>
        <v>0.75285899855963712</v>
      </c>
      <c r="E183" s="7">
        <f>(PSCE!E184-PSCE!E183)/PSCE!E183*100</f>
        <v>1.1270311965930402</v>
      </c>
      <c r="F183" s="7">
        <f>(PSCE!F184-PSCE!F183)/PSCE!F183*100</f>
        <v>1.7082102776137036</v>
      </c>
      <c r="G183" s="7">
        <f>(PSCE!G184-PSCE!G183)/PSCE!G183*100</f>
        <v>2.2583753867802296</v>
      </c>
      <c r="H183" s="7">
        <f>(PSCE!H184-PSCE!H183)/PSCE!H183*100</f>
        <v>-1.4775708502024292</v>
      </c>
    </row>
    <row r="184" spans="1:8" hidden="1" x14ac:dyDescent="0.2">
      <c r="A184" s="10">
        <f>PSCE!A185</f>
        <v>38353</v>
      </c>
      <c r="B184" s="7">
        <f>(PSCE!B185-PSCE!B184)/PSCE!B184*100</f>
        <v>-13.050990679665528</v>
      </c>
      <c r="C184" s="7">
        <f>(PSCE!C185-PSCE!C184)/PSCE!C184*100</f>
        <v>-2.4720747115912838</v>
      </c>
      <c r="D184" s="7">
        <f>(PSCE!D185-PSCE!D184)/PSCE!D184*100</f>
        <v>2.0500900544467116</v>
      </c>
      <c r="E184" s="7">
        <f>(PSCE!E185-PSCE!E184)/PSCE!E184*100</f>
        <v>0.54353287232001757</v>
      </c>
      <c r="F184" s="7">
        <f>(PSCE!F185-PSCE!F184)/PSCE!F184*100</f>
        <v>-2.5367032150157964</v>
      </c>
      <c r="G184" s="7">
        <f>(PSCE!G185-PSCE!G184)/PSCE!G184*100</f>
        <v>1.4734633657081806</v>
      </c>
      <c r="H184" s="7">
        <f>(PSCE!H185-PSCE!H184)/PSCE!H184*100</f>
        <v>4.0238273699159732</v>
      </c>
    </row>
    <row r="185" spans="1:8" hidden="1" x14ac:dyDescent="0.2">
      <c r="A185" s="10">
        <f>PSCE!A186</f>
        <v>38384</v>
      </c>
      <c r="B185" s="7">
        <f>(PSCE!B186-PSCE!B185)/PSCE!B185*100</f>
        <v>1.6376321782393641</v>
      </c>
      <c r="C185" s="7">
        <f>(PSCE!C186-PSCE!C185)/PSCE!C185*100</f>
        <v>9.2377018400300415</v>
      </c>
      <c r="D185" s="7">
        <f>(PSCE!D186-PSCE!D185)/PSCE!D185*100</f>
        <v>1.1318619766279463</v>
      </c>
      <c r="E185" s="7">
        <f>(PSCE!E186-PSCE!E185)/PSCE!E185*100</f>
        <v>1.1039031836022677</v>
      </c>
      <c r="F185" s="7">
        <f>(PSCE!F186-PSCE!F185)/PSCE!F185*100</f>
        <v>1.6874821241300408</v>
      </c>
      <c r="G185" s="7">
        <f>(PSCE!G186-PSCE!G185)/PSCE!G185*100</f>
        <v>0.71720014993398606</v>
      </c>
      <c r="H185" s="7">
        <f>(PSCE!H186-PSCE!H185)/PSCE!H185*100</f>
        <v>1.6167975021173853</v>
      </c>
    </row>
    <row r="186" spans="1:8" hidden="1" x14ac:dyDescent="0.2">
      <c r="A186" s="10">
        <f>PSCE!A187</f>
        <v>38412</v>
      </c>
      <c r="B186" s="7">
        <f>(PSCE!B187-PSCE!B186)/PSCE!B186*100</f>
        <v>-6.8274582560296855</v>
      </c>
      <c r="C186" s="7">
        <f>(PSCE!C187-PSCE!C186)/PSCE!C186*100</f>
        <v>-11.653489171536609</v>
      </c>
      <c r="D186" s="7">
        <f>(PSCE!D187-PSCE!D186)/PSCE!D186*100</f>
        <v>1.3746152526015722</v>
      </c>
      <c r="E186" s="7">
        <f>(PSCE!E187-PSCE!E186)/PSCE!E186*100</f>
        <v>1.5267930157531968</v>
      </c>
      <c r="F186" s="7">
        <f>(PSCE!F187-PSCE!F186)/PSCE!F186*100</f>
        <v>1.382898931183199</v>
      </c>
      <c r="G186" s="7">
        <f>(PSCE!G187-PSCE!G186)/PSCE!G186*100</f>
        <v>2.015858529589551</v>
      </c>
      <c r="H186" s="7">
        <f>(PSCE!H187-PSCE!H186)/PSCE!H186*100</f>
        <v>0.47956111760754361</v>
      </c>
    </row>
    <row r="187" spans="1:8" hidden="1" x14ac:dyDescent="0.2">
      <c r="A187" s="10">
        <f>PSCE!A188</f>
        <v>38443</v>
      </c>
      <c r="B187" s="7">
        <f>(PSCE!B188-PSCE!B187)/PSCE!B187*100</f>
        <v>5.2752504365407589</v>
      </c>
      <c r="C187" s="7">
        <f>(PSCE!C188-PSCE!C187)/PSCE!C187*100</f>
        <v>3.5214007782101167</v>
      </c>
      <c r="D187" s="7">
        <f>(PSCE!D188-PSCE!D187)/PSCE!D187*100</f>
        <v>2.2572847285355131</v>
      </c>
      <c r="E187" s="7">
        <f>(PSCE!E188-PSCE!E187)/PSCE!E187*100</f>
        <v>1.8499176830887432</v>
      </c>
      <c r="F187" s="7">
        <f>(PSCE!F188-PSCE!F187)/PSCE!F187*100</f>
        <v>0.86697184075461231</v>
      </c>
      <c r="G187" s="7">
        <f>(PSCE!G188-PSCE!G187)/PSCE!G187*100</f>
        <v>1.9992610820268659</v>
      </c>
      <c r="H187" s="7">
        <f>(PSCE!H188-PSCE!H187)/PSCE!H187*100</f>
        <v>2.929560550441678</v>
      </c>
    </row>
    <row r="188" spans="1:8" hidden="1" x14ac:dyDescent="0.2">
      <c r="A188" s="10">
        <f>PSCE!A189</f>
        <v>38473</v>
      </c>
      <c r="B188" s="7">
        <f>(PSCE!B189-PSCE!B188)/PSCE!B188*100</f>
        <v>3.4890149861777973</v>
      </c>
      <c r="C188" s="7">
        <f>(PSCE!C189-PSCE!C188)/PSCE!C188*100</f>
        <v>-4.3788761510994174</v>
      </c>
      <c r="D188" s="7">
        <f>(PSCE!D189-PSCE!D188)/PSCE!D188*100</f>
        <v>1.261004223772886</v>
      </c>
      <c r="E188" s="7">
        <f>(PSCE!E189-PSCE!E188)/PSCE!E188*100</f>
        <v>1.8701984913268677</v>
      </c>
      <c r="F188" s="7">
        <f>(PSCE!F189-PSCE!F188)/PSCE!F188*100</f>
        <v>1.6479864310435719</v>
      </c>
      <c r="G188" s="7">
        <f>(PSCE!G189-PSCE!G188)/PSCE!G188*100</f>
        <v>2.3236582582131069</v>
      </c>
      <c r="H188" s="7">
        <f>(PSCE!H189-PSCE!H188)/PSCE!H188*100</f>
        <v>-0.40324641934620559</v>
      </c>
    </row>
    <row r="189" spans="1:8" hidden="1" x14ac:dyDescent="0.2">
      <c r="A189" s="10">
        <f>PSCE!A190</f>
        <v>38504</v>
      </c>
      <c r="B189" s="7">
        <f>(PSCE!B190-PSCE!B189)/PSCE!B189*100</f>
        <v>-4.8757170172084123</v>
      </c>
      <c r="C189" s="7">
        <f>(PSCE!C190-PSCE!C189)/PSCE!C189*100</f>
        <v>-10.043238993710691</v>
      </c>
      <c r="D189" s="7">
        <f>(PSCE!D190-PSCE!D189)/PSCE!D189*100</f>
        <v>1.242328341159372</v>
      </c>
      <c r="E189" s="7">
        <f>(PSCE!E190-PSCE!E189)/PSCE!E189*100</f>
        <v>1.7010749018938749</v>
      </c>
      <c r="F189" s="7">
        <f>(PSCE!F190-PSCE!F189)/PSCE!F189*100</f>
        <v>0.98764318571299725</v>
      </c>
      <c r="G189" s="7">
        <f>(PSCE!G190-PSCE!G189)/PSCE!G189*100</f>
        <v>2.3018369723240784</v>
      </c>
      <c r="H189" s="7">
        <f>(PSCE!H190-PSCE!H189)/PSCE!H189*100</f>
        <v>-0.32275595543612812</v>
      </c>
    </row>
    <row r="190" spans="1:8" hidden="1" x14ac:dyDescent="0.2">
      <c r="A190" s="10">
        <f>PSCE!A191</f>
        <v>38534</v>
      </c>
      <c r="B190" s="7">
        <f>(PSCE!B191-PSCE!B190)/PSCE!B190*100</f>
        <v>8.8146615430091639</v>
      </c>
      <c r="C190" s="7">
        <f>(PSCE!C191-PSCE!C190)/PSCE!C190*100</f>
        <v>4.3696744592527856E-2</v>
      </c>
      <c r="D190" s="7">
        <f>(PSCE!D191-PSCE!D190)/PSCE!D190*100</f>
        <v>1.6793496098644882</v>
      </c>
      <c r="E190" s="7">
        <f>(PSCE!E191-PSCE!E190)/PSCE!E190*100</f>
        <v>1.8596809099602394</v>
      </c>
      <c r="F190" s="7">
        <f>(PSCE!F191-PSCE!F190)/PSCE!F190*100</f>
        <v>1.5049345777698386</v>
      </c>
      <c r="G190" s="7">
        <f>(PSCE!G191-PSCE!G190)/PSCE!G190*100</f>
        <v>2.2820357691587847</v>
      </c>
      <c r="H190" s="7">
        <f>(PSCE!H191-PSCE!H190)/PSCE!H190*100</f>
        <v>0.79905252604190335</v>
      </c>
    </row>
    <row r="191" spans="1:8" hidden="1" x14ac:dyDescent="0.2">
      <c r="A191" s="10">
        <f>PSCE!A192</f>
        <v>38565</v>
      </c>
      <c r="B191" s="7">
        <f>(PSCE!B192-PSCE!B191)/PSCE!B191*100</f>
        <v>5.6163750950776921</v>
      </c>
      <c r="C191" s="7">
        <f>(PSCE!C192-PSCE!C191)/PSCE!C191*100</f>
        <v>-7.381524350294824</v>
      </c>
      <c r="D191" s="7">
        <f>(PSCE!D192-PSCE!D191)/PSCE!D191*100</f>
        <v>0.76738396424306299</v>
      </c>
      <c r="E191" s="7">
        <f>(PSCE!E192-PSCE!E191)/PSCE!E191*100</f>
        <v>1.7837290313017271</v>
      </c>
      <c r="F191" s="7">
        <f>(PSCE!F192-PSCE!F191)/PSCE!F191*100</f>
        <v>2.0853497580290368</v>
      </c>
      <c r="G191" s="7">
        <f>(PSCE!G192-PSCE!G191)/PSCE!G191*100</f>
        <v>2.4415516991923196</v>
      </c>
      <c r="H191" s="7">
        <f>(PSCE!H192-PSCE!H191)/PSCE!H191*100</f>
        <v>-2.1479720775649906</v>
      </c>
    </row>
    <row r="192" spans="1:8" hidden="1" x14ac:dyDescent="0.2">
      <c r="A192" s="10">
        <f>PSCE!A193</f>
        <v>38596</v>
      </c>
      <c r="B192" s="7">
        <f>(PSCE!B193-PSCE!B192)/PSCE!B192*100</f>
        <v>6.522717627541506</v>
      </c>
      <c r="C192" s="7">
        <f>(PSCE!C193-PSCE!C192)/PSCE!C192*100</f>
        <v>6.9087479368073561</v>
      </c>
      <c r="D192" s="7">
        <f>(PSCE!D193-PSCE!D192)/PSCE!D192*100</f>
        <v>2.3078521214329357</v>
      </c>
      <c r="E192" s="7">
        <f>(PSCE!E193-PSCE!E192)/PSCE!E192*100</f>
        <v>-0.25566963599440112</v>
      </c>
      <c r="F192" s="7">
        <f>(PSCE!F193-PSCE!F192)/PSCE!F192*100</f>
        <v>1.7647819341492847</v>
      </c>
      <c r="G192" s="7">
        <f>(PSCE!G193-PSCE!G192)/PSCE!G192*100</f>
        <v>2.6134926256015523</v>
      </c>
      <c r="H192" s="7">
        <f>(PSCE!H193-PSCE!H192)/PSCE!H192*100</f>
        <v>2.9063571957215375</v>
      </c>
    </row>
    <row r="193" spans="1:8" hidden="1" x14ac:dyDescent="0.2">
      <c r="A193" s="10">
        <f>PSCE!A194</f>
        <v>38626</v>
      </c>
      <c r="B193" s="7">
        <f>(PSCE!B194-PSCE!B193)/PSCE!B193*100</f>
        <v>-18.320435585710666</v>
      </c>
      <c r="C193" s="7">
        <f>(PSCE!C194-PSCE!C193)/PSCE!C193*100</f>
        <v>6.5284516982796648</v>
      </c>
      <c r="D193" s="7">
        <f>(PSCE!D194-PSCE!D193)/PSCE!D193*100</f>
        <v>1.5877573028132874</v>
      </c>
      <c r="E193" s="7">
        <f>(PSCE!E194-PSCE!E193)/PSCE!E193*100</f>
        <v>1.50874830671393</v>
      </c>
      <c r="F193" s="7">
        <f>(PSCE!F194-PSCE!F193)/PSCE!F193*100</f>
        <v>1.7998179007770978</v>
      </c>
      <c r="G193" s="7">
        <f>(PSCE!G194-PSCE!G193)/PSCE!G193*100</f>
        <v>1.4622120207430078</v>
      </c>
      <c r="H193" s="7">
        <f>(PSCE!H194-PSCE!H193)/PSCE!H193*100</f>
        <v>1.7720347961025977</v>
      </c>
    </row>
    <row r="194" spans="1:8" hidden="1" x14ac:dyDescent="0.2">
      <c r="A194" s="10">
        <f>PSCE!A195</f>
        <v>38657</v>
      </c>
      <c r="B194" s="7">
        <f>(PSCE!B195-PSCE!B194)/PSCE!B194*100</f>
        <v>11.406231524181152</v>
      </c>
      <c r="C194" s="7">
        <f>(PSCE!C195-PSCE!C194)/PSCE!C194*100</f>
        <v>4.5548654244306412</v>
      </c>
      <c r="D194" s="7">
        <f>(PSCE!D195-PSCE!D194)/PSCE!D194*100</f>
        <v>1.8886857091089206</v>
      </c>
      <c r="E194" s="7">
        <f>(PSCE!E195-PSCE!E194)/PSCE!E194*100</f>
        <v>1.8323331282313549</v>
      </c>
      <c r="F194" s="7">
        <f>(PSCE!F195-PSCE!F194)/PSCE!F194*100</f>
        <v>2.3004763192378892</v>
      </c>
      <c r="G194" s="7">
        <f>(PSCE!G195-PSCE!G194)/PSCE!G194*100</f>
        <v>2.7813354080635189</v>
      </c>
      <c r="H194" s="7">
        <f>(PSCE!H195-PSCE!H194)/PSCE!H194*100</f>
        <v>0.53924400277978957</v>
      </c>
    </row>
    <row r="195" spans="1:8" hidden="1" x14ac:dyDescent="0.2">
      <c r="A195" s="10">
        <f>PSCE!A196</f>
        <v>38687</v>
      </c>
      <c r="B195" s="7">
        <f>(PSCE!B196-PSCE!B195)/PSCE!B195*100</f>
        <v>8.1196184310031452</v>
      </c>
      <c r="C195" s="7">
        <f>(PSCE!C196-PSCE!C195)/PSCE!C195*100</f>
        <v>5.4059405940594063</v>
      </c>
      <c r="D195" s="7">
        <f>(PSCE!D196-PSCE!D195)/PSCE!D195*100</f>
        <v>1.8051591715867676</v>
      </c>
      <c r="E195" s="7">
        <f>(PSCE!E196-PSCE!E195)/PSCE!E195*100</f>
        <v>1.7789600891441844</v>
      </c>
      <c r="F195" s="7">
        <f>(PSCE!F196-PSCE!F195)/PSCE!F195*100</f>
        <v>0.85395360185429925</v>
      </c>
      <c r="G195" s="7">
        <f>(PSCE!G196-PSCE!G195)/PSCE!G195*100</f>
        <v>2.2194747016762033</v>
      </c>
      <c r="H195" s="7">
        <f>(PSCE!H196-PSCE!H195)/PSCE!H195*100</f>
        <v>1.3287757530507012</v>
      </c>
    </row>
    <row r="196" spans="1:8" hidden="1" x14ac:dyDescent="0.2">
      <c r="A196" s="10">
        <f>PSCE!A197</f>
        <v>38718</v>
      </c>
      <c r="B196" s="7">
        <f>(PSCE!B197-PSCE!B196)/PSCE!B196*100</f>
        <v>-1.317904605303523</v>
      </c>
      <c r="C196" s="7">
        <f>(PSCE!C197-PSCE!C196)/PSCE!C196*100</f>
        <v>-8.2284426075521324</v>
      </c>
      <c r="D196" s="7">
        <f>(PSCE!D197-PSCE!D196)/PSCE!D196*100</f>
        <v>1.8636217353867885</v>
      </c>
      <c r="E196" s="7">
        <f>(PSCE!E197-PSCE!E196)/PSCE!E196*100</f>
        <v>1.0254354245533959</v>
      </c>
      <c r="F196" s="7">
        <f>(PSCE!F197-PSCE!F196)/PSCE!F196*100</f>
        <v>0.75197064693667726</v>
      </c>
      <c r="G196" s="7">
        <f>(PSCE!G197-PSCE!G196)/PSCE!G196*100</f>
        <v>1.3339105700782499</v>
      </c>
      <c r="H196" s="7">
        <f>(PSCE!H197-PSCE!H196)/PSCE!H196*100</f>
        <v>3.1382041746779188</v>
      </c>
    </row>
    <row r="197" spans="1:8" hidden="1" x14ac:dyDescent="0.2">
      <c r="A197" s="10">
        <f>PSCE!A198</f>
        <v>38749</v>
      </c>
      <c r="B197" s="7">
        <f>(PSCE!B198-PSCE!B197)/PSCE!B197*100</f>
        <v>-3.3238413807682261</v>
      </c>
      <c r="C197" s="7">
        <f>(PSCE!C198-PSCE!C197)/PSCE!C197*100</f>
        <v>0.92118730808597749</v>
      </c>
      <c r="D197" s="7">
        <f>(PSCE!D198-PSCE!D197)/PSCE!D197*100</f>
        <v>2.5367890327210372</v>
      </c>
      <c r="E197" s="7">
        <f>(PSCE!E198-PSCE!E197)/PSCE!E197*100</f>
        <v>3.3778266211812471</v>
      </c>
      <c r="F197" s="7">
        <f>(PSCE!F198-PSCE!F197)/PSCE!F197*100</f>
        <v>5.2565231311029299</v>
      </c>
      <c r="G197" s="7">
        <f>(PSCE!G198-PSCE!G197)/PSCE!G197*100</f>
        <v>2.4037236354914628</v>
      </c>
      <c r="H197" s="7">
        <f>(PSCE!H198-PSCE!H197)/PSCE!H197*100</f>
        <v>2.0481063597623428</v>
      </c>
    </row>
    <row r="198" spans="1:8" hidden="1" x14ac:dyDescent="0.2">
      <c r="A198" s="10">
        <f>PSCE!A199</f>
        <v>38777</v>
      </c>
      <c r="B198" s="7">
        <f>(PSCE!B199-PSCE!B198)/PSCE!B198*100</f>
        <v>8.1367530162323476</v>
      </c>
      <c r="C198" s="7">
        <f>(PSCE!C199-PSCE!C198)/PSCE!C198*100</f>
        <v>-8.7829614604462485</v>
      </c>
      <c r="D198" s="7">
        <f>(PSCE!D199-PSCE!D198)/PSCE!D198*100</f>
        <v>2.5773701862337872</v>
      </c>
      <c r="E198" s="7">
        <f>(PSCE!E199-PSCE!E198)/PSCE!E198*100</f>
        <v>-0.71166495640683025</v>
      </c>
      <c r="F198" s="7">
        <f>(PSCE!F199-PSCE!F198)/PSCE!F198*100</f>
        <v>-0.61783548466817473</v>
      </c>
      <c r="G198" s="7">
        <f>(PSCE!G199-PSCE!G198)/PSCE!G198*100</f>
        <v>2.398353156450137</v>
      </c>
      <c r="H198" s="7">
        <f>(PSCE!H199-PSCE!H198)/PSCE!H198*100</f>
        <v>4.5229305111165807</v>
      </c>
    </row>
    <row r="199" spans="1:8" hidden="1" x14ac:dyDescent="0.2">
      <c r="A199" s="10">
        <f>PSCE!A200</f>
        <v>38808</v>
      </c>
      <c r="B199" s="7">
        <f>(PSCE!B200-PSCE!B199)/PSCE!B199*100</f>
        <v>5.1110952516890285</v>
      </c>
      <c r="C199" s="7">
        <f>(PSCE!C200-PSCE!C199)/PSCE!C199*100</f>
        <v>-0.33355570380253502</v>
      </c>
      <c r="D199" s="7">
        <f>(PSCE!D200-PSCE!D199)/PSCE!D199*100</f>
        <v>1.1435538421052165</v>
      </c>
      <c r="E199" s="7">
        <f>(PSCE!E200-PSCE!E199)/PSCE!E199*100</f>
        <v>1.2491356427472062</v>
      </c>
      <c r="F199" s="7">
        <f>(PSCE!F200-PSCE!F199)/PSCE!F199*100</f>
        <v>1.2777841539462107</v>
      </c>
      <c r="G199" s="7">
        <f>(PSCE!G200-PSCE!G199)/PSCE!G199*100</f>
        <v>2.0203464216852183</v>
      </c>
      <c r="H199" s="7">
        <f>(PSCE!H200-PSCE!H199)/PSCE!H199*100</f>
        <v>-0.19570444442700199</v>
      </c>
    </row>
    <row r="200" spans="1:8" hidden="1" x14ac:dyDescent="0.2">
      <c r="A200" s="10">
        <f>PSCE!A201</f>
        <v>38838</v>
      </c>
      <c r="B200" s="7">
        <f>(PSCE!B201-PSCE!B200)/PSCE!B200*100</f>
        <v>3.0372641989838063</v>
      </c>
      <c r="C200" s="7">
        <f>(PSCE!C201-PSCE!C200)/PSCE!C200*100</f>
        <v>-3.5029004908522983</v>
      </c>
      <c r="D200" s="7">
        <f>(PSCE!D201-PSCE!D200)/PSCE!D200*100</f>
        <v>0.80788931688586785</v>
      </c>
      <c r="E200" s="7">
        <f>(PSCE!E201-PSCE!E200)/PSCE!E200*100</f>
        <v>1.3306602630477407</v>
      </c>
      <c r="F200" s="7">
        <f>(PSCE!F201-PSCE!F200)/PSCE!F200*100</f>
        <v>-0.31730442337475917</v>
      </c>
      <c r="G200" s="7">
        <f>(PSCE!G201-PSCE!G200)/PSCE!G200*100</f>
        <v>2.2732009955982786</v>
      </c>
      <c r="H200" s="7">
        <f>(PSCE!H201-PSCE!H200)/PSCE!H200*100</f>
        <v>-1.4156099837204852</v>
      </c>
    </row>
    <row r="201" spans="1:8" hidden="1" x14ac:dyDescent="0.2">
      <c r="A201" s="10">
        <f>PSCE!A202</f>
        <v>38869</v>
      </c>
      <c r="B201" s="7">
        <f>(PSCE!B202-PSCE!B201)/PSCE!B201*100</f>
        <v>-0.11202266811637179</v>
      </c>
      <c r="C201" s="7">
        <f>(PSCE!C202-PSCE!C201)/PSCE!C201*100</f>
        <v>6.7052023121387281</v>
      </c>
      <c r="D201" s="7">
        <f>(PSCE!D202-PSCE!D201)/PSCE!D201*100</f>
        <v>1.745088922973977</v>
      </c>
      <c r="E201" s="7">
        <f>(PSCE!E202-PSCE!E201)/PSCE!E201*100</f>
        <v>1.9828242200239159</v>
      </c>
      <c r="F201" s="7">
        <f>(PSCE!F202-PSCE!F201)/PSCE!F201*100</f>
        <v>1.7791504035772481</v>
      </c>
      <c r="G201" s="7">
        <f>(PSCE!G202-PSCE!G201)/PSCE!G201*100</f>
        <v>2.1223139250305278</v>
      </c>
      <c r="H201" s="7">
        <f>(PSCE!H202-PSCE!H201)/PSCE!H201*100</f>
        <v>1.0673800261127848</v>
      </c>
    </row>
    <row r="202" spans="1:8" hidden="1" x14ac:dyDescent="0.2">
      <c r="A202" s="10">
        <f>PSCE!A203</f>
        <v>38899</v>
      </c>
      <c r="B202" s="7">
        <f>(PSCE!B203-PSCE!B202)/PSCE!B202*100</f>
        <v>4.8861474860089498</v>
      </c>
      <c r="C202" s="7">
        <f>(PSCE!C203-PSCE!C202)/PSCE!C202*100</f>
        <v>4.4420368364030338</v>
      </c>
      <c r="D202" s="7">
        <f>(PSCE!D203-PSCE!D202)/PSCE!D202*100</f>
        <v>2.885472789452646</v>
      </c>
      <c r="E202" s="7">
        <f>(PSCE!E203-PSCE!E202)/PSCE!E202*100</f>
        <v>1.6998173691204581</v>
      </c>
      <c r="F202" s="7">
        <f>(PSCE!F203-PSCE!F202)/PSCE!F202*100</f>
        <v>1.5116257423162127</v>
      </c>
      <c r="G202" s="7">
        <f>(PSCE!G203-PSCE!G202)/PSCE!G202*100</f>
        <v>2.6611525064440875</v>
      </c>
      <c r="H202" s="7">
        <f>(PSCE!H203-PSCE!H202)/PSCE!H202*100</f>
        <v>3.8705518647635335</v>
      </c>
    </row>
    <row r="203" spans="1:8" hidden="1" x14ac:dyDescent="0.2">
      <c r="A203" s="10">
        <f>PSCE!A204</f>
        <v>38930</v>
      </c>
      <c r="B203" s="7">
        <f>(PSCE!B204-PSCE!B203)/PSCE!B203*100</f>
        <v>-8.3285287488862103</v>
      </c>
      <c r="C203" s="7">
        <f>(PSCE!C204-PSCE!C203)/PSCE!C203*100</f>
        <v>-6.991701244813278</v>
      </c>
      <c r="D203" s="7">
        <f>(PSCE!D204-PSCE!D203)/PSCE!D203*100</f>
        <v>2.3089394717988609</v>
      </c>
      <c r="E203" s="7">
        <f>(PSCE!E204-PSCE!E203)/PSCE!E203*100</f>
        <v>-2.6552444571771958E-2</v>
      </c>
      <c r="F203" s="7">
        <f>(PSCE!F204-PSCE!F203)/PSCE!F203*100</f>
        <v>1.9897669130187607</v>
      </c>
      <c r="G203" s="7">
        <f>(PSCE!G204-PSCE!G203)/PSCE!G203*100</f>
        <v>2.4930123449933101</v>
      </c>
      <c r="H203" s="7">
        <f>(PSCE!H204-PSCE!H203)/PSCE!H203*100</f>
        <v>2.9142370803422613</v>
      </c>
    </row>
    <row r="204" spans="1:8" hidden="1" x14ac:dyDescent="0.2">
      <c r="A204" s="10">
        <f>PSCE!A205</f>
        <v>38961</v>
      </c>
      <c r="B204" s="7">
        <f>(PSCE!B205-PSCE!B204)/PSCE!B204*100</f>
        <v>9.9508290451686676</v>
      </c>
      <c r="C204" s="7">
        <f>(PSCE!C205-PSCE!C204)/PSCE!C204*100</f>
        <v>0</v>
      </c>
      <c r="D204" s="7">
        <f>(PSCE!D205-PSCE!D204)/PSCE!D204*100</f>
        <v>2.3520113730046934</v>
      </c>
      <c r="E204" s="7">
        <f>(PSCE!E205-PSCE!E204)/PSCE!E204*100</f>
        <v>-1.6599685479643542</v>
      </c>
      <c r="F204" s="7">
        <f>(PSCE!F205-PSCE!F204)/PSCE!F204*100</f>
        <v>2.0426511310101771</v>
      </c>
      <c r="G204" s="7">
        <f>(PSCE!G205-PSCE!G204)/PSCE!G204*100</f>
        <v>2.0779009645974256</v>
      </c>
      <c r="H204" s="7">
        <f>(PSCE!H205-PSCE!H204)/PSCE!H204*100</f>
        <v>4.2304653561117522</v>
      </c>
    </row>
    <row r="205" spans="1:8" hidden="1" x14ac:dyDescent="0.2">
      <c r="A205" s="10">
        <f>PSCE!A206</f>
        <v>38991</v>
      </c>
      <c r="B205" s="7">
        <f>(PSCE!B206-PSCE!B205)/PSCE!B205*100</f>
        <v>-0.85905649388468253</v>
      </c>
      <c r="C205" s="7">
        <f>(PSCE!C206-PSCE!C205)/PSCE!C205*100</f>
        <v>3.0559892928842292</v>
      </c>
      <c r="D205" s="7">
        <f>(PSCE!D206-PSCE!D205)/PSCE!D205*100</f>
        <v>2.0414974733981408</v>
      </c>
      <c r="E205" s="7">
        <f>(PSCE!E206-PSCE!E205)/PSCE!E205*100</f>
        <v>0.69083155650319827</v>
      </c>
      <c r="F205" s="7">
        <f>(PSCE!F206-PSCE!F205)/PSCE!F205*100</f>
        <v>1.4960352422907488</v>
      </c>
      <c r="G205" s="7">
        <f>(PSCE!G206-PSCE!G205)/PSCE!G205*100</f>
        <v>2.4873174913224942</v>
      </c>
      <c r="H205" s="7">
        <f>(PSCE!H206-PSCE!H205)/PSCE!H205*100</f>
        <v>1.8891137459000329</v>
      </c>
    </row>
    <row r="206" spans="1:8" hidden="1" x14ac:dyDescent="0.2">
      <c r="A206" s="10">
        <f>PSCE!A207</f>
        <v>39022</v>
      </c>
      <c r="B206" s="7">
        <f>(PSCE!B207-PSCE!B206)/PSCE!B206*100</f>
        <v>-4.0408702767345739</v>
      </c>
      <c r="C206" s="7">
        <f>(PSCE!C207-PSCE!C206)/PSCE!C206*100</f>
        <v>-0.51948051948051943</v>
      </c>
      <c r="D206" s="7">
        <f>(PSCE!D207-PSCE!D206)/PSCE!D206*100</f>
        <v>2.3709356249451297</v>
      </c>
      <c r="E206" s="7">
        <f>(PSCE!E207-PSCE!E206)/PSCE!E206*100</f>
        <v>2.2368569653848325</v>
      </c>
      <c r="F206" s="7">
        <f>(PSCE!F207-PSCE!F206)/PSCE!F206*100</f>
        <v>2.1441344467785899</v>
      </c>
      <c r="G206" s="7">
        <f>(PSCE!G207-PSCE!G206)/PSCE!G206*100</f>
        <v>2.3599170601131361</v>
      </c>
      <c r="H206" s="7">
        <f>(PSCE!H207-PSCE!H206)/PSCE!H206*100</f>
        <v>2.4619969917423559</v>
      </c>
    </row>
    <row r="207" spans="1:8" hidden="1" x14ac:dyDescent="0.2">
      <c r="A207" s="10">
        <f>PSCE!A208</f>
        <v>39052</v>
      </c>
      <c r="B207" s="7">
        <f>(PSCE!B208-PSCE!B207)/PSCE!B207*100</f>
        <v>-6.2148807311367165</v>
      </c>
      <c r="C207" s="7">
        <f>(PSCE!C208-PSCE!C207)/PSCE!C207*100</f>
        <v>1.5883376849434292</v>
      </c>
      <c r="D207" s="7">
        <f>(PSCE!D208-PSCE!D207)/PSCE!D207*100</f>
        <v>2.0316534182929256</v>
      </c>
      <c r="E207" s="7">
        <f>(PSCE!E208-PSCE!E207)/PSCE!E207*100</f>
        <v>1.7660745230977417</v>
      </c>
      <c r="F207" s="7">
        <f>(PSCE!F208-PSCE!F207)/PSCE!F207*100</f>
        <v>2.2486997314478021</v>
      </c>
      <c r="G207" s="7">
        <f>(PSCE!G208-PSCE!G207)/PSCE!G207*100</f>
        <v>1.8938215634297757</v>
      </c>
      <c r="H207" s="7">
        <f>(PSCE!H208-PSCE!H207)/PSCE!H207*100</f>
        <v>2.2992431610804749</v>
      </c>
    </row>
    <row r="208" spans="1:8" hidden="1" x14ac:dyDescent="0.2">
      <c r="A208" s="10">
        <f>PSCE!A209</f>
        <v>39083</v>
      </c>
      <c r="B208" s="7">
        <f>(PSCE!B209-PSCE!B208)/PSCE!B208*100</f>
        <v>-10.13066943314411</v>
      </c>
      <c r="C208" s="7">
        <f>(PSCE!C209-PSCE!C208)/PSCE!C208*100</f>
        <v>-0.14992503748125938</v>
      </c>
      <c r="D208" s="7">
        <f>(PSCE!D209-PSCE!D208)/PSCE!D208*100</f>
        <v>1.451262109347107</v>
      </c>
      <c r="E208" s="7">
        <f>(PSCE!E209-PSCE!E208)/PSCE!E208*100</f>
        <v>1.424025943188217</v>
      </c>
      <c r="F208" s="7">
        <f>(PSCE!F209-PSCE!F208)/PSCE!F208*100</f>
        <v>1.083830643150423</v>
      </c>
      <c r="G208" s="7">
        <f>(PSCE!G209-PSCE!G208)/PSCE!G208*100</f>
        <v>1.3917758434573535</v>
      </c>
      <c r="H208" s="7">
        <f>(PSCE!H209-PSCE!H208)/PSCE!H208*100</f>
        <v>1.5990554252244802</v>
      </c>
    </row>
    <row r="209" spans="1:8" hidden="1" x14ac:dyDescent="0.2">
      <c r="A209" s="10">
        <f>PSCE!A210</f>
        <v>39114</v>
      </c>
      <c r="B209" s="7">
        <f>(PSCE!B210-PSCE!B209)/PSCE!B209*100</f>
        <v>5.338659887416016</v>
      </c>
      <c r="C209" s="7">
        <f>(PSCE!C210-PSCE!C209)/PSCE!C209*100</f>
        <v>1.8232518232518233</v>
      </c>
      <c r="D209" s="7">
        <f>(PSCE!D210-PSCE!D209)/PSCE!D209*100</f>
        <v>3.0640202884758496</v>
      </c>
      <c r="E209" s="7">
        <f>(PSCE!E210-PSCE!E209)/PSCE!E209*100</f>
        <v>2.2281234531565639</v>
      </c>
      <c r="F209" s="7">
        <f>(PSCE!F210-PSCE!F209)/PSCE!F209*100</f>
        <v>1.3698630136986301</v>
      </c>
      <c r="G209" s="7">
        <f>(PSCE!G210-PSCE!G209)/PSCE!G209*100</f>
        <v>2.0299054487618156</v>
      </c>
      <c r="H209" s="7">
        <f>(PSCE!H210-PSCE!H209)/PSCE!H209*100</f>
        <v>5.1223180028683419</v>
      </c>
    </row>
    <row r="210" spans="1:8" hidden="1" x14ac:dyDescent="0.2">
      <c r="A210" s="10">
        <f>PSCE!A211</f>
        <v>39142</v>
      </c>
      <c r="B210" s="7">
        <f>(PSCE!B211-PSCE!B210)/PSCE!B210*100</f>
        <v>-0.79050410027827722</v>
      </c>
      <c r="C210" s="7">
        <f>(PSCE!C211-PSCE!C210)/PSCE!C210*100</f>
        <v>9.1004845165367598</v>
      </c>
      <c r="D210" s="7">
        <f>(PSCE!D211-PSCE!D210)/PSCE!D210*100</f>
        <v>1.312994498185269</v>
      </c>
      <c r="E210" s="7">
        <f>(PSCE!E211-PSCE!E210)/PSCE!E210*100</f>
        <v>2.1861034227797083</v>
      </c>
      <c r="F210" s="7">
        <f>(PSCE!F211-PSCE!F210)/PSCE!F210*100</f>
        <v>1.8039648291749133</v>
      </c>
      <c r="G210" s="7">
        <f>(PSCE!G211-PSCE!G210)/PSCE!G210*100</f>
        <v>1.0670548748889808</v>
      </c>
      <c r="H210" s="7">
        <f>(PSCE!H211-PSCE!H210)/PSCE!H210*100</f>
        <v>1.3346831292077608</v>
      </c>
    </row>
    <row r="211" spans="1:8" hidden="1" x14ac:dyDescent="0.2">
      <c r="A211" s="10">
        <f>PSCE!A212</f>
        <v>39173</v>
      </c>
      <c r="B211" s="7">
        <f>(PSCE!B212-PSCE!B211)/PSCE!B211*100</f>
        <v>4.1031623889192277</v>
      </c>
      <c r="C211" s="7">
        <f>(PSCE!C212-PSCE!C211)/PSCE!C211*100</f>
        <v>3.9582931067773699</v>
      </c>
      <c r="D211" s="7">
        <f>(PSCE!D212-PSCE!D211)/PSCE!D211*100</f>
        <v>2.0860498183158671</v>
      </c>
      <c r="E211" s="7">
        <f>(PSCE!E212-PSCE!E211)/PSCE!E211*100</f>
        <v>1.0956009476852149</v>
      </c>
      <c r="F211" s="7">
        <f>(PSCE!F212-PSCE!F211)/PSCE!F211*100</f>
        <v>0.63262899576122633</v>
      </c>
      <c r="G211" s="7">
        <f>(PSCE!G212-PSCE!G211)/PSCE!G211*100</f>
        <v>1.7602072179812454</v>
      </c>
      <c r="H211" s="7">
        <f>(PSCE!H212-PSCE!H211)/PSCE!H211*100</f>
        <v>3.0648663998545405</v>
      </c>
    </row>
    <row r="212" spans="1:8" hidden="1" x14ac:dyDescent="0.2">
      <c r="A212" s="10">
        <f>PSCE!A213</f>
        <v>39203</v>
      </c>
      <c r="B212" s="7">
        <f>(PSCE!B213-PSCE!B212)/PSCE!B212*100</f>
        <v>-0.33024154128615368</v>
      </c>
      <c r="C212" s="7">
        <f>(PSCE!C213-PSCE!C212)/PSCE!C212*100</f>
        <v>-6.315007429420505</v>
      </c>
      <c r="D212" s="7">
        <f>(PSCE!D213-PSCE!D212)/PSCE!D212*100</f>
        <v>0.86574994978966691</v>
      </c>
      <c r="E212" s="7">
        <f>(PSCE!E213-PSCE!E212)/PSCE!E212*100</f>
        <v>-2.7406717717774782</v>
      </c>
      <c r="F212" s="7">
        <f>(PSCE!F213-PSCE!F212)/PSCE!F212*100</f>
        <v>1.5629206188342226</v>
      </c>
      <c r="G212" s="7">
        <f>(PSCE!G213-PSCE!G212)/PSCE!G212*100</f>
        <v>2.2565547313373613</v>
      </c>
      <c r="H212" s="7">
        <f>(PSCE!H213-PSCE!H212)/PSCE!H212*100</f>
        <v>-0.10089497210026066</v>
      </c>
    </row>
    <row r="213" spans="1:8" hidden="1" x14ac:dyDescent="0.2">
      <c r="A213" s="10">
        <f>PSCE!A214</f>
        <v>39234</v>
      </c>
      <c r="B213" s="7">
        <f>(PSCE!B214-PSCE!B213)/PSCE!B213*100</f>
        <v>-4.5669310175715596</v>
      </c>
      <c r="C213" s="7">
        <f>(PSCE!C214-PSCE!C213)/PSCE!C213*100</f>
        <v>1.1895321173671689</v>
      </c>
      <c r="D213" s="7">
        <f>(PSCE!D214-PSCE!D213)/PSCE!D213*100</f>
        <v>1.9866741312988803</v>
      </c>
      <c r="E213" s="7">
        <f>(PSCE!E214-PSCE!E213)/PSCE!E213*100</f>
        <v>0.41288406684293472</v>
      </c>
      <c r="F213" s="7">
        <f>(PSCE!F214-PSCE!F213)/PSCE!F213*100</f>
        <v>-0.49268764227135242</v>
      </c>
      <c r="G213" s="7">
        <f>(PSCE!G214-PSCE!G213)/PSCE!G213*100</f>
        <v>1.782619028118845</v>
      </c>
      <c r="H213" s="7">
        <f>(PSCE!H214-PSCE!H213)/PSCE!H213*100</f>
        <v>3.0832817435750908</v>
      </c>
    </row>
    <row r="214" spans="1:8" hidden="1" x14ac:dyDescent="0.2">
      <c r="A214" s="10">
        <f>PSCE!A215</f>
        <v>39264</v>
      </c>
      <c r="B214" s="7">
        <f>(PSCE!B215-PSCE!B214)/PSCE!B214*100</f>
        <v>4.2903876765727036</v>
      </c>
      <c r="C214" s="7">
        <f>(PSCE!C215-PSCE!C214)/PSCE!C214*100</f>
        <v>-5.9365203761755483</v>
      </c>
      <c r="D214" s="7">
        <f>(PSCE!D215-PSCE!D214)/PSCE!D214*100</f>
        <v>1.5959427790091636</v>
      </c>
      <c r="E214" s="7">
        <f>(PSCE!E215-PSCE!E214)/PSCE!E214*100</f>
        <v>2.2316911821931669</v>
      </c>
      <c r="F214" s="7">
        <f>(PSCE!F215-PSCE!F214)/PSCE!F214*100</f>
        <v>-0.99808843345554832</v>
      </c>
      <c r="G214" s="7">
        <f>(PSCE!G215-PSCE!G214)/PSCE!G214*100</f>
        <v>2.280630012663571</v>
      </c>
      <c r="H214" s="7">
        <f>(PSCE!H215-PSCE!H214)/PSCE!H214*100</f>
        <v>0.72683175654215948</v>
      </c>
    </row>
    <row r="215" spans="1:8" hidden="1" x14ac:dyDescent="0.2">
      <c r="A215" s="10">
        <f>PSCE!A216</f>
        <v>39295</v>
      </c>
      <c r="B215" s="7">
        <f>(PSCE!B216-PSCE!B215)/PSCE!B215*100</f>
        <v>0.95305626998053028</v>
      </c>
      <c r="C215" s="7">
        <f>(PSCE!C216-PSCE!C215)/PSCE!C215*100</f>
        <v>-1.5830035409289729</v>
      </c>
      <c r="D215" s="7">
        <f>(PSCE!D216-PSCE!D215)/PSCE!D215*100</f>
        <v>1.6071351006993209</v>
      </c>
      <c r="E215" s="7">
        <f>(PSCE!E216-PSCE!E215)/PSCE!E215*100</f>
        <v>2.8300629960223054</v>
      </c>
      <c r="F215" s="7">
        <f>(PSCE!F216-PSCE!F215)/PSCE!F215*100</f>
        <v>-0.99232412756192145</v>
      </c>
      <c r="G215" s="7">
        <f>(PSCE!G216-PSCE!G215)/PSCE!G215*100</f>
        <v>2.2848476015935639</v>
      </c>
      <c r="H215" s="7">
        <f>(PSCE!H216-PSCE!H215)/PSCE!H215*100</f>
        <v>0.54845200853827036</v>
      </c>
    </row>
    <row r="216" spans="1:8" hidden="1" x14ac:dyDescent="0.2">
      <c r="A216" s="10">
        <f>PSCE!A217</f>
        <v>39326</v>
      </c>
      <c r="B216" s="7">
        <f>(PSCE!B217-PSCE!B216)/PSCE!B216*100</f>
        <v>2.6869367492470149</v>
      </c>
      <c r="C216" s="7">
        <f>(PSCE!C217-PSCE!C216)/PSCE!C216*100</f>
        <v>-1.7354497354497356</v>
      </c>
      <c r="D216" s="7">
        <f>(PSCE!D217-PSCE!D216)/PSCE!D216*100</f>
        <v>2.2599349437202298</v>
      </c>
      <c r="E216" s="7">
        <f>(PSCE!E217-PSCE!E216)/PSCE!E216*100</f>
        <v>2.2142019865506817</v>
      </c>
      <c r="F216" s="7">
        <f>(PSCE!F217-PSCE!F216)/PSCE!F216*100</f>
        <v>-1.1333482528213816</v>
      </c>
      <c r="G216" s="7">
        <f>(PSCE!G217-PSCE!G216)/PSCE!G216*100</f>
        <v>1.8221249929074437</v>
      </c>
      <c r="H216" s="7">
        <f>(PSCE!H217-PSCE!H216)/PSCE!H216*100</f>
        <v>3.3373815239061808</v>
      </c>
    </row>
    <row r="217" spans="1:8" hidden="1" x14ac:dyDescent="0.2">
      <c r="A217" s="10">
        <f>PSCE!A218</f>
        <v>39356</v>
      </c>
      <c r="B217" s="7">
        <f>(PSCE!B218-PSCE!B217)/PSCE!B217*100</f>
        <v>5.262242626599889</v>
      </c>
      <c r="C217" s="7">
        <f>(PSCE!C218-PSCE!C217)/PSCE!C217*100</f>
        <v>0.3015291837174241</v>
      </c>
      <c r="D217" s="7">
        <f>(PSCE!D218-PSCE!D217)/PSCE!D217*100</f>
        <v>1.4730948165836386</v>
      </c>
      <c r="E217" s="7">
        <f>(PSCE!E218-PSCE!E217)/PSCE!E217*100</f>
        <v>1.2717363093693226</v>
      </c>
      <c r="F217" s="7">
        <f>(PSCE!F218-PSCE!F217)/PSCE!F217*100</f>
        <v>-1.6313925851671005</v>
      </c>
      <c r="G217" s="7">
        <f>(PSCE!G218-PSCE!G217)/PSCE!G217*100</f>
        <v>1.8352123001327496</v>
      </c>
      <c r="H217" s="7">
        <f>(PSCE!H218-PSCE!H217)/PSCE!H217*100</f>
        <v>1.3497731373259447</v>
      </c>
    </row>
    <row r="218" spans="1:8" hidden="1" x14ac:dyDescent="0.2">
      <c r="A218" s="10">
        <f>PSCE!A219</f>
        <v>39387</v>
      </c>
      <c r="B218" s="7">
        <f>(PSCE!B219-PSCE!B218)/PSCE!B218*100</f>
        <v>17.326945316372047</v>
      </c>
      <c r="C218" s="7">
        <f>(PSCE!C219-PSCE!C218)/PSCE!C218*100</f>
        <v>3.1780115954477135</v>
      </c>
      <c r="D218" s="7">
        <f>(PSCE!D219-PSCE!D218)/PSCE!D218*100</f>
        <v>1.3254334156033363</v>
      </c>
      <c r="E218" s="7">
        <f>(PSCE!E219-PSCE!E218)/PSCE!E218*100</f>
        <v>3.1939494355905733</v>
      </c>
      <c r="F218" s="7">
        <f>(PSCE!F219-PSCE!F218)/PSCE!F218*100</f>
        <v>-4.1913214990138066</v>
      </c>
      <c r="G218" s="7">
        <f>(PSCE!G219-PSCE!G218)/PSCE!G218*100</f>
        <v>1.9553575337201892</v>
      </c>
      <c r="H218" s="7">
        <f>(PSCE!H219-PSCE!H218)/PSCE!H218*100</f>
        <v>0.42554349798570024</v>
      </c>
    </row>
    <row r="219" spans="1:8" hidden="1" x14ac:dyDescent="0.2">
      <c r="A219" s="10">
        <f>PSCE!A220</f>
        <v>39417</v>
      </c>
      <c r="B219" s="7">
        <f>(PSCE!B220-PSCE!B219)/PSCE!B219*100</f>
        <v>-8.9911477841298453</v>
      </c>
      <c r="C219" s="7">
        <f>(PSCE!C220-PSCE!C219)/PSCE!C219*100</f>
        <v>1.2903225806451613</v>
      </c>
      <c r="D219" s="7">
        <f>(PSCE!D220-PSCE!D219)/PSCE!D219*100</f>
        <v>1.1561188608714723</v>
      </c>
      <c r="E219" s="7">
        <f>(PSCE!E220-PSCE!E219)/PSCE!E219*100</f>
        <v>2.0676311761818127</v>
      </c>
      <c r="F219" s="7">
        <f>(PSCE!F220-PSCE!F219)/PSCE!F219*100</f>
        <v>-1.1614342082689999</v>
      </c>
      <c r="G219" s="7">
        <f>(PSCE!G220-PSCE!G219)/PSCE!G219*100</f>
        <v>1.8347256081561383</v>
      </c>
      <c r="H219" s="7">
        <f>(PSCE!H220-PSCE!H219)/PSCE!H219*100</f>
        <v>8.6916453591854057E-2</v>
      </c>
    </row>
    <row r="220" spans="1:8" hidden="1" x14ac:dyDescent="0.2">
      <c r="A220" s="10">
        <f>PSCE!A221</f>
        <v>39448</v>
      </c>
      <c r="B220" s="7">
        <f>(PSCE!B221-PSCE!B220)/PSCE!B220*100</f>
        <v>-6.4477199352236738</v>
      </c>
      <c r="C220" s="7">
        <f>(PSCE!C221-PSCE!C220)/PSCE!C220*100</f>
        <v>-36.83994246969386</v>
      </c>
      <c r="D220" s="7">
        <f>(PSCE!D221-PSCE!D220)/PSCE!D220*100</f>
        <v>2.8119239264745199</v>
      </c>
      <c r="E220" s="7">
        <f>(PSCE!E221-PSCE!E220)/PSCE!E220*100</f>
        <v>2.9616636016409679</v>
      </c>
      <c r="F220" s="7">
        <f>(PSCE!F221-PSCE!F220)/PSCE!F220*100</f>
        <v>-1.0067172339576138</v>
      </c>
      <c r="G220" s="7">
        <f>(PSCE!G221-PSCE!G220)/PSCE!G220*100</f>
        <v>1.254012852841176</v>
      </c>
      <c r="H220" s="7">
        <f>(PSCE!H221-PSCE!H220)/PSCE!H220*100</f>
        <v>5.5628775596422368</v>
      </c>
    </row>
    <row r="221" spans="1:8" hidden="1" x14ac:dyDescent="0.2">
      <c r="A221" s="10">
        <f>PSCE!A222</f>
        <v>39479</v>
      </c>
      <c r="B221" s="7">
        <f>(PSCE!B222-PSCE!B221)/PSCE!B221*100</f>
        <v>-2.9625791086903792</v>
      </c>
      <c r="C221" s="7">
        <f>(PSCE!C222-PSCE!C221)/PSCE!C221*100</f>
        <v>39.687703318152245</v>
      </c>
      <c r="D221" s="7">
        <f>(PSCE!D222-PSCE!D221)/PSCE!D221*100</f>
        <v>1.2920147658830385</v>
      </c>
      <c r="E221" s="7">
        <f>(PSCE!E222-PSCE!E221)/PSCE!E221*100</f>
        <v>1.6498222126962665</v>
      </c>
      <c r="F221" s="7">
        <f>(PSCE!F222-PSCE!F221)/PSCE!F221*100</f>
        <v>5.9614609085967774E-2</v>
      </c>
      <c r="G221" s="7">
        <f>(PSCE!G222-PSCE!G221)/PSCE!G221*100</f>
        <v>0.81038626947020687</v>
      </c>
      <c r="H221" s="7">
        <f>(PSCE!H222-PSCE!H221)/PSCE!H221*100</f>
        <v>2.0130050042928143</v>
      </c>
    </row>
    <row r="222" spans="1:8" hidden="1" x14ac:dyDescent="0.2">
      <c r="A222" s="10">
        <f>PSCE!A223</f>
        <v>39508</v>
      </c>
      <c r="B222" s="7">
        <f>(PSCE!B223-PSCE!B222)/PSCE!B222*100</f>
        <v>4.8971151333356051</v>
      </c>
      <c r="C222" s="7">
        <f>(PSCE!C223-PSCE!C222)/PSCE!C222*100</f>
        <v>9.7578015836050298</v>
      </c>
      <c r="D222" s="7">
        <f>(PSCE!D223-PSCE!D222)/PSCE!D222*100</f>
        <v>2.5529406536033328</v>
      </c>
      <c r="E222" s="7">
        <f>(PSCE!E223-PSCE!E222)/PSCE!E222*100</f>
        <v>1.9452749498542934</v>
      </c>
      <c r="F222" s="7">
        <f>(PSCE!F223-PSCE!F222)/PSCE!F222*100</f>
        <v>-2.1676275255401545</v>
      </c>
      <c r="G222" s="7">
        <f>(PSCE!G223-PSCE!G222)/PSCE!G222*100</f>
        <v>1.2055782231748233</v>
      </c>
      <c r="H222" s="7">
        <f>(PSCE!H223-PSCE!H222)/PSCE!H222*100</f>
        <v>5.1617186504556827</v>
      </c>
    </row>
    <row r="223" spans="1:8" hidden="1" x14ac:dyDescent="0.2">
      <c r="A223" s="10">
        <f>PSCE!A224</f>
        <v>39539</v>
      </c>
      <c r="B223" s="7">
        <f>(PSCE!B224-PSCE!B223)/PSCE!B223*100</f>
        <v>-14.071554684199693</v>
      </c>
      <c r="C223" s="7">
        <f>(PSCE!C224-PSCE!C223)/PSCE!C223*100</f>
        <v>19.478039465308722</v>
      </c>
      <c r="D223" s="7">
        <f>(PSCE!D224-PSCE!D223)/PSCE!D223*100</f>
        <v>0.77448388649266342</v>
      </c>
      <c r="E223" s="7">
        <f>(PSCE!E224-PSCE!E223)/PSCE!E223*100</f>
        <v>1.8524705795003156</v>
      </c>
      <c r="F223" s="7">
        <f>(PSCE!F224-PSCE!F223)/PSCE!F223*100</f>
        <v>-1.8448862618663802</v>
      </c>
      <c r="G223" s="7">
        <f>(PSCE!G224-PSCE!G223)/PSCE!G223*100</f>
        <v>0.6689046629457428</v>
      </c>
      <c r="H223" s="7">
        <f>(PSCE!H224-PSCE!H223)/PSCE!H223*100</f>
        <v>0.83203668039843381</v>
      </c>
    </row>
    <row r="224" spans="1:8" hidden="1" x14ac:dyDescent="0.2">
      <c r="A224" s="10">
        <f>PSCE!A225</f>
        <v>39569</v>
      </c>
      <c r="B224" s="7">
        <f>(PSCE!B225-PSCE!B224)/PSCE!B224*100</f>
        <v>10.240766418757092</v>
      </c>
      <c r="C224" s="7">
        <f>(PSCE!C225-PSCE!C224)/PSCE!C224*100</f>
        <v>3.9069437044929849</v>
      </c>
      <c r="D224" s="7">
        <f>(PSCE!D225-PSCE!D224)/PSCE!D224*100</f>
        <v>0.68410754238467786</v>
      </c>
      <c r="E224" s="7">
        <f>(PSCE!E225-PSCE!E224)/PSCE!E224*100</f>
        <v>0.7721866994355695</v>
      </c>
      <c r="F224" s="7">
        <f>(PSCE!F225-PSCE!F224)/PSCE!F224*100</f>
        <v>-1.8211678832116787</v>
      </c>
      <c r="G224" s="7">
        <f>(PSCE!G225-PSCE!G224)/PSCE!G224*100</f>
        <v>1.1639313060919725</v>
      </c>
      <c r="H224" s="7">
        <f>(PSCE!H225-PSCE!H224)/PSCE!H224*100</f>
        <v>0.20079845053164158</v>
      </c>
    </row>
    <row r="225" spans="1:8" hidden="1" x14ac:dyDescent="0.2">
      <c r="A225" s="10">
        <f>PSCE!A226</f>
        <v>39600</v>
      </c>
      <c r="B225" s="7">
        <f>(PSCE!B226-PSCE!B225)/PSCE!B225*100</f>
        <v>-0.56372492967731613</v>
      </c>
      <c r="C225" s="7">
        <f>(PSCE!C226-PSCE!C225)/PSCE!C225*100</f>
        <v>-22.047513245599042</v>
      </c>
      <c r="D225" s="7">
        <f>(PSCE!D226-PSCE!D225)/PSCE!D225*100</f>
        <v>2.2354155098811028</v>
      </c>
      <c r="E225" s="7">
        <f>(PSCE!E226-PSCE!E225)/PSCE!E225*100</f>
        <v>1.3496266825122072</v>
      </c>
      <c r="F225" s="7">
        <f>(PSCE!F226-PSCE!F225)/PSCE!F225*100</f>
        <v>-2.8084457826846583</v>
      </c>
      <c r="G225" s="7">
        <f>(PSCE!G226-PSCE!G225)/PSCE!G225*100</f>
        <v>1.1771463940846556</v>
      </c>
      <c r="H225" s="7">
        <f>(PSCE!H226-PSCE!H225)/PSCE!H225*100</f>
        <v>4.4341178234147804</v>
      </c>
    </row>
    <row r="226" spans="1:8" hidden="1" x14ac:dyDescent="0.2">
      <c r="A226" s="10">
        <f>PSCE!A227</f>
        <v>39630</v>
      </c>
      <c r="B226" s="7">
        <f>(PSCE!B227-PSCE!B226)/PSCE!B226*100</f>
        <v>5.4794678074079188</v>
      </c>
      <c r="C226" s="7">
        <f>(PSCE!C227-PSCE!C226)/PSCE!C226*100</f>
        <v>2.6748520061390049</v>
      </c>
      <c r="D226" s="7">
        <f>(PSCE!D227-PSCE!D226)/PSCE!D226*100</f>
        <v>0.42767649626305299</v>
      </c>
      <c r="E226" s="7">
        <f>(PSCE!E227-PSCE!E226)/PSCE!E226*100</f>
        <v>0.94724874711313456</v>
      </c>
      <c r="F226" s="7">
        <f>(PSCE!F227-PSCE!F226)/PSCE!F226*100</f>
        <v>-1.7383488554435753</v>
      </c>
      <c r="G226" s="7">
        <f>(PSCE!G227-PSCE!G226)/PSCE!G226*100</f>
        <v>1.6158917662799501</v>
      </c>
      <c r="H226" s="7">
        <f>(PSCE!H227-PSCE!H226)/PSCE!H226*100</f>
        <v>-1.1868319820622923</v>
      </c>
    </row>
    <row r="227" spans="1:8" hidden="1" x14ac:dyDescent="0.2">
      <c r="A227" s="10">
        <f>PSCE!A228</f>
        <v>39661</v>
      </c>
      <c r="B227" s="7">
        <f>(PSCE!B228-PSCE!B227)/PSCE!B227*100</f>
        <v>-4.9582452085559163</v>
      </c>
      <c r="C227" s="7">
        <f>(PSCE!C228-PSCE!C227)/PSCE!C227*100</f>
        <v>-2.1780909673286355</v>
      </c>
      <c r="D227" s="7">
        <f>(PSCE!D228-PSCE!D227)/PSCE!D227*100</f>
        <v>1.0993414023226078</v>
      </c>
      <c r="E227" s="7">
        <f>(PSCE!E228-PSCE!E227)/PSCE!E227*100</f>
        <v>0.88533117850559329</v>
      </c>
      <c r="F227" s="7">
        <f>(PSCE!F228-PSCE!F227)/PSCE!F227*100</f>
        <v>-2.0396247713206956</v>
      </c>
      <c r="G227" s="7">
        <f>(PSCE!G228-PSCE!G227)/PSCE!G227*100</f>
        <v>0.98902693349676352</v>
      </c>
      <c r="H227" s="7">
        <f>(PSCE!H228-PSCE!H227)/PSCE!H227*100</f>
        <v>1.5665353192933849</v>
      </c>
    </row>
    <row r="228" spans="1:8" hidden="1" x14ac:dyDescent="0.2">
      <c r="A228" s="10">
        <f>PSCE!A229</f>
        <v>39692</v>
      </c>
      <c r="B228" s="7">
        <f>(PSCE!B229-PSCE!B228)/PSCE!B228*100</f>
        <v>-9.1663034251760767</v>
      </c>
      <c r="C228" s="7">
        <f>(PSCE!C229-PSCE!C228)/PSCE!C228*100</f>
        <v>38.266753983846321</v>
      </c>
      <c r="D228" s="7">
        <f>(PSCE!D229-PSCE!D228)/PSCE!D228*100</f>
        <v>0.55376405796222627</v>
      </c>
      <c r="E228" s="7">
        <f>(PSCE!E229-PSCE!E228)/PSCE!E228*100</f>
        <v>0.99270116841378064</v>
      </c>
      <c r="F228" s="7">
        <f>(PSCE!F229-PSCE!F228)/PSCE!F228*100</f>
        <v>-0.60595223904319151</v>
      </c>
      <c r="G228" s="7">
        <f>(PSCE!G229-PSCE!G228)/PSCE!G228*100</f>
        <v>0.97194285640763922</v>
      </c>
      <c r="H228" s="7">
        <f>(PSCE!H229-PSCE!H228)/PSCE!H228*100</f>
        <v>-7.7532684166470953E-2</v>
      </c>
    </row>
    <row r="229" spans="1:8" hidden="1" x14ac:dyDescent="0.2">
      <c r="A229" s="10">
        <f>PSCE!A230</f>
        <v>39722</v>
      </c>
      <c r="B229" s="7">
        <f>(PSCE!B230-PSCE!B229)/PSCE!B229*100</f>
        <v>17.329864750527232</v>
      </c>
      <c r="C229" s="7">
        <f>(PSCE!C230-PSCE!C229)/PSCE!C229*100</f>
        <v>21.234606883485949</v>
      </c>
      <c r="D229" s="7">
        <f>(PSCE!D230-PSCE!D229)/PSCE!D229*100</f>
        <v>0.99244894530762051</v>
      </c>
      <c r="E229" s="7">
        <f>(PSCE!E230-PSCE!E229)/PSCE!E229*100</f>
        <v>0.8426646046168107</v>
      </c>
      <c r="F229" s="7">
        <f>(PSCE!F230-PSCE!F229)/PSCE!F229*100</f>
        <v>-1.5371084770832917</v>
      </c>
      <c r="G229" s="7">
        <f>(PSCE!G230-PSCE!G229)/PSCE!G229*100</f>
        <v>1.3869111520993742</v>
      </c>
      <c r="H229" s="7">
        <f>(PSCE!H230-PSCE!H229)/PSCE!H229*100</f>
        <v>0.66895578111887377</v>
      </c>
    </row>
    <row r="230" spans="1:8" hidden="1" x14ac:dyDescent="0.2">
      <c r="A230" s="10">
        <f>PSCE!A231</f>
        <v>39753</v>
      </c>
      <c r="B230" s="7">
        <f>(PSCE!B231-PSCE!B230)/PSCE!B230*100</f>
        <v>8.3812291464858468</v>
      </c>
      <c r="C230" s="7">
        <f>(PSCE!C231-PSCE!C230)/PSCE!C230*100</f>
        <v>7.3447063419716105</v>
      </c>
      <c r="D230" s="7">
        <f>(PSCE!D231-PSCE!D230)/PSCE!D230*100</f>
        <v>0.88310436455298835</v>
      </c>
      <c r="E230" s="7">
        <f>(PSCE!E231-PSCE!E230)/PSCE!E230*100</f>
        <v>0.38045428404303949</v>
      </c>
      <c r="F230" s="7">
        <f>(PSCE!F231-PSCE!F230)/PSCE!F230*100</f>
        <v>-1.6118554608201381</v>
      </c>
      <c r="G230" s="7">
        <f>(PSCE!G231-PSCE!G230)/PSCE!G230*100</f>
        <v>0.88458871756630231</v>
      </c>
      <c r="H230" s="7">
        <f>(PSCE!H231-PSCE!H230)/PSCE!H230*100</f>
        <v>1.2179699204233709</v>
      </c>
    </row>
    <row r="231" spans="1:8" hidden="1" x14ac:dyDescent="0.2">
      <c r="A231" s="10">
        <f>PSCE!A232</f>
        <v>39783</v>
      </c>
      <c r="B231" s="7">
        <f>(PSCE!B232-PSCE!B231)/PSCE!B231*100</f>
        <v>2.5422803062653307</v>
      </c>
      <c r="C231" s="7">
        <f>(PSCE!C232-PSCE!C231)/PSCE!C231*100</f>
        <v>-26.543734077399005</v>
      </c>
      <c r="D231" s="7">
        <f>(PSCE!D232-PSCE!D231)/PSCE!D231*100</f>
        <v>-1.082115187451776</v>
      </c>
      <c r="E231" s="7">
        <f>(PSCE!E232-PSCE!E231)/PSCE!E231*100</f>
        <v>0.14935239820777121</v>
      </c>
      <c r="F231" s="7">
        <f>(PSCE!F232-PSCE!F231)/PSCE!F231*100</f>
        <v>-2.0220360665208599</v>
      </c>
      <c r="G231" s="7">
        <f>(PSCE!G232-PSCE!G231)/PSCE!G231*100</f>
        <v>0.38214775133923012</v>
      </c>
      <c r="H231" s="7">
        <f>(PSCE!H232-PSCE!H231)/PSCE!H231*100</f>
        <v>-3.4721328879681912</v>
      </c>
    </row>
    <row r="232" spans="1:8" hidden="1" x14ac:dyDescent="0.2">
      <c r="A232" s="58">
        <f>PSCE!A233</f>
        <v>39814</v>
      </c>
      <c r="B232" s="7">
        <f>(PSCE!B233-PSCE!B232)/PSCE!B232*100</f>
        <v>2.9528264427593287</v>
      </c>
      <c r="C232" s="7">
        <f>(PSCE!C233-PSCE!C232)/PSCE!C232*100</f>
        <v>-7.762180016515277</v>
      </c>
      <c r="D232" s="7">
        <f>(PSCE!D233-PSCE!D232)/PSCE!D232*100</f>
        <v>0.50973851124940162</v>
      </c>
      <c r="E232" s="7">
        <f>(PSCE!E233-PSCE!E232)/PSCE!E232*100</f>
        <v>4.1560727557207119E-2</v>
      </c>
      <c r="F232" s="7">
        <f>(PSCE!F233-PSCE!F232)/PSCE!F232*100</f>
        <v>-2.4133428800067391</v>
      </c>
      <c r="G232" s="7">
        <f>(PSCE!G233-PSCE!G232)/PSCE!G232*100</f>
        <v>7.3015272188731037E-2</v>
      </c>
      <c r="H232" s="7">
        <f>(PSCE!H233-PSCE!H232)/PSCE!H232*100</f>
        <v>1.5158918961975563</v>
      </c>
    </row>
    <row r="233" spans="1:8" hidden="1" x14ac:dyDescent="0.2">
      <c r="A233" s="58">
        <f>PSCE!A234</f>
        <v>39845</v>
      </c>
      <c r="B233" s="7">
        <f>(PSCE!B234-PSCE!B233)/PSCE!B233*100</f>
        <v>3.4306624273324178</v>
      </c>
      <c r="C233" s="7">
        <f>(PSCE!C234-PSCE!C233)/PSCE!C233*100</f>
        <v>10.832587287376901</v>
      </c>
      <c r="D233" s="7">
        <f>(PSCE!D234-PSCE!D233)/PSCE!D233*100</f>
        <v>3.5720265669475913E-2</v>
      </c>
      <c r="E233" s="7">
        <f>(PSCE!E234-PSCE!E233)/PSCE!E233*100</f>
        <v>-0.21113853522641188</v>
      </c>
      <c r="F233" s="7">
        <f>(PSCE!F234-PSCE!F233)/PSCE!F233*100</f>
        <v>-2.3198100992662929</v>
      </c>
      <c r="G233" s="7">
        <f>(PSCE!G234-PSCE!G233)/PSCE!G233*100</f>
        <v>0.75204598466144501</v>
      </c>
      <c r="H233" s="7">
        <f>(PSCE!H234-PSCE!H233)/PSCE!H233*100</f>
        <v>-0.76926210893705116</v>
      </c>
    </row>
    <row r="234" spans="1:8" hidden="1" x14ac:dyDescent="0.2">
      <c r="A234" s="58">
        <f>PSCE!A235</f>
        <v>39873</v>
      </c>
      <c r="B234" s="7">
        <f>(PSCE!B235-PSCE!B234)/PSCE!B234*100</f>
        <v>9.339445035606122</v>
      </c>
      <c r="C234" s="7">
        <f>(PSCE!C235-PSCE!C234)/PSCE!C234*100</f>
        <v>2.1001615508885298</v>
      </c>
      <c r="D234" s="7">
        <f>(PSCE!D235-PSCE!D234)/PSCE!D234*100</f>
        <v>-1.8331981017632178E-2</v>
      </c>
      <c r="E234" s="7">
        <f>(PSCE!E235-PSCE!E234)/PSCE!E234*100</f>
        <v>-0.17436193816028564</v>
      </c>
      <c r="F234" s="7">
        <f>(PSCE!F235-PSCE!F234)/PSCE!F234*100</f>
        <v>-1.7474870208770574</v>
      </c>
      <c r="G234" s="7">
        <f>(PSCE!G235-PSCE!G234)/PSCE!G234*100</f>
        <v>0.64498658329435521</v>
      </c>
      <c r="H234" s="7">
        <f>(PSCE!H235-PSCE!H234)/PSCE!H234*100</f>
        <v>-0.83422671319845187</v>
      </c>
    </row>
    <row r="235" spans="1:8" hidden="1" x14ac:dyDescent="0.2">
      <c r="A235" s="58">
        <f>PSCE!A236</f>
        <v>39904</v>
      </c>
      <c r="B235" s="7">
        <f>(PSCE!B236-PSCE!B235)/PSCE!B235*100</f>
        <v>3.7497296667831179</v>
      </c>
      <c r="C235" s="7">
        <f>(PSCE!C236-PSCE!C235)/PSCE!C235*100</f>
        <v>-13.813291139240505</v>
      </c>
      <c r="D235" s="7">
        <f>(PSCE!D236-PSCE!D235)/PSCE!D235*100</f>
        <v>-0.1462044247166791</v>
      </c>
      <c r="E235" s="7">
        <f>(PSCE!E236-PSCE!E235)/PSCE!E235*100</f>
        <v>-0.36454270252236076</v>
      </c>
      <c r="F235" s="7">
        <f>(PSCE!F236-PSCE!F235)/PSCE!F235*100</f>
        <v>-2.5565498943202773</v>
      </c>
      <c r="G235" s="7">
        <f>(PSCE!G236-PSCE!G235)/PSCE!G235*100</f>
        <v>8.8361910818677697E-2</v>
      </c>
      <c r="H235" s="7">
        <f>(PSCE!H236-PSCE!H235)/PSCE!H235*100</f>
        <v>-0.26651168710485196</v>
      </c>
    </row>
    <row r="236" spans="1:8" hidden="1" x14ac:dyDescent="0.2">
      <c r="A236" s="58">
        <f>PSCE!A237</f>
        <v>39934</v>
      </c>
      <c r="B236" s="7">
        <f>(PSCE!B237-PSCE!B236)/PSCE!B236*100</f>
        <v>1.4936262326625511</v>
      </c>
      <c r="C236" s="7">
        <f>(PSCE!C237-PSCE!C236)/PSCE!C236*100</f>
        <v>-21.387919955939051</v>
      </c>
      <c r="D236" s="7">
        <f>(PSCE!D237-PSCE!D236)/PSCE!D236*100</f>
        <v>-1.5272018526117686</v>
      </c>
      <c r="E236" s="7">
        <f>(PSCE!E237-PSCE!E236)/PSCE!E236*100</f>
        <v>-0.29004205363562052</v>
      </c>
      <c r="F236" s="7">
        <f>(PSCE!F237-PSCE!F236)/PSCE!F236*100</f>
        <v>-2.1205897962480096</v>
      </c>
      <c r="G236" s="7">
        <f>(PSCE!G237-PSCE!G236)/PSCE!G236*100</f>
        <v>1.7310568916938798E-2</v>
      </c>
      <c r="H236" s="7">
        <f>(PSCE!H237-PSCE!H236)/PSCE!H236*100</f>
        <v>-4.2060852625574459</v>
      </c>
    </row>
    <row r="237" spans="1:8" hidden="1" x14ac:dyDescent="0.2">
      <c r="A237" s="58">
        <f>PSCE!A238</f>
        <v>39965</v>
      </c>
      <c r="B237" s="7">
        <f>(PSCE!B238-PSCE!B237)/PSCE!B237*100</f>
        <v>-3.5349505896850535</v>
      </c>
      <c r="C237" s="7">
        <f>(PSCE!C238-PSCE!C237)/PSCE!C237*100</f>
        <v>17.304997664642691</v>
      </c>
      <c r="D237" s="7">
        <f>(PSCE!D238-PSCE!D237)/PSCE!D237*100</f>
        <v>0.50881893364220643</v>
      </c>
      <c r="E237" s="7">
        <f>(PSCE!E238-PSCE!E237)/PSCE!E237*100</f>
        <v>-0.29533051830999829</v>
      </c>
      <c r="F237" s="7">
        <f>(PSCE!F238-PSCE!F237)/PSCE!F237*100</f>
        <v>-2.8832099580366823</v>
      </c>
      <c r="G237" s="7">
        <f>(PSCE!G238-PSCE!G237)/PSCE!G237*100</f>
        <v>0.11789511407217666</v>
      </c>
      <c r="H237" s="7">
        <f>(PSCE!H238-PSCE!H237)/PSCE!H237*100</f>
        <v>1.6174051217026328</v>
      </c>
    </row>
    <row r="238" spans="1:8" hidden="1" x14ac:dyDescent="0.2">
      <c r="A238" s="58">
        <f>PSCE!A239</f>
        <v>39995</v>
      </c>
      <c r="B238" s="7">
        <f>(PSCE!B239-PSCE!B238)/PSCE!B238*100</f>
        <v>-4.2925694819764493</v>
      </c>
      <c r="C238" s="7">
        <f>(PSCE!C239-PSCE!C238)/PSCE!C238*100</f>
        <v>-1.4334063308779614</v>
      </c>
      <c r="D238" s="7">
        <f>(PSCE!D239-PSCE!D238)/PSCE!D238*100</f>
        <v>0.2995836158790609</v>
      </c>
      <c r="E238" s="7">
        <f>(PSCE!E239-PSCE!E238)/PSCE!E238*100</f>
        <v>-0.323943592207522</v>
      </c>
      <c r="F238" s="7">
        <f>(PSCE!F239-PSCE!F238)/PSCE!F238*100</f>
        <v>-2.259983007646559</v>
      </c>
      <c r="G238" s="7">
        <f>(PSCE!G239-PSCE!G238)/PSCE!G238*100</f>
        <v>-5.7759559563020466E-2</v>
      </c>
      <c r="H238" s="7">
        <f>(PSCE!H239-PSCE!H238)/PSCE!H238*100</f>
        <v>1.2198473571816677</v>
      </c>
    </row>
    <row r="239" spans="1:8" hidden="1" x14ac:dyDescent="0.2">
      <c r="A239" s="58">
        <f>PSCE!A240</f>
        <v>40026</v>
      </c>
      <c r="B239" s="7">
        <f>(PSCE!B240-PSCE!B239)/PSCE!B239*100</f>
        <v>0.72127725110373386</v>
      </c>
      <c r="C239" s="7">
        <f>(PSCE!C240-PSCE!C239)/PSCE!C239*100</f>
        <v>-6.3421531003837615</v>
      </c>
      <c r="D239" s="7">
        <f>(PSCE!D240-PSCE!D239)/PSCE!D239*100</f>
        <v>-0.17971725628795937</v>
      </c>
      <c r="E239" s="7">
        <f>(PSCE!E240-PSCE!E239)/PSCE!E239*100</f>
        <v>-0.43382546600209709</v>
      </c>
      <c r="F239" s="7">
        <f>(PSCE!F240-PSCE!F239)/PSCE!F239*100</f>
        <v>-2.265050665606994</v>
      </c>
      <c r="G239" s="7">
        <f>(PSCE!G240-PSCE!G239)/PSCE!G239*100</f>
        <v>0.24480601209378328</v>
      </c>
      <c r="H239" s="7">
        <f>(PSCE!H240-PSCE!H239)/PSCE!H239*100</f>
        <v>-0.61997237978574826</v>
      </c>
    </row>
    <row r="240" spans="1:8" hidden="1" x14ac:dyDescent="0.2">
      <c r="A240" s="58">
        <f>PSCE!A241</f>
        <v>40057</v>
      </c>
      <c r="B240" s="7">
        <f>(PSCE!B241-PSCE!B240)/PSCE!B240*100</f>
        <v>-3.6255829560223924</v>
      </c>
      <c r="C240" s="7">
        <f>(PSCE!C241-PSCE!C240)/PSCE!C240*100</f>
        <v>6.6206599094241962</v>
      </c>
      <c r="D240" s="7">
        <f>(PSCE!D241-PSCE!D240)/PSCE!D240*100</f>
        <v>-5.5376517348802237E-2</v>
      </c>
      <c r="E240" s="7">
        <f>(PSCE!E241-PSCE!E240)/PSCE!E240*100</f>
        <v>7.4865242563385906E-3</v>
      </c>
      <c r="F240" s="7">
        <f>(PSCE!F241-PSCE!F240)/PSCE!F240*100</f>
        <v>-2.5005082333807684</v>
      </c>
      <c r="G240" s="7">
        <f>(PSCE!G241-PSCE!G240)/PSCE!G240*100</f>
        <v>0.85980359816285623</v>
      </c>
      <c r="H240" s="7">
        <f>(PSCE!H241-PSCE!H240)/PSCE!H240*100</f>
        <v>-1.3396936856022184</v>
      </c>
    </row>
    <row r="241" spans="1:8" hidden="1" x14ac:dyDescent="0.2">
      <c r="A241" s="58">
        <f>PSCE!A242</f>
        <v>40087</v>
      </c>
      <c r="B241" s="7">
        <f>(PSCE!B242-PSCE!B241)/PSCE!B241*100</f>
        <v>-3.3618037743166655</v>
      </c>
      <c r="C241" s="7">
        <f>(PSCE!C242-PSCE!C241)/PSCE!C241*100</f>
        <v>-11.44822006472492</v>
      </c>
      <c r="D241" s="7">
        <f>(PSCE!D242-PSCE!D241)/PSCE!D241*100</f>
        <v>2.0045475822092908E-2</v>
      </c>
      <c r="E241" s="7">
        <f>(PSCE!E242-PSCE!E241)/PSCE!E241*100</f>
        <v>0.18016219588271989</v>
      </c>
      <c r="F241" s="7">
        <f>(PSCE!F242-PSCE!F241)/PSCE!F241*100</f>
        <v>-2.4082568807339451</v>
      </c>
      <c r="G241" s="7">
        <f>(PSCE!G242-PSCE!G241)/PSCE!G241*100</f>
        <v>0.29415434901619814</v>
      </c>
      <c r="H241" s="7">
        <f>(PSCE!H242-PSCE!H241)/PSCE!H241*100</f>
        <v>-0.31766746773192434</v>
      </c>
    </row>
    <row r="242" spans="1:8" hidden="1" x14ac:dyDescent="0.2">
      <c r="A242" s="58">
        <f>PSCE!A243</f>
        <v>40118</v>
      </c>
      <c r="B242" s="7">
        <f>(PSCE!B243-PSCE!B242)/PSCE!B242*100</f>
        <v>3.3246075686127856</v>
      </c>
      <c r="C242" s="7">
        <f>(PSCE!C243-PSCE!C242)/PSCE!C242*100</f>
        <v>6.6468707172224768</v>
      </c>
      <c r="D242" s="7">
        <f>(PSCE!D243-PSCE!D242)/PSCE!D242*100</f>
        <v>1.3271421525063644E-2</v>
      </c>
      <c r="E242" s="7">
        <f>(PSCE!E243-PSCE!E242)/PSCE!E242*100</f>
        <v>0.11308385142674957</v>
      </c>
      <c r="F242" s="7">
        <f>(PSCE!F243-PSCE!F242)/PSCE!F242*100</f>
        <v>-3.0552291421856639</v>
      </c>
      <c r="G242" s="7">
        <f>(PSCE!G243-PSCE!G242)/PSCE!G242*100</f>
        <v>0.27422716203483977</v>
      </c>
      <c r="H242" s="7">
        <f>(PSCE!H243-PSCE!H242)/PSCE!H242*100</f>
        <v>-0.24906838843173129</v>
      </c>
    </row>
    <row r="243" spans="1:8" hidden="1" x14ac:dyDescent="0.2">
      <c r="A243" s="58">
        <f>PSCE!A244</f>
        <v>40148</v>
      </c>
      <c r="B243" s="7">
        <f>(PSCE!B244-PSCE!B243)/PSCE!B243*100</f>
        <v>-0.21980544128811286</v>
      </c>
      <c r="C243" s="7">
        <f>(PSCE!C244-PSCE!C243)/PSCE!C243*100</f>
        <v>-13.064896123366887</v>
      </c>
      <c r="D243" s="7">
        <f>(PSCE!D244-PSCE!D243)/PSCE!D243*100</f>
        <v>-6.0170120270400225E-3</v>
      </c>
      <c r="E243" s="7">
        <f>(PSCE!E244-PSCE!E243)/PSCE!E243*100</f>
        <v>0.26223732726919885</v>
      </c>
      <c r="F243" s="7">
        <f>(PSCE!F244-PSCE!F243)/PSCE!F243*100</f>
        <v>-2.4710743801652892</v>
      </c>
      <c r="G243" s="7">
        <f>(PSCE!G244-PSCE!G243)/PSCE!G243*100</f>
        <v>0.25956820019372551</v>
      </c>
      <c r="H243" s="7">
        <f>(PSCE!H244-PSCE!H243)/PSCE!H243*100</f>
        <v>-0.37389520050450242</v>
      </c>
    </row>
    <row r="244" spans="1:8" hidden="1" x14ac:dyDescent="0.2">
      <c r="A244" s="58">
        <f>PSCE!A245</f>
        <v>40179</v>
      </c>
      <c r="B244" s="7">
        <f>(PSCE!B245-PSCE!B244)/PSCE!B244*100</f>
        <v>-4.3544805499278976</v>
      </c>
      <c r="C244" s="7">
        <f>(PSCE!C245-PSCE!C244)/PSCE!C244*100</f>
        <v>8.3764474008376446</v>
      </c>
      <c r="D244" s="7">
        <f>(PSCE!D245-PSCE!D244)/PSCE!D244*100</f>
        <v>0.28835041748219098</v>
      </c>
      <c r="E244" s="7">
        <f>(PSCE!E245-PSCE!E244)/PSCE!E244*100</f>
        <v>8.5364037917514513E-2</v>
      </c>
      <c r="F244" s="7">
        <f>(PSCE!F245-PSCE!F244)/PSCE!F244*100</f>
        <v>-2.9065333446318111</v>
      </c>
      <c r="G244" s="7">
        <f>(PSCE!G245-PSCE!G244)/PSCE!G244*100</f>
        <v>0.3577039081946532</v>
      </c>
      <c r="H244" s="7">
        <f>(PSCE!H245-PSCE!H244)/PSCE!H244*100</f>
        <v>0.42413862906827665</v>
      </c>
    </row>
    <row r="245" spans="1:8" hidden="1" x14ac:dyDescent="0.2">
      <c r="A245" s="58">
        <f>PSCE!A246</f>
        <v>40210</v>
      </c>
      <c r="B245" s="7">
        <f>(PSCE!B246-PSCE!B245)/PSCE!B245*100</f>
        <v>1.6714302892397628</v>
      </c>
      <c r="C245" s="7">
        <f>(PSCE!C246-PSCE!C245)/PSCE!C245*100</f>
        <v>-4.432825642191407</v>
      </c>
      <c r="D245" s="7">
        <f>(PSCE!D246-PSCE!D245)/PSCE!D245*100</f>
        <v>0.49570244781543771</v>
      </c>
      <c r="E245" s="7">
        <f>(PSCE!E246-PSCE!E245)/PSCE!E245*100</f>
        <v>0.30893276869216807</v>
      </c>
      <c r="F245" s="7">
        <f>(PSCE!F246-PSCE!F245)/PSCE!F245*100</f>
        <v>-1.8095071856635829</v>
      </c>
      <c r="G245" s="7">
        <f>(PSCE!G246-PSCE!G245)/PSCE!G245*100</f>
        <v>0.71792984794088688</v>
      </c>
      <c r="H245" s="7">
        <f>(PSCE!H246-PSCE!H245)/PSCE!H245*100</f>
        <v>0.32523941012161683</v>
      </c>
    </row>
    <row r="246" spans="1:8" hidden="1" x14ac:dyDescent="0.2">
      <c r="A246" s="58">
        <f>PSCE!A247</f>
        <v>40238</v>
      </c>
      <c r="B246" s="7">
        <f>(PSCE!B247-PSCE!B246)/PSCE!B246*100</f>
        <v>4.3059371531505306</v>
      </c>
      <c r="C246" s="7">
        <f>(PSCE!C247-PSCE!C246)/PSCE!C246*100</f>
        <v>-6.4700285442435774</v>
      </c>
      <c r="D246" s="7">
        <f>(PSCE!D247-PSCE!D246)/PSCE!D246*100</f>
        <v>-2.079005403814815E-2</v>
      </c>
      <c r="E246" s="7">
        <f>(PSCE!E247-PSCE!E246)/PSCE!E246*100</f>
        <v>0.38361717378945548</v>
      </c>
      <c r="F246" s="7">
        <f>(PSCE!F247-PSCE!F246)/PSCE!F246*100</f>
        <v>-2.2309789049537803</v>
      </c>
      <c r="G246" s="7">
        <f>(PSCE!G247-PSCE!G246)/PSCE!G246*100</f>
        <v>0.38193076468108089</v>
      </c>
      <c r="H246" s="7">
        <f>(PSCE!H247-PSCE!H246)/PSCE!H246*100</f>
        <v>-0.68249480554479192</v>
      </c>
    </row>
    <row r="247" spans="1:8" hidden="1" x14ac:dyDescent="0.2">
      <c r="A247" s="58">
        <f>PSCE!A248</f>
        <v>40269</v>
      </c>
      <c r="B247" s="7">
        <f>(PSCE!B248-PSCE!B247)/PSCE!B247*100</f>
        <v>-1.5909150378103987</v>
      </c>
      <c r="C247" s="7">
        <f>(PSCE!C248-PSCE!C247)/PSCE!C247*100</f>
        <v>21.515768056968465</v>
      </c>
      <c r="D247" s="7">
        <f>(PSCE!D248-PSCE!D247)/PSCE!D247*100</f>
        <v>-0.1190611392012933</v>
      </c>
      <c r="E247" s="7">
        <f>(PSCE!E248-PSCE!E247)/PSCE!E247*100</f>
        <v>0.25312590797839074</v>
      </c>
      <c r="F247" s="7">
        <f>(PSCE!F248-PSCE!F247)/PSCE!F247*100</f>
        <v>-2.6849298463589806</v>
      </c>
      <c r="G247" s="7">
        <f>(PSCE!G248-PSCE!G247)/PSCE!G247*100</f>
        <v>0.12138297903733658</v>
      </c>
      <c r="H247" s="7">
        <f>(PSCE!H248-PSCE!H247)/PSCE!H247*100</f>
        <v>-0.49724564127347542</v>
      </c>
    </row>
    <row r="248" spans="1:8" x14ac:dyDescent="0.2">
      <c r="A248" s="58">
        <f>PSCE!A249</f>
        <v>40299</v>
      </c>
      <c r="B248" s="7">
        <f>(PSCE!B249-PSCE!B248)/PSCE!B248*100</f>
        <v>2.5162416797397786</v>
      </c>
      <c r="C248" s="7">
        <f>(PSCE!C249-PSCE!C248)/PSCE!C248*100</f>
        <v>6.6764336542486395</v>
      </c>
      <c r="D248" s="7">
        <f>(PSCE!D249-PSCE!D248)/PSCE!D248*100</f>
        <v>0.40554665254522293</v>
      </c>
      <c r="E248" s="7">
        <f>(PSCE!E249-PSCE!E248)/PSCE!E248*100</f>
        <v>0.64202382414343617</v>
      </c>
      <c r="F248" s="7">
        <f>(PSCE!F249-PSCE!F248)/PSCE!F248*100</f>
        <v>-2.158004546445365</v>
      </c>
      <c r="G248" s="7">
        <f>(PSCE!G249-PSCE!G248)/PSCE!G248*100</f>
        <v>0.34602314091158726</v>
      </c>
      <c r="H248" s="7">
        <f>(PSCE!H249-PSCE!H248)/PSCE!H248*100</f>
        <v>0.55862676567688718</v>
      </c>
    </row>
    <row r="249" spans="1:8" x14ac:dyDescent="0.2">
      <c r="A249" s="58">
        <f>PSCE!A250</f>
        <v>40330</v>
      </c>
      <c r="B249" s="7">
        <f>(PSCE!B250-PSCE!B249)/PSCE!B249*100</f>
        <v>1.1299776943959332</v>
      </c>
      <c r="C249" s="7">
        <f>(PSCE!C250-PSCE!C249)/PSCE!C249*100</f>
        <v>2.7270943692368061</v>
      </c>
      <c r="D249" s="7">
        <f>(PSCE!D250-PSCE!D249)/PSCE!D249*100</f>
        <v>0.41257481241403582</v>
      </c>
      <c r="E249" s="7">
        <f>(PSCE!E250-PSCE!E249)/PSCE!E249*100</f>
        <v>0.54616803818783488</v>
      </c>
      <c r="F249" s="7">
        <f>(PSCE!F250-PSCE!F249)/PSCE!F249*100</f>
        <v>-2.4252068746021642</v>
      </c>
      <c r="G249" s="7">
        <f>(PSCE!G250-PSCE!G249)/PSCE!G249*100</f>
        <v>0.19796881256896356</v>
      </c>
      <c r="H249" s="7">
        <f>(PSCE!H250-PSCE!H249)/PSCE!H249*100</f>
        <v>0.86329180546730089</v>
      </c>
    </row>
    <row r="250" spans="1:8" x14ac:dyDescent="0.2">
      <c r="A250" s="58">
        <f>PSCE!A251</f>
        <v>40360</v>
      </c>
      <c r="B250" s="7">
        <f>(PSCE!B251-PSCE!B250)/PSCE!B250*100</f>
        <v>5.797064279791063</v>
      </c>
      <c r="C250" s="7">
        <f>(PSCE!C251-PSCE!C250)/PSCE!C250*100</f>
        <v>-2.5210084033613445</v>
      </c>
      <c r="D250" s="7">
        <f>(PSCE!D251-PSCE!D250)/PSCE!D250*100</f>
        <v>0.78898419013560606</v>
      </c>
      <c r="E250" s="7">
        <f>(PSCE!E251-PSCE!E250)/PSCE!E250*100</f>
        <v>0.49077431662953092</v>
      </c>
      <c r="F250" s="7">
        <f>(PSCE!F251-PSCE!F250)/PSCE!F250*100</f>
        <v>0.89699262835149052</v>
      </c>
      <c r="G250" s="7">
        <f>(PSCE!G251-PSCE!G250)/PSCE!G250*100</f>
        <v>0.50019787081234524</v>
      </c>
      <c r="H250" s="7">
        <f>(PSCE!H251-PSCE!H250)/PSCE!H250*100</f>
        <v>1.3517856233772845</v>
      </c>
    </row>
    <row r="251" spans="1:8" x14ac:dyDescent="0.2">
      <c r="A251" s="58">
        <f>PSCE!A252</f>
        <v>40391</v>
      </c>
      <c r="B251" s="7">
        <f>(PSCE!B252-PSCE!B251)/PSCE!B251*100</f>
        <v>3.1788871470821141</v>
      </c>
      <c r="C251" s="7">
        <f>(PSCE!C252-PSCE!C251)/PSCE!C251*100</f>
        <v>2.1159874608150471</v>
      </c>
      <c r="D251" s="7">
        <f>(PSCE!D252-PSCE!D251)/PSCE!D251*100</f>
        <v>0.74787290153251962</v>
      </c>
      <c r="E251" s="7">
        <f>(PSCE!E252-PSCE!E251)/PSCE!E251*100</f>
        <v>0.44200336212393487</v>
      </c>
      <c r="F251" s="7">
        <f>(PSCE!F252-PSCE!F251)/PSCE!F251*100</f>
        <v>-1.9526072479229302</v>
      </c>
      <c r="G251" s="7">
        <f>(PSCE!G252-PSCE!G251)/PSCE!G251*100</f>
        <v>1.098575226005674</v>
      </c>
      <c r="H251" s="7">
        <f>(PSCE!H252-PSCE!H251)/PSCE!H251*100</f>
        <v>0.41219766023673898</v>
      </c>
    </row>
    <row r="252" spans="1:8" x14ac:dyDescent="0.2">
      <c r="A252" s="58">
        <f>PSCE!A253</f>
        <v>40422</v>
      </c>
      <c r="B252" s="7">
        <f>(PSCE!B253-PSCE!B252)/PSCE!B252*100</f>
        <v>-3.1295031639621578</v>
      </c>
      <c r="C252" s="7">
        <f>(PSCE!C253-PSCE!C252)/PSCE!C252*100</f>
        <v>1.0360706062931695</v>
      </c>
      <c r="D252" s="7">
        <f>(PSCE!D253-PSCE!D252)/PSCE!D252*100</f>
        <v>0.99834807964258454</v>
      </c>
      <c r="E252" s="7">
        <f>(PSCE!E253-PSCE!E252)/PSCE!E252*100</f>
        <v>0.60598190711163047</v>
      </c>
      <c r="F252" s="7">
        <f>(PSCE!F253-PSCE!F252)/PSCE!F252*100</f>
        <v>-2.0607339510039893</v>
      </c>
      <c r="G252" s="7">
        <f>(PSCE!G253-PSCE!G252)/PSCE!G252*100</f>
        <v>0.18868777366699588</v>
      </c>
      <c r="H252" s="7">
        <f>(PSCE!H253-PSCE!H252)/PSCE!H252*100</f>
        <v>2.5866853004303589</v>
      </c>
    </row>
    <row r="253" spans="1:8" x14ac:dyDescent="0.2">
      <c r="A253" s="58">
        <f>PSCE!A254</f>
        <v>40452</v>
      </c>
      <c r="B253" s="7">
        <f>(PSCE!B254-PSCE!B253)/PSCE!B253*100</f>
        <v>7.7450441419008502</v>
      </c>
      <c r="C253" s="7">
        <f>(PSCE!C254-PSCE!C253)/PSCE!C253*100</f>
        <v>11.014052411697683</v>
      </c>
      <c r="D253" s="7">
        <f>(PSCE!D254-PSCE!D253)/PSCE!D253*100</f>
        <v>-7.3105981989907656E-2</v>
      </c>
      <c r="E253" s="7">
        <f>(PSCE!E254-PSCE!E253)/PSCE!E253*100</f>
        <v>0.85712783299153394</v>
      </c>
      <c r="F253" s="7">
        <f>(PSCE!F254-PSCE!F253)/PSCE!F253*100</f>
        <v>-2.0232965257204416</v>
      </c>
      <c r="G253" s="7">
        <f>(PSCE!G254-PSCE!G253)/PSCE!G253*100</f>
        <v>0.16846247990209018</v>
      </c>
      <c r="H253" s="7">
        <f>(PSCE!H254-PSCE!H253)/PSCE!H253*100</f>
        <v>-0.66743263958942223</v>
      </c>
    </row>
    <row r="254" spans="1:8" x14ac:dyDescent="0.2">
      <c r="A254" s="58">
        <f>PSCE!A255</f>
        <v>40483</v>
      </c>
      <c r="B254" s="7">
        <f>(PSCE!B255-PSCE!B254)/PSCE!B254*100</f>
        <v>-8.3926106008764023</v>
      </c>
      <c r="C254" s="7">
        <f>(PSCE!C255-PSCE!C254)/PSCE!C254*100</f>
        <v>-14.385904892234006</v>
      </c>
      <c r="D254" s="7">
        <f>(PSCE!D255-PSCE!D254)/PSCE!D254*100</f>
        <v>0.39886375496125548</v>
      </c>
      <c r="E254" s="7">
        <f>(PSCE!E255-PSCE!E254)/PSCE!E254*100</f>
        <v>0.59294719878661484</v>
      </c>
      <c r="F254" s="7">
        <f>(PSCE!F255-PSCE!F254)/PSCE!F254*100</f>
        <v>-1.656186647424664</v>
      </c>
      <c r="G254" s="7">
        <f>(PSCE!G255-PSCE!G254)/PSCE!G254*100</f>
        <v>0.31671346295746172</v>
      </c>
      <c r="H254" s="7">
        <f>(PSCE!H255-PSCE!H254)/PSCE!H254*100</f>
        <v>0.56238552095062477</v>
      </c>
    </row>
    <row r="255" spans="1:8" x14ac:dyDescent="0.2">
      <c r="A255" s="58">
        <f>PSCE!A256</f>
        <v>40513</v>
      </c>
      <c r="B255" s="7">
        <f>(PSCE!B256-PSCE!B255)/PSCE!B255*100</f>
        <v>14.893477602037891</v>
      </c>
      <c r="C255" s="7">
        <f>(PSCE!C256-PSCE!C255)/PSCE!C255*100</f>
        <v>-41.478521478521479</v>
      </c>
      <c r="D255" s="7">
        <f>(PSCE!D256-PSCE!D255)/PSCE!D255*100</f>
        <v>-7.6574012797328964E-2</v>
      </c>
      <c r="E255" s="7">
        <f>(PSCE!E256-PSCE!E255)/PSCE!E255*100</f>
        <v>0.66672635006196079</v>
      </c>
      <c r="F255" s="7">
        <f>(PSCE!F256-PSCE!F255)/PSCE!F255*100</f>
        <v>-1.6456448062611368</v>
      </c>
      <c r="G255" s="7">
        <f>(PSCE!G256-PSCE!G255)/PSCE!G255*100</f>
        <v>-0.45164710771038419</v>
      </c>
      <c r="H255" s="7">
        <f>(PSCE!H256-PSCE!H255)/PSCE!H255*100</f>
        <v>0.35009732553101908</v>
      </c>
    </row>
    <row r="256" spans="1:8" x14ac:dyDescent="0.2">
      <c r="A256" s="58">
        <f>PSCE!A257</f>
        <v>40544</v>
      </c>
      <c r="B256" s="7">
        <f>(PSCE!B257-PSCE!B256)/PSCE!B256*100</f>
        <v>-15.701147786411921</v>
      </c>
      <c r="C256" s="7">
        <f>(PSCE!C257-PSCE!C256)/PSCE!C256*100</f>
        <v>95.356777057016046</v>
      </c>
      <c r="D256" s="7">
        <f>(PSCE!D257-PSCE!D256)/PSCE!D256*100</f>
        <v>0.68418369186241135</v>
      </c>
      <c r="E256" s="7">
        <f>(PSCE!E257-PSCE!E256)/PSCE!E256*100</f>
        <v>0.67869279087836887</v>
      </c>
      <c r="F256" s="7">
        <f>(PSCE!F257-PSCE!F256)/PSCE!F256*100</f>
        <v>-2.1989342806394316</v>
      </c>
      <c r="G256" s="7">
        <f>(PSCE!G257-PSCE!G256)/PSCE!G256*100</f>
        <v>0.16965628289609416</v>
      </c>
      <c r="H256" s="7">
        <f>(PSCE!H257-PSCE!H256)/PSCE!H256*100</f>
        <v>1.6244392522654132</v>
      </c>
    </row>
    <row r="257" spans="1:8" x14ac:dyDescent="0.2">
      <c r="A257" s="58">
        <f>PSCE!A258</f>
        <v>40575</v>
      </c>
      <c r="B257" s="7">
        <f>(PSCE!B258-PSCE!B257)/PSCE!B257*100</f>
        <v>3.1375268508025642</v>
      </c>
      <c r="C257" s="7">
        <f>(PSCE!C258-PSCE!C257)/PSCE!C257*100</f>
        <v>-9.5770709542118144</v>
      </c>
      <c r="D257" s="7">
        <f>(PSCE!D258-PSCE!D257)/PSCE!D257*100</f>
        <v>0.84613161535844994</v>
      </c>
      <c r="E257" s="7">
        <f>(PSCE!E258-PSCE!E257)/PSCE!E257*100</f>
        <v>0.83823037155502655</v>
      </c>
      <c r="F257" s="7">
        <f>(PSCE!F258-PSCE!F257)/PSCE!F257*100</f>
        <v>-1.7434891576768006</v>
      </c>
      <c r="G257" s="7">
        <f>(PSCE!G258-PSCE!G257)/PSCE!G257*100</f>
        <v>0.35713088252903841</v>
      </c>
      <c r="H257" s="7">
        <f>(PSCE!H258-PSCE!H257)/PSCE!H257*100</f>
        <v>1.7187399497092799</v>
      </c>
    </row>
    <row r="258" spans="1:8" x14ac:dyDescent="0.2">
      <c r="A258" s="58">
        <f>PSCE!A259</f>
        <v>40603</v>
      </c>
      <c r="B258" s="7">
        <f>(PSCE!B259-PSCE!B258)/PSCE!B258*100</f>
        <v>-3.8768080291252582</v>
      </c>
      <c r="C258" s="7">
        <f>(PSCE!C259-PSCE!C258)/PSCE!C258*100</f>
        <v>-11.673753382296095</v>
      </c>
      <c r="D258" s="7">
        <f>(PSCE!D259-PSCE!D258)/PSCE!D258*100</f>
        <v>0.18315473506472296</v>
      </c>
      <c r="E258" s="7">
        <f>(PSCE!E259-PSCE!E258)/PSCE!E258*100</f>
        <v>1.0562519882525969</v>
      </c>
      <c r="F258" s="7">
        <f>(PSCE!F259-PSCE!F258)/PSCE!F258*100</f>
        <v>-1.8890244353258658</v>
      </c>
      <c r="G258" s="7">
        <f>(PSCE!G259-PSCE!G258)/PSCE!G258*100</f>
        <v>-0.15349326032857866</v>
      </c>
      <c r="H258" s="7">
        <f>(PSCE!H259-PSCE!H258)/PSCE!H258*100</f>
        <v>0.50588012111711278</v>
      </c>
    </row>
    <row r="259" spans="1:8" x14ac:dyDescent="0.2">
      <c r="A259" s="58">
        <f>PSCE!A260</f>
        <v>40634</v>
      </c>
      <c r="B259" s="7">
        <f>(PSCE!B260-PSCE!B259)/PSCE!B259*100</f>
        <v>6.4685911215750496</v>
      </c>
      <c r="C259" s="7">
        <f>(PSCE!C260-PSCE!C259)/PSCE!C259*100</f>
        <v>-29.60612691466083</v>
      </c>
      <c r="D259" s="7">
        <f>(PSCE!D260-PSCE!D259)/PSCE!D259*100</f>
        <v>0.56278757047501782</v>
      </c>
      <c r="E259" s="7">
        <f>(PSCE!E260-PSCE!E259)/PSCE!E259*100</f>
        <v>0.5214653953191295</v>
      </c>
      <c r="F259" s="7">
        <f>(PSCE!F260-PSCE!F259)/PSCE!F259*100</f>
        <v>-2.3097211755840239</v>
      </c>
      <c r="G259" s="7">
        <f>(PSCE!G260-PSCE!G259)/PSCE!G259*100</f>
        <v>0.1970372707326517</v>
      </c>
      <c r="H259" s="7">
        <f>(PSCE!H260-PSCE!H259)/PSCE!H259*100</f>
        <v>1.247360789414772</v>
      </c>
    </row>
    <row r="260" spans="1:8" x14ac:dyDescent="0.2">
      <c r="A260" s="58">
        <f>PSCE!A261</f>
        <v>40664</v>
      </c>
      <c r="B260" s="7">
        <f>(PSCE!B261-PSCE!B260)/PSCE!B260*100</f>
        <v>-6.0579596349680713</v>
      </c>
      <c r="C260" s="7">
        <f>(PSCE!C261-PSCE!C260)/PSCE!C260*100</f>
        <v>8.7348461299347218</v>
      </c>
      <c r="D260" s="7">
        <f>(PSCE!D261-PSCE!D260)/PSCE!D260*100</f>
        <v>-7.3252364717230775E-2</v>
      </c>
      <c r="E260" s="7">
        <f>(PSCE!E261-PSCE!E260)/PSCE!E260*100</f>
        <v>0.58593129490362317</v>
      </c>
      <c r="F260" s="7">
        <f>(PSCE!F261-PSCE!F260)/PSCE!F260*100</f>
        <v>-1.6430747869016855</v>
      </c>
      <c r="G260" s="7">
        <f>(PSCE!G261-PSCE!G260)/PSCE!G260*100</f>
        <v>0.51829291564572888</v>
      </c>
      <c r="H260" s="7">
        <f>(PSCE!H261-PSCE!H260)/PSCE!H260*100</f>
        <v>-1.1202830188679245</v>
      </c>
    </row>
    <row r="261" spans="1:8" x14ac:dyDescent="0.2">
      <c r="A261" s="58">
        <f>PSCE!A262</f>
        <v>40695</v>
      </c>
      <c r="B261" s="7">
        <f>(PSCE!B262-PSCE!B261)/PSCE!B261*100</f>
        <v>1.4746268656716417</v>
      </c>
      <c r="C261" s="7">
        <f>(PSCE!C262-PSCE!C261)/PSCE!C261*100</f>
        <v>-1.3722126929674099</v>
      </c>
      <c r="D261" s="7">
        <f>(PSCE!D262-PSCE!D261)/PSCE!D261*100</f>
        <v>0.49374530501116221</v>
      </c>
      <c r="E261" s="7">
        <f>(PSCE!E262-PSCE!E261)/PSCE!E261*100</f>
        <v>0.85640544345377756</v>
      </c>
      <c r="F261" s="7">
        <f>(PSCE!F262-PSCE!F261)/PSCE!F261*100</f>
        <v>-0.89800399984314339</v>
      </c>
      <c r="G261" s="7">
        <f>(PSCE!G262-PSCE!G261)/PSCE!G261*100</f>
        <v>0.35985222423036617</v>
      </c>
      <c r="H261" s="7">
        <f>(PSCE!H262-PSCE!H261)/PSCE!H261*100</f>
        <v>0.63430261788674924</v>
      </c>
    </row>
    <row r="262" spans="1:8" x14ac:dyDescent="0.2">
      <c r="A262" s="58">
        <f>PSCE!A263</f>
        <v>40725</v>
      </c>
      <c r="B262" s="7">
        <f>(PSCE!B263-PSCE!B262)/PSCE!B262*100</f>
        <v>3.8771547920221217</v>
      </c>
      <c r="C262" s="7">
        <f>(PSCE!C263-PSCE!C262)/PSCE!C262*100</f>
        <v>6</v>
      </c>
      <c r="D262" s="7">
        <f>(PSCE!D263-PSCE!D262)/PSCE!D262*100</f>
        <v>1.2704618252316595</v>
      </c>
      <c r="E262" s="7">
        <f>(PSCE!E263-PSCE!E262)/PSCE!E262*100</f>
        <v>0.94218913574502738</v>
      </c>
      <c r="F262" s="7">
        <f>(PSCE!F263-PSCE!F262)/PSCE!F262*100</f>
        <v>-2.2871161760050649</v>
      </c>
      <c r="G262" s="7">
        <f>(PSCE!G263-PSCE!G262)/PSCE!G262*100</f>
        <v>0.10328399599348895</v>
      </c>
      <c r="H262" s="7">
        <f>(PSCE!H263-PSCE!H262)/PSCE!H262*100</f>
        <v>3.299804227978552</v>
      </c>
    </row>
    <row r="263" spans="1:8" x14ac:dyDescent="0.2">
      <c r="A263" s="58">
        <f>PSCE!A264</f>
        <v>40756</v>
      </c>
      <c r="B263" s="7">
        <f>(PSCE!B264-PSCE!B263)/PSCE!B263*100</f>
        <v>10.955401644119361</v>
      </c>
      <c r="C263" s="7">
        <f>(PSCE!C264-PSCE!C263)/PSCE!C263*100</f>
        <v>22.203992343450913</v>
      </c>
      <c r="D263" s="7">
        <f>(PSCE!D264-PSCE!D263)/PSCE!D263*100</f>
        <v>0.65703946098209376</v>
      </c>
      <c r="E263" s="7">
        <f>(PSCE!E264-PSCE!E263)/PSCE!E263*100</f>
        <v>-0.61916074246104202</v>
      </c>
      <c r="F263" s="7">
        <f>(PSCE!F264-PSCE!F263)/PSCE!F263*100</f>
        <v>-2.4499878512999107</v>
      </c>
      <c r="G263" s="7">
        <f>(PSCE!G264-PSCE!G263)/PSCE!G263*100</f>
        <v>0.12141300167899537</v>
      </c>
      <c r="H263" s="7">
        <f>(PSCE!H264-PSCE!H263)/PSCE!H263*100</f>
        <v>1.9667443204265005</v>
      </c>
    </row>
    <row r="264" spans="1:8" x14ac:dyDescent="0.2">
      <c r="A264" s="58">
        <f>PSCE!A265</f>
        <v>40787</v>
      </c>
      <c r="B264" s="7">
        <f>(PSCE!B265-PSCE!B264)/PSCE!B264*100</f>
        <v>-1.9761981156841584</v>
      </c>
      <c r="C264" s="7">
        <f>(PSCE!C265-PSCE!C264)/PSCE!C264*100</f>
        <v>0.49228015215931975</v>
      </c>
      <c r="D264" s="7">
        <f>(PSCE!D265-PSCE!D264)/PSCE!D264*100</f>
        <v>0.33217885524694063</v>
      </c>
      <c r="E264" s="7">
        <f>(PSCE!E265-PSCE!E264)/PSCE!E264*100</f>
        <v>1.3660020246977447</v>
      </c>
      <c r="F264" s="7">
        <f>(PSCE!F265-PSCE!F264)/PSCE!F264*100</f>
        <v>-2.7190833990618124</v>
      </c>
      <c r="G264" s="7">
        <f>(PSCE!G265-PSCE!G264)/PSCE!G264*100</f>
        <v>0.46090429346882383</v>
      </c>
      <c r="H264" s="7">
        <f>(PSCE!H265-PSCE!H264)/PSCE!H264*100</f>
        <v>-7.4041799836198033E-2</v>
      </c>
    </row>
    <row r="265" spans="1:8" x14ac:dyDescent="0.2">
      <c r="A265" s="58">
        <f>PSCE!A266</f>
        <v>40817</v>
      </c>
      <c r="B265" s="7">
        <f>(PSCE!B266-PSCE!B265)/PSCE!B265*100</f>
        <v>-1.4201544390055201</v>
      </c>
      <c r="C265" s="7">
        <f>(PSCE!C266-PSCE!C265)/PSCE!C265*100</f>
        <v>-2.5606769093743043</v>
      </c>
      <c r="D265" s="7">
        <f>(PSCE!D266-PSCE!D265)/PSCE!D265*100</f>
        <v>0.60397177249367162</v>
      </c>
      <c r="E265" s="7">
        <f>(PSCE!E266-PSCE!E265)/PSCE!E265*100</f>
        <v>1.1504923139194172</v>
      </c>
      <c r="F265" s="7">
        <f>(PSCE!F266-PSCE!F265)/PSCE!F265*100</f>
        <v>-2.4323632329094478</v>
      </c>
      <c r="G265" s="7">
        <f>(PSCE!G266-PSCE!G265)/PSCE!G265*100</f>
        <v>6.2937982602814357E-2</v>
      </c>
      <c r="H265" s="7">
        <f>(PSCE!H266-PSCE!H265)/PSCE!H265*100</f>
        <v>1.3253229827977078</v>
      </c>
    </row>
    <row r="266" spans="1:8" x14ac:dyDescent="0.2">
      <c r="A266" s="58">
        <f>PSCE!A267</f>
        <v>40848</v>
      </c>
      <c r="B266" s="7">
        <f>(PSCE!B267-PSCE!B266)/PSCE!B266*100</f>
        <v>1.0738569046055859</v>
      </c>
      <c r="C266" s="7">
        <f>(PSCE!C267-PSCE!C266)/PSCE!C266*100</f>
        <v>14.168190127970751</v>
      </c>
      <c r="D266" s="7">
        <f>(PSCE!D267-PSCE!D266)/PSCE!D266*100</f>
        <v>0.38283559508594434</v>
      </c>
      <c r="E266" s="7">
        <f>(PSCE!E267-PSCE!E266)/PSCE!E266*100</f>
        <v>1.2913805027206415</v>
      </c>
      <c r="F266" s="7">
        <f>(PSCE!F267-PSCE!F266)/PSCE!F266*100</f>
        <v>-1.8063331000699789</v>
      </c>
      <c r="G266" s="7">
        <f>(PSCE!G267-PSCE!G266)/PSCE!G266*100</f>
        <v>0.16597666187887836</v>
      </c>
      <c r="H266" s="7">
        <f>(PSCE!H267-PSCE!H266)/PSCE!H266*100</f>
        <v>0.48111622231845452</v>
      </c>
    </row>
    <row r="267" spans="1:8" x14ac:dyDescent="0.2">
      <c r="A267" s="58">
        <f>PSCE!A268</f>
        <v>40878</v>
      </c>
      <c r="B267" s="7">
        <f>(PSCE!B268-PSCE!B267)/PSCE!B267*100</f>
        <v>-5.0023892008123276</v>
      </c>
      <c r="C267" s="7">
        <f>(PSCE!C268-PSCE!C267)/PSCE!C267*100</f>
        <v>-5.1040832666132907</v>
      </c>
      <c r="D267" s="7">
        <f>(PSCE!D268-PSCE!D267)/PSCE!D267*100</f>
        <v>1.179657640568224</v>
      </c>
      <c r="E267" s="7">
        <f>(PSCE!E268-PSCE!E267)/PSCE!E267*100</f>
        <v>1.5226856980908459</v>
      </c>
      <c r="F267" s="7">
        <f>(PSCE!F268-PSCE!F267)/PSCE!F267*100</f>
        <v>-0.29842768696271882</v>
      </c>
      <c r="G267" s="7">
        <f>(PSCE!G268-PSCE!G267)/PSCE!G267*100</f>
        <v>0.14798805598615905</v>
      </c>
      <c r="H267" s="7">
        <f>(PSCE!H268-PSCE!H267)/PSCE!H267*100</f>
        <v>2.6081936175489617</v>
      </c>
    </row>
    <row r="268" spans="1:8" x14ac:dyDescent="0.2">
      <c r="A268" s="58">
        <f>PSCE!A269</f>
        <v>40909</v>
      </c>
      <c r="B268" s="7">
        <f>(PSCE!B269-PSCE!B268)/PSCE!B268*100</f>
        <v>2.0646672325442483</v>
      </c>
      <c r="C268" s="7">
        <f>(PSCE!C269-PSCE!C268)/PSCE!C268*100</f>
        <v>-2.8264079308162837</v>
      </c>
      <c r="D268" s="7">
        <f>(PSCE!D269-PSCE!D268)/PSCE!D268*100</f>
        <v>0.59664846385927972</v>
      </c>
      <c r="E268" s="7">
        <f>(PSCE!E269-PSCE!E268)/PSCE!E268*100</f>
        <v>1.3649206510337359</v>
      </c>
      <c r="F268" s="7">
        <f>(PSCE!F269-PSCE!F268)/PSCE!F268*100</f>
        <v>-8.8902787705503936</v>
      </c>
      <c r="G268" s="7">
        <f>(PSCE!G269-PSCE!G268)/PSCE!G268*100</f>
        <v>2.6203562374304788E-3</v>
      </c>
      <c r="H268" s="7">
        <f>(PSCE!H269-PSCE!H268)/PSCE!H268*100</f>
        <v>1.4754752269149083</v>
      </c>
    </row>
    <row r="269" spans="1:8" x14ac:dyDescent="0.2">
      <c r="A269" s="58">
        <f>PSCE!A270</f>
        <v>40940</v>
      </c>
      <c r="B269" s="7">
        <f>(PSCE!B270-PSCE!B269)/PSCE!B269*100</f>
        <v>-1.0680486358701093</v>
      </c>
      <c r="C269" s="7">
        <f>(PSCE!C270-PSCE!C269)/PSCE!C269*100</f>
        <v>-4.4714564792706755</v>
      </c>
      <c r="D269" s="7">
        <f>(PSCE!D270-PSCE!D269)/PSCE!D269*100</f>
        <v>1.6689764100959792</v>
      </c>
      <c r="E269" s="7">
        <f>(PSCE!E270-PSCE!E269)/PSCE!E269*100</f>
        <v>1.2564103634034491</v>
      </c>
      <c r="F269" s="7">
        <f>(PSCE!F270-PSCE!F269)/PSCE!F269*100</f>
        <v>-3.6726488182798862</v>
      </c>
      <c r="G269" s="7">
        <f>(PSCE!G270-PSCE!G269)/PSCE!G269*100</f>
        <v>0.33577113659652719</v>
      </c>
      <c r="H269" s="7">
        <f>(PSCE!H270-PSCE!H269)/PSCE!H269*100</f>
        <v>3.7939144820333137</v>
      </c>
    </row>
    <row r="270" spans="1:8" x14ac:dyDescent="0.2">
      <c r="A270" s="58">
        <f>PSCE!A271</f>
        <v>40969</v>
      </c>
      <c r="B270" s="7">
        <f>(PSCE!B271-PSCE!B270)/PSCE!B270*100</f>
        <v>-0.13543385535041563</v>
      </c>
      <c r="C270" s="7">
        <f>(PSCE!C271-PSCE!C270)/PSCE!C270*100</f>
        <v>6.8620768007271069</v>
      </c>
      <c r="D270" s="7">
        <f>(PSCE!D271-PSCE!D270)/PSCE!D270*100</f>
        <v>1.1316138431669989</v>
      </c>
      <c r="E270" s="7">
        <f>(PSCE!E271-PSCE!E270)/PSCE!E270*100</f>
        <v>1.3277727868393074</v>
      </c>
      <c r="F270" s="7">
        <f>(PSCE!F271-PSCE!F270)/PSCE!F270*100</f>
        <v>-0.62611351488928479</v>
      </c>
      <c r="G270" s="7">
        <f>(PSCE!G271-PSCE!G270)/PSCE!G270*100</f>
        <v>9.3641604479874047E-2</v>
      </c>
      <c r="H270" s="7">
        <f>(PSCE!H271-PSCE!H270)/PSCE!H270*100</f>
        <v>2.5108128477573608</v>
      </c>
    </row>
    <row r="271" spans="1:8" x14ac:dyDescent="0.2">
      <c r="A271" s="58">
        <f>PSCE!A272</f>
        <v>41000</v>
      </c>
      <c r="B271" s="7">
        <f>(PSCE!B272-PSCE!B271)/PSCE!B271*100</f>
        <v>-1.7069102586085954</v>
      </c>
      <c r="C271" s="7">
        <f>(PSCE!C272-PSCE!C271)/PSCE!C271*100</f>
        <v>9.2281522432489904</v>
      </c>
      <c r="D271" s="7">
        <f>(PSCE!D272-PSCE!D271)/PSCE!D271*100</f>
        <v>-0.81070074896708588</v>
      </c>
      <c r="E271" s="7">
        <f>(PSCE!E272-PSCE!E271)/PSCE!E271*100</f>
        <v>0.7690618340355615</v>
      </c>
      <c r="F271" s="7">
        <f>(PSCE!F272-PSCE!F271)/PSCE!F271*100</f>
        <v>-2.3307038213297817</v>
      </c>
      <c r="G271" s="7">
        <f>(PSCE!G272-PSCE!G271)/PSCE!G271*100</f>
        <v>6.4295079003743091E-3</v>
      </c>
      <c r="H271" s="7">
        <f>(PSCE!H272-PSCE!H271)/PSCE!H271*100</f>
        <v>-2.3223353513902327</v>
      </c>
    </row>
    <row r="272" spans="1:8" x14ac:dyDescent="0.2">
      <c r="A272" s="58">
        <f>PSCE!A273</f>
        <v>41030</v>
      </c>
      <c r="B272" s="7">
        <f>(PSCE!B273-PSCE!B272)/PSCE!B272*100</f>
        <v>3.4350418675463081</v>
      </c>
      <c r="C272" s="7">
        <f>(PSCE!C273-PSCE!C272)/PSCE!C272*100</f>
        <v>9.1687755499318673</v>
      </c>
      <c r="D272" s="7">
        <f>(PSCE!D273-PSCE!D272)/PSCE!D272*100</f>
        <v>0.27569992289193129</v>
      </c>
      <c r="E272" s="7">
        <f>(PSCE!E273-PSCE!E272)/PSCE!E272*100</f>
        <v>1.4949046513974373</v>
      </c>
      <c r="F272" s="7">
        <f>(PSCE!F273-PSCE!F272)/PSCE!F272*100</f>
        <v>-1.6940263282110453</v>
      </c>
      <c r="G272" s="7">
        <f>(PSCE!G273-PSCE!G272)/PSCE!G272*100</f>
        <v>0.30608080533260784</v>
      </c>
      <c r="H272" s="7">
        <f>(PSCE!H273-PSCE!H272)/PSCE!H272*100</f>
        <v>-9.6434551623168843E-2</v>
      </c>
    </row>
    <row r="273" spans="1:8" x14ac:dyDescent="0.2">
      <c r="A273" s="58">
        <f>PSCE!A274</f>
        <v>41061</v>
      </c>
      <c r="B273" s="7">
        <f>(PSCE!B274-PSCE!B273)/PSCE!B273*100</f>
        <v>6.5438042378338599</v>
      </c>
      <c r="C273" s="7">
        <f>(PSCE!C274-PSCE!C273)/PSCE!C273*100</f>
        <v>3.1383737517831669</v>
      </c>
      <c r="D273" s="7">
        <f>(PSCE!D274-PSCE!D273)/PSCE!D273*100</f>
        <v>0.54918433745108886</v>
      </c>
      <c r="E273" s="7">
        <f>(PSCE!E274-PSCE!E273)/PSCE!E273*100</f>
        <v>1.6502371967440623</v>
      </c>
      <c r="F273" s="7">
        <f>(PSCE!F274-PSCE!F273)/PSCE!F273*100</f>
        <v>-2.3847631241997442</v>
      </c>
      <c r="G273" s="7">
        <f>(PSCE!G274-PSCE!G273)/PSCE!G273*100</f>
        <v>0.3395164653874343</v>
      </c>
      <c r="H273" s="7">
        <f>(PSCE!H274-PSCE!H273)/PSCE!H273*100</f>
        <v>0.55396835147091827</v>
      </c>
    </row>
    <row r="274" spans="1:8" x14ac:dyDescent="0.2">
      <c r="A274" s="58">
        <f>PSCE!A275</f>
        <v>41091</v>
      </c>
      <c r="B274" s="7">
        <f>(PSCE!B275-PSCE!B274)/PSCE!B274*100</f>
        <v>10.917398186789466</v>
      </c>
      <c r="C274" s="7">
        <f>(PSCE!C275-PSCE!C274)/PSCE!C274*100</f>
        <v>1.9190871369294606</v>
      </c>
      <c r="D274" s="7">
        <f>(PSCE!D275-PSCE!D274)/PSCE!D274*100</f>
        <v>0.47828849427009174</v>
      </c>
      <c r="E274" s="7">
        <f>(PSCE!E275-PSCE!E274)/PSCE!E274*100</f>
        <v>1.0480031608307352</v>
      </c>
      <c r="F274" s="7">
        <f>(PSCE!F275-PSCE!F274)/PSCE!F274*100</f>
        <v>-2.6998961578400831</v>
      </c>
      <c r="G274" s="7">
        <f>(PSCE!G275-PSCE!G274)/PSCE!G274*100</f>
        <v>-0.17691397592636823</v>
      </c>
      <c r="H274" s="7">
        <f>(PSCE!H275-PSCE!H274)/PSCE!H274*100</f>
        <v>1.2516861608890464</v>
      </c>
    </row>
    <row r="275" spans="1:8" x14ac:dyDescent="0.2">
      <c r="A275" s="58">
        <f>PSCE!A276</f>
        <v>41122</v>
      </c>
      <c r="B275" s="7">
        <f>(PSCE!B276-PSCE!B275)/PSCE!B275*100</f>
        <v>-4.6570614908564867</v>
      </c>
      <c r="C275" s="7">
        <f>(PSCE!C276-PSCE!C275)/PSCE!C275*100</f>
        <v>50.43256997455471</v>
      </c>
      <c r="D275" s="7">
        <f>(PSCE!D276-PSCE!D275)/PSCE!D275*100</f>
        <v>1.1588507590202457</v>
      </c>
      <c r="E275" s="7">
        <f>(PSCE!E276-PSCE!E275)/PSCE!E275*100</f>
        <v>1.159855676169534</v>
      </c>
      <c r="F275" s="7">
        <f>(PSCE!F276-PSCE!F275)/PSCE!F275*100</f>
        <v>-0.88187384148738968</v>
      </c>
      <c r="G275" s="7">
        <f>(PSCE!G276-PSCE!G275)/PSCE!G275*100</f>
        <v>0.33729799911896313</v>
      </c>
      <c r="H275" s="7">
        <f>(PSCE!H276-PSCE!H275)/PSCE!H275*100</f>
        <v>2.2940117563331275</v>
      </c>
    </row>
    <row r="276" spans="1:8" x14ac:dyDescent="0.2">
      <c r="A276" s="58">
        <f>PSCE!A277</f>
        <v>41153</v>
      </c>
      <c r="B276" s="7">
        <f>(PSCE!B277-PSCE!B276)/PSCE!B276*100</f>
        <v>-0.68243362771646687</v>
      </c>
      <c r="C276" s="7">
        <f>(PSCE!C277-PSCE!C276)/PSCE!C276*100</f>
        <v>19.282814614343707</v>
      </c>
      <c r="D276" s="7">
        <f>(PSCE!D277-PSCE!D276)/PSCE!D276*100</f>
        <v>1.2472338192685875</v>
      </c>
      <c r="E276" s="7">
        <f>(PSCE!E277-PSCE!E276)/PSCE!E276*100</f>
        <v>1.2058751492514466</v>
      </c>
      <c r="F276" s="7">
        <f>(PSCE!F277-PSCE!F276)/PSCE!F276*100</f>
        <v>-1.5924288790660774</v>
      </c>
      <c r="G276" s="7">
        <f>(PSCE!G277-PSCE!G276)/PSCE!G276*100</f>
        <v>5.804538631607746E-2</v>
      </c>
      <c r="H276" s="7">
        <f>(PSCE!H277-PSCE!H276)/PSCE!H276*100</f>
        <v>2.8690798746733526</v>
      </c>
    </row>
    <row r="277" spans="1:8" x14ac:dyDescent="0.2">
      <c r="A277" s="58">
        <f>PSCE!A278</f>
        <v>41183</v>
      </c>
      <c r="B277" s="7">
        <f>(PSCE!B278-PSCE!B277)/PSCE!B277*100</f>
        <v>-6.4225085804714626</v>
      </c>
      <c r="C277" s="7">
        <f>(PSCE!C278-PSCE!C277)/PSCE!C277*100</f>
        <v>-17.725467952353942</v>
      </c>
      <c r="D277" s="7">
        <f>(PSCE!D278-PSCE!D277)/PSCE!D277*100</f>
        <v>0.3462393842229668</v>
      </c>
      <c r="E277" s="7">
        <f>(PSCE!E278-PSCE!E277)/PSCE!E277*100</f>
        <v>1.4452364296383127</v>
      </c>
      <c r="F277" s="7">
        <f>(PSCE!F278-PSCE!F277)/PSCE!F277*100</f>
        <v>-2.5223150014396776</v>
      </c>
      <c r="G277" s="7">
        <f>(PSCE!G278-PSCE!G277)/PSCE!G277*100</f>
        <v>0.30456149426349138</v>
      </c>
      <c r="H277" s="7">
        <f>(PSCE!H278-PSCE!H277)/PSCE!H277*100</f>
        <v>0.11724440544098287</v>
      </c>
    </row>
    <row r="278" spans="1:8" x14ac:dyDescent="0.2">
      <c r="A278" s="58">
        <f>PSCE!A279</f>
        <v>41214</v>
      </c>
      <c r="B278" s="7">
        <f>(PSCE!B279-PSCE!B278)/PSCE!B278*100</f>
        <v>0.98172713695862246</v>
      </c>
      <c r="C278" s="7">
        <f>(PSCE!C279-PSCE!C278)/PSCE!C278*100</f>
        <v>1.7465241870619326</v>
      </c>
      <c r="D278" s="7">
        <f>(PSCE!D279-PSCE!D278)/PSCE!D278*100</f>
        <v>1.6441157819665975</v>
      </c>
      <c r="E278" s="7">
        <f>(PSCE!E279-PSCE!E278)/PSCE!E278*100</f>
        <v>1.5346078866246453</v>
      </c>
      <c r="F278" s="7">
        <f>(PSCE!F279-PSCE!F278)/PSCE!F278*100</f>
        <v>-1.9849943876646778</v>
      </c>
      <c r="G278" s="7">
        <f>(PSCE!G279-PSCE!G278)/PSCE!G278*100</f>
        <v>0.25602369416404119</v>
      </c>
      <c r="H278" s="7">
        <f>(PSCE!H279-PSCE!H278)/PSCE!H278*100</f>
        <v>3.5118106371117319</v>
      </c>
    </row>
    <row r="279" spans="1:8" x14ac:dyDescent="0.2">
      <c r="A279" s="58">
        <f>PSCE!A280</f>
        <v>41244</v>
      </c>
      <c r="B279" s="7">
        <f>(PSCE!B280-PSCE!B279)/PSCE!B279*100</f>
        <v>-1.6580032913576486</v>
      </c>
      <c r="C279" s="7">
        <f>(PSCE!C280-PSCE!C279)/PSCE!C279*100</f>
        <v>7.6566911349520037</v>
      </c>
      <c r="D279" s="7">
        <f>(PSCE!D280-PSCE!D279)/PSCE!D279*100</f>
        <v>1.3153493805663206</v>
      </c>
      <c r="E279" s="7">
        <f>(PSCE!E280-PSCE!E279)/PSCE!E279*100</f>
        <v>1.1633883272025081</v>
      </c>
      <c r="F279" s="7">
        <f>(PSCE!F280-PSCE!F279)/PSCE!F279*100</f>
        <v>-2.1457416671689473</v>
      </c>
      <c r="G279" s="7">
        <f>(PSCE!G280-PSCE!G279)/PSCE!G279*100</f>
        <v>3.6652008925085681E-2</v>
      </c>
      <c r="H279" s="7">
        <f>(PSCE!H280-PSCE!H279)/PSCE!H279*100</f>
        <v>2.9987297823693795</v>
      </c>
    </row>
    <row r="280" spans="1:8" x14ac:dyDescent="0.2">
      <c r="A280" s="58">
        <f>PSCE!A281</f>
        <v>41275</v>
      </c>
      <c r="B280" s="7">
        <f>(PSCE!B281-PSCE!B280)/PSCE!B280*100</f>
        <v>-1.6616291927755253</v>
      </c>
      <c r="C280" s="7">
        <f>(PSCE!C281-PSCE!C280)/PSCE!C280*100</f>
        <v>-14.066925416972623</v>
      </c>
      <c r="D280" s="7">
        <f>(PSCE!D281-PSCE!D280)/PSCE!D280*100</f>
        <v>-0.46017373390078786</v>
      </c>
      <c r="E280" s="7">
        <f>(PSCE!E281-PSCE!E280)/PSCE!E280*100</f>
        <v>1.0894060523364895</v>
      </c>
      <c r="F280" s="7">
        <f>(PSCE!F281-PSCE!F280)/PSCE!F280*100</f>
        <v>-3.1228826609177704</v>
      </c>
      <c r="G280" s="7">
        <f>(PSCE!G281-PSCE!G280)/PSCE!G280*100</f>
        <v>-8.3928978086639683E-2</v>
      </c>
      <c r="H280" s="7">
        <f>(PSCE!H281-PSCE!H280)/PSCE!H280*100</f>
        <v>-1.3301411699191217</v>
      </c>
    </row>
    <row r="281" spans="1:8" x14ac:dyDescent="0.2">
      <c r="A281" s="58">
        <f>PSCE!A282</f>
        <v>41306</v>
      </c>
      <c r="B281" s="7">
        <f>(PSCE!B282-PSCE!B281)/PSCE!B281*100</f>
        <v>0.47452697232300817</v>
      </c>
      <c r="C281" s="7">
        <f>(PSCE!C282-PSCE!C281)/PSCE!C281*100</f>
        <v>-2.23388671875</v>
      </c>
      <c r="D281" s="7">
        <f>(PSCE!D282-PSCE!D281)/PSCE!D281*100</f>
        <v>0.82256478108385778</v>
      </c>
      <c r="E281" s="7">
        <f>(PSCE!E282-PSCE!E281)/PSCE!E281*100</f>
        <v>1.2033098199702044</v>
      </c>
      <c r="F281" s="7">
        <f>(PSCE!F282-PSCE!F281)/PSCE!F281*100</f>
        <v>-1.2271108850457781</v>
      </c>
      <c r="G281" s="7">
        <f>(PSCE!G282-PSCE!G281)/PSCE!G281*100</f>
        <v>0.138589948368811</v>
      </c>
      <c r="H281" s="7">
        <f>(PSCE!H282-PSCE!H281)/PSCE!H281*100</f>
        <v>1.5673814020664372</v>
      </c>
    </row>
    <row r="282" spans="1:8" x14ac:dyDescent="0.2">
      <c r="A282" s="58">
        <f>PSCE!A283</f>
        <v>41334</v>
      </c>
      <c r="B282" s="7">
        <f>(PSCE!B283-PSCE!B282)/PSCE!B282*100</f>
        <v>-3.3627050862126855</v>
      </c>
      <c r="C282" s="7">
        <f>(PSCE!C283-PSCE!C282)/PSCE!C282*100</f>
        <v>-9.7515295292795603</v>
      </c>
      <c r="D282" s="7">
        <f>(PSCE!D283-PSCE!D282)/PSCE!D282*100</f>
        <v>1.3302654621143977</v>
      </c>
      <c r="E282" s="7">
        <f>(PSCE!E283-PSCE!E282)/PSCE!E282*100</f>
        <v>1.1950325805112854</v>
      </c>
      <c r="F282" s="7">
        <f>(PSCE!F283-PSCE!F282)/PSCE!F282*100</f>
        <v>1.5770840038622465</v>
      </c>
      <c r="G282" s="7">
        <f>(PSCE!G283-PSCE!G282)/PSCE!G282*100</f>
        <v>8.4433880012114423E-2</v>
      </c>
      <c r="H282" s="7">
        <f>(PSCE!H283-PSCE!H282)/PSCE!H282*100</f>
        <v>2.8526330988133992</v>
      </c>
    </row>
    <row r="283" spans="1:8" x14ac:dyDescent="0.2">
      <c r="A283" s="58">
        <f>PSCE!A284</f>
        <v>41365</v>
      </c>
      <c r="B283" s="7">
        <f>(PSCE!B284-PSCE!B283)/PSCE!B283*100</f>
        <v>10.819783511681413</v>
      </c>
      <c r="C283" s="7">
        <f>(PSCE!C284-PSCE!C283)/PSCE!C283*100</f>
        <v>7.4847814056447151</v>
      </c>
      <c r="D283" s="7">
        <f>(PSCE!D284-PSCE!D283)/PSCE!D283*100</f>
        <v>-0.26557936225788342</v>
      </c>
      <c r="E283" s="7">
        <f>(PSCE!E284-PSCE!E283)/PSCE!E283*100</f>
        <v>1.1693528599370455</v>
      </c>
      <c r="F283" s="7">
        <f>(PSCE!F284-PSCE!F283)/PSCE!F283*100</f>
        <v>-1.8060836501901139</v>
      </c>
      <c r="G283" s="7">
        <f>(PSCE!G284-PSCE!G283)/PSCE!G283*100</f>
        <v>0.14433348922083755</v>
      </c>
      <c r="H283" s="7">
        <f>(PSCE!H284-PSCE!H283)/PSCE!H283*100</f>
        <v>-1.1504997942117674</v>
      </c>
    </row>
    <row r="284" spans="1:8" x14ac:dyDescent="0.2">
      <c r="A284" s="58">
        <f>PSCE!A285</f>
        <v>41395</v>
      </c>
      <c r="B284" s="7">
        <f>(PSCE!B285-PSCE!B284)/PSCE!B284*100</f>
        <v>-5.2377104001783525</v>
      </c>
      <c r="C284" s="7">
        <f>(PSCE!C285-PSCE!C284)/PSCE!C284*100</f>
        <v>-3.7971424893808727</v>
      </c>
      <c r="D284" s="7">
        <f>(PSCE!D285-PSCE!D284)/PSCE!D284*100</f>
        <v>0.76304236592151142</v>
      </c>
      <c r="E284" s="7">
        <f>(PSCE!E285-PSCE!E284)/PSCE!E284*100</f>
        <v>1.2777958714165933</v>
      </c>
      <c r="F284" s="7">
        <f>(PSCE!F285-PSCE!F284)/PSCE!F284*100</f>
        <v>-1.5617941271377864</v>
      </c>
      <c r="G284" s="7">
        <f>(PSCE!G285-PSCE!G284)/PSCE!G284*100</f>
        <v>0.32652567887307438</v>
      </c>
      <c r="H284" s="7">
        <f>(PSCE!H285-PSCE!H284)/PSCE!H284*100</f>
        <v>1.1548529321580385</v>
      </c>
    </row>
    <row r="285" spans="1:8" x14ac:dyDescent="0.2">
      <c r="A285" s="58">
        <f>PSCE!A286</f>
        <v>41426</v>
      </c>
      <c r="B285" s="7">
        <f>(PSCE!B286-PSCE!B285)/PSCE!B285*100</f>
        <v>-0.47567233748474463</v>
      </c>
      <c r="C285" s="7">
        <f>(PSCE!C286-PSCE!C285)/PSCE!C285*100</f>
        <v>23.615199357773616</v>
      </c>
      <c r="D285" s="7">
        <f>(PSCE!D286-PSCE!D285)/PSCE!D285*100</f>
        <v>0.77006583495346148</v>
      </c>
      <c r="E285" s="7">
        <f>(PSCE!E286-PSCE!E285)/PSCE!E285*100</f>
        <v>1.2404638910745442</v>
      </c>
      <c r="F285" s="7">
        <f>(PSCE!F286-PSCE!F285)/PSCE!F285*100</f>
        <v>-0.59660394676457085</v>
      </c>
      <c r="G285" s="7">
        <f>(PSCE!G286-PSCE!G285)/PSCE!G285*100</f>
        <v>0.165378261702885</v>
      </c>
      <c r="H285" s="7">
        <f>(PSCE!H286-PSCE!H285)/PSCE!H285*100</f>
        <v>1.3507721204888732</v>
      </c>
    </row>
    <row r="286" spans="1:8" x14ac:dyDescent="0.2">
      <c r="A286" s="58">
        <f>PSCE!A287</f>
        <v>41456</v>
      </c>
      <c r="B286" s="7">
        <f>(PSCE!B287-PSCE!B286)/PSCE!B286*100</f>
        <v>1.3200759394552748</v>
      </c>
      <c r="C286" s="7">
        <f>(PSCE!C287-PSCE!C286)/PSCE!C286*100</f>
        <v>-15.423747158783419</v>
      </c>
      <c r="D286" s="7">
        <f>(PSCE!D287-PSCE!D286)/PSCE!D286*100</f>
        <v>-0.31132991909317964</v>
      </c>
      <c r="E286" s="7">
        <f>(PSCE!E287-PSCE!E286)/PSCE!E286*100</f>
        <v>1.4378108780276815</v>
      </c>
      <c r="F286" s="7">
        <f>(PSCE!F287-PSCE!F286)/PSCE!F286*100</f>
        <v>-2.2424482258277272</v>
      </c>
      <c r="G286" s="7">
        <f>(PSCE!G287-PSCE!G286)/PSCE!G286*100</f>
        <v>2.004588685736987E-3</v>
      </c>
      <c r="H286" s="7">
        <f>(PSCE!H287-PSCE!H286)/PSCE!H286*100</f>
        <v>-1.1846956091018708</v>
      </c>
    </row>
    <row r="287" spans="1:8" x14ac:dyDescent="0.2">
      <c r="A287" s="58">
        <f>PSCE!A288</f>
        <v>41487</v>
      </c>
      <c r="B287" s="7">
        <f>(PSCE!B288-PSCE!B287)/PSCE!B287*100</f>
        <v>2.1683022499599005</v>
      </c>
      <c r="C287" s="7">
        <f>(PSCE!C288-PSCE!C287)/PSCE!C287*100</f>
        <v>18.37727156385974</v>
      </c>
      <c r="D287" s="7">
        <f>(PSCE!D288-PSCE!D287)/PSCE!D287*100</f>
        <v>1.5077756963294295</v>
      </c>
      <c r="E287" s="7">
        <f>(PSCE!E288-PSCE!E287)/PSCE!E287*100</f>
        <v>1.0723172913245234</v>
      </c>
      <c r="F287" s="7">
        <f>(PSCE!F288-PSCE!F287)/PSCE!F287*100</f>
        <v>0</v>
      </c>
      <c r="G287" s="7">
        <f>(PSCE!G288-PSCE!G287)/PSCE!G287*100</f>
        <v>0.64537350205557342</v>
      </c>
      <c r="H287" s="7">
        <f>(PSCE!H288-PSCE!H287)/PSCE!H287*100</f>
        <v>2.6690342327110685</v>
      </c>
    </row>
    <row r="288" spans="1:8" x14ac:dyDescent="0.2">
      <c r="A288" s="58">
        <f>PSCE!A289</f>
        <v>41518</v>
      </c>
      <c r="B288" s="7">
        <f>(PSCE!B289-PSCE!B288)/PSCE!B288*100</f>
        <v>0.27688179716267519</v>
      </c>
      <c r="C288" s="7">
        <f>(PSCE!C289-PSCE!C288)/PSCE!C288*100</f>
        <v>0.92972972972972978</v>
      </c>
      <c r="D288" s="7">
        <f>(PSCE!D289-PSCE!D288)/PSCE!D288*100</f>
        <v>0.6454150755871737</v>
      </c>
      <c r="E288" s="7">
        <f>(PSCE!E289-PSCE!E288)/PSCE!E288*100</f>
        <v>1.109719521439636</v>
      </c>
      <c r="F288" s="7">
        <f>(PSCE!F289-PSCE!F288)/PSCE!F288*100</f>
        <v>2.5570098502226419</v>
      </c>
      <c r="G288" s="7">
        <f>(PSCE!G289-PSCE!G288)/PSCE!G288*100</f>
        <v>0.34411051370331175</v>
      </c>
      <c r="H288" s="7">
        <f>(PSCE!H289-PSCE!H288)/PSCE!H288*100</f>
        <v>0.82079470719299585</v>
      </c>
    </row>
    <row r="289" spans="1:8" x14ac:dyDescent="0.2">
      <c r="A289" s="58">
        <f>PSCE!A290</f>
        <v>41548</v>
      </c>
      <c r="B289" s="7">
        <f>(PSCE!B290-PSCE!B289)/PSCE!B289*100</f>
        <v>1.8588101337887846</v>
      </c>
      <c r="C289" s="7">
        <f>(PSCE!C290-PSCE!C289)/PSCE!C289*100</f>
        <v>4.4237360754070272</v>
      </c>
      <c r="D289" s="7">
        <f>(PSCE!D290-PSCE!D289)/PSCE!D289*100</f>
        <v>-0.21754243574348622</v>
      </c>
      <c r="E289" s="7">
        <f>(PSCE!E290-PSCE!E289)/PSCE!E289*100</f>
        <v>1.2898620170351753</v>
      </c>
      <c r="F289" s="7">
        <f>(PSCE!F290-PSCE!F289)/PSCE!F289*100</f>
        <v>-0.71705808828366557</v>
      </c>
      <c r="G289" s="7">
        <f>(PSCE!G290-PSCE!G289)/PSCE!G289*100</f>
        <v>0.32569822120051822</v>
      </c>
      <c r="H289" s="7">
        <f>(PSCE!H290-PSCE!H289)/PSCE!H289*100</f>
        <v>-1.30196443759548</v>
      </c>
    </row>
    <row r="290" spans="1:8" x14ac:dyDescent="0.2">
      <c r="A290" s="58">
        <f>PSCE!A291</f>
        <v>41579</v>
      </c>
      <c r="B290" s="7">
        <f>(PSCE!B291-PSCE!B290)/PSCE!B290*100</f>
        <v>-3.4450716820836709</v>
      </c>
      <c r="C290" s="7">
        <f>(PSCE!C291-PSCE!C290)/PSCE!C290*100</f>
        <v>5.0877013026977131</v>
      </c>
      <c r="D290" s="7">
        <f>(PSCE!D291-PSCE!D290)/PSCE!D290*100</f>
        <v>1.2474289695543326</v>
      </c>
      <c r="E290" s="7">
        <f>(PSCE!E291-PSCE!E290)/PSCE!E290*100</f>
        <v>0.88403586347165097</v>
      </c>
      <c r="F290" s="7">
        <f>(PSCE!F291-PSCE!F290)/PSCE!F290*100</f>
        <v>-1.8619135966074742</v>
      </c>
      <c r="G290" s="7">
        <f>(PSCE!G291-PSCE!G290)/PSCE!G290*100</f>
        <v>-3.1474876753375458E-2</v>
      </c>
      <c r="H290" s="7">
        <f>(PSCE!H291-PSCE!H290)/PSCE!H290*100</f>
        <v>2.8920228983431238</v>
      </c>
    </row>
    <row r="291" spans="1:8" x14ac:dyDescent="0.2">
      <c r="A291" s="58">
        <v>41609</v>
      </c>
      <c r="B291" s="7">
        <f>(PSCE!B292-PSCE!B291)/PSCE!B291*100</f>
        <v>-0.6143226170577637</v>
      </c>
      <c r="C291" s="7">
        <f>(PSCE!C292-PSCE!C291)/PSCE!C291*100</f>
        <v>1.1420204978038067</v>
      </c>
      <c r="D291" s="7">
        <f>(PSCE!D292-PSCE!D291)/PSCE!D291*100</f>
        <v>0.46576769974878096</v>
      </c>
      <c r="E291" s="7">
        <f>(PSCE!E292-PSCE!E291)/PSCE!E291*100</f>
        <v>0.79271151999642731</v>
      </c>
      <c r="F291" s="7">
        <f>(PSCE!F292-PSCE!F291)/PSCE!F291*100</f>
        <v>-1.3706029302545406</v>
      </c>
      <c r="G291" s="7">
        <f>(PSCE!G292-PSCE!G291)/PSCE!G291*100</f>
        <v>-0.17892354414346989</v>
      </c>
      <c r="H291" s="7">
        <f>(PSCE!H292-PSCE!H291)/PSCE!H291*100</f>
        <v>1.1137468529377297</v>
      </c>
    </row>
    <row r="292" spans="1:8" x14ac:dyDescent="0.2">
      <c r="A292" s="58">
        <v>41640</v>
      </c>
      <c r="B292" s="7">
        <f>(PSCE!B293-PSCE!B292)/PSCE!B292*100</f>
        <v>13.342361232453841</v>
      </c>
      <c r="C292" s="7">
        <f>(PSCE!C293-PSCE!C292)/PSCE!C292*100</f>
        <v>-1.1387762980119669</v>
      </c>
      <c r="D292" s="7">
        <f>(PSCE!D293-PSCE!D292)/PSCE!D292*100</f>
        <v>0.60960997005819995</v>
      </c>
      <c r="E292" s="7">
        <f>(PSCE!E293-PSCE!E292)/PSCE!E292*100</f>
        <v>0.88996917389845742</v>
      </c>
      <c r="F292" s="7">
        <f>(PSCE!F293-PSCE!F292)/PSCE!F292*100</f>
        <v>-2.7792990142387732</v>
      </c>
      <c r="G292" s="7">
        <f>(PSCE!G293-PSCE!G292)/PSCE!G292*100</f>
        <v>8.6062475048641063E-2</v>
      </c>
      <c r="H292" s="7">
        <f>(PSCE!H293-PSCE!H292)/PSCE!H292*100</f>
        <v>1.1509378159858359</v>
      </c>
    </row>
    <row r="293" spans="1:8" x14ac:dyDescent="0.2">
      <c r="A293" s="58">
        <v>41671</v>
      </c>
      <c r="B293" s="7">
        <f>(PSCE!B294-PSCE!B293)/PSCE!B293*100</f>
        <v>-4.0680121789848274</v>
      </c>
      <c r="C293" s="7">
        <f>(PSCE!C294-PSCE!C293)/PSCE!C293*100</f>
        <v>-4.2659117532213982</v>
      </c>
      <c r="D293" s="7">
        <f>(PSCE!D294-PSCE!D293)/PSCE!D293*100</f>
        <v>1.631995765386103</v>
      </c>
      <c r="E293" s="7">
        <f>(PSCE!E294-PSCE!E293)/PSCE!E293*100</f>
        <v>0.83914197341096308</v>
      </c>
      <c r="F293" s="7">
        <f>(PSCE!F294-PSCE!F293)/PSCE!F293*100</f>
        <v>-2.8376285030277426</v>
      </c>
      <c r="G293" s="7">
        <f>(PSCE!G294-PSCE!G293)/PSCE!G293*100</f>
        <v>0.67359136477660109</v>
      </c>
      <c r="H293" s="7">
        <f>(PSCE!H294-PSCE!H293)/PSCE!H293*100</f>
        <v>2.9958858305633895</v>
      </c>
    </row>
    <row r="294" spans="1:8" x14ac:dyDescent="0.2">
      <c r="A294" s="58">
        <v>41699</v>
      </c>
      <c r="B294" s="7">
        <f>(PSCE!B295-PSCE!B294)/PSCE!B294*100</f>
        <v>3.1336837523854162</v>
      </c>
      <c r="C294" s="7">
        <f>(PSCE!C295-PSCE!C294)/PSCE!C294*100</f>
        <v>-12.81737534414194</v>
      </c>
      <c r="D294" s="7">
        <f>(PSCE!D295-PSCE!D294)/PSCE!D294*100</f>
        <v>1.0751068396185786</v>
      </c>
      <c r="E294" s="7">
        <f>(PSCE!E295-PSCE!E294)/PSCE!E294*100</f>
        <v>0.45636531623596605</v>
      </c>
      <c r="F294" s="7">
        <f>(PSCE!F295-PSCE!F294)/PSCE!F294*100</f>
        <v>1.2971954489455757</v>
      </c>
      <c r="G294" s="7">
        <f>(PSCE!G295-PSCE!G294)/PSCE!G294*100</f>
        <v>0.32904180771759106</v>
      </c>
      <c r="H294" s="7">
        <f>(PSCE!H295-PSCE!H294)/PSCE!H294*100</f>
        <v>2.0629452451557713</v>
      </c>
    </row>
    <row r="295" spans="1:8" x14ac:dyDescent="0.2">
      <c r="A295" s="58">
        <v>41730</v>
      </c>
      <c r="B295" s="7">
        <f>(PSCE!B296-PSCE!B295)/PSCE!B295*100</f>
        <v>-0.40512903749391332</v>
      </c>
      <c r="C295" s="7">
        <f>(PSCE!C296-PSCE!C295)/PSCE!C295*100</f>
        <v>-9.8362573099415211</v>
      </c>
      <c r="D295" s="7">
        <f>(PSCE!D296-PSCE!D295)/PSCE!D295*100</f>
        <v>-2.9965919711946652E-2</v>
      </c>
      <c r="E295" s="7">
        <f>(PSCE!E296-PSCE!E295)/PSCE!E295*100</f>
        <v>0.42858912424129814</v>
      </c>
      <c r="F295" s="7">
        <f>(PSCE!F296-PSCE!F295)/PSCE!F295*100</f>
        <v>-0.98011160394906283</v>
      </c>
      <c r="G295" s="7">
        <f>(PSCE!G296-PSCE!G295)/PSCE!G295*100</f>
        <v>0.24755432021066631</v>
      </c>
      <c r="H295" s="7">
        <f>(PSCE!H296-PSCE!H295)/PSCE!H295*100</f>
        <v>-0.44916622345173901</v>
      </c>
    </row>
    <row r="296" spans="1:8" x14ac:dyDescent="0.2">
      <c r="A296" s="58">
        <v>41760</v>
      </c>
      <c r="B296" s="7">
        <f>(PSCE!B297-PSCE!B296)/PSCE!B296*100</f>
        <v>-1.6049439051896663</v>
      </c>
      <c r="C296" s="7">
        <f>(PSCE!C297-PSCE!C296)/PSCE!C296*100</f>
        <v>1.3231288104812557</v>
      </c>
      <c r="D296" s="7">
        <f>(PSCE!D297-PSCE!D296)/PSCE!D296*100</f>
        <v>0.59390748222718281</v>
      </c>
      <c r="E296" s="7">
        <f>(PSCE!E297-PSCE!E296)/PSCE!E296*100</f>
        <v>0.7434382554640091</v>
      </c>
      <c r="F296" s="7">
        <f>(PSCE!F297-PSCE!F296)/PSCE!F296*100</f>
        <v>-0.41181995520554876</v>
      </c>
      <c r="G296" s="7">
        <f>(PSCE!G297-PSCE!G296)/PSCE!G296*100</f>
        <v>0.45138015083353267</v>
      </c>
      <c r="H296" s="7">
        <f>(PSCE!H297-PSCE!H296)/PSCE!H296*100</f>
        <v>0.71256373806651596</v>
      </c>
    </row>
    <row r="297" spans="1:8" x14ac:dyDescent="0.2">
      <c r="A297" s="58">
        <v>41791</v>
      </c>
      <c r="B297" s="7">
        <f>(PSCE!B298-PSCE!B297)/PSCE!B297*100</f>
        <v>0.831461716322488</v>
      </c>
      <c r="C297" s="7">
        <f>(PSCE!C298-PSCE!C297)/PSCE!C297*100</f>
        <v>23.633337600819356</v>
      </c>
      <c r="D297" s="7">
        <f>(PSCE!D298-PSCE!D297)/PSCE!D297*100</f>
        <v>1.0113953432457434</v>
      </c>
      <c r="E297" s="7">
        <f>(PSCE!E298-PSCE!E297)/PSCE!E297*100</f>
        <v>0.56379413250080346</v>
      </c>
      <c r="F297" s="7">
        <f>(PSCE!F298-PSCE!F297)/PSCE!F297*100</f>
        <v>-0.4207777132907719</v>
      </c>
      <c r="G297" s="7">
        <f>(PSCE!G298-PSCE!G297)/PSCE!G297*100</f>
        <v>0.43102723288306671</v>
      </c>
      <c r="H297" s="7">
        <f>(PSCE!H298-PSCE!H297)/PSCE!H297*100</f>
        <v>1.7814113516588674</v>
      </c>
    </row>
    <row r="298" spans="1:8" x14ac:dyDescent="0.2">
      <c r="A298" s="58">
        <v>41821</v>
      </c>
      <c r="B298" s="7">
        <f>(PSCE!B299-PSCE!B298)/PSCE!B298*100</f>
        <v>-0.97178600996097098</v>
      </c>
      <c r="C298" s="7">
        <f>(PSCE!C299-PSCE!C298)/PSCE!C298*100</f>
        <v>11.577094335715026</v>
      </c>
      <c r="D298" s="7">
        <f>(PSCE!D299-PSCE!D298)/PSCE!D298*100</f>
        <v>0.8052680929735998</v>
      </c>
      <c r="E298" s="7">
        <f>(PSCE!E299-PSCE!E298)/PSCE!E298*100</f>
        <v>0.62789713809171621</v>
      </c>
      <c r="F298" s="7">
        <f>(PSCE!F299-PSCE!F298)/PSCE!F298*100</f>
        <v>-0.55369371994754479</v>
      </c>
      <c r="G298" s="7">
        <f>(PSCE!G299-PSCE!G298)/PSCE!G298*100</f>
        <v>0.32587157645333259</v>
      </c>
      <c r="H298" s="7">
        <f>(PSCE!H299-PSCE!H298)/PSCE!H298*100</f>
        <v>1.3770177813383426</v>
      </c>
    </row>
    <row r="299" spans="1:8" x14ac:dyDescent="0.2">
      <c r="A299" s="58">
        <v>41852</v>
      </c>
      <c r="B299" s="7">
        <f>(PSCE!B300-PSCE!B299)/PSCE!B299*100</f>
        <v>2.4357230534452445</v>
      </c>
      <c r="C299" s="7">
        <f>(PSCE!C300-PSCE!C299)/PSCE!C299*100</f>
        <v>4.7517401392111376</v>
      </c>
      <c r="D299" s="7">
        <f>(PSCE!D300-PSCE!D299)/PSCE!D299*100</f>
        <v>0.42343652864883524</v>
      </c>
      <c r="E299" s="7">
        <f>(PSCE!E300-PSCE!E299)/PSCE!E299*100</f>
        <v>0.4016695904663965</v>
      </c>
      <c r="F299" s="7">
        <f>(PSCE!F300-PSCE!F299)/PSCE!F299*100</f>
        <v>-0.1391941391941392</v>
      </c>
      <c r="G299" s="7">
        <f>(PSCE!G300-PSCE!G299)/PSCE!G299*100</f>
        <v>0.3141822168999458</v>
      </c>
      <c r="H299" s="7">
        <f>(PSCE!H300-PSCE!H299)/PSCE!H299*100</f>
        <v>0.54981088612837936</v>
      </c>
    </row>
    <row r="300" spans="1:8" x14ac:dyDescent="0.2">
      <c r="A300" s="58">
        <v>41883</v>
      </c>
      <c r="B300" s="7">
        <f>(PSCE!B301-PSCE!B300)/PSCE!B300*100</f>
        <v>-2.0111927247289265</v>
      </c>
      <c r="C300" s="7">
        <f>(PSCE!C301-PSCE!C300)/PSCE!C300*100</f>
        <v>-7.3978913794630996</v>
      </c>
      <c r="D300" s="7">
        <f>(PSCE!D301-PSCE!D300)/PSCE!D300*100</f>
        <v>0.81369913175874264</v>
      </c>
      <c r="E300" s="7">
        <f>(PSCE!E301-PSCE!E300)/PSCE!E300*100</f>
        <v>0.4765806692614506</v>
      </c>
      <c r="F300" s="7">
        <f>(PSCE!F301-PSCE!F300)/PSCE!F300*100</f>
        <v>3.0518670677133009</v>
      </c>
      <c r="G300" s="7">
        <f>(PSCE!G301-PSCE!G300)/PSCE!G300*100</f>
        <v>0.25442974892469494</v>
      </c>
      <c r="H300" s="7">
        <f>(PSCE!H301-PSCE!H300)/PSCE!H300*100</f>
        <v>1.4641677288688022</v>
      </c>
    </row>
    <row r="301" spans="1:8" x14ac:dyDescent="0.2">
      <c r="A301" s="58">
        <v>41913</v>
      </c>
      <c r="B301" s="7">
        <f>(PSCE!B302-PSCE!B301)/PSCE!B301*100</f>
        <v>8.3804311182501436</v>
      </c>
      <c r="C301" s="7">
        <f>(PSCE!C302-PSCE!C301)/PSCE!C301*100</f>
        <v>0.9567546880979716</v>
      </c>
      <c r="D301" s="7">
        <f>(PSCE!D302-PSCE!D301)/PSCE!D301*100</f>
        <v>0.63595539556517366</v>
      </c>
      <c r="E301" s="7">
        <f>(PSCE!E302-PSCE!E301)/PSCE!E301*100</f>
        <v>2.0528887956105897</v>
      </c>
      <c r="F301" s="7">
        <f>(PSCE!F302-PSCE!F301)/PSCE!F301*100</f>
        <v>-2.5129920979568587</v>
      </c>
      <c r="G301" s="7">
        <f>(PSCE!G302-PSCE!G301)/PSCE!G301*100</f>
        <v>1.1338599461506071</v>
      </c>
      <c r="H301" s="7">
        <f>(PSCE!H302-PSCE!H301)/PSCE!H301*100</f>
        <v>-0.25276334708885889</v>
      </c>
    </row>
    <row r="302" spans="1:8" x14ac:dyDescent="0.2">
      <c r="A302" s="58">
        <v>41944</v>
      </c>
      <c r="B302" s="7">
        <f>(PSCE!B303-PSCE!B302)/PSCE!B302*100</f>
        <v>-0.76726498697845202</v>
      </c>
      <c r="C302" s="7">
        <f>(PSCE!C303-PSCE!C302)/PSCE!C302*100</f>
        <v>-9.1357088703563303</v>
      </c>
      <c r="D302" s="7">
        <f>(PSCE!D303-PSCE!D302)/PSCE!D302*100</f>
        <v>0.41644060867728344</v>
      </c>
      <c r="E302" s="7">
        <f>(PSCE!E303-PSCE!E302)/PSCE!E302*100</f>
        <v>-0.55879216280771027</v>
      </c>
      <c r="F302" s="7">
        <f>(PSCE!F303-PSCE!F302)/PSCE!F302*100</f>
        <v>0.35782094347889587</v>
      </c>
      <c r="G302" s="7">
        <f>(PSCE!G303-PSCE!G302)/PSCE!G302*100</f>
        <v>-0.17138123427313712</v>
      </c>
      <c r="H302" s="7">
        <f>(PSCE!H303-PSCE!H302)/PSCE!H302*100</f>
        <v>1.3205741797623234</v>
      </c>
    </row>
    <row r="303" spans="1:8" x14ac:dyDescent="0.2">
      <c r="A303" s="58">
        <v>41974</v>
      </c>
      <c r="B303" s="7">
        <f>(PSCE!B304-PSCE!B303)/PSCE!B303*100</f>
        <v>2.6705428977080654</v>
      </c>
      <c r="C303" s="7">
        <f>(PSCE!C304-PSCE!C303)/PSCE!C303*100</f>
        <v>14.080100125156445</v>
      </c>
      <c r="D303" s="7">
        <f>(PSCE!D304-PSCE!D303)/PSCE!D303*100</f>
        <v>-1.226547268304661</v>
      </c>
      <c r="E303" s="7">
        <f>(PSCE!E304-PSCE!E303)/PSCE!E303*100</f>
        <v>-0.60299874436812173</v>
      </c>
      <c r="F303" s="7">
        <f>(PSCE!F304-PSCE!F303)/PSCE!F303*100</f>
        <v>-0.90955395474059519</v>
      </c>
      <c r="G303" s="7">
        <f>(PSCE!G304-PSCE!G303)/PSCE!G303*100</f>
        <v>-0.46561775041123371</v>
      </c>
      <c r="H303" s="7">
        <f>(PSCE!H304-PSCE!H303)/PSCE!H303*100</f>
        <v>-2.1909172516894375</v>
      </c>
    </row>
    <row r="304" spans="1:8" x14ac:dyDescent="0.2">
      <c r="A304" s="58">
        <v>42005</v>
      </c>
      <c r="B304" s="7">
        <f>(PSCE!B305-PSCE!B304)/PSCE!B304*100</f>
        <v>14.191300599834777</v>
      </c>
      <c r="C304" s="7">
        <f>(PSCE!C305-PSCE!C304)/PSCE!C304*100</f>
        <v>12.84512707990492</v>
      </c>
      <c r="D304" s="7">
        <f>(PSCE!D305-PSCE!D304)/PSCE!D304*100</f>
        <v>1.8979464960501582</v>
      </c>
      <c r="E304" s="7">
        <f>(PSCE!E305-PSCE!E304)/PSCE!E304*100</f>
        <v>1.3666870768114994</v>
      </c>
      <c r="F304" s="7">
        <f>(PSCE!F305-PSCE!F304)/PSCE!F304*100</f>
        <v>-0.99133499779703338</v>
      </c>
      <c r="G304" s="7">
        <f>(PSCE!G305-PSCE!G304)/PSCE!G304*100</f>
        <v>1.0722532096309794</v>
      </c>
      <c r="H304" s="7">
        <f>(PSCE!H305-PSCE!H304)/PSCE!H304*100</f>
        <v>2.9498203591735708</v>
      </c>
    </row>
    <row r="305" spans="1:8" x14ac:dyDescent="0.2">
      <c r="A305" s="58">
        <v>42036</v>
      </c>
      <c r="B305" s="7">
        <f>(PSCE!B306-PSCE!B305)/PSCE!B305*100</f>
        <v>-6.1341427612816641</v>
      </c>
      <c r="C305" s="7">
        <f>(PSCE!C306-PSCE!C305)/PSCE!C305*100</f>
        <v>-17.621323827270519</v>
      </c>
      <c r="D305" s="7">
        <f>(PSCE!D306-PSCE!D305)/PSCE!D305*100</f>
        <v>1.4166822359114624</v>
      </c>
      <c r="E305" s="7">
        <f>(PSCE!E306-PSCE!E305)/PSCE!E305*100</f>
        <v>0.40758638485538018</v>
      </c>
      <c r="F305" s="7">
        <f>(PSCE!F306-PSCE!F305)/PSCE!F305*100</f>
        <v>-1.5278498850404212</v>
      </c>
      <c r="G305" s="7">
        <f>(PSCE!G306-PSCE!G305)/PSCE!G305*100</f>
        <v>0.62539673255795958</v>
      </c>
      <c r="H305" s="7">
        <f>(PSCE!H306-PSCE!H305)/PSCE!H305*100</f>
        <v>2.5573436031852403</v>
      </c>
    </row>
    <row r="306" spans="1:8" x14ac:dyDescent="0.2">
      <c r="A306" s="58">
        <v>42064</v>
      </c>
      <c r="B306" s="7">
        <f>(PSCE!B307-PSCE!B306)/PSCE!B306*100</f>
        <v>-0.1357155223930612</v>
      </c>
      <c r="C306" s="7">
        <f>(PSCE!C307-PSCE!C306)/PSCE!C306*100</f>
        <v>32.159716758457904</v>
      </c>
      <c r="D306" s="7">
        <f>(PSCE!D307-PSCE!D306)/PSCE!D306*100</f>
        <v>1.2534819457752391</v>
      </c>
      <c r="E306" s="7">
        <f>(PSCE!E307-PSCE!E306)/PSCE!E306*100</f>
        <v>0.77214664945593448</v>
      </c>
      <c r="F306" s="7">
        <f>(PSCE!F307-PSCE!F306)/PSCE!F306*100</f>
        <v>0.17323190479777056</v>
      </c>
      <c r="G306" s="7">
        <f>(PSCE!G307-PSCE!G306)/PSCE!G306*100</f>
        <v>0.42884263774550324</v>
      </c>
      <c r="H306" s="7">
        <f>(PSCE!H307-PSCE!H306)/PSCE!H306*100</f>
        <v>2.2292969179861344</v>
      </c>
    </row>
    <row r="307" spans="1:8" x14ac:dyDescent="0.2">
      <c r="A307" s="58">
        <v>42095</v>
      </c>
      <c r="B307" s="7">
        <f>(PSCE!B308-PSCE!B307)/PSCE!B307*100</f>
        <v>3.0032213323788643</v>
      </c>
      <c r="C307" s="7">
        <f>(PSCE!C308-PSCE!C307)/PSCE!C307*100</f>
        <v>-31.396041077541305</v>
      </c>
      <c r="D307" s="7">
        <f>(PSCE!D308-PSCE!D307)/PSCE!D307*100</f>
        <v>0.33086084588796127</v>
      </c>
      <c r="E307" s="7">
        <f>(PSCE!E308-PSCE!E307)/PSCE!E307*100</f>
        <v>0.16083879605640661</v>
      </c>
      <c r="F307" s="7">
        <f>(PSCE!F308-PSCE!F307)/PSCE!F307*100</f>
        <v>-2.6992481203007519</v>
      </c>
      <c r="G307" s="7">
        <f>(PSCE!G308-PSCE!G307)/PSCE!G307*100</f>
        <v>0.40922283408941962</v>
      </c>
      <c r="H307" s="7">
        <f>(PSCE!H308-PSCE!H307)/PSCE!H307*100</f>
        <v>0.33661941978627918</v>
      </c>
    </row>
    <row r="308" spans="1:8" x14ac:dyDescent="0.2">
      <c r="A308" s="58">
        <v>42125</v>
      </c>
      <c r="B308" s="7">
        <f>(PSCE!B309-PSCE!B308)/PSCE!B308*100</f>
        <v>5.9898576377200312</v>
      </c>
      <c r="C308" s="7">
        <f>(PSCE!C309-PSCE!C308)/PSCE!C308*100</f>
        <v>11.682395053693458</v>
      </c>
      <c r="D308" s="7">
        <f>(PSCE!D309-PSCE!D308)/PSCE!D308*100</f>
        <v>0.23778596708869995</v>
      </c>
      <c r="E308" s="7">
        <f>(PSCE!E309-PSCE!E308)/PSCE!E308*100</f>
        <v>0.60673396581804928</v>
      </c>
      <c r="F308" s="7">
        <f>(PSCE!F309-PSCE!F308)/PSCE!F308*100</f>
        <v>-1.607294644926976</v>
      </c>
      <c r="G308" s="7">
        <f>(PSCE!G309-PSCE!G308)/PSCE!G308*100</f>
        <v>0.32906169101429322</v>
      </c>
      <c r="H308" s="7">
        <f>(PSCE!H309-PSCE!H308)/PSCE!H308*100</f>
        <v>6.2041549541757453E-2</v>
      </c>
    </row>
    <row r="309" spans="1:8" x14ac:dyDescent="0.2">
      <c r="A309" s="58">
        <v>42156</v>
      </c>
      <c r="B309" s="7">
        <f>(PSCE!B310-PSCE!B309)/PSCE!B309*100</f>
        <v>-1.2980892372316992</v>
      </c>
      <c r="C309" s="7">
        <f>(PSCE!C310-PSCE!C309)/PSCE!C309*100</f>
        <v>-6.4199689199689196</v>
      </c>
      <c r="D309" s="7">
        <f>(PSCE!D310-PSCE!D309)/PSCE!D309*100</f>
        <v>-0.19670815956657228</v>
      </c>
      <c r="E309" s="7">
        <f>(PSCE!E310-PSCE!E309)/PSCE!E309*100</f>
        <v>-0.51823604185000494</v>
      </c>
      <c r="F309" s="7">
        <f>(PSCE!F310-PSCE!F309)/PSCE!F309*100</f>
        <v>-0.30629074059530353</v>
      </c>
      <c r="G309" s="7">
        <f>(PSCE!G310-PSCE!G309)/PSCE!G309*100</f>
        <v>0.41728624535315989</v>
      </c>
      <c r="H309" s="7">
        <f>(PSCE!H310-PSCE!H309)/PSCE!H309*100</f>
        <v>-0.70663565958479546</v>
      </c>
    </row>
    <row r="310" spans="1:8" x14ac:dyDescent="0.2">
      <c r="A310" s="58">
        <v>42186</v>
      </c>
      <c r="B310" s="7">
        <f>(PSCE!B311-PSCE!B310)/PSCE!B310*100</f>
        <v>0.4240279017625444</v>
      </c>
      <c r="C310" s="7">
        <f>(PSCE!C311-PSCE!C310)/PSCE!C310*100</f>
        <v>12.983912817851584</v>
      </c>
      <c r="D310" s="7">
        <f>(PSCE!D311-PSCE!D310)/PSCE!D310*100</f>
        <v>0.89955077169741349</v>
      </c>
      <c r="E310" s="7">
        <f>(PSCE!E311-PSCE!E310)/PSCE!E310*100</f>
        <v>0.40472253379433154</v>
      </c>
      <c r="F310" s="7">
        <f>(PSCE!F311-PSCE!F310)/PSCE!F310*100</f>
        <v>-2.772963604852686</v>
      </c>
      <c r="G310" s="7">
        <f>(PSCE!G311-PSCE!G310)/PSCE!G310*100</f>
        <v>0.50709316227738432</v>
      </c>
      <c r="H310" s="7">
        <f>(PSCE!H311-PSCE!H310)/PSCE!H310*100</f>
        <v>1.4722968131625294</v>
      </c>
    </row>
    <row r="311" spans="1:8" x14ac:dyDescent="0.2">
      <c r="A311" s="58">
        <v>42217</v>
      </c>
      <c r="B311" s="7">
        <f>(PSCE!B312-PSCE!B311)/PSCE!B311*100</f>
        <v>0.75093155824758517</v>
      </c>
      <c r="C311" s="7">
        <f>(PSCE!C312-PSCE!C311)/PSCE!C311*100</f>
        <v>-1.4881499173250046</v>
      </c>
      <c r="D311" s="7">
        <f>(PSCE!D312-PSCE!D311)/PSCE!D311*100</f>
        <v>0.71813356843378784</v>
      </c>
      <c r="E311" s="7">
        <f>(PSCE!E312-PSCE!E311)/PSCE!E311*100</f>
        <v>9.6453949717260359E-2</v>
      </c>
      <c r="F311" s="7">
        <f>(PSCE!F312-PSCE!F311)/PSCE!F311*100</f>
        <v>-1.7582239507373199</v>
      </c>
      <c r="G311" s="7">
        <f>(PSCE!G312-PSCE!G311)/PSCE!G311*100</f>
        <v>0.68434896020814251</v>
      </c>
      <c r="H311" s="7">
        <f>(PSCE!H312-PSCE!H311)/PSCE!H311*100</f>
        <v>0.95475119467635872</v>
      </c>
    </row>
    <row r="312" spans="1:8" x14ac:dyDescent="0.2">
      <c r="A312" s="58">
        <v>42248</v>
      </c>
      <c r="B312" s="7">
        <f>(PSCE!B313-PSCE!B312)/PSCE!B312*100</f>
        <v>-4.1231930893683373</v>
      </c>
      <c r="C312" s="7">
        <f>(PSCE!C313-PSCE!C312)/PSCE!C312*100</f>
        <v>8.6441626258858637</v>
      </c>
      <c r="D312" s="7">
        <f>(PSCE!D313-PSCE!D312)/PSCE!D312*100</f>
        <v>0.80079846565966006</v>
      </c>
      <c r="E312" s="7">
        <f>(PSCE!E313-PSCE!E312)/PSCE!E312*100</f>
        <v>0.25686680032561388</v>
      </c>
      <c r="F312" s="7">
        <f>(PSCE!F313-PSCE!F312)/PSCE!F312*100</f>
        <v>1.0391752577319586</v>
      </c>
      <c r="G312" s="7">
        <f>(PSCE!G313-PSCE!G312)/PSCE!G312*100</f>
        <v>0.90385211778762009</v>
      </c>
      <c r="H312" s="7">
        <f>(PSCE!H313-PSCE!H312)/PSCE!H312*100</f>
        <v>0.85159095198912915</v>
      </c>
    </row>
    <row r="313" spans="1:8" x14ac:dyDescent="0.2">
      <c r="A313" s="58">
        <v>42278</v>
      </c>
      <c r="B313" s="7">
        <f>(PSCE!B314-PSCE!B313)/PSCE!B313*100</f>
        <v>2.4166969846127508</v>
      </c>
      <c r="C313" s="7">
        <f>(PSCE!C314-PSCE!C313)/PSCE!C313*100</f>
        <v>-7.7246588275684494E-2</v>
      </c>
      <c r="D313" s="7">
        <f>(PSCE!D314-PSCE!D313)/PSCE!D313*100</f>
        <v>0.60057173232616157</v>
      </c>
      <c r="E313" s="7">
        <f>(PSCE!E314-PSCE!E313)/PSCE!E313*100</f>
        <v>0.57869307748806464</v>
      </c>
      <c r="F313" s="7">
        <f>(PSCE!F314-PSCE!F313)/PSCE!F313*100</f>
        <v>2.1304383315647701</v>
      </c>
      <c r="G313" s="7">
        <f>(PSCE!G314-PSCE!G313)/PSCE!G313*100</f>
        <v>0.44956707745144253</v>
      </c>
      <c r="H313" s="7">
        <f>(PSCE!H314-PSCE!H313)/PSCE!H313*100</f>
        <v>0.74012618199407088</v>
      </c>
    </row>
    <row r="314" spans="1:8" x14ac:dyDescent="0.2">
      <c r="A314" s="58">
        <v>42309</v>
      </c>
      <c r="B314" s="7">
        <f>(PSCE!B315-PSCE!B314)/PSCE!B314*100</f>
        <v>0.92359932088285235</v>
      </c>
      <c r="C314" s="7">
        <f>(PSCE!C315-PSCE!C314)/PSCE!C314*100</f>
        <v>-4.1831300463837833</v>
      </c>
      <c r="D314" s="7">
        <f>(PSCE!D315-PSCE!D314)/PSCE!D314*100</f>
        <v>1.8332876191150316</v>
      </c>
      <c r="E314" s="7">
        <f>(PSCE!E315-PSCE!E314)/PSCE!E314*100</f>
        <v>0.64239889776672254</v>
      </c>
      <c r="F314" s="7">
        <f>(PSCE!F315-PSCE!F314)/PSCE!F314*100</f>
        <v>0.30370843989769819</v>
      </c>
      <c r="G314" s="7">
        <f>(PSCE!G315-PSCE!G314)/PSCE!G314*100</f>
        <v>0.80783024408810666</v>
      </c>
      <c r="H314" s="7">
        <f>(PSCE!H315-PSCE!H314)/PSCE!H314*100</f>
        <v>3.1898432021000755</v>
      </c>
    </row>
    <row r="315" spans="1:8" x14ac:dyDescent="0.2">
      <c r="A315" s="58">
        <v>42339</v>
      </c>
      <c r="B315" s="7">
        <f>(PSCE!B316-PSCE!B315)/PSCE!B315*100</f>
        <v>13.520158597878806</v>
      </c>
      <c r="C315" s="7">
        <f>(PSCE!C316-PSCE!C315)/PSCE!C315*100</f>
        <v>-3.8995965934558492</v>
      </c>
      <c r="D315" s="7">
        <f>(PSCE!D316-PSCE!D315)/PSCE!D315*100</f>
        <v>-0.33982952916337222</v>
      </c>
      <c r="E315" s="7">
        <f>(PSCE!E316-PSCE!E315)/PSCE!E315*100</f>
        <v>0.11450825224694101</v>
      </c>
      <c r="F315" s="7">
        <f>(PSCE!F316-PSCE!F315)/PSCE!F315*100</f>
        <v>2.2231075697211158</v>
      </c>
      <c r="G315" s="7">
        <f>(PSCE!G316-PSCE!G315)/PSCE!G315*100</f>
        <v>2.1238229464015441E-2</v>
      </c>
      <c r="H315" s="7">
        <f>(PSCE!H316-PSCE!H315)/PSCE!H315*100</f>
        <v>-0.83566762220528334</v>
      </c>
    </row>
    <row r="316" spans="1:8" x14ac:dyDescent="0.2">
      <c r="A316" s="58">
        <v>42370</v>
      </c>
      <c r="B316" s="7">
        <f>(PSCE!B317-PSCE!B316)/PSCE!B316*100</f>
        <v>-4.3618025379252483</v>
      </c>
      <c r="C316" s="7">
        <f>(PSCE!C317-PSCE!C316)/PSCE!C316*100</f>
        <v>-9.4123134328358216</v>
      </c>
      <c r="D316" s="7">
        <f>(PSCE!D317-PSCE!D316)/PSCE!D316*100</f>
        <v>0.61509017986453229</v>
      </c>
      <c r="E316" s="7">
        <f>(PSCE!E317-PSCE!E316)/PSCE!E316*100</f>
        <v>0.3502096444961596</v>
      </c>
      <c r="F316" s="7">
        <f>(PSCE!F317-PSCE!F316)/PSCE!F316*100</f>
        <v>-2.6580403772702472</v>
      </c>
      <c r="G316" s="7">
        <f>(PSCE!G317-PSCE!G316)/PSCE!G316*100</f>
        <v>0.22868960288062665</v>
      </c>
      <c r="H316" s="7">
        <f>(PSCE!H317-PSCE!H316)/PSCE!H316*100</f>
        <v>1.0948469100637888</v>
      </c>
    </row>
    <row r="317" spans="1:8" x14ac:dyDescent="0.2">
      <c r="A317" s="58">
        <v>42401</v>
      </c>
      <c r="B317" s="7">
        <f>(PSCE!B318-PSCE!B317)/PSCE!B317*100</f>
        <v>-3.3788325935531853</v>
      </c>
      <c r="C317" s="7">
        <f>(PSCE!C318-PSCE!C317)/PSCE!C317*100</f>
        <v>1.4107712902893625</v>
      </c>
      <c r="D317" s="7">
        <f>(PSCE!D318-PSCE!D317)/PSCE!D317*100</f>
        <v>1.6133454180581142</v>
      </c>
      <c r="E317" s="7">
        <f>(PSCE!E318-PSCE!E317)/PSCE!E317*100</f>
        <v>0.17096717768737268</v>
      </c>
      <c r="F317" s="7">
        <f>(PSCE!F318-PSCE!F317)/PSCE!F317*100</f>
        <v>-0.11210762331838565</v>
      </c>
      <c r="G317" s="7">
        <f>(PSCE!G318-PSCE!G317)/PSCE!G317*100</f>
        <v>0.97785043360811963</v>
      </c>
      <c r="H317" s="7">
        <f>(PSCE!H318-PSCE!H317)/PSCE!H317*100</f>
        <v>2.6363377684345393</v>
      </c>
    </row>
    <row r="318" spans="1:8" x14ac:dyDescent="0.2">
      <c r="A318" s="58">
        <v>42430</v>
      </c>
      <c r="B318" s="7">
        <f>(PSCE!B319-PSCE!B318)/PSCE!B318*100</f>
        <v>-1.4803118523635646E-2</v>
      </c>
      <c r="C318" s="7">
        <f>(PSCE!C319-PSCE!C318)/PSCE!C318*100</f>
        <v>-8.6616571892770118</v>
      </c>
      <c r="D318" s="7">
        <f>(PSCE!D319-PSCE!D318)/PSCE!D318*100</f>
        <v>1.0184419931828717</v>
      </c>
      <c r="E318" s="7">
        <f>(PSCE!E319-PSCE!E318)/PSCE!E318*100</f>
        <v>0.27938939897482118</v>
      </c>
      <c r="F318" s="7">
        <f>(PSCE!F319-PSCE!F318)/PSCE!F318*100</f>
        <v>0.52108385441718774</v>
      </c>
      <c r="G318" s="7">
        <f>(PSCE!G319-PSCE!G318)/PSCE!G318*100</f>
        <v>0.30907490544880167</v>
      </c>
      <c r="H318" s="7">
        <f>(PSCE!H319-PSCE!H318)/PSCE!H318*100</f>
        <v>1.8903711963059135</v>
      </c>
    </row>
    <row r="319" spans="1:8" x14ac:dyDescent="0.2">
      <c r="E319" s="7"/>
    </row>
    <row r="320" spans="1:8" x14ac:dyDescent="0.2">
      <c r="A320" s="2" t="s">
        <v>26</v>
      </c>
      <c r="B320" s="11">
        <f t="shared" ref="B320:H320" si="0">AVERAGE(B5:B15)</f>
        <v>2.7801003235350765</v>
      </c>
      <c r="C320" s="11">
        <f t="shared" si="0"/>
        <v>1.3172548708050273</v>
      </c>
      <c r="D320" s="11">
        <f t="shared" si="0"/>
        <v>1.1789952756346949</v>
      </c>
      <c r="E320" s="11">
        <f t="shared" si="0"/>
        <v>1.399123284566558</v>
      </c>
      <c r="F320" s="11">
        <f t="shared" si="0"/>
        <v>1.6588169318687462</v>
      </c>
      <c r="G320" s="11">
        <f t="shared" si="0"/>
        <v>1.2111885732002217</v>
      </c>
      <c r="H320" s="11">
        <f t="shared" si="0"/>
        <v>1.0163331032480067</v>
      </c>
    </row>
    <row r="321" spans="1:8" x14ac:dyDescent="0.2">
      <c r="A321" s="2" t="s">
        <v>7</v>
      </c>
      <c r="B321" s="11">
        <f>AVERAGE(B16:B27)</f>
        <v>-1.0464527737180758</v>
      </c>
      <c r="C321" s="11">
        <f t="shared" ref="C321:H321" si="1">AVERAGE(C16:C27)</f>
        <v>2.5087687124256042</v>
      </c>
      <c r="D321" s="11">
        <f t="shared" si="1"/>
        <v>1.1932522325515074</v>
      </c>
      <c r="E321" s="11">
        <f t="shared" si="1"/>
        <v>0.54666065032338063</v>
      </c>
      <c r="F321" s="11">
        <f t="shared" si="1"/>
        <v>1.581563691559456</v>
      </c>
      <c r="G321" s="11">
        <f t="shared" si="1"/>
        <v>1.3911194062691885</v>
      </c>
      <c r="H321" s="11">
        <f t="shared" si="1"/>
        <v>1.1402255330817279</v>
      </c>
    </row>
    <row r="322" spans="1:8" x14ac:dyDescent="0.2">
      <c r="A322" s="2" t="s">
        <v>8</v>
      </c>
      <c r="B322" s="11">
        <f>AVERAGE(B28:B39)</f>
        <v>8.1467751744063914</v>
      </c>
      <c r="C322" s="11">
        <f t="shared" ref="C322:H322" si="2">AVERAGE(C28:C39)</f>
        <v>0.11809176979481184</v>
      </c>
      <c r="D322" s="11">
        <f t="shared" si="2"/>
        <v>0.6102570510668589</v>
      </c>
      <c r="E322" s="11">
        <f t="shared" si="2"/>
        <v>0.13809284935194013</v>
      </c>
      <c r="F322" s="11">
        <f t="shared" si="2"/>
        <v>0.76764028044561838</v>
      </c>
      <c r="G322" s="11">
        <f t="shared" si="2"/>
        <v>1.339654136592767</v>
      </c>
      <c r="H322" s="11">
        <f t="shared" si="2"/>
        <v>-3.4950689990481919E-2</v>
      </c>
    </row>
    <row r="323" spans="1:8" x14ac:dyDescent="0.2">
      <c r="A323" s="2" t="s">
        <v>9</v>
      </c>
      <c r="B323" s="11">
        <f>AVERAGE(B40:B51)</f>
        <v>0.79985452071294283</v>
      </c>
      <c r="C323" s="11">
        <f t="shared" ref="C323:H323" si="3">AVERAGE(C40:C51)</f>
        <v>-3.6573744004897577</v>
      </c>
      <c r="D323" s="11">
        <f t="shared" si="3"/>
        <v>1.0506082247273727</v>
      </c>
      <c r="E323" s="11">
        <f t="shared" si="3"/>
        <v>1.3901779636286793</v>
      </c>
      <c r="F323" s="11">
        <f t="shared" si="3"/>
        <v>0.5618374363242129</v>
      </c>
      <c r="G323" s="11">
        <f t="shared" si="3"/>
        <v>1.3705549015817129</v>
      </c>
      <c r="H323" s="11">
        <f t="shared" si="3"/>
        <v>0.69374339016004971</v>
      </c>
    </row>
    <row r="324" spans="1:8" x14ac:dyDescent="0.2">
      <c r="A324" s="2" t="s">
        <v>10</v>
      </c>
      <c r="B324" s="11">
        <f>AVERAGE(B52:B63)</f>
        <v>5.316946895911685</v>
      </c>
      <c r="C324" s="11">
        <f t="shared" ref="C324:H324" si="4">AVERAGE(C52:C63)</f>
        <v>0.1246022123921724</v>
      </c>
      <c r="D324" s="11">
        <f t="shared" si="4"/>
        <v>1.2683240518749417</v>
      </c>
      <c r="E324" s="11">
        <f t="shared" si="4"/>
        <v>2.0605418382846676</v>
      </c>
      <c r="F324" s="11">
        <f t="shared" si="4"/>
        <v>0.58665311193757008</v>
      </c>
      <c r="G324" s="11">
        <f t="shared" si="4"/>
        <v>1.3810129552385499</v>
      </c>
      <c r="H324" s="11">
        <f t="shared" si="4"/>
        <v>1.0288499403156919</v>
      </c>
    </row>
    <row r="325" spans="1:8" x14ac:dyDescent="0.2">
      <c r="A325" s="2" t="s">
        <v>11</v>
      </c>
      <c r="B325" s="11">
        <f>AVERAGE(B64:B75)</f>
        <v>1.9619992497353671</v>
      </c>
      <c r="C325" s="11">
        <f t="shared" ref="C325:H325" si="5">AVERAGE(C64:C75)</f>
        <v>0.63163756956273021</v>
      </c>
      <c r="D325" s="11">
        <f t="shared" si="5"/>
        <v>1.3942624556369534</v>
      </c>
      <c r="E325" s="11">
        <f t="shared" si="5"/>
        <v>2.0364031213698679</v>
      </c>
      <c r="F325" s="11">
        <f t="shared" si="5"/>
        <v>1.2967095922401131</v>
      </c>
      <c r="G325" s="11">
        <f t="shared" si="5"/>
        <v>1.4729189180355602</v>
      </c>
      <c r="H325" s="11">
        <f t="shared" si="5"/>
        <v>1.106219941860666</v>
      </c>
    </row>
    <row r="326" spans="1:8" x14ac:dyDescent="0.2">
      <c r="A326" s="2" t="s">
        <v>12</v>
      </c>
      <c r="B326" s="11">
        <f>AVERAGE(B76:B87)</f>
        <v>-0.11197875891598737</v>
      </c>
      <c r="C326" s="11">
        <f t="shared" ref="C326:H326" si="6">AVERAGE(C76:C87)</f>
        <v>-1.396894039524285</v>
      </c>
      <c r="D326" s="11">
        <f t="shared" si="6"/>
        <v>1.371302505227683</v>
      </c>
      <c r="E326" s="11">
        <f t="shared" si="6"/>
        <v>1.6194232965729232</v>
      </c>
      <c r="F326" s="11">
        <f t="shared" si="6"/>
        <v>1.3175533248287821</v>
      </c>
      <c r="G326" s="11">
        <f t="shared" si="6"/>
        <v>1.3070267602554113</v>
      </c>
      <c r="H326" s="11">
        <f t="shared" si="6"/>
        <v>1.384138477455916</v>
      </c>
    </row>
    <row r="327" spans="1:8" x14ac:dyDescent="0.2">
      <c r="A327" s="2" t="s">
        <v>13</v>
      </c>
      <c r="B327" s="11">
        <f>AVERAGE(B88:B99)</f>
        <v>1.3818508914014371</v>
      </c>
      <c r="C327" s="11">
        <f t="shared" ref="C327:H327" si="7">AVERAGE(C88:C99)</f>
        <v>0.74749607325576795</v>
      </c>
      <c r="D327" s="11">
        <f t="shared" si="7"/>
        <v>1.1288578574879473</v>
      </c>
      <c r="E327" s="11">
        <f t="shared" si="7"/>
        <v>0.73548369528513202</v>
      </c>
      <c r="F327" s="11">
        <f t="shared" si="7"/>
        <v>-0.24655070645540147</v>
      </c>
      <c r="G327" s="11">
        <f t="shared" si="7"/>
        <v>0.906101500255999</v>
      </c>
      <c r="H327" s="11">
        <f t="shared" si="7"/>
        <v>1.7881407433093859</v>
      </c>
    </row>
    <row r="328" spans="1:8" x14ac:dyDescent="0.2">
      <c r="A328" s="2" t="s">
        <v>14</v>
      </c>
      <c r="B328" s="11">
        <f>AVERAGE(B100:B111)</f>
        <v>1.9271060001417266</v>
      </c>
      <c r="C328" s="11">
        <f t="shared" ref="C328:H328" si="8">AVERAGE(C100:C111)</f>
        <v>0.64724648198155499</v>
      </c>
      <c r="D328" s="11">
        <f t="shared" si="8"/>
        <v>1.2969095552680729</v>
      </c>
      <c r="E328" s="11">
        <f t="shared" si="8"/>
        <v>0.33758453059627341</v>
      </c>
      <c r="F328" s="11">
        <f t="shared" si="8"/>
        <v>-9.8387027184873386E-3</v>
      </c>
      <c r="G328" s="11">
        <f t="shared" si="8"/>
        <v>0.79736366229326483</v>
      </c>
      <c r="H328" s="11">
        <f t="shared" si="8"/>
        <v>2.3079219816213326</v>
      </c>
    </row>
    <row r="329" spans="1:8" x14ac:dyDescent="0.2">
      <c r="A329" s="2" t="s">
        <v>15</v>
      </c>
      <c r="B329" s="11">
        <f>AVERAGE(B113:B123)</f>
        <v>1.5837171301250961</v>
      </c>
      <c r="C329" s="11">
        <f t="shared" ref="C329:H329" si="9">AVERAGE(C113:C123)</f>
        <v>-1.2597271184271503</v>
      </c>
      <c r="D329" s="11">
        <f t="shared" si="9"/>
        <v>0.73943431011100147</v>
      </c>
      <c r="E329" s="11">
        <f t="shared" si="9"/>
        <v>5.6048842068388553E-2</v>
      </c>
      <c r="F329" s="11">
        <f t="shared" si="9"/>
        <v>0.23701333945058306</v>
      </c>
      <c r="G329" s="11">
        <f t="shared" si="9"/>
        <v>0.32575613969033573</v>
      </c>
      <c r="H329" s="11">
        <f t="shared" si="9"/>
        <v>1.3725979810097813</v>
      </c>
    </row>
    <row r="330" spans="1:8" x14ac:dyDescent="0.2">
      <c r="A330" s="2" t="s">
        <v>16</v>
      </c>
      <c r="B330" s="11">
        <f>AVERAGE(B124:B135)</f>
        <v>4.3113839371428542</v>
      </c>
      <c r="C330" s="11">
        <f t="shared" ref="C330:H330" si="10">AVERAGE(C124:C135)</f>
        <v>4.513713420235006</v>
      </c>
      <c r="D330" s="11">
        <f t="shared" si="10"/>
        <v>0.64975219731064193</v>
      </c>
      <c r="E330" s="11">
        <f t="shared" si="10"/>
        <v>0.72013279601463831</v>
      </c>
      <c r="F330" s="11">
        <f t="shared" si="10"/>
        <v>0.75493213388676061</v>
      </c>
      <c r="G330" s="11">
        <f t="shared" si="10"/>
        <v>0.90148590180200883</v>
      </c>
      <c r="H330" s="11">
        <f t="shared" si="10"/>
        <v>0.39390165598718824</v>
      </c>
    </row>
    <row r="331" spans="1:8" x14ac:dyDescent="0.2">
      <c r="A331" s="2" t="s">
        <v>17</v>
      </c>
      <c r="B331" s="11">
        <f>AVERAGE(B136:B146)</f>
        <v>8.7377756265467413E-2</v>
      </c>
      <c r="C331" s="11">
        <f t="shared" ref="C331:H331" si="11">AVERAGE(C136:C146)</f>
        <v>1.1475934903571945</v>
      </c>
      <c r="D331" s="11">
        <f t="shared" si="11"/>
        <v>0.89821416698542011</v>
      </c>
      <c r="E331" s="11">
        <f t="shared" si="11"/>
        <v>1.0945740701855629</v>
      </c>
      <c r="F331" s="11">
        <f t="shared" si="11"/>
        <v>1.7230900128568032</v>
      </c>
      <c r="G331" s="11">
        <f t="shared" si="11"/>
        <v>1.1329778230138718</v>
      </c>
      <c r="H331" s="11">
        <f t="shared" si="11"/>
        <v>0.54145491004570356</v>
      </c>
    </row>
    <row r="332" spans="1:8" x14ac:dyDescent="0.2">
      <c r="A332" s="2" t="s">
        <v>18</v>
      </c>
      <c r="B332" s="11">
        <f>AVERAGE(B148:B159)</f>
        <v>-3.5214726099269598</v>
      </c>
      <c r="C332" s="11">
        <f t="shared" ref="C332:H332" si="12">AVERAGE(C148:C159)</f>
        <v>0.23557754554959823</v>
      </c>
      <c r="D332" s="11">
        <f t="shared" si="12"/>
        <v>0.62732432998944188</v>
      </c>
      <c r="E332" s="11">
        <f t="shared" si="12"/>
        <v>1.3935078840918953</v>
      </c>
      <c r="F332" s="11">
        <f t="shared" si="12"/>
        <v>0.34964875334323636</v>
      </c>
      <c r="G332" s="11">
        <f t="shared" si="12"/>
        <v>0.8254504828302931</v>
      </c>
      <c r="H332" s="11">
        <f t="shared" si="12"/>
        <v>0.26209714958274333</v>
      </c>
    </row>
    <row r="333" spans="1:8" x14ac:dyDescent="0.2">
      <c r="A333" s="2" t="s">
        <v>19</v>
      </c>
      <c r="B333" s="11">
        <f>AVERAGE(B160:B171)</f>
        <v>14.131094739916463</v>
      </c>
      <c r="C333" s="11">
        <f t="shared" ref="C333:H333" si="13">AVERAGE(C160:C171)</f>
        <v>-0.34084889401769908</v>
      </c>
      <c r="D333" s="11">
        <f t="shared" si="13"/>
        <v>0.99196378209719693</v>
      </c>
      <c r="E333" s="11">
        <f t="shared" si="13"/>
        <v>1.2807899225958577</v>
      </c>
      <c r="F333" s="11">
        <f t="shared" si="13"/>
        <v>1.4505847028009244</v>
      </c>
      <c r="G333" s="11">
        <f t="shared" si="13"/>
        <v>1.2466838200218993</v>
      </c>
      <c r="H333" s="11">
        <f t="shared" si="13"/>
        <v>0.5920403037013271</v>
      </c>
    </row>
    <row r="334" spans="1:8" x14ac:dyDescent="0.2">
      <c r="A334" s="2" t="s">
        <v>20</v>
      </c>
      <c r="B334" s="11">
        <f>AVERAGE(B172:B183)</f>
        <v>-3.4777470931761499E-2</v>
      </c>
      <c r="C334" s="11">
        <f t="shared" ref="C334:H334" si="14">AVERAGE(C172:C183)</f>
        <v>-2.4522023045173884</v>
      </c>
      <c r="D334" s="11">
        <f t="shared" si="14"/>
        <v>1.2872756078054988</v>
      </c>
      <c r="E334" s="11">
        <f t="shared" si="14"/>
        <v>1.7210389865611857</v>
      </c>
      <c r="F334" s="11">
        <f t="shared" si="14"/>
        <v>1.2402401112792387</v>
      </c>
      <c r="G334" s="11">
        <f t="shared" si="14"/>
        <v>1.8364945534437831</v>
      </c>
      <c r="H334" s="11">
        <f t="shared" si="14"/>
        <v>0.48632355721513437</v>
      </c>
    </row>
    <row r="335" spans="1:8" x14ac:dyDescent="0.2">
      <c r="A335" s="2" t="s">
        <v>21</v>
      </c>
      <c r="B335" s="11">
        <f>AVERAGE(B184:B195)</f>
        <v>0.65057502359635722</v>
      </c>
      <c r="C335" s="11">
        <f t="shared" ref="C335:H335" si="15">AVERAGE(C184:C195)</f>
        <v>2.2633469848077459E-2</v>
      </c>
      <c r="D335" s="11">
        <f t="shared" si="15"/>
        <v>1.6127810380161218</v>
      </c>
      <c r="E335" s="11">
        <f t="shared" si="15"/>
        <v>1.4252668314451666</v>
      </c>
      <c r="F335" s="11">
        <f t="shared" si="15"/>
        <v>1.1954661158021727</v>
      </c>
      <c r="G335" s="11">
        <f t="shared" si="15"/>
        <v>2.0526150485192627</v>
      </c>
      <c r="H335" s="11">
        <f t="shared" si="15"/>
        <v>1.1267696967859824</v>
      </c>
    </row>
    <row r="336" spans="1:8" x14ac:dyDescent="0.2">
      <c r="A336" s="2" t="s">
        <v>22</v>
      </c>
      <c r="B336" s="11">
        <f>AVERAGE(B196:B207)</f>
        <v>0.57708200777104113</v>
      </c>
      <c r="C336" s="11">
        <f t="shared" ref="C336:H336" si="16">AVERAGE(C196:C207)</f>
        <v>-0.97052404937430092</v>
      </c>
      <c r="D336" s="11">
        <f t="shared" si="16"/>
        <v>2.0554019322665895</v>
      </c>
      <c r="E336" s="11">
        <f t="shared" si="16"/>
        <v>1.0801063863930651</v>
      </c>
      <c r="F336" s="11">
        <f t="shared" si="16"/>
        <v>1.6302668028652019</v>
      </c>
      <c r="G336" s="11">
        <f t="shared" si="16"/>
        <v>2.2104142196028418</v>
      </c>
      <c r="H336" s="11">
        <f t="shared" si="16"/>
        <v>2.2359095702885461</v>
      </c>
    </row>
    <row r="337" spans="1:8" x14ac:dyDescent="0.2">
      <c r="A337" s="2" t="s">
        <v>23</v>
      </c>
      <c r="B337" s="11">
        <f>AVERAGE(B208:B219)</f>
        <v>1.2626580865581236</v>
      </c>
      <c r="C337" s="11">
        <f t="shared" ref="C337:H337" si="17">AVERAGE(C208:C219)</f>
        <v>0.42679323369061678</v>
      </c>
      <c r="D337" s="11">
        <f t="shared" si="17"/>
        <v>1.6820342259916501</v>
      </c>
      <c r="E337" s="11">
        <f t="shared" si="17"/>
        <v>1.5346115956485853</v>
      </c>
      <c r="F337" s="11">
        <f t="shared" si="17"/>
        <v>-0.34561572066172469</v>
      </c>
      <c r="G337" s="11">
        <f t="shared" si="17"/>
        <v>1.8584179328099379</v>
      </c>
      <c r="H337" s="11">
        <f t="shared" si="17"/>
        <v>1.7148506755433386</v>
      </c>
    </row>
    <row r="338" spans="1:8" x14ac:dyDescent="0.2">
      <c r="A338" s="2" t="s">
        <v>24</v>
      </c>
      <c r="B338" s="11">
        <f>AVERAGE(B220:B231)</f>
        <v>0.89171635593799781</v>
      </c>
      <c r="C338" s="11">
        <f t="shared" ref="C338:H338" si="18">AVERAGE(C220:C231)</f>
        <v>4.5618438772484433</v>
      </c>
      <c r="D338" s="11">
        <f t="shared" si="18"/>
        <v>1.1020921969730046</v>
      </c>
      <c r="E338" s="11">
        <f t="shared" si="18"/>
        <v>1.2273997588783125</v>
      </c>
      <c r="F338" s="11">
        <f t="shared" si="18"/>
        <v>-1.5953463290338561</v>
      </c>
      <c r="G338" s="11">
        <f t="shared" si="18"/>
        <v>1.0425390738164866</v>
      </c>
      <c r="H338" s="11">
        <f t="shared" si="18"/>
        <v>1.4101264696145226</v>
      </c>
    </row>
    <row r="339" spans="1:8" x14ac:dyDescent="0.2">
      <c r="A339" s="2" t="s">
        <v>25</v>
      </c>
      <c r="B339" s="11">
        <f>AVERAGE(B232:B243)</f>
        <v>0.83145519846428162</v>
      </c>
      <c r="C339" s="11">
        <f t="shared" ref="C339:H339" si="19">AVERAGE(C232:C243)</f>
        <v>-2.645565800124464</v>
      </c>
      <c r="D339" s="11">
        <f t="shared" si="19"/>
        <v>-4.5472568351881661E-2</v>
      </c>
      <c r="E339" s="11">
        <f t="shared" si="19"/>
        <v>-0.12405451497267352</v>
      </c>
      <c r="F339" s="11">
        <f t="shared" si="19"/>
        <v>-2.4167576632061896</v>
      </c>
      <c r="G339" s="11">
        <f t="shared" si="19"/>
        <v>0.2973679329908922</v>
      </c>
      <c r="H339" s="11">
        <f t="shared" si="19"/>
        <v>-0.38526987656433914</v>
      </c>
    </row>
    <row r="340" spans="1:8" x14ac:dyDescent="0.2">
      <c r="A340" s="2" t="s">
        <v>389</v>
      </c>
      <c r="B340" s="11">
        <f t="shared" ref="B340:H340" si="20">AVERAGE(B244:B255)</f>
        <v>1.9808792195634224</v>
      </c>
      <c r="C340" s="11">
        <f t="shared" si="20"/>
        <v>-1.3188695833711963</v>
      </c>
      <c r="D340" s="11">
        <f t="shared" si="20"/>
        <v>0.35389267237518124</v>
      </c>
      <c r="E340" s="11">
        <f t="shared" si="20"/>
        <v>0.48956605986783375</v>
      </c>
      <c r="F340" s="11">
        <f t="shared" si="20"/>
        <v>-1.8880531043864461</v>
      </c>
      <c r="G340" s="11">
        <f t="shared" si="20"/>
        <v>0.32866076324739096</v>
      </c>
      <c r="H340" s="11">
        <f t="shared" si="20"/>
        <v>0.46560624620436819</v>
      </c>
    </row>
    <row r="341" spans="1:8" x14ac:dyDescent="0.2">
      <c r="A341" s="2" t="s">
        <v>421</v>
      </c>
      <c r="B341" s="11">
        <f>AVERAGE(B256:B267)</f>
        <v>-0.5872915856009111</v>
      </c>
      <c r="C341" s="11">
        <f t="shared" ref="C341:H341" si="21">AVERAGE(C256:C267)</f>
        <v>7.2551801408673322</v>
      </c>
      <c r="D341" s="11">
        <f t="shared" si="21"/>
        <v>0.59357464188858888</v>
      </c>
      <c r="E341" s="11">
        <f t="shared" si="21"/>
        <v>0.84921385142292982</v>
      </c>
      <c r="F341" s="11">
        <f t="shared" si="21"/>
        <v>-1.8896299401899901</v>
      </c>
      <c r="G341" s="11">
        <f t="shared" si="21"/>
        <v>0.20924835894287175</v>
      </c>
      <c r="H341" s="11">
        <f t="shared" si="21"/>
        <v>1.1847982735632816</v>
      </c>
    </row>
    <row r="342" spans="1:8" x14ac:dyDescent="0.2">
      <c r="A342" s="2" t="s">
        <v>456</v>
      </c>
      <c r="B342" s="11">
        <f>AVERAGE(B268:B279)</f>
        <v>0.63435324345344313</v>
      </c>
      <c r="C342" s="11">
        <f t="shared" ref="C342:H342" si="22">AVERAGE(C268:C279)</f>
        <v>7.0343110859243367</v>
      </c>
      <c r="D342" s="11">
        <f t="shared" si="22"/>
        <v>0.80012498731775017</v>
      </c>
      <c r="E342" s="11">
        <f t="shared" si="22"/>
        <v>1.2850228427642281</v>
      </c>
      <c r="F342" s="11">
        <f t="shared" si="22"/>
        <v>-2.6188153593439161</v>
      </c>
      <c r="G342" s="11">
        <f t="shared" si="22"/>
        <v>0.15831054023296157</v>
      </c>
      <c r="H342" s="11">
        <f t="shared" si="22"/>
        <v>1.5798303018317268</v>
      </c>
    </row>
    <row r="343" spans="1:8" x14ac:dyDescent="0.2">
      <c r="A343" s="2" t="s">
        <v>480</v>
      </c>
      <c r="B343" s="11">
        <f>AVERAGE(B280:B291)</f>
        <v>0.17677244071485942</v>
      </c>
      <c r="C343" s="11">
        <f t="shared" ref="C343:H343" si="23">AVERAGE(C280:C291)</f>
        <v>1.3156007183124896</v>
      </c>
      <c r="D343" s="11">
        <f t="shared" si="23"/>
        <v>0.5248083695248007</v>
      </c>
      <c r="E343" s="11">
        <f t="shared" si="23"/>
        <v>1.1468181805451045</v>
      </c>
      <c r="F343" s="11">
        <f t="shared" si="23"/>
        <v>-0.8643670214120448</v>
      </c>
      <c r="G343" s="11">
        <f t="shared" si="23"/>
        <v>0.15684339040328146</v>
      </c>
      <c r="H343" s="11">
        <f t="shared" si="23"/>
        <v>0.78782810282361904</v>
      </c>
    </row>
    <row r="344" spans="1:8" x14ac:dyDescent="0.2">
      <c r="A344" s="260" t="s">
        <v>508</v>
      </c>
      <c r="B344" s="7">
        <f>AVERAGE(B292:B303)</f>
        <v>1.7471562439357033</v>
      </c>
      <c r="C344" s="7">
        <f t="shared" ref="C344:H344" si="24">AVERAGE(C292:C303)</f>
        <v>0.97751956202874479</v>
      </c>
      <c r="D344" s="7">
        <f t="shared" si="24"/>
        <v>0.56335849751190292</v>
      </c>
      <c r="E344" s="7">
        <f t="shared" si="24"/>
        <v>0.52654527183381827</v>
      </c>
      <c r="F344" s="7">
        <f t="shared" si="24"/>
        <v>-0.56984893678443871</v>
      </c>
      <c r="G344" s="7">
        <f t="shared" si="24"/>
        <v>0.30083348793452563</v>
      </c>
      <c r="H344" s="7">
        <f t="shared" si="24"/>
        <v>0.8768723112748491</v>
      </c>
    </row>
    <row r="345" spans="1:8" x14ac:dyDescent="0.2">
      <c r="A345" s="260" t="s">
        <v>552</v>
      </c>
      <c r="B345" s="7">
        <f>AVERAGE(B304:B315)</f>
        <v>2.4607211102536208</v>
      </c>
      <c r="C345" s="7">
        <f t="shared" ref="C345:H345" si="25">AVERAGE(C304:C315)</f>
        <v>1.102488113797722</v>
      </c>
      <c r="D345" s="7">
        <f t="shared" si="25"/>
        <v>0.78771349660130252</v>
      </c>
      <c r="E345" s="7">
        <f t="shared" si="25"/>
        <v>0.40745002854051654</v>
      </c>
      <c r="F345" s="7">
        <f t="shared" si="25"/>
        <v>-0.48279537004476492</v>
      </c>
      <c r="G345" s="7">
        <f t="shared" si="25"/>
        <v>0.55466609513900222</v>
      </c>
      <c r="H345" s="7">
        <f t="shared" si="25"/>
        <v>1.1501189093170889</v>
      </c>
    </row>
    <row r="346" spans="1:8" x14ac:dyDescent="0.2">
      <c r="A346" s="260" t="s">
        <v>647</v>
      </c>
      <c r="B346" s="7">
        <f>AVERAGE(B316:B318)</f>
        <v>-2.5851460833340232</v>
      </c>
      <c r="C346" s="7">
        <f t="shared" ref="C346:H346" si="26">AVERAGE(C316:C318)</f>
        <v>-5.5543997772744902</v>
      </c>
      <c r="D346" s="7">
        <f t="shared" si="26"/>
        <v>1.082292530368506</v>
      </c>
      <c r="E346" s="7">
        <f t="shared" si="26"/>
        <v>0.26685540705278449</v>
      </c>
      <c r="F346" s="7">
        <f t="shared" si="26"/>
        <v>-0.74968804872381511</v>
      </c>
      <c r="G346" s="7">
        <f t="shared" si="26"/>
        <v>0.50520498064584929</v>
      </c>
      <c r="H346" s="7">
        <f t="shared" si="26"/>
        <v>1.8738519582680804</v>
      </c>
    </row>
  </sheetData>
  <mergeCells count="2">
    <mergeCell ref="B2:H2"/>
    <mergeCell ref="A1:A4"/>
  </mergeCells>
  <phoneticPr fontId="16" type="noConversion"/>
  <conditionalFormatting sqref="D232:D318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D261:D269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D270:D318">
    <cfRule type="iconSet" priority="1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04"/>
  <sheetViews>
    <sheetView showGridLines="0" zoomScale="96" zoomScaleNormal="96" workbookViewId="0">
      <selection activeCell="L14" sqref="L14"/>
    </sheetView>
  </sheetViews>
  <sheetFormatPr defaultRowHeight="5.65" customHeight="1" x14ac:dyDescent="0.2"/>
  <cols>
    <col min="1" max="1" width="9.140625" style="40"/>
    <col min="2" max="3" width="22.7109375" style="39" customWidth="1"/>
    <col min="4" max="4" width="9.140625" style="40"/>
    <col min="5" max="5" width="18.28515625" style="40" customWidth="1"/>
    <col min="6" max="9" width="9.140625" style="38"/>
    <col min="10" max="10" width="7.85546875" style="207" customWidth="1"/>
    <col min="11" max="11" width="9.140625" style="294" customWidth="1"/>
    <col min="12" max="13" width="23.85546875" style="294" customWidth="1"/>
    <col min="14" max="14" width="19.7109375" style="262" customWidth="1"/>
    <col min="15" max="15" width="12.85546875" style="262" bestFit="1" customWidth="1"/>
    <col min="16" max="16" width="9.140625" style="262"/>
    <col min="17" max="17" width="9.140625" style="293"/>
    <col min="18" max="19" width="9.140625" style="149"/>
    <col min="20" max="22" width="9.140625" style="207"/>
    <col min="23" max="16384" width="9.140625" style="38"/>
  </cols>
  <sheetData>
    <row r="1" spans="1:29" ht="12.75" x14ac:dyDescent="0.2">
      <c r="A1" s="506" t="s">
        <v>105</v>
      </c>
      <c r="B1" s="507"/>
      <c r="C1" s="507"/>
      <c r="D1" s="507"/>
      <c r="E1" s="507"/>
      <c r="F1" s="507"/>
      <c r="G1" s="507"/>
      <c r="H1" s="507"/>
      <c r="I1" s="508"/>
      <c r="J1" s="149"/>
      <c r="R1" s="207"/>
      <c r="S1" s="207"/>
    </row>
    <row r="2" spans="1:29" ht="28.5" customHeight="1" thickBot="1" x14ac:dyDescent="0.25">
      <c r="A2" s="509"/>
      <c r="B2" s="510"/>
      <c r="C2" s="510"/>
      <c r="D2" s="510"/>
      <c r="E2" s="510"/>
      <c r="F2" s="510"/>
      <c r="G2" s="510"/>
      <c r="H2" s="510"/>
      <c r="I2" s="511"/>
      <c r="J2" s="149"/>
      <c r="R2" s="308"/>
      <c r="S2" s="249"/>
      <c r="T2" s="249"/>
      <c r="W2" s="149"/>
    </row>
    <row r="3" spans="1:29" s="129" customFormat="1" ht="12.75" x14ac:dyDescent="0.2">
      <c r="A3" s="127"/>
      <c r="B3" s="128"/>
      <c r="C3" s="128"/>
      <c r="D3" s="127"/>
      <c r="E3" s="127"/>
      <c r="J3" s="149"/>
      <c r="K3" s="294"/>
      <c r="L3" s="294"/>
      <c r="M3" s="294"/>
      <c r="N3" s="262"/>
      <c r="O3" s="262"/>
      <c r="P3" s="262"/>
      <c r="Q3" s="293"/>
      <c r="R3" s="293"/>
      <c r="S3" s="249"/>
      <c r="T3" s="249"/>
      <c r="U3" s="207"/>
      <c r="V3" s="207"/>
      <c r="W3" s="149"/>
    </row>
    <row r="4" spans="1:29" s="129" customFormat="1" ht="26.25" customHeight="1" x14ac:dyDescent="0.2">
      <c r="J4" s="149"/>
      <c r="K4" s="532"/>
      <c r="L4" s="533" t="s">
        <v>103</v>
      </c>
      <c r="M4" s="533"/>
      <c r="N4" s="533" t="s">
        <v>356</v>
      </c>
      <c r="O4" s="534"/>
      <c r="P4" s="534" t="s">
        <v>104</v>
      </c>
      <c r="Q4" s="407"/>
      <c r="R4" s="293"/>
      <c r="S4" s="249"/>
      <c r="T4" s="249"/>
      <c r="U4" s="207"/>
      <c r="V4" s="207"/>
      <c r="W4" s="149"/>
    </row>
    <row r="5" spans="1:29" s="129" customFormat="1" ht="12.75" x14ac:dyDescent="0.2">
      <c r="J5" s="149"/>
      <c r="K5" s="535">
        <v>32963</v>
      </c>
      <c r="L5" s="536">
        <v>47</v>
      </c>
      <c r="M5" s="535">
        <v>32963</v>
      </c>
      <c r="N5" s="537">
        <v>4</v>
      </c>
      <c r="O5" s="538">
        <v>36404</v>
      </c>
      <c r="P5" s="539">
        <v>50.236297837612135</v>
      </c>
      <c r="Q5" s="407"/>
      <c r="R5" s="293"/>
      <c r="S5" s="249"/>
      <c r="T5" s="249"/>
      <c r="U5" s="207"/>
      <c r="V5" s="207"/>
      <c r="W5" s="149"/>
    </row>
    <row r="6" spans="1:29" s="129" customFormat="1" ht="12.75" x14ac:dyDescent="0.2">
      <c r="J6" s="149"/>
      <c r="K6" s="535">
        <v>33054</v>
      </c>
      <c r="L6" s="536">
        <v>43</v>
      </c>
      <c r="M6" s="535">
        <v>33054</v>
      </c>
      <c r="N6" s="537">
        <v>-6</v>
      </c>
      <c r="O6" s="538">
        <v>36434</v>
      </c>
      <c r="P6" s="539">
        <v>52.1611352876943</v>
      </c>
      <c r="Q6" s="407"/>
      <c r="R6" s="293"/>
      <c r="S6" s="249"/>
      <c r="T6" s="249"/>
      <c r="U6" s="207"/>
      <c r="V6" s="207"/>
      <c r="W6" s="149"/>
    </row>
    <row r="7" spans="1:29" s="129" customFormat="1" ht="12.75" x14ac:dyDescent="0.2">
      <c r="J7" s="149"/>
      <c r="K7" s="535">
        <v>33146</v>
      </c>
      <c r="L7" s="536">
        <v>29</v>
      </c>
      <c r="M7" s="535">
        <v>33146</v>
      </c>
      <c r="N7" s="537">
        <v>4</v>
      </c>
      <c r="O7" s="538">
        <v>36465</v>
      </c>
      <c r="P7" s="539">
        <v>56.223385742553077</v>
      </c>
      <c r="Q7" s="407"/>
      <c r="R7" s="293"/>
      <c r="S7" s="249"/>
      <c r="T7" s="249"/>
      <c r="U7" s="207"/>
      <c r="V7" s="207"/>
      <c r="W7" s="149"/>
      <c r="AC7" s="146"/>
    </row>
    <row r="8" spans="1:29" s="129" customFormat="1" ht="12.75" x14ac:dyDescent="0.2">
      <c r="J8" s="149"/>
      <c r="K8" s="535">
        <v>33238</v>
      </c>
      <c r="L8" s="536">
        <v>28</v>
      </c>
      <c r="M8" s="535">
        <v>33238</v>
      </c>
      <c r="N8" s="537">
        <v>-4</v>
      </c>
      <c r="O8" s="538">
        <v>36495</v>
      </c>
      <c r="P8" s="539">
        <v>53.809905237179557</v>
      </c>
      <c r="Q8" s="407"/>
      <c r="R8" s="293"/>
      <c r="S8" s="249"/>
      <c r="T8" s="249"/>
      <c r="U8" s="207"/>
      <c r="V8" s="207"/>
      <c r="W8" s="149"/>
    </row>
    <row r="9" spans="1:29" s="129" customFormat="1" ht="12.75" x14ac:dyDescent="0.2">
      <c r="J9" s="149"/>
      <c r="K9" s="535">
        <v>33328</v>
      </c>
      <c r="L9" s="536">
        <v>30</v>
      </c>
      <c r="M9" s="535">
        <v>33328</v>
      </c>
      <c r="N9" s="537">
        <v>-1</v>
      </c>
      <c r="O9" s="538">
        <v>36526</v>
      </c>
      <c r="P9" s="539">
        <v>57.858238480905868</v>
      </c>
      <c r="Q9" s="407"/>
      <c r="R9" s="293"/>
      <c r="S9" s="249"/>
      <c r="T9" s="249"/>
      <c r="U9" s="207"/>
      <c r="V9" s="207"/>
      <c r="W9" s="149"/>
    </row>
    <row r="10" spans="1:29" s="129" customFormat="1" ht="12.75" x14ac:dyDescent="0.2">
      <c r="J10" s="149"/>
      <c r="K10" s="535">
        <v>33419</v>
      </c>
      <c r="L10" s="536">
        <v>21</v>
      </c>
      <c r="M10" s="535">
        <v>33419</v>
      </c>
      <c r="N10" s="537">
        <v>-5</v>
      </c>
      <c r="O10" s="538">
        <v>36557</v>
      </c>
      <c r="P10" s="539">
        <v>60.47465485411206</v>
      </c>
      <c r="Q10" s="407"/>
      <c r="R10" s="293"/>
      <c r="S10" s="249"/>
      <c r="T10" s="249"/>
      <c r="U10" s="207"/>
      <c r="V10" s="207"/>
      <c r="W10" s="149"/>
    </row>
    <row r="11" spans="1:29" s="129" customFormat="1" ht="12.75" x14ac:dyDescent="0.2">
      <c r="J11" s="149"/>
      <c r="K11" s="535">
        <v>33511</v>
      </c>
      <c r="L11" s="536">
        <v>17</v>
      </c>
      <c r="M11" s="535">
        <v>33511</v>
      </c>
      <c r="N11" s="537">
        <v>1</v>
      </c>
      <c r="O11" s="538">
        <v>36586</v>
      </c>
      <c r="P11" s="539">
        <v>49.040823219606594</v>
      </c>
      <c r="Q11" s="407"/>
      <c r="R11" s="293"/>
      <c r="S11" s="249"/>
      <c r="T11" s="249"/>
      <c r="U11" s="207"/>
      <c r="V11" s="207"/>
      <c r="W11" s="149"/>
    </row>
    <row r="12" spans="1:29" s="129" customFormat="1" ht="12.75" x14ac:dyDescent="0.2">
      <c r="J12" s="149"/>
      <c r="K12" s="535">
        <v>33603</v>
      </c>
      <c r="L12" s="536">
        <v>17</v>
      </c>
      <c r="M12" s="535">
        <v>33603</v>
      </c>
      <c r="N12" s="537">
        <v>0</v>
      </c>
      <c r="O12" s="538">
        <v>36617</v>
      </c>
      <c r="P12" s="539">
        <v>53.279101952750779</v>
      </c>
      <c r="Q12" s="407"/>
      <c r="R12" s="293"/>
      <c r="S12" s="249"/>
      <c r="T12" s="249"/>
      <c r="U12" s="207"/>
      <c r="V12" s="207"/>
      <c r="W12" s="149"/>
    </row>
    <row r="13" spans="1:29" s="129" customFormat="1" ht="12.75" x14ac:dyDescent="0.2">
      <c r="J13" s="149"/>
      <c r="K13" s="535">
        <v>33694</v>
      </c>
      <c r="L13" s="536">
        <v>18</v>
      </c>
      <c r="M13" s="535">
        <v>33694</v>
      </c>
      <c r="N13" s="537">
        <v>1</v>
      </c>
      <c r="O13" s="538">
        <v>36647</v>
      </c>
      <c r="P13" s="539">
        <v>50.592613043009585</v>
      </c>
      <c r="Q13" s="407"/>
      <c r="R13" s="293"/>
      <c r="S13" s="249"/>
      <c r="T13" s="249"/>
      <c r="U13" s="207"/>
      <c r="V13" s="207"/>
      <c r="W13" s="149"/>
    </row>
    <row r="14" spans="1:29" s="129" customFormat="1" ht="12.75" x14ac:dyDescent="0.2">
      <c r="J14" s="149"/>
      <c r="K14" s="535">
        <v>33785</v>
      </c>
      <c r="L14" s="536">
        <v>19</v>
      </c>
      <c r="M14" s="535">
        <v>33785</v>
      </c>
      <c r="N14" s="537">
        <v>-4</v>
      </c>
      <c r="O14" s="538">
        <v>36678</v>
      </c>
      <c r="P14" s="539">
        <v>50.306086289732185</v>
      </c>
      <c r="Q14" s="407"/>
      <c r="R14" s="293"/>
      <c r="S14" s="249"/>
      <c r="T14" s="249"/>
      <c r="U14" s="207"/>
      <c r="V14" s="207"/>
      <c r="W14" s="149"/>
    </row>
    <row r="15" spans="1:29" s="129" customFormat="1" ht="12.75" x14ac:dyDescent="0.2">
      <c r="J15" s="149"/>
      <c r="K15" s="535">
        <v>33877</v>
      </c>
      <c r="L15" s="536">
        <v>15</v>
      </c>
      <c r="M15" s="535">
        <v>33877</v>
      </c>
      <c r="N15" s="537">
        <v>-11</v>
      </c>
      <c r="O15" s="538">
        <v>36708</v>
      </c>
      <c r="P15" s="539">
        <v>48.742123339754372</v>
      </c>
      <c r="Q15" s="407"/>
      <c r="R15" s="293"/>
      <c r="S15" s="249"/>
      <c r="T15" s="249"/>
      <c r="U15" s="207"/>
      <c r="V15" s="207"/>
      <c r="W15" s="149"/>
    </row>
    <row r="16" spans="1:29" s="129" customFormat="1" ht="12.75" x14ac:dyDescent="0.2">
      <c r="J16" s="149"/>
      <c r="K16" s="535">
        <v>33969</v>
      </c>
      <c r="L16" s="536">
        <v>17</v>
      </c>
      <c r="M16" s="535">
        <v>33969</v>
      </c>
      <c r="N16" s="537">
        <v>-8</v>
      </c>
      <c r="O16" s="538">
        <v>36739</v>
      </c>
      <c r="P16" s="539">
        <v>51.238168988064643</v>
      </c>
      <c r="Q16" s="407"/>
      <c r="R16" s="293"/>
      <c r="S16" s="249"/>
      <c r="T16" s="249"/>
      <c r="U16" s="207"/>
      <c r="V16" s="207"/>
      <c r="W16" s="149"/>
    </row>
    <row r="17" spans="10:24" s="129" customFormat="1" ht="12.75" x14ac:dyDescent="0.2">
      <c r="J17" s="149"/>
      <c r="K17" s="535">
        <v>34059</v>
      </c>
      <c r="L17" s="536">
        <v>21</v>
      </c>
      <c r="M17" s="535">
        <v>34059</v>
      </c>
      <c r="N17" s="537">
        <v>-21</v>
      </c>
      <c r="O17" s="538">
        <v>36770</v>
      </c>
      <c r="P17" s="539">
        <v>51.891424183071337</v>
      </c>
      <c r="Q17" s="407"/>
      <c r="R17" s="293"/>
      <c r="S17" s="249"/>
      <c r="T17" s="249"/>
      <c r="U17" s="207"/>
      <c r="V17" s="207"/>
      <c r="W17" s="149"/>
    </row>
    <row r="18" spans="10:24" s="129" customFormat="1" ht="12.75" x14ac:dyDescent="0.2">
      <c r="J18" s="149"/>
      <c r="K18" s="535">
        <v>34150</v>
      </c>
      <c r="L18" s="536">
        <v>17</v>
      </c>
      <c r="M18" s="535">
        <v>34150</v>
      </c>
      <c r="N18" s="537">
        <v>-9</v>
      </c>
      <c r="O18" s="538">
        <v>36800</v>
      </c>
      <c r="P18" s="539">
        <v>53.446090583578453</v>
      </c>
      <c r="Q18" s="407"/>
      <c r="R18" s="293"/>
      <c r="S18" s="249"/>
      <c r="T18" s="249"/>
      <c r="U18" s="207"/>
      <c r="V18" s="207"/>
      <c r="W18" s="149"/>
    </row>
    <row r="19" spans="10:24" s="129" customFormat="1" ht="12.75" x14ac:dyDescent="0.2">
      <c r="J19" s="149"/>
      <c r="K19" s="535">
        <v>34242</v>
      </c>
      <c r="L19" s="536">
        <v>22</v>
      </c>
      <c r="M19" s="535">
        <v>34242</v>
      </c>
      <c r="N19" s="537">
        <v>-12</v>
      </c>
      <c r="O19" s="538">
        <v>36831</v>
      </c>
      <c r="P19" s="539">
        <v>53.103977142009256</v>
      </c>
      <c r="Q19" s="407"/>
      <c r="R19" s="293"/>
      <c r="S19" s="249"/>
      <c r="T19" s="249"/>
      <c r="U19" s="207"/>
      <c r="V19" s="207"/>
      <c r="W19" s="149"/>
    </row>
    <row r="20" spans="10:24" s="129" customFormat="1" ht="12.75" x14ac:dyDescent="0.2">
      <c r="J20" s="149"/>
      <c r="K20" s="535">
        <v>34334</v>
      </c>
      <c r="L20" s="536">
        <v>31</v>
      </c>
      <c r="M20" s="535">
        <v>34334</v>
      </c>
      <c r="N20" s="537">
        <v>4</v>
      </c>
      <c r="O20" s="538">
        <v>36861</v>
      </c>
      <c r="P20" s="539">
        <v>50.429014217588175</v>
      </c>
      <c r="Q20" s="407"/>
      <c r="R20" s="293"/>
      <c r="S20" s="249"/>
      <c r="T20" s="249"/>
      <c r="U20" s="207"/>
      <c r="V20" s="207"/>
      <c r="W20" s="149"/>
    </row>
    <row r="21" spans="10:24" s="129" customFormat="1" ht="12.75" x14ac:dyDescent="0.2">
      <c r="J21" s="149"/>
      <c r="K21" s="535">
        <v>34424</v>
      </c>
      <c r="L21" s="536">
        <v>37</v>
      </c>
      <c r="M21" s="535">
        <v>34424</v>
      </c>
      <c r="N21" s="537">
        <v>6</v>
      </c>
      <c r="O21" s="538">
        <v>36892</v>
      </c>
      <c r="P21" s="539">
        <v>50.269200610740697</v>
      </c>
      <c r="Q21" s="407"/>
      <c r="R21" s="293"/>
      <c r="S21" s="249"/>
      <c r="T21" s="249"/>
      <c r="U21" s="207"/>
      <c r="V21" s="207"/>
      <c r="W21" s="207"/>
      <c r="X21" s="207"/>
    </row>
    <row r="22" spans="10:24" s="129" customFormat="1" ht="12.75" x14ac:dyDescent="0.2">
      <c r="J22" s="149"/>
      <c r="K22" s="535">
        <v>34515</v>
      </c>
      <c r="L22" s="536">
        <v>57</v>
      </c>
      <c r="M22" s="535">
        <v>34515</v>
      </c>
      <c r="N22" s="537">
        <v>1</v>
      </c>
      <c r="O22" s="538">
        <v>36923</v>
      </c>
      <c r="P22" s="539">
        <v>56.09458220271059</v>
      </c>
      <c r="Q22" s="407"/>
      <c r="R22" s="293"/>
      <c r="S22" s="249"/>
      <c r="T22" s="249"/>
      <c r="U22" s="207"/>
      <c r="V22" s="207"/>
      <c r="W22" s="207"/>
      <c r="X22" s="207"/>
    </row>
    <row r="23" spans="10:24" s="129" customFormat="1" ht="12.75" x14ac:dyDescent="0.2">
      <c r="J23" s="149"/>
      <c r="K23" s="535">
        <v>34607</v>
      </c>
      <c r="L23" s="536">
        <v>45</v>
      </c>
      <c r="M23" s="535">
        <v>34607</v>
      </c>
      <c r="N23" s="537">
        <v>18</v>
      </c>
      <c r="O23" s="538">
        <v>36951</v>
      </c>
      <c r="P23" s="539">
        <v>52.887472861154976</v>
      </c>
      <c r="Q23" s="407"/>
      <c r="R23" s="293"/>
      <c r="S23" s="249"/>
      <c r="T23" s="249"/>
      <c r="U23" s="207"/>
      <c r="V23" s="207"/>
      <c r="W23" s="207"/>
      <c r="X23" s="207"/>
    </row>
    <row r="24" spans="10:24" s="129" customFormat="1" ht="12.75" x14ac:dyDescent="0.2">
      <c r="J24" s="149"/>
      <c r="K24" s="535">
        <v>34699</v>
      </c>
      <c r="L24" s="536">
        <v>67</v>
      </c>
      <c r="M24" s="535">
        <v>34699</v>
      </c>
      <c r="N24" s="537">
        <v>14</v>
      </c>
      <c r="O24" s="538">
        <v>36982</v>
      </c>
      <c r="P24" s="539">
        <v>52.767313790773322</v>
      </c>
      <c r="Q24" s="407"/>
      <c r="R24" s="293"/>
      <c r="S24" s="249"/>
      <c r="T24" s="249"/>
      <c r="U24" s="207"/>
      <c r="V24" s="207"/>
      <c r="W24" s="207"/>
      <c r="X24" s="207"/>
    </row>
    <row r="25" spans="10:24" s="129" customFormat="1" ht="12.75" x14ac:dyDescent="0.2">
      <c r="J25" s="149"/>
      <c r="K25" s="535">
        <v>34789</v>
      </c>
      <c r="L25" s="536">
        <v>66</v>
      </c>
      <c r="M25" s="535">
        <v>34789</v>
      </c>
      <c r="N25" s="537">
        <v>12</v>
      </c>
      <c r="O25" s="538">
        <v>37012</v>
      </c>
      <c r="P25" s="539">
        <v>55.526264367892985</v>
      </c>
      <c r="Q25" s="407"/>
      <c r="R25" s="293"/>
      <c r="S25" s="249"/>
      <c r="T25" s="249"/>
      <c r="U25" s="207"/>
      <c r="V25" s="207"/>
      <c r="W25" s="207"/>
      <c r="X25" s="207"/>
    </row>
    <row r="26" spans="10:24" s="129" customFormat="1" ht="12.75" x14ac:dyDescent="0.2">
      <c r="J26" s="149"/>
      <c r="K26" s="535">
        <v>34880</v>
      </c>
      <c r="L26" s="536">
        <v>65</v>
      </c>
      <c r="M26" s="535">
        <v>34880</v>
      </c>
      <c r="N26" s="537">
        <v>13</v>
      </c>
      <c r="O26" s="538">
        <v>37043</v>
      </c>
      <c r="P26" s="539">
        <v>56.950133372766317</v>
      </c>
      <c r="Q26" s="407"/>
      <c r="R26" s="293"/>
      <c r="S26" s="249"/>
      <c r="T26" s="249"/>
      <c r="U26" s="207"/>
      <c r="V26" s="207"/>
      <c r="W26" s="207"/>
      <c r="X26" s="207"/>
    </row>
    <row r="27" spans="10:24" s="129" customFormat="1" ht="12.75" x14ac:dyDescent="0.2">
      <c r="J27" s="149"/>
      <c r="K27" s="535">
        <v>34972</v>
      </c>
      <c r="L27" s="536">
        <v>53</v>
      </c>
      <c r="M27" s="535">
        <v>34972</v>
      </c>
      <c r="N27" s="537">
        <v>14</v>
      </c>
      <c r="O27" s="538">
        <v>37073</v>
      </c>
      <c r="P27" s="539">
        <v>51.266299993645006</v>
      </c>
      <c r="Q27" s="407"/>
      <c r="R27" s="293"/>
      <c r="S27" s="249"/>
      <c r="T27" s="249"/>
      <c r="U27" s="207"/>
      <c r="V27" s="207"/>
      <c r="W27" s="207"/>
      <c r="X27" s="207"/>
    </row>
    <row r="28" spans="10:24" s="129" customFormat="1" ht="12.75" x14ac:dyDescent="0.2">
      <c r="J28" s="149"/>
      <c r="K28" s="535">
        <v>35064</v>
      </c>
      <c r="L28" s="536">
        <v>64</v>
      </c>
      <c r="M28" s="535">
        <v>35064</v>
      </c>
      <c r="N28" s="537">
        <v>16</v>
      </c>
      <c r="O28" s="538">
        <v>37104</v>
      </c>
      <c r="P28" s="539">
        <v>51.404102996125374</v>
      </c>
      <c r="Q28" s="407"/>
      <c r="R28" s="293"/>
      <c r="S28" s="249"/>
      <c r="T28" s="249"/>
      <c r="U28" s="207"/>
      <c r="V28" s="207"/>
      <c r="W28" s="207"/>
      <c r="X28" s="207"/>
    </row>
    <row r="29" spans="10:24" s="129" customFormat="1" ht="12.75" x14ac:dyDescent="0.2">
      <c r="J29" s="149"/>
      <c r="K29" s="535">
        <v>35155</v>
      </c>
      <c r="L29" s="536">
        <v>51</v>
      </c>
      <c r="M29" s="535">
        <v>35155</v>
      </c>
      <c r="N29" s="537">
        <v>12</v>
      </c>
      <c r="O29" s="538">
        <v>37135</v>
      </c>
      <c r="P29" s="539">
        <v>47.159077554404753</v>
      </c>
      <c r="Q29" s="407"/>
      <c r="R29" s="293"/>
      <c r="S29" s="249"/>
      <c r="T29" s="249"/>
      <c r="U29" s="207"/>
      <c r="V29" s="207"/>
      <c r="W29" s="207"/>
      <c r="X29" s="207"/>
    </row>
    <row r="30" spans="10:24" s="129" customFormat="1" ht="12.75" x14ac:dyDescent="0.2">
      <c r="J30" s="149"/>
      <c r="K30" s="535">
        <v>35246</v>
      </c>
      <c r="L30" s="536">
        <v>42</v>
      </c>
      <c r="M30" s="535">
        <v>35246</v>
      </c>
      <c r="N30" s="537">
        <v>7</v>
      </c>
      <c r="O30" s="538">
        <v>37165</v>
      </c>
      <c r="P30" s="539">
        <v>47.662363416288187</v>
      </c>
      <c r="Q30" s="407"/>
      <c r="R30" s="293"/>
      <c r="S30" s="249"/>
      <c r="T30" s="249"/>
      <c r="U30" s="207"/>
      <c r="V30" s="207"/>
      <c r="W30" s="207"/>
      <c r="X30" s="207"/>
    </row>
    <row r="31" spans="10:24" s="129" customFormat="1" ht="12.75" x14ac:dyDescent="0.2">
      <c r="J31" s="149"/>
      <c r="K31" s="535">
        <v>35338</v>
      </c>
      <c r="L31" s="536">
        <v>34</v>
      </c>
      <c r="M31" s="535">
        <v>35338</v>
      </c>
      <c r="N31" s="537">
        <v>9</v>
      </c>
      <c r="O31" s="538">
        <v>37196</v>
      </c>
      <c r="P31" s="539">
        <v>55.627748304541512</v>
      </c>
      <c r="Q31" s="407"/>
      <c r="R31" s="293"/>
      <c r="S31" s="249"/>
      <c r="T31" s="249"/>
      <c r="U31" s="207"/>
      <c r="V31" s="207"/>
      <c r="W31" s="207"/>
      <c r="X31" s="207"/>
    </row>
    <row r="32" spans="10:24" s="129" customFormat="1" ht="12.75" x14ac:dyDescent="0.2">
      <c r="J32" s="149"/>
      <c r="K32" s="535">
        <v>35430</v>
      </c>
      <c r="L32" s="536">
        <v>42</v>
      </c>
      <c r="M32" s="535">
        <v>35430</v>
      </c>
      <c r="N32" s="537">
        <v>10</v>
      </c>
      <c r="O32" s="538">
        <v>37226</v>
      </c>
      <c r="P32" s="539">
        <v>55.135750919500893</v>
      </c>
      <c r="Q32" s="407"/>
      <c r="R32" s="293"/>
      <c r="S32" s="249"/>
      <c r="T32" s="249"/>
      <c r="U32" s="207"/>
      <c r="V32" s="207"/>
      <c r="W32" s="207"/>
      <c r="X32" s="207"/>
    </row>
    <row r="33" spans="10:24" s="129" customFormat="1" ht="12.75" x14ac:dyDescent="0.2">
      <c r="J33" s="149"/>
      <c r="K33" s="535">
        <v>35520</v>
      </c>
      <c r="L33" s="536">
        <v>45</v>
      </c>
      <c r="M33" s="535">
        <v>35520</v>
      </c>
      <c r="N33" s="537">
        <v>6</v>
      </c>
      <c r="O33" s="538">
        <v>37257</v>
      </c>
      <c r="P33" s="539">
        <v>56.303943290064083</v>
      </c>
      <c r="Q33" s="407"/>
      <c r="R33" s="293"/>
      <c r="S33" s="249"/>
      <c r="T33" s="249"/>
      <c r="U33" s="207"/>
      <c r="V33" s="207"/>
      <c r="W33" s="207"/>
      <c r="X33" s="207"/>
    </row>
    <row r="34" spans="10:24" s="129" customFormat="1" ht="12.75" x14ac:dyDescent="0.2">
      <c r="J34" s="149"/>
      <c r="K34" s="535">
        <v>35611</v>
      </c>
      <c r="L34" s="536">
        <v>38</v>
      </c>
      <c r="M34" s="535">
        <v>35611</v>
      </c>
      <c r="N34" s="537">
        <v>9</v>
      </c>
      <c r="O34" s="538">
        <v>37288</v>
      </c>
      <c r="P34" s="539">
        <v>56.19794294302578</v>
      </c>
      <c r="Q34" s="407"/>
      <c r="R34" s="293"/>
      <c r="S34" s="249"/>
      <c r="T34" s="249"/>
      <c r="U34" s="207"/>
      <c r="V34" s="207"/>
      <c r="W34" s="207"/>
      <c r="X34" s="207"/>
    </row>
    <row r="35" spans="10:24" s="129" customFormat="1" ht="12.75" x14ac:dyDescent="0.2">
      <c r="J35" s="149"/>
      <c r="K35" s="535">
        <v>35703</v>
      </c>
      <c r="L35" s="536">
        <v>32</v>
      </c>
      <c r="M35" s="535">
        <v>35703</v>
      </c>
      <c r="N35" s="537">
        <v>2</v>
      </c>
      <c r="O35" s="538">
        <v>37316</v>
      </c>
      <c r="P35" s="539">
        <v>53.030547433793899</v>
      </c>
      <c r="Q35" s="407"/>
      <c r="R35" s="293"/>
      <c r="S35" s="249"/>
      <c r="T35" s="249"/>
      <c r="U35" s="207"/>
      <c r="V35" s="207"/>
      <c r="W35" s="207"/>
      <c r="X35" s="207"/>
    </row>
    <row r="36" spans="10:24" s="129" customFormat="1" ht="12.75" x14ac:dyDescent="0.2">
      <c r="J36" s="149"/>
      <c r="K36" s="535">
        <v>35795</v>
      </c>
      <c r="L36" s="536">
        <v>29</v>
      </c>
      <c r="M36" s="535">
        <v>35795</v>
      </c>
      <c r="N36" s="537">
        <v>8</v>
      </c>
      <c r="O36" s="538">
        <v>37347</v>
      </c>
      <c r="P36" s="539">
        <v>61.28486924344665</v>
      </c>
      <c r="Q36" s="407"/>
      <c r="R36" s="293"/>
      <c r="S36" s="249"/>
      <c r="T36" s="249"/>
      <c r="U36" s="207"/>
      <c r="V36" s="207"/>
      <c r="W36" s="207"/>
      <c r="X36" s="207"/>
    </row>
    <row r="37" spans="10:24" s="129" customFormat="1" ht="12.75" x14ac:dyDescent="0.2">
      <c r="J37" s="149"/>
      <c r="K37" s="535">
        <v>35885</v>
      </c>
      <c r="L37" s="536">
        <v>29</v>
      </c>
      <c r="M37" s="535">
        <v>35885</v>
      </c>
      <c r="N37" s="537">
        <v>-4</v>
      </c>
      <c r="O37" s="538">
        <v>37377</v>
      </c>
      <c r="P37" s="539">
        <v>59.252846285416986</v>
      </c>
      <c r="Q37" s="407"/>
      <c r="R37" s="293"/>
      <c r="S37" s="249"/>
      <c r="T37" s="249"/>
      <c r="U37" s="207"/>
      <c r="V37" s="207"/>
      <c r="W37" s="207"/>
      <c r="X37" s="207"/>
    </row>
    <row r="38" spans="10:24" s="129" customFormat="1" ht="12" customHeight="1" x14ac:dyDescent="0.2">
      <c r="J38" s="149"/>
      <c r="K38" s="535">
        <v>35976</v>
      </c>
      <c r="L38" s="536">
        <v>17</v>
      </c>
      <c r="M38" s="535">
        <v>35976</v>
      </c>
      <c r="N38" s="537">
        <v>4</v>
      </c>
      <c r="O38" s="538">
        <v>37408</v>
      </c>
      <c r="P38" s="539">
        <v>57.402879714393485</v>
      </c>
      <c r="Q38" s="407"/>
      <c r="R38" s="293"/>
      <c r="S38" s="249"/>
      <c r="T38" s="249"/>
      <c r="U38" s="207"/>
      <c r="V38" s="207"/>
      <c r="W38" s="207"/>
      <c r="X38" s="207"/>
    </row>
    <row r="39" spans="10:24" s="129" customFormat="1" ht="12.75" x14ac:dyDescent="0.2">
      <c r="J39" s="149"/>
      <c r="K39" s="535">
        <v>36068</v>
      </c>
      <c r="L39" s="536">
        <v>13</v>
      </c>
      <c r="M39" s="535">
        <v>36068</v>
      </c>
      <c r="N39" s="537">
        <v>-5</v>
      </c>
      <c r="O39" s="538">
        <v>37438</v>
      </c>
      <c r="P39" s="539">
        <v>55.127937264464848</v>
      </c>
      <c r="Q39" s="407"/>
      <c r="R39" s="293"/>
      <c r="S39" s="249"/>
      <c r="T39" s="249"/>
      <c r="U39" s="207"/>
      <c r="V39" s="207"/>
      <c r="W39" s="207"/>
      <c r="X39" s="207"/>
    </row>
    <row r="40" spans="10:24" s="129" customFormat="1" ht="12.75" x14ac:dyDescent="0.2">
      <c r="J40" s="149"/>
      <c r="K40" s="535">
        <v>36160</v>
      </c>
      <c r="L40" s="536">
        <v>12</v>
      </c>
      <c r="M40" s="535">
        <v>36160</v>
      </c>
      <c r="N40" s="537">
        <v>-6</v>
      </c>
      <c r="O40" s="538">
        <v>37469</v>
      </c>
      <c r="P40" s="539">
        <v>56.137475357689048</v>
      </c>
      <c r="Q40" s="407"/>
      <c r="R40" s="293"/>
      <c r="S40" s="249"/>
      <c r="T40" s="249"/>
      <c r="U40" s="207"/>
      <c r="V40" s="207"/>
      <c r="W40" s="207"/>
      <c r="X40" s="207"/>
    </row>
    <row r="41" spans="10:24" s="129" customFormat="1" ht="12.75" x14ac:dyDescent="0.2">
      <c r="J41" s="149"/>
      <c r="K41" s="535">
        <v>36220</v>
      </c>
      <c r="L41" s="536">
        <v>12</v>
      </c>
      <c r="M41" s="535">
        <v>36220</v>
      </c>
      <c r="N41" s="537">
        <v>-3</v>
      </c>
      <c r="O41" s="538">
        <v>37500</v>
      </c>
      <c r="P41" s="539">
        <v>55.706123901006407</v>
      </c>
      <c r="Q41" s="407"/>
      <c r="R41" s="293"/>
      <c r="S41" s="249"/>
      <c r="T41" s="249"/>
      <c r="U41" s="207"/>
      <c r="V41" s="207"/>
      <c r="W41" s="207"/>
      <c r="X41" s="207"/>
    </row>
    <row r="42" spans="10:24" s="129" customFormat="1" ht="12.75" x14ac:dyDescent="0.2">
      <c r="J42" s="149"/>
      <c r="K42" s="535">
        <v>36341</v>
      </c>
      <c r="L42" s="536">
        <v>15</v>
      </c>
      <c r="M42" s="535">
        <v>36341</v>
      </c>
      <c r="N42" s="537">
        <v>-1</v>
      </c>
      <c r="O42" s="538">
        <v>37530</v>
      </c>
      <c r="P42" s="539">
        <v>53.372503090175442</v>
      </c>
      <c r="Q42" s="407"/>
      <c r="R42" s="293"/>
      <c r="S42" s="249"/>
      <c r="T42" s="249"/>
      <c r="U42" s="207"/>
      <c r="V42" s="207"/>
      <c r="W42" s="207"/>
      <c r="X42" s="207"/>
    </row>
    <row r="43" spans="10:24" s="129" customFormat="1" ht="12.75" x14ac:dyDescent="0.2">
      <c r="J43" s="149"/>
      <c r="K43" s="535">
        <v>36433</v>
      </c>
      <c r="L43" s="536">
        <v>25</v>
      </c>
      <c r="M43" s="535">
        <v>36433</v>
      </c>
      <c r="N43" s="537">
        <v>-1</v>
      </c>
      <c r="O43" s="538">
        <v>37561</v>
      </c>
      <c r="P43" s="539">
        <v>55.557719060516462</v>
      </c>
      <c r="Q43" s="407"/>
      <c r="R43" s="293"/>
      <c r="S43" s="249"/>
      <c r="T43" s="249"/>
      <c r="U43" s="207"/>
      <c r="V43" s="207"/>
      <c r="W43" s="207"/>
      <c r="X43" s="207"/>
    </row>
    <row r="44" spans="10:24" s="129" customFormat="1" ht="12.75" x14ac:dyDescent="0.2">
      <c r="J44" s="149"/>
      <c r="K44" s="535">
        <v>36525</v>
      </c>
      <c r="L44" s="536">
        <v>36</v>
      </c>
      <c r="M44" s="535">
        <v>36525</v>
      </c>
      <c r="N44" s="537">
        <v>10</v>
      </c>
      <c r="O44" s="538">
        <v>37591</v>
      </c>
      <c r="P44" s="539">
        <v>55.034765458762678</v>
      </c>
      <c r="Q44" s="407"/>
      <c r="R44" s="293"/>
      <c r="S44" s="249"/>
      <c r="T44" s="249"/>
      <c r="U44" s="207"/>
      <c r="V44" s="207"/>
      <c r="W44" s="207"/>
      <c r="X44" s="207"/>
    </row>
    <row r="45" spans="10:24" s="129" customFormat="1" ht="12.75" x14ac:dyDescent="0.2">
      <c r="J45" s="149"/>
      <c r="K45" s="535">
        <v>36616</v>
      </c>
      <c r="L45" s="536">
        <v>44</v>
      </c>
      <c r="M45" s="535">
        <v>36616</v>
      </c>
      <c r="N45" s="537">
        <v>6</v>
      </c>
      <c r="O45" s="538">
        <v>37622</v>
      </c>
      <c r="P45" s="539">
        <v>57.315653881529649</v>
      </c>
      <c r="Q45" s="407"/>
      <c r="R45" s="293"/>
      <c r="S45" s="249"/>
      <c r="T45" s="249"/>
      <c r="U45" s="207"/>
      <c r="V45" s="207"/>
      <c r="W45" s="207"/>
      <c r="X45" s="207"/>
    </row>
    <row r="46" spans="10:24" s="129" customFormat="1" ht="12.75" x14ac:dyDescent="0.2">
      <c r="J46" s="149"/>
      <c r="K46" s="535">
        <v>36707</v>
      </c>
      <c r="L46" s="536">
        <v>36</v>
      </c>
      <c r="M46" s="535">
        <v>36707</v>
      </c>
      <c r="N46" s="537">
        <v>-10</v>
      </c>
      <c r="O46" s="538">
        <v>37653</v>
      </c>
      <c r="P46" s="539">
        <v>53.990914047767546</v>
      </c>
      <c r="Q46" s="407"/>
      <c r="R46" s="293"/>
      <c r="S46" s="249"/>
      <c r="T46" s="249"/>
      <c r="U46" s="207"/>
      <c r="V46" s="207"/>
      <c r="W46" s="207"/>
      <c r="X46" s="207"/>
    </row>
    <row r="47" spans="10:24" s="129" customFormat="1" ht="12.75" x14ac:dyDescent="0.2">
      <c r="J47" s="149"/>
      <c r="K47" s="535">
        <v>36799</v>
      </c>
      <c r="L47" s="536">
        <v>39</v>
      </c>
      <c r="M47" s="535">
        <v>36799</v>
      </c>
      <c r="N47" s="537">
        <v>-9</v>
      </c>
      <c r="O47" s="538">
        <v>37681</v>
      </c>
      <c r="P47" s="539">
        <v>49.024227940623462</v>
      </c>
      <c r="Q47" s="407"/>
      <c r="R47" s="293"/>
      <c r="S47" s="249"/>
      <c r="T47" s="249"/>
      <c r="U47" s="207"/>
      <c r="V47" s="207"/>
      <c r="W47" s="207"/>
      <c r="X47" s="207"/>
    </row>
    <row r="48" spans="10:24" s="129" customFormat="1" ht="12.75" x14ac:dyDescent="0.2">
      <c r="J48" s="149"/>
      <c r="K48" s="535">
        <v>36891</v>
      </c>
      <c r="L48" s="536">
        <v>30</v>
      </c>
      <c r="M48" s="535">
        <v>36891</v>
      </c>
      <c r="N48" s="537">
        <v>-17</v>
      </c>
      <c r="O48" s="538">
        <v>37712</v>
      </c>
      <c r="P48" s="539">
        <v>49.125313585742241</v>
      </c>
      <c r="Q48" s="407"/>
      <c r="R48" s="293"/>
      <c r="S48" s="249"/>
      <c r="T48" s="249"/>
      <c r="U48" s="207"/>
      <c r="V48" s="207"/>
      <c r="W48" s="207"/>
      <c r="X48" s="207"/>
    </row>
    <row r="49" spans="10:24" s="129" customFormat="1" ht="12.75" x14ac:dyDescent="0.2">
      <c r="J49" s="149"/>
      <c r="K49" s="535">
        <v>36981</v>
      </c>
      <c r="L49" s="534">
        <v>33</v>
      </c>
      <c r="M49" s="535">
        <v>36981</v>
      </c>
      <c r="N49" s="537">
        <v>3</v>
      </c>
      <c r="O49" s="538">
        <v>37742</v>
      </c>
      <c r="P49" s="539">
        <v>46.441039134326758</v>
      </c>
      <c r="Q49" s="407"/>
      <c r="R49" s="293"/>
      <c r="S49" s="249"/>
      <c r="T49" s="249"/>
      <c r="U49" s="207"/>
      <c r="V49" s="207"/>
      <c r="W49" s="207"/>
      <c r="X49" s="207"/>
    </row>
    <row r="50" spans="10:24" s="129" customFormat="1" ht="12.75" x14ac:dyDescent="0.2">
      <c r="J50" s="149"/>
      <c r="K50" s="535">
        <v>37072</v>
      </c>
      <c r="L50" s="534">
        <v>39</v>
      </c>
      <c r="M50" s="535">
        <v>37072</v>
      </c>
      <c r="N50" s="537">
        <v>-7</v>
      </c>
      <c r="O50" s="538">
        <v>37773</v>
      </c>
      <c r="P50" s="539">
        <v>46.315206086298645</v>
      </c>
      <c r="Q50" s="407"/>
      <c r="R50" s="293"/>
      <c r="S50" s="249"/>
      <c r="T50" s="249"/>
      <c r="U50" s="207"/>
      <c r="V50" s="207"/>
      <c r="W50" s="207"/>
      <c r="X50" s="207"/>
    </row>
    <row r="51" spans="10:24" s="129" customFormat="1" ht="12.75" x14ac:dyDescent="0.2">
      <c r="J51" s="149"/>
      <c r="K51" s="535">
        <v>37135</v>
      </c>
      <c r="L51" s="534">
        <v>38</v>
      </c>
      <c r="M51" s="535">
        <v>37135</v>
      </c>
      <c r="N51" s="537">
        <v>-9</v>
      </c>
      <c r="O51" s="538">
        <v>37803</v>
      </c>
      <c r="P51" s="539">
        <v>49.016178503683967</v>
      </c>
      <c r="Q51" s="407"/>
      <c r="R51" s="293"/>
      <c r="S51" s="249"/>
      <c r="T51" s="249"/>
      <c r="U51" s="207"/>
      <c r="V51" s="207"/>
      <c r="W51" s="207"/>
      <c r="X51" s="207"/>
    </row>
    <row r="52" spans="10:24" s="129" customFormat="1" ht="12.75" x14ac:dyDescent="0.2">
      <c r="J52" s="149"/>
      <c r="K52" s="535">
        <v>37226</v>
      </c>
      <c r="L52" s="534">
        <v>47</v>
      </c>
      <c r="M52" s="535">
        <v>37226</v>
      </c>
      <c r="N52" s="537">
        <v>-9</v>
      </c>
      <c r="O52" s="538">
        <v>37834</v>
      </c>
      <c r="P52" s="539">
        <v>49.331367043697462</v>
      </c>
      <c r="Q52" s="407"/>
      <c r="R52" s="293"/>
      <c r="S52" s="249"/>
      <c r="T52" s="249"/>
      <c r="U52" s="207"/>
      <c r="V52" s="207"/>
      <c r="W52" s="207"/>
      <c r="X52" s="207"/>
    </row>
    <row r="53" spans="10:24" s="129" customFormat="1" ht="12.75" x14ac:dyDescent="0.2">
      <c r="J53" s="149"/>
      <c r="K53" s="535">
        <v>37316</v>
      </c>
      <c r="L53" s="534">
        <v>57</v>
      </c>
      <c r="M53" s="535">
        <v>37316</v>
      </c>
      <c r="N53" s="537">
        <v>-2</v>
      </c>
      <c r="O53" s="538">
        <v>37865</v>
      </c>
      <c r="P53" s="539">
        <v>44.006551401304442</v>
      </c>
      <c r="Q53" s="407"/>
      <c r="R53" s="293"/>
      <c r="S53" s="249"/>
      <c r="T53" s="249"/>
      <c r="U53" s="207"/>
      <c r="V53" s="207"/>
      <c r="W53" s="207"/>
      <c r="X53" s="207"/>
    </row>
    <row r="54" spans="10:24" s="129" customFormat="1" ht="12.75" x14ac:dyDescent="0.2">
      <c r="J54" s="149"/>
      <c r="K54" s="535">
        <v>37408</v>
      </c>
      <c r="L54" s="534">
        <v>68</v>
      </c>
      <c r="M54" s="535">
        <v>37408</v>
      </c>
      <c r="N54" s="537">
        <v>1</v>
      </c>
      <c r="O54" s="538">
        <v>37895</v>
      </c>
      <c r="P54" s="539">
        <v>45.233230213056139</v>
      </c>
      <c r="Q54" s="407"/>
      <c r="R54" s="293"/>
      <c r="S54" s="249"/>
      <c r="T54" s="249"/>
      <c r="U54" s="207"/>
      <c r="V54" s="207"/>
      <c r="W54" s="207"/>
      <c r="X54" s="207"/>
    </row>
    <row r="55" spans="10:24" s="129" customFormat="1" ht="12.75" x14ac:dyDescent="0.2">
      <c r="J55" s="149"/>
      <c r="K55" s="535">
        <v>37500</v>
      </c>
      <c r="L55" s="534">
        <v>68</v>
      </c>
      <c r="M55" s="535">
        <v>37500</v>
      </c>
      <c r="N55" s="537">
        <v>-1</v>
      </c>
      <c r="O55" s="538">
        <v>37926</v>
      </c>
      <c r="P55" s="539">
        <v>53.639448750964135</v>
      </c>
      <c r="Q55" s="407"/>
      <c r="R55" s="293"/>
      <c r="S55" s="249"/>
      <c r="T55" s="249"/>
      <c r="U55" s="207"/>
      <c r="V55" s="207"/>
      <c r="W55" s="207"/>
      <c r="X55" s="207"/>
    </row>
    <row r="56" spans="10:24" s="129" customFormat="1" ht="12.75" x14ac:dyDescent="0.2">
      <c r="J56" s="149"/>
      <c r="K56" s="535">
        <v>37591</v>
      </c>
      <c r="L56" s="534">
        <v>64</v>
      </c>
      <c r="M56" s="535">
        <v>37591</v>
      </c>
      <c r="N56" s="537">
        <v>-12</v>
      </c>
      <c r="O56" s="538">
        <v>37956</v>
      </c>
      <c r="P56" s="539">
        <v>51.269117009693147</v>
      </c>
      <c r="Q56" s="407"/>
      <c r="R56" s="293"/>
      <c r="S56" s="249"/>
      <c r="T56" s="249"/>
      <c r="U56" s="207"/>
      <c r="V56" s="207"/>
      <c r="W56" s="207"/>
      <c r="X56" s="207"/>
    </row>
    <row r="57" spans="10:24" s="129" customFormat="1" ht="12.75" x14ac:dyDescent="0.2">
      <c r="J57" s="149"/>
      <c r="K57" s="535">
        <v>37681</v>
      </c>
      <c r="L57" s="534">
        <v>59</v>
      </c>
      <c r="M57" s="535">
        <v>37681</v>
      </c>
      <c r="N57" s="537">
        <v>0</v>
      </c>
      <c r="O57" s="538">
        <v>37987</v>
      </c>
      <c r="P57" s="539">
        <v>54.731433713529114</v>
      </c>
      <c r="Q57" s="407"/>
      <c r="R57" s="293"/>
      <c r="S57" s="249"/>
      <c r="T57" s="249"/>
      <c r="U57" s="207"/>
      <c r="V57" s="207"/>
      <c r="W57" s="207"/>
      <c r="X57" s="207"/>
    </row>
    <row r="58" spans="10:24" s="129" customFormat="1" ht="12.75" x14ac:dyDescent="0.2">
      <c r="J58" s="149"/>
      <c r="K58" s="535">
        <v>37773</v>
      </c>
      <c r="L58" s="534">
        <v>50</v>
      </c>
      <c r="M58" s="535">
        <v>37773</v>
      </c>
      <c r="N58" s="537">
        <v>1</v>
      </c>
      <c r="O58" s="538">
        <v>38018</v>
      </c>
      <c r="P58" s="539">
        <v>55.546972880499581</v>
      </c>
      <c r="Q58" s="407"/>
      <c r="R58" s="293"/>
      <c r="S58" s="249"/>
      <c r="T58" s="249"/>
      <c r="U58" s="207"/>
      <c r="V58" s="207"/>
      <c r="W58" s="207"/>
      <c r="X58" s="207"/>
    </row>
    <row r="59" spans="10:24" s="129" customFormat="1" ht="12.75" x14ac:dyDescent="0.2">
      <c r="J59" s="149"/>
      <c r="K59" s="535">
        <v>37865</v>
      </c>
      <c r="L59" s="534">
        <v>54</v>
      </c>
      <c r="M59" s="535">
        <v>37865</v>
      </c>
      <c r="N59" s="537">
        <v>-9</v>
      </c>
      <c r="O59" s="538">
        <v>38047</v>
      </c>
      <c r="P59" s="539">
        <v>55.821195541376369</v>
      </c>
      <c r="Q59" s="407"/>
      <c r="R59" s="293"/>
      <c r="S59" s="249"/>
      <c r="T59" s="249"/>
      <c r="U59" s="207"/>
      <c r="V59" s="207"/>
      <c r="W59" s="207"/>
      <c r="X59" s="207"/>
    </row>
    <row r="60" spans="10:24" s="129" customFormat="1" ht="12.75" x14ac:dyDescent="0.2">
      <c r="J60" s="149"/>
      <c r="K60" s="535">
        <v>37956</v>
      </c>
      <c r="L60" s="534">
        <v>61</v>
      </c>
      <c r="M60" s="535">
        <v>37956</v>
      </c>
      <c r="N60" s="537">
        <v>4</v>
      </c>
      <c r="O60" s="538">
        <v>38078</v>
      </c>
      <c r="P60" s="539">
        <v>56.988240454988983</v>
      </c>
      <c r="Q60" s="407"/>
      <c r="R60" s="293"/>
      <c r="S60" s="249"/>
      <c r="T60" s="249"/>
      <c r="U60" s="207"/>
      <c r="V60" s="207"/>
      <c r="W60" s="207"/>
      <c r="X60" s="207"/>
    </row>
    <row r="61" spans="10:24" s="129" customFormat="1" ht="12.75" x14ac:dyDescent="0.2">
      <c r="J61" s="149"/>
      <c r="K61" s="535">
        <v>38047</v>
      </c>
      <c r="L61" s="534">
        <v>68</v>
      </c>
      <c r="M61" s="535">
        <v>38047</v>
      </c>
      <c r="N61" s="537">
        <v>-7</v>
      </c>
      <c r="O61" s="538">
        <v>38108</v>
      </c>
      <c r="P61" s="539">
        <v>56.942712946241414</v>
      </c>
      <c r="Q61" s="407"/>
      <c r="R61" s="293"/>
      <c r="S61" s="249"/>
      <c r="T61" s="249"/>
      <c r="U61" s="207"/>
      <c r="V61" s="207"/>
      <c r="W61" s="207"/>
      <c r="X61" s="207"/>
    </row>
    <row r="62" spans="10:24" s="129" customFormat="1" ht="12.75" x14ac:dyDescent="0.2">
      <c r="J62" s="149"/>
      <c r="K62" s="535">
        <v>38139</v>
      </c>
      <c r="L62" s="534">
        <v>70</v>
      </c>
      <c r="M62" s="535">
        <v>38139</v>
      </c>
      <c r="N62" s="537">
        <v>20</v>
      </c>
      <c r="O62" s="538">
        <v>38139</v>
      </c>
      <c r="P62" s="539">
        <v>58.488092699326728</v>
      </c>
      <c r="Q62" s="407"/>
      <c r="R62" s="293"/>
      <c r="S62" s="249"/>
      <c r="T62" s="249"/>
      <c r="U62" s="207"/>
      <c r="V62" s="207"/>
      <c r="W62" s="207"/>
      <c r="X62" s="207"/>
    </row>
    <row r="63" spans="10:24" s="129" customFormat="1" ht="12.75" x14ac:dyDescent="0.2">
      <c r="J63" s="149"/>
      <c r="K63" s="535">
        <v>38231</v>
      </c>
      <c r="L63" s="534">
        <v>79</v>
      </c>
      <c r="M63" s="535">
        <v>38231</v>
      </c>
      <c r="N63" s="537">
        <v>6</v>
      </c>
      <c r="O63" s="538">
        <v>38169</v>
      </c>
      <c r="P63" s="539">
        <v>57.653588055569784</v>
      </c>
      <c r="Q63" s="407"/>
      <c r="R63" s="293"/>
      <c r="S63" s="249"/>
      <c r="T63" s="249"/>
      <c r="U63" s="207"/>
      <c r="V63" s="207"/>
      <c r="W63" s="207"/>
      <c r="X63" s="207"/>
    </row>
    <row r="64" spans="10:24" s="129" customFormat="1" ht="10.5" customHeight="1" x14ac:dyDescent="0.2">
      <c r="J64" s="149"/>
      <c r="K64" s="535">
        <v>38322</v>
      </c>
      <c r="L64" s="534">
        <v>87</v>
      </c>
      <c r="M64" s="535">
        <v>38322</v>
      </c>
      <c r="N64" s="537">
        <v>4</v>
      </c>
      <c r="O64" s="538">
        <v>38200</v>
      </c>
      <c r="P64" s="539">
        <v>58.877186560218959</v>
      </c>
      <c r="Q64" s="407"/>
      <c r="R64" s="293"/>
      <c r="S64" s="249"/>
      <c r="T64" s="249"/>
      <c r="U64" s="207"/>
      <c r="V64" s="207"/>
      <c r="W64" s="207"/>
      <c r="X64" s="207"/>
    </row>
    <row r="65" spans="10:24" s="129" customFormat="1" ht="12.75" x14ac:dyDescent="0.2">
      <c r="J65" s="149"/>
      <c r="K65" s="535">
        <v>38412</v>
      </c>
      <c r="L65" s="534">
        <v>78</v>
      </c>
      <c r="M65" s="535">
        <v>38412</v>
      </c>
      <c r="N65" s="537">
        <v>19</v>
      </c>
      <c r="O65" s="538">
        <v>38231</v>
      </c>
      <c r="P65" s="539">
        <v>55.471695492279416</v>
      </c>
      <c r="Q65" s="407"/>
      <c r="R65" s="293"/>
      <c r="S65" s="249"/>
      <c r="T65" s="249"/>
      <c r="U65" s="207"/>
      <c r="V65" s="207"/>
      <c r="W65" s="207"/>
      <c r="X65" s="207"/>
    </row>
    <row r="66" spans="10:24" s="129" customFormat="1" ht="12.75" x14ac:dyDescent="0.2">
      <c r="J66" s="149"/>
      <c r="K66" s="535">
        <v>38504</v>
      </c>
      <c r="L66" s="534">
        <v>82</v>
      </c>
      <c r="M66" s="535">
        <v>38504</v>
      </c>
      <c r="N66" s="537">
        <v>17</v>
      </c>
      <c r="O66" s="538">
        <v>38261</v>
      </c>
      <c r="P66" s="539">
        <v>52.743452308050017</v>
      </c>
      <c r="Q66" s="407"/>
      <c r="R66" s="293"/>
      <c r="S66" s="249"/>
      <c r="T66" s="249"/>
      <c r="U66" s="207"/>
      <c r="V66" s="207"/>
      <c r="W66" s="207"/>
      <c r="X66" s="207"/>
    </row>
    <row r="67" spans="10:24" s="129" customFormat="1" ht="12.75" x14ac:dyDescent="0.2">
      <c r="J67" s="149"/>
      <c r="K67" s="535">
        <v>38596</v>
      </c>
      <c r="L67" s="534">
        <v>86</v>
      </c>
      <c r="M67" s="535">
        <v>38596</v>
      </c>
      <c r="N67" s="537">
        <v>17</v>
      </c>
      <c r="O67" s="538">
        <v>38292</v>
      </c>
      <c r="P67" s="539">
        <v>54.224421153952534</v>
      </c>
      <c r="Q67" s="407"/>
      <c r="R67" s="293"/>
      <c r="S67" s="249"/>
      <c r="T67" s="249"/>
      <c r="U67" s="207"/>
      <c r="V67" s="207"/>
      <c r="W67" s="207"/>
      <c r="X67" s="207"/>
    </row>
    <row r="68" spans="10:24" s="129" customFormat="1" ht="12.75" x14ac:dyDescent="0.2">
      <c r="J68" s="149"/>
      <c r="K68" s="535">
        <v>38687</v>
      </c>
      <c r="L68" s="534">
        <v>84</v>
      </c>
      <c r="M68" s="535">
        <v>38687</v>
      </c>
      <c r="N68" s="537">
        <v>20</v>
      </c>
      <c r="O68" s="538">
        <v>38322</v>
      </c>
      <c r="P68" s="539">
        <v>53.761053013919202</v>
      </c>
      <c r="Q68" s="407"/>
      <c r="R68" s="293"/>
      <c r="S68" s="249"/>
      <c r="T68" s="249"/>
      <c r="U68" s="207"/>
      <c r="V68" s="207"/>
      <c r="W68" s="207"/>
      <c r="X68" s="207"/>
    </row>
    <row r="69" spans="10:24" s="129" customFormat="1" ht="12.75" x14ac:dyDescent="0.2">
      <c r="J69" s="149"/>
      <c r="K69" s="535">
        <v>38777</v>
      </c>
      <c r="L69" s="534">
        <v>85</v>
      </c>
      <c r="M69" s="535">
        <v>38777</v>
      </c>
      <c r="N69" s="537">
        <v>21</v>
      </c>
      <c r="O69" s="538">
        <v>38353</v>
      </c>
      <c r="P69" s="539">
        <v>51.259198716872532</v>
      </c>
      <c r="Q69" s="407"/>
      <c r="R69" s="293"/>
      <c r="S69" s="249"/>
      <c r="T69" s="249"/>
      <c r="U69" s="207"/>
      <c r="V69" s="207"/>
      <c r="W69" s="207"/>
      <c r="X69" s="207"/>
    </row>
    <row r="70" spans="10:24" s="129" customFormat="1" ht="12.75" x14ac:dyDescent="0.2">
      <c r="J70" s="149"/>
      <c r="K70" s="535">
        <v>38869</v>
      </c>
      <c r="L70" s="534">
        <v>81</v>
      </c>
      <c r="M70" s="535">
        <v>38869</v>
      </c>
      <c r="N70" s="537">
        <v>20</v>
      </c>
      <c r="O70" s="538">
        <v>38384</v>
      </c>
      <c r="P70" s="539">
        <v>56.369311032159231</v>
      </c>
      <c r="Q70" s="407"/>
      <c r="R70" s="293"/>
      <c r="S70" s="249"/>
      <c r="T70" s="249"/>
      <c r="U70" s="207"/>
      <c r="V70" s="207"/>
      <c r="W70" s="207"/>
      <c r="X70" s="207"/>
    </row>
    <row r="71" spans="10:24" s="129" customFormat="1" ht="12.75" x14ac:dyDescent="0.2">
      <c r="J71" s="149"/>
      <c r="K71" s="535">
        <v>38961</v>
      </c>
      <c r="L71" s="534">
        <v>85</v>
      </c>
      <c r="M71" s="535">
        <v>38961</v>
      </c>
      <c r="N71" s="537">
        <v>17</v>
      </c>
      <c r="O71" s="538">
        <v>38412</v>
      </c>
      <c r="P71" s="539">
        <v>57.553440660386677</v>
      </c>
      <c r="Q71" s="407"/>
      <c r="R71" s="293"/>
      <c r="S71" s="249"/>
      <c r="T71" s="249"/>
      <c r="U71" s="207"/>
      <c r="V71" s="207"/>
      <c r="W71" s="207"/>
      <c r="X71" s="207"/>
    </row>
    <row r="72" spans="10:24" s="129" customFormat="1" ht="12.75" x14ac:dyDescent="0.2">
      <c r="J72" s="149"/>
      <c r="K72" s="535">
        <v>39052</v>
      </c>
      <c r="L72" s="534">
        <v>83</v>
      </c>
      <c r="M72" s="535">
        <v>39052</v>
      </c>
      <c r="N72" s="537">
        <v>18</v>
      </c>
      <c r="O72" s="538">
        <v>38443</v>
      </c>
      <c r="P72" s="539">
        <v>54.605428628997231</v>
      </c>
      <c r="Q72" s="407"/>
      <c r="R72" s="293"/>
      <c r="S72" s="249"/>
      <c r="T72" s="249"/>
      <c r="U72" s="207"/>
      <c r="V72" s="207"/>
      <c r="W72" s="207"/>
      <c r="X72" s="207"/>
    </row>
    <row r="73" spans="10:24" s="129" customFormat="1" ht="12.75" x14ac:dyDescent="0.2">
      <c r="J73" s="149"/>
      <c r="K73" s="535">
        <v>39148</v>
      </c>
      <c r="L73" s="534">
        <v>80</v>
      </c>
      <c r="M73" s="535">
        <v>39148</v>
      </c>
      <c r="N73" s="537">
        <v>23</v>
      </c>
      <c r="O73" s="538">
        <v>38473</v>
      </c>
      <c r="P73" s="539">
        <v>53.99404019167774</v>
      </c>
      <c r="Q73" s="407"/>
      <c r="R73" s="293"/>
      <c r="S73" s="249"/>
      <c r="T73" s="249"/>
      <c r="U73" s="207"/>
      <c r="V73" s="207"/>
      <c r="W73" s="207"/>
      <c r="X73" s="207"/>
    </row>
    <row r="74" spans="10:24" s="129" customFormat="1" ht="12.75" x14ac:dyDescent="0.2">
      <c r="J74" s="149"/>
      <c r="K74" s="535">
        <v>39240</v>
      </c>
      <c r="L74" s="534">
        <v>80</v>
      </c>
      <c r="M74" s="535">
        <v>39240</v>
      </c>
      <c r="N74" s="537">
        <v>21</v>
      </c>
      <c r="O74" s="538">
        <v>38504</v>
      </c>
      <c r="P74" s="539">
        <v>59.700977788328579</v>
      </c>
      <c r="Q74" s="407"/>
      <c r="R74" s="293"/>
      <c r="S74" s="249"/>
      <c r="T74" s="249"/>
      <c r="U74" s="207"/>
      <c r="V74" s="207"/>
      <c r="W74" s="207"/>
      <c r="X74" s="207"/>
    </row>
    <row r="75" spans="10:24" s="129" customFormat="1" ht="12.75" x14ac:dyDescent="0.2">
      <c r="J75" s="149"/>
      <c r="K75" s="535">
        <v>39332</v>
      </c>
      <c r="L75" s="534">
        <v>72</v>
      </c>
      <c r="M75" s="535">
        <v>39332</v>
      </c>
      <c r="N75" s="537">
        <v>18</v>
      </c>
      <c r="O75" s="538">
        <v>38534</v>
      </c>
      <c r="P75" s="539">
        <v>60.194264170895813</v>
      </c>
      <c r="Q75" s="407"/>
      <c r="R75" s="293"/>
      <c r="S75" s="249"/>
      <c r="T75" s="249"/>
      <c r="U75" s="207"/>
      <c r="V75" s="207"/>
      <c r="W75" s="207"/>
      <c r="X75" s="207"/>
    </row>
    <row r="76" spans="10:24" s="129" customFormat="1" ht="12.75" x14ac:dyDescent="0.2">
      <c r="J76" s="149"/>
      <c r="K76" s="535">
        <v>39423</v>
      </c>
      <c r="L76" s="534">
        <v>67</v>
      </c>
      <c r="M76" s="535">
        <v>39423</v>
      </c>
      <c r="N76" s="537">
        <v>22</v>
      </c>
      <c r="O76" s="538">
        <v>38565</v>
      </c>
      <c r="P76" s="539">
        <v>56.825808854687374</v>
      </c>
      <c r="Q76" s="407"/>
      <c r="R76" s="293"/>
      <c r="S76" s="249"/>
      <c r="T76" s="249"/>
      <c r="U76" s="207"/>
      <c r="V76" s="207"/>
      <c r="W76" s="207"/>
      <c r="X76" s="207"/>
    </row>
    <row r="77" spans="10:24" s="129" customFormat="1" ht="12.75" x14ac:dyDescent="0.2">
      <c r="J77" s="149"/>
      <c r="K77" s="535">
        <v>39514</v>
      </c>
      <c r="L77" s="534">
        <v>48</v>
      </c>
      <c r="M77" s="535">
        <v>39514</v>
      </c>
      <c r="N77" s="537">
        <v>12</v>
      </c>
      <c r="O77" s="538">
        <v>38596</v>
      </c>
      <c r="P77" s="539">
        <v>53.012022554933097</v>
      </c>
      <c r="Q77" s="407"/>
      <c r="R77" s="293"/>
      <c r="S77" s="249"/>
      <c r="T77" s="249"/>
      <c r="U77" s="207"/>
      <c r="V77" s="207"/>
      <c r="W77" s="207"/>
      <c r="X77" s="207"/>
    </row>
    <row r="78" spans="10:24" s="129" customFormat="1" ht="12.75" x14ac:dyDescent="0.2">
      <c r="J78" s="149"/>
      <c r="K78" s="535">
        <v>39606</v>
      </c>
      <c r="L78" s="534">
        <v>45</v>
      </c>
      <c r="M78" s="535">
        <v>39606</v>
      </c>
      <c r="N78" s="537">
        <v>-6</v>
      </c>
      <c r="O78" s="538">
        <v>38626</v>
      </c>
      <c r="P78" s="539">
        <v>50.75521901111037</v>
      </c>
      <c r="Q78" s="407"/>
      <c r="R78" s="293"/>
      <c r="S78" s="249"/>
      <c r="T78" s="249"/>
      <c r="U78" s="207"/>
      <c r="V78" s="207"/>
      <c r="W78" s="207"/>
      <c r="X78" s="207"/>
    </row>
    <row r="79" spans="10:24" s="129" customFormat="1" ht="12.75" x14ac:dyDescent="0.2">
      <c r="J79" s="149"/>
      <c r="K79" s="535">
        <v>39698</v>
      </c>
      <c r="L79" s="534">
        <v>34</v>
      </c>
      <c r="M79" s="535">
        <v>39698</v>
      </c>
      <c r="N79" s="537">
        <v>-1</v>
      </c>
      <c r="O79" s="538">
        <v>38657</v>
      </c>
      <c r="P79" s="539">
        <v>51.617199650547782</v>
      </c>
      <c r="Q79" s="407"/>
      <c r="R79" s="293"/>
      <c r="S79" s="249"/>
      <c r="T79" s="249"/>
      <c r="U79" s="207"/>
      <c r="V79" s="207"/>
      <c r="W79" s="207"/>
      <c r="X79" s="207"/>
    </row>
    <row r="80" spans="10:24" s="129" customFormat="1" ht="12.75" x14ac:dyDescent="0.2">
      <c r="J80" s="149"/>
      <c r="K80" s="540" t="s">
        <v>102</v>
      </c>
      <c r="L80" s="541">
        <v>33</v>
      </c>
      <c r="M80" s="540" t="s">
        <v>102</v>
      </c>
      <c r="N80" s="537">
        <v>-4</v>
      </c>
      <c r="O80" s="538">
        <v>38687</v>
      </c>
      <c r="P80" s="539">
        <v>52.622454406742122</v>
      </c>
      <c r="Q80" s="407"/>
      <c r="R80" s="293"/>
      <c r="S80" s="249"/>
      <c r="T80" s="249"/>
      <c r="U80" s="207"/>
      <c r="V80" s="207"/>
      <c r="W80" s="207"/>
      <c r="X80" s="207"/>
    </row>
    <row r="81" spans="10:24" s="129" customFormat="1" ht="12.75" x14ac:dyDescent="0.2">
      <c r="J81" s="149"/>
      <c r="K81" s="540" t="s">
        <v>435</v>
      </c>
      <c r="L81" s="541">
        <v>27</v>
      </c>
      <c r="M81" s="540" t="s">
        <v>435</v>
      </c>
      <c r="N81" s="537">
        <v>1</v>
      </c>
      <c r="O81" s="538">
        <v>38718</v>
      </c>
      <c r="P81" s="539">
        <v>49.202369254536357</v>
      </c>
      <c r="Q81" s="407"/>
      <c r="R81" s="293"/>
      <c r="S81" s="249"/>
      <c r="T81" s="249"/>
      <c r="U81" s="207"/>
      <c r="V81" s="207"/>
      <c r="W81" s="207"/>
      <c r="X81" s="207"/>
    </row>
    <row r="82" spans="10:24" s="129" customFormat="1" ht="12.75" x14ac:dyDescent="0.2">
      <c r="J82" s="149"/>
      <c r="K82" s="540" t="s">
        <v>257</v>
      </c>
      <c r="L82" s="541">
        <v>26</v>
      </c>
      <c r="M82" s="540" t="s">
        <v>257</v>
      </c>
      <c r="N82" s="537">
        <v>4</v>
      </c>
      <c r="O82" s="538">
        <v>38749</v>
      </c>
      <c r="P82" s="539">
        <v>50.616269156546352</v>
      </c>
      <c r="Q82" s="407"/>
      <c r="R82" s="293"/>
      <c r="S82" s="249"/>
      <c r="T82" s="249"/>
      <c r="U82" s="207"/>
      <c r="V82" s="207"/>
      <c r="W82" s="207"/>
      <c r="X82" s="207"/>
    </row>
    <row r="83" spans="10:24" s="129" customFormat="1" ht="12.75" x14ac:dyDescent="0.2">
      <c r="J83" s="149"/>
      <c r="K83" s="540" t="s">
        <v>436</v>
      </c>
      <c r="L83" s="541">
        <v>23</v>
      </c>
      <c r="M83" s="540" t="s">
        <v>436</v>
      </c>
      <c r="N83" s="537">
        <v>1</v>
      </c>
      <c r="O83" s="538">
        <v>38777</v>
      </c>
      <c r="P83" s="539">
        <v>52.100157636391287</v>
      </c>
      <c r="Q83" s="407"/>
      <c r="R83" s="293"/>
      <c r="S83" s="249"/>
      <c r="T83" s="249"/>
      <c r="U83" s="207"/>
      <c r="V83" s="207"/>
      <c r="W83" s="207"/>
      <c r="X83" s="207"/>
    </row>
    <row r="84" spans="10:24" s="129" customFormat="1" ht="12.75" x14ac:dyDescent="0.2">
      <c r="J84" s="149"/>
      <c r="K84" s="540" t="s">
        <v>437</v>
      </c>
      <c r="L84" s="541">
        <v>28</v>
      </c>
      <c r="M84" s="540" t="s">
        <v>437</v>
      </c>
      <c r="N84" s="537">
        <v>6</v>
      </c>
      <c r="O84" s="538">
        <v>38808</v>
      </c>
      <c r="P84" s="539">
        <v>54.543288305194487</v>
      </c>
      <c r="Q84" s="407"/>
      <c r="R84" s="293"/>
      <c r="S84" s="249"/>
      <c r="T84" s="249"/>
      <c r="U84" s="207"/>
      <c r="V84" s="207"/>
      <c r="W84" s="207"/>
      <c r="X84" s="207"/>
    </row>
    <row r="85" spans="10:24" s="129" customFormat="1" ht="12.75" x14ac:dyDescent="0.2">
      <c r="J85" s="149"/>
      <c r="K85" s="540" t="s">
        <v>438</v>
      </c>
      <c r="L85" s="541">
        <v>43</v>
      </c>
      <c r="M85" s="540" t="s">
        <v>438</v>
      </c>
      <c r="N85" s="537">
        <v>15</v>
      </c>
      <c r="O85" s="538">
        <v>38838</v>
      </c>
      <c r="P85" s="539">
        <v>57.223268422085489</v>
      </c>
      <c r="Q85" s="407"/>
      <c r="R85" s="293"/>
      <c r="S85" s="249"/>
      <c r="T85" s="249"/>
      <c r="U85" s="207"/>
      <c r="V85" s="207"/>
      <c r="W85" s="207"/>
      <c r="X85" s="207"/>
    </row>
    <row r="86" spans="10:24" s="129" customFormat="1" ht="12.75" x14ac:dyDescent="0.2">
      <c r="J86" s="149"/>
      <c r="K86" s="538">
        <v>40330</v>
      </c>
      <c r="L86" s="541">
        <v>36</v>
      </c>
      <c r="M86" s="538">
        <v>40330</v>
      </c>
      <c r="N86" s="537">
        <v>14</v>
      </c>
      <c r="O86" s="538">
        <v>38869</v>
      </c>
      <c r="P86" s="539">
        <v>60.906633296585213</v>
      </c>
      <c r="Q86" s="407"/>
      <c r="R86" s="293"/>
      <c r="S86" s="249"/>
      <c r="T86" s="249"/>
      <c r="U86" s="207"/>
      <c r="V86" s="207"/>
      <c r="W86" s="207"/>
      <c r="X86" s="207"/>
    </row>
    <row r="87" spans="10:24" s="129" customFormat="1" ht="12.75" x14ac:dyDescent="0.2">
      <c r="J87" s="149"/>
      <c r="K87" s="538">
        <v>40422</v>
      </c>
      <c r="L87" s="537">
        <v>47</v>
      </c>
      <c r="M87" s="538">
        <v>40422</v>
      </c>
      <c r="N87" s="542">
        <v>15</v>
      </c>
      <c r="O87" s="538">
        <v>38899</v>
      </c>
      <c r="P87" s="539">
        <v>63.380340412964095</v>
      </c>
      <c r="Q87" s="293"/>
      <c r="R87" s="249"/>
      <c r="S87" s="249"/>
      <c r="T87" s="207"/>
      <c r="U87" s="207"/>
      <c r="V87" s="207"/>
      <c r="W87" s="207"/>
    </row>
    <row r="88" spans="10:24" s="129" customFormat="1" ht="12.75" x14ac:dyDescent="0.2">
      <c r="J88" s="149"/>
      <c r="K88" s="538">
        <v>40513</v>
      </c>
      <c r="L88" s="537">
        <v>44</v>
      </c>
      <c r="M88" s="538">
        <v>40513</v>
      </c>
      <c r="N88" s="542">
        <v>14</v>
      </c>
      <c r="O88" s="538">
        <v>38930</v>
      </c>
      <c r="P88" s="539">
        <v>60.364677180032487</v>
      </c>
      <c r="Q88" s="293"/>
      <c r="R88" s="249"/>
      <c r="S88" s="249"/>
      <c r="T88" s="207"/>
      <c r="U88" s="207"/>
      <c r="V88" s="207"/>
      <c r="W88" s="207"/>
    </row>
    <row r="89" spans="10:24" s="129" customFormat="1" ht="12.75" x14ac:dyDescent="0.2">
      <c r="J89" s="149"/>
      <c r="K89" s="538">
        <v>40603</v>
      </c>
      <c r="L89" s="541">
        <v>55</v>
      </c>
      <c r="M89" s="538">
        <v>40603</v>
      </c>
      <c r="N89" s="537">
        <v>9</v>
      </c>
      <c r="O89" s="538">
        <v>38961</v>
      </c>
      <c r="P89" s="539">
        <v>54.706737754388357</v>
      </c>
      <c r="Q89" s="407"/>
      <c r="R89" s="293"/>
      <c r="S89" s="249"/>
      <c r="T89" s="249"/>
      <c r="U89" s="207"/>
      <c r="V89" s="207"/>
      <c r="W89" s="207"/>
      <c r="X89" s="207"/>
    </row>
    <row r="90" spans="10:24" s="129" customFormat="1" ht="12.75" x14ac:dyDescent="0.2">
      <c r="J90" s="149"/>
      <c r="K90" s="538">
        <v>40695</v>
      </c>
      <c r="L90" s="541">
        <v>48</v>
      </c>
      <c r="M90" s="538">
        <v>40695</v>
      </c>
      <c r="N90" s="534">
        <v>11</v>
      </c>
      <c r="O90" s="538">
        <v>38991</v>
      </c>
      <c r="P90" s="539">
        <v>55.083374236548842</v>
      </c>
      <c r="Q90" s="407"/>
      <c r="R90" s="293"/>
      <c r="S90" s="249"/>
      <c r="T90" s="249"/>
      <c r="U90" s="207"/>
      <c r="V90" s="207"/>
      <c r="W90" s="207"/>
      <c r="X90" s="207"/>
    </row>
    <row r="91" spans="10:24" s="129" customFormat="1" ht="12.75" x14ac:dyDescent="0.2">
      <c r="J91" s="149"/>
      <c r="K91" s="538">
        <v>40787</v>
      </c>
      <c r="L91" s="541">
        <v>39</v>
      </c>
      <c r="M91" s="538">
        <v>40787</v>
      </c>
      <c r="N91" s="534">
        <v>4</v>
      </c>
      <c r="O91" s="538">
        <v>39022</v>
      </c>
      <c r="P91" s="539">
        <v>55.643946914244957</v>
      </c>
      <c r="Q91" s="407"/>
      <c r="R91" s="293"/>
      <c r="S91" s="249"/>
      <c r="T91" s="249"/>
      <c r="U91" s="207"/>
      <c r="V91" s="207"/>
      <c r="W91" s="207"/>
      <c r="X91" s="207"/>
    </row>
    <row r="92" spans="10:24" s="129" customFormat="1" ht="12.75" x14ac:dyDescent="0.2">
      <c r="J92" s="149"/>
      <c r="K92" s="538">
        <v>40888</v>
      </c>
      <c r="L92" s="541">
        <v>38</v>
      </c>
      <c r="M92" s="538">
        <v>40888</v>
      </c>
      <c r="N92" s="534">
        <v>5</v>
      </c>
      <c r="O92" s="538">
        <v>39052</v>
      </c>
      <c r="P92" s="539">
        <v>54.632463688610144</v>
      </c>
      <c r="Q92" s="407"/>
      <c r="R92" s="293"/>
      <c r="S92" s="249"/>
      <c r="T92" s="249"/>
      <c r="U92" s="207"/>
      <c r="V92" s="207"/>
      <c r="W92" s="207"/>
      <c r="X92" s="207"/>
    </row>
    <row r="93" spans="10:24" s="129" customFormat="1" ht="12.75" x14ac:dyDescent="0.2">
      <c r="J93" s="149"/>
      <c r="K93" s="538">
        <v>40980</v>
      </c>
      <c r="L93" s="541">
        <v>52</v>
      </c>
      <c r="M93" s="538">
        <v>40980</v>
      </c>
      <c r="N93" s="534">
        <v>5</v>
      </c>
      <c r="O93" s="538">
        <v>39083</v>
      </c>
      <c r="P93" s="539">
        <v>56.873846143496742</v>
      </c>
      <c r="Q93" s="407"/>
      <c r="R93" s="293"/>
      <c r="S93" s="249"/>
      <c r="T93" s="249"/>
      <c r="U93" s="207"/>
      <c r="V93" s="207"/>
      <c r="W93" s="207"/>
      <c r="X93" s="207"/>
    </row>
    <row r="94" spans="10:24" s="129" customFormat="1" ht="12.75" x14ac:dyDescent="0.2">
      <c r="J94" s="149"/>
      <c r="K94" s="538">
        <v>41072</v>
      </c>
      <c r="L94" s="541">
        <v>41</v>
      </c>
      <c r="M94" s="538">
        <v>41072</v>
      </c>
      <c r="N94" s="534">
        <v>-3</v>
      </c>
      <c r="O94" s="538">
        <v>39114</v>
      </c>
      <c r="P94" s="539">
        <v>61.055351191812903</v>
      </c>
      <c r="Q94" s="407"/>
      <c r="R94" s="293"/>
      <c r="S94" s="249"/>
      <c r="T94" s="249"/>
      <c r="U94" s="207"/>
      <c r="V94" s="207"/>
      <c r="W94" s="207"/>
      <c r="X94" s="207"/>
    </row>
    <row r="95" spans="10:24" s="129" customFormat="1" ht="12.75" x14ac:dyDescent="0.2">
      <c r="J95" s="149"/>
      <c r="K95" s="538">
        <v>41153</v>
      </c>
      <c r="L95" s="541">
        <v>47</v>
      </c>
      <c r="M95" s="538">
        <v>41153</v>
      </c>
      <c r="N95" s="534">
        <v>-1</v>
      </c>
      <c r="O95" s="538">
        <v>39142</v>
      </c>
      <c r="P95" s="539">
        <v>60.209674359030743</v>
      </c>
      <c r="Q95" s="407"/>
      <c r="R95" s="293"/>
      <c r="S95" s="249"/>
      <c r="T95" s="249"/>
      <c r="U95" s="207"/>
      <c r="V95" s="207"/>
      <c r="W95" s="207"/>
      <c r="X95" s="207"/>
    </row>
    <row r="96" spans="10:24" s="129" customFormat="1" ht="12.75" x14ac:dyDescent="0.2">
      <c r="J96" s="149"/>
      <c r="K96" s="538">
        <v>41244</v>
      </c>
      <c r="L96" s="541">
        <v>46</v>
      </c>
      <c r="M96" s="538">
        <v>41244</v>
      </c>
      <c r="N96" s="534">
        <v>-7</v>
      </c>
      <c r="O96" s="538">
        <v>39264</v>
      </c>
      <c r="P96" s="539">
        <v>60.216685100533866</v>
      </c>
      <c r="Q96" s="407"/>
      <c r="R96" s="207"/>
      <c r="S96" s="249"/>
      <c r="T96" s="249"/>
      <c r="U96" s="207"/>
      <c r="V96" s="207"/>
      <c r="W96" s="207"/>
      <c r="X96" s="207"/>
    </row>
    <row r="97" spans="4:24" s="129" customFormat="1" ht="12.75" x14ac:dyDescent="0.2">
      <c r="D97" s="416"/>
      <c r="E97" s="417"/>
      <c r="J97" s="149"/>
      <c r="K97" s="538">
        <v>41334</v>
      </c>
      <c r="L97" s="541">
        <v>52</v>
      </c>
      <c r="M97" s="538">
        <v>41334</v>
      </c>
      <c r="N97" s="534">
        <v>-11</v>
      </c>
      <c r="O97" s="538">
        <v>39295</v>
      </c>
      <c r="P97" s="539">
        <v>55.704623153516053</v>
      </c>
      <c r="Q97" s="407"/>
      <c r="R97" s="207"/>
      <c r="S97" s="249"/>
      <c r="T97" s="249"/>
      <c r="U97" s="207"/>
      <c r="V97" s="207"/>
      <c r="W97" s="207"/>
      <c r="X97" s="207"/>
    </row>
    <row r="98" spans="4:24" s="129" customFormat="1" ht="12.75" x14ac:dyDescent="0.2">
      <c r="D98" s="416"/>
      <c r="E98" s="417"/>
      <c r="J98" s="149"/>
      <c r="K98" s="538">
        <v>41426</v>
      </c>
      <c r="L98" s="541">
        <v>48</v>
      </c>
      <c r="M98" s="538">
        <v>41426</v>
      </c>
      <c r="N98" s="534">
        <v>-8</v>
      </c>
      <c r="O98" s="538">
        <v>39326</v>
      </c>
      <c r="P98" s="539">
        <v>49.988707060482106</v>
      </c>
      <c r="Q98" s="407"/>
      <c r="R98" s="207"/>
      <c r="S98" s="249"/>
      <c r="T98" s="249"/>
      <c r="U98" s="207"/>
      <c r="V98" s="207"/>
      <c r="W98" s="207"/>
      <c r="X98" s="207"/>
    </row>
    <row r="99" spans="4:24" s="129" customFormat="1" ht="12.75" x14ac:dyDescent="0.2">
      <c r="D99" s="416"/>
      <c r="E99" s="417"/>
      <c r="J99" s="149"/>
      <c r="K99" s="538">
        <v>41518</v>
      </c>
      <c r="L99" s="541">
        <v>42</v>
      </c>
      <c r="M99" s="538">
        <v>41518</v>
      </c>
      <c r="N99" s="534">
        <v>-7</v>
      </c>
      <c r="O99" s="538">
        <v>39356</v>
      </c>
      <c r="P99" s="539">
        <v>52.960071454162893</v>
      </c>
      <c r="Q99" s="407"/>
      <c r="R99" s="207"/>
      <c r="S99" s="249"/>
      <c r="T99" s="249"/>
      <c r="U99" s="207"/>
      <c r="V99" s="207"/>
      <c r="W99" s="207"/>
      <c r="X99" s="207"/>
    </row>
    <row r="100" spans="4:24" s="129" customFormat="1" ht="12.75" x14ac:dyDescent="0.2">
      <c r="D100" s="416"/>
      <c r="E100" s="417"/>
      <c r="J100" s="149"/>
      <c r="K100" s="538">
        <v>41609</v>
      </c>
      <c r="L100" s="541">
        <v>43</v>
      </c>
      <c r="M100" s="538">
        <v>41609</v>
      </c>
      <c r="N100" s="534">
        <v>-6</v>
      </c>
      <c r="O100" s="538">
        <v>39387</v>
      </c>
      <c r="P100" s="539">
        <v>53.107825393030652</v>
      </c>
      <c r="Q100" s="407"/>
      <c r="R100" s="207"/>
      <c r="S100" s="249"/>
      <c r="T100" s="249"/>
      <c r="U100" s="207"/>
      <c r="V100" s="207"/>
      <c r="W100" s="207"/>
      <c r="X100" s="207"/>
    </row>
    <row r="101" spans="4:24" s="129" customFormat="1" ht="12.75" x14ac:dyDescent="0.2">
      <c r="D101" s="416"/>
      <c r="E101" s="417"/>
      <c r="J101" s="149"/>
      <c r="K101" s="538">
        <v>41699</v>
      </c>
      <c r="L101" s="541">
        <v>41</v>
      </c>
      <c r="M101" s="538">
        <v>41699</v>
      </c>
      <c r="N101" s="534">
        <v>-6</v>
      </c>
      <c r="O101" s="538">
        <v>39417</v>
      </c>
      <c r="P101" s="539">
        <v>52.365553661155722</v>
      </c>
      <c r="Q101" s="407"/>
      <c r="R101" s="207"/>
      <c r="S101" s="249"/>
      <c r="T101" s="249"/>
      <c r="U101" s="207"/>
      <c r="V101" s="207"/>
      <c r="W101" s="207"/>
      <c r="X101" s="207"/>
    </row>
    <row r="102" spans="4:24" s="129" customFormat="1" ht="12.75" x14ac:dyDescent="0.2">
      <c r="D102" s="416"/>
      <c r="E102" s="417"/>
      <c r="J102" s="149"/>
      <c r="K102" s="538">
        <v>41791</v>
      </c>
      <c r="L102" s="541">
        <v>41</v>
      </c>
      <c r="M102" s="538">
        <v>41791</v>
      </c>
      <c r="N102" s="534">
        <v>4</v>
      </c>
      <c r="O102" s="538">
        <v>39448</v>
      </c>
      <c r="P102" s="539">
        <v>50.434168645947118</v>
      </c>
      <c r="Q102" s="407"/>
      <c r="R102" s="207"/>
      <c r="S102" s="249"/>
      <c r="T102" s="249"/>
      <c r="U102" s="207"/>
      <c r="V102" s="207"/>
      <c r="W102" s="207"/>
      <c r="X102" s="207"/>
    </row>
    <row r="103" spans="4:24" s="129" customFormat="1" ht="12.75" x14ac:dyDescent="0.2">
      <c r="D103" s="416"/>
      <c r="E103" s="417"/>
      <c r="J103" s="149"/>
      <c r="K103" s="538">
        <v>41883</v>
      </c>
      <c r="L103" s="541">
        <v>46</v>
      </c>
      <c r="M103" s="538">
        <v>41883</v>
      </c>
      <c r="N103" s="534">
        <v>-1</v>
      </c>
      <c r="O103" s="538">
        <v>39479</v>
      </c>
      <c r="P103" s="539">
        <v>46.680542428828034</v>
      </c>
      <c r="Q103" s="407"/>
      <c r="R103" s="207"/>
      <c r="S103" s="249"/>
      <c r="T103" s="249"/>
      <c r="U103" s="207"/>
      <c r="V103" s="207"/>
      <c r="W103" s="207"/>
      <c r="X103" s="207"/>
    </row>
    <row r="104" spans="4:24" s="129" customFormat="1" ht="12.75" x14ac:dyDescent="0.2">
      <c r="D104" s="416"/>
      <c r="E104" s="417"/>
      <c r="H104" s="344"/>
      <c r="I104" s="344"/>
      <c r="J104" s="149"/>
      <c r="K104" s="538">
        <v>41974</v>
      </c>
      <c r="L104" s="541">
        <v>51</v>
      </c>
      <c r="M104" s="538">
        <v>41974</v>
      </c>
      <c r="N104" s="534">
        <v>0</v>
      </c>
      <c r="O104" s="538">
        <v>39508</v>
      </c>
      <c r="P104" s="539">
        <v>44.266852113698597</v>
      </c>
      <c r="Q104" s="407"/>
      <c r="R104" s="207"/>
      <c r="S104" s="249"/>
      <c r="T104" s="249"/>
      <c r="U104" s="207"/>
      <c r="V104" s="207"/>
      <c r="W104" s="207"/>
      <c r="X104" s="207"/>
    </row>
    <row r="105" spans="4:24" s="129" customFormat="1" ht="12.75" x14ac:dyDescent="0.2">
      <c r="D105" s="416"/>
      <c r="E105" s="417"/>
      <c r="H105" s="344"/>
      <c r="I105" s="344"/>
      <c r="J105" s="149"/>
      <c r="K105" s="538">
        <v>42064</v>
      </c>
      <c r="L105" s="541">
        <v>49</v>
      </c>
      <c r="M105" s="538">
        <v>42064</v>
      </c>
      <c r="N105" s="543">
        <v>-4</v>
      </c>
      <c r="O105" s="538">
        <v>39539</v>
      </c>
      <c r="P105" s="539">
        <v>53.843506219679284</v>
      </c>
      <c r="Q105" s="407"/>
      <c r="R105" s="207"/>
      <c r="S105" s="249"/>
      <c r="T105" s="249"/>
      <c r="U105" s="207"/>
      <c r="V105" s="207"/>
      <c r="W105" s="207"/>
      <c r="X105" s="207"/>
    </row>
    <row r="106" spans="4:24" s="129" customFormat="1" ht="12.75" x14ac:dyDescent="0.2">
      <c r="D106" s="416"/>
      <c r="E106" s="417"/>
      <c r="H106" s="344"/>
      <c r="I106" s="344"/>
      <c r="J106" s="149"/>
      <c r="K106" s="538">
        <v>42156</v>
      </c>
      <c r="L106" s="541">
        <v>43</v>
      </c>
      <c r="M106" s="538">
        <v>42156</v>
      </c>
      <c r="N106" s="543">
        <v>-15</v>
      </c>
      <c r="O106" s="538">
        <v>39569</v>
      </c>
      <c r="P106" s="539">
        <v>49.287644268084655</v>
      </c>
      <c r="Q106" s="407"/>
      <c r="R106" s="207"/>
      <c r="S106" s="249"/>
      <c r="T106" s="249"/>
      <c r="U106" s="207"/>
      <c r="V106" s="207"/>
      <c r="W106" s="207"/>
      <c r="X106" s="207"/>
    </row>
    <row r="107" spans="4:24" s="129" customFormat="1" ht="12.75" x14ac:dyDescent="0.2">
      <c r="D107" s="416"/>
      <c r="E107" s="417"/>
      <c r="J107" s="149"/>
      <c r="K107" s="538">
        <v>42248</v>
      </c>
      <c r="L107" s="541">
        <v>38</v>
      </c>
      <c r="M107" s="538">
        <v>42248</v>
      </c>
      <c r="N107" s="543">
        <v>-5</v>
      </c>
      <c r="O107" s="538">
        <v>39600</v>
      </c>
      <c r="P107" s="539">
        <v>46.423257493184792</v>
      </c>
      <c r="Q107" s="407"/>
      <c r="R107" s="207"/>
      <c r="S107" s="249"/>
      <c r="T107" s="249"/>
      <c r="U107" s="207"/>
      <c r="V107" s="207"/>
      <c r="W107" s="207"/>
      <c r="X107" s="207"/>
    </row>
    <row r="108" spans="4:24" s="129" customFormat="1" ht="12.75" x14ac:dyDescent="0.2">
      <c r="D108" s="416"/>
      <c r="E108" s="417"/>
      <c r="J108" s="149"/>
      <c r="K108" s="538">
        <v>42339</v>
      </c>
      <c r="L108" s="541">
        <v>36</v>
      </c>
      <c r="M108" s="538">
        <v>42339</v>
      </c>
      <c r="N108" s="534">
        <v>-14</v>
      </c>
      <c r="O108" s="538">
        <v>39630</v>
      </c>
      <c r="P108" s="539">
        <v>46.38722603252608</v>
      </c>
      <c r="Q108" s="407"/>
      <c r="R108" s="207"/>
      <c r="S108" s="249"/>
      <c r="T108" s="249"/>
      <c r="U108" s="207"/>
      <c r="V108" s="207"/>
      <c r="W108" s="207"/>
      <c r="X108" s="207"/>
    </row>
    <row r="109" spans="4:24" s="129" customFormat="1" ht="12.75" x14ac:dyDescent="0.2">
      <c r="D109" s="416"/>
      <c r="E109" s="417"/>
      <c r="J109" s="149"/>
      <c r="K109" s="538">
        <v>42430</v>
      </c>
      <c r="L109" s="541">
        <v>36</v>
      </c>
      <c r="M109" s="538">
        <v>42430</v>
      </c>
      <c r="N109" s="534">
        <v>-9</v>
      </c>
      <c r="O109" s="538">
        <v>39661</v>
      </c>
      <c r="P109" s="539">
        <v>49.005977014833796</v>
      </c>
      <c r="Q109" s="407"/>
      <c r="R109" s="207"/>
      <c r="S109" s="249"/>
      <c r="T109" s="249"/>
      <c r="U109" s="207"/>
      <c r="V109" s="207"/>
      <c r="W109" s="207"/>
      <c r="X109" s="207"/>
    </row>
    <row r="110" spans="4:24" s="129" customFormat="1" ht="12.75" x14ac:dyDescent="0.2">
      <c r="D110" s="416"/>
      <c r="E110" s="417"/>
      <c r="J110" s="149"/>
      <c r="K110" s="538">
        <v>42522</v>
      </c>
      <c r="L110" s="541">
        <v>32</v>
      </c>
      <c r="M110" s="538"/>
      <c r="N110" s="534"/>
      <c r="O110" s="538">
        <v>39692</v>
      </c>
      <c r="P110" s="539">
        <v>45.544129650718297</v>
      </c>
      <c r="Q110" s="407"/>
      <c r="R110" s="207"/>
      <c r="S110" s="249"/>
      <c r="T110" s="249"/>
      <c r="U110" s="207"/>
      <c r="V110" s="207"/>
      <c r="W110" s="207"/>
      <c r="X110" s="207"/>
    </row>
    <row r="111" spans="4:24" s="129" customFormat="1" ht="12.75" x14ac:dyDescent="0.2">
      <c r="D111" s="416"/>
      <c r="E111" s="417"/>
      <c r="J111" s="149"/>
      <c r="K111" s="538"/>
      <c r="L111" s="543"/>
      <c r="M111" s="543"/>
      <c r="N111" s="534"/>
      <c r="O111" s="538">
        <v>39722</v>
      </c>
      <c r="P111" s="539">
        <v>44.456972085485745</v>
      </c>
      <c r="Q111" s="407"/>
      <c r="R111" s="207"/>
      <c r="S111" s="207"/>
      <c r="T111" s="207"/>
      <c r="U111" s="207"/>
      <c r="V111" s="207"/>
      <c r="W111" s="207"/>
      <c r="X111" s="207"/>
    </row>
    <row r="112" spans="4:24" s="129" customFormat="1" ht="12.75" x14ac:dyDescent="0.2">
      <c r="D112" s="416"/>
      <c r="E112" s="417"/>
      <c r="J112" s="149"/>
      <c r="K112" s="538"/>
      <c r="L112" s="543"/>
      <c r="M112" s="543"/>
      <c r="N112" s="534"/>
      <c r="O112" s="538">
        <v>39753</v>
      </c>
      <c r="P112" s="539">
        <v>38.554098382952354</v>
      </c>
      <c r="Q112" s="407"/>
      <c r="R112" s="207"/>
      <c r="S112" s="207"/>
      <c r="T112" s="207"/>
      <c r="U112" s="207"/>
      <c r="V112" s="207"/>
      <c r="W112" s="207"/>
      <c r="X112" s="207"/>
    </row>
    <row r="113" spans="1:24" s="129" customFormat="1" ht="12.75" x14ac:dyDescent="0.2">
      <c r="D113" s="416"/>
      <c r="E113" s="417"/>
      <c r="J113" s="149"/>
      <c r="K113" s="538"/>
      <c r="L113" s="534"/>
      <c r="M113" s="534"/>
      <c r="N113" s="534"/>
      <c r="O113" s="538">
        <v>39783</v>
      </c>
      <c r="P113" s="539">
        <v>39.605485831966995</v>
      </c>
      <c r="Q113" s="407"/>
      <c r="R113" s="207"/>
      <c r="S113" s="207"/>
      <c r="T113" s="207"/>
      <c r="U113" s="207"/>
      <c r="V113" s="207"/>
      <c r="W113" s="207"/>
      <c r="X113" s="207"/>
    </row>
    <row r="114" spans="1:24" s="129" customFormat="1" ht="12.75" x14ac:dyDescent="0.2">
      <c r="D114" s="416"/>
      <c r="E114" s="417"/>
      <c r="J114" s="149"/>
      <c r="K114" s="538"/>
      <c r="L114" s="534"/>
      <c r="M114" s="534"/>
      <c r="N114" s="534"/>
      <c r="O114" s="538">
        <v>39814</v>
      </c>
      <c r="P114" s="539">
        <v>39.350234907712036</v>
      </c>
      <c r="Q114" s="407"/>
      <c r="R114" s="207"/>
      <c r="S114" s="207"/>
      <c r="T114" s="207"/>
      <c r="U114" s="207"/>
      <c r="V114" s="207"/>
      <c r="W114" s="207"/>
      <c r="X114" s="207"/>
    </row>
    <row r="115" spans="1:24" s="129" customFormat="1" ht="12.75" x14ac:dyDescent="0.2">
      <c r="D115" s="416"/>
      <c r="E115" s="417"/>
      <c r="J115" s="149"/>
      <c r="K115" s="538"/>
      <c r="L115" s="534"/>
      <c r="M115" s="534"/>
      <c r="N115" s="534"/>
      <c r="O115" s="538">
        <v>39845</v>
      </c>
      <c r="P115" s="539">
        <v>38.515074291175821</v>
      </c>
      <c r="Q115" s="407"/>
      <c r="R115" s="207"/>
      <c r="S115" s="207"/>
      <c r="T115" s="207"/>
      <c r="U115" s="207"/>
      <c r="V115" s="207"/>
      <c r="W115" s="207"/>
      <c r="X115" s="207"/>
    </row>
    <row r="116" spans="1:24" s="129" customFormat="1" ht="12.75" x14ac:dyDescent="0.2">
      <c r="D116" s="416"/>
      <c r="E116" s="417"/>
      <c r="J116" s="149"/>
      <c r="K116" s="532"/>
      <c r="L116" s="534"/>
      <c r="M116" s="534"/>
      <c r="N116" s="534"/>
      <c r="O116" s="538">
        <v>39873</v>
      </c>
      <c r="P116" s="539">
        <v>35.967511151973881</v>
      </c>
      <c r="Q116" s="407"/>
      <c r="R116" s="207"/>
      <c r="S116" s="207"/>
      <c r="T116" s="207"/>
      <c r="U116" s="207"/>
      <c r="V116" s="207"/>
      <c r="W116" s="207"/>
      <c r="X116" s="207"/>
    </row>
    <row r="117" spans="1:24" s="129" customFormat="1" ht="12.75" x14ac:dyDescent="0.2">
      <c r="D117" s="416"/>
      <c r="E117" s="417"/>
      <c r="J117" s="149"/>
      <c r="K117" s="294"/>
      <c r="L117" s="534"/>
      <c r="M117" s="534"/>
      <c r="N117" s="534"/>
      <c r="O117" s="538">
        <v>39904</v>
      </c>
      <c r="P117" s="539">
        <v>35.260787418761858</v>
      </c>
      <c r="Q117" s="407"/>
      <c r="R117" s="207"/>
      <c r="S117" s="207"/>
      <c r="T117" s="207"/>
      <c r="U117" s="207"/>
      <c r="V117" s="207"/>
      <c r="W117" s="207"/>
      <c r="X117" s="207"/>
    </row>
    <row r="118" spans="1:24" s="129" customFormat="1" ht="12.75" x14ac:dyDescent="0.2">
      <c r="D118" s="416"/>
      <c r="E118" s="417"/>
      <c r="J118" s="149"/>
      <c r="K118" s="294"/>
      <c r="L118" s="534"/>
      <c r="M118" s="534"/>
      <c r="N118" s="534"/>
      <c r="O118" s="538">
        <v>39934</v>
      </c>
      <c r="P118" s="539">
        <v>38.004779344841566</v>
      </c>
      <c r="Q118" s="407"/>
      <c r="R118" s="207"/>
      <c r="S118" s="207"/>
      <c r="T118" s="207"/>
      <c r="U118" s="207"/>
      <c r="V118" s="207"/>
      <c r="W118" s="207"/>
      <c r="X118" s="207"/>
    </row>
    <row r="119" spans="1:24" s="129" customFormat="1" ht="12.75" x14ac:dyDescent="0.2">
      <c r="D119" s="416"/>
      <c r="E119" s="417"/>
      <c r="J119" s="149"/>
      <c r="K119" s="294"/>
      <c r="L119" s="534"/>
      <c r="M119" s="534"/>
      <c r="N119" s="534"/>
      <c r="O119" s="538">
        <v>39965</v>
      </c>
      <c r="P119" s="539">
        <v>39.952136506297499</v>
      </c>
      <c r="Q119" s="407"/>
      <c r="R119" s="207"/>
      <c r="S119" s="207"/>
      <c r="T119" s="207"/>
      <c r="U119" s="207"/>
      <c r="V119" s="207"/>
      <c r="W119" s="207"/>
      <c r="X119" s="207"/>
    </row>
    <row r="120" spans="1:24" s="129" customFormat="1" ht="12.75" x14ac:dyDescent="0.2">
      <c r="D120" s="416"/>
      <c r="E120" s="417"/>
      <c r="J120" s="149"/>
      <c r="K120" s="294"/>
      <c r="L120" s="534"/>
      <c r="M120" s="534"/>
      <c r="N120" s="534"/>
      <c r="O120" s="538">
        <v>39995</v>
      </c>
      <c r="P120" s="539">
        <v>40.299576289999301</v>
      </c>
      <c r="Q120" s="407"/>
      <c r="R120" s="207"/>
      <c r="S120" s="207"/>
      <c r="T120" s="207"/>
      <c r="U120" s="207"/>
      <c r="V120" s="207"/>
      <c r="W120" s="207"/>
      <c r="X120" s="207"/>
    </row>
    <row r="121" spans="1:24" s="129" customFormat="1" ht="12.75" x14ac:dyDescent="0.2">
      <c r="D121" s="416"/>
      <c r="E121" s="417"/>
      <c r="J121" s="149"/>
      <c r="K121" s="294"/>
      <c r="L121" s="534"/>
      <c r="M121" s="534"/>
      <c r="N121" s="534"/>
      <c r="O121" s="538">
        <v>40026</v>
      </c>
      <c r="P121" s="539">
        <v>41.09480907019875</v>
      </c>
      <c r="Q121" s="407"/>
      <c r="R121" s="207"/>
      <c r="S121" s="207"/>
      <c r="T121" s="207"/>
      <c r="U121" s="207"/>
      <c r="V121" s="207"/>
      <c r="W121" s="207"/>
      <c r="X121" s="207"/>
    </row>
    <row r="122" spans="1:24" s="129" customFormat="1" ht="12.75" x14ac:dyDescent="0.2">
      <c r="J122" s="149"/>
      <c r="K122" s="294"/>
      <c r="L122" s="534"/>
      <c r="M122" s="534"/>
      <c r="N122" s="534"/>
      <c r="O122" s="538">
        <v>40057</v>
      </c>
      <c r="P122" s="539">
        <v>45.760540349408117</v>
      </c>
      <c r="Q122" s="407"/>
      <c r="R122" s="207"/>
      <c r="S122" s="207"/>
      <c r="T122" s="207"/>
      <c r="U122" s="207"/>
      <c r="V122" s="207"/>
      <c r="W122" s="207"/>
      <c r="X122" s="207"/>
    </row>
    <row r="123" spans="1:24" s="129" customFormat="1" ht="12.75" x14ac:dyDescent="0.2">
      <c r="A123" s="127"/>
      <c r="B123" s="128"/>
      <c r="C123" s="128"/>
      <c r="D123" s="127"/>
      <c r="E123" s="128"/>
      <c r="J123" s="149"/>
      <c r="K123" s="294"/>
      <c r="L123" s="532"/>
      <c r="M123" s="532"/>
      <c r="N123" s="544"/>
      <c r="O123" s="538">
        <v>40087</v>
      </c>
      <c r="P123" s="539">
        <v>46.8607891028484</v>
      </c>
      <c r="Q123" s="407"/>
      <c r="R123" s="207"/>
      <c r="S123" s="207"/>
      <c r="T123" s="207"/>
      <c r="U123" s="207"/>
      <c r="V123" s="207"/>
      <c r="W123" s="207"/>
      <c r="X123" s="207"/>
    </row>
    <row r="124" spans="1:24" s="129" customFormat="1" ht="12.75" x14ac:dyDescent="0.2">
      <c r="A124" s="127"/>
      <c r="B124" s="128"/>
      <c r="C124" s="128"/>
      <c r="D124" s="127"/>
      <c r="E124" s="128"/>
      <c r="J124" s="149"/>
      <c r="K124" s="294"/>
      <c r="L124" s="532"/>
      <c r="M124" s="532"/>
      <c r="N124" s="544"/>
      <c r="O124" s="538">
        <v>40118</v>
      </c>
      <c r="P124" s="539">
        <v>49.00547147185776</v>
      </c>
      <c r="Q124" s="407"/>
      <c r="R124" s="207"/>
      <c r="S124" s="207"/>
      <c r="T124" s="207"/>
      <c r="U124" s="207"/>
      <c r="V124" s="207"/>
      <c r="W124" s="207"/>
      <c r="X124" s="207"/>
    </row>
    <row r="125" spans="1:24" s="129" customFormat="1" ht="12.75" x14ac:dyDescent="0.2">
      <c r="A125" s="127"/>
      <c r="B125" s="128"/>
      <c r="C125" s="128"/>
      <c r="D125" s="127"/>
      <c r="E125" s="128"/>
      <c r="J125" s="149"/>
      <c r="K125" s="294"/>
      <c r="L125" s="532"/>
      <c r="M125" s="532"/>
      <c r="N125" s="544"/>
      <c r="O125" s="538">
        <v>40148</v>
      </c>
      <c r="P125" s="539">
        <v>51.354081270464476</v>
      </c>
      <c r="Q125" s="407"/>
      <c r="R125" s="207"/>
      <c r="S125" s="207"/>
      <c r="T125" s="207"/>
      <c r="U125" s="207"/>
      <c r="V125" s="207"/>
      <c r="W125" s="207"/>
      <c r="X125" s="207"/>
    </row>
    <row r="126" spans="1:24" s="129" customFormat="1" ht="12.75" x14ac:dyDescent="0.2">
      <c r="A126" s="127"/>
      <c r="B126" s="128"/>
      <c r="C126" s="128"/>
      <c r="D126" s="127"/>
      <c r="E126" s="128"/>
      <c r="J126" s="149"/>
      <c r="K126" s="545"/>
      <c r="L126" s="532"/>
      <c r="M126" s="532"/>
      <c r="N126" s="544"/>
      <c r="O126" s="538">
        <v>40179</v>
      </c>
      <c r="P126" s="539">
        <v>51.731797300925948</v>
      </c>
      <c r="Q126" s="407"/>
      <c r="R126" s="207"/>
      <c r="S126" s="207"/>
      <c r="T126" s="207"/>
      <c r="U126" s="207"/>
      <c r="V126" s="207"/>
      <c r="W126" s="207"/>
      <c r="X126" s="207"/>
    </row>
    <row r="127" spans="1:24" s="129" customFormat="1" ht="12.75" x14ac:dyDescent="0.2">
      <c r="A127" s="127"/>
      <c r="B127" s="128"/>
      <c r="C127" s="128"/>
      <c r="D127" s="127"/>
      <c r="E127" s="128"/>
      <c r="J127" s="149"/>
      <c r="K127" s="294"/>
      <c r="L127" s="532"/>
      <c r="M127" s="532"/>
      <c r="N127" s="544"/>
      <c r="O127" s="538">
        <v>40210</v>
      </c>
      <c r="P127" s="539">
        <v>58.695276796611175</v>
      </c>
      <c r="Q127" s="407"/>
      <c r="R127" s="207"/>
      <c r="S127" s="207"/>
      <c r="T127" s="207"/>
      <c r="U127" s="207"/>
      <c r="V127" s="207"/>
      <c r="W127" s="207"/>
      <c r="X127" s="207"/>
    </row>
    <row r="128" spans="1:24" s="129" customFormat="1" ht="12.75" x14ac:dyDescent="0.2">
      <c r="A128" s="127"/>
      <c r="B128" s="128"/>
      <c r="C128" s="128"/>
      <c r="D128" s="127"/>
      <c r="E128" s="128"/>
      <c r="J128" s="149"/>
      <c r="K128" s="294"/>
      <c r="L128" s="532"/>
      <c r="M128" s="532"/>
      <c r="N128" s="544"/>
      <c r="O128" s="538">
        <v>40238</v>
      </c>
      <c r="P128" s="539">
        <v>54.412721206836267</v>
      </c>
      <c r="Q128" s="407"/>
      <c r="R128" s="207"/>
      <c r="S128" s="207"/>
      <c r="T128" s="207"/>
      <c r="U128" s="207"/>
      <c r="V128" s="207"/>
      <c r="W128" s="207"/>
      <c r="X128" s="207"/>
    </row>
    <row r="129" spans="1:24" s="129" customFormat="1" ht="12.75" x14ac:dyDescent="0.2">
      <c r="A129" s="127"/>
      <c r="B129" s="128"/>
      <c r="C129" s="128"/>
      <c r="D129" s="127"/>
      <c r="E129" s="128"/>
      <c r="J129" s="149"/>
      <c r="K129" s="294"/>
      <c r="L129" s="532"/>
      <c r="M129" s="532"/>
      <c r="N129" s="544"/>
      <c r="O129" s="538">
        <v>40269</v>
      </c>
      <c r="P129" s="539">
        <v>54.089557895000979</v>
      </c>
      <c r="Q129" s="407"/>
      <c r="R129" s="207"/>
      <c r="S129" s="207"/>
      <c r="T129" s="207"/>
      <c r="U129" s="207"/>
      <c r="V129" s="207"/>
      <c r="W129" s="207"/>
      <c r="X129" s="207"/>
    </row>
    <row r="130" spans="1:24" s="129" customFormat="1" ht="12.75" x14ac:dyDescent="0.2">
      <c r="A130" s="127"/>
      <c r="B130" s="128"/>
      <c r="C130" s="128"/>
      <c r="D130" s="127"/>
      <c r="E130" s="128"/>
      <c r="J130" s="149"/>
      <c r="K130" s="294"/>
      <c r="L130" s="532"/>
      <c r="M130" s="532"/>
      <c r="N130" s="544"/>
      <c r="O130" s="538">
        <v>40299</v>
      </c>
      <c r="P130" s="539">
        <v>51.949973243283189</v>
      </c>
      <c r="Q130" s="407"/>
      <c r="R130" s="207"/>
      <c r="S130" s="207"/>
      <c r="T130" s="207"/>
      <c r="U130" s="207"/>
      <c r="V130" s="207"/>
      <c r="W130" s="207"/>
      <c r="X130" s="207"/>
    </row>
    <row r="131" spans="1:24" s="129" customFormat="1" ht="12.75" x14ac:dyDescent="0.2">
      <c r="A131" s="127"/>
      <c r="B131" s="128"/>
      <c r="C131" s="128"/>
      <c r="D131" s="127"/>
      <c r="E131" s="128"/>
      <c r="J131" s="149"/>
      <c r="K131" s="294"/>
      <c r="L131" s="532"/>
      <c r="M131" s="532"/>
      <c r="N131" s="544"/>
      <c r="O131" s="538">
        <v>40330</v>
      </c>
      <c r="P131" s="539">
        <v>50.712612247479953</v>
      </c>
      <c r="Q131" s="407"/>
      <c r="R131" s="207"/>
      <c r="S131" s="207"/>
      <c r="T131" s="207"/>
      <c r="U131" s="207"/>
      <c r="V131" s="207"/>
      <c r="W131" s="207"/>
      <c r="X131" s="207"/>
    </row>
    <row r="132" spans="1:24" s="129" customFormat="1" ht="12.75" x14ac:dyDescent="0.2">
      <c r="A132" s="127"/>
      <c r="B132" s="128"/>
      <c r="C132" s="128"/>
      <c r="D132" s="127"/>
      <c r="E132" s="128"/>
      <c r="J132" s="149"/>
      <c r="K132" s="294"/>
      <c r="L132" s="532"/>
      <c r="M132" s="532"/>
      <c r="N132" s="544"/>
      <c r="O132" s="538">
        <v>40360</v>
      </c>
      <c r="P132" s="546">
        <v>53.244886863687206</v>
      </c>
      <c r="Q132" s="407"/>
      <c r="R132" s="207"/>
      <c r="S132" s="207"/>
      <c r="T132" s="207"/>
      <c r="U132" s="207"/>
      <c r="V132" s="207"/>
      <c r="W132" s="207"/>
      <c r="X132" s="207"/>
    </row>
    <row r="133" spans="1:24" s="129" customFormat="1" ht="12.75" x14ac:dyDescent="0.2">
      <c r="A133" s="127"/>
      <c r="B133" s="128"/>
      <c r="C133" s="128"/>
      <c r="D133" s="127"/>
      <c r="E133" s="128"/>
      <c r="J133" s="149"/>
      <c r="K133" s="294"/>
      <c r="L133" s="532"/>
      <c r="M133" s="532"/>
      <c r="N133" s="544"/>
      <c r="O133" s="538">
        <v>40391</v>
      </c>
      <c r="P133" s="546">
        <v>52.366833314200875</v>
      </c>
      <c r="Q133" s="407"/>
      <c r="R133" s="207"/>
      <c r="S133" s="207"/>
      <c r="T133" s="207"/>
      <c r="U133" s="207"/>
      <c r="V133" s="207"/>
      <c r="W133" s="207"/>
      <c r="X133" s="207"/>
    </row>
    <row r="134" spans="1:24" s="129" customFormat="1" ht="12.75" x14ac:dyDescent="0.2">
      <c r="A134" s="127"/>
      <c r="B134" s="128"/>
      <c r="C134" s="128"/>
      <c r="D134" s="127"/>
      <c r="E134" s="128"/>
      <c r="G134" s="418"/>
      <c r="H134" s="419"/>
      <c r="J134" s="149"/>
      <c r="K134" s="294"/>
      <c r="L134" s="532"/>
      <c r="M134" s="532"/>
      <c r="N134" s="544"/>
      <c r="O134" s="538">
        <v>40422</v>
      </c>
      <c r="P134" s="546">
        <v>48.235163309940035</v>
      </c>
      <c r="Q134" s="407"/>
      <c r="R134" s="207"/>
      <c r="S134" s="207"/>
      <c r="T134" s="207"/>
      <c r="U134" s="207"/>
      <c r="V134" s="207"/>
      <c r="W134" s="207"/>
      <c r="X134" s="207"/>
    </row>
    <row r="135" spans="1:24" s="129" customFormat="1" ht="12.75" x14ac:dyDescent="0.2">
      <c r="A135" s="127"/>
      <c r="B135" s="128"/>
      <c r="C135" s="128"/>
      <c r="D135" s="127"/>
      <c r="E135" s="128"/>
      <c r="G135" s="418"/>
      <c r="H135" s="419"/>
      <c r="J135" s="149"/>
      <c r="K135" s="294"/>
      <c r="L135" s="532"/>
      <c r="M135" s="532"/>
      <c r="N135" s="544"/>
      <c r="O135" s="538">
        <v>40452</v>
      </c>
      <c r="P135" s="546">
        <v>50.095767586041298</v>
      </c>
      <c r="Q135" s="407"/>
      <c r="R135" s="207"/>
      <c r="S135" s="207"/>
      <c r="T135" s="207"/>
      <c r="U135" s="207"/>
      <c r="V135" s="207"/>
      <c r="W135" s="207"/>
      <c r="X135" s="207"/>
    </row>
    <row r="136" spans="1:24" s="129" customFormat="1" ht="12.75" x14ac:dyDescent="0.2">
      <c r="A136" s="127"/>
      <c r="B136" s="128"/>
      <c r="C136" s="128"/>
      <c r="D136" s="127"/>
      <c r="E136" s="128"/>
      <c r="G136" s="418"/>
      <c r="H136" s="419"/>
      <c r="J136" s="149"/>
      <c r="K136" s="294"/>
      <c r="L136" s="532"/>
      <c r="M136" s="532"/>
      <c r="N136" s="544"/>
      <c r="O136" s="538">
        <v>40483</v>
      </c>
      <c r="P136" s="546">
        <v>52.316195785792438</v>
      </c>
      <c r="Q136" s="407"/>
      <c r="R136" s="207"/>
      <c r="S136" s="207"/>
      <c r="T136" s="207"/>
      <c r="U136" s="207"/>
      <c r="V136" s="207"/>
      <c r="W136" s="207"/>
      <c r="X136" s="207"/>
    </row>
    <row r="137" spans="1:24" s="129" customFormat="1" ht="12.75" x14ac:dyDescent="0.2">
      <c r="A137" s="127"/>
      <c r="B137" s="128"/>
      <c r="C137" s="128"/>
      <c r="D137" s="127"/>
      <c r="E137" s="128"/>
      <c r="G137" s="418"/>
      <c r="H137" s="419"/>
      <c r="J137" s="149"/>
      <c r="K137" s="294"/>
      <c r="L137" s="532"/>
      <c r="M137" s="532"/>
      <c r="N137" s="544"/>
      <c r="O137" s="538">
        <v>40513</v>
      </c>
      <c r="P137" s="546">
        <v>51.240915407126536</v>
      </c>
      <c r="Q137" s="407"/>
      <c r="R137" s="207"/>
      <c r="S137" s="207"/>
      <c r="T137" s="207"/>
      <c r="U137" s="207"/>
      <c r="V137" s="207"/>
      <c r="W137" s="207"/>
      <c r="X137" s="207"/>
    </row>
    <row r="138" spans="1:24" s="129" customFormat="1" ht="12.75" x14ac:dyDescent="0.2">
      <c r="A138" s="127"/>
      <c r="B138" s="128"/>
      <c r="C138" s="128"/>
      <c r="D138" s="127"/>
      <c r="E138" s="128"/>
      <c r="G138" s="418"/>
      <c r="H138" s="419"/>
      <c r="J138" s="149"/>
      <c r="K138" s="294"/>
      <c r="L138" s="532"/>
      <c r="M138" s="532"/>
      <c r="N138" s="544"/>
      <c r="O138" s="538">
        <v>40544</v>
      </c>
      <c r="P138" s="546">
        <v>53.491648270574601</v>
      </c>
      <c r="Q138" s="407"/>
      <c r="R138" s="207"/>
      <c r="S138" s="207"/>
      <c r="T138" s="207"/>
      <c r="U138" s="207"/>
      <c r="V138" s="207"/>
      <c r="W138" s="207"/>
      <c r="X138" s="207"/>
    </row>
    <row r="139" spans="1:24" s="129" customFormat="1" ht="12.75" x14ac:dyDescent="0.2">
      <c r="A139" s="127"/>
      <c r="B139" s="128"/>
      <c r="C139" s="128"/>
      <c r="D139" s="127"/>
      <c r="E139" s="128"/>
      <c r="G139" s="418"/>
      <c r="H139" s="419"/>
      <c r="J139" s="149"/>
      <c r="K139" s="294"/>
      <c r="L139" s="532"/>
      <c r="M139" s="532"/>
      <c r="N139" s="544"/>
      <c r="O139" s="538">
        <v>40575</v>
      </c>
      <c r="P139" s="546">
        <v>54.823731827338086</v>
      </c>
      <c r="Q139" s="407"/>
      <c r="R139" s="207"/>
      <c r="S139" s="207"/>
      <c r="T139" s="207"/>
      <c r="U139" s="207"/>
      <c r="V139" s="207"/>
      <c r="W139" s="207"/>
      <c r="X139" s="207"/>
    </row>
    <row r="140" spans="1:24" s="129" customFormat="1" ht="12.75" x14ac:dyDescent="0.2">
      <c r="A140" s="127"/>
      <c r="B140" s="128"/>
      <c r="C140" s="128"/>
      <c r="D140" s="127"/>
      <c r="E140" s="128"/>
      <c r="G140" s="418"/>
      <c r="H140" s="419"/>
      <c r="J140" s="149"/>
      <c r="K140" s="294"/>
      <c r="L140" s="532"/>
      <c r="M140" s="532"/>
      <c r="N140" s="544"/>
      <c r="O140" s="538">
        <v>40603</v>
      </c>
      <c r="P140" s="546">
        <v>55.920421209388337</v>
      </c>
      <c r="Q140" s="407"/>
      <c r="R140" s="207"/>
      <c r="S140" s="207"/>
      <c r="T140" s="207"/>
      <c r="U140" s="207"/>
      <c r="V140" s="207"/>
      <c r="W140" s="207"/>
      <c r="X140" s="207"/>
    </row>
    <row r="141" spans="1:24" s="129" customFormat="1" ht="12.75" x14ac:dyDescent="0.2">
      <c r="A141" s="127"/>
      <c r="B141" s="128"/>
      <c r="C141" s="128"/>
      <c r="D141" s="127"/>
      <c r="E141" s="128"/>
      <c r="G141" s="418"/>
      <c r="H141" s="419"/>
      <c r="J141" s="149"/>
      <c r="K141" s="294"/>
      <c r="L141" s="532"/>
      <c r="M141" s="532"/>
      <c r="N141" s="544"/>
      <c r="O141" s="538">
        <v>40634</v>
      </c>
      <c r="P141" s="546">
        <v>55.509787464988875</v>
      </c>
      <c r="Q141" s="407"/>
      <c r="R141" s="207"/>
      <c r="S141" s="207"/>
      <c r="T141" s="207"/>
      <c r="U141" s="207"/>
      <c r="V141" s="207"/>
      <c r="W141" s="207"/>
      <c r="X141" s="207"/>
    </row>
    <row r="142" spans="1:24" s="129" customFormat="1" ht="14.25" x14ac:dyDescent="0.25">
      <c r="A142" s="127"/>
      <c r="B142" s="128"/>
      <c r="C142" s="128"/>
      <c r="D142" s="127"/>
      <c r="E142" s="128"/>
      <c r="G142" s="420"/>
      <c r="H142" s="415"/>
      <c r="J142" s="149"/>
      <c r="K142" s="294"/>
      <c r="L142" s="532"/>
      <c r="M142" s="532"/>
      <c r="N142" s="544"/>
      <c r="O142" s="538">
        <v>40664</v>
      </c>
      <c r="P142" s="546">
        <v>54.934327115622288</v>
      </c>
      <c r="Q142" s="407"/>
      <c r="R142" s="207"/>
      <c r="S142" s="207"/>
      <c r="T142" s="207"/>
      <c r="U142" s="207"/>
      <c r="V142" s="207"/>
      <c r="W142" s="207"/>
      <c r="X142" s="207"/>
    </row>
    <row r="143" spans="1:24" s="129" customFormat="1" ht="12.75" x14ac:dyDescent="0.2">
      <c r="A143" s="127"/>
      <c r="B143" s="128"/>
      <c r="C143" s="128"/>
      <c r="D143" s="127"/>
      <c r="E143" s="128"/>
      <c r="J143" s="149"/>
      <c r="K143" s="294"/>
      <c r="L143" s="532"/>
      <c r="M143" s="532"/>
      <c r="N143" s="544"/>
      <c r="O143" s="538">
        <v>40695</v>
      </c>
      <c r="P143" s="546">
        <v>54.226253480908106</v>
      </c>
      <c r="Q143" s="407"/>
      <c r="R143" s="207"/>
      <c r="S143" s="207"/>
      <c r="T143" s="207"/>
      <c r="U143" s="207"/>
      <c r="V143" s="207"/>
      <c r="W143" s="207"/>
      <c r="X143" s="207"/>
    </row>
    <row r="144" spans="1:24" s="129" customFormat="1" ht="12.75" x14ac:dyDescent="0.2">
      <c r="A144" s="127"/>
      <c r="B144" s="128"/>
      <c r="C144" s="128"/>
      <c r="D144" s="127"/>
      <c r="E144" s="128"/>
      <c r="J144" s="149"/>
      <c r="K144" s="294"/>
      <c r="L144" s="532"/>
      <c r="M144" s="532"/>
      <c r="N144" s="544"/>
      <c r="O144" s="538">
        <v>40725</v>
      </c>
      <c r="P144" s="546">
        <v>46.363325407748448</v>
      </c>
      <c r="Q144" s="407"/>
      <c r="R144" s="207"/>
      <c r="S144" s="207"/>
      <c r="T144" s="207"/>
      <c r="U144" s="207"/>
      <c r="V144" s="207"/>
      <c r="W144" s="207"/>
      <c r="X144" s="207"/>
    </row>
    <row r="145" spans="1:24" s="129" customFormat="1" ht="12.75" x14ac:dyDescent="0.2">
      <c r="A145" s="127"/>
      <c r="B145" s="128"/>
      <c r="C145" s="128"/>
      <c r="D145" s="127"/>
      <c r="E145" s="128"/>
      <c r="J145" s="149"/>
      <c r="K145" s="294"/>
      <c r="L145" s="532"/>
      <c r="M145" s="532"/>
      <c r="N145" s="544"/>
      <c r="O145" s="538">
        <v>40756</v>
      </c>
      <c r="P145" s="546">
        <v>48.212728728546246</v>
      </c>
      <c r="Q145" s="407"/>
      <c r="R145" s="207"/>
      <c r="S145" s="207"/>
      <c r="T145" s="207"/>
      <c r="U145" s="207"/>
      <c r="V145" s="207"/>
      <c r="W145" s="207"/>
      <c r="X145" s="207"/>
    </row>
    <row r="146" spans="1:24" s="129" customFormat="1" ht="12.75" x14ac:dyDescent="0.2">
      <c r="A146" s="127"/>
      <c r="B146" s="128"/>
      <c r="C146" s="128"/>
      <c r="D146" s="127"/>
      <c r="E146" s="128"/>
      <c r="J146" s="149"/>
      <c r="K146" s="294"/>
      <c r="L146" s="532"/>
      <c r="M146" s="532"/>
      <c r="N146" s="544"/>
      <c r="O146" s="538">
        <v>40787</v>
      </c>
      <c r="P146" s="546">
        <v>50.195669869329294</v>
      </c>
      <c r="Q146" s="407"/>
      <c r="R146" s="207"/>
      <c r="S146" s="207"/>
      <c r="T146" s="207"/>
      <c r="U146" s="207"/>
      <c r="V146" s="207"/>
      <c r="W146" s="207"/>
      <c r="X146" s="207"/>
    </row>
    <row r="147" spans="1:24" s="129" customFormat="1" ht="12.75" x14ac:dyDescent="0.2">
      <c r="A147" s="127"/>
      <c r="B147" s="128"/>
      <c r="C147" s="128"/>
      <c r="D147" s="127"/>
      <c r="E147" s="128"/>
      <c r="J147" s="149"/>
      <c r="K147" s="294"/>
      <c r="L147" s="532"/>
      <c r="M147" s="532"/>
      <c r="N147" s="544"/>
      <c r="O147" s="538">
        <v>40817</v>
      </c>
      <c r="P147" s="546">
        <v>50.5</v>
      </c>
      <c r="Q147" s="407"/>
      <c r="R147" s="207"/>
      <c r="S147" s="207"/>
      <c r="T147" s="207"/>
      <c r="U147" s="207"/>
      <c r="V147" s="207"/>
      <c r="W147" s="207"/>
      <c r="X147" s="207"/>
    </row>
    <row r="148" spans="1:24" s="129" customFormat="1" ht="12.75" x14ac:dyDescent="0.2">
      <c r="A148" s="127"/>
      <c r="B148" s="128"/>
      <c r="C148" s="128"/>
      <c r="D148" s="127"/>
      <c r="E148" s="128"/>
      <c r="J148" s="149"/>
      <c r="K148" s="294"/>
      <c r="L148" s="532"/>
      <c r="M148" s="532"/>
      <c r="N148" s="544"/>
      <c r="O148" s="538">
        <v>40848</v>
      </c>
      <c r="P148" s="546">
        <v>51.6</v>
      </c>
      <c r="Q148" s="407"/>
      <c r="R148" s="207"/>
      <c r="S148" s="207"/>
      <c r="T148" s="207"/>
      <c r="U148" s="207"/>
      <c r="V148" s="207"/>
      <c r="W148" s="207"/>
      <c r="X148" s="207"/>
    </row>
    <row r="149" spans="1:24" s="129" customFormat="1" ht="12.75" x14ac:dyDescent="0.2">
      <c r="A149" s="127"/>
      <c r="B149" s="128"/>
      <c r="C149" s="128"/>
      <c r="D149" s="127"/>
      <c r="E149" s="128"/>
      <c r="J149" s="149"/>
      <c r="K149" s="294"/>
      <c r="L149" s="532"/>
      <c r="M149" s="532"/>
      <c r="N149" s="544"/>
      <c r="O149" s="538">
        <v>40878</v>
      </c>
      <c r="P149" s="546">
        <v>49.4</v>
      </c>
      <c r="Q149" s="407"/>
      <c r="R149" s="207"/>
      <c r="S149" s="207"/>
      <c r="T149" s="207"/>
      <c r="U149" s="207"/>
      <c r="V149" s="207"/>
      <c r="W149" s="207"/>
      <c r="X149" s="207"/>
    </row>
    <row r="150" spans="1:24" s="129" customFormat="1" ht="12.75" x14ac:dyDescent="0.2">
      <c r="A150" s="127"/>
      <c r="B150" s="128"/>
      <c r="C150" s="128"/>
      <c r="D150" s="127"/>
      <c r="E150" s="128"/>
      <c r="J150" s="149"/>
      <c r="K150" s="294"/>
      <c r="L150" s="532"/>
      <c r="M150" s="532"/>
      <c r="N150" s="544"/>
      <c r="O150" s="538">
        <v>40909</v>
      </c>
      <c r="P150" s="546">
        <v>53.2</v>
      </c>
      <c r="Q150" s="407"/>
      <c r="R150" s="207"/>
      <c r="S150" s="207"/>
      <c r="T150" s="207"/>
      <c r="U150" s="207"/>
      <c r="V150" s="207"/>
      <c r="W150" s="207"/>
      <c r="X150" s="207"/>
    </row>
    <row r="151" spans="1:24" s="129" customFormat="1" ht="12.75" x14ac:dyDescent="0.2">
      <c r="A151" s="127"/>
      <c r="B151" s="128"/>
      <c r="C151" s="128"/>
      <c r="D151" s="127"/>
      <c r="E151" s="128"/>
      <c r="J151" s="149"/>
      <c r="K151" s="294"/>
      <c r="L151" s="532"/>
      <c r="M151" s="532"/>
      <c r="N151" s="544"/>
      <c r="O151" s="538">
        <v>40940</v>
      </c>
      <c r="P151" s="546">
        <v>57.9</v>
      </c>
      <c r="Q151" s="407"/>
      <c r="R151" s="207"/>
      <c r="S151" s="207"/>
      <c r="T151" s="207"/>
      <c r="U151" s="207"/>
      <c r="V151" s="207"/>
      <c r="W151" s="207"/>
      <c r="X151" s="207"/>
    </row>
    <row r="152" spans="1:24" s="129" customFormat="1" ht="12.75" x14ac:dyDescent="0.2">
      <c r="A152" s="127"/>
      <c r="B152" s="128"/>
      <c r="C152" s="128"/>
      <c r="D152" s="127"/>
      <c r="E152" s="128"/>
      <c r="J152" s="149"/>
      <c r="K152" s="294"/>
      <c r="L152" s="532"/>
      <c r="M152" s="532"/>
      <c r="N152" s="544"/>
      <c r="O152" s="538">
        <v>40969</v>
      </c>
      <c r="P152" s="546">
        <v>55.1</v>
      </c>
      <c r="Q152" s="407"/>
      <c r="R152" s="207"/>
      <c r="S152" s="207"/>
      <c r="T152" s="207"/>
      <c r="U152" s="207"/>
      <c r="V152" s="207"/>
      <c r="W152" s="207"/>
      <c r="X152" s="207"/>
    </row>
    <row r="153" spans="1:24" s="129" customFormat="1" ht="12.75" x14ac:dyDescent="0.2">
      <c r="A153" s="127"/>
      <c r="B153" s="128"/>
      <c r="C153" s="128"/>
      <c r="D153" s="127"/>
      <c r="E153" s="128"/>
      <c r="J153" s="149"/>
      <c r="K153" s="294"/>
      <c r="L153" s="532"/>
      <c r="M153" s="532"/>
      <c r="N153" s="544"/>
      <c r="O153" s="538">
        <v>41000</v>
      </c>
      <c r="P153" s="546">
        <v>53.7</v>
      </c>
      <c r="Q153" s="407"/>
      <c r="R153" s="207"/>
      <c r="S153" s="207"/>
      <c r="T153" s="207"/>
      <c r="U153" s="207"/>
      <c r="V153" s="207"/>
      <c r="W153" s="207"/>
      <c r="X153" s="207"/>
    </row>
    <row r="154" spans="1:24" s="129" customFormat="1" ht="12.75" x14ac:dyDescent="0.2">
      <c r="A154" s="127"/>
      <c r="B154" s="128"/>
      <c r="C154" s="128"/>
      <c r="D154" s="127"/>
      <c r="E154" s="128"/>
      <c r="J154" s="149"/>
      <c r="K154" s="294"/>
      <c r="L154" s="532"/>
      <c r="M154" s="532"/>
      <c r="N154" s="544"/>
      <c r="O154" s="538">
        <v>41030</v>
      </c>
      <c r="P154" s="546">
        <v>53.6</v>
      </c>
      <c r="Q154" s="407"/>
      <c r="R154" s="207"/>
      <c r="S154" s="207"/>
      <c r="T154" s="207"/>
      <c r="U154" s="207"/>
      <c r="V154" s="207"/>
      <c r="W154" s="207"/>
      <c r="X154" s="207"/>
    </row>
    <row r="155" spans="1:24" s="129" customFormat="1" ht="12.75" x14ac:dyDescent="0.2">
      <c r="A155" s="127"/>
      <c r="B155" s="128"/>
      <c r="C155" s="128"/>
      <c r="D155" s="127"/>
      <c r="E155" s="128"/>
      <c r="J155" s="149"/>
      <c r="K155" s="294"/>
      <c r="L155" s="532"/>
      <c r="M155" s="532"/>
      <c r="N155" s="544"/>
      <c r="O155" s="538">
        <v>41061</v>
      </c>
      <c r="P155" s="546">
        <v>48.2</v>
      </c>
      <c r="Q155" s="407"/>
      <c r="R155" s="207"/>
      <c r="S155" s="207"/>
      <c r="T155" s="207"/>
      <c r="U155" s="207"/>
      <c r="V155" s="207"/>
      <c r="W155" s="207"/>
      <c r="X155" s="207"/>
    </row>
    <row r="156" spans="1:24" s="129" customFormat="1" ht="12.75" x14ac:dyDescent="0.2">
      <c r="A156" s="127"/>
      <c r="B156" s="128"/>
      <c r="C156" s="128"/>
      <c r="D156" s="127"/>
      <c r="E156" s="128"/>
      <c r="J156" s="149"/>
      <c r="K156" s="294"/>
      <c r="L156" s="532"/>
      <c r="M156" s="532"/>
      <c r="N156" s="544"/>
      <c r="O156" s="538">
        <v>41091</v>
      </c>
      <c r="P156" s="546">
        <v>51</v>
      </c>
      <c r="Q156" s="407"/>
      <c r="R156" s="207"/>
      <c r="S156" s="207"/>
      <c r="T156" s="207"/>
      <c r="U156" s="207"/>
      <c r="V156" s="207"/>
      <c r="W156" s="207"/>
      <c r="X156" s="207"/>
    </row>
    <row r="157" spans="1:24" s="129" customFormat="1" ht="12.75" x14ac:dyDescent="0.2">
      <c r="A157" s="127"/>
      <c r="B157" s="128"/>
      <c r="C157" s="128"/>
      <c r="D157" s="127"/>
      <c r="E157" s="128"/>
      <c r="J157" s="149"/>
      <c r="K157" s="294"/>
      <c r="L157" s="532"/>
      <c r="M157" s="532"/>
      <c r="N157" s="544"/>
      <c r="O157" s="538">
        <v>41122</v>
      </c>
      <c r="P157" s="546">
        <v>50.2</v>
      </c>
      <c r="Q157" s="407"/>
      <c r="R157" s="207"/>
      <c r="S157" s="207"/>
      <c r="T157" s="207"/>
      <c r="U157" s="207"/>
      <c r="V157" s="207"/>
      <c r="W157" s="207"/>
      <c r="X157" s="207"/>
    </row>
    <row r="158" spans="1:24" s="129" customFormat="1" ht="12.75" x14ac:dyDescent="0.2">
      <c r="A158" s="127"/>
      <c r="B158" s="128"/>
      <c r="C158" s="128"/>
      <c r="D158" s="127"/>
      <c r="E158" s="128"/>
      <c r="J158" s="149"/>
      <c r="K158" s="294"/>
      <c r="L158" s="532"/>
      <c r="M158" s="532"/>
      <c r="N158" s="544"/>
      <c r="O158" s="538">
        <v>41153</v>
      </c>
      <c r="P158" s="546">
        <v>48.3</v>
      </c>
      <c r="Q158" s="407"/>
      <c r="R158" s="207"/>
      <c r="S158" s="207"/>
      <c r="T158" s="207"/>
      <c r="U158" s="207"/>
      <c r="V158" s="207"/>
      <c r="W158" s="207"/>
      <c r="X158" s="207"/>
    </row>
    <row r="159" spans="1:24" s="129" customFormat="1" ht="12.75" x14ac:dyDescent="0.2">
      <c r="A159" s="127"/>
      <c r="B159" s="128"/>
      <c r="C159" s="128"/>
      <c r="D159" s="127"/>
      <c r="E159" s="128"/>
      <c r="J159" s="149"/>
      <c r="K159" s="294"/>
      <c r="L159" s="532"/>
      <c r="M159" s="532"/>
      <c r="N159" s="544"/>
      <c r="O159" s="538">
        <v>41183</v>
      </c>
      <c r="P159" s="546">
        <v>47.1</v>
      </c>
      <c r="Q159" s="407"/>
      <c r="R159" s="207"/>
      <c r="S159" s="207"/>
      <c r="T159" s="207"/>
      <c r="U159" s="207"/>
      <c r="V159" s="207"/>
      <c r="W159" s="207"/>
      <c r="X159" s="207"/>
    </row>
    <row r="160" spans="1:24" s="116" customFormat="1" ht="12.75" x14ac:dyDescent="0.2">
      <c r="A160" s="114"/>
      <c r="B160" s="115"/>
      <c r="C160" s="115"/>
      <c r="D160" s="114"/>
      <c r="E160" s="39"/>
      <c r="J160" s="149"/>
      <c r="K160" s="294"/>
      <c r="L160" s="532"/>
      <c r="M160" s="532"/>
      <c r="N160" s="544"/>
      <c r="O160" s="538">
        <v>41214</v>
      </c>
      <c r="P160" s="546">
        <v>49.5</v>
      </c>
      <c r="Q160" s="407"/>
      <c r="R160" s="207"/>
      <c r="S160" s="207"/>
      <c r="T160" s="207"/>
      <c r="U160" s="207"/>
      <c r="V160" s="207"/>
      <c r="W160" s="207"/>
      <c r="X160" s="207"/>
    </row>
    <row r="161" spans="1:24" s="116" customFormat="1" ht="12.75" x14ac:dyDescent="0.2">
      <c r="A161" s="114"/>
      <c r="B161" s="115"/>
      <c r="C161" s="115"/>
      <c r="D161" s="114"/>
      <c r="E161" s="39"/>
      <c r="J161" s="149"/>
      <c r="K161" s="294"/>
      <c r="L161" s="532"/>
      <c r="M161" s="532"/>
      <c r="N161" s="544"/>
      <c r="O161" s="538">
        <v>41244</v>
      </c>
      <c r="P161" s="546">
        <v>47.4</v>
      </c>
      <c r="Q161" s="407"/>
      <c r="R161" s="207"/>
      <c r="S161" s="207"/>
      <c r="T161" s="207"/>
      <c r="U161" s="207"/>
      <c r="V161" s="207"/>
      <c r="W161" s="207"/>
      <c r="X161" s="207"/>
    </row>
    <row r="162" spans="1:24" s="116" customFormat="1" ht="12.75" x14ac:dyDescent="0.2">
      <c r="A162" s="114"/>
      <c r="B162" s="115"/>
      <c r="C162" s="115"/>
      <c r="D162" s="114"/>
      <c r="E162" s="39"/>
      <c r="J162" s="149"/>
      <c r="K162" s="294"/>
      <c r="L162" s="532"/>
      <c r="M162" s="532"/>
      <c r="N162" s="544"/>
      <c r="O162" s="538">
        <v>41275</v>
      </c>
      <c r="P162" s="546">
        <v>48.877124120076601</v>
      </c>
      <c r="Q162" s="407"/>
      <c r="R162" s="207"/>
      <c r="S162" s="207"/>
      <c r="T162" s="207"/>
      <c r="U162" s="207"/>
      <c r="V162" s="207"/>
      <c r="W162" s="207"/>
      <c r="X162" s="207"/>
    </row>
    <row r="163" spans="1:24" s="116" customFormat="1" ht="12.75" x14ac:dyDescent="0.2">
      <c r="A163" s="114"/>
      <c r="B163" s="115"/>
      <c r="C163" s="115"/>
      <c r="D163" s="114"/>
      <c r="E163" s="39"/>
      <c r="J163" s="149"/>
      <c r="K163" s="294"/>
      <c r="L163" s="532"/>
      <c r="M163" s="532"/>
      <c r="N163" s="544"/>
      <c r="O163" s="538">
        <v>41306</v>
      </c>
      <c r="P163" s="546">
        <v>52.264294670502643</v>
      </c>
      <c r="Q163" s="407"/>
      <c r="R163" s="207"/>
      <c r="S163" s="207"/>
      <c r="T163" s="207"/>
      <c r="U163" s="207"/>
      <c r="V163" s="207"/>
      <c r="W163" s="207"/>
      <c r="X163" s="207"/>
    </row>
    <row r="164" spans="1:24" s="116" customFormat="1" ht="12.75" x14ac:dyDescent="0.2">
      <c r="A164" s="114"/>
      <c r="B164" s="115"/>
      <c r="C164" s="115"/>
      <c r="D164" s="114"/>
      <c r="E164" s="39"/>
      <c r="J164" s="149"/>
      <c r="K164" s="294"/>
      <c r="L164" s="532"/>
      <c r="M164" s="532"/>
      <c r="N164" s="544"/>
      <c r="O164" s="538">
        <v>41334</v>
      </c>
      <c r="P164" s="546">
        <v>48.805782669001786</v>
      </c>
      <c r="Q164" s="407"/>
      <c r="R164" s="207"/>
      <c r="S164" s="207"/>
      <c r="T164" s="207"/>
      <c r="U164" s="207"/>
      <c r="V164" s="207"/>
      <c r="W164" s="207"/>
      <c r="X164" s="207"/>
    </row>
    <row r="165" spans="1:24" s="116" customFormat="1" ht="12.75" x14ac:dyDescent="0.2">
      <c r="A165" s="114"/>
      <c r="B165" s="115"/>
      <c r="C165" s="115"/>
      <c r="D165" s="114"/>
      <c r="E165" s="39"/>
      <c r="J165" s="149"/>
      <c r="K165" s="294"/>
      <c r="L165" s="532"/>
      <c r="M165" s="532"/>
      <c r="N165" s="544"/>
      <c r="O165" s="538">
        <v>41365</v>
      </c>
      <c r="P165" s="546">
        <v>49.609238621806647</v>
      </c>
      <c r="Q165" s="407"/>
      <c r="R165" s="207"/>
      <c r="S165" s="207"/>
      <c r="T165" s="207"/>
      <c r="U165" s="207"/>
      <c r="V165" s="207"/>
      <c r="W165" s="207"/>
      <c r="X165" s="207"/>
    </row>
    <row r="166" spans="1:24" s="116" customFormat="1" ht="12.75" x14ac:dyDescent="0.2">
      <c r="A166" s="114"/>
      <c r="B166" s="115"/>
      <c r="C166" s="115"/>
      <c r="D166" s="114"/>
      <c r="E166" s="39"/>
      <c r="J166" s="149"/>
      <c r="K166" s="294"/>
      <c r="L166" s="532"/>
      <c r="M166" s="532"/>
      <c r="N166" s="544"/>
      <c r="O166" s="538">
        <v>41395</v>
      </c>
      <c r="P166" s="546">
        <v>49.971093522643351</v>
      </c>
      <c r="Q166" s="407"/>
      <c r="R166" s="207"/>
      <c r="S166" s="207"/>
      <c r="T166" s="207"/>
      <c r="U166" s="207"/>
      <c r="V166" s="207"/>
      <c r="W166" s="207"/>
      <c r="X166" s="207"/>
    </row>
    <row r="167" spans="1:24" s="116" customFormat="1" ht="12.75" x14ac:dyDescent="0.2">
      <c r="A167" s="114"/>
      <c r="B167" s="115"/>
      <c r="C167" s="115"/>
      <c r="D167" s="114"/>
      <c r="E167" s="39"/>
      <c r="J167" s="149"/>
      <c r="K167" s="294"/>
      <c r="L167" s="532"/>
      <c r="M167" s="532"/>
      <c r="N167" s="544"/>
      <c r="O167" s="538">
        <v>41426</v>
      </c>
      <c r="P167" s="546">
        <v>51.731302477228986</v>
      </c>
      <c r="Q167" s="407"/>
      <c r="R167" s="207"/>
      <c r="S167" s="207"/>
      <c r="T167" s="207"/>
      <c r="U167" s="207"/>
      <c r="V167" s="207"/>
      <c r="W167" s="207"/>
      <c r="X167" s="207"/>
    </row>
    <row r="168" spans="1:24" s="116" customFormat="1" ht="12.75" x14ac:dyDescent="0.2">
      <c r="A168" s="114"/>
      <c r="B168" s="115"/>
      <c r="C168" s="115"/>
      <c r="D168" s="114"/>
      <c r="E168" s="39"/>
      <c r="J168" s="149"/>
      <c r="K168" s="294"/>
      <c r="L168" s="532"/>
      <c r="M168" s="532"/>
      <c r="N168" s="544"/>
      <c r="O168" s="538">
        <v>41456</v>
      </c>
      <c r="P168" s="546">
        <v>52.459465771002371</v>
      </c>
      <c r="Q168" s="407"/>
      <c r="R168" s="207"/>
      <c r="S168" s="207"/>
      <c r="T168" s="207"/>
      <c r="U168" s="207"/>
      <c r="V168" s="207"/>
      <c r="W168" s="207"/>
      <c r="X168" s="207"/>
    </row>
    <row r="169" spans="1:24" s="116" customFormat="1" ht="12.75" x14ac:dyDescent="0.2">
      <c r="A169" s="114"/>
      <c r="B169" s="115"/>
      <c r="C169" s="115"/>
      <c r="D169" s="114"/>
      <c r="E169" s="39"/>
      <c r="J169" s="149"/>
      <c r="K169" s="294"/>
      <c r="L169" s="294"/>
      <c r="M169" s="294"/>
      <c r="N169" s="262"/>
      <c r="O169" s="538">
        <v>41487</v>
      </c>
      <c r="P169" s="546">
        <v>55.554413238928781</v>
      </c>
      <c r="Q169" s="293"/>
      <c r="R169" s="207"/>
      <c r="S169" s="207"/>
      <c r="T169" s="207"/>
      <c r="U169" s="207"/>
      <c r="V169" s="207"/>
      <c r="W169" s="207"/>
      <c r="X169" s="207"/>
    </row>
    <row r="170" spans="1:24" s="116" customFormat="1" ht="12.75" x14ac:dyDescent="0.2">
      <c r="A170" s="114"/>
      <c r="B170" s="115"/>
      <c r="C170" s="115"/>
      <c r="D170" s="114"/>
      <c r="E170" s="39"/>
      <c r="J170" s="149"/>
      <c r="K170" s="294"/>
      <c r="L170" s="294"/>
      <c r="M170" s="294"/>
      <c r="N170" s="262"/>
      <c r="O170" s="538">
        <v>41518</v>
      </c>
      <c r="P170" s="546">
        <v>50.015682473497399</v>
      </c>
      <c r="Q170" s="293"/>
      <c r="R170" s="207"/>
      <c r="S170" s="207"/>
      <c r="T170" s="207"/>
      <c r="U170" s="207"/>
      <c r="V170" s="207"/>
      <c r="W170" s="207"/>
      <c r="X170" s="207"/>
    </row>
    <row r="171" spans="1:24" s="116" customFormat="1" ht="12.75" x14ac:dyDescent="0.2">
      <c r="A171" s="114"/>
      <c r="B171" s="115"/>
      <c r="C171" s="115"/>
      <c r="D171" s="114"/>
      <c r="E171" s="39"/>
      <c r="J171" s="149"/>
      <c r="K171" s="294"/>
      <c r="L171" s="294"/>
      <c r="M171" s="294"/>
      <c r="N171" s="262"/>
      <c r="O171" s="538">
        <v>41548</v>
      </c>
      <c r="P171" s="546">
        <v>50.7</v>
      </c>
      <c r="Q171" s="293"/>
      <c r="R171" s="207"/>
      <c r="S171" s="207"/>
      <c r="T171" s="207"/>
      <c r="U171" s="207"/>
      <c r="V171" s="207"/>
      <c r="W171" s="207"/>
      <c r="X171" s="207"/>
    </row>
    <row r="172" spans="1:24" s="116" customFormat="1" ht="12.75" x14ac:dyDescent="0.2">
      <c r="A172" s="114"/>
      <c r="B172" s="115"/>
      <c r="C172" s="115"/>
      <c r="D172" s="114"/>
      <c r="E172" s="39"/>
      <c r="J172" s="207"/>
      <c r="K172" s="294"/>
      <c r="L172" s="294"/>
      <c r="M172" s="294"/>
      <c r="N172" s="262"/>
      <c r="O172" s="538">
        <v>41579</v>
      </c>
      <c r="P172" s="546">
        <v>52.4</v>
      </c>
      <c r="Q172" s="293"/>
      <c r="R172" s="207"/>
      <c r="S172" s="207"/>
      <c r="T172" s="207"/>
      <c r="U172" s="207"/>
      <c r="V172" s="207"/>
      <c r="W172" s="207"/>
      <c r="X172" s="207"/>
    </row>
    <row r="173" spans="1:24" s="116" customFormat="1" ht="12.75" x14ac:dyDescent="0.2">
      <c r="A173" s="114"/>
      <c r="B173" s="115"/>
      <c r="C173" s="115"/>
      <c r="D173" s="114"/>
      <c r="E173" s="39"/>
      <c r="J173" s="207"/>
      <c r="K173" s="294"/>
      <c r="L173" s="294"/>
      <c r="M173" s="294"/>
      <c r="N173" s="262"/>
      <c r="O173" s="538">
        <v>41609</v>
      </c>
      <c r="P173" s="546">
        <v>49.9</v>
      </c>
      <c r="Q173" s="293"/>
      <c r="R173" s="207"/>
      <c r="S173" s="207"/>
      <c r="T173" s="207"/>
      <c r="U173" s="207"/>
      <c r="V173" s="207"/>
      <c r="W173" s="207"/>
      <c r="X173" s="207"/>
    </row>
    <row r="174" spans="1:24" ht="12.75" x14ac:dyDescent="0.2">
      <c r="O174" s="538">
        <v>41640</v>
      </c>
      <c r="P174" s="546">
        <v>49.9</v>
      </c>
      <c r="R174" s="207"/>
      <c r="S174" s="207"/>
      <c r="W174" s="207"/>
      <c r="X174" s="207"/>
    </row>
    <row r="175" spans="1:24" ht="12.75" x14ac:dyDescent="0.2">
      <c r="O175" s="538">
        <v>41671</v>
      </c>
      <c r="P175" s="546">
        <v>51.7</v>
      </c>
      <c r="R175" s="207"/>
      <c r="S175" s="207"/>
      <c r="W175" s="207"/>
      <c r="X175" s="207"/>
    </row>
    <row r="176" spans="1:24" ht="12.75" x14ac:dyDescent="0.2">
      <c r="O176" s="538">
        <v>41699</v>
      </c>
      <c r="P176" s="547">
        <v>50.3</v>
      </c>
      <c r="R176" s="207"/>
      <c r="S176" s="207"/>
      <c r="W176" s="207"/>
      <c r="X176" s="207"/>
    </row>
    <row r="177" spans="1:24" ht="12.75" x14ac:dyDescent="0.2">
      <c r="O177" s="538">
        <v>41730</v>
      </c>
      <c r="P177" s="547">
        <v>47.4</v>
      </c>
      <c r="R177" s="207"/>
      <c r="S177" s="207"/>
      <c r="W177" s="207"/>
      <c r="X177" s="265"/>
    </row>
    <row r="178" spans="1:24" s="264" customFormat="1" ht="12.75" x14ac:dyDescent="0.2">
      <c r="A178" s="263"/>
      <c r="B178" s="263"/>
      <c r="C178" s="263"/>
      <c r="D178" s="263"/>
      <c r="E178" s="263"/>
      <c r="J178" s="265"/>
      <c r="K178" s="294"/>
      <c r="L178" s="545"/>
      <c r="M178" s="545"/>
      <c r="N178" s="548"/>
      <c r="O178" s="538">
        <v>41760</v>
      </c>
      <c r="P178" s="547">
        <v>44.3</v>
      </c>
      <c r="Q178" s="408"/>
      <c r="R178" s="265"/>
      <c r="S178" s="265"/>
      <c r="T178" s="265"/>
      <c r="U178" s="265"/>
      <c r="V178" s="265"/>
      <c r="W178" s="265"/>
      <c r="X178" s="207"/>
    </row>
    <row r="179" spans="1:24" ht="12.75" x14ac:dyDescent="0.2">
      <c r="O179" s="538">
        <v>41791</v>
      </c>
      <c r="P179" s="547">
        <v>46.3</v>
      </c>
      <c r="R179" s="207"/>
      <c r="S179" s="207"/>
      <c r="W179" s="207"/>
      <c r="X179" s="207"/>
    </row>
    <row r="180" spans="1:24" ht="12.75" x14ac:dyDescent="0.2">
      <c r="O180" s="538">
        <v>41821</v>
      </c>
      <c r="P180" s="547">
        <v>45.9</v>
      </c>
      <c r="R180" s="207"/>
      <c r="S180" s="207"/>
      <c r="W180" s="207"/>
      <c r="X180" s="207"/>
    </row>
    <row r="181" spans="1:24" ht="12.75" x14ac:dyDescent="0.2">
      <c r="O181" s="538">
        <v>41852</v>
      </c>
      <c r="P181" s="547">
        <v>49</v>
      </c>
      <c r="R181" s="207"/>
      <c r="S181" s="207"/>
      <c r="W181" s="207"/>
      <c r="X181" s="207"/>
    </row>
    <row r="182" spans="1:24" ht="12.75" x14ac:dyDescent="0.2">
      <c r="O182" s="538">
        <v>41883</v>
      </c>
      <c r="P182" s="547">
        <v>50.7</v>
      </c>
      <c r="R182" s="207"/>
      <c r="S182" s="207"/>
      <c r="W182" s="207"/>
      <c r="X182" s="207"/>
    </row>
    <row r="183" spans="1:24" ht="12.75" x14ac:dyDescent="0.2">
      <c r="O183" s="538">
        <v>41913</v>
      </c>
      <c r="P183" s="547">
        <v>50.1</v>
      </c>
      <c r="R183" s="207"/>
      <c r="S183" s="207"/>
      <c r="W183" s="207"/>
      <c r="X183" s="207"/>
    </row>
    <row r="184" spans="1:24" ht="12.75" x14ac:dyDescent="0.2">
      <c r="O184" s="538">
        <v>41944</v>
      </c>
      <c r="P184" s="547">
        <v>53.3</v>
      </c>
      <c r="R184" s="207"/>
      <c r="S184" s="207"/>
      <c r="W184" s="207"/>
      <c r="X184" s="207"/>
    </row>
    <row r="185" spans="1:24" ht="12.75" x14ac:dyDescent="0.2">
      <c r="O185" s="538">
        <v>41974</v>
      </c>
      <c r="P185" s="547">
        <v>50.2</v>
      </c>
      <c r="R185" s="207"/>
      <c r="S185" s="207"/>
      <c r="W185" s="207"/>
      <c r="X185" s="207"/>
    </row>
    <row r="186" spans="1:24" ht="12.75" x14ac:dyDescent="0.2">
      <c r="O186" s="538">
        <v>42005</v>
      </c>
      <c r="P186" s="547">
        <v>54.2</v>
      </c>
      <c r="R186" s="207"/>
      <c r="S186" s="207"/>
      <c r="W186" s="207"/>
      <c r="X186" s="207"/>
    </row>
    <row r="187" spans="1:24" ht="12.75" x14ac:dyDescent="0.2">
      <c r="O187" s="538">
        <v>42036</v>
      </c>
      <c r="P187" s="547">
        <v>47.6</v>
      </c>
      <c r="R187" s="207"/>
      <c r="S187" s="207"/>
      <c r="W187" s="207"/>
      <c r="X187" s="207"/>
    </row>
    <row r="188" spans="1:24" ht="12.75" x14ac:dyDescent="0.2">
      <c r="O188" s="538">
        <v>42064</v>
      </c>
      <c r="P188" s="547">
        <v>47.9</v>
      </c>
      <c r="R188" s="207"/>
      <c r="S188" s="207"/>
      <c r="W188" s="207"/>
      <c r="X188" s="207"/>
    </row>
    <row r="189" spans="1:24" ht="12.75" x14ac:dyDescent="0.2">
      <c r="O189" s="538">
        <v>42095</v>
      </c>
      <c r="P189" s="547">
        <v>45.4</v>
      </c>
      <c r="R189" s="207"/>
      <c r="S189" s="207"/>
      <c r="W189" s="207"/>
      <c r="X189" s="207"/>
    </row>
    <row r="190" spans="1:24" ht="12.75" x14ac:dyDescent="0.2">
      <c r="O190" s="538">
        <v>42125</v>
      </c>
      <c r="P190" s="546">
        <v>48.775000000000006</v>
      </c>
      <c r="R190" s="207"/>
      <c r="S190" s="207"/>
      <c r="W190" s="207"/>
      <c r="X190" s="207"/>
    </row>
    <row r="191" spans="1:24" ht="12.75" x14ac:dyDescent="0.2">
      <c r="O191" s="538">
        <v>42156</v>
      </c>
      <c r="P191" s="546">
        <v>47.418750000000003</v>
      </c>
      <c r="R191" s="207"/>
      <c r="S191" s="207"/>
      <c r="W191" s="207"/>
      <c r="X191" s="207"/>
    </row>
    <row r="192" spans="1:24" ht="12.75" x14ac:dyDescent="0.2">
      <c r="O192" s="538">
        <v>42186</v>
      </c>
      <c r="P192" s="546">
        <v>51.4</v>
      </c>
      <c r="R192" s="207"/>
      <c r="S192" s="207"/>
      <c r="W192" s="207"/>
      <c r="X192" s="207"/>
    </row>
    <row r="193" spans="15:24" ht="12.75" x14ac:dyDescent="0.2">
      <c r="O193" s="538">
        <v>42217</v>
      </c>
      <c r="P193" s="546">
        <v>48.9</v>
      </c>
      <c r="R193" s="207"/>
      <c r="S193" s="207"/>
      <c r="W193" s="207"/>
      <c r="X193" s="207"/>
    </row>
    <row r="194" spans="15:24" ht="12.75" x14ac:dyDescent="0.2">
      <c r="O194" s="538">
        <v>42248</v>
      </c>
      <c r="P194" s="546">
        <v>52.56</v>
      </c>
      <c r="R194" s="207"/>
      <c r="S194" s="207"/>
      <c r="W194" s="207"/>
      <c r="X194" s="207"/>
    </row>
    <row r="195" spans="15:24" ht="12.75" x14ac:dyDescent="0.2">
      <c r="O195" s="538">
        <v>42278</v>
      </c>
      <c r="P195" s="546">
        <v>49</v>
      </c>
      <c r="R195" s="207"/>
      <c r="S195" s="207"/>
      <c r="W195" s="207"/>
      <c r="X195" s="207"/>
    </row>
    <row r="196" spans="15:24" ht="12.75" x14ac:dyDescent="0.2">
      <c r="O196" s="538">
        <v>42309</v>
      </c>
      <c r="P196" s="546">
        <v>48.1</v>
      </c>
      <c r="R196" s="207"/>
      <c r="S196" s="207"/>
      <c r="W196" s="207"/>
    </row>
    <row r="197" spans="15:24" ht="12.75" x14ac:dyDescent="0.2">
      <c r="O197" s="538">
        <v>42339</v>
      </c>
      <c r="P197" s="546">
        <v>43.3</v>
      </c>
      <c r="R197" s="207"/>
      <c r="S197" s="207"/>
    </row>
    <row r="198" spans="15:24" ht="12.75" x14ac:dyDescent="0.2">
      <c r="O198" s="538">
        <v>42370</v>
      </c>
      <c r="P198" s="546">
        <v>45.5</v>
      </c>
      <c r="R198" s="207"/>
      <c r="S198" s="207"/>
    </row>
    <row r="199" spans="15:24" ht="12.75" x14ac:dyDescent="0.2">
      <c r="O199" s="538">
        <v>42401</v>
      </c>
      <c r="P199" s="546">
        <v>43.5</v>
      </c>
      <c r="R199" s="207"/>
      <c r="S199" s="207"/>
    </row>
    <row r="200" spans="15:24" ht="12.75" x14ac:dyDescent="0.2">
      <c r="O200" s="538">
        <v>42430</v>
      </c>
      <c r="P200" s="546">
        <v>50.5</v>
      </c>
      <c r="R200" s="207"/>
      <c r="S200" s="207"/>
    </row>
    <row r="201" spans="15:24" ht="12.75" x14ac:dyDescent="0.2">
      <c r="R201" s="207"/>
      <c r="S201" s="207"/>
    </row>
    <row r="202" spans="15:24" ht="5.65" customHeight="1" x14ac:dyDescent="0.2">
      <c r="R202" s="207"/>
      <c r="S202" s="207"/>
    </row>
    <row r="203" spans="15:24" ht="5.65" customHeight="1" x14ac:dyDescent="0.2">
      <c r="R203" s="207"/>
      <c r="S203" s="207"/>
    </row>
    <row r="204" spans="15:24" ht="5.65" customHeight="1" x14ac:dyDescent="0.2">
      <c r="R204" s="207"/>
      <c r="S204" s="207"/>
    </row>
  </sheetData>
  <mergeCells count="1">
    <mergeCell ref="A1:I2"/>
  </mergeCells>
  <phoneticPr fontId="16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674"/>
  <sheetViews>
    <sheetView showGridLines="0" zoomScaleNormal="100" workbookViewId="0">
      <selection activeCell="B1" sqref="B1:P1"/>
    </sheetView>
  </sheetViews>
  <sheetFormatPr defaultRowHeight="12.75" x14ac:dyDescent="0.2"/>
  <cols>
    <col min="1" max="1" width="15.85546875" style="50" customWidth="1"/>
    <col min="2" max="2" width="12.28515625" style="50" customWidth="1"/>
    <col min="3" max="3" width="11.7109375" style="50" customWidth="1"/>
    <col min="4" max="4" width="9.5703125" style="50" customWidth="1"/>
    <col min="5" max="5" width="10.42578125" style="50" customWidth="1"/>
    <col min="6" max="6" width="10.85546875" style="50" customWidth="1"/>
    <col min="7" max="7" width="8.42578125" style="50" customWidth="1"/>
    <col min="8" max="8" width="10.28515625" style="50" customWidth="1"/>
    <col min="9" max="9" width="12" style="50" customWidth="1"/>
    <col min="10" max="10" width="9.42578125" style="50" customWidth="1"/>
    <col min="11" max="11" width="12.85546875" style="50" customWidth="1"/>
    <col min="12" max="12" width="8.28515625" style="50" customWidth="1"/>
    <col min="13" max="13" width="8.5703125" style="50" customWidth="1"/>
    <col min="14" max="14" width="9.140625" style="50"/>
    <col min="15" max="15" width="14.140625" style="50" customWidth="1"/>
    <col min="16" max="16" width="14.42578125" style="50" customWidth="1"/>
    <col min="17" max="17" width="8.85546875" style="50" customWidth="1"/>
    <col min="18" max="16384" width="9.140625" style="50"/>
  </cols>
  <sheetData>
    <row r="1" spans="1:17" ht="21" customHeight="1" thickBot="1" x14ac:dyDescent="0.25">
      <c r="B1" s="512" t="s">
        <v>127</v>
      </c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4"/>
    </row>
    <row r="2" spans="1:17" ht="57" x14ac:dyDescent="0.2">
      <c r="B2" s="56" t="s">
        <v>113</v>
      </c>
      <c r="C2" s="56" t="s">
        <v>128</v>
      </c>
      <c r="D2" s="56" t="s">
        <v>114</v>
      </c>
      <c r="E2" s="56" t="s">
        <v>115</v>
      </c>
      <c r="F2" s="56" t="s">
        <v>116</v>
      </c>
      <c r="G2" s="56" t="s">
        <v>117</v>
      </c>
      <c r="H2" s="56" t="s">
        <v>118</v>
      </c>
      <c r="I2" s="56" t="s">
        <v>119</v>
      </c>
      <c r="J2" s="56" t="s">
        <v>120</v>
      </c>
      <c r="K2" s="56" t="s">
        <v>434</v>
      </c>
      <c r="L2" s="56" t="s">
        <v>121</v>
      </c>
      <c r="M2" s="56" t="s">
        <v>122</v>
      </c>
      <c r="N2" s="56" t="s">
        <v>123</v>
      </c>
      <c r="O2" s="56" t="s">
        <v>124</v>
      </c>
      <c r="P2" s="56" t="s">
        <v>125</v>
      </c>
    </row>
    <row r="3" spans="1:17" ht="10.5" customHeight="1" x14ac:dyDescent="0.2">
      <c r="B3" s="36"/>
      <c r="C3" s="36"/>
      <c r="D3" s="36"/>
    </row>
    <row r="4" spans="1:17" hidden="1" x14ac:dyDescent="0.2">
      <c r="A4" s="51">
        <v>32874</v>
      </c>
      <c r="B4" s="132">
        <v>70943</v>
      </c>
      <c r="C4" s="132">
        <f>B4-D4</f>
        <v>7043</v>
      </c>
      <c r="D4" s="132">
        <v>63900</v>
      </c>
      <c r="E4" s="132">
        <v>8867</v>
      </c>
      <c r="F4" s="132">
        <v>2420</v>
      </c>
      <c r="G4" s="132">
        <v>1229</v>
      </c>
      <c r="H4" s="132">
        <v>453</v>
      </c>
      <c r="I4" s="132">
        <v>2090</v>
      </c>
      <c r="J4" s="132">
        <v>4019</v>
      </c>
      <c r="K4" s="132">
        <v>6633</v>
      </c>
      <c r="L4" s="132">
        <v>5446</v>
      </c>
      <c r="M4" s="132">
        <v>2061</v>
      </c>
      <c r="N4" s="132">
        <v>5802</v>
      </c>
      <c r="O4" s="132">
        <v>1307</v>
      </c>
      <c r="P4" s="132">
        <v>1616</v>
      </c>
      <c r="Q4" s="52"/>
    </row>
    <row r="5" spans="1:17" hidden="1" x14ac:dyDescent="0.2">
      <c r="A5" s="51">
        <v>32905</v>
      </c>
      <c r="B5" s="132">
        <v>82517</v>
      </c>
      <c r="C5" s="132">
        <f t="shared" ref="C5:C68" si="0">B5-D5</f>
        <v>5934</v>
      </c>
      <c r="D5" s="132">
        <v>76583</v>
      </c>
      <c r="E5" s="132">
        <v>13036</v>
      </c>
      <c r="F5" s="132">
        <v>3241</v>
      </c>
      <c r="G5" s="132">
        <v>1158</v>
      </c>
      <c r="H5" s="132">
        <v>467</v>
      </c>
      <c r="I5" s="132">
        <v>2370</v>
      </c>
      <c r="J5" s="132">
        <v>4308</v>
      </c>
      <c r="K5" s="132">
        <v>6131</v>
      </c>
      <c r="L5" s="132">
        <v>5136</v>
      </c>
      <c r="M5" s="132">
        <v>3102</v>
      </c>
      <c r="N5" s="132">
        <v>5759</v>
      </c>
      <c r="O5" s="132">
        <v>1686</v>
      </c>
      <c r="P5" s="132">
        <v>1866</v>
      </c>
      <c r="Q5" s="52"/>
    </row>
    <row r="6" spans="1:17" hidden="1" x14ac:dyDescent="0.2">
      <c r="A6" s="51">
        <v>32933</v>
      </c>
      <c r="B6" s="132">
        <v>90843</v>
      </c>
      <c r="C6" s="132">
        <f t="shared" si="0"/>
        <v>7775</v>
      </c>
      <c r="D6" s="132">
        <v>83068</v>
      </c>
      <c r="E6" s="132">
        <v>14624</v>
      </c>
      <c r="F6" s="132">
        <v>2730</v>
      </c>
      <c r="G6" s="132">
        <v>1259</v>
      </c>
      <c r="H6" s="132">
        <v>413</v>
      </c>
      <c r="I6" s="132">
        <v>2303</v>
      </c>
      <c r="J6" s="132">
        <v>6885</v>
      </c>
      <c r="K6" s="132">
        <v>7846</v>
      </c>
      <c r="L6" s="132">
        <v>6769</v>
      </c>
      <c r="M6" s="132">
        <v>2511</v>
      </c>
      <c r="N6" s="132">
        <v>6177</v>
      </c>
      <c r="O6" s="132">
        <v>1912</v>
      </c>
      <c r="P6" s="132">
        <v>2296</v>
      </c>
    </row>
    <row r="7" spans="1:17" hidden="1" x14ac:dyDescent="0.2">
      <c r="A7" s="51">
        <v>32964</v>
      </c>
      <c r="B7" s="132">
        <v>66749</v>
      </c>
      <c r="C7" s="132">
        <f t="shared" si="0"/>
        <v>6000</v>
      </c>
      <c r="D7" s="132">
        <v>60749</v>
      </c>
      <c r="E7" s="132">
        <v>8629</v>
      </c>
      <c r="F7" s="132">
        <v>2041</v>
      </c>
      <c r="G7" s="132">
        <v>834</v>
      </c>
      <c r="H7" s="132">
        <v>637</v>
      </c>
      <c r="I7" s="132">
        <v>2144</v>
      </c>
      <c r="J7" s="132">
        <v>4339</v>
      </c>
      <c r="K7" s="132">
        <v>5295</v>
      </c>
      <c r="L7" s="132">
        <v>4820</v>
      </c>
      <c r="M7" s="132">
        <v>2234</v>
      </c>
      <c r="N7" s="132">
        <v>4918</v>
      </c>
      <c r="O7" s="132">
        <v>1075</v>
      </c>
      <c r="P7" s="132">
        <v>1374</v>
      </c>
    </row>
    <row r="8" spans="1:17" hidden="1" x14ac:dyDescent="0.2">
      <c r="A8" s="51">
        <v>32994</v>
      </c>
      <c r="B8" s="132">
        <v>79789</v>
      </c>
      <c r="C8" s="132">
        <f t="shared" si="0"/>
        <v>6365</v>
      </c>
      <c r="D8" s="132">
        <v>73424</v>
      </c>
      <c r="E8" s="132">
        <v>11302</v>
      </c>
      <c r="F8" s="132">
        <v>2559</v>
      </c>
      <c r="G8" s="132">
        <v>1123</v>
      </c>
      <c r="H8" s="132">
        <v>630</v>
      </c>
      <c r="I8" s="132">
        <v>2401</v>
      </c>
      <c r="J8" s="132">
        <v>6638</v>
      </c>
      <c r="K8" s="132">
        <v>6852</v>
      </c>
      <c r="L8" s="132">
        <v>5284</v>
      </c>
      <c r="M8" s="132">
        <v>2376</v>
      </c>
      <c r="N8" s="132">
        <v>6180</v>
      </c>
      <c r="O8" s="132">
        <v>1272</v>
      </c>
      <c r="P8" s="132">
        <v>1933</v>
      </c>
    </row>
    <row r="9" spans="1:17" hidden="1" x14ac:dyDescent="0.2">
      <c r="A9" s="51">
        <v>33025</v>
      </c>
      <c r="B9" s="132">
        <v>88335</v>
      </c>
      <c r="C9" s="132">
        <f t="shared" si="0"/>
        <v>7585</v>
      </c>
      <c r="D9" s="132">
        <v>80750</v>
      </c>
      <c r="E9" s="132">
        <v>13169</v>
      </c>
      <c r="F9" s="132">
        <v>2182</v>
      </c>
      <c r="G9" s="132">
        <v>1191</v>
      </c>
      <c r="H9" s="132">
        <v>460</v>
      </c>
      <c r="I9" s="132">
        <v>2480</v>
      </c>
      <c r="J9" s="132">
        <v>6530</v>
      </c>
      <c r="K9" s="132">
        <v>8012</v>
      </c>
      <c r="L9" s="132">
        <v>6538</v>
      </c>
      <c r="M9" s="132">
        <v>2132</v>
      </c>
      <c r="N9" s="132">
        <v>6383</v>
      </c>
      <c r="O9" s="132">
        <v>2433</v>
      </c>
      <c r="P9" s="132">
        <v>2106</v>
      </c>
    </row>
    <row r="10" spans="1:17" hidden="1" x14ac:dyDescent="0.2">
      <c r="A10" s="51">
        <v>33055</v>
      </c>
      <c r="B10" s="132">
        <v>84744</v>
      </c>
      <c r="C10" s="132">
        <f t="shared" si="0"/>
        <v>7758</v>
      </c>
      <c r="D10" s="132">
        <v>76986</v>
      </c>
      <c r="E10" s="132">
        <v>11000</v>
      </c>
      <c r="F10" s="132">
        <v>2933</v>
      </c>
      <c r="G10" s="132">
        <v>1509</v>
      </c>
      <c r="H10" s="132">
        <v>622</v>
      </c>
      <c r="I10" s="132">
        <v>2678</v>
      </c>
      <c r="J10" s="132">
        <v>6271</v>
      </c>
      <c r="K10" s="132">
        <v>8850</v>
      </c>
      <c r="L10" s="132">
        <v>6219</v>
      </c>
      <c r="M10" s="132">
        <v>3172</v>
      </c>
      <c r="N10" s="132">
        <v>6543</v>
      </c>
      <c r="O10" s="132">
        <v>1764</v>
      </c>
      <c r="P10" s="132">
        <v>1850</v>
      </c>
    </row>
    <row r="11" spans="1:17" hidden="1" x14ac:dyDescent="0.2">
      <c r="A11" s="51">
        <v>33086</v>
      </c>
      <c r="B11" s="132">
        <v>86240</v>
      </c>
      <c r="C11" s="132">
        <f t="shared" si="0"/>
        <v>8039</v>
      </c>
      <c r="D11" s="132">
        <v>78201</v>
      </c>
      <c r="E11" s="132">
        <v>12620</v>
      </c>
      <c r="F11" s="132">
        <v>2854</v>
      </c>
      <c r="G11" s="132">
        <v>1121</v>
      </c>
      <c r="H11" s="132">
        <v>501</v>
      </c>
      <c r="I11" s="132">
        <v>2340</v>
      </c>
      <c r="J11" s="132">
        <v>6614</v>
      </c>
      <c r="K11" s="132">
        <v>9572</v>
      </c>
      <c r="L11" s="132">
        <v>6800</v>
      </c>
      <c r="M11" s="132">
        <v>2977</v>
      </c>
      <c r="N11" s="132">
        <v>6712</v>
      </c>
      <c r="O11" s="132">
        <v>1790</v>
      </c>
      <c r="P11" s="132">
        <v>1600</v>
      </c>
    </row>
    <row r="12" spans="1:17" hidden="1" x14ac:dyDescent="0.2">
      <c r="A12" s="51">
        <v>33117</v>
      </c>
      <c r="B12" s="132">
        <v>76912</v>
      </c>
      <c r="C12" s="132">
        <f t="shared" si="0"/>
        <v>6598</v>
      </c>
      <c r="D12" s="132">
        <v>70314</v>
      </c>
      <c r="E12" s="132">
        <v>11191</v>
      </c>
      <c r="F12" s="132">
        <v>1963</v>
      </c>
      <c r="G12" s="132">
        <v>848</v>
      </c>
      <c r="H12" s="132">
        <v>717</v>
      </c>
      <c r="I12" s="132">
        <v>1910</v>
      </c>
      <c r="J12" s="132">
        <v>6306</v>
      </c>
      <c r="K12" s="132">
        <v>10713</v>
      </c>
      <c r="L12" s="132">
        <v>5046</v>
      </c>
      <c r="M12" s="132">
        <v>2164</v>
      </c>
      <c r="N12" s="132">
        <v>5853</v>
      </c>
      <c r="O12" s="132">
        <v>1416</v>
      </c>
      <c r="P12" s="132">
        <v>1860</v>
      </c>
    </row>
    <row r="13" spans="1:17" hidden="1" x14ac:dyDescent="0.2">
      <c r="A13" s="51">
        <v>33147</v>
      </c>
      <c r="B13" s="132">
        <v>78936</v>
      </c>
      <c r="C13" s="132">
        <f t="shared" si="0"/>
        <v>6682</v>
      </c>
      <c r="D13" s="132">
        <v>72254</v>
      </c>
      <c r="E13" s="132">
        <v>11946</v>
      </c>
      <c r="F13" s="132">
        <v>2743</v>
      </c>
      <c r="G13" s="132">
        <v>1040</v>
      </c>
      <c r="H13" s="132">
        <v>513</v>
      </c>
      <c r="I13" s="132">
        <v>2604</v>
      </c>
      <c r="J13" s="132">
        <v>4655</v>
      </c>
      <c r="K13" s="132">
        <v>9134</v>
      </c>
      <c r="L13" s="132">
        <v>5490</v>
      </c>
      <c r="M13" s="132">
        <v>1917</v>
      </c>
      <c r="N13" s="132">
        <v>5495</v>
      </c>
      <c r="O13" s="132">
        <v>1461</v>
      </c>
      <c r="P13" s="132">
        <v>2268</v>
      </c>
    </row>
    <row r="14" spans="1:17" hidden="1" x14ac:dyDescent="0.2">
      <c r="A14" s="51">
        <v>33178</v>
      </c>
      <c r="B14" s="132">
        <v>87859</v>
      </c>
      <c r="C14" s="132">
        <f t="shared" si="0"/>
        <v>8042</v>
      </c>
      <c r="D14" s="132">
        <v>79817</v>
      </c>
      <c r="E14" s="132">
        <v>11879</v>
      </c>
      <c r="F14" s="132">
        <v>2358</v>
      </c>
      <c r="G14" s="132">
        <v>1592</v>
      </c>
      <c r="H14" s="132">
        <v>720</v>
      </c>
      <c r="I14" s="132">
        <v>2557</v>
      </c>
      <c r="J14" s="132">
        <v>6678</v>
      </c>
      <c r="K14" s="132">
        <v>10646</v>
      </c>
      <c r="L14" s="132">
        <v>6073</v>
      </c>
      <c r="M14" s="132">
        <v>1971</v>
      </c>
      <c r="N14" s="132">
        <v>6392</v>
      </c>
      <c r="O14" s="132">
        <v>1871</v>
      </c>
      <c r="P14" s="132">
        <v>1964</v>
      </c>
    </row>
    <row r="15" spans="1:17" hidden="1" x14ac:dyDescent="0.2">
      <c r="A15" s="51">
        <v>33208</v>
      </c>
      <c r="B15" s="132">
        <v>57913</v>
      </c>
      <c r="C15" s="132">
        <f t="shared" si="0"/>
        <v>5239</v>
      </c>
      <c r="D15" s="132">
        <v>52674</v>
      </c>
      <c r="E15" s="132">
        <v>8889</v>
      </c>
      <c r="F15" s="132">
        <v>2553</v>
      </c>
      <c r="G15" s="132">
        <v>761</v>
      </c>
      <c r="H15" s="132">
        <v>662</v>
      </c>
      <c r="I15" s="132">
        <v>1455</v>
      </c>
      <c r="J15" s="132">
        <v>3576</v>
      </c>
      <c r="K15" s="132">
        <v>6147</v>
      </c>
      <c r="L15" s="132">
        <v>4353</v>
      </c>
      <c r="M15" s="132">
        <v>1507</v>
      </c>
      <c r="N15" s="132">
        <v>3582</v>
      </c>
      <c r="O15" s="132">
        <v>1066</v>
      </c>
      <c r="P15" s="132">
        <v>1581</v>
      </c>
    </row>
    <row r="16" spans="1:17" hidden="1" x14ac:dyDescent="0.2">
      <c r="A16" s="51">
        <v>33239</v>
      </c>
      <c r="B16" s="132">
        <v>76785</v>
      </c>
      <c r="C16" s="132">
        <f t="shared" si="0"/>
        <v>7039</v>
      </c>
      <c r="D16" s="132">
        <v>69746</v>
      </c>
      <c r="E16" s="132">
        <v>10289</v>
      </c>
      <c r="F16" s="132">
        <v>2250</v>
      </c>
      <c r="G16" s="132">
        <v>1377</v>
      </c>
      <c r="H16" s="132">
        <v>417</v>
      </c>
      <c r="I16" s="132">
        <v>1889</v>
      </c>
      <c r="J16" s="132">
        <v>4305</v>
      </c>
      <c r="K16" s="132">
        <v>9913</v>
      </c>
      <c r="L16" s="132">
        <v>4889</v>
      </c>
      <c r="M16" s="132">
        <v>2158</v>
      </c>
      <c r="N16" s="132">
        <v>5522</v>
      </c>
      <c r="O16" s="132">
        <v>1604</v>
      </c>
      <c r="P16" s="132">
        <v>1483</v>
      </c>
    </row>
    <row r="17" spans="1:16" hidden="1" x14ac:dyDescent="0.2">
      <c r="A17" s="51">
        <v>33270</v>
      </c>
      <c r="B17" s="132">
        <v>88970</v>
      </c>
      <c r="C17" s="132">
        <f t="shared" si="0"/>
        <v>9947</v>
      </c>
      <c r="D17" s="132">
        <v>79023</v>
      </c>
      <c r="E17" s="132">
        <v>13422</v>
      </c>
      <c r="F17" s="132">
        <v>2878</v>
      </c>
      <c r="G17" s="132">
        <v>1157</v>
      </c>
      <c r="H17" s="132">
        <v>662</v>
      </c>
      <c r="I17" s="132">
        <v>2186</v>
      </c>
      <c r="J17" s="132">
        <v>4814</v>
      </c>
      <c r="K17" s="132">
        <v>9882</v>
      </c>
      <c r="L17" s="132">
        <v>5739</v>
      </c>
      <c r="M17" s="132">
        <v>2283</v>
      </c>
      <c r="N17" s="132">
        <v>6486</v>
      </c>
      <c r="O17" s="132">
        <v>1599</v>
      </c>
      <c r="P17" s="132">
        <v>1604</v>
      </c>
    </row>
    <row r="18" spans="1:16" hidden="1" x14ac:dyDescent="0.2">
      <c r="A18" s="51">
        <v>33298</v>
      </c>
      <c r="B18" s="132">
        <v>92715</v>
      </c>
      <c r="C18" s="132">
        <f t="shared" si="0"/>
        <v>9878</v>
      </c>
      <c r="D18" s="132">
        <v>82837</v>
      </c>
      <c r="E18" s="132">
        <v>11634</v>
      </c>
      <c r="F18" s="132">
        <v>2911</v>
      </c>
      <c r="G18" s="132">
        <v>1044</v>
      </c>
      <c r="H18" s="132">
        <v>725</v>
      </c>
      <c r="I18" s="132">
        <v>2441</v>
      </c>
      <c r="J18" s="132">
        <v>5060</v>
      </c>
      <c r="K18" s="132">
        <v>12311</v>
      </c>
      <c r="L18" s="132">
        <v>6873</v>
      </c>
      <c r="M18" s="132">
        <v>1919</v>
      </c>
      <c r="N18" s="132">
        <v>5872</v>
      </c>
      <c r="O18" s="132">
        <v>1828</v>
      </c>
      <c r="P18" s="132">
        <v>2192</v>
      </c>
    </row>
    <row r="19" spans="1:16" hidden="1" x14ac:dyDescent="0.2">
      <c r="A19" s="51">
        <v>33329</v>
      </c>
      <c r="B19" s="132">
        <v>89591</v>
      </c>
      <c r="C19" s="132">
        <f t="shared" si="0"/>
        <v>9473</v>
      </c>
      <c r="D19" s="132">
        <v>80118</v>
      </c>
      <c r="E19" s="132">
        <v>12419</v>
      </c>
      <c r="F19" s="132">
        <v>3628</v>
      </c>
      <c r="G19" s="132">
        <v>1088</v>
      </c>
      <c r="H19" s="132">
        <v>766</v>
      </c>
      <c r="I19" s="132">
        <v>2791</v>
      </c>
      <c r="J19" s="132">
        <v>5390</v>
      </c>
      <c r="K19" s="132">
        <v>8827</v>
      </c>
      <c r="L19" s="132">
        <v>6474</v>
      </c>
      <c r="M19" s="132">
        <v>2358</v>
      </c>
      <c r="N19" s="132">
        <v>6110</v>
      </c>
      <c r="O19" s="132">
        <v>1458</v>
      </c>
      <c r="P19" s="132">
        <v>1760</v>
      </c>
    </row>
    <row r="20" spans="1:16" hidden="1" x14ac:dyDescent="0.2">
      <c r="A20" s="51">
        <v>33359</v>
      </c>
      <c r="B20" s="132">
        <v>83335</v>
      </c>
      <c r="C20" s="132">
        <f t="shared" si="0"/>
        <v>8918</v>
      </c>
      <c r="D20" s="132">
        <v>74417</v>
      </c>
      <c r="E20" s="132">
        <v>9903</v>
      </c>
      <c r="F20" s="132">
        <v>2864</v>
      </c>
      <c r="G20" s="132">
        <v>1093</v>
      </c>
      <c r="H20" s="132">
        <v>678</v>
      </c>
      <c r="I20" s="132">
        <v>2093</v>
      </c>
      <c r="J20" s="132">
        <v>5668</v>
      </c>
      <c r="K20" s="132">
        <v>8937</v>
      </c>
      <c r="L20" s="132">
        <v>5465</v>
      </c>
      <c r="M20" s="132">
        <v>1959</v>
      </c>
      <c r="N20" s="132">
        <v>6826</v>
      </c>
      <c r="O20" s="132">
        <v>2207</v>
      </c>
      <c r="P20" s="132">
        <v>1896</v>
      </c>
    </row>
    <row r="21" spans="1:16" hidden="1" x14ac:dyDescent="0.2">
      <c r="A21" s="51">
        <v>33390</v>
      </c>
      <c r="B21" s="132">
        <v>85340</v>
      </c>
      <c r="C21" s="132">
        <f t="shared" si="0"/>
        <v>9806</v>
      </c>
      <c r="D21" s="132">
        <v>75534</v>
      </c>
      <c r="E21" s="132">
        <v>11327</v>
      </c>
      <c r="F21" s="132">
        <v>2441</v>
      </c>
      <c r="G21" s="132">
        <v>1036</v>
      </c>
      <c r="H21" s="132">
        <v>438</v>
      </c>
      <c r="I21" s="132">
        <v>2088</v>
      </c>
      <c r="J21" s="132">
        <v>5370</v>
      </c>
      <c r="K21" s="132">
        <v>8230</v>
      </c>
      <c r="L21" s="132">
        <v>6610</v>
      </c>
      <c r="M21" s="132">
        <v>3289</v>
      </c>
      <c r="N21" s="132">
        <v>6780</v>
      </c>
      <c r="O21" s="132">
        <v>1604</v>
      </c>
      <c r="P21" s="132">
        <v>2438</v>
      </c>
    </row>
    <row r="22" spans="1:16" hidden="1" x14ac:dyDescent="0.2">
      <c r="A22" s="51">
        <v>33420</v>
      </c>
      <c r="B22" s="132">
        <v>99465</v>
      </c>
      <c r="C22" s="132">
        <f t="shared" si="0"/>
        <v>11304</v>
      </c>
      <c r="D22" s="132">
        <v>88161</v>
      </c>
      <c r="E22" s="132">
        <v>14039</v>
      </c>
      <c r="F22" s="132">
        <v>3301</v>
      </c>
      <c r="G22" s="132">
        <v>1422</v>
      </c>
      <c r="H22" s="132">
        <v>599</v>
      </c>
      <c r="I22" s="132">
        <v>2569</v>
      </c>
      <c r="J22" s="132">
        <v>6018</v>
      </c>
      <c r="K22" s="132">
        <v>11597</v>
      </c>
      <c r="L22" s="132">
        <v>6417</v>
      </c>
      <c r="M22" s="132">
        <v>2631</v>
      </c>
      <c r="N22" s="132">
        <v>7690</v>
      </c>
      <c r="O22" s="132">
        <v>1957</v>
      </c>
      <c r="P22" s="132">
        <v>2687</v>
      </c>
    </row>
    <row r="23" spans="1:16" hidden="1" x14ac:dyDescent="0.2">
      <c r="A23" s="51">
        <v>33451</v>
      </c>
      <c r="B23" s="132">
        <v>92566</v>
      </c>
      <c r="C23" s="132">
        <f t="shared" si="0"/>
        <v>11296</v>
      </c>
      <c r="D23" s="132">
        <v>81270</v>
      </c>
      <c r="E23" s="132">
        <v>10706</v>
      </c>
      <c r="F23" s="132">
        <v>2703</v>
      </c>
      <c r="G23" s="132">
        <v>1092</v>
      </c>
      <c r="H23" s="132">
        <v>865</v>
      </c>
      <c r="I23" s="132">
        <v>2550</v>
      </c>
      <c r="J23" s="132">
        <v>5963</v>
      </c>
      <c r="K23" s="132">
        <v>10317</v>
      </c>
      <c r="L23" s="132">
        <v>6331</v>
      </c>
      <c r="M23" s="132">
        <v>2393</v>
      </c>
      <c r="N23" s="132">
        <v>7145</v>
      </c>
      <c r="O23" s="132">
        <v>1400</v>
      </c>
      <c r="P23" s="132">
        <v>2602</v>
      </c>
    </row>
    <row r="24" spans="1:16" hidden="1" x14ac:dyDescent="0.2">
      <c r="A24" s="51">
        <v>33482</v>
      </c>
      <c r="B24" s="132">
        <v>88046</v>
      </c>
      <c r="C24" s="132">
        <f t="shared" si="0"/>
        <v>8958</v>
      </c>
      <c r="D24" s="132">
        <v>79088</v>
      </c>
      <c r="E24" s="132">
        <v>10321</v>
      </c>
      <c r="F24" s="132">
        <v>3075</v>
      </c>
      <c r="G24" s="132">
        <v>1058</v>
      </c>
      <c r="H24" s="132">
        <v>1444</v>
      </c>
      <c r="I24" s="132">
        <v>2731</v>
      </c>
      <c r="J24" s="132">
        <v>5476</v>
      </c>
      <c r="K24" s="132">
        <v>11768</v>
      </c>
      <c r="L24" s="132">
        <v>6378</v>
      </c>
      <c r="M24" s="132">
        <v>2226</v>
      </c>
      <c r="N24" s="132">
        <v>5980</v>
      </c>
      <c r="O24" s="132">
        <v>1172</v>
      </c>
      <c r="P24" s="132">
        <v>2058</v>
      </c>
    </row>
    <row r="25" spans="1:16" hidden="1" x14ac:dyDescent="0.2">
      <c r="A25" s="51">
        <v>33512</v>
      </c>
      <c r="B25" s="132">
        <v>88766</v>
      </c>
      <c r="C25" s="132">
        <f t="shared" si="0"/>
        <v>10439</v>
      </c>
      <c r="D25" s="132">
        <v>78327</v>
      </c>
      <c r="E25" s="132">
        <v>11449</v>
      </c>
      <c r="F25" s="132">
        <v>2575</v>
      </c>
      <c r="G25" s="132">
        <v>1016</v>
      </c>
      <c r="H25" s="132">
        <v>694</v>
      </c>
      <c r="I25" s="132">
        <v>2029</v>
      </c>
      <c r="J25" s="132">
        <v>5227</v>
      </c>
      <c r="K25" s="132">
        <v>12425</v>
      </c>
      <c r="L25" s="132">
        <v>6048</v>
      </c>
      <c r="M25" s="132">
        <v>2213</v>
      </c>
      <c r="N25" s="132">
        <v>6786</v>
      </c>
      <c r="O25" s="132">
        <v>1837</v>
      </c>
      <c r="P25" s="132">
        <v>1956</v>
      </c>
    </row>
    <row r="26" spans="1:16" hidden="1" x14ac:dyDescent="0.2">
      <c r="A26" s="51">
        <v>33543</v>
      </c>
      <c r="B26" s="132">
        <v>91704</v>
      </c>
      <c r="C26" s="132">
        <f t="shared" si="0"/>
        <v>10418</v>
      </c>
      <c r="D26" s="132">
        <v>81286</v>
      </c>
      <c r="E26" s="132">
        <v>10332</v>
      </c>
      <c r="F26" s="132">
        <v>3167</v>
      </c>
      <c r="G26" s="132">
        <v>880</v>
      </c>
      <c r="H26" s="132">
        <v>1711</v>
      </c>
      <c r="I26" s="132">
        <v>2568</v>
      </c>
      <c r="J26" s="132">
        <v>5405</v>
      </c>
      <c r="K26" s="132">
        <v>11736</v>
      </c>
      <c r="L26" s="132">
        <v>5717</v>
      </c>
      <c r="M26" s="132">
        <v>2247</v>
      </c>
      <c r="N26" s="132">
        <v>8428</v>
      </c>
      <c r="O26" s="132">
        <v>1400</v>
      </c>
      <c r="P26" s="132">
        <v>1765</v>
      </c>
    </row>
    <row r="27" spans="1:16" hidden="1" x14ac:dyDescent="0.2">
      <c r="A27" s="51">
        <v>33573</v>
      </c>
      <c r="B27" s="132">
        <v>60910</v>
      </c>
      <c r="C27" s="132">
        <f t="shared" si="0"/>
        <v>6056</v>
      </c>
      <c r="D27" s="132">
        <v>54854</v>
      </c>
      <c r="E27" s="132">
        <v>8183</v>
      </c>
      <c r="F27" s="132">
        <v>1937</v>
      </c>
      <c r="G27" s="132">
        <v>758</v>
      </c>
      <c r="H27" s="132">
        <v>718</v>
      </c>
      <c r="I27" s="132">
        <v>2009</v>
      </c>
      <c r="J27" s="132">
        <v>3694</v>
      </c>
      <c r="K27" s="132">
        <v>7731</v>
      </c>
      <c r="L27" s="132">
        <v>3587</v>
      </c>
      <c r="M27" s="132">
        <v>1299</v>
      </c>
      <c r="N27" s="132">
        <v>4356</v>
      </c>
      <c r="O27" s="132">
        <v>960</v>
      </c>
      <c r="P27" s="132">
        <v>1447</v>
      </c>
    </row>
    <row r="28" spans="1:16" hidden="1" x14ac:dyDescent="0.2">
      <c r="A28" s="51">
        <v>33604</v>
      </c>
      <c r="B28" s="132">
        <v>82381</v>
      </c>
      <c r="C28" s="132">
        <f t="shared" si="0"/>
        <v>9872</v>
      </c>
      <c r="D28" s="132">
        <v>72509</v>
      </c>
      <c r="E28" s="132">
        <v>11317</v>
      </c>
      <c r="F28" s="132">
        <v>2810</v>
      </c>
      <c r="G28" s="132">
        <v>920</v>
      </c>
      <c r="H28" s="132">
        <v>535</v>
      </c>
      <c r="I28" s="132">
        <v>2300</v>
      </c>
      <c r="J28" s="132">
        <v>5691</v>
      </c>
      <c r="K28" s="132">
        <v>10358</v>
      </c>
      <c r="L28" s="132">
        <v>4596</v>
      </c>
      <c r="M28" s="132">
        <v>1700</v>
      </c>
      <c r="N28" s="132">
        <v>6657</v>
      </c>
      <c r="O28" s="132">
        <v>1568</v>
      </c>
      <c r="P28" s="132">
        <v>2919</v>
      </c>
    </row>
    <row r="29" spans="1:16" hidden="1" x14ac:dyDescent="0.2">
      <c r="A29" s="51">
        <v>33635</v>
      </c>
      <c r="B29" s="132">
        <v>95195</v>
      </c>
      <c r="C29" s="132">
        <f t="shared" si="0"/>
        <v>9905</v>
      </c>
      <c r="D29" s="132">
        <v>85290</v>
      </c>
      <c r="E29" s="132">
        <v>13825</v>
      </c>
      <c r="F29" s="132">
        <v>2719</v>
      </c>
      <c r="G29" s="132">
        <v>1142</v>
      </c>
      <c r="H29" s="132">
        <v>652</v>
      </c>
      <c r="I29" s="132">
        <v>2733</v>
      </c>
      <c r="J29" s="132">
        <v>5824</v>
      </c>
      <c r="K29" s="132">
        <v>11009</v>
      </c>
      <c r="L29" s="132">
        <v>6921</v>
      </c>
      <c r="M29" s="132">
        <v>2257</v>
      </c>
      <c r="N29" s="132">
        <v>6908</v>
      </c>
      <c r="O29" s="132">
        <v>1769</v>
      </c>
      <c r="P29" s="132">
        <v>2623</v>
      </c>
    </row>
    <row r="30" spans="1:16" hidden="1" x14ac:dyDescent="0.2">
      <c r="A30" s="51">
        <v>33664</v>
      </c>
      <c r="B30" s="132">
        <v>103050</v>
      </c>
      <c r="C30" s="132">
        <f t="shared" si="0"/>
        <v>11136</v>
      </c>
      <c r="D30" s="132">
        <v>91914</v>
      </c>
      <c r="E30" s="132">
        <v>13018</v>
      </c>
      <c r="F30" s="132">
        <v>3767</v>
      </c>
      <c r="G30" s="132">
        <v>1448</v>
      </c>
      <c r="H30" s="132">
        <v>798</v>
      </c>
      <c r="I30" s="132">
        <v>2741</v>
      </c>
      <c r="J30" s="132">
        <v>6753</v>
      </c>
      <c r="K30" s="132">
        <v>11524</v>
      </c>
      <c r="L30" s="132">
        <v>6845</v>
      </c>
      <c r="M30" s="132">
        <v>2572</v>
      </c>
      <c r="N30" s="132">
        <v>7277</v>
      </c>
      <c r="O30" s="132">
        <v>2160</v>
      </c>
      <c r="P30" s="132">
        <v>3662</v>
      </c>
    </row>
    <row r="31" spans="1:16" hidden="1" x14ac:dyDescent="0.2">
      <c r="A31" s="51">
        <v>33695</v>
      </c>
      <c r="B31" s="132">
        <v>84296</v>
      </c>
      <c r="C31" s="132">
        <f t="shared" si="0"/>
        <v>8684</v>
      </c>
      <c r="D31" s="132">
        <v>75612</v>
      </c>
      <c r="E31" s="132">
        <v>10096</v>
      </c>
      <c r="F31" s="132">
        <v>3011</v>
      </c>
      <c r="G31" s="132">
        <v>1067</v>
      </c>
      <c r="H31" s="132">
        <v>1437</v>
      </c>
      <c r="I31" s="132">
        <v>2388</v>
      </c>
      <c r="J31" s="132">
        <v>4979</v>
      </c>
      <c r="K31" s="132">
        <v>8876</v>
      </c>
      <c r="L31" s="132">
        <v>5258</v>
      </c>
      <c r="M31" s="132">
        <v>2590</v>
      </c>
      <c r="N31" s="132">
        <v>6069</v>
      </c>
      <c r="O31" s="132">
        <v>1323</v>
      </c>
      <c r="P31" s="132">
        <v>2387</v>
      </c>
    </row>
    <row r="32" spans="1:16" hidden="1" x14ac:dyDescent="0.2">
      <c r="A32" s="51">
        <v>33725</v>
      </c>
      <c r="B32" s="132">
        <v>86050</v>
      </c>
      <c r="C32" s="132">
        <f t="shared" si="0"/>
        <v>9248</v>
      </c>
      <c r="D32" s="132">
        <v>76802</v>
      </c>
      <c r="E32" s="132">
        <v>9962</v>
      </c>
      <c r="F32" s="132">
        <v>2599</v>
      </c>
      <c r="G32" s="132">
        <v>1064</v>
      </c>
      <c r="H32" s="132">
        <v>796</v>
      </c>
      <c r="I32" s="132">
        <v>2165</v>
      </c>
      <c r="J32" s="132">
        <v>5430</v>
      </c>
      <c r="K32" s="132">
        <v>10203</v>
      </c>
      <c r="L32" s="132">
        <v>5449</v>
      </c>
      <c r="M32" s="132">
        <v>2040</v>
      </c>
      <c r="N32" s="132">
        <v>10048</v>
      </c>
      <c r="O32" s="132">
        <v>1429</v>
      </c>
      <c r="P32" s="132">
        <v>2756</v>
      </c>
    </row>
    <row r="33" spans="1:16" hidden="1" x14ac:dyDescent="0.2">
      <c r="A33" s="51">
        <v>33756</v>
      </c>
      <c r="B33" s="132">
        <v>100491</v>
      </c>
      <c r="C33" s="132">
        <f t="shared" si="0"/>
        <v>11289</v>
      </c>
      <c r="D33" s="132">
        <v>89202</v>
      </c>
      <c r="E33" s="132">
        <v>14548</v>
      </c>
      <c r="F33" s="132">
        <v>2936</v>
      </c>
      <c r="G33" s="132">
        <v>1517</v>
      </c>
      <c r="H33" s="132">
        <v>771</v>
      </c>
      <c r="I33" s="132">
        <v>2079</v>
      </c>
      <c r="J33" s="132">
        <v>5851</v>
      </c>
      <c r="K33" s="132">
        <v>11629</v>
      </c>
      <c r="L33" s="132">
        <v>6956</v>
      </c>
      <c r="M33" s="132">
        <v>2699</v>
      </c>
      <c r="N33" s="132">
        <v>7656</v>
      </c>
      <c r="O33" s="132">
        <v>2091</v>
      </c>
      <c r="P33" s="132">
        <v>3292</v>
      </c>
    </row>
    <row r="34" spans="1:16" hidden="1" x14ac:dyDescent="0.2">
      <c r="A34" s="51">
        <v>33786</v>
      </c>
      <c r="B34" s="132">
        <v>98425</v>
      </c>
      <c r="C34" s="132">
        <f t="shared" si="0"/>
        <v>10453</v>
      </c>
      <c r="D34" s="132">
        <v>87972</v>
      </c>
      <c r="E34" s="132">
        <v>13114</v>
      </c>
      <c r="F34" s="132">
        <v>2877</v>
      </c>
      <c r="G34" s="132">
        <v>1453</v>
      </c>
      <c r="H34" s="132">
        <v>972</v>
      </c>
      <c r="I34" s="132">
        <v>2883</v>
      </c>
      <c r="J34" s="132">
        <v>6736</v>
      </c>
      <c r="K34" s="132">
        <v>13371</v>
      </c>
      <c r="L34" s="132">
        <v>5708</v>
      </c>
      <c r="M34" s="132">
        <v>2457</v>
      </c>
      <c r="N34" s="132">
        <v>6808</v>
      </c>
      <c r="O34" s="132">
        <v>1587</v>
      </c>
      <c r="P34" s="132">
        <v>2664</v>
      </c>
    </row>
    <row r="35" spans="1:16" hidden="1" x14ac:dyDescent="0.2">
      <c r="A35" s="51">
        <v>33817</v>
      </c>
      <c r="B35" s="132">
        <v>86911</v>
      </c>
      <c r="C35" s="132">
        <f t="shared" si="0"/>
        <v>8960</v>
      </c>
      <c r="D35" s="132">
        <v>77951</v>
      </c>
      <c r="E35" s="132">
        <v>10547</v>
      </c>
      <c r="F35" s="132">
        <v>2731</v>
      </c>
      <c r="G35" s="132">
        <v>1157</v>
      </c>
      <c r="H35" s="132">
        <v>691</v>
      </c>
      <c r="I35" s="132">
        <v>2373</v>
      </c>
      <c r="J35" s="132">
        <v>5484</v>
      </c>
      <c r="K35" s="132">
        <v>10580</v>
      </c>
      <c r="L35" s="132">
        <v>6186</v>
      </c>
      <c r="M35" s="132">
        <v>2577</v>
      </c>
      <c r="N35" s="132">
        <v>6122</v>
      </c>
      <c r="O35" s="132">
        <v>1461</v>
      </c>
      <c r="P35" s="132">
        <v>2581</v>
      </c>
    </row>
    <row r="36" spans="1:16" hidden="1" x14ac:dyDescent="0.2">
      <c r="A36" s="51">
        <v>33848</v>
      </c>
      <c r="B36" s="132">
        <v>94921</v>
      </c>
      <c r="C36" s="132">
        <f t="shared" si="0"/>
        <v>9528</v>
      </c>
      <c r="D36" s="132">
        <v>85393</v>
      </c>
      <c r="E36" s="132">
        <v>13833</v>
      </c>
      <c r="F36" s="132">
        <v>2960</v>
      </c>
      <c r="G36" s="132">
        <v>1357</v>
      </c>
      <c r="H36" s="132">
        <v>621</v>
      </c>
      <c r="I36" s="132">
        <v>2519</v>
      </c>
      <c r="J36" s="132">
        <v>4834</v>
      </c>
      <c r="K36" s="132">
        <v>11550</v>
      </c>
      <c r="L36" s="132">
        <v>6964</v>
      </c>
      <c r="M36" s="132">
        <v>2560</v>
      </c>
      <c r="N36" s="132">
        <v>6891</v>
      </c>
      <c r="O36" s="132">
        <v>1712</v>
      </c>
      <c r="P36" s="132">
        <v>3225</v>
      </c>
    </row>
    <row r="37" spans="1:16" hidden="1" x14ac:dyDescent="0.2">
      <c r="A37" s="51">
        <v>33878</v>
      </c>
      <c r="B37" s="132">
        <v>96886</v>
      </c>
      <c r="C37" s="132">
        <f t="shared" si="0"/>
        <v>8780</v>
      </c>
      <c r="D37" s="132">
        <v>88106</v>
      </c>
      <c r="E37" s="132">
        <v>13215</v>
      </c>
      <c r="F37" s="132">
        <v>3097</v>
      </c>
      <c r="G37" s="132">
        <v>1108</v>
      </c>
      <c r="H37" s="132">
        <v>532</v>
      </c>
      <c r="I37" s="132">
        <v>2715</v>
      </c>
      <c r="J37" s="132">
        <v>6532</v>
      </c>
      <c r="K37" s="132">
        <v>12277</v>
      </c>
      <c r="L37" s="132">
        <v>6157</v>
      </c>
      <c r="M37" s="132">
        <v>3059</v>
      </c>
      <c r="N37" s="132">
        <v>8545</v>
      </c>
      <c r="O37" s="132">
        <v>1475</v>
      </c>
      <c r="P37" s="132">
        <v>1652</v>
      </c>
    </row>
    <row r="38" spans="1:16" hidden="1" x14ac:dyDescent="0.2">
      <c r="A38" s="51">
        <v>33909</v>
      </c>
      <c r="B38" s="132">
        <v>103715</v>
      </c>
      <c r="C38" s="132">
        <f t="shared" si="0"/>
        <v>10612</v>
      </c>
      <c r="D38" s="132">
        <v>93103</v>
      </c>
      <c r="E38" s="132">
        <v>17637</v>
      </c>
      <c r="F38" s="132">
        <v>3400</v>
      </c>
      <c r="G38" s="132">
        <v>1105</v>
      </c>
      <c r="H38" s="132">
        <v>1279</v>
      </c>
      <c r="I38" s="132">
        <v>2791</v>
      </c>
      <c r="J38" s="132">
        <v>6138</v>
      </c>
      <c r="K38" s="132">
        <v>12616</v>
      </c>
      <c r="L38" s="132">
        <v>6492</v>
      </c>
      <c r="M38" s="132">
        <v>3515</v>
      </c>
      <c r="N38" s="132">
        <v>7317</v>
      </c>
      <c r="O38" s="132">
        <v>1475</v>
      </c>
      <c r="P38" s="132">
        <v>2678</v>
      </c>
    </row>
    <row r="39" spans="1:16" hidden="1" x14ac:dyDescent="0.2">
      <c r="A39" s="51">
        <v>33939</v>
      </c>
      <c r="B39" s="132">
        <v>74627</v>
      </c>
      <c r="C39" s="132">
        <f t="shared" si="0"/>
        <v>6625</v>
      </c>
      <c r="D39" s="132">
        <v>68002</v>
      </c>
      <c r="E39" s="132">
        <v>13038</v>
      </c>
      <c r="F39" s="132">
        <v>1502</v>
      </c>
      <c r="G39" s="132">
        <v>935</v>
      </c>
      <c r="H39" s="132">
        <v>2000</v>
      </c>
      <c r="I39" s="132">
        <v>1897</v>
      </c>
      <c r="J39" s="132">
        <v>3501</v>
      </c>
      <c r="K39" s="132">
        <v>9347</v>
      </c>
      <c r="L39" s="132">
        <v>3581</v>
      </c>
      <c r="M39" s="132">
        <v>1901</v>
      </c>
      <c r="N39" s="132">
        <v>6268</v>
      </c>
      <c r="O39" s="132">
        <v>804</v>
      </c>
      <c r="P39" s="132">
        <v>2745</v>
      </c>
    </row>
    <row r="40" spans="1:16" hidden="1" x14ac:dyDescent="0.2">
      <c r="A40" s="51">
        <v>33970</v>
      </c>
      <c r="B40" s="132">
        <v>81047</v>
      </c>
      <c r="C40" s="132">
        <f t="shared" si="0"/>
        <v>8636</v>
      </c>
      <c r="D40" s="132">
        <v>72411</v>
      </c>
      <c r="E40" s="132">
        <v>13391</v>
      </c>
      <c r="F40" s="132">
        <v>2954</v>
      </c>
      <c r="G40" s="132">
        <v>1440</v>
      </c>
      <c r="H40" s="132">
        <v>746</v>
      </c>
      <c r="I40" s="132">
        <v>2207</v>
      </c>
      <c r="J40" s="132">
        <v>4841</v>
      </c>
      <c r="K40" s="132">
        <v>10283</v>
      </c>
      <c r="L40" s="132">
        <v>4926</v>
      </c>
      <c r="M40" s="132">
        <v>2273</v>
      </c>
      <c r="N40" s="132">
        <v>7073</v>
      </c>
      <c r="O40" s="132">
        <v>1522</v>
      </c>
      <c r="P40" s="132">
        <v>2142</v>
      </c>
    </row>
    <row r="41" spans="1:16" hidden="1" x14ac:dyDescent="0.2">
      <c r="A41" s="51">
        <v>34001</v>
      </c>
      <c r="B41" s="132">
        <v>95596</v>
      </c>
      <c r="C41" s="132">
        <f t="shared" si="0"/>
        <v>10733</v>
      </c>
      <c r="D41" s="132">
        <v>84863</v>
      </c>
      <c r="E41" s="132">
        <v>14580</v>
      </c>
      <c r="F41" s="132">
        <v>3393</v>
      </c>
      <c r="G41" s="132">
        <v>1801</v>
      </c>
      <c r="H41" s="132">
        <v>839</v>
      </c>
      <c r="I41" s="132">
        <v>2451</v>
      </c>
      <c r="J41" s="132">
        <v>5897</v>
      </c>
      <c r="K41" s="132">
        <v>11298</v>
      </c>
      <c r="L41" s="132">
        <v>6206</v>
      </c>
      <c r="M41" s="132">
        <v>2486</v>
      </c>
      <c r="N41" s="132">
        <v>7935</v>
      </c>
      <c r="O41" s="132">
        <v>1295</v>
      </c>
      <c r="P41" s="132">
        <v>2603</v>
      </c>
    </row>
    <row r="42" spans="1:16" hidden="1" x14ac:dyDescent="0.2">
      <c r="A42" s="51">
        <v>34029</v>
      </c>
      <c r="B42" s="132">
        <v>109113</v>
      </c>
      <c r="C42" s="132">
        <f t="shared" si="0"/>
        <v>12695</v>
      </c>
      <c r="D42" s="132">
        <v>96418</v>
      </c>
      <c r="E42" s="132">
        <v>17296</v>
      </c>
      <c r="F42" s="132">
        <v>3313</v>
      </c>
      <c r="G42" s="132">
        <v>1912</v>
      </c>
      <c r="H42" s="132">
        <v>680</v>
      </c>
      <c r="I42" s="132">
        <v>3410</v>
      </c>
      <c r="J42" s="132">
        <v>7765</v>
      </c>
      <c r="K42" s="132">
        <v>13580</v>
      </c>
      <c r="L42" s="132">
        <v>6390</v>
      </c>
      <c r="M42" s="132">
        <v>2585</v>
      </c>
      <c r="N42" s="132">
        <v>10079</v>
      </c>
      <c r="O42" s="132">
        <v>1307</v>
      </c>
      <c r="P42" s="132">
        <v>2355</v>
      </c>
    </row>
    <row r="43" spans="1:16" hidden="1" x14ac:dyDescent="0.2">
      <c r="A43" s="51">
        <v>34060</v>
      </c>
      <c r="B43" s="132">
        <v>80119</v>
      </c>
      <c r="C43" s="132">
        <f t="shared" si="0"/>
        <v>9119</v>
      </c>
      <c r="D43" s="132">
        <v>71000</v>
      </c>
      <c r="E43" s="132">
        <v>13798</v>
      </c>
      <c r="F43" s="132">
        <v>2612</v>
      </c>
      <c r="G43" s="132">
        <v>1172</v>
      </c>
      <c r="H43" s="132">
        <v>681</v>
      </c>
      <c r="I43" s="132">
        <v>2455</v>
      </c>
      <c r="J43" s="132">
        <v>5860</v>
      </c>
      <c r="K43" s="132">
        <v>8693</v>
      </c>
      <c r="L43" s="132">
        <v>4288</v>
      </c>
      <c r="M43" s="132">
        <v>1914</v>
      </c>
      <c r="N43" s="132">
        <v>6634</v>
      </c>
      <c r="O43" s="132">
        <v>1242</v>
      </c>
      <c r="P43" s="132">
        <v>1603</v>
      </c>
    </row>
    <row r="44" spans="1:16" hidden="1" x14ac:dyDescent="0.2">
      <c r="A44" s="51">
        <v>34090</v>
      </c>
      <c r="B44" s="132">
        <v>90875</v>
      </c>
      <c r="C44" s="132">
        <f t="shared" si="0"/>
        <v>9228</v>
      </c>
      <c r="D44" s="132">
        <v>81647</v>
      </c>
      <c r="E44" s="132">
        <v>15623</v>
      </c>
      <c r="F44" s="132">
        <v>2846</v>
      </c>
      <c r="G44" s="132">
        <v>1314</v>
      </c>
      <c r="H44" s="132">
        <v>777</v>
      </c>
      <c r="I44" s="132">
        <v>2783</v>
      </c>
      <c r="J44" s="132">
        <v>6602</v>
      </c>
      <c r="K44" s="132">
        <v>11609</v>
      </c>
      <c r="L44" s="132">
        <v>5695</v>
      </c>
      <c r="M44" s="132">
        <v>2075</v>
      </c>
      <c r="N44" s="132">
        <v>7250</v>
      </c>
      <c r="O44" s="132">
        <v>1587</v>
      </c>
      <c r="P44" s="132">
        <v>1761</v>
      </c>
    </row>
    <row r="45" spans="1:16" hidden="1" x14ac:dyDescent="0.2">
      <c r="A45" s="51">
        <v>34121</v>
      </c>
      <c r="B45" s="132">
        <v>105613</v>
      </c>
      <c r="C45" s="132">
        <f t="shared" si="0"/>
        <v>11976</v>
      </c>
      <c r="D45" s="132">
        <v>93637</v>
      </c>
      <c r="E45" s="132">
        <v>17395</v>
      </c>
      <c r="F45" s="132">
        <v>2884</v>
      </c>
      <c r="G45" s="132">
        <v>1709</v>
      </c>
      <c r="H45" s="132">
        <v>684</v>
      </c>
      <c r="I45" s="132">
        <v>3212</v>
      </c>
      <c r="J45" s="132">
        <v>10097</v>
      </c>
      <c r="K45" s="132">
        <v>11859</v>
      </c>
      <c r="L45" s="132">
        <v>6724</v>
      </c>
      <c r="M45" s="132">
        <v>2446</v>
      </c>
      <c r="N45" s="132">
        <v>8049</v>
      </c>
      <c r="O45" s="132">
        <v>1574</v>
      </c>
      <c r="P45" s="132">
        <v>2235</v>
      </c>
    </row>
    <row r="46" spans="1:16" hidden="1" x14ac:dyDescent="0.2">
      <c r="A46" s="51">
        <v>34151</v>
      </c>
      <c r="B46" s="132">
        <v>103197</v>
      </c>
      <c r="C46" s="132">
        <f t="shared" si="0"/>
        <v>9914</v>
      </c>
      <c r="D46" s="132">
        <v>93283</v>
      </c>
      <c r="E46" s="132">
        <v>15573</v>
      </c>
      <c r="F46" s="132">
        <v>3443</v>
      </c>
      <c r="G46" s="132">
        <v>1171</v>
      </c>
      <c r="H46" s="132">
        <v>662</v>
      </c>
      <c r="I46" s="132">
        <v>2771</v>
      </c>
      <c r="J46" s="132">
        <v>8670</v>
      </c>
      <c r="K46" s="132">
        <v>13548</v>
      </c>
      <c r="L46" s="132">
        <v>6158</v>
      </c>
      <c r="M46" s="132">
        <v>2561</v>
      </c>
      <c r="N46" s="132">
        <v>7722</v>
      </c>
      <c r="O46" s="132">
        <v>1147</v>
      </c>
      <c r="P46" s="132">
        <v>1818</v>
      </c>
    </row>
    <row r="47" spans="1:16" hidden="1" x14ac:dyDescent="0.2">
      <c r="A47" s="51">
        <v>34182</v>
      </c>
      <c r="B47" s="132">
        <v>97076</v>
      </c>
      <c r="C47" s="132">
        <f t="shared" si="0"/>
        <v>11017</v>
      </c>
      <c r="D47" s="132">
        <v>86059</v>
      </c>
      <c r="E47" s="132">
        <v>16465</v>
      </c>
      <c r="F47" s="132">
        <v>3431</v>
      </c>
      <c r="G47" s="132">
        <v>1235</v>
      </c>
      <c r="H47" s="132">
        <v>653</v>
      </c>
      <c r="I47" s="132">
        <v>2532</v>
      </c>
      <c r="J47" s="132">
        <v>9663</v>
      </c>
      <c r="K47" s="132">
        <v>10696</v>
      </c>
      <c r="L47" s="132">
        <v>6097</v>
      </c>
      <c r="M47" s="132">
        <v>2838</v>
      </c>
      <c r="N47" s="132">
        <v>7454</v>
      </c>
      <c r="O47" s="132">
        <v>1286</v>
      </c>
      <c r="P47" s="132">
        <v>1876</v>
      </c>
    </row>
    <row r="48" spans="1:16" hidden="1" x14ac:dyDescent="0.2">
      <c r="A48" s="51">
        <v>34213</v>
      </c>
      <c r="B48" s="132">
        <v>94156</v>
      </c>
      <c r="C48" s="132">
        <f t="shared" si="0"/>
        <v>9343</v>
      </c>
      <c r="D48" s="132">
        <v>84813</v>
      </c>
      <c r="E48" s="132">
        <v>13649</v>
      </c>
      <c r="F48" s="132">
        <v>3848</v>
      </c>
      <c r="G48" s="132">
        <v>1317</v>
      </c>
      <c r="H48" s="132">
        <v>591</v>
      </c>
      <c r="I48" s="132">
        <v>2858</v>
      </c>
      <c r="J48" s="132">
        <v>8249</v>
      </c>
      <c r="K48" s="132">
        <v>10801</v>
      </c>
      <c r="L48" s="132">
        <v>5926</v>
      </c>
      <c r="M48" s="132">
        <v>2780</v>
      </c>
      <c r="N48" s="132">
        <v>8536</v>
      </c>
      <c r="O48" s="132">
        <v>1609</v>
      </c>
      <c r="P48" s="132">
        <v>3176</v>
      </c>
    </row>
    <row r="49" spans="1:16" hidden="1" x14ac:dyDescent="0.2">
      <c r="A49" s="51">
        <v>34243</v>
      </c>
      <c r="B49" s="132">
        <v>90899</v>
      </c>
      <c r="C49" s="132">
        <f t="shared" si="0"/>
        <v>9749</v>
      </c>
      <c r="D49" s="132">
        <v>81150</v>
      </c>
      <c r="E49" s="132">
        <v>13465</v>
      </c>
      <c r="F49" s="132">
        <v>3027</v>
      </c>
      <c r="G49" s="132">
        <v>1217</v>
      </c>
      <c r="H49" s="132">
        <v>673</v>
      </c>
      <c r="I49" s="132">
        <v>2104</v>
      </c>
      <c r="J49" s="132">
        <v>7703</v>
      </c>
      <c r="K49" s="132">
        <v>11855</v>
      </c>
      <c r="L49" s="132">
        <v>5179</v>
      </c>
      <c r="M49" s="132">
        <v>2519</v>
      </c>
      <c r="N49" s="132">
        <v>7477</v>
      </c>
      <c r="O49" s="132">
        <v>1265</v>
      </c>
      <c r="P49" s="132">
        <v>1455</v>
      </c>
    </row>
    <row r="50" spans="1:16" hidden="1" x14ac:dyDescent="0.2">
      <c r="A50" s="51">
        <v>34274</v>
      </c>
      <c r="B50" s="132">
        <v>98028</v>
      </c>
      <c r="C50" s="132">
        <f t="shared" si="0"/>
        <v>10925</v>
      </c>
      <c r="D50" s="132">
        <v>87103</v>
      </c>
      <c r="E50" s="132">
        <v>12918</v>
      </c>
      <c r="F50" s="132">
        <v>3914</v>
      </c>
      <c r="G50" s="132">
        <v>1449</v>
      </c>
      <c r="H50" s="132">
        <v>653</v>
      </c>
      <c r="I50" s="132">
        <v>2419</v>
      </c>
      <c r="J50" s="132">
        <v>8545</v>
      </c>
      <c r="K50" s="132">
        <v>11090</v>
      </c>
      <c r="L50" s="132">
        <v>5411</v>
      </c>
      <c r="M50" s="132">
        <v>2937</v>
      </c>
      <c r="N50" s="132">
        <v>8887</v>
      </c>
      <c r="O50" s="132">
        <v>1807</v>
      </c>
      <c r="P50" s="132">
        <v>2023</v>
      </c>
    </row>
    <row r="51" spans="1:16" hidden="1" x14ac:dyDescent="0.2">
      <c r="A51" s="51">
        <v>34304</v>
      </c>
      <c r="B51" s="132">
        <v>72514</v>
      </c>
      <c r="C51" s="132">
        <f t="shared" si="0"/>
        <v>6463</v>
      </c>
      <c r="D51" s="132">
        <v>66051</v>
      </c>
      <c r="E51" s="132">
        <v>13931</v>
      </c>
      <c r="F51" s="132">
        <v>2439</v>
      </c>
      <c r="G51" s="132">
        <v>992</v>
      </c>
      <c r="H51" s="132">
        <v>773</v>
      </c>
      <c r="I51" s="132">
        <v>1864</v>
      </c>
      <c r="J51" s="132">
        <v>6427</v>
      </c>
      <c r="K51" s="132">
        <v>7639</v>
      </c>
      <c r="L51" s="132">
        <v>3520</v>
      </c>
      <c r="M51" s="132">
        <v>1862</v>
      </c>
      <c r="N51" s="132">
        <v>5301</v>
      </c>
      <c r="O51" s="132">
        <v>748</v>
      </c>
      <c r="P51" s="132">
        <v>1663</v>
      </c>
    </row>
    <row r="52" spans="1:16" hidden="1" x14ac:dyDescent="0.2">
      <c r="A52" s="51">
        <v>34335</v>
      </c>
      <c r="B52" s="132">
        <v>76855</v>
      </c>
      <c r="C52" s="132">
        <f t="shared" si="0"/>
        <v>8033</v>
      </c>
      <c r="D52" s="132">
        <v>68822</v>
      </c>
      <c r="E52" s="132">
        <v>9052</v>
      </c>
      <c r="F52" s="132">
        <v>3482</v>
      </c>
      <c r="G52" s="132">
        <v>1891</v>
      </c>
      <c r="H52" s="132">
        <v>345</v>
      </c>
      <c r="I52" s="132">
        <v>2093</v>
      </c>
      <c r="J52" s="132">
        <v>5520</v>
      </c>
      <c r="K52" s="132">
        <v>7722</v>
      </c>
      <c r="L52" s="132">
        <v>3980</v>
      </c>
      <c r="M52" s="132">
        <v>2463</v>
      </c>
      <c r="N52" s="132">
        <v>6497</v>
      </c>
      <c r="O52" s="132">
        <v>1281</v>
      </c>
      <c r="P52" s="132">
        <v>1687</v>
      </c>
    </row>
    <row r="53" spans="1:16" hidden="1" x14ac:dyDescent="0.2">
      <c r="A53" s="51">
        <v>34366</v>
      </c>
      <c r="B53" s="132">
        <v>90416</v>
      </c>
      <c r="C53" s="132">
        <f t="shared" si="0"/>
        <v>10471</v>
      </c>
      <c r="D53" s="132">
        <v>79945</v>
      </c>
      <c r="E53" s="132">
        <v>11430</v>
      </c>
      <c r="F53" s="132">
        <v>3682</v>
      </c>
      <c r="G53" s="132">
        <v>1404</v>
      </c>
      <c r="H53" s="132">
        <v>677</v>
      </c>
      <c r="I53" s="132">
        <v>2315</v>
      </c>
      <c r="J53" s="132">
        <v>7074</v>
      </c>
      <c r="K53" s="132">
        <v>12055</v>
      </c>
      <c r="L53" s="132">
        <v>5318</v>
      </c>
      <c r="M53" s="132">
        <v>2574</v>
      </c>
      <c r="N53" s="132">
        <v>8003</v>
      </c>
      <c r="O53" s="132">
        <v>1883</v>
      </c>
      <c r="P53" s="132">
        <v>1495</v>
      </c>
    </row>
    <row r="54" spans="1:16" hidden="1" x14ac:dyDescent="0.2">
      <c r="A54" s="51">
        <v>34394</v>
      </c>
      <c r="B54" s="132">
        <v>109852</v>
      </c>
      <c r="C54" s="132">
        <f t="shared" si="0"/>
        <v>10226</v>
      </c>
      <c r="D54" s="132">
        <v>99626</v>
      </c>
      <c r="E54" s="132">
        <v>14664</v>
      </c>
      <c r="F54" s="132">
        <v>5027</v>
      </c>
      <c r="G54" s="132">
        <v>1678</v>
      </c>
      <c r="H54" s="132">
        <v>827</v>
      </c>
      <c r="I54" s="132">
        <v>3046</v>
      </c>
      <c r="J54" s="132">
        <v>9569</v>
      </c>
      <c r="K54" s="132">
        <v>11977</v>
      </c>
      <c r="L54" s="132">
        <v>6301</v>
      </c>
      <c r="M54" s="132">
        <v>3073</v>
      </c>
      <c r="N54" s="132">
        <v>9945</v>
      </c>
      <c r="O54" s="132">
        <v>1378</v>
      </c>
      <c r="P54" s="132">
        <v>2277</v>
      </c>
    </row>
    <row r="55" spans="1:16" hidden="1" x14ac:dyDescent="0.2">
      <c r="A55" s="51">
        <v>34425</v>
      </c>
      <c r="B55" s="132">
        <v>72600</v>
      </c>
      <c r="C55" s="132">
        <f t="shared" si="0"/>
        <v>6589</v>
      </c>
      <c r="D55" s="132">
        <v>66011</v>
      </c>
      <c r="E55" s="132">
        <v>13724</v>
      </c>
      <c r="F55" s="132">
        <v>2230</v>
      </c>
      <c r="G55" s="132">
        <v>1214</v>
      </c>
      <c r="H55" s="132">
        <v>489</v>
      </c>
      <c r="I55" s="132">
        <v>2060</v>
      </c>
      <c r="J55" s="132">
        <v>6620</v>
      </c>
      <c r="K55" s="132">
        <v>6389</v>
      </c>
      <c r="L55" s="132">
        <v>3740</v>
      </c>
      <c r="M55" s="132">
        <v>2067</v>
      </c>
      <c r="N55" s="132">
        <v>5565</v>
      </c>
      <c r="O55" s="132">
        <v>1150</v>
      </c>
      <c r="P55" s="132">
        <v>1285</v>
      </c>
    </row>
    <row r="56" spans="1:16" hidden="1" x14ac:dyDescent="0.2">
      <c r="A56" s="51">
        <v>34455</v>
      </c>
      <c r="B56" s="132">
        <v>91086</v>
      </c>
      <c r="C56" s="132">
        <f t="shared" si="0"/>
        <v>9616</v>
      </c>
      <c r="D56" s="132">
        <v>81470</v>
      </c>
      <c r="E56" s="132">
        <v>14007</v>
      </c>
      <c r="F56" s="132">
        <v>3172</v>
      </c>
      <c r="G56" s="132">
        <v>1226</v>
      </c>
      <c r="H56" s="132">
        <v>661</v>
      </c>
      <c r="I56" s="132">
        <v>2642</v>
      </c>
      <c r="J56" s="132">
        <v>9065</v>
      </c>
      <c r="K56" s="132">
        <v>10246</v>
      </c>
      <c r="L56" s="132">
        <v>5230</v>
      </c>
      <c r="M56" s="132">
        <v>2600</v>
      </c>
      <c r="N56" s="132">
        <v>8351</v>
      </c>
      <c r="O56" s="132">
        <v>1663</v>
      </c>
      <c r="P56" s="132">
        <v>1499</v>
      </c>
    </row>
    <row r="57" spans="1:16" hidden="1" x14ac:dyDescent="0.2">
      <c r="A57" s="51">
        <v>34486</v>
      </c>
      <c r="B57" s="132">
        <v>103920</v>
      </c>
      <c r="C57" s="132">
        <f t="shared" si="0"/>
        <v>13651</v>
      </c>
      <c r="D57" s="132">
        <v>90269</v>
      </c>
      <c r="E57" s="132">
        <v>18148</v>
      </c>
      <c r="F57" s="132">
        <v>3349</v>
      </c>
      <c r="G57" s="132">
        <v>1481</v>
      </c>
      <c r="H57" s="132">
        <v>1015</v>
      </c>
      <c r="I57" s="132">
        <v>2599</v>
      </c>
      <c r="J57" s="132">
        <v>9386</v>
      </c>
      <c r="K57" s="132">
        <v>14305</v>
      </c>
      <c r="L57" s="132">
        <v>5063</v>
      </c>
      <c r="M57" s="132">
        <v>2520</v>
      </c>
      <c r="N57" s="132">
        <v>6343</v>
      </c>
      <c r="O57" s="132">
        <v>1303</v>
      </c>
      <c r="P57" s="132">
        <v>1844</v>
      </c>
    </row>
    <row r="58" spans="1:16" hidden="1" x14ac:dyDescent="0.2">
      <c r="A58" s="51">
        <v>34516</v>
      </c>
      <c r="B58" s="132">
        <v>90374</v>
      </c>
      <c r="C58" s="132">
        <f t="shared" si="0"/>
        <v>10189</v>
      </c>
      <c r="D58" s="132">
        <v>80185</v>
      </c>
      <c r="E58" s="132">
        <v>12438</v>
      </c>
      <c r="F58" s="132">
        <v>2982</v>
      </c>
      <c r="G58" s="132">
        <v>1734</v>
      </c>
      <c r="H58" s="132">
        <v>1133</v>
      </c>
      <c r="I58" s="132">
        <v>3180</v>
      </c>
      <c r="J58" s="132">
        <v>6970</v>
      </c>
      <c r="K58" s="132">
        <v>11403</v>
      </c>
      <c r="L58" s="132">
        <v>5206</v>
      </c>
      <c r="M58" s="132">
        <v>2341</v>
      </c>
      <c r="N58" s="132">
        <v>8497</v>
      </c>
      <c r="O58" s="132">
        <v>1283</v>
      </c>
      <c r="P58" s="132">
        <v>1773</v>
      </c>
    </row>
    <row r="59" spans="1:16" hidden="1" x14ac:dyDescent="0.2">
      <c r="A59" s="51">
        <v>34547</v>
      </c>
      <c r="B59" s="132">
        <v>97003</v>
      </c>
      <c r="C59" s="132">
        <f t="shared" si="0"/>
        <v>8885</v>
      </c>
      <c r="D59" s="132">
        <v>88118</v>
      </c>
      <c r="E59" s="132">
        <v>15654</v>
      </c>
      <c r="F59" s="132">
        <v>3234</v>
      </c>
      <c r="G59" s="132">
        <v>1475</v>
      </c>
      <c r="H59" s="132">
        <v>671</v>
      </c>
      <c r="I59" s="132">
        <v>2796</v>
      </c>
      <c r="J59" s="132">
        <v>7702</v>
      </c>
      <c r="K59" s="132">
        <v>10034</v>
      </c>
      <c r="L59" s="132">
        <v>4461</v>
      </c>
      <c r="M59" s="132">
        <v>3075</v>
      </c>
      <c r="N59" s="132">
        <v>9814</v>
      </c>
      <c r="O59" s="132">
        <v>2067</v>
      </c>
      <c r="P59" s="132">
        <v>1862</v>
      </c>
    </row>
    <row r="60" spans="1:16" hidden="1" x14ac:dyDescent="0.2">
      <c r="A60" s="51">
        <v>34578</v>
      </c>
      <c r="B60" s="132">
        <v>88804</v>
      </c>
      <c r="C60" s="132">
        <f t="shared" si="0"/>
        <v>9345</v>
      </c>
      <c r="D60" s="132">
        <v>79459</v>
      </c>
      <c r="E60" s="132">
        <v>13866</v>
      </c>
      <c r="F60" s="132">
        <v>2957</v>
      </c>
      <c r="G60" s="132">
        <v>1047</v>
      </c>
      <c r="H60" s="132">
        <v>801</v>
      </c>
      <c r="I60" s="132">
        <v>2971</v>
      </c>
      <c r="J60" s="132">
        <v>7243</v>
      </c>
      <c r="K60" s="132">
        <v>10040</v>
      </c>
      <c r="L60" s="132">
        <v>4433</v>
      </c>
      <c r="M60" s="132">
        <v>2563</v>
      </c>
      <c r="N60" s="132">
        <v>4660</v>
      </c>
      <c r="O60" s="132">
        <v>2266</v>
      </c>
      <c r="P60" s="132">
        <v>2443</v>
      </c>
    </row>
    <row r="61" spans="1:16" hidden="1" x14ac:dyDescent="0.2">
      <c r="A61" s="51">
        <v>34608</v>
      </c>
      <c r="B61" s="132">
        <v>88820</v>
      </c>
      <c r="C61" s="132">
        <f t="shared" si="0"/>
        <v>7664</v>
      </c>
      <c r="D61" s="132">
        <v>81156</v>
      </c>
      <c r="E61" s="132">
        <v>14882</v>
      </c>
      <c r="F61" s="132">
        <v>2865</v>
      </c>
      <c r="G61" s="132">
        <v>1068</v>
      </c>
      <c r="H61" s="132">
        <v>639</v>
      </c>
      <c r="I61" s="132">
        <v>2812</v>
      </c>
      <c r="J61" s="132">
        <v>7903</v>
      </c>
      <c r="K61" s="132">
        <v>11531</v>
      </c>
      <c r="L61" s="132">
        <v>4993</v>
      </c>
      <c r="M61" s="132">
        <v>2183</v>
      </c>
      <c r="N61" s="132">
        <v>6809</v>
      </c>
      <c r="O61" s="132">
        <v>1406</v>
      </c>
      <c r="P61" s="132">
        <v>1788</v>
      </c>
    </row>
    <row r="62" spans="1:16" hidden="1" x14ac:dyDescent="0.2">
      <c r="A62" s="51">
        <v>34639</v>
      </c>
      <c r="B62" s="132">
        <v>106111</v>
      </c>
      <c r="C62" s="132">
        <f t="shared" si="0"/>
        <v>11092</v>
      </c>
      <c r="D62" s="132">
        <v>95019</v>
      </c>
      <c r="E62" s="132">
        <v>13467</v>
      </c>
      <c r="F62" s="132">
        <v>4346</v>
      </c>
      <c r="G62" s="132">
        <v>1310</v>
      </c>
      <c r="H62" s="132">
        <v>594</v>
      </c>
      <c r="I62" s="132">
        <v>2825</v>
      </c>
      <c r="J62" s="132">
        <v>7524</v>
      </c>
      <c r="K62" s="132">
        <v>17659</v>
      </c>
      <c r="L62" s="132">
        <v>5173</v>
      </c>
      <c r="M62" s="132">
        <v>2452</v>
      </c>
      <c r="N62" s="132">
        <v>11206</v>
      </c>
      <c r="O62" s="132">
        <v>2114</v>
      </c>
      <c r="P62" s="132">
        <v>1847</v>
      </c>
    </row>
    <row r="63" spans="1:16" hidden="1" x14ac:dyDescent="0.2">
      <c r="A63" s="51">
        <v>34669</v>
      </c>
      <c r="B63" s="132">
        <v>69747</v>
      </c>
      <c r="C63" s="132">
        <f t="shared" si="0"/>
        <v>7214</v>
      </c>
      <c r="D63" s="132">
        <v>62533</v>
      </c>
      <c r="E63" s="132">
        <v>8495</v>
      </c>
      <c r="F63" s="132">
        <v>2847</v>
      </c>
      <c r="G63" s="132">
        <v>835</v>
      </c>
      <c r="H63" s="132">
        <v>363</v>
      </c>
      <c r="I63" s="132">
        <v>1889</v>
      </c>
      <c r="J63" s="132">
        <v>6070</v>
      </c>
      <c r="K63" s="132">
        <v>7274</v>
      </c>
      <c r="L63" s="132">
        <v>3212</v>
      </c>
      <c r="M63" s="132">
        <v>1658</v>
      </c>
      <c r="N63" s="132">
        <v>8937</v>
      </c>
      <c r="O63" s="132">
        <v>1070</v>
      </c>
      <c r="P63" s="132">
        <v>2085</v>
      </c>
    </row>
    <row r="64" spans="1:16" hidden="1" x14ac:dyDescent="0.2">
      <c r="A64" s="51">
        <v>34700</v>
      </c>
      <c r="B64" s="132">
        <v>84702</v>
      </c>
      <c r="C64" s="132">
        <f t="shared" si="0"/>
        <v>11147</v>
      </c>
      <c r="D64" s="132">
        <v>73555</v>
      </c>
      <c r="E64" s="132">
        <v>10246</v>
      </c>
      <c r="F64" s="132">
        <v>3617</v>
      </c>
      <c r="G64" s="132">
        <v>1265</v>
      </c>
      <c r="H64" s="132">
        <v>582</v>
      </c>
      <c r="I64" s="132">
        <v>2646</v>
      </c>
      <c r="J64" s="132">
        <v>6778</v>
      </c>
      <c r="K64" s="132">
        <v>12384</v>
      </c>
      <c r="L64" s="132">
        <v>4119</v>
      </c>
      <c r="M64" s="132">
        <v>2453</v>
      </c>
      <c r="N64" s="132">
        <v>9609</v>
      </c>
      <c r="O64" s="132">
        <v>990</v>
      </c>
      <c r="P64" s="132">
        <v>1488</v>
      </c>
    </row>
    <row r="65" spans="1:16" hidden="1" x14ac:dyDescent="0.2">
      <c r="A65" s="51">
        <v>34731</v>
      </c>
      <c r="B65" s="132">
        <v>90668</v>
      </c>
      <c r="C65" s="132">
        <f t="shared" si="0"/>
        <v>8623</v>
      </c>
      <c r="D65" s="132">
        <v>82045</v>
      </c>
      <c r="E65" s="132">
        <v>15202</v>
      </c>
      <c r="F65" s="132">
        <v>3209</v>
      </c>
      <c r="G65" s="132">
        <v>1329</v>
      </c>
      <c r="H65" s="132">
        <v>510</v>
      </c>
      <c r="I65" s="132">
        <v>2803</v>
      </c>
      <c r="J65" s="132">
        <v>8377</v>
      </c>
      <c r="K65" s="132">
        <v>8179</v>
      </c>
      <c r="L65" s="132">
        <v>4895</v>
      </c>
      <c r="M65" s="132">
        <v>2146</v>
      </c>
      <c r="N65" s="132">
        <v>6988</v>
      </c>
      <c r="O65" s="132">
        <v>1819</v>
      </c>
      <c r="P65" s="132">
        <v>1986</v>
      </c>
    </row>
    <row r="66" spans="1:16" hidden="1" x14ac:dyDescent="0.2">
      <c r="A66" s="51">
        <v>34759</v>
      </c>
      <c r="B66" s="132">
        <v>101814</v>
      </c>
      <c r="C66" s="132">
        <f t="shared" si="0"/>
        <v>9831</v>
      </c>
      <c r="D66" s="132">
        <v>91983</v>
      </c>
      <c r="E66" s="132">
        <v>14671</v>
      </c>
      <c r="F66" s="132">
        <v>4452</v>
      </c>
      <c r="G66" s="132">
        <v>1247</v>
      </c>
      <c r="H66" s="132">
        <v>836</v>
      </c>
      <c r="I66" s="132">
        <v>2711</v>
      </c>
      <c r="J66" s="132">
        <v>8474</v>
      </c>
      <c r="K66" s="132">
        <v>12938</v>
      </c>
      <c r="L66" s="132">
        <v>6350</v>
      </c>
      <c r="M66" s="132">
        <v>2007</v>
      </c>
      <c r="N66" s="132">
        <v>5197</v>
      </c>
      <c r="O66" s="132">
        <v>1715</v>
      </c>
      <c r="P66" s="132">
        <v>3261</v>
      </c>
    </row>
    <row r="67" spans="1:16" hidden="1" x14ac:dyDescent="0.2">
      <c r="A67" s="51">
        <v>34790</v>
      </c>
      <c r="B67" s="132">
        <v>81570</v>
      </c>
      <c r="C67" s="132">
        <f t="shared" si="0"/>
        <v>7183</v>
      </c>
      <c r="D67" s="132">
        <v>74387</v>
      </c>
      <c r="E67" s="132">
        <v>13146</v>
      </c>
      <c r="F67" s="132">
        <v>2537</v>
      </c>
      <c r="G67" s="132">
        <v>1063</v>
      </c>
      <c r="H67" s="132">
        <v>537</v>
      </c>
      <c r="I67" s="132">
        <v>2120</v>
      </c>
      <c r="J67" s="132">
        <v>7172</v>
      </c>
      <c r="K67" s="132">
        <v>7567</v>
      </c>
      <c r="L67" s="132">
        <v>3830</v>
      </c>
      <c r="M67" s="132">
        <v>2407</v>
      </c>
      <c r="N67" s="132">
        <v>8437</v>
      </c>
      <c r="O67" s="132">
        <v>956</v>
      </c>
      <c r="P67" s="132">
        <v>3276</v>
      </c>
    </row>
    <row r="68" spans="1:16" hidden="1" x14ac:dyDescent="0.2">
      <c r="A68" s="51">
        <v>34820</v>
      </c>
      <c r="B68" s="132">
        <v>111527</v>
      </c>
      <c r="C68" s="132">
        <f t="shared" si="0"/>
        <v>9470</v>
      </c>
      <c r="D68" s="132">
        <v>102057</v>
      </c>
      <c r="E68" s="132">
        <v>15555</v>
      </c>
      <c r="F68" s="132">
        <v>4512</v>
      </c>
      <c r="G68" s="132">
        <v>1417</v>
      </c>
      <c r="H68" s="132">
        <v>1248</v>
      </c>
      <c r="I68" s="132">
        <v>2728</v>
      </c>
      <c r="J68" s="132">
        <v>8500</v>
      </c>
      <c r="K68" s="132">
        <v>12110</v>
      </c>
      <c r="L68" s="132">
        <v>5390</v>
      </c>
      <c r="M68" s="132">
        <v>2559</v>
      </c>
      <c r="N68" s="132">
        <v>11899</v>
      </c>
      <c r="O68" s="132">
        <v>1273</v>
      </c>
      <c r="P68" s="132">
        <v>1940</v>
      </c>
    </row>
    <row r="69" spans="1:16" hidden="1" x14ac:dyDescent="0.2">
      <c r="A69" s="51">
        <v>34851</v>
      </c>
      <c r="B69" s="132">
        <v>108137</v>
      </c>
      <c r="C69" s="132">
        <f t="shared" ref="C69:C132" si="1">B69-D69</f>
        <v>11712</v>
      </c>
      <c r="D69" s="132">
        <v>96425</v>
      </c>
      <c r="E69" s="132">
        <v>17078</v>
      </c>
      <c r="F69" s="132">
        <v>3525</v>
      </c>
      <c r="G69" s="132">
        <v>1344</v>
      </c>
      <c r="H69" s="132">
        <v>2928</v>
      </c>
      <c r="I69" s="132">
        <v>2737</v>
      </c>
      <c r="J69" s="132">
        <v>8352</v>
      </c>
      <c r="K69" s="132">
        <v>13560</v>
      </c>
      <c r="L69" s="132">
        <v>5898</v>
      </c>
      <c r="M69" s="132">
        <v>2545</v>
      </c>
      <c r="N69" s="132">
        <v>8283</v>
      </c>
      <c r="O69" s="132">
        <v>1764</v>
      </c>
      <c r="P69" s="132">
        <v>1825</v>
      </c>
    </row>
    <row r="70" spans="1:16" hidden="1" x14ac:dyDescent="0.2">
      <c r="A70" s="51">
        <v>34881</v>
      </c>
      <c r="B70" s="132">
        <v>92370</v>
      </c>
      <c r="C70" s="132">
        <f t="shared" si="1"/>
        <v>8798</v>
      </c>
      <c r="D70" s="132">
        <v>83572</v>
      </c>
      <c r="E70" s="132">
        <v>14713</v>
      </c>
      <c r="F70" s="132">
        <v>3809</v>
      </c>
      <c r="G70" s="132">
        <v>1107</v>
      </c>
      <c r="H70" s="132">
        <v>948</v>
      </c>
      <c r="I70" s="132">
        <v>2577</v>
      </c>
      <c r="J70" s="132">
        <v>7122</v>
      </c>
      <c r="K70" s="132">
        <v>9731</v>
      </c>
      <c r="L70" s="132">
        <v>5958</v>
      </c>
      <c r="M70" s="132">
        <v>2482</v>
      </c>
      <c r="N70" s="132">
        <v>7473</v>
      </c>
      <c r="O70" s="132">
        <v>1237</v>
      </c>
      <c r="P70" s="132">
        <v>1620</v>
      </c>
    </row>
    <row r="71" spans="1:16" hidden="1" x14ac:dyDescent="0.2">
      <c r="A71" s="51">
        <v>34912</v>
      </c>
      <c r="B71" s="132">
        <v>105350</v>
      </c>
      <c r="C71" s="132">
        <f t="shared" si="1"/>
        <v>10512</v>
      </c>
      <c r="D71" s="132">
        <v>94838</v>
      </c>
      <c r="E71" s="132">
        <v>15393</v>
      </c>
      <c r="F71" s="132">
        <v>4593</v>
      </c>
      <c r="G71" s="132">
        <v>1507</v>
      </c>
      <c r="H71" s="132">
        <v>672</v>
      </c>
      <c r="I71" s="132">
        <v>2972</v>
      </c>
      <c r="J71" s="132">
        <v>8450</v>
      </c>
      <c r="K71" s="132">
        <v>11575</v>
      </c>
      <c r="L71" s="132">
        <v>7268</v>
      </c>
      <c r="M71" s="132">
        <v>2877</v>
      </c>
      <c r="N71" s="132">
        <v>8261</v>
      </c>
      <c r="O71" s="132">
        <v>1571</v>
      </c>
      <c r="P71" s="132">
        <v>1792</v>
      </c>
    </row>
    <row r="72" spans="1:16" hidden="1" x14ac:dyDescent="0.2">
      <c r="A72" s="51">
        <v>34943</v>
      </c>
      <c r="B72" s="132">
        <v>98497</v>
      </c>
      <c r="C72" s="132">
        <f t="shared" si="1"/>
        <v>9706</v>
      </c>
      <c r="D72" s="132">
        <v>88791</v>
      </c>
      <c r="E72" s="132">
        <v>13259</v>
      </c>
      <c r="F72" s="132">
        <v>4232</v>
      </c>
      <c r="G72" s="132">
        <v>1380</v>
      </c>
      <c r="H72" s="132">
        <v>547</v>
      </c>
      <c r="I72" s="132">
        <v>2220</v>
      </c>
      <c r="J72" s="132">
        <v>6366</v>
      </c>
      <c r="K72" s="132">
        <v>12026</v>
      </c>
      <c r="L72" s="132">
        <v>7876</v>
      </c>
      <c r="M72" s="132">
        <v>2535</v>
      </c>
      <c r="N72" s="132">
        <v>8657</v>
      </c>
      <c r="O72" s="132">
        <v>1649</v>
      </c>
      <c r="P72" s="132">
        <v>1682</v>
      </c>
    </row>
    <row r="73" spans="1:16" hidden="1" x14ac:dyDescent="0.2">
      <c r="A73" s="51">
        <v>34973</v>
      </c>
      <c r="B73" s="132">
        <v>106929</v>
      </c>
      <c r="C73" s="132">
        <f t="shared" si="1"/>
        <v>13251</v>
      </c>
      <c r="D73" s="132">
        <v>93678</v>
      </c>
      <c r="E73" s="132">
        <v>11979</v>
      </c>
      <c r="F73" s="132">
        <v>3887</v>
      </c>
      <c r="G73" s="132">
        <v>1545</v>
      </c>
      <c r="H73" s="132">
        <v>663</v>
      </c>
      <c r="I73" s="132">
        <v>2245</v>
      </c>
      <c r="J73" s="132">
        <v>6936</v>
      </c>
      <c r="K73" s="132">
        <v>16925</v>
      </c>
      <c r="L73" s="132">
        <v>7910</v>
      </c>
      <c r="M73" s="132">
        <v>2820</v>
      </c>
      <c r="N73" s="132">
        <v>7365</v>
      </c>
      <c r="O73" s="132">
        <v>1632</v>
      </c>
      <c r="P73" s="132">
        <v>2044</v>
      </c>
    </row>
    <row r="74" spans="1:16" hidden="1" x14ac:dyDescent="0.2">
      <c r="A74" s="51">
        <v>35004</v>
      </c>
      <c r="B74" s="132">
        <v>104987</v>
      </c>
      <c r="C74" s="132">
        <f t="shared" si="1"/>
        <v>11308</v>
      </c>
      <c r="D74" s="132">
        <v>93679</v>
      </c>
      <c r="E74" s="132">
        <v>14276</v>
      </c>
      <c r="F74" s="132">
        <v>4095</v>
      </c>
      <c r="G74" s="132">
        <v>1363</v>
      </c>
      <c r="H74" s="132">
        <v>557</v>
      </c>
      <c r="I74" s="132">
        <v>2691</v>
      </c>
      <c r="J74" s="132">
        <v>7763</v>
      </c>
      <c r="K74" s="132">
        <v>15004</v>
      </c>
      <c r="L74" s="132">
        <v>5275</v>
      </c>
      <c r="M74" s="132">
        <v>3997</v>
      </c>
      <c r="N74" s="132">
        <v>8389</v>
      </c>
      <c r="O74" s="132">
        <v>1405</v>
      </c>
      <c r="P74" s="132">
        <v>1775</v>
      </c>
    </row>
    <row r="75" spans="1:16" hidden="1" x14ac:dyDescent="0.2">
      <c r="A75" s="51">
        <v>35034</v>
      </c>
      <c r="B75" s="132">
        <v>78825</v>
      </c>
      <c r="C75" s="132">
        <f t="shared" si="1"/>
        <v>9721</v>
      </c>
      <c r="D75" s="132">
        <v>69104</v>
      </c>
      <c r="E75" s="132">
        <v>11091</v>
      </c>
      <c r="F75" s="132">
        <v>5171</v>
      </c>
      <c r="G75" s="132">
        <v>878</v>
      </c>
      <c r="H75" s="132">
        <v>795</v>
      </c>
      <c r="I75" s="132">
        <v>1840</v>
      </c>
      <c r="J75" s="132">
        <v>5486</v>
      </c>
      <c r="K75" s="132">
        <v>10944</v>
      </c>
      <c r="L75" s="132">
        <v>4611</v>
      </c>
      <c r="M75" s="132">
        <v>1862</v>
      </c>
      <c r="N75" s="132">
        <v>5668</v>
      </c>
      <c r="O75" s="132">
        <v>897</v>
      </c>
      <c r="P75" s="132">
        <v>1600</v>
      </c>
    </row>
    <row r="76" spans="1:16" hidden="1" x14ac:dyDescent="0.2">
      <c r="A76" s="51">
        <v>35065</v>
      </c>
      <c r="B76" s="132">
        <v>84731</v>
      </c>
      <c r="C76" s="132">
        <f t="shared" si="1"/>
        <v>8646</v>
      </c>
      <c r="D76" s="132">
        <v>76085</v>
      </c>
      <c r="E76" s="132">
        <v>13286</v>
      </c>
      <c r="F76" s="132">
        <v>1298</v>
      </c>
      <c r="G76" s="132">
        <v>1605</v>
      </c>
      <c r="H76" s="132">
        <v>697</v>
      </c>
      <c r="I76" s="132">
        <v>2376</v>
      </c>
      <c r="J76" s="132">
        <v>5758</v>
      </c>
      <c r="K76" s="132">
        <v>9212</v>
      </c>
      <c r="L76" s="132">
        <v>6073</v>
      </c>
      <c r="M76" s="132">
        <v>2293</v>
      </c>
      <c r="N76" s="132">
        <v>7783</v>
      </c>
      <c r="O76" s="132">
        <v>1195</v>
      </c>
      <c r="P76" s="132">
        <v>1852</v>
      </c>
    </row>
    <row r="77" spans="1:16" hidden="1" x14ac:dyDescent="0.2">
      <c r="A77" s="51">
        <v>35096</v>
      </c>
      <c r="B77" s="132">
        <v>106074</v>
      </c>
      <c r="C77" s="132">
        <f t="shared" si="1"/>
        <v>10656</v>
      </c>
      <c r="D77" s="132">
        <v>95418</v>
      </c>
      <c r="E77" s="132">
        <v>18773</v>
      </c>
      <c r="F77" s="132">
        <v>2009</v>
      </c>
      <c r="G77" s="132">
        <v>1794</v>
      </c>
      <c r="H77" s="132">
        <v>729</v>
      </c>
      <c r="I77" s="132">
        <v>2754</v>
      </c>
      <c r="J77" s="132">
        <v>6709</v>
      </c>
      <c r="K77" s="132">
        <v>10759</v>
      </c>
      <c r="L77" s="132">
        <v>7709</v>
      </c>
      <c r="M77" s="132">
        <v>2510</v>
      </c>
      <c r="N77" s="132">
        <v>9702</v>
      </c>
      <c r="O77" s="132">
        <v>2051</v>
      </c>
      <c r="P77" s="132">
        <v>1910</v>
      </c>
    </row>
    <row r="78" spans="1:16" hidden="1" x14ac:dyDescent="0.2">
      <c r="A78" s="51">
        <v>35125</v>
      </c>
      <c r="B78" s="132">
        <v>102069</v>
      </c>
      <c r="C78" s="132">
        <f t="shared" si="1"/>
        <v>10739</v>
      </c>
      <c r="D78" s="132">
        <v>91330</v>
      </c>
      <c r="E78" s="132">
        <v>15367</v>
      </c>
      <c r="F78" s="132">
        <v>1710</v>
      </c>
      <c r="G78" s="132">
        <v>1685</v>
      </c>
      <c r="H78" s="132">
        <v>861</v>
      </c>
      <c r="I78" s="132">
        <v>2735</v>
      </c>
      <c r="J78" s="132">
        <v>6547</v>
      </c>
      <c r="K78" s="132">
        <v>14043</v>
      </c>
      <c r="L78" s="132">
        <v>7224</v>
      </c>
      <c r="M78" s="132">
        <v>2423</v>
      </c>
      <c r="N78" s="132">
        <v>8631</v>
      </c>
      <c r="O78" s="132">
        <v>2066</v>
      </c>
      <c r="P78" s="132">
        <v>2116</v>
      </c>
    </row>
    <row r="79" spans="1:16" hidden="1" x14ac:dyDescent="0.2">
      <c r="A79" s="51">
        <v>35156</v>
      </c>
      <c r="B79" s="132">
        <v>99698</v>
      </c>
      <c r="C79" s="132">
        <f t="shared" si="1"/>
        <v>9042</v>
      </c>
      <c r="D79" s="132">
        <v>90656</v>
      </c>
      <c r="E79" s="132">
        <v>13498</v>
      </c>
      <c r="F79" s="132">
        <v>9747</v>
      </c>
      <c r="G79" s="132">
        <v>1103</v>
      </c>
      <c r="H79" s="132">
        <v>484</v>
      </c>
      <c r="I79" s="132">
        <v>3064</v>
      </c>
      <c r="J79" s="132">
        <v>7512</v>
      </c>
      <c r="K79" s="132">
        <v>11442</v>
      </c>
      <c r="L79" s="132">
        <v>5035</v>
      </c>
      <c r="M79" s="132">
        <v>2096</v>
      </c>
      <c r="N79" s="132">
        <v>8069</v>
      </c>
      <c r="O79" s="132">
        <v>1536</v>
      </c>
      <c r="P79" s="132">
        <v>1907</v>
      </c>
    </row>
    <row r="80" spans="1:16" hidden="1" x14ac:dyDescent="0.2">
      <c r="A80" s="51">
        <v>35186</v>
      </c>
      <c r="B80" s="132">
        <v>116853</v>
      </c>
      <c r="C80" s="132">
        <f t="shared" si="1"/>
        <v>11117</v>
      </c>
      <c r="D80" s="132">
        <v>105736</v>
      </c>
      <c r="E80" s="132">
        <v>16019</v>
      </c>
      <c r="F80" s="132">
        <v>10406</v>
      </c>
      <c r="G80" s="132">
        <v>1444</v>
      </c>
      <c r="H80" s="132">
        <v>935</v>
      </c>
      <c r="I80" s="132">
        <v>2855</v>
      </c>
      <c r="J80" s="132">
        <v>9655</v>
      </c>
      <c r="K80" s="132">
        <v>10828</v>
      </c>
      <c r="L80" s="132">
        <v>5733</v>
      </c>
      <c r="M80" s="132">
        <v>3152</v>
      </c>
      <c r="N80" s="132">
        <v>9082</v>
      </c>
      <c r="O80" s="132">
        <v>2946</v>
      </c>
      <c r="P80" s="132">
        <v>2155</v>
      </c>
    </row>
    <row r="81" spans="1:16" hidden="1" x14ac:dyDescent="0.2">
      <c r="A81" s="51">
        <v>35217</v>
      </c>
      <c r="B81" s="132">
        <v>104237</v>
      </c>
      <c r="C81" s="132">
        <f t="shared" si="1"/>
        <v>9611</v>
      </c>
      <c r="D81" s="132">
        <v>94626</v>
      </c>
      <c r="E81" s="132">
        <v>11973</v>
      </c>
      <c r="F81" s="132">
        <v>11382</v>
      </c>
      <c r="G81" s="132">
        <v>1448</v>
      </c>
      <c r="H81" s="132">
        <v>893</v>
      </c>
      <c r="I81" s="132">
        <v>2398</v>
      </c>
      <c r="J81" s="132">
        <v>6590</v>
      </c>
      <c r="K81" s="132">
        <v>10825</v>
      </c>
      <c r="L81" s="132">
        <v>6510</v>
      </c>
      <c r="M81" s="132">
        <v>2309</v>
      </c>
      <c r="N81" s="132">
        <v>7799</v>
      </c>
      <c r="O81" s="132">
        <v>2224</v>
      </c>
      <c r="P81" s="132">
        <v>2093</v>
      </c>
    </row>
    <row r="82" spans="1:16" hidden="1" x14ac:dyDescent="0.2">
      <c r="A82" s="51">
        <v>35247</v>
      </c>
      <c r="B82" s="132">
        <v>125578</v>
      </c>
      <c r="C82" s="132">
        <f t="shared" si="1"/>
        <v>10322</v>
      </c>
      <c r="D82" s="132">
        <v>115256</v>
      </c>
      <c r="E82" s="132">
        <v>15822</v>
      </c>
      <c r="F82" s="132">
        <v>15841</v>
      </c>
      <c r="G82" s="132">
        <v>1648</v>
      </c>
      <c r="H82" s="132">
        <v>859</v>
      </c>
      <c r="I82" s="132">
        <v>3180</v>
      </c>
      <c r="J82" s="132">
        <v>6268</v>
      </c>
      <c r="K82" s="132">
        <v>12200</v>
      </c>
      <c r="L82" s="132">
        <v>8752</v>
      </c>
      <c r="M82" s="132">
        <v>3001</v>
      </c>
      <c r="N82" s="132">
        <v>10581</v>
      </c>
      <c r="O82" s="132">
        <v>2321</v>
      </c>
      <c r="P82" s="132">
        <v>2750</v>
      </c>
    </row>
    <row r="83" spans="1:16" hidden="1" x14ac:dyDescent="0.2">
      <c r="A83" s="51">
        <v>35278</v>
      </c>
      <c r="B83" s="132">
        <v>112163</v>
      </c>
      <c r="C83" s="132">
        <f t="shared" si="1"/>
        <v>10989</v>
      </c>
      <c r="D83" s="132">
        <v>101174</v>
      </c>
      <c r="E83" s="132">
        <v>13984</v>
      </c>
      <c r="F83" s="132">
        <v>8300</v>
      </c>
      <c r="G83" s="132">
        <v>1831</v>
      </c>
      <c r="H83" s="132">
        <v>471</v>
      </c>
      <c r="I83" s="132">
        <v>2664</v>
      </c>
      <c r="J83" s="132">
        <v>6813</v>
      </c>
      <c r="K83" s="132">
        <v>14818</v>
      </c>
      <c r="L83" s="132">
        <v>5354</v>
      </c>
      <c r="M83" s="132">
        <v>2638</v>
      </c>
      <c r="N83" s="132">
        <v>9232</v>
      </c>
      <c r="O83" s="132">
        <v>2436</v>
      </c>
      <c r="P83" s="132">
        <v>2203</v>
      </c>
    </row>
    <row r="84" spans="1:16" hidden="1" x14ac:dyDescent="0.2">
      <c r="A84" s="51">
        <v>35309</v>
      </c>
      <c r="B84" s="132">
        <v>107026</v>
      </c>
      <c r="C84" s="132">
        <f t="shared" si="1"/>
        <v>10000</v>
      </c>
      <c r="D84" s="132">
        <v>97026</v>
      </c>
      <c r="E84" s="132">
        <v>13712</v>
      </c>
      <c r="F84" s="132">
        <v>10134</v>
      </c>
      <c r="G84" s="132">
        <v>1925</v>
      </c>
      <c r="H84" s="132">
        <v>741</v>
      </c>
      <c r="I84" s="132">
        <v>2210</v>
      </c>
      <c r="J84" s="132">
        <v>5578</v>
      </c>
      <c r="K84" s="132">
        <v>12796</v>
      </c>
      <c r="L84" s="132">
        <v>6227</v>
      </c>
      <c r="M84" s="132">
        <v>2623</v>
      </c>
      <c r="N84" s="132">
        <v>8290</v>
      </c>
      <c r="O84" s="132">
        <v>1964</v>
      </c>
      <c r="P84" s="132">
        <v>2073</v>
      </c>
    </row>
    <row r="85" spans="1:16" hidden="1" x14ac:dyDescent="0.2">
      <c r="A85" s="51">
        <v>35339</v>
      </c>
      <c r="B85" s="132">
        <v>132425</v>
      </c>
      <c r="C85" s="132">
        <f t="shared" si="1"/>
        <v>12933</v>
      </c>
      <c r="D85" s="132">
        <v>119492</v>
      </c>
      <c r="E85" s="132">
        <v>13526</v>
      </c>
      <c r="F85" s="132">
        <v>11777</v>
      </c>
      <c r="G85" s="132">
        <v>1707</v>
      </c>
      <c r="H85" s="132">
        <v>610</v>
      </c>
      <c r="I85" s="132">
        <v>2339</v>
      </c>
      <c r="J85" s="132">
        <v>6913</v>
      </c>
      <c r="K85" s="132">
        <v>15414</v>
      </c>
      <c r="L85" s="132">
        <v>10686</v>
      </c>
      <c r="M85" s="132">
        <v>3208</v>
      </c>
      <c r="N85" s="132">
        <v>10926</v>
      </c>
      <c r="O85" s="132">
        <v>1903</v>
      </c>
      <c r="P85" s="132">
        <v>2523</v>
      </c>
    </row>
    <row r="86" spans="1:16" hidden="1" x14ac:dyDescent="0.2">
      <c r="A86" s="51">
        <v>35370</v>
      </c>
      <c r="B86" s="132">
        <v>133999</v>
      </c>
      <c r="C86" s="132">
        <f t="shared" si="1"/>
        <v>10162</v>
      </c>
      <c r="D86" s="132">
        <v>123837</v>
      </c>
      <c r="E86" s="132">
        <v>14029</v>
      </c>
      <c r="F86" s="132">
        <v>21517</v>
      </c>
      <c r="G86" s="132">
        <v>1349</v>
      </c>
      <c r="H86" s="132">
        <v>717</v>
      </c>
      <c r="I86" s="132">
        <v>2304</v>
      </c>
      <c r="J86" s="132">
        <v>7494</v>
      </c>
      <c r="K86" s="132">
        <v>12697</v>
      </c>
      <c r="L86" s="132">
        <v>9855</v>
      </c>
      <c r="M86" s="132">
        <v>3206</v>
      </c>
      <c r="N86" s="132">
        <v>10250</v>
      </c>
      <c r="O86" s="132">
        <v>2153</v>
      </c>
      <c r="P86" s="132">
        <v>2167</v>
      </c>
    </row>
    <row r="87" spans="1:16" hidden="1" x14ac:dyDescent="0.2">
      <c r="A87" s="51">
        <v>35400</v>
      </c>
      <c r="B87" s="132">
        <v>84720</v>
      </c>
      <c r="C87" s="132">
        <f t="shared" si="1"/>
        <v>9100</v>
      </c>
      <c r="D87" s="132">
        <v>75620</v>
      </c>
      <c r="E87" s="132">
        <v>10535</v>
      </c>
      <c r="F87" s="132">
        <v>6031</v>
      </c>
      <c r="G87" s="132">
        <v>984</v>
      </c>
      <c r="H87" s="132">
        <v>720</v>
      </c>
      <c r="I87" s="132">
        <v>2468</v>
      </c>
      <c r="J87" s="132">
        <v>4632</v>
      </c>
      <c r="K87" s="132">
        <v>8345</v>
      </c>
      <c r="L87" s="132">
        <v>5519</v>
      </c>
      <c r="M87" s="132">
        <v>1850</v>
      </c>
      <c r="N87" s="132">
        <v>6811</v>
      </c>
      <c r="O87" s="132">
        <v>1261</v>
      </c>
      <c r="P87" s="132">
        <v>1277</v>
      </c>
    </row>
    <row r="88" spans="1:16" hidden="1" x14ac:dyDescent="0.2">
      <c r="A88" s="51">
        <v>35431</v>
      </c>
      <c r="B88" s="132">
        <v>95568</v>
      </c>
      <c r="C88" s="132">
        <f t="shared" si="1"/>
        <v>9197</v>
      </c>
      <c r="D88" s="132">
        <v>86371</v>
      </c>
      <c r="E88" s="132">
        <v>13055</v>
      </c>
      <c r="F88" s="132">
        <v>5329</v>
      </c>
      <c r="G88" s="132">
        <v>1510</v>
      </c>
      <c r="H88" s="132">
        <v>714</v>
      </c>
      <c r="I88" s="132">
        <v>2341</v>
      </c>
      <c r="J88" s="132">
        <v>5205</v>
      </c>
      <c r="K88" s="132">
        <v>7547</v>
      </c>
      <c r="L88" s="132">
        <v>5830</v>
      </c>
      <c r="M88" s="132">
        <v>2723</v>
      </c>
      <c r="N88" s="132">
        <v>8084</v>
      </c>
      <c r="O88" s="132">
        <v>1921</v>
      </c>
      <c r="P88" s="132">
        <v>1237</v>
      </c>
    </row>
    <row r="89" spans="1:16" hidden="1" x14ac:dyDescent="0.2">
      <c r="A89" s="51">
        <v>35462</v>
      </c>
      <c r="B89" s="132">
        <v>109594</v>
      </c>
      <c r="C89" s="132">
        <f t="shared" si="1"/>
        <v>10047</v>
      </c>
      <c r="D89" s="132">
        <v>99547</v>
      </c>
      <c r="E89" s="132">
        <v>13515</v>
      </c>
      <c r="F89" s="132">
        <v>9050</v>
      </c>
      <c r="G89" s="132">
        <v>1403</v>
      </c>
      <c r="H89" s="132">
        <v>649</v>
      </c>
      <c r="I89" s="132">
        <v>2760</v>
      </c>
      <c r="J89" s="132">
        <v>6369</v>
      </c>
      <c r="K89" s="132">
        <v>10279</v>
      </c>
      <c r="L89" s="132">
        <v>6224</v>
      </c>
      <c r="M89" s="132">
        <v>3173</v>
      </c>
      <c r="N89" s="132">
        <v>9206</v>
      </c>
      <c r="O89" s="132">
        <v>2278</v>
      </c>
      <c r="P89" s="132">
        <v>1401</v>
      </c>
    </row>
    <row r="90" spans="1:16" hidden="1" x14ac:dyDescent="0.2">
      <c r="A90" s="51">
        <v>35490</v>
      </c>
      <c r="B90" s="132">
        <v>113988</v>
      </c>
      <c r="C90" s="132">
        <f t="shared" si="1"/>
        <v>12905</v>
      </c>
      <c r="D90" s="132">
        <v>101083</v>
      </c>
      <c r="E90" s="132">
        <v>13504</v>
      </c>
      <c r="F90" s="132">
        <v>9082</v>
      </c>
      <c r="G90" s="132">
        <v>1506</v>
      </c>
      <c r="H90" s="132">
        <v>706</v>
      </c>
      <c r="I90" s="132">
        <v>2763</v>
      </c>
      <c r="J90" s="132">
        <v>9675</v>
      </c>
      <c r="K90" s="132">
        <v>12361</v>
      </c>
      <c r="L90" s="132">
        <v>6596</v>
      </c>
      <c r="M90" s="132">
        <v>2963</v>
      </c>
      <c r="N90" s="132">
        <v>9659</v>
      </c>
      <c r="O90" s="132">
        <v>1840</v>
      </c>
      <c r="P90" s="132">
        <v>1137</v>
      </c>
    </row>
    <row r="91" spans="1:16" hidden="1" x14ac:dyDescent="0.2">
      <c r="A91" s="51">
        <v>35521</v>
      </c>
      <c r="B91" s="132">
        <v>155317</v>
      </c>
      <c r="C91" s="132">
        <f t="shared" si="1"/>
        <v>14356</v>
      </c>
      <c r="D91" s="132">
        <v>140961</v>
      </c>
      <c r="E91" s="132">
        <v>20656</v>
      </c>
      <c r="F91" s="132">
        <v>31432</v>
      </c>
      <c r="G91" s="132">
        <v>1668</v>
      </c>
      <c r="H91" s="132">
        <v>606</v>
      </c>
      <c r="I91" s="132">
        <v>2900</v>
      </c>
      <c r="J91" s="132">
        <v>10135</v>
      </c>
      <c r="K91" s="132">
        <v>16215</v>
      </c>
      <c r="L91" s="132">
        <v>9058</v>
      </c>
      <c r="M91" s="132">
        <v>2563</v>
      </c>
      <c r="N91" s="132">
        <v>8147</v>
      </c>
      <c r="O91" s="132">
        <v>2403</v>
      </c>
      <c r="P91" s="132">
        <v>1552</v>
      </c>
    </row>
    <row r="92" spans="1:16" hidden="1" x14ac:dyDescent="0.2">
      <c r="A92" s="51">
        <v>35551</v>
      </c>
      <c r="B92" s="132">
        <v>128871</v>
      </c>
      <c r="C92" s="132">
        <f t="shared" si="1"/>
        <v>11864</v>
      </c>
      <c r="D92" s="132">
        <v>117007</v>
      </c>
      <c r="E92" s="132">
        <v>14672</v>
      </c>
      <c r="F92" s="132">
        <v>16374</v>
      </c>
      <c r="G92" s="132">
        <v>1427</v>
      </c>
      <c r="H92" s="132">
        <v>663</v>
      </c>
      <c r="I92" s="132">
        <v>2700</v>
      </c>
      <c r="J92" s="132">
        <v>9121</v>
      </c>
      <c r="K92" s="132">
        <v>12515</v>
      </c>
      <c r="L92" s="132">
        <v>11397</v>
      </c>
      <c r="M92" s="132">
        <v>3052</v>
      </c>
      <c r="N92" s="132">
        <v>8871</v>
      </c>
      <c r="O92" s="132">
        <v>5185</v>
      </c>
      <c r="P92" s="132">
        <v>1240</v>
      </c>
    </row>
    <row r="93" spans="1:16" hidden="1" x14ac:dyDescent="0.2">
      <c r="A93" s="51">
        <v>35582</v>
      </c>
      <c r="B93" s="132">
        <v>123083</v>
      </c>
      <c r="C93" s="132">
        <f t="shared" si="1"/>
        <v>13526</v>
      </c>
      <c r="D93" s="132">
        <v>109557</v>
      </c>
      <c r="E93" s="132">
        <v>14992</v>
      </c>
      <c r="F93" s="132">
        <v>10831</v>
      </c>
      <c r="G93" s="132">
        <v>1881</v>
      </c>
      <c r="H93" s="132">
        <v>829</v>
      </c>
      <c r="I93" s="132">
        <v>2440</v>
      </c>
      <c r="J93" s="132">
        <v>10430</v>
      </c>
      <c r="K93" s="132">
        <v>16826</v>
      </c>
      <c r="L93" s="132">
        <v>8064</v>
      </c>
      <c r="M93" s="132">
        <v>2898</v>
      </c>
      <c r="N93" s="132">
        <v>9316</v>
      </c>
      <c r="O93" s="132">
        <v>3737</v>
      </c>
      <c r="P93" s="132">
        <v>2630</v>
      </c>
    </row>
    <row r="94" spans="1:16" hidden="1" x14ac:dyDescent="0.2">
      <c r="A94" s="51">
        <v>35612</v>
      </c>
      <c r="B94" s="132">
        <v>135432</v>
      </c>
      <c r="C94" s="132">
        <f t="shared" si="1"/>
        <v>16672</v>
      </c>
      <c r="D94" s="132">
        <v>118760</v>
      </c>
      <c r="E94" s="132">
        <v>15765</v>
      </c>
      <c r="F94" s="132">
        <v>8502</v>
      </c>
      <c r="G94" s="132">
        <v>1763</v>
      </c>
      <c r="H94" s="132">
        <v>672</v>
      </c>
      <c r="I94" s="132">
        <v>3120</v>
      </c>
      <c r="J94" s="132">
        <v>9304</v>
      </c>
      <c r="K94" s="132">
        <v>21567</v>
      </c>
      <c r="L94" s="132">
        <v>9634</v>
      </c>
      <c r="M94" s="132">
        <v>3596</v>
      </c>
      <c r="N94" s="132">
        <v>9912</v>
      </c>
      <c r="O94" s="132">
        <v>4842</v>
      </c>
      <c r="P94" s="132">
        <v>1380</v>
      </c>
    </row>
    <row r="95" spans="1:16" hidden="1" x14ac:dyDescent="0.2">
      <c r="A95" s="51">
        <v>35643</v>
      </c>
      <c r="B95" s="132">
        <v>131768</v>
      </c>
      <c r="C95" s="132">
        <f t="shared" si="1"/>
        <v>13959</v>
      </c>
      <c r="D95" s="132">
        <v>117809</v>
      </c>
      <c r="E95" s="132">
        <v>15543</v>
      </c>
      <c r="F95" s="132">
        <v>6233</v>
      </c>
      <c r="G95" s="132">
        <v>1721</v>
      </c>
      <c r="H95" s="132">
        <v>696</v>
      </c>
      <c r="I95" s="132">
        <v>2198</v>
      </c>
      <c r="J95" s="132">
        <v>6281</v>
      </c>
      <c r="K95" s="132">
        <v>20005</v>
      </c>
      <c r="L95" s="132">
        <v>11194</v>
      </c>
      <c r="M95" s="132">
        <v>3410</v>
      </c>
      <c r="N95" s="132">
        <v>11081</v>
      </c>
      <c r="O95" s="132">
        <v>6081</v>
      </c>
      <c r="P95" s="132">
        <v>2110</v>
      </c>
    </row>
    <row r="96" spans="1:16" hidden="1" x14ac:dyDescent="0.2">
      <c r="A96" s="51">
        <v>35674</v>
      </c>
      <c r="B96" s="132">
        <v>119273</v>
      </c>
      <c r="C96" s="132">
        <f t="shared" si="1"/>
        <v>10956</v>
      </c>
      <c r="D96" s="132">
        <v>108317</v>
      </c>
      <c r="E96" s="132">
        <v>17160</v>
      </c>
      <c r="F96" s="132">
        <v>8794</v>
      </c>
      <c r="G96" s="132">
        <v>1422</v>
      </c>
      <c r="H96" s="132">
        <v>504</v>
      </c>
      <c r="I96" s="132">
        <v>2362</v>
      </c>
      <c r="J96" s="132">
        <v>9336</v>
      </c>
      <c r="K96" s="132">
        <v>10941</v>
      </c>
      <c r="L96" s="132">
        <v>7062</v>
      </c>
      <c r="M96" s="132">
        <v>3279</v>
      </c>
      <c r="N96" s="132">
        <v>10253</v>
      </c>
      <c r="O96" s="132">
        <v>3986</v>
      </c>
      <c r="P96" s="132">
        <v>1663</v>
      </c>
    </row>
    <row r="97" spans="1:16" hidden="1" x14ac:dyDescent="0.2">
      <c r="A97" s="51">
        <v>35704</v>
      </c>
      <c r="B97" s="132">
        <v>137590</v>
      </c>
      <c r="C97" s="132">
        <f t="shared" si="1"/>
        <v>14373</v>
      </c>
      <c r="D97" s="132">
        <v>123217</v>
      </c>
      <c r="E97" s="132">
        <v>13845</v>
      </c>
      <c r="F97" s="132">
        <v>12731</v>
      </c>
      <c r="G97" s="132">
        <v>1751</v>
      </c>
      <c r="H97" s="132">
        <v>760</v>
      </c>
      <c r="I97" s="132">
        <v>3456</v>
      </c>
      <c r="J97" s="132">
        <v>11399</v>
      </c>
      <c r="K97" s="132">
        <v>16002</v>
      </c>
      <c r="L97" s="132">
        <v>7426</v>
      </c>
      <c r="M97" s="132">
        <v>3097</v>
      </c>
      <c r="N97" s="132">
        <v>13795</v>
      </c>
      <c r="O97" s="132">
        <v>8594</v>
      </c>
      <c r="P97" s="132">
        <v>2344</v>
      </c>
    </row>
    <row r="98" spans="1:16" hidden="1" x14ac:dyDescent="0.2">
      <c r="A98" s="51">
        <v>35735</v>
      </c>
      <c r="B98" s="132">
        <v>127577</v>
      </c>
      <c r="C98" s="132">
        <f t="shared" si="1"/>
        <v>16269</v>
      </c>
      <c r="D98" s="132">
        <v>111308</v>
      </c>
      <c r="E98" s="132">
        <v>14830</v>
      </c>
      <c r="F98" s="132">
        <v>9963</v>
      </c>
      <c r="G98" s="132">
        <v>1617</v>
      </c>
      <c r="H98" s="132">
        <v>613</v>
      </c>
      <c r="I98" s="132">
        <v>2775</v>
      </c>
      <c r="J98" s="132">
        <v>9444</v>
      </c>
      <c r="K98" s="132">
        <v>15736</v>
      </c>
      <c r="L98" s="132">
        <v>8944</v>
      </c>
      <c r="M98" s="132">
        <v>3081</v>
      </c>
      <c r="N98" s="132">
        <v>10014</v>
      </c>
      <c r="O98" s="132">
        <v>6406</v>
      </c>
      <c r="P98" s="132">
        <v>1912</v>
      </c>
    </row>
    <row r="99" spans="1:16" hidden="1" x14ac:dyDescent="0.2">
      <c r="A99" s="51">
        <v>35765</v>
      </c>
      <c r="B99" s="132">
        <v>98104</v>
      </c>
      <c r="C99" s="132">
        <f t="shared" si="1"/>
        <v>15430</v>
      </c>
      <c r="D99" s="132">
        <v>82674</v>
      </c>
      <c r="E99" s="132">
        <v>12960</v>
      </c>
      <c r="F99" s="132">
        <v>6749</v>
      </c>
      <c r="G99" s="132">
        <v>1648</v>
      </c>
      <c r="H99" s="132">
        <v>450</v>
      </c>
      <c r="I99" s="132">
        <v>2310</v>
      </c>
      <c r="J99" s="132">
        <v>7436</v>
      </c>
      <c r="K99" s="132">
        <v>11306</v>
      </c>
      <c r="L99" s="132">
        <v>6408</v>
      </c>
      <c r="M99" s="132">
        <v>2317</v>
      </c>
      <c r="N99" s="132">
        <v>6724</v>
      </c>
      <c r="O99" s="132">
        <v>1670</v>
      </c>
      <c r="P99" s="132">
        <v>1302</v>
      </c>
    </row>
    <row r="100" spans="1:16" hidden="1" x14ac:dyDescent="0.2">
      <c r="A100" s="51">
        <v>35796</v>
      </c>
      <c r="B100" s="132">
        <v>105004</v>
      </c>
      <c r="C100" s="132">
        <f t="shared" si="1"/>
        <v>10158</v>
      </c>
      <c r="D100" s="132">
        <v>94846</v>
      </c>
      <c r="E100" s="132">
        <v>10414</v>
      </c>
      <c r="F100" s="132">
        <v>7305</v>
      </c>
      <c r="G100" s="132">
        <v>1749</v>
      </c>
      <c r="H100" s="132">
        <v>498</v>
      </c>
      <c r="I100" s="132">
        <v>2946</v>
      </c>
      <c r="J100" s="132">
        <v>6800</v>
      </c>
      <c r="K100" s="132">
        <v>11125</v>
      </c>
      <c r="L100" s="132">
        <v>5585</v>
      </c>
      <c r="M100" s="132">
        <v>3006</v>
      </c>
      <c r="N100" s="132">
        <v>8772</v>
      </c>
      <c r="O100" s="132">
        <v>2271</v>
      </c>
      <c r="P100" s="132">
        <v>2725</v>
      </c>
    </row>
    <row r="101" spans="1:16" hidden="1" x14ac:dyDescent="0.2">
      <c r="A101" s="51">
        <v>35827</v>
      </c>
      <c r="B101" s="132">
        <v>118210</v>
      </c>
      <c r="C101" s="132">
        <f t="shared" si="1"/>
        <v>12121</v>
      </c>
      <c r="D101" s="132">
        <v>106089</v>
      </c>
      <c r="E101" s="132">
        <v>15957</v>
      </c>
      <c r="F101" s="132">
        <v>7851</v>
      </c>
      <c r="G101" s="132">
        <v>2117</v>
      </c>
      <c r="H101" s="132">
        <v>493</v>
      </c>
      <c r="I101" s="132">
        <v>2073</v>
      </c>
      <c r="J101" s="132">
        <v>8450</v>
      </c>
      <c r="K101" s="132">
        <v>10956</v>
      </c>
      <c r="L101" s="132">
        <v>7383</v>
      </c>
      <c r="M101" s="132">
        <v>3503</v>
      </c>
      <c r="N101" s="132">
        <v>8881</v>
      </c>
      <c r="O101" s="132">
        <v>3374</v>
      </c>
      <c r="P101" s="132">
        <v>1683</v>
      </c>
    </row>
    <row r="102" spans="1:16" hidden="1" x14ac:dyDescent="0.2">
      <c r="A102" s="51">
        <v>35855</v>
      </c>
      <c r="B102" s="132">
        <v>132774</v>
      </c>
      <c r="C102" s="132">
        <f t="shared" si="1"/>
        <v>10901</v>
      </c>
      <c r="D102" s="132">
        <v>121873</v>
      </c>
      <c r="E102" s="132">
        <v>17248</v>
      </c>
      <c r="F102" s="132">
        <v>10074</v>
      </c>
      <c r="G102" s="132">
        <v>2290</v>
      </c>
      <c r="H102" s="132">
        <v>697</v>
      </c>
      <c r="I102" s="132">
        <v>2663</v>
      </c>
      <c r="J102" s="132">
        <v>10504</v>
      </c>
      <c r="K102" s="132">
        <v>11170</v>
      </c>
      <c r="L102" s="132">
        <v>8489</v>
      </c>
      <c r="M102" s="132">
        <v>3555</v>
      </c>
      <c r="N102" s="132">
        <v>10521</v>
      </c>
      <c r="O102" s="132">
        <v>3190</v>
      </c>
      <c r="P102" s="132">
        <v>2007</v>
      </c>
    </row>
    <row r="103" spans="1:16" hidden="1" x14ac:dyDescent="0.2">
      <c r="A103" s="51">
        <v>35886</v>
      </c>
      <c r="B103" s="132">
        <v>134926</v>
      </c>
      <c r="C103" s="132">
        <f t="shared" si="1"/>
        <v>12225</v>
      </c>
      <c r="D103" s="132">
        <v>122701</v>
      </c>
      <c r="E103" s="132">
        <v>15936</v>
      </c>
      <c r="F103" s="132">
        <v>14132</v>
      </c>
      <c r="G103" s="132">
        <v>1880</v>
      </c>
      <c r="H103" s="132">
        <v>653</v>
      </c>
      <c r="I103" s="132">
        <v>2250</v>
      </c>
      <c r="J103" s="132">
        <v>9613</v>
      </c>
      <c r="K103" s="132">
        <v>18788</v>
      </c>
      <c r="L103" s="132">
        <v>8841</v>
      </c>
      <c r="M103" s="132">
        <v>3433</v>
      </c>
      <c r="N103" s="132">
        <v>9124</v>
      </c>
      <c r="O103" s="132">
        <v>3085</v>
      </c>
      <c r="P103" s="132">
        <v>2258</v>
      </c>
    </row>
    <row r="104" spans="1:16" hidden="1" x14ac:dyDescent="0.2">
      <c r="A104" s="51">
        <v>35916</v>
      </c>
      <c r="B104" s="132">
        <v>126196</v>
      </c>
      <c r="C104" s="132">
        <f t="shared" si="1"/>
        <v>11897</v>
      </c>
      <c r="D104" s="132">
        <v>114299</v>
      </c>
      <c r="E104" s="132">
        <v>15160</v>
      </c>
      <c r="F104" s="132">
        <v>13035</v>
      </c>
      <c r="G104" s="132">
        <v>1946</v>
      </c>
      <c r="H104" s="132">
        <v>744</v>
      </c>
      <c r="I104" s="132">
        <v>2270</v>
      </c>
      <c r="J104" s="132">
        <v>11174</v>
      </c>
      <c r="K104" s="132">
        <v>10114</v>
      </c>
      <c r="L104" s="132">
        <v>8444</v>
      </c>
      <c r="M104" s="132">
        <v>5541</v>
      </c>
      <c r="N104" s="132">
        <v>9099</v>
      </c>
      <c r="O104" s="132">
        <v>2373</v>
      </c>
      <c r="P104" s="132">
        <v>1803</v>
      </c>
    </row>
    <row r="105" spans="1:16" hidden="1" x14ac:dyDescent="0.2">
      <c r="A105" s="51">
        <v>35947</v>
      </c>
      <c r="B105" s="132">
        <v>140211</v>
      </c>
      <c r="C105" s="132">
        <f t="shared" si="1"/>
        <v>10993</v>
      </c>
      <c r="D105" s="132">
        <v>129218</v>
      </c>
      <c r="E105" s="132">
        <v>17145</v>
      </c>
      <c r="F105" s="132">
        <v>15984</v>
      </c>
      <c r="G105" s="132">
        <v>2879</v>
      </c>
      <c r="H105" s="132">
        <v>803</v>
      </c>
      <c r="I105" s="132">
        <v>2275</v>
      </c>
      <c r="J105" s="132">
        <v>11287</v>
      </c>
      <c r="K105" s="132">
        <v>13118</v>
      </c>
      <c r="L105" s="132">
        <v>7541</v>
      </c>
      <c r="M105" s="132">
        <v>4044</v>
      </c>
      <c r="N105" s="132">
        <v>10326</v>
      </c>
      <c r="O105" s="132">
        <v>7294</v>
      </c>
      <c r="P105" s="132">
        <v>1556</v>
      </c>
    </row>
    <row r="106" spans="1:16" hidden="1" x14ac:dyDescent="0.2">
      <c r="A106" s="51">
        <v>35977</v>
      </c>
      <c r="B106" s="132">
        <v>137694</v>
      </c>
      <c r="C106" s="132">
        <f t="shared" si="1"/>
        <v>12249</v>
      </c>
      <c r="D106" s="132">
        <v>125445</v>
      </c>
      <c r="E106" s="132">
        <v>20355</v>
      </c>
      <c r="F106" s="132">
        <v>10790</v>
      </c>
      <c r="G106" s="132">
        <v>3176</v>
      </c>
      <c r="H106" s="132">
        <v>840</v>
      </c>
      <c r="I106" s="132">
        <v>2820</v>
      </c>
      <c r="J106" s="132">
        <v>11312</v>
      </c>
      <c r="K106" s="132">
        <v>10123</v>
      </c>
      <c r="L106" s="132">
        <v>6306</v>
      </c>
      <c r="M106" s="132">
        <v>6746</v>
      </c>
      <c r="N106" s="132">
        <v>11257</v>
      </c>
      <c r="O106" s="132">
        <v>2728</v>
      </c>
      <c r="P106" s="132">
        <v>1708</v>
      </c>
    </row>
    <row r="107" spans="1:16" hidden="1" x14ac:dyDescent="0.2">
      <c r="A107" s="51">
        <v>36008</v>
      </c>
      <c r="B107" s="132">
        <v>110189</v>
      </c>
      <c r="C107" s="132">
        <f t="shared" si="1"/>
        <v>9949</v>
      </c>
      <c r="D107" s="132">
        <v>100240</v>
      </c>
      <c r="E107" s="132">
        <v>12514</v>
      </c>
      <c r="F107" s="132">
        <v>10694</v>
      </c>
      <c r="G107" s="132">
        <v>2844</v>
      </c>
      <c r="H107" s="132">
        <v>563</v>
      </c>
      <c r="I107" s="132">
        <v>2314</v>
      </c>
      <c r="J107" s="132">
        <v>9546</v>
      </c>
      <c r="K107" s="132">
        <v>9833</v>
      </c>
      <c r="L107" s="132">
        <v>4922</v>
      </c>
      <c r="M107" s="132">
        <v>4028</v>
      </c>
      <c r="N107" s="132">
        <v>8009</v>
      </c>
      <c r="O107" s="132">
        <v>2549</v>
      </c>
      <c r="P107" s="132">
        <v>1189</v>
      </c>
    </row>
    <row r="108" spans="1:16" hidden="1" x14ac:dyDescent="0.2">
      <c r="A108" s="51">
        <v>36039</v>
      </c>
      <c r="B108" s="132">
        <v>125055</v>
      </c>
      <c r="C108" s="132">
        <f t="shared" si="1"/>
        <v>10342</v>
      </c>
      <c r="D108" s="132">
        <v>114713</v>
      </c>
      <c r="E108" s="132">
        <v>14367</v>
      </c>
      <c r="F108" s="132">
        <v>16388</v>
      </c>
      <c r="G108" s="132">
        <v>2078</v>
      </c>
      <c r="H108" s="132">
        <v>643</v>
      </c>
      <c r="I108" s="132">
        <v>2152</v>
      </c>
      <c r="J108" s="132">
        <v>11218</v>
      </c>
      <c r="K108" s="132">
        <v>10860</v>
      </c>
      <c r="L108" s="132">
        <v>7912</v>
      </c>
      <c r="M108" s="132">
        <v>3681</v>
      </c>
      <c r="N108" s="132">
        <v>8883</v>
      </c>
      <c r="O108" s="132">
        <v>2726</v>
      </c>
      <c r="P108" s="132">
        <v>644</v>
      </c>
    </row>
    <row r="109" spans="1:16" hidden="1" x14ac:dyDescent="0.2">
      <c r="A109" s="51">
        <v>36069</v>
      </c>
      <c r="B109" s="132">
        <v>140864</v>
      </c>
      <c r="C109" s="132">
        <f t="shared" si="1"/>
        <v>11650</v>
      </c>
      <c r="D109" s="132">
        <v>129214</v>
      </c>
      <c r="E109" s="132">
        <v>13306</v>
      </c>
      <c r="F109" s="132">
        <v>18454</v>
      </c>
      <c r="G109" s="132">
        <v>2613</v>
      </c>
      <c r="H109" s="132">
        <v>711</v>
      </c>
      <c r="I109" s="132">
        <v>2670</v>
      </c>
      <c r="J109" s="132">
        <v>7752</v>
      </c>
      <c r="K109" s="132">
        <v>13161</v>
      </c>
      <c r="L109" s="132">
        <v>7093</v>
      </c>
      <c r="M109" s="132">
        <v>3555</v>
      </c>
      <c r="N109" s="132">
        <v>9357</v>
      </c>
      <c r="O109" s="132">
        <v>2497</v>
      </c>
      <c r="P109" s="132">
        <v>1880</v>
      </c>
    </row>
    <row r="110" spans="1:16" hidden="1" x14ac:dyDescent="0.2">
      <c r="A110" s="51">
        <v>36100</v>
      </c>
      <c r="B110" s="132">
        <v>132126</v>
      </c>
      <c r="C110" s="132">
        <f t="shared" si="1"/>
        <v>11776</v>
      </c>
      <c r="D110" s="132">
        <v>120350</v>
      </c>
      <c r="E110" s="132">
        <v>15558</v>
      </c>
      <c r="F110" s="132">
        <v>9787</v>
      </c>
      <c r="G110" s="132">
        <v>2078</v>
      </c>
      <c r="H110" s="132">
        <v>664</v>
      </c>
      <c r="I110" s="132">
        <v>2940</v>
      </c>
      <c r="J110" s="132">
        <v>7353</v>
      </c>
      <c r="K110" s="132">
        <v>7718</v>
      </c>
      <c r="L110" s="132">
        <v>8045</v>
      </c>
      <c r="M110" s="132">
        <v>4060</v>
      </c>
      <c r="N110" s="132">
        <v>11538</v>
      </c>
      <c r="O110" s="132">
        <v>3298</v>
      </c>
      <c r="P110" s="132">
        <v>2209</v>
      </c>
    </row>
    <row r="111" spans="1:16" hidden="1" x14ac:dyDescent="0.2">
      <c r="A111" s="51">
        <v>36130</v>
      </c>
      <c r="B111" s="132">
        <v>105750</v>
      </c>
      <c r="C111" s="132">
        <f t="shared" si="1"/>
        <v>9451</v>
      </c>
      <c r="D111" s="132">
        <v>96299</v>
      </c>
      <c r="E111" s="132">
        <v>13064</v>
      </c>
      <c r="F111" s="132">
        <v>9183</v>
      </c>
      <c r="G111" s="132">
        <v>2038</v>
      </c>
      <c r="H111" s="132">
        <v>606</v>
      </c>
      <c r="I111" s="132">
        <v>1989</v>
      </c>
      <c r="J111" s="132">
        <v>5837</v>
      </c>
      <c r="K111" s="132">
        <v>8504</v>
      </c>
      <c r="L111" s="132">
        <v>6311</v>
      </c>
      <c r="M111" s="132">
        <v>2461</v>
      </c>
      <c r="N111" s="132">
        <v>8059</v>
      </c>
      <c r="O111" s="132">
        <v>4920</v>
      </c>
      <c r="P111" s="132">
        <v>2547</v>
      </c>
    </row>
    <row r="112" spans="1:16" hidden="1" x14ac:dyDescent="0.2">
      <c r="A112" s="51">
        <v>36161</v>
      </c>
      <c r="B112" s="132">
        <v>116744</v>
      </c>
      <c r="C112" s="132">
        <f t="shared" si="1"/>
        <v>11526</v>
      </c>
      <c r="D112" s="132">
        <v>105218</v>
      </c>
      <c r="E112" s="132">
        <v>12520</v>
      </c>
      <c r="F112" s="132">
        <v>14821</v>
      </c>
      <c r="G112" s="132">
        <v>4475</v>
      </c>
      <c r="H112" s="132">
        <v>774</v>
      </c>
      <c r="I112" s="132">
        <v>2372</v>
      </c>
      <c r="J112" s="132">
        <v>7524</v>
      </c>
      <c r="K112" s="132">
        <v>6389</v>
      </c>
      <c r="L112" s="132">
        <v>5737</v>
      </c>
      <c r="M112" s="132">
        <v>2312</v>
      </c>
      <c r="N112" s="132">
        <v>8543</v>
      </c>
      <c r="O112" s="132">
        <v>4197</v>
      </c>
      <c r="P112" s="132">
        <v>1338</v>
      </c>
    </row>
    <row r="113" spans="1:16" hidden="1" x14ac:dyDescent="0.2">
      <c r="A113" s="51">
        <v>36192</v>
      </c>
      <c r="B113" s="132">
        <v>135829</v>
      </c>
      <c r="C113" s="132">
        <f t="shared" si="1"/>
        <v>10977</v>
      </c>
      <c r="D113" s="132">
        <v>124852</v>
      </c>
      <c r="E113" s="132">
        <v>16758</v>
      </c>
      <c r="F113" s="132">
        <v>7212</v>
      </c>
      <c r="G113" s="132">
        <v>1889</v>
      </c>
      <c r="H113" s="132">
        <v>1266</v>
      </c>
      <c r="I113" s="132">
        <v>2840</v>
      </c>
      <c r="J113" s="132">
        <v>9869</v>
      </c>
      <c r="K113" s="132">
        <v>20995</v>
      </c>
      <c r="L113" s="132">
        <v>6772</v>
      </c>
      <c r="M113" s="132">
        <v>4753</v>
      </c>
      <c r="N113" s="132">
        <v>10529</v>
      </c>
      <c r="O113" s="132">
        <v>5099</v>
      </c>
      <c r="P113" s="132">
        <v>2566</v>
      </c>
    </row>
    <row r="114" spans="1:16" hidden="1" x14ac:dyDescent="0.2">
      <c r="A114" s="51">
        <v>36220</v>
      </c>
      <c r="B114" s="132">
        <v>149160</v>
      </c>
      <c r="C114" s="132">
        <f t="shared" si="1"/>
        <v>12016</v>
      </c>
      <c r="D114" s="132">
        <v>137144</v>
      </c>
      <c r="E114" s="132">
        <v>17963</v>
      </c>
      <c r="F114" s="132">
        <v>7700</v>
      </c>
      <c r="G114" s="132">
        <v>5594</v>
      </c>
      <c r="H114" s="132">
        <v>1470</v>
      </c>
      <c r="I114" s="132">
        <v>2791</v>
      </c>
      <c r="J114" s="132">
        <v>13314</v>
      </c>
      <c r="K114" s="132">
        <v>13003</v>
      </c>
      <c r="L114" s="132">
        <v>7606</v>
      </c>
      <c r="M114" s="132">
        <v>3608</v>
      </c>
      <c r="N114" s="132">
        <v>14386</v>
      </c>
      <c r="O114" s="132">
        <v>4282</v>
      </c>
      <c r="P114" s="132">
        <v>3298</v>
      </c>
    </row>
    <row r="115" spans="1:16" hidden="1" x14ac:dyDescent="0.2">
      <c r="A115" s="51">
        <v>36251</v>
      </c>
      <c r="B115" s="132">
        <v>121396</v>
      </c>
      <c r="C115" s="132">
        <f t="shared" si="1"/>
        <v>9672</v>
      </c>
      <c r="D115" s="132">
        <v>111724</v>
      </c>
      <c r="E115" s="132">
        <v>14598</v>
      </c>
      <c r="F115" s="132">
        <v>11130</v>
      </c>
      <c r="G115" s="132">
        <v>3018</v>
      </c>
      <c r="H115" s="132">
        <v>870</v>
      </c>
      <c r="I115" s="132">
        <v>2692</v>
      </c>
      <c r="J115" s="132">
        <v>9251</v>
      </c>
      <c r="K115" s="132">
        <v>9928</v>
      </c>
      <c r="L115" s="132">
        <v>7216</v>
      </c>
      <c r="M115" s="132">
        <v>2713</v>
      </c>
      <c r="N115" s="132">
        <v>8187</v>
      </c>
      <c r="O115" s="132">
        <v>3516</v>
      </c>
      <c r="P115" s="132">
        <v>2160</v>
      </c>
    </row>
    <row r="116" spans="1:16" hidden="1" x14ac:dyDescent="0.2">
      <c r="A116" s="51">
        <v>36281</v>
      </c>
      <c r="B116" s="132">
        <v>138800</v>
      </c>
      <c r="C116" s="132">
        <f t="shared" si="1"/>
        <v>16349</v>
      </c>
      <c r="D116" s="132">
        <v>122451</v>
      </c>
      <c r="E116" s="132">
        <v>19003</v>
      </c>
      <c r="F116" s="132">
        <v>15590</v>
      </c>
      <c r="G116" s="132">
        <v>1753</v>
      </c>
      <c r="H116" s="132">
        <v>1899</v>
      </c>
      <c r="I116" s="132">
        <v>3535</v>
      </c>
      <c r="J116" s="132">
        <v>9182</v>
      </c>
      <c r="K116" s="132">
        <v>8993</v>
      </c>
      <c r="L116" s="132">
        <v>7297</v>
      </c>
      <c r="M116" s="132">
        <v>3758</v>
      </c>
      <c r="N116" s="132">
        <v>10494</v>
      </c>
      <c r="O116" s="132">
        <v>4797</v>
      </c>
      <c r="P116" s="132">
        <v>3305</v>
      </c>
    </row>
    <row r="117" spans="1:16" hidden="1" x14ac:dyDescent="0.2">
      <c r="A117" s="51">
        <v>36312</v>
      </c>
      <c r="B117" s="132">
        <v>144895</v>
      </c>
      <c r="C117" s="132">
        <f t="shared" si="1"/>
        <v>10456</v>
      </c>
      <c r="D117" s="132">
        <v>134439</v>
      </c>
      <c r="E117" s="132">
        <v>19674</v>
      </c>
      <c r="F117" s="132">
        <v>16411</v>
      </c>
      <c r="G117" s="132">
        <v>4782</v>
      </c>
      <c r="H117" s="132">
        <v>1044</v>
      </c>
      <c r="I117" s="132">
        <v>2947</v>
      </c>
      <c r="J117" s="132">
        <v>9158</v>
      </c>
      <c r="K117" s="132">
        <v>11020</v>
      </c>
      <c r="L117" s="132">
        <v>8377</v>
      </c>
      <c r="M117" s="132">
        <v>3862</v>
      </c>
      <c r="N117" s="132">
        <v>10513</v>
      </c>
      <c r="O117" s="132">
        <v>6478</v>
      </c>
      <c r="P117" s="132">
        <v>2694</v>
      </c>
    </row>
    <row r="118" spans="1:16" hidden="1" x14ac:dyDescent="0.2">
      <c r="A118" s="51">
        <v>36342</v>
      </c>
      <c r="B118" s="132">
        <v>131917</v>
      </c>
      <c r="C118" s="132">
        <f t="shared" si="1"/>
        <v>10556</v>
      </c>
      <c r="D118" s="132">
        <v>121361</v>
      </c>
      <c r="E118" s="132">
        <v>16015</v>
      </c>
      <c r="F118" s="132">
        <v>11566</v>
      </c>
      <c r="G118" s="132">
        <v>1626</v>
      </c>
      <c r="H118" s="132">
        <v>1841</v>
      </c>
      <c r="I118" s="132">
        <v>3054</v>
      </c>
      <c r="J118" s="132">
        <v>9218</v>
      </c>
      <c r="K118" s="132">
        <v>10123</v>
      </c>
      <c r="L118" s="132">
        <v>8409</v>
      </c>
      <c r="M118" s="132">
        <v>4876</v>
      </c>
      <c r="N118" s="132">
        <v>10215</v>
      </c>
      <c r="O118" s="132">
        <v>7121</v>
      </c>
      <c r="P118" s="132">
        <v>2127</v>
      </c>
    </row>
    <row r="119" spans="1:16" hidden="1" x14ac:dyDescent="0.2">
      <c r="A119" s="51">
        <v>36373</v>
      </c>
      <c r="B119" s="132">
        <v>131385</v>
      </c>
      <c r="C119" s="132">
        <f t="shared" si="1"/>
        <v>10558</v>
      </c>
      <c r="D119" s="132">
        <v>120827</v>
      </c>
      <c r="E119" s="132">
        <v>15112</v>
      </c>
      <c r="F119" s="132">
        <v>11085</v>
      </c>
      <c r="G119" s="132">
        <v>3892</v>
      </c>
      <c r="H119" s="132">
        <v>1328</v>
      </c>
      <c r="I119" s="132">
        <v>2739</v>
      </c>
      <c r="J119" s="132">
        <v>10273</v>
      </c>
      <c r="K119" s="132">
        <v>8433</v>
      </c>
      <c r="L119" s="132">
        <v>8155</v>
      </c>
      <c r="M119" s="132">
        <v>5221</v>
      </c>
      <c r="N119" s="132">
        <v>10248</v>
      </c>
      <c r="O119" s="132">
        <v>5695</v>
      </c>
      <c r="P119" s="132">
        <v>1711</v>
      </c>
    </row>
    <row r="120" spans="1:16" hidden="1" x14ac:dyDescent="0.2">
      <c r="A120" s="51">
        <v>36404</v>
      </c>
      <c r="B120" s="132">
        <v>131256</v>
      </c>
      <c r="C120" s="132">
        <f t="shared" si="1"/>
        <v>11344</v>
      </c>
      <c r="D120" s="132">
        <v>119912</v>
      </c>
      <c r="E120" s="132">
        <v>14367</v>
      </c>
      <c r="F120" s="132">
        <v>9193</v>
      </c>
      <c r="G120" s="132">
        <v>4618</v>
      </c>
      <c r="H120" s="132">
        <v>653</v>
      </c>
      <c r="I120" s="132">
        <v>2125</v>
      </c>
      <c r="J120" s="132">
        <v>10730</v>
      </c>
      <c r="K120" s="132">
        <v>10404</v>
      </c>
      <c r="L120" s="132">
        <v>8882</v>
      </c>
      <c r="M120" s="132">
        <v>4026</v>
      </c>
      <c r="N120" s="132">
        <v>11747</v>
      </c>
      <c r="O120" s="132">
        <v>3620</v>
      </c>
      <c r="P120" s="132">
        <v>2402</v>
      </c>
    </row>
    <row r="121" spans="1:16" hidden="1" x14ac:dyDescent="0.2">
      <c r="A121" s="51">
        <v>36434</v>
      </c>
      <c r="B121" s="132">
        <v>124702</v>
      </c>
      <c r="C121" s="132">
        <f t="shared" si="1"/>
        <v>10506</v>
      </c>
      <c r="D121" s="132">
        <v>114196</v>
      </c>
      <c r="E121" s="132">
        <v>12648</v>
      </c>
      <c r="F121" s="132">
        <v>8700</v>
      </c>
      <c r="G121" s="132">
        <v>2915</v>
      </c>
      <c r="H121" s="132">
        <v>1706</v>
      </c>
      <c r="I121" s="132">
        <v>2631</v>
      </c>
      <c r="J121" s="132">
        <v>11390</v>
      </c>
      <c r="K121" s="132">
        <v>10994</v>
      </c>
      <c r="L121" s="132">
        <v>6937</v>
      </c>
      <c r="M121" s="132">
        <v>4049</v>
      </c>
      <c r="N121" s="132">
        <v>13102</v>
      </c>
      <c r="O121" s="132">
        <v>2119</v>
      </c>
      <c r="P121" s="132">
        <v>2958</v>
      </c>
    </row>
    <row r="122" spans="1:16" hidden="1" x14ac:dyDescent="0.2">
      <c r="A122" s="51">
        <v>36465</v>
      </c>
      <c r="B122" s="132">
        <v>160052</v>
      </c>
      <c r="C122" s="132">
        <f t="shared" si="1"/>
        <v>12771</v>
      </c>
      <c r="D122" s="132">
        <v>147281</v>
      </c>
      <c r="E122" s="132">
        <v>14376</v>
      </c>
      <c r="F122" s="132">
        <v>16092</v>
      </c>
      <c r="G122" s="132">
        <v>3529</v>
      </c>
      <c r="H122" s="132">
        <v>1900</v>
      </c>
      <c r="I122" s="132">
        <v>3298</v>
      </c>
      <c r="J122" s="132">
        <v>11126</v>
      </c>
      <c r="K122" s="132">
        <v>10171</v>
      </c>
      <c r="L122" s="132">
        <v>7248</v>
      </c>
      <c r="M122" s="132">
        <v>4107</v>
      </c>
      <c r="N122" s="132">
        <v>34532</v>
      </c>
      <c r="O122" s="132">
        <v>3588</v>
      </c>
      <c r="P122" s="132">
        <v>2731</v>
      </c>
    </row>
    <row r="123" spans="1:16" hidden="1" x14ac:dyDescent="0.2">
      <c r="A123" s="51">
        <v>36495</v>
      </c>
      <c r="B123" s="132">
        <v>95752</v>
      </c>
      <c r="C123" s="132">
        <f t="shared" si="1"/>
        <v>9519</v>
      </c>
      <c r="D123" s="132">
        <v>86233</v>
      </c>
      <c r="E123" s="132">
        <v>10794</v>
      </c>
      <c r="F123" s="132">
        <v>5228</v>
      </c>
      <c r="G123" s="132">
        <v>1371</v>
      </c>
      <c r="H123" s="132">
        <v>1035</v>
      </c>
      <c r="I123" s="132">
        <v>2544</v>
      </c>
      <c r="J123" s="132">
        <v>7143</v>
      </c>
      <c r="K123" s="132">
        <v>7026</v>
      </c>
      <c r="L123" s="132">
        <v>6191</v>
      </c>
      <c r="M123" s="132">
        <v>3279</v>
      </c>
      <c r="N123" s="132">
        <v>11481</v>
      </c>
      <c r="O123" s="132">
        <v>4399</v>
      </c>
      <c r="P123" s="132">
        <v>1750</v>
      </c>
    </row>
    <row r="124" spans="1:16" hidden="1" x14ac:dyDescent="0.2">
      <c r="A124" s="51">
        <v>36526</v>
      </c>
      <c r="B124" s="177">
        <v>124081</v>
      </c>
      <c r="C124" s="132">
        <f t="shared" si="1"/>
        <v>9390</v>
      </c>
      <c r="D124" s="177">
        <v>114691</v>
      </c>
      <c r="E124" s="132">
        <v>11246</v>
      </c>
      <c r="F124" s="132">
        <v>11655</v>
      </c>
      <c r="G124" s="132">
        <v>5701</v>
      </c>
      <c r="H124" s="132">
        <v>1224</v>
      </c>
      <c r="I124" s="132">
        <v>2206</v>
      </c>
      <c r="J124" s="132">
        <v>8033</v>
      </c>
      <c r="K124" s="132">
        <v>9856</v>
      </c>
      <c r="L124" s="132">
        <v>7936</v>
      </c>
      <c r="M124" s="132">
        <v>3396</v>
      </c>
      <c r="N124" s="132">
        <v>8521</v>
      </c>
      <c r="O124" s="132">
        <v>4932</v>
      </c>
      <c r="P124" s="132">
        <v>2548</v>
      </c>
    </row>
    <row r="125" spans="1:16" hidden="1" x14ac:dyDescent="0.2">
      <c r="A125" s="51">
        <v>36557</v>
      </c>
      <c r="B125" s="177">
        <v>161906</v>
      </c>
      <c r="C125" s="132">
        <f t="shared" si="1"/>
        <v>23667</v>
      </c>
      <c r="D125" s="177">
        <v>138239</v>
      </c>
      <c r="E125" s="132">
        <v>19061</v>
      </c>
      <c r="F125" s="132">
        <v>11205</v>
      </c>
      <c r="G125" s="132">
        <v>3720</v>
      </c>
      <c r="H125" s="132">
        <v>1940</v>
      </c>
      <c r="I125" s="132">
        <v>3640</v>
      </c>
      <c r="J125" s="132">
        <v>12690</v>
      </c>
      <c r="K125" s="132">
        <v>10189</v>
      </c>
      <c r="L125" s="132">
        <v>7085</v>
      </c>
      <c r="M125" s="132">
        <v>4052</v>
      </c>
      <c r="N125" s="132">
        <v>19502</v>
      </c>
      <c r="O125" s="132">
        <v>5589</v>
      </c>
      <c r="P125" s="132">
        <v>3543</v>
      </c>
    </row>
    <row r="126" spans="1:16" hidden="1" x14ac:dyDescent="0.2">
      <c r="A126" s="51">
        <v>36586</v>
      </c>
      <c r="B126" s="177">
        <v>160973</v>
      </c>
      <c r="C126" s="132">
        <f t="shared" si="1"/>
        <v>17214</v>
      </c>
      <c r="D126" s="177">
        <v>143759</v>
      </c>
      <c r="E126" s="132">
        <v>22535</v>
      </c>
      <c r="F126" s="132">
        <v>10158</v>
      </c>
      <c r="G126" s="132">
        <v>5350</v>
      </c>
      <c r="H126" s="132">
        <v>2063</v>
      </c>
      <c r="I126" s="132">
        <v>3420</v>
      </c>
      <c r="J126" s="132">
        <v>10359</v>
      </c>
      <c r="K126" s="132">
        <v>13039</v>
      </c>
      <c r="L126" s="132">
        <v>8138</v>
      </c>
      <c r="M126" s="132">
        <v>4949</v>
      </c>
      <c r="N126" s="132">
        <v>10886</v>
      </c>
      <c r="O126" s="132">
        <v>4860</v>
      </c>
      <c r="P126" s="132">
        <v>3422</v>
      </c>
    </row>
    <row r="127" spans="1:16" hidden="1" x14ac:dyDescent="0.2">
      <c r="A127" s="51">
        <v>36617</v>
      </c>
      <c r="B127" s="177">
        <v>119306</v>
      </c>
      <c r="C127" s="132">
        <f t="shared" si="1"/>
        <v>12875</v>
      </c>
      <c r="D127" s="177">
        <v>106431</v>
      </c>
      <c r="E127" s="132">
        <v>19060</v>
      </c>
      <c r="F127" s="132">
        <v>5198</v>
      </c>
      <c r="G127" s="132">
        <v>2535</v>
      </c>
      <c r="H127" s="132">
        <v>1287</v>
      </c>
      <c r="I127" s="132">
        <v>2586</v>
      </c>
      <c r="J127" s="132">
        <v>8976</v>
      </c>
      <c r="K127" s="132">
        <v>7598</v>
      </c>
      <c r="L127" s="132">
        <v>7172</v>
      </c>
      <c r="M127" s="132">
        <v>3380</v>
      </c>
      <c r="N127" s="132">
        <v>9081</v>
      </c>
      <c r="O127" s="132">
        <v>2721</v>
      </c>
      <c r="P127" s="132">
        <v>1297</v>
      </c>
    </row>
    <row r="128" spans="1:16" hidden="1" x14ac:dyDescent="0.2">
      <c r="A128" s="51">
        <v>36647</v>
      </c>
      <c r="B128" s="177">
        <v>172898</v>
      </c>
      <c r="C128" s="132">
        <f t="shared" si="1"/>
        <v>17055</v>
      </c>
      <c r="D128" s="177">
        <v>155843</v>
      </c>
      <c r="E128" s="132">
        <v>23091</v>
      </c>
      <c r="F128" s="132">
        <v>11191</v>
      </c>
      <c r="G128" s="132">
        <v>1884</v>
      </c>
      <c r="H128" s="132">
        <v>1747</v>
      </c>
      <c r="I128" s="132">
        <v>2913</v>
      </c>
      <c r="J128" s="132">
        <v>10257</v>
      </c>
      <c r="K128" s="132">
        <v>10136</v>
      </c>
      <c r="L128" s="132">
        <v>7494</v>
      </c>
      <c r="M128" s="132">
        <v>5428</v>
      </c>
      <c r="N128" s="132">
        <v>22269</v>
      </c>
      <c r="O128" s="132">
        <v>3903</v>
      </c>
      <c r="P128" s="132">
        <v>2503</v>
      </c>
    </row>
    <row r="129" spans="1:16" hidden="1" x14ac:dyDescent="0.2">
      <c r="A129" s="51">
        <v>36678</v>
      </c>
      <c r="B129" s="177">
        <v>156444</v>
      </c>
      <c r="C129" s="132">
        <f t="shared" si="1"/>
        <v>17768</v>
      </c>
      <c r="D129" s="177">
        <v>138676</v>
      </c>
      <c r="E129" s="132">
        <v>18317</v>
      </c>
      <c r="F129" s="132">
        <v>8286</v>
      </c>
      <c r="G129" s="132">
        <v>2178</v>
      </c>
      <c r="H129" s="132">
        <v>1444</v>
      </c>
      <c r="I129" s="132">
        <v>2762</v>
      </c>
      <c r="J129" s="132">
        <v>13723</v>
      </c>
      <c r="K129" s="132">
        <v>13208</v>
      </c>
      <c r="L129" s="132">
        <v>8476</v>
      </c>
      <c r="M129" s="132">
        <v>4172</v>
      </c>
      <c r="N129" s="132">
        <v>11363</v>
      </c>
      <c r="O129" s="132">
        <v>3064</v>
      </c>
      <c r="P129" s="132">
        <v>3687</v>
      </c>
    </row>
    <row r="130" spans="1:16" hidden="1" x14ac:dyDescent="0.2">
      <c r="A130" s="51">
        <v>36708</v>
      </c>
      <c r="B130" s="177">
        <v>150334</v>
      </c>
      <c r="C130" s="132">
        <f t="shared" si="1"/>
        <v>15159</v>
      </c>
      <c r="D130" s="177">
        <v>135175</v>
      </c>
      <c r="E130" s="132">
        <v>17132</v>
      </c>
      <c r="F130" s="132">
        <v>10207</v>
      </c>
      <c r="G130" s="132">
        <v>5205</v>
      </c>
      <c r="H130" s="132">
        <v>1269</v>
      </c>
      <c r="I130" s="132">
        <v>3789</v>
      </c>
      <c r="J130" s="132">
        <v>9859</v>
      </c>
      <c r="K130" s="132">
        <v>10540</v>
      </c>
      <c r="L130" s="132">
        <v>8699</v>
      </c>
      <c r="M130" s="132">
        <v>3863</v>
      </c>
      <c r="N130" s="132">
        <v>9704</v>
      </c>
      <c r="O130" s="132">
        <v>3867</v>
      </c>
      <c r="P130" s="132">
        <v>2852</v>
      </c>
    </row>
    <row r="131" spans="1:16" hidden="1" x14ac:dyDescent="0.2">
      <c r="A131" s="51">
        <v>36739</v>
      </c>
      <c r="B131" s="177">
        <v>151674</v>
      </c>
      <c r="C131" s="132">
        <f t="shared" si="1"/>
        <v>12679</v>
      </c>
      <c r="D131" s="177">
        <v>138995</v>
      </c>
      <c r="E131" s="132">
        <v>22683</v>
      </c>
      <c r="F131" s="132">
        <v>10651</v>
      </c>
      <c r="G131" s="132">
        <v>2694</v>
      </c>
      <c r="H131" s="132">
        <v>1291</v>
      </c>
      <c r="I131" s="132">
        <v>4238</v>
      </c>
      <c r="J131" s="132">
        <v>10964</v>
      </c>
      <c r="K131" s="132">
        <v>9332</v>
      </c>
      <c r="L131" s="132">
        <v>8800</v>
      </c>
      <c r="M131" s="132">
        <v>4045</v>
      </c>
      <c r="N131" s="132">
        <v>8022</v>
      </c>
      <c r="O131" s="132">
        <v>2697</v>
      </c>
      <c r="P131" s="132">
        <v>2929</v>
      </c>
    </row>
    <row r="132" spans="1:16" hidden="1" x14ac:dyDescent="0.2">
      <c r="A132" s="51">
        <v>36770</v>
      </c>
      <c r="B132" s="177">
        <v>139854</v>
      </c>
      <c r="C132" s="132">
        <f t="shared" si="1"/>
        <v>11549</v>
      </c>
      <c r="D132" s="177">
        <v>128305</v>
      </c>
      <c r="E132" s="132">
        <v>17723</v>
      </c>
      <c r="F132" s="132">
        <v>11762</v>
      </c>
      <c r="G132" s="132">
        <v>2213</v>
      </c>
      <c r="H132" s="132">
        <v>1095</v>
      </c>
      <c r="I132" s="132">
        <v>2873</v>
      </c>
      <c r="J132" s="132">
        <v>9343</v>
      </c>
      <c r="K132" s="132">
        <v>8875</v>
      </c>
      <c r="L132" s="132">
        <v>7323</v>
      </c>
      <c r="M132" s="132">
        <v>3299</v>
      </c>
      <c r="N132" s="132">
        <v>10600</v>
      </c>
      <c r="O132" s="132">
        <v>4293</v>
      </c>
      <c r="P132" s="132">
        <v>3032</v>
      </c>
    </row>
    <row r="133" spans="1:16" hidden="1" x14ac:dyDescent="0.2">
      <c r="A133" s="51">
        <v>36800</v>
      </c>
      <c r="B133" s="177">
        <v>149027</v>
      </c>
      <c r="C133" s="132">
        <f t="shared" ref="C133:C196" si="2">B133-D133</f>
        <v>13600</v>
      </c>
      <c r="D133" s="177">
        <v>135427</v>
      </c>
      <c r="E133" s="132">
        <v>19214</v>
      </c>
      <c r="F133" s="132">
        <v>12311</v>
      </c>
      <c r="G133" s="132">
        <v>1997</v>
      </c>
      <c r="H133" s="132">
        <v>1942</v>
      </c>
      <c r="I133" s="132">
        <v>2548</v>
      </c>
      <c r="J133" s="132">
        <v>10391</v>
      </c>
      <c r="K133" s="132">
        <v>8875</v>
      </c>
      <c r="L133" s="132">
        <v>10377</v>
      </c>
      <c r="M133" s="132">
        <v>3872</v>
      </c>
      <c r="N133" s="132">
        <v>11459</v>
      </c>
      <c r="O133" s="132">
        <v>3544</v>
      </c>
      <c r="P133" s="132">
        <v>3707</v>
      </c>
    </row>
    <row r="134" spans="1:16" hidden="1" x14ac:dyDescent="0.2">
      <c r="A134" s="51">
        <v>36831</v>
      </c>
      <c r="B134" s="177">
        <v>161359</v>
      </c>
      <c r="C134" s="132">
        <f t="shared" si="2"/>
        <v>13719</v>
      </c>
      <c r="D134" s="177">
        <v>147640</v>
      </c>
      <c r="E134" s="132">
        <v>22458</v>
      </c>
      <c r="F134" s="132">
        <v>15168</v>
      </c>
      <c r="G134" s="132">
        <v>3032</v>
      </c>
      <c r="H134" s="132">
        <v>1598</v>
      </c>
      <c r="I134" s="132">
        <v>4244</v>
      </c>
      <c r="J134" s="132">
        <v>9810</v>
      </c>
      <c r="K134" s="132">
        <v>10913</v>
      </c>
      <c r="L134" s="132">
        <v>10513</v>
      </c>
      <c r="M134" s="132">
        <v>3386</v>
      </c>
      <c r="N134" s="132">
        <v>11879</v>
      </c>
      <c r="O134" s="132">
        <v>4005</v>
      </c>
      <c r="P134" s="132">
        <v>3264</v>
      </c>
    </row>
    <row r="135" spans="1:16" hidden="1" x14ac:dyDescent="0.2">
      <c r="A135" s="51">
        <v>36861</v>
      </c>
      <c r="B135" s="177">
        <v>111413</v>
      </c>
      <c r="C135" s="132">
        <f t="shared" si="2"/>
        <v>9003</v>
      </c>
      <c r="D135" s="177">
        <v>102410</v>
      </c>
      <c r="E135" s="132">
        <v>15698</v>
      </c>
      <c r="F135" s="132">
        <v>5511</v>
      </c>
      <c r="G135" s="132">
        <v>2475</v>
      </c>
      <c r="H135" s="132">
        <v>1520</v>
      </c>
      <c r="I135" s="132">
        <v>2624</v>
      </c>
      <c r="J135" s="132">
        <v>7425</v>
      </c>
      <c r="K135" s="132">
        <v>7607</v>
      </c>
      <c r="L135" s="132">
        <v>7450</v>
      </c>
      <c r="M135" s="132">
        <v>2840</v>
      </c>
      <c r="N135" s="132">
        <v>8011</v>
      </c>
      <c r="O135" s="132">
        <v>3486</v>
      </c>
      <c r="P135" s="132">
        <v>2620</v>
      </c>
    </row>
    <row r="136" spans="1:16" hidden="1" x14ac:dyDescent="0.2">
      <c r="A136" s="51">
        <v>36892</v>
      </c>
      <c r="B136" s="177">
        <v>136032</v>
      </c>
      <c r="C136" s="132">
        <f t="shared" si="2"/>
        <v>12145</v>
      </c>
      <c r="D136" s="177">
        <v>123887</v>
      </c>
      <c r="E136" s="132">
        <v>13590</v>
      </c>
      <c r="F136" s="132">
        <v>10025</v>
      </c>
      <c r="G136" s="132">
        <v>2043</v>
      </c>
      <c r="H136" s="132">
        <v>1520</v>
      </c>
      <c r="I136" s="132">
        <v>3975</v>
      </c>
      <c r="J136" s="132">
        <v>6836</v>
      </c>
      <c r="K136" s="132">
        <v>7607</v>
      </c>
      <c r="L136" s="132">
        <v>7914</v>
      </c>
      <c r="M136" s="132">
        <v>3522</v>
      </c>
      <c r="N136" s="132">
        <v>12465</v>
      </c>
      <c r="O136" s="132">
        <v>3970</v>
      </c>
      <c r="P136" s="132">
        <v>6978</v>
      </c>
    </row>
    <row r="137" spans="1:16" hidden="1" x14ac:dyDescent="0.2">
      <c r="A137" s="51">
        <v>36923</v>
      </c>
      <c r="B137" s="177">
        <v>158609</v>
      </c>
      <c r="C137" s="132">
        <f t="shared" si="2"/>
        <v>14553</v>
      </c>
      <c r="D137" s="177">
        <v>144056</v>
      </c>
      <c r="E137" s="132">
        <v>17111</v>
      </c>
      <c r="F137" s="132">
        <v>9433</v>
      </c>
      <c r="G137" s="132">
        <v>6911</v>
      </c>
      <c r="H137" s="132">
        <v>1091</v>
      </c>
      <c r="I137" s="132">
        <v>4087</v>
      </c>
      <c r="J137" s="132">
        <v>11416</v>
      </c>
      <c r="K137" s="132">
        <v>11370</v>
      </c>
      <c r="L137" s="132">
        <v>9191</v>
      </c>
      <c r="M137" s="132">
        <v>3905</v>
      </c>
      <c r="N137" s="132">
        <v>15762</v>
      </c>
      <c r="O137" s="132">
        <v>2966</v>
      </c>
      <c r="P137" s="132">
        <v>6978</v>
      </c>
    </row>
    <row r="138" spans="1:16" hidden="1" x14ac:dyDescent="0.2">
      <c r="A138" s="51">
        <v>36951</v>
      </c>
      <c r="B138" s="177">
        <v>170966</v>
      </c>
      <c r="C138" s="132">
        <f t="shared" si="2"/>
        <v>13807</v>
      </c>
      <c r="D138" s="177">
        <v>157159</v>
      </c>
      <c r="E138" s="132">
        <v>24250</v>
      </c>
      <c r="F138" s="132">
        <v>10943</v>
      </c>
      <c r="G138" s="132">
        <v>3631</v>
      </c>
      <c r="H138" s="132">
        <v>1888</v>
      </c>
      <c r="I138" s="132">
        <v>4123</v>
      </c>
      <c r="J138" s="132">
        <v>11386</v>
      </c>
      <c r="K138" s="132">
        <v>13138</v>
      </c>
      <c r="L138" s="132">
        <v>8515</v>
      </c>
      <c r="M138" s="132">
        <v>3562</v>
      </c>
      <c r="N138" s="132">
        <v>17328</v>
      </c>
      <c r="O138" s="132">
        <v>2875</v>
      </c>
      <c r="P138" s="132">
        <v>1815</v>
      </c>
    </row>
    <row r="139" spans="1:16" hidden="1" x14ac:dyDescent="0.2">
      <c r="A139" s="51">
        <v>36982</v>
      </c>
      <c r="B139" s="177">
        <v>144662</v>
      </c>
      <c r="C139" s="132">
        <f t="shared" si="2"/>
        <v>12491</v>
      </c>
      <c r="D139" s="177">
        <v>132171</v>
      </c>
      <c r="E139" s="132">
        <v>20156</v>
      </c>
      <c r="F139" s="132">
        <v>13765</v>
      </c>
      <c r="G139" s="132">
        <v>1801</v>
      </c>
      <c r="H139" s="132">
        <v>1942</v>
      </c>
      <c r="I139" s="132">
        <v>3479</v>
      </c>
      <c r="J139" s="132">
        <v>10019</v>
      </c>
      <c r="K139" s="132">
        <v>11934</v>
      </c>
      <c r="L139" s="132">
        <v>6467</v>
      </c>
      <c r="M139" s="132">
        <v>3395</v>
      </c>
      <c r="N139" s="132">
        <v>13939</v>
      </c>
      <c r="O139" s="132">
        <v>2384</v>
      </c>
      <c r="P139" s="132">
        <v>2779</v>
      </c>
    </row>
    <row r="140" spans="1:16" hidden="1" x14ac:dyDescent="0.2">
      <c r="A140" s="51">
        <v>37012</v>
      </c>
      <c r="B140" s="177">
        <v>172191</v>
      </c>
      <c r="C140" s="132">
        <f t="shared" si="2"/>
        <v>15308</v>
      </c>
      <c r="D140" s="177">
        <v>156883</v>
      </c>
      <c r="E140" s="132">
        <v>22921</v>
      </c>
      <c r="F140" s="132">
        <v>13198</v>
      </c>
      <c r="G140" s="132">
        <v>3802</v>
      </c>
      <c r="H140" s="132">
        <v>1444</v>
      </c>
      <c r="I140" s="132">
        <v>4607</v>
      </c>
      <c r="J140" s="132">
        <v>10102</v>
      </c>
      <c r="K140" s="132">
        <v>12369</v>
      </c>
      <c r="L140" s="132">
        <v>8601</v>
      </c>
      <c r="M140" s="132">
        <v>4421</v>
      </c>
      <c r="N140" s="132">
        <v>20249</v>
      </c>
      <c r="O140" s="132">
        <v>2903</v>
      </c>
      <c r="P140" s="132">
        <v>2817</v>
      </c>
    </row>
    <row r="141" spans="1:16" hidden="1" x14ac:dyDescent="0.2">
      <c r="A141" s="51">
        <v>37043</v>
      </c>
      <c r="B141" s="177">
        <v>152839</v>
      </c>
      <c r="C141" s="132">
        <f t="shared" si="2"/>
        <v>12183</v>
      </c>
      <c r="D141" s="177">
        <v>140656</v>
      </c>
      <c r="E141" s="132">
        <v>19382</v>
      </c>
      <c r="F141" s="132">
        <v>10642</v>
      </c>
      <c r="G141" s="132">
        <v>2495</v>
      </c>
      <c r="H141" s="132">
        <v>2138</v>
      </c>
      <c r="I141" s="132">
        <v>4898</v>
      </c>
      <c r="J141" s="132">
        <v>9488</v>
      </c>
      <c r="K141" s="132">
        <v>11413</v>
      </c>
      <c r="L141" s="132">
        <v>8699</v>
      </c>
      <c r="M141" s="132">
        <v>4288</v>
      </c>
      <c r="N141" s="132">
        <v>15865</v>
      </c>
      <c r="O141" s="132">
        <v>2400</v>
      </c>
      <c r="P141" s="132">
        <v>970</v>
      </c>
    </row>
    <row r="142" spans="1:16" hidden="1" x14ac:dyDescent="0.2">
      <c r="A142" s="51">
        <v>37073</v>
      </c>
      <c r="B142" s="177">
        <v>150917</v>
      </c>
      <c r="C142" s="132">
        <f t="shared" si="2"/>
        <v>14517</v>
      </c>
      <c r="D142" s="177">
        <v>136400</v>
      </c>
      <c r="E142" s="132">
        <v>17546</v>
      </c>
      <c r="F142" s="132">
        <v>13335</v>
      </c>
      <c r="G142" s="132">
        <v>2255</v>
      </c>
      <c r="H142" s="132">
        <v>1747</v>
      </c>
      <c r="I142" s="132">
        <v>3923</v>
      </c>
      <c r="J142" s="132">
        <v>8027</v>
      </c>
      <c r="K142" s="132">
        <v>9785</v>
      </c>
      <c r="L142" s="132">
        <v>7751</v>
      </c>
      <c r="M142" s="132">
        <v>3590</v>
      </c>
      <c r="N142" s="132">
        <v>14494</v>
      </c>
      <c r="O142" s="132">
        <v>5879</v>
      </c>
      <c r="P142" s="132">
        <v>2913</v>
      </c>
    </row>
    <row r="143" spans="1:16" hidden="1" x14ac:dyDescent="0.2">
      <c r="A143" s="51">
        <v>37104</v>
      </c>
      <c r="B143" s="177">
        <v>150483</v>
      </c>
      <c r="C143" s="132">
        <f t="shared" si="2"/>
        <v>12201</v>
      </c>
      <c r="D143" s="177">
        <v>138282</v>
      </c>
      <c r="E143" s="132">
        <v>17801</v>
      </c>
      <c r="F143" s="132">
        <v>10761</v>
      </c>
      <c r="G143" s="132">
        <v>2006</v>
      </c>
      <c r="H143" s="132">
        <v>1367</v>
      </c>
      <c r="I143" s="132">
        <v>4160</v>
      </c>
      <c r="J143" s="132">
        <v>9905</v>
      </c>
      <c r="K143" s="132">
        <v>11226</v>
      </c>
      <c r="L143" s="132">
        <v>6539</v>
      </c>
      <c r="M143" s="132">
        <v>3734</v>
      </c>
      <c r="N143" s="132">
        <v>11822</v>
      </c>
      <c r="O143" s="132">
        <v>6944</v>
      </c>
      <c r="P143" s="132">
        <v>4588</v>
      </c>
    </row>
    <row r="144" spans="1:16" hidden="1" x14ac:dyDescent="0.2">
      <c r="A144" s="51">
        <v>37135</v>
      </c>
      <c r="B144" s="177">
        <v>124995</v>
      </c>
      <c r="C144" s="132">
        <f t="shared" si="2"/>
        <v>11225</v>
      </c>
      <c r="D144" s="177">
        <v>113770</v>
      </c>
      <c r="E144" s="132">
        <v>13773</v>
      </c>
      <c r="F144" s="132">
        <v>11009</v>
      </c>
      <c r="G144" s="132">
        <v>1871</v>
      </c>
      <c r="H144" s="132">
        <v>2063</v>
      </c>
      <c r="I144" s="132">
        <v>2541</v>
      </c>
      <c r="J144" s="132">
        <v>7664</v>
      </c>
      <c r="K144" s="132">
        <v>9193</v>
      </c>
      <c r="L144" s="132">
        <v>5305</v>
      </c>
      <c r="M144" s="132">
        <v>3742</v>
      </c>
      <c r="N144" s="132">
        <v>10527</v>
      </c>
      <c r="O144" s="132">
        <v>2464</v>
      </c>
      <c r="P144" s="132">
        <v>2737</v>
      </c>
    </row>
    <row r="145" spans="1:16" hidden="1" x14ac:dyDescent="0.2">
      <c r="A145" s="51">
        <v>37165</v>
      </c>
      <c r="B145" s="177">
        <v>155913</v>
      </c>
      <c r="C145" s="132">
        <f t="shared" si="2"/>
        <v>15089</v>
      </c>
      <c r="D145" s="177">
        <v>140824</v>
      </c>
      <c r="E145" s="132">
        <v>15970</v>
      </c>
      <c r="F145" s="132">
        <v>13487</v>
      </c>
      <c r="G145" s="132">
        <v>2300</v>
      </c>
      <c r="H145" s="132">
        <v>1815</v>
      </c>
      <c r="I145" s="132">
        <v>3249</v>
      </c>
      <c r="J145" s="132">
        <v>10679</v>
      </c>
      <c r="K145" s="132">
        <v>9193</v>
      </c>
      <c r="L145" s="132">
        <v>7969</v>
      </c>
      <c r="M145" s="132">
        <v>3447</v>
      </c>
      <c r="N145" s="132">
        <v>16114</v>
      </c>
      <c r="O145" s="132">
        <v>3080</v>
      </c>
      <c r="P145" s="132">
        <v>2856</v>
      </c>
    </row>
    <row r="146" spans="1:16" hidden="1" x14ac:dyDescent="0.2">
      <c r="A146" s="51">
        <v>37196</v>
      </c>
      <c r="B146" s="177">
        <v>180281</v>
      </c>
      <c r="C146" s="132">
        <f t="shared" si="2"/>
        <v>15729</v>
      </c>
      <c r="D146" s="177">
        <v>164552</v>
      </c>
      <c r="E146" s="132">
        <v>16349</v>
      </c>
      <c r="F146" s="132">
        <v>11790</v>
      </c>
      <c r="G146" s="132">
        <v>2346</v>
      </c>
      <c r="H146" s="132">
        <v>1815</v>
      </c>
      <c r="I146" s="132">
        <v>3495</v>
      </c>
      <c r="J146" s="132">
        <v>12517</v>
      </c>
      <c r="K146" s="132">
        <v>9193</v>
      </c>
      <c r="L146" s="132">
        <v>7387</v>
      </c>
      <c r="M146" s="132">
        <v>5594</v>
      </c>
      <c r="N146" s="132">
        <v>28588</v>
      </c>
      <c r="O146" s="132">
        <v>3051</v>
      </c>
      <c r="P146" s="132">
        <v>6976</v>
      </c>
    </row>
    <row r="147" spans="1:16" hidden="1" x14ac:dyDescent="0.2">
      <c r="A147" s="51">
        <v>37226</v>
      </c>
      <c r="B147" s="177">
        <v>115766</v>
      </c>
      <c r="C147" s="132">
        <f t="shared" si="2"/>
        <v>8570</v>
      </c>
      <c r="D147" s="177">
        <v>107196</v>
      </c>
      <c r="E147" s="132">
        <v>12601</v>
      </c>
      <c r="F147" s="132">
        <v>4714</v>
      </c>
      <c r="G147" s="132">
        <v>1218</v>
      </c>
      <c r="H147" s="132">
        <v>1747</v>
      </c>
      <c r="I147" s="132">
        <v>1844</v>
      </c>
      <c r="J147" s="132">
        <v>7509</v>
      </c>
      <c r="K147" s="132">
        <v>6600</v>
      </c>
      <c r="L147" s="132">
        <v>6288</v>
      </c>
      <c r="M147" s="132">
        <v>2425</v>
      </c>
      <c r="N147" s="132">
        <v>19591</v>
      </c>
      <c r="O147" s="132">
        <v>2152</v>
      </c>
      <c r="P147" s="132">
        <v>8393</v>
      </c>
    </row>
    <row r="148" spans="1:16" hidden="1" x14ac:dyDescent="0.2">
      <c r="A148" s="51">
        <v>37257</v>
      </c>
      <c r="B148" s="177">
        <v>133207</v>
      </c>
      <c r="C148" s="132">
        <f t="shared" si="2"/>
        <v>11342</v>
      </c>
      <c r="D148" s="177">
        <v>121865</v>
      </c>
      <c r="E148" s="132">
        <v>13071</v>
      </c>
      <c r="F148" s="132">
        <v>9904</v>
      </c>
      <c r="G148" s="132">
        <v>1775</v>
      </c>
      <c r="H148" s="132">
        <v>1747</v>
      </c>
      <c r="I148" s="132">
        <v>3107</v>
      </c>
      <c r="J148" s="132">
        <v>6977</v>
      </c>
      <c r="K148" s="132">
        <v>10978</v>
      </c>
      <c r="L148" s="132">
        <v>6253</v>
      </c>
      <c r="M148" s="132">
        <v>3280</v>
      </c>
      <c r="N148" s="132">
        <v>14307</v>
      </c>
      <c r="O148" s="132">
        <v>1584</v>
      </c>
      <c r="P148" s="132">
        <v>2769</v>
      </c>
    </row>
    <row r="149" spans="1:16" hidden="1" x14ac:dyDescent="0.2">
      <c r="A149" s="51">
        <v>37288</v>
      </c>
      <c r="B149" s="177">
        <v>142276</v>
      </c>
      <c r="C149" s="132">
        <f t="shared" si="2"/>
        <v>12362</v>
      </c>
      <c r="D149" s="177">
        <v>129914</v>
      </c>
      <c r="E149" s="132">
        <v>12815</v>
      </c>
      <c r="F149" s="132">
        <v>10611</v>
      </c>
      <c r="G149" s="132">
        <v>2002</v>
      </c>
      <c r="H149" s="132">
        <v>811</v>
      </c>
      <c r="I149" s="132">
        <v>3480</v>
      </c>
      <c r="J149" s="132">
        <v>14193</v>
      </c>
      <c r="K149" s="132">
        <v>10978</v>
      </c>
      <c r="L149" s="132">
        <v>6355</v>
      </c>
      <c r="M149" s="132">
        <v>3166</v>
      </c>
      <c r="N149" s="132">
        <v>13379</v>
      </c>
      <c r="O149" s="132">
        <v>1959</v>
      </c>
      <c r="P149" s="132">
        <v>3098</v>
      </c>
    </row>
    <row r="150" spans="1:16" hidden="1" x14ac:dyDescent="0.2">
      <c r="A150" s="51">
        <v>37316</v>
      </c>
      <c r="B150" s="177">
        <v>142696</v>
      </c>
      <c r="C150" s="132">
        <f t="shared" si="2"/>
        <v>12209</v>
      </c>
      <c r="D150" s="177">
        <v>130487</v>
      </c>
      <c r="E150" s="132">
        <v>16189</v>
      </c>
      <c r="F150" s="132">
        <v>10389</v>
      </c>
      <c r="G150" s="132">
        <v>2233</v>
      </c>
      <c r="H150" s="132">
        <v>3505</v>
      </c>
      <c r="I150" s="132">
        <v>3577</v>
      </c>
      <c r="J150" s="132">
        <v>10150</v>
      </c>
      <c r="K150" s="132">
        <v>12144</v>
      </c>
      <c r="L150" s="132">
        <v>6164</v>
      </c>
      <c r="M150" s="132">
        <v>3554</v>
      </c>
      <c r="N150" s="132">
        <v>13448</v>
      </c>
      <c r="O150" s="132">
        <v>1846</v>
      </c>
      <c r="P150" s="132">
        <v>3837</v>
      </c>
    </row>
    <row r="151" spans="1:16" hidden="1" x14ac:dyDescent="0.2">
      <c r="A151" s="51">
        <v>37347</v>
      </c>
      <c r="B151" s="177">
        <v>164309</v>
      </c>
      <c r="C151" s="132">
        <f t="shared" si="2"/>
        <v>13941</v>
      </c>
      <c r="D151" s="177">
        <v>150368</v>
      </c>
      <c r="E151" s="132">
        <v>22126</v>
      </c>
      <c r="F151" s="132">
        <v>10327</v>
      </c>
      <c r="G151" s="132">
        <v>3525</v>
      </c>
      <c r="H151" s="132">
        <v>3505</v>
      </c>
      <c r="I151" s="132">
        <v>3820</v>
      </c>
      <c r="J151" s="132">
        <v>14298</v>
      </c>
      <c r="K151" s="132">
        <v>17596</v>
      </c>
      <c r="L151" s="132">
        <v>5490</v>
      </c>
      <c r="M151" s="132">
        <v>3176</v>
      </c>
      <c r="N151" s="132">
        <v>15658</v>
      </c>
      <c r="O151" s="132">
        <v>3681</v>
      </c>
      <c r="P151" s="132">
        <v>3928</v>
      </c>
    </row>
    <row r="152" spans="1:16" hidden="1" x14ac:dyDescent="0.2">
      <c r="A152" s="51">
        <v>37377</v>
      </c>
      <c r="B152" s="177">
        <v>159708</v>
      </c>
      <c r="C152" s="132">
        <f t="shared" si="2"/>
        <v>11466</v>
      </c>
      <c r="D152" s="177">
        <v>148242</v>
      </c>
      <c r="E152" s="132">
        <v>21594</v>
      </c>
      <c r="F152" s="132">
        <v>10327</v>
      </c>
      <c r="G152" s="132">
        <v>2808</v>
      </c>
      <c r="H152" s="132">
        <v>994</v>
      </c>
      <c r="I152" s="132">
        <v>4400</v>
      </c>
      <c r="J152" s="132">
        <v>13506</v>
      </c>
      <c r="K152" s="132">
        <v>15019</v>
      </c>
      <c r="L152" s="132">
        <v>5990</v>
      </c>
      <c r="M152" s="132">
        <v>3314</v>
      </c>
      <c r="N152" s="132">
        <v>14599</v>
      </c>
      <c r="O152" s="132">
        <v>3312</v>
      </c>
      <c r="P152" s="132">
        <v>3954</v>
      </c>
    </row>
    <row r="153" spans="1:16" hidden="1" x14ac:dyDescent="0.2">
      <c r="A153" s="51">
        <v>37408</v>
      </c>
      <c r="B153" s="177">
        <v>130618</v>
      </c>
      <c r="C153" s="132">
        <f t="shared" si="2"/>
        <v>9737</v>
      </c>
      <c r="D153" s="177">
        <v>120881</v>
      </c>
      <c r="E153" s="132">
        <v>14898</v>
      </c>
      <c r="F153" s="132">
        <v>6440</v>
      </c>
      <c r="G153" s="132">
        <v>2515</v>
      </c>
      <c r="H153" s="132">
        <v>994</v>
      </c>
      <c r="I153" s="132">
        <v>3521</v>
      </c>
      <c r="J153" s="132">
        <v>10690</v>
      </c>
      <c r="K153" s="132">
        <v>11545</v>
      </c>
      <c r="L153" s="132">
        <v>6636</v>
      </c>
      <c r="M153" s="132">
        <v>3285</v>
      </c>
      <c r="N153" s="132">
        <v>12989</v>
      </c>
      <c r="O153" s="132">
        <v>2306</v>
      </c>
      <c r="P153" s="132">
        <v>4161</v>
      </c>
    </row>
    <row r="154" spans="1:16" hidden="1" x14ac:dyDescent="0.2">
      <c r="A154" s="51">
        <v>37438</v>
      </c>
      <c r="B154" s="177">
        <v>157799</v>
      </c>
      <c r="C154" s="132">
        <f t="shared" si="2"/>
        <v>13015</v>
      </c>
      <c r="D154" s="177">
        <v>144784</v>
      </c>
      <c r="E154" s="132">
        <v>18126</v>
      </c>
      <c r="F154" s="132">
        <v>8787</v>
      </c>
      <c r="G154" s="132">
        <v>2896</v>
      </c>
      <c r="H154" s="132">
        <v>1044</v>
      </c>
      <c r="I154" s="132">
        <v>5079</v>
      </c>
      <c r="J154" s="132">
        <v>10487</v>
      </c>
      <c r="K154" s="132">
        <v>14702</v>
      </c>
      <c r="L154" s="132">
        <v>7221</v>
      </c>
      <c r="M154" s="132">
        <v>4227</v>
      </c>
      <c r="N154" s="132">
        <v>13027</v>
      </c>
      <c r="O154" s="132">
        <v>4683</v>
      </c>
      <c r="P154" s="132">
        <v>4530</v>
      </c>
    </row>
    <row r="155" spans="1:16" hidden="1" x14ac:dyDescent="0.2">
      <c r="A155" s="51">
        <v>37469</v>
      </c>
      <c r="B155" s="177">
        <v>142354</v>
      </c>
      <c r="C155" s="132">
        <f t="shared" si="2"/>
        <v>13216</v>
      </c>
      <c r="D155" s="177">
        <v>129138</v>
      </c>
      <c r="E155" s="132">
        <v>15406</v>
      </c>
      <c r="F155" s="132">
        <v>7801</v>
      </c>
      <c r="G155" s="132">
        <v>3085</v>
      </c>
      <c r="H155" s="132">
        <v>1044</v>
      </c>
      <c r="I155" s="132">
        <v>3057</v>
      </c>
      <c r="J155" s="132">
        <v>11056</v>
      </c>
      <c r="K155" s="132">
        <v>12379</v>
      </c>
      <c r="L155" s="132">
        <v>6372</v>
      </c>
      <c r="M155" s="132">
        <v>3533</v>
      </c>
      <c r="N155" s="132">
        <v>14990</v>
      </c>
      <c r="O155" s="132">
        <v>2690</v>
      </c>
      <c r="P155" s="132">
        <v>4497</v>
      </c>
    </row>
    <row r="156" spans="1:16" hidden="1" x14ac:dyDescent="0.2">
      <c r="A156" s="51">
        <v>37500</v>
      </c>
      <c r="B156" s="177">
        <v>139916</v>
      </c>
      <c r="C156" s="132">
        <f t="shared" si="2"/>
        <v>12628</v>
      </c>
      <c r="D156" s="177">
        <v>127288</v>
      </c>
      <c r="E156" s="132">
        <v>18842</v>
      </c>
      <c r="F156" s="132">
        <v>7378</v>
      </c>
      <c r="G156" s="132">
        <v>3357</v>
      </c>
      <c r="H156" s="132">
        <v>1044</v>
      </c>
      <c r="I156" s="132">
        <v>2872</v>
      </c>
      <c r="J156" s="132">
        <v>10841</v>
      </c>
      <c r="K156" s="132">
        <v>14571</v>
      </c>
      <c r="L156" s="132">
        <v>5887</v>
      </c>
      <c r="M156" s="132">
        <v>3669</v>
      </c>
      <c r="N156" s="132">
        <v>12332</v>
      </c>
      <c r="O156" s="132">
        <v>2092</v>
      </c>
      <c r="P156" s="132">
        <v>4656</v>
      </c>
    </row>
    <row r="157" spans="1:16" hidden="1" x14ac:dyDescent="0.2">
      <c r="A157" s="51">
        <v>37530</v>
      </c>
      <c r="B157" s="177">
        <v>166062</v>
      </c>
      <c r="C157" s="132">
        <f t="shared" si="2"/>
        <v>14108</v>
      </c>
      <c r="D157" s="177">
        <v>151954</v>
      </c>
      <c r="E157" s="132">
        <v>20649</v>
      </c>
      <c r="F157" s="132">
        <v>11123</v>
      </c>
      <c r="G157" s="132">
        <v>3357</v>
      </c>
      <c r="H157" s="132">
        <v>1044</v>
      </c>
      <c r="I157" s="132">
        <v>3773</v>
      </c>
      <c r="J157" s="132">
        <v>14314</v>
      </c>
      <c r="K157" s="132">
        <v>14571</v>
      </c>
      <c r="L157" s="132">
        <v>7241</v>
      </c>
      <c r="M157" s="132">
        <v>4785</v>
      </c>
      <c r="N157" s="132">
        <v>19611</v>
      </c>
      <c r="O157" s="132">
        <v>2363</v>
      </c>
      <c r="P157" s="132">
        <v>2962</v>
      </c>
    </row>
    <row r="158" spans="1:16" hidden="1" x14ac:dyDescent="0.2">
      <c r="A158" s="51">
        <v>37561</v>
      </c>
      <c r="B158" s="177">
        <v>170957</v>
      </c>
      <c r="C158" s="132">
        <f t="shared" si="2"/>
        <v>13469</v>
      </c>
      <c r="D158" s="177">
        <v>157488</v>
      </c>
      <c r="E158" s="132">
        <v>23381</v>
      </c>
      <c r="F158" s="132">
        <v>6294</v>
      </c>
      <c r="G158" s="132">
        <v>3654</v>
      </c>
      <c r="H158" s="132">
        <v>1044</v>
      </c>
      <c r="I158" s="132">
        <v>2637</v>
      </c>
      <c r="J158" s="132">
        <v>17900</v>
      </c>
      <c r="K158" s="132">
        <v>14571</v>
      </c>
      <c r="L158" s="132">
        <v>8151</v>
      </c>
      <c r="M158" s="132">
        <v>5146</v>
      </c>
      <c r="N158" s="132">
        <v>16820</v>
      </c>
      <c r="O158" s="132">
        <v>3036</v>
      </c>
      <c r="P158" s="132">
        <v>3168</v>
      </c>
    </row>
    <row r="159" spans="1:16" hidden="1" x14ac:dyDescent="0.2">
      <c r="A159" s="51">
        <v>37591</v>
      </c>
      <c r="B159" s="177">
        <v>118155</v>
      </c>
      <c r="C159" s="132">
        <f t="shared" si="2"/>
        <v>9100</v>
      </c>
      <c r="D159" s="177">
        <v>109055</v>
      </c>
      <c r="E159" s="132">
        <v>14597</v>
      </c>
      <c r="F159" s="132">
        <v>4312</v>
      </c>
      <c r="G159" s="132">
        <v>2696</v>
      </c>
      <c r="H159" s="132">
        <v>5013</v>
      </c>
      <c r="I159" s="132">
        <v>2468</v>
      </c>
      <c r="J159" s="132">
        <v>8958</v>
      </c>
      <c r="K159" s="132">
        <v>9453</v>
      </c>
      <c r="L159" s="132">
        <v>6634</v>
      </c>
      <c r="M159" s="132">
        <v>4025</v>
      </c>
      <c r="N159" s="132">
        <v>10655</v>
      </c>
      <c r="O159" s="132">
        <v>1598</v>
      </c>
      <c r="P159" s="132">
        <v>3335</v>
      </c>
    </row>
    <row r="160" spans="1:16" hidden="1" x14ac:dyDescent="0.2">
      <c r="A160" s="51">
        <v>37622</v>
      </c>
      <c r="B160" s="177">
        <v>131285</v>
      </c>
      <c r="C160" s="132">
        <f t="shared" si="2"/>
        <v>9953</v>
      </c>
      <c r="D160" s="177">
        <v>121332</v>
      </c>
      <c r="E160" s="132">
        <v>14946</v>
      </c>
      <c r="F160" s="132">
        <v>7873</v>
      </c>
      <c r="G160" s="132">
        <v>2620</v>
      </c>
      <c r="H160" s="132">
        <v>5013</v>
      </c>
      <c r="I160" s="132">
        <v>2999</v>
      </c>
      <c r="J160" s="132">
        <v>8844</v>
      </c>
      <c r="K160" s="132">
        <v>9453</v>
      </c>
      <c r="L160" s="132">
        <v>4345</v>
      </c>
      <c r="M160" s="132">
        <v>5095</v>
      </c>
      <c r="N160" s="132">
        <v>15142</v>
      </c>
      <c r="O160" s="132">
        <v>2011</v>
      </c>
      <c r="P160" s="132">
        <v>4826</v>
      </c>
    </row>
    <row r="161" spans="1:16" hidden="1" x14ac:dyDescent="0.2">
      <c r="A161" s="51">
        <v>37653</v>
      </c>
      <c r="B161" s="177">
        <v>159845</v>
      </c>
      <c r="C161" s="132">
        <f t="shared" si="2"/>
        <v>11955</v>
      </c>
      <c r="D161" s="177">
        <v>147890</v>
      </c>
      <c r="E161" s="132">
        <v>17518</v>
      </c>
      <c r="F161" s="132">
        <v>10233</v>
      </c>
      <c r="G161" s="132">
        <v>4036</v>
      </c>
      <c r="H161" s="132">
        <v>2138</v>
      </c>
      <c r="I161" s="132">
        <v>2855</v>
      </c>
      <c r="J161" s="132">
        <v>12170</v>
      </c>
      <c r="K161" s="132">
        <v>13517</v>
      </c>
      <c r="L161" s="132">
        <v>6794</v>
      </c>
      <c r="M161" s="132">
        <v>6323</v>
      </c>
      <c r="N161" s="132">
        <v>17141</v>
      </c>
      <c r="O161" s="132">
        <v>2972</v>
      </c>
      <c r="P161" s="132">
        <v>6498</v>
      </c>
    </row>
    <row r="162" spans="1:16" hidden="1" x14ac:dyDescent="0.2">
      <c r="A162" s="51">
        <v>37681</v>
      </c>
      <c r="B162" s="177">
        <v>159264</v>
      </c>
      <c r="C162" s="132">
        <f t="shared" si="2"/>
        <v>12062</v>
      </c>
      <c r="D162" s="177">
        <v>147202</v>
      </c>
      <c r="E162" s="132">
        <v>17083</v>
      </c>
      <c r="F162" s="132">
        <v>10652</v>
      </c>
      <c r="G162" s="132">
        <v>3259</v>
      </c>
      <c r="H162" s="132">
        <v>2126</v>
      </c>
      <c r="I162" s="132">
        <v>3100</v>
      </c>
      <c r="J162" s="132">
        <v>12437</v>
      </c>
      <c r="K162" s="132">
        <v>15487</v>
      </c>
      <c r="L162" s="132">
        <v>8704</v>
      </c>
      <c r="M162" s="132">
        <v>6034</v>
      </c>
      <c r="N162" s="132">
        <v>12835</v>
      </c>
      <c r="O162" s="132">
        <v>3663</v>
      </c>
      <c r="P162" s="132">
        <v>6498</v>
      </c>
    </row>
    <row r="163" spans="1:16" hidden="1" x14ac:dyDescent="0.2">
      <c r="A163" s="51">
        <v>37712</v>
      </c>
      <c r="B163" s="177">
        <v>142748</v>
      </c>
      <c r="C163" s="132">
        <f t="shared" si="2"/>
        <v>11586</v>
      </c>
      <c r="D163" s="177">
        <v>131162</v>
      </c>
      <c r="E163" s="132">
        <v>16230</v>
      </c>
      <c r="F163" s="132">
        <v>6488</v>
      </c>
      <c r="G163" s="132">
        <v>2703</v>
      </c>
      <c r="H163" s="132">
        <v>2126</v>
      </c>
      <c r="I163" s="132">
        <v>3462</v>
      </c>
      <c r="J163" s="132">
        <v>12033</v>
      </c>
      <c r="K163" s="132">
        <v>12613</v>
      </c>
      <c r="L163" s="132">
        <v>7621</v>
      </c>
      <c r="M163" s="132">
        <v>3501</v>
      </c>
      <c r="N163" s="132">
        <v>13784</v>
      </c>
      <c r="O163" s="132">
        <v>2682</v>
      </c>
      <c r="P163" s="132">
        <v>7050</v>
      </c>
    </row>
    <row r="164" spans="1:16" hidden="1" x14ac:dyDescent="0.2">
      <c r="A164" s="51">
        <v>37742</v>
      </c>
      <c r="B164" s="177">
        <v>157827</v>
      </c>
      <c r="C164" s="132">
        <f t="shared" si="2"/>
        <v>12845</v>
      </c>
      <c r="D164" s="177">
        <v>144982</v>
      </c>
      <c r="E164" s="132">
        <v>16512</v>
      </c>
      <c r="F164" s="132">
        <v>8275</v>
      </c>
      <c r="G164" s="132">
        <v>3162</v>
      </c>
      <c r="H164" s="132">
        <v>2126</v>
      </c>
      <c r="I164" s="132">
        <v>3724</v>
      </c>
      <c r="J164" s="132">
        <v>13957</v>
      </c>
      <c r="K164" s="132">
        <v>15375</v>
      </c>
      <c r="L164" s="132">
        <v>8166</v>
      </c>
      <c r="M164" s="132">
        <v>4760</v>
      </c>
      <c r="N164" s="132">
        <v>16819</v>
      </c>
      <c r="O164" s="132">
        <v>2634</v>
      </c>
      <c r="P164" s="132">
        <v>7081</v>
      </c>
    </row>
    <row r="165" spans="1:16" hidden="1" x14ac:dyDescent="0.2">
      <c r="A165" s="51">
        <v>37773</v>
      </c>
      <c r="B165" s="177">
        <v>166480</v>
      </c>
      <c r="C165" s="132">
        <f t="shared" si="2"/>
        <v>11553</v>
      </c>
      <c r="D165" s="177">
        <v>154927</v>
      </c>
      <c r="E165" s="132">
        <v>14799</v>
      </c>
      <c r="F165" s="132">
        <v>7182</v>
      </c>
      <c r="G165" s="132">
        <v>3660</v>
      </c>
      <c r="H165" s="132">
        <v>2126</v>
      </c>
      <c r="I165" s="132">
        <v>2399</v>
      </c>
      <c r="J165" s="132">
        <v>12702</v>
      </c>
      <c r="K165" s="132">
        <v>20687</v>
      </c>
      <c r="L165" s="132">
        <v>7796</v>
      </c>
      <c r="M165" s="132">
        <v>4441</v>
      </c>
      <c r="N165" s="132">
        <v>13012</v>
      </c>
      <c r="O165" s="132">
        <v>2228</v>
      </c>
      <c r="P165" s="132">
        <v>8904</v>
      </c>
    </row>
    <row r="166" spans="1:16" hidden="1" x14ac:dyDescent="0.2">
      <c r="A166" s="51">
        <v>37803</v>
      </c>
      <c r="B166" s="177">
        <v>164402</v>
      </c>
      <c r="C166" s="132">
        <f t="shared" si="2"/>
        <v>11385</v>
      </c>
      <c r="D166" s="177">
        <v>153017</v>
      </c>
      <c r="E166" s="132">
        <v>17615</v>
      </c>
      <c r="F166" s="132">
        <v>7779</v>
      </c>
      <c r="G166" s="132">
        <v>3778</v>
      </c>
      <c r="H166" s="132">
        <v>2126</v>
      </c>
      <c r="I166" s="132">
        <v>2558</v>
      </c>
      <c r="J166" s="132">
        <v>12058</v>
      </c>
      <c r="K166" s="132">
        <v>19284</v>
      </c>
      <c r="L166" s="132">
        <v>9216</v>
      </c>
      <c r="M166" s="132">
        <v>4988</v>
      </c>
      <c r="N166" s="132">
        <v>14497</v>
      </c>
      <c r="O166" s="132">
        <v>3578</v>
      </c>
      <c r="P166" s="132">
        <v>10017</v>
      </c>
    </row>
    <row r="167" spans="1:16" hidden="1" x14ac:dyDescent="0.2">
      <c r="A167" s="51">
        <v>37834</v>
      </c>
      <c r="B167" s="177">
        <v>157303</v>
      </c>
      <c r="C167" s="132">
        <f t="shared" si="2"/>
        <v>11086</v>
      </c>
      <c r="D167" s="177">
        <v>146217</v>
      </c>
      <c r="E167" s="132">
        <v>16091</v>
      </c>
      <c r="F167" s="132">
        <v>6689</v>
      </c>
      <c r="G167" s="132">
        <v>3079</v>
      </c>
      <c r="H167" s="132">
        <v>2126</v>
      </c>
      <c r="I167" s="132">
        <v>2677</v>
      </c>
      <c r="J167" s="132">
        <v>12153</v>
      </c>
      <c r="K167" s="132">
        <v>18137</v>
      </c>
      <c r="L167" s="132">
        <v>6900</v>
      </c>
      <c r="M167" s="132">
        <v>5125</v>
      </c>
      <c r="N167" s="132">
        <v>11794</v>
      </c>
      <c r="O167" s="132">
        <v>4261</v>
      </c>
      <c r="P167" s="132">
        <v>9929</v>
      </c>
    </row>
    <row r="168" spans="1:16" hidden="1" x14ac:dyDescent="0.2">
      <c r="A168" s="51">
        <v>37865</v>
      </c>
      <c r="B168" s="177">
        <v>147450</v>
      </c>
      <c r="C168" s="132">
        <f t="shared" si="2"/>
        <v>8414</v>
      </c>
      <c r="D168" s="177">
        <v>139036</v>
      </c>
      <c r="E168" s="132">
        <v>16250</v>
      </c>
      <c r="F168" s="132">
        <v>6828</v>
      </c>
      <c r="G168" s="132">
        <v>3076</v>
      </c>
      <c r="H168" s="132">
        <v>2126</v>
      </c>
      <c r="I168" s="132">
        <v>1941</v>
      </c>
      <c r="J168" s="132">
        <v>10929</v>
      </c>
      <c r="K168" s="132">
        <v>17713</v>
      </c>
      <c r="L168" s="132">
        <v>5915</v>
      </c>
      <c r="M168" s="132">
        <v>4689</v>
      </c>
      <c r="N168" s="132">
        <v>11886</v>
      </c>
      <c r="O168" s="132">
        <v>1955</v>
      </c>
      <c r="P168" s="132">
        <v>3200</v>
      </c>
    </row>
    <row r="169" spans="1:16" hidden="1" x14ac:dyDescent="0.2">
      <c r="A169" s="51">
        <v>37895</v>
      </c>
      <c r="B169" s="177">
        <v>153555</v>
      </c>
      <c r="C169" s="132">
        <f t="shared" si="2"/>
        <v>10468</v>
      </c>
      <c r="D169" s="177">
        <v>143087</v>
      </c>
      <c r="E169" s="132">
        <v>16655</v>
      </c>
      <c r="F169" s="132">
        <v>6077</v>
      </c>
      <c r="G169" s="132">
        <v>3076</v>
      </c>
      <c r="H169" s="132">
        <v>2126</v>
      </c>
      <c r="I169" s="132">
        <v>2531</v>
      </c>
      <c r="J169" s="132">
        <v>11935</v>
      </c>
      <c r="K169" s="132">
        <v>17111</v>
      </c>
      <c r="L169" s="132">
        <v>6351</v>
      </c>
      <c r="M169" s="132">
        <v>4520</v>
      </c>
      <c r="N169" s="132">
        <v>10389</v>
      </c>
      <c r="O169" s="132">
        <v>3472</v>
      </c>
      <c r="P169" s="132">
        <v>5568</v>
      </c>
    </row>
    <row r="170" spans="1:16" hidden="1" x14ac:dyDescent="0.2">
      <c r="A170" s="51">
        <v>37926</v>
      </c>
      <c r="B170" s="177">
        <v>141783</v>
      </c>
      <c r="C170" s="132">
        <f t="shared" si="2"/>
        <v>9045</v>
      </c>
      <c r="D170" s="177">
        <v>132738</v>
      </c>
      <c r="E170" s="132">
        <v>16145</v>
      </c>
      <c r="F170" s="132">
        <v>7241</v>
      </c>
      <c r="G170" s="132">
        <v>4138</v>
      </c>
      <c r="H170" s="132">
        <v>2126</v>
      </c>
      <c r="I170" s="132">
        <v>1600</v>
      </c>
      <c r="J170" s="132">
        <v>7804</v>
      </c>
      <c r="K170" s="132">
        <v>17111</v>
      </c>
      <c r="L170" s="132">
        <v>6355</v>
      </c>
      <c r="M170" s="132">
        <v>4220</v>
      </c>
      <c r="N170" s="132">
        <v>8014</v>
      </c>
      <c r="O170" s="132">
        <v>3185</v>
      </c>
      <c r="P170" s="132">
        <v>3463</v>
      </c>
    </row>
    <row r="171" spans="1:16" hidden="1" x14ac:dyDescent="0.2">
      <c r="A171" s="51">
        <v>37956</v>
      </c>
      <c r="B171" s="177">
        <v>119331</v>
      </c>
      <c r="C171" s="132">
        <f t="shared" si="2"/>
        <v>9131</v>
      </c>
      <c r="D171" s="177">
        <v>110200</v>
      </c>
      <c r="E171" s="132">
        <v>14660</v>
      </c>
      <c r="F171" s="132">
        <v>6315</v>
      </c>
      <c r="G171" s="132">
        <v>2982</v>
      </c>
      <c r="H171" s="132">
        <v>2126</v>
      </c>
      <c r="I171" s="132">
        <v>1942</v>
      </c>
      <c r="J171" s="132">
        <v>12043</v>
      </c>
      <c r="K171" s="132">
        <v>16923</v>
      </c>
      <c r="L171" s="132">
        <v>4713</v>
      </c>
      <c r="M171" s="132">
        <v>2253</v>
      </c>
      <c r="N171" s="132">
        <v>7808</v>
      </c>
      <c r="O171" s="132">
        <v>3011</v>
      </c>
      <c r="P171" s="132">
        <v>2745</v>
      </c>
    </row>
    <row r="172" spans="1:16" hidden="1" x14ac:dyDescent="0.2">
      <c r="A172" s="51">
        <v>37987</v>
      </c>
      <c r="B172" s="177">
        <v>128320</v>
      </c>
      <c r="C172" s="132">
        <f t="shared" si="2"/>
        <v>9375</v>
      </c>
      <c r="D172" s="177">
        <v>118945</v>
      </c>
      <c r="E172" s="132">
        <v>14366</v>
      </c>
      <c r="F172" s="132">
        <v>8048</v>
      </c>
      <c r="G172" s="132">
        <v>2266</v>
      </c>
      <c r="H172" s="132">
        <v>1444</v>
      </c>
      <c r="I172" s="132">
        <v>1317</v>
      </c>
      <c r="J172" s="132">
        <v>8490</v>
      </c>
      <c r="K172" s="132">
        <v>14833</v>
      </c>
      <c r="L172" s="132">
        <v>5791</v>
      </c>
      <c r="M172" s="132">
        <v>3948</v>
      </c>
      <c r="N172" s="132">
        <v>12597</v>
      </c>
      <c r="O172" s="132">
        <v>1653</v>
      </c>
      <c r="P172" s="132">
        <v>3602</v>
      </c>
    </row>
    <row r="173" spans="1:16" hidden="1" x14ac:dyDescent="0.2">
      <c r="A173" s="51">
        <v>38018</v>
      </c>
      <c r="B173" s="177">
        <v>143117</v>
      </c>
      <c r="C173" s="132">
        <f t="shared" si="2"/>
        <v>11120</v>
      </c>
      <c r="D173" s="177">
        <v>131997</v>
      </c>
      <c r="E173" s="132">
        <v>15989</v>
      </c>
      <c r="F173" s="132">
        <v>7296</v>
      </c>
      <c r="G173" s="132">
        <v>2266</v>
      </c>
      <c r="H173" s="132">
        <v>2063</v>
      </c>
      <c r="I173" s="132">
        <v>1806</v>
      </c>
      <c r="J173" s="132">
        <v>10539</v>
      </c>
      <c r="K173" s="132">
        <v>16874</v>
      </c>
      <c r="L173" s="132">
        <v>6340</v>
      </c>
      <c r="M173" s="132">
        <v>5405</v>
      </c>
      <c r="N173" s="132">
        <v>12639</v>
      </c>
      <c r="O173" s="132">
        <v>2649</v>
      </c>
      <c r="P173" s="132">
        <v>4572</v>
      </c>
    </row>
    <row r="174" spans="1:16" hidden="1" x14ac:dyDescent="0.2">
      <c r="A174" s="51">
        <v>38047</v>
      </c>
      <c r="B174" s="177">
        <v>157856</v>
      </c>
      <c r="C174" s="132">
        <f t="shared" si="2"/>
        <v>12268</v>
      </c>
      <c r="D174" s="177">
        <v>145588</v>
      </c>
      <c r="E174" s="132">
        <v>13480</v>
      </c>
      <c r="F174" s="132">
        <v>11487</v>
      </c>
      <c r="G174" s="132">
        <v>3781</v>
      </c>
      <c r="H174" s="132">
        <v>2063</v>
      </c>
      <c r="I174" s="132">
        <v>2559</v>
      </c>
      <c r="J174" s="132">
        <v>11292</v>
      </c>
      <c r="K174" s="132">
        <v>18648</v>
      </c>
      <c r="L174" s="132">
        <v>10061</v>
      </c>
      <c r="M174" s="132">
        <v>6071</v>
      </c>
      <c r="N174" s="132">
        <v>13623</v>
      </c>
      <c r="O174" s="132">
        <v>2980</v>
      </c>
      <c r="P174" s="132">
        <v>4159</v>
      </c>
    </row>
    <row r="175" spans="1:16" hidden="1" x14ac:dyDescent="0.2">
      <c r="A175" s="51">
        <v>38078</v>
      </c>
      <c r="B175" s="177">
        <v>114397</v>
      </c>
      <c r="C175" s="132">
        <f t="shared" si="2"/>
        <v>9240</v>
      </c>
      <c r="D175" s="177">
        <v>105157</v>
      </c>
      <c r="E175" s="132">
        <v>10634</v>
      </c>
      <c r="F175" s="132">
        <v>6100</v>
      </c>
      <c r="G175" s="132">
        <v>2365</v>
      </c>
      <c r="H175" s="132">
        <v>2063</v>
      </c>
      <c r="I175" s="132">
        <v>1281</v>
      </c>
      <c r="J175" s="132">
        <v>8871</v>
      </c>
      <c r="K175" s="132">
        <v>11615</v>
      </c>
      <c r="L175" s="132">
        <v>5809</v>
      </c>
      <c r="M175" s="132">
        <v>4012</v>
      </c>
      <c r="N175" s="132">
        <v>8017</v>
      </c>
      <c r="O175" s="132">
        <v>2374</v>
      </c>
      <c r="P175" s="132">
        <v>4788</v>
      </c>
    </row>
    <row r="176" spans="1:16" hidden="1" x14ac:dyDescent="0.2">
      <c r="A176" s="51">
        <v>38108</v>
      </c>
      <c r="B176" s="177">
        <v>138994</v>
      </c>
      <c r="C176" s="132">
        <f t="shared" si="2"/>
        <v>11903</v>
      </c>
      <c r="D176" s="177">
        <v>127091</v>
      </c>
      <c r="E176" s="132">
        <v>12171</v>
      </c>
      <c r="F176" s="132">
        <v>8699</v>
      </c>
      <c r="G176" s="132">
        <v>3712</v>
      </c>
      <c r="H176" s="132">
        <v>1044</v>
      </c>
      <c r="I176" s="132">
        <v>1805</v>
      </c>
      <c r="J176" s="132">
        <v>12264</v>
      </c>
      <c r="K176" s="132">
        <v>14821</v>
      </c>
      <c r="L176" s="132">
        <v>7879</v>
      </c>
      <c r="M176" s="132">
        <v>4811</v>
      </c>
      <c r="N176" s="132">
        <v>10267</v>
      </c>
      <c r="O176" s="132">
        <v>2640</v>
      </c>
      <c r="P176" s="132">
        <v>4788</v>
      </c>
    </row>
    <row r="177" spans="1:16" hidden="1" x14ac:dyDescent="0.2">
      <c r="A177" s="51">
        <v>38139</v>
      </c>
      <c r="B177" s="177">
        <v>127248</v>
      </c>
      <c r="C177" s="132">
        <f t="shared" si="2"/>
        <v>12018</v>
      </c>
      <c r="D177" s="177">
        <v>115230</v>
      </c>
      <c r="E177" s="132">
        <v>13062</v>
      </c>
      <c r="F177" s="132">
        <v>3346</v>
      </c>
      <c r="G177" s="132">
        <v>3712</v>
      </c>
      <c r="H177" s="132">
        <v>833</v>
      </c>
      <c r="I177" s="132">
        <v>1773</v>
      </c>
      <c r="J177" s="132">
        <v>11961</v>
      </c>
      <c r="K177" s="132">
        <v>13204</v>
      </c>
      <c r="L177" s="132">
        <v>6755</v>
      </c>
      <c r="M177" s="132">
        <v>4612</v>
      </c>
      <c r="N177" s="132">
        <v>10218</v>
      </c>
      <c r="O177" s="132">
        <v>1520</v>
      </c>
      <c r="P177" s="132">
        <v>4788</v>
      </c>
    </row>
    <row r="178" spans="1:16" hidden="1" x14ac:dyDescent="0.2">
      <c r="A178" s="51">
        <v>38169</v>
      </c>
      <c r="B178" s="177">
        <v>136712</v>
      </c>
      <c r="C178" s="132">
        <f t="shared" si="2"/>
        <v>10783</v>
      </c>
      <c r="D178" s="177">
        <v>125929</v>
      </c>
      <c r="E178" s="132">
        <v>13692</v>
      </c>
      <c r="F178" s="132">
        <v>3346</v>
      </c>
      <c r="G178" s="132">
        <v>5085</v>
      </c>
      <c r="H178" s="132">
        <v>1160</v>
      </c>
      <c r="I178" s="132">
        <v>2163</v>
      </c>
      <c r="J178" s="132">
        <v>10794</v>
      </c>
      <c r="K178" s="132">
        <v>14821</v>
      </c>
      <c r="L178" s="132">
        <v>6164</v>
      </c>
      <c r="M178" s="132">
        <v>4583</v>
      </c>
      <c r="N178" s="132">
        <v>11230</v>
      </c>
      <c r="O178" s="132">
        <v>2124</v>
      </c>
      <c r="P178" s="132">
        <v>5579</v>
      </c>
    </row>
    <row r="179" spans="1:16" hidden="1" x14ac:dyDescent="0.2">
      <c r="A179" s="51">
        <v>38200</v>
      </c>
      <c r="B179" s="177">
        <v>133531</v>
      </c>
      <c r="C179" s="132">
        <f t="shared" si="2"/>
        <v>9594</v>
      </c>
      <c r="D179" s="177">
        <v>123937</v>
      </c>
      <c r="E179" s="132">
        <v>12043</v>
      </c>
      <c r="F179" s="132">
        <v>7575</v>
      </c>
      <c r="G179" s="132">
        <v>3199</v>
      </c>
      <c r="H179" s="132">
        <v>748</v>
      </c>
      <c r="I179" s="132">
        <v>1753</v>
      </c>
      <c r="J179" s="132">
        <v>11456</v>
      </c>
      <c r="K179" s="132">
        <v>14821</v>
      </c>
      <c r="L179" s="132">
        <v>8890</v>
      </c>
      <c r="M179" s="132">
        <v>5008</v>
      </c>
      <c r="N179" s="132">
        <v>10359</v>
      </c>
      <c r="O179" s="132">
        <v>2131</v>
      </c>
      <c r="P179" s="132">
        <v>5984</v>
      </c>
    </row>
    <row r="180" spans="1:16" hidden="1" x14ac:dyDescent="0.2">
      <c r="A180" s="51">
        <v>38231</v>
      </c>
      <c r="B180" s="177">
        <v>134943</v>
      </c>
      <c r="C180" s="132">
        <f t="shared" si="2"/>
        <v>11290</v>
      </c>
      <c r="D180" s="177">
        <v>123653</v>
      </c>
      <c r="E180" s="132">
        <v>11488</v>
      </c>
      <c r="F180" s="132">
        <v>5338</v>
      </c>
      <c r="G180" s="132">
        <v>3254</v>
      </c>
      <c r="H180" s="132">
        <v>748</v>
      </c>
      <c r="I180" s="132">
        <v>1937</v>
      </c>
      <c r="J180" s="132">
        <v>11456</v>
      </c>
      <c r="K180" s="132">
        <v>14821</v>
      </c>
      <c r="L180" s="132">
        <v>8385</v>
      </c>
      <c r="M180" s="132">
        <v>4606</v>
      </c>
      <c r="N180" s="132">
        <v>11382</v>
      </c>
      <c r="O180" s="132">
        <v>1575</v>
      </c>
      <c r="P180" s="132">
        <v>5984</v>
      </c>
    </row>
    <row r="181" spans="1:16" hidden="1" x14ac:dyDescent="0.2">
      <c r="A181" s="51">
        <v>38261</v>
      </c>
      <c r="B181" s="177">
        <v>128041</v>
      </c>
      <c r="C181" s="132">
        <f t="shared" si="2"/>
        <v>9795</v>
      </c>
      <c r="D181" s="177">
        <v>118246</v>
      </c>
      <c r="E181" s="132">
        <v>10472</v>
      </c>
      <c r="F181" s="132">
        <v>5780</v>
      </c>
      <c r="G181" s="132">
        <v>3254</v>
      </c>
      <c r="H181" s="132">
        <v>514</v>
      </c>
      <c r="I181" s="132">
        <v>1172</v>
      </c>
      <c r="J181" s="132">
        <v>9359</v>
      </c>
      <c r="K181" s="132">
        <v>14821</v>
      </c>
      <c r="L181" s="132">
        <v>9934</v>
      </c>
      <c r="M181" s="132">
        <v>4141</v>
      </c>
      <c r="N181" s="132">
        <v>12364</v>
      </c>
      <c r="O181" s="132">
        <v>3164</v>
      </c>
      <c r="P181" s="132">
        <v>5984</v>
      </c>
    </row>
    <row r="182" spans="1:16" hidden="1" x14ac:dyDescent="0.2">
      <c r="A182" s="51">
        <v>38292</v>
      </c>
      <c r="B182" s="177">
        <v>136968</v>
      </c>
      <c r="C182" s="132">
        <f t="shared" si="2"/>
        <v>9580</v>
      </c>
      <c r="D182" s="177">
        <v>127388</v>
      </c>
      <c r="E182" s="132">
        <v>11268</v>
      </c>
      <c r="F182" s="132">
        <v>9404</v>
      </c>
      <c r="G182" s="132">
        <v>3254</v>
      </c>
      <c r="H182" s="132">
        <v>514</v>
      </c>
      <c r="I182" s="132">
        <v>1659</v>
      </c>
      <c r="J182" s="132">
        <v>10794</v>
      </c>
      <c r="K182" s="132">
        <v>14821</v>
      </c>
      <c r="L182" s="132">
        <v>9202</v>
      </c>
      <c r="M182" s="132">
        <v>4626</v>
      </c>
      <c r="N182" s="132">
        <v>15003</v>
      </c>
      <c r="O182" s="132">
        <v>2250</v>
      </c>
      <c r="P182" s="132">
        <v>4422</v>
      </c>
    </row>
    <row r="183" spans="1:16" hidden="1" x14ac:dyDescent="0.2">
      <c r="A183" s="51">
        <v>38322</v>
      </c>
      <c r="B183" s="177">
        <v>114144</v>
      </c>
      <c r="C183" s="132">
        <f t="shared" si="2"/>
        <v>9100</v>
      </c>
      <c r="D183" s="177">
        <v>105044</v>
      </c>
      <c r="E183" s="132">
        <v>12243</v>
      </c>
      <c r="F183" s="132">
        <v>9404</v>
      </c>
      <c r="G183" s="132">
        <v>3254</v>
      </c>
      <c r="H183" s="132">
        <v>556</v>
      </c>
      <c r="I183" s="132">
        <v>1144</v>
      </c>
      <c r="J183" s="132">
        <v>10794</v>
      </c>
      <c r="K183" s="132">
        <v>14821</v>
      </c>
      <c r="L183" s="132">
        <v>7160</v>
      </c>
      <c r="M183" s="132">
        <v>2861</v>
      </c>
      <c r="N183" s="132">
        <v>8089</v>
      </c>
      <c r="O183" s="132">
        <v>1821</v>
      </c>
      <c r="P183" s="132">
        <v>4212</v>
      </c>
    </row>
    <row r="184" spans="1:16" hidden="1" x14ac:dyDescent="0.2">
      <c r="A184" s="51">
        <v>38353</v>
      </c>
      <c r="B184" s="177">
        <v>117249</v>
      </c>
      <c r="C184" s="132">
        <f t="shared" si="2"/>
        <v>9463</v>
      </c>
      <c r="D184" s="177">
        <v>107786</v>
      </c>
      <c r="E184" s="132">
        <v>12541</v>
      </c>
      <c r="F184" s="132">
        <v>6906</v>
      </c>
      <c r="G184" s="132">
        <v>2369</v>
      </c>
      <c r="H184" s="132">
        <v>575</v>
      </c>
      <c r="I184" s="132">
        <v>1664</v>
      </c>
      <c r="J184" s="132">
        <v>10794</v>
      </c>
      <c r="K184" s="132">
        <v>14821</v>
      </c>
      <c r="L184" s="132">
        <v>4157</v>
      </c>
      <c r="M184" s="132">
        <v>4220</v>
      </c>
      <c r="N184" s="132">
        <v>9494</v>
      </c>
      <c r="O184" s="132">
        <v>2206</v>
      </c>
      <c r="P184" s="132">
        <v>4682</v>
      </c>
    </row>
    <row r="185" spans="1:16" hidden="1" x14ac:dyDescent="0.2">
      <c r="A185" s="51">
        <v>38384</v>
      </c>
      <c r="B185" s="177">
        <v>130082</v>
      </c>
      <c r="C185" s="132">
        <f t="shared" si="2"/>
        <v>10593</v>
      </c>
      <c r="D185" s="177">
        <v>119489</v>
      </c>
      <c r="E185" s="132">
        <v>15573</v>
      </c>
      <c r="F185" s="132">
        <v>6906</v>
      </c>
      <c r="G185" s="132">
        <v>3344</v>
      </c>
      <c r="H185" s="132">
        <v>944</v>
      </c>
      <c r="I185" s="132">
        <v>1878</v>
      </c>
      <c r="J185" s="132">
        <v>10347</v>
      </c>
      <c r="K185" s="132">
        <v>12564</v>
      </c>
      <c r="L185" s="132">
        <v>5398</v>
      </c>
      <c r="M185" s="132">
        <v>5560</v>
      </c>
      <c r="N185" s="132">
        <v>12904</v>
      </c>
      <c r="O185" s="132">
        <v>2733</v>
      </c>
      <c r="P185" s="132">
        <v>4409</v>
      </c>
    </row>
    <row r="186" spans="1:16" hidden="1" x14ac:dyDescent="0.2">
      <c r="A186" s="51">
        <v>38412</v>
      </c>
      <c r="B186" s="177">
        <v>122415</v>
      </c>
      <c r="C186" s="132">
        <f t="shared" si="2"/>
        <v>8999</v>
      </c>
      <c r="D186" s="177">
        <v>113416</v>
      </c>
      <c r="E186" s="132">
        <v>12625</v>
      </c>
      <c r="F186" s="132">
        <v>5375</v>
      </c>
      <c r="G186" s="132">
        <v>3046</v>
      </c>
      <c r="H186" s="132">
        <v>666</v>
      </c>
      <c r="I186" s="132">
        <v>1517</v>
      </c>
      <c r="J186" s="132">
        <v>6051</v>
      </c>
      <c r="K186" s="132">
        <v>13914</v>
      </c>
      <c r="L186" s="132">
        <v>5165</v>
      </c>
      <c r="M186" s="132">
        <v>4919</v>
      </c>
      <c r="N186" s="132">
        <v>11495</v>
      </c>
      <c r="O186" s="132">
        <v>3142</v>
      </c>
      <c r="P186" s="132">
        <v>4854</v>
      </c>
    </row>
    <row r="187" spans="1:16" hidden="1" x14ac:dyDescent="0.2">
      <c r="A187" s="51">
        <v>38443</v>
      </c>
      <c r="B187" s="177">
        <v>121982</v>
      </c>
      <c r="C187" s="132">
        <f t="shared" si="2"/>
        <v>9279</v>
      </c>
      <c r="D187" s="177">
        <v>112703</v>
      </c>
      <c r="E187" s="132">
        <v>14337</v>
      </c>
      <c r="F187" s="132">
        <v>4717</v>
      </c>
      <c r="G187" s="132">
        <v>2640</v>
      </c>
      <c r="H187" s="132">
        <v>844</v>
      </c>
      <c r="I187" s="132">
        <v>1609</v>
      </c>
      <c r="J187" s="132">
        <v>3405</v>
      </c>
      <c r="K187" s="132">
        <v>14020</v>
      </c>
      <c r="L187" s="132">
        <v>5422</v>
      </c>
      <c r="M187" s="132">
        <v>4182</v>
      </c>
      <c r="N187" s="132">
        <v>14803</v>
      </c>
      <c r="O187" s="132">
        <v>3153</v>
      </c>
      <c r="P187" s="132">
        <v>5069</v>
      </c>
    </row>
    <row r="188" spans="1:16" hidden="1" x14ac:dyDescent="0.2">
      <c r="A188" s="51">
        <v>38473</v>
      </c>
      <c r="B188" s="177">
        <v>135576</v>
      </c>
      <c r="C188" s="132">
        <f t="shared" si="2"/>
        <v>11317</v>
      </c>
      <c r="D188" s="177">
        <v>124259</v>
      </c>
      <c r="E188" s="132">
        <v>13058</v>
      </c>
      <c r="F188" s="132">
        <v>8344</v>
      </c>
      <c r="G188" s="132">
        <v>3322</v>
      </c>
      <c r="H188" s="132">
        <v>1051</v>
      </c>
      <c r="I188" s="132">
        <v>2391</v>
      </c>
      <c r="J188" s="132">
        <v>5730</v>
      </c>
      <c r="K188" s="132">
        <v>15503</v>
      </c>
      <c r="L188" s="132">
        <v>7015</v>
      </c>
      <c r="M188" s="132">
        <v>5301</v>
      </c>
      <c r="N188" s="132">
        <v>13448</v>
      </c>
      <c r="O188" s="132">
        <v>1931</v>
      </c>
      <c r="P188" s="132">
        <v>5149</v>
      </c>
    </row>
    <row r="189" spans="1:16" hidden="1" x14ac:dyDescent="0.2">
      <c r="A189" s="51">
        <v>38504</v>
      </c>
      <c r="B189" s="177">
        <v>130924</v>
      </c>
      <c r="C189" s="132">
        <f t="shared" si="2"/>
        <v>19087</v>
      </c>
      <c r="D189" s="177">
        <v>111837</v>
      </c>
      <c r="E189" s="132">
        <v>16017</v>
      </c>
      <c r="F189" s="132">
        <v>6449</v>
      </c>
      <c r="G189" s="132">
        <v>3532</v>
      </c>
      <c r="H189" s="132">
        <v>760</v>
      </c>
      <c r="I189" s="132">
        <v>1725</v>
      </c>
      <c r="J189" s="132">
        <v>5188</v>
      </c>
      <c r="K189" s="132">
        <v>12863</v>
      </c>
      <c r="L189" s="132">
        <v>4570</v>
      </c>
      <c r="M189" s="132">
        <v>5994</v>
      </c>
      <c r="N189" s="132">
        <v>12771</v>
      </c>
      <c r="O189" s="132">
        <v>1891</v>
      </c>
      <c r="P189" s="132">
        <v>5348</v>
      </c>
    </row>
    <row r="190" spans="1:16" hidden="1" x14ac:dyDescent="0.2">
      <c r="A190" s="51">
        <v>38534</v>
      </c>
      <c r="B190" s="177">
        <v>126290</v>
      </c>
      <c r="C190" s="132">
        <f t="shared" si="2"/>
        <v>12090</v>
      </c>
      <c r="D190" s="177">
        <v>114200</v>
      </c>
      <c r="E190" s="132">
        <v>14129</v>
      </c>
      <c r="F190" s="132">
        <v>4717</v>
      </c>
      <c r="G190" s="132">
        <v>3416</v>
      </c>
      <c r="H190" s="132">
        <v>920</v>
      </c>
      <c r="I190" s="132">
        <v>1997</v>
      </c>
      <c r="J190" s="132">
        <v>5188</v>
      </c>
      <c r="K190" s="132">
        <v>13416</v>
      </c>
      <c r="L190" s="132">
        <v>5243</v>
      </c>
      <c r="M190" s="132">
        <v>5869</v>
      </c>
      <c r="N190" s="132">
        <v>12117</v>
      </c>
      <c r="O190" s="132">
        <v>2242</v>
      </c>
      <c r="P190" s="132">
        <v>5359</v>
      </c>
    </row>
    <row r="191" spans="1:16" hidden="1" x14ac:dyDescent="0.2">
      <c r="A191" s="51">
        <v>38565</v>
      </c>
      <c r="B191" s="177">
        <v>137409</v>
      </c>
      <c r="C191" s="132">
        <f t="shared" si="2"/>
        <v>12041</v>
      </c>
      <c r="D191" s="177">
        <v>125368</v>
      </c>
      <c r="E191" s="132">
        <v>19640</v>
      </c>
      <c r="F191" s="132">
        <v>5875</v>
      </c>
      <c r="G191" s="132">
        <v>3100</v>
      </c>
      <c r="H191" s="132">
        <v>908</v>
      </c>
      <c r="I191" s="132">
        <v>2340</v>
      </c>
      <c r="J191" s="132">
        <v>7707</v>
      </c>
      <c r="K191" s="132">
        <v>14859</v>
      </c>
      <c r="L191" s="132">
        <v>5180</v>
      </c>
      <c r="M191" s="132">
        <v>6071</v>
      </c>
      <c r="N191" s="132">
        <v>12481</v>
      </c>
      <c r="O191" s="132">
        <v>3491</v>
      </c>
      <c r="P191" s="132">
        <v>5534</v>
      </c>
    </row>
    <row r="192" spans="1:16" hidden="1" x14ac:dyDescent="0.2">
      <c r="A192" s="51">
        <v>38596</v>
      </c>
      <c r="B192" s="177">
        <v>132731</v>
      </c>
      <c r="C192" s="132">
        <f t="shared" si="2"/>
        <v>14494</v>
      </c>
      <c r="D192" s="177">
        <v>118237</v>
      </c>
      <c r="E192" s="132">
        <v>16226</v>
      </c>
      <c r="F192" s="132">
        <v>5916</v>
      </c>
      <c r="G192" s="132">
        <v>3708</v>
      </c>
      <c r="H192" s="132">
        <v>960</v>
      </c>
      <c r="I192" s="132">
        <v>1622</v>
      </c>
      <c r="J192" s="132">
        <v>7707</v>
      </c>
      <c r="K192" s="132">
        <v>13800</v>
      </c>
      <c r="L192" s="132">
        <v>5394</v>
      </c>
      <c r="M192" s="132">
        <v>5114</v>
      </c>
      <c r="N192" s="132">
        <v>12878</v>
      </c>
      <c r="O192" s="132">
        <v>1172</v>
      </c>
      <c r="P192" s="132">
        <v>5662</v>
      </c>
    </row>
    <row r="193" spans="1:16" hidden="1" x14ac:dyDescent="0.2">
      <c r="A193" s="51">
        <v>38626</v>
      </c>
      <c r="B193" s="177">
        <v>131657</v>
      </c>
      <c r="C193" s="132">
        <f t="shared" si="2"/>
        <v>12987</v>
      </c>
      <c r="D193" s="177">
        <v>118670</v>
      </c>
      <c r="E193" s="132">
        <v>15365</v>
      </c>
      <c r="F193" s="132">
        <v>7835</v>
      </c>
      <c r="G193" s="132">
        <v>4165</v>
      </c>
      <c r="H193" s="132">
        <v>918</v>
      </c>
      <c r="I193" s="132">
        <v>1511</v>
      </c>
      <c r="J193" s="132">
        <v>6744</v>
      </c>
      <c r="K193" s="132">
        <v>14642</v>
      </c>
      <c r="L193" s="132">
        <v>5009</v>
      </c>
      <c r="M193" s="132">
        <v>4722</v>
      </c>
      <c r="N193" s="132">
        <v>12077</v>
      </c>
      <c r="O193" s="132">
        <v>2004</v>
      </c>
      <c r="P193" s="132">
        <v>5578</v>
      </c>
    </row>
    <row r="194" spans="1:16" hidden="1" x14ac:dyDescent="0.2">
      <c r="A194" s="51">
        <v>38657</v>
      </c>
      <c r="B194" s="177">
        <v>133084</v>
      </c>
      <c r="C194" s="132">
        <f t="shared" si="2"/>
        <v>13126</v>
      </c>
      <c r="D194" s="177">
        <v>119958</v>
      </c>
      <c r="E194" s="132">
        <v>16979</v>
      </c>
      <c r="F194" s="132">
        <v>6841</v>
      </c>
      <c r="G194" s="132">
        <v>4226</v>
      </c>
      <c r="H194" s="132">
        <v>780</v>
      </c>
      <c r="I194" s="132">
        <v>1486</v>
      </c>
      <c r="J194" s="132">
        <v>6744</v>
      </c>
      <c r="K194" s="132">
        <v>12366</v>
      </c>
      <c r="L194" s="132">
        <v>5800</v>
      </c>
      <c r="M194" s="132">
        <v>6042</v>
      </c>
      <c r="N194" s="132">
        <v>13102</v>
      </c>
      <c r="O194" s="132">
        <v>2603</v>
      </c>
      <c r="P194" s="132">
        <v>5497</v>
      </c>
    </row>
    <row r="195" spans="1:16" hidden="1" x14ac:dyDescent="0.2">
      <c r="A195" s="51">
        <v>38687</v>
      </c>
      <c r="B195" s="177">
        <v>94716</v>
      </c>
      <c r="C195" s="132">
        <f t="shared" si="2"/>
        <v>7610</v>
      </c>
      <c r="D195" s="177">
        <v>87106</v>
      </c>
      <c r="E195" s="132">
        <v>8021</v>
      </c>
      <c r="F195" s="132">
        <v>3678</v>
      </c>
      <c r="G195" s="132">
        <v>3707</v>
      </c>
      <c r="H195" s="132">
        <v>423</v>
      </c>
      <c r="I195" s="132">
        <v>1441</v>
      </c>
      <c r="J195" s="132">
        <v>6063</v>
      </c>
      <c r="K195" s="132">
        <v>12366</v>
      </c>
      <c r="L195" s="132">
        <v>3305</v>
      </c>
      <c r="M195" s="132">
        <v>4188</v>
      </c>
      <c r="N195" s="132">
        <v>8228</v>
      </c>
      <c r="O195" s="132">
        <v>2356</v>
      </c>
      <c r="P195" s="132">
        <v>5441</v>
      </c>
    </row>
    <row r="196" spans="1:16" hidden="1" x14ac:dyDescent="0.2">
      <c r="A196" s="51">
        <v>38718</v>
      </c>
      <c r="B196" s="177">
        <v>106647</v>
      </c>
      <c r="C196" s="132">
        <f t="shared" si="2"/>
        <v>10051</v>
      </c>
      <c r="D196" s="177">
        <v>96596</v>
      </c>
      <c r="E196" s="132">
        <v>10758</v>
      </c>
      <c r="F196" s="132">
        <v>5367</v>
      </c>
      <c r="G196" s="132">
        <v>4687</v>
      </c>
      <c r="H196" s="132">
        <v>220</v>
      </c>
      <c r="I196" s="132">
        <v>1234</v>
      </c>
      <c r="J196" s="132">
        <v>6063</v>
      </c>
      <c r="K196" s="132">
        <v>6858</v>
      </c>
      <c r="L196" s="132">
        <v>4319</v>
      </c>
      <c r="M196" s="132">
        <v>4682</v>
      </c>
      <c r="N196" s="132">
        <v>11456</v>
      </c>
      <c r="O196" s="132">
        <v>2569</v>
      </c>
      <c r="P196" s="132">
        <v>5398</v>
      </c>
    </row>
    <row r="197" spans="1:16" hidden="1" x14ac:dyDescent="0.2">
      <c r="A197" s="51">
        <v>38749</v>
      </c>
      <c r="B197" s="177">
        <v>135866</v>
      </c>
      <c r="C197" s="132">
        <f t="shared" ref="C197:C260" si="3">B197-D197</f>
        <v>13828</v>
      </c>
      <c r="D197" s="177">
        <v>122038</v>
      </c>
      <c r="E197" s="132">
        <v>12004</v>
      </c>
      <c r="F197" s="132">
        <v>8286</v>
      </c>
      <c r="G197" s="132">
        <v>6099</v>
      </c>
      <c r="H197" s="132">
        <v>797</v>
      </c>
      <c r="I197" s="132">
        <v>1846</v>
      </c>
      <c r="J197" s="132">
        <v>6063</v>
      </c>
      <c r="K197" s="132">
        <v>13856</v>
      </c>
      <c r="L197" s="132">
        <v>4904</v>
      </c>
      <c r="M197" s="132">
        <v>7623</v>
      </c>
      <c r="N197" s="132">
        <v>12931</v>
      </c>
      <c r="O197" s="132">
        <v>2627</v>
      </c>
      <c r="P197" s="132">
        <v>5394</v>
      </c>
    </row>
    <row r="198" spans="1:16" hidden="1" x14ac:dyDescent="0.2">
      <c r="A198" s="51">
        <v>38777</v>
      </c>
      <c r="B198" s="177">
        <v>147107</v>
      </c>
      <c r="C198" s="132">
        <f t="shared" si="3"/>
        <v>14842</v>
      </c>
      <c r="D198" s="177">
        <v>132265</v>
      </c>
      <c r="E198" s="132">
        <v>14770</v>
      </c>
      <c r="F198" s="132">
        <v>8520</v>
      </c>
      <c r="G198" s="132">
        <v>6339</v>
      </c>
      <c r="H198" s="132">
        <v>772</v>
      </c>
      <c r="I198" s="132">
        <v>1836</v>
      </c>
      <c r="J198" s="132">
        <v>6626</v>
      </c>
      <c r="K198" s="132">
        <v>15179</v>
      </c>
      <c r="L198" s="132">
        <v>6073</v>
      </c>
      <c r="M198" s="132">
        <v>6598</v>
      </c>
      <c r="N198" s="132">
        <v>15046</v>
      </c>
      <c r="O198" s="132">
        <v>3156</v>
      </c>
      <c r="P198" s="132">
        <v>5049</v>
      </c>
    </row>
    <row r="199" spans="1:16" hidden="1" x14ac:dyDescent="0.2">
      <c r="A199" s="51">
        <v>38808</v>
      </c>
      <c r="B199" s="177">
        <v>120333</v>
      </c>
      <c r="C199" s="132">
        <f t="shared" si="3"/>
        <v>12640</v>
      </c>
      <c r="D199" s="177">
        <v>107693</v>
      </c>
      <c r="E199" s="132">
        <v>12289</v>
      </c>
      <c r="F199" s="132">
        <v>5523</v>
      </c>
      <c r="G199" s="132">
        <v>4517</v>
      </c>
      <c r="H199" s="132">
        <v>328</v>
      </c>
      <c r="I199" s="132">
        <v>1360</v>
      </c>
      <c r="J199" s="132">
        <v>6709</v>
      </c>
      <c r="K199" s="132">
        <v>12699</v>
      </c>
      <c r="L199" s="132">
        <v>5965</v>
      </c>
      <c r="M199" s="132">
        <v>4696</v>
      </c>
      <c r="N199" s="132">
        <v>8568</v>
      </c>
      <c r="O199" s="132">
        <v>3192</v>
      </c>
      <c r="P199" s="132">
        <v>5472</v>
      </c>
    </row>
    <row r="200" spans="1:16" hidden="1" x14ac:dyDescent="0.2">
      <c r="A200" s="51">
        <v>38838</v>
      </c>
      <c r="B200" s="177">
        <v>137124</v>
      </c>
      <c r="C200" s="132">
        <f t="shared" si="3"/>
        <v>13228</v>
      </c>
      <c r="D200" s="177">
        <v>123896</v>
      </c>
      <c r="E200" s="132">
        <v>14739</v>
      </c>
      <c r="F200" s="132">
        <v>5685</v>
      </c>
      <c r="G200" s="132">
        <v>2762</v>
      </c>
      <c r="H200" s="132">
        <v>781</v>
      </c>
      <c r="I200" s="132">
        <v>1996</v>
      </c>
      <c r="J200" s="132">
        <v>5192</v>
      </c>
      <c r="K200" s="132">
        <v>16612</v>
      </c>
      <c r="L200" s="132">
        <v>5888</v>
      </c>
      <c r="M200" s="132">
        <v>5787</v>
      </c>
      <c r="N200" s="132">
        <v>11912</v>
      </c>
      <c r="O200" s="132">
        <v>3374</v>
      </c>
      <c r="P200" s="132">
        <v>5538</v>
      </c>
    </row>
    <row r="201" spans="1:16" hidden="1" x14ac:dyDescent="0.2">
      <c r="A201" s="51">
        <v>38869</v>
      </c>
      <c r="B201" s="177">
        <v>141980</v>
      </c>
      <c r="C201" s="132">
        <f t="shared" si="3"/>
        <v>15384</v>
      </c>
      <c r="D201" s="177">
        <v>126596</v>
      </c>
      <c r="E201" s="132">
        <v>14083</v>
      </c>
      <c r="F201" s="132">
        <v>6987</v>
      </c>
      <c r="G201" s="132">
        <v>5996</v>
      </c>
      <c r="H201" s="132">
        <v>585</v>
      </c>
      <c r="I201" s="132">
        <v>1322</v>
      </c>
      <c r="J201" s="132">
        <v>5270</v>
      </c>
      <c r="K201" s="132">
        <v>17763</v>
      </c>
      <c r="L201" s="132">
        <v>5712</v>
      </c>
      <c r="M201" s="132">
        <v>4650</v>
      </c>
      <c r="N201" s="132">
        <v>10561</v>
      </c>
      <c r="O201" s="132">
        <v>5595</v>
      </c>
      <c r="P201" s="132">
        <v>5528</v>
      </c>
    </row>
    <row r="202" spans="1:16" hidden="1" x14ac:dyDescent="0.2">
      <c r="A202" s="51">
        <v>38899</v>
      </c>
      <c r="B202" s="177">
        <v>139387</v>
      </c>
      <c r="C202" s="132">
        <f t="shared" si="3"/>
        <v>14822</v>
      </c>
      <c r="D202" s="177">
        <v>124565</v>
      </c>
      <c r="E202" s="132">
        <v>13685</v>
      </c>
      <c r="F202" s="132">
        <v>6083</v>
      </c>
      <c r="G202" s="132">
        <v>5501</v>
      </c>
      <c r="H202" s="132">
        <v>466</v>
      </c>
      <c r="I202" s="132">
        <v>1421</v>
      </c>
      <c r="J202" s="132">
        <v>6185</v>
      </c>
      <c r="K202" s="132">
        <v>16931</v>
      </c>
      <c r="L202" s="132">
        <v>6829</v>
      </c>
      <c r="M202" s="132">
        <v>5471</v>
      </c>
      <c r="N202" s="132">
        <v>10877</v>
      </c>
      <c r="O202" s="132">
        <v>4056</v>
      </c>
      <c r="P202" s="132">
        <v>5744</v>
      </c>
    </row>
    <row r="203" spans="1:16" hidden="1" x14ac:dyDescent="0.2">
      <c r="A203" s="51">
        <v>38930</v>
      </c>
      <c r="B203" s="177">
        <v>135951</v>
      </c>
      <c r="C203" s="132">
        <f t="shared" si="3"/>
        <v>15275</v>
      </c>
      <c r="D203" s="177">
        <v>120676</v>
      </c>
      <c r="E203" s="132">
        <v>11803</v>
      </c>
      <c r="F203" s="132">
        <v>4031</v>
      </c>
      <c r="G203" s="132">
        <v>5075</v>
      </c>
      <c r="H203" s="132">
        <v>506</v>
      </c>
      <c r="I203" s="132">
        <v>1421</v>
      </c>
      <c r="J203" s="132">
        <v>6110</v>
      </c>
      <c r="K203" s="132">
        <v>15967</v>
      </c>
      <c r="L203" s="132">
        <v>7065</v>
      </c>
      <c r="M203" s="132">
        <v>5426</v>
      </c>
      <c r="N203" s="132">
        <v>9014</v>
      </c>
      <c r="O203" s="132">
        <v>2859</v>
      </c>
      <c r="P203" s="132">
        <v>5812</v>
      </c>
    </row>
    <row r="204" spans="1:16" hidden="1" x14ac:dyDescent="0.2">
      <c r="A204" s="51">
        <v>38961</v>
      </c>
      <c r="B204" s="177">
        <v>137560</v>
      </c>
      <c r="C204" s="132">
        <f t="shared" si="3"/>
        <v>14502</v>
      </c>
      <c r="D204" s="177">
        <v>123058</v>
      </c>
      <c r="E204" s="132">
        <v>12795</v>
      </c>
      <c r="F204" s="132">
        <v>5603</v>
      </c>
      <c r="G204" s="132">
        <v>2477</v>
      </c>
      <c r="H204" s="132">
        <v>534</v>
      </c>
      <c r="I204" s="132">
        <v>1202</v>
      </c>
      <c r="J204" s="132">
        <v>5578</v>
      </c>
      <c r="K204" s="132">
        <v>19642</v>
      </c>
      <c r="L204" s="132">
        <v>5896</v>
      </c>
      <c r="M204" s="132">
        <v>5331</v>
      </c>
      <c r="N204" s="132">
        <v>13977</v>
      </c>
      <c r="O204" s="132">
        <v>1970</v>
      </c>
      <c r="P204" s="132">
        <v>5659</v>
      </c>
    </row>
    <row r="205" spans="1:16" hidden="1" x14ac:dyDescent="0.2">
      <c r="A205" s="51">
        <v>38991</v>
      </c>
      <c r="B205" s="177">
        <v>146979</v>
      </c>
      <c r="C205" s="132">
        <f t="shared" si="3"/>
        <v>13653</v>
      </c>
      <c r="D205" s="177">
        <v>133326</v>
      </c>
      <c r="E205" s="132">
        <v>14123</v>
      </c>
      <c r="F205" s="132">
        <v>6891</v>
      </c>
      <c r="G205" s="132">
        <v>2758</v>
      </c>
      <c r="H205" s="132">
        <v>561</v>
      </c>
      <c r="I205" s="132">
        <v>1663</v>
      </c>
      <c r="J205" s="132">
        <v>5578</v>
      </c>
      <c r="K205" s="132">
        <v>20832</v>
      </c>
      <c r="L205" s="132">
        <v>7062</v>
      </c>
      <c r="M205" s="132">
        <v>5481</v>
      </c>
      <c r="N205" s="132">
        <v>15558</v>
      </c>
      <c r="O205" s="132">
        <v>5452</v>
      </c>
      <c r="P205" s="132">
        <v>5455</v>
      </c>
    </row>
    <row r="206" spans="1:16" hidden="1" x14ac:dyDescent="0.2">
      <c r="A206" s="51">
        <v>39022</v>
      </c>
      <c r="B206" s="177">
        <v>157062</v>
      </c>
      <c r="C206" s="132">
        <f t="shared" si="3"/>
        <v>13454</v>
      </c>
      <c r="D206" s="177">
        <v>143608</v>
      </c>
      <c r="E206" s="132">
        <v>13791</v>
      </c>
      <c r="F206" s="132">
        <v>6657</v>
      </c>
      <c r="G206" s="132">
        <v>4743</v>
      </c>
      <c r="H206" s="132">
        <v>286</v>
      </c>
      <c r="I206" s="132">
        <v>1937</v>
      </c>
      <c r="J206" s="132">
        <v>6927</v>
      </c>
      <c r="K206" s="132">
        <v>22421</v>
      </c>
      <c r="L206" s="132">
        <v>5043</v>
      </c>
      <c r="M206" s="132">
        <v>4583</v>
      </c>
      <c r="N206" s="132">
        <v>20689</v>
      </c>
      <c r="O206" s="132">
        <v>4369</v>
      </c>
      <c r="P206" s="132">
        <v>4370</v>
      </c>
    </row>
    <row r="207" spans="1:16" hidden="1" x14ac:dyDescent="0.2">
      <c r="A207" s="51">
        <v>39052</v>
      </c>
      <c r="B207" s="177">
        <v>97713</v>
      </c>
      <c r="C207" s="132">
        <f t="shared" si="3"/>
        <v>9641</v>
      </c>
      <c r="D207" s="177">
        <v>88072</v>
      </c>
      <c r="E207" s="132">
        <v>10724</v>
      </c>
      <c r="F207" s="132">
        <v>3458</v>
      </c>
      <c r="G207" s="132">
        <v>2344</v>
      </c>
      <c r="H207" s="132">
        <v>407</v>
      </c>
      <c r="I207" s="132">
        <v>1839</v>
      </c>
      <c r="J207" s="132">
        <v>6968</v>
      </c>
      <c r="K207" s="132">
        <v>12884</v>
      </c>
      <c r="L207" s="132">
        <v>3535</v>
      </c>
      <c r="M207" s="132">
        <v>2811</v>
      </c>
      <c r="N207" s="132">
        <v>9218</v>
      </c>
      <c r="O207" s="132">
        <v>2854</v>
      </c>
      <c r="P207" s="132">
        <v>4197</v>
      </c>
    </row>
    <row r="208" spans="1:16" hidden="1" x14ac:dyDescent="0.2">
      <c r="A208" s="51">
        <v>39083</v>
      </c>
      <c r="B208" s="177">
        <v>115425</v>
      </c>
      <c r="C208" s="132">
        <f t="shared" si="3"/>
        <v>9980</v>
      </c>
      <c r="D208" s="177">
        <v>105445</v>
      </c>
      <c r="E208" s="132">
        <v>8371</v>
      </c>
      <c r="F208" s="132">
        <v>6433</v>
      </c>
      <c r="G208" s="132">
        <v>1344</v>
      </c>
      <c r="H208" s="132">
        <v>769</v>
      </c>
      <c r="I208" s="132">
        <v>1352</v>
      </c>
      <c r="J208" s="132">
        <v>6103</v>
      </c>
      <c r="K208" s="132">
        <v>23196</v>
      </c>
      <c r="L208" s="132">
        <v>3642</v>
      </c>
      <c r="M208" s="132">
        <v>2254</v>
      </c>
      <c r="N208" s="132">
        <v>15662</v>
      </c>
      <c r="O208" s="132">
        <v>1724</v>
      </c>
      <c r="P208" s="132">
        <v>4468</v>
      </c>
    </row>
    <row r="209" spans="1:16" hidden="1" x14ac:dyDescent="0.2">
      <c r="A209" s="51">
        <v>39114</v>
      </c>
      <c r="B209" s="177">
        <v>119530</v>
      </c>
      <c r="C209" s="132">
        <f t="shared" si="3"/>
        <v>10928</v>
      </c>
      <c r="D209" s="177">
        <v>108602</v>
      </c>
      <c r="E209" s="132">
        <v>10319</v>
      </c>
      <c r="F209" s="132">
        <v>6224</v>
      </c>
      <c r="G209" s="132">
        <v>2986</v>
      </c>
      <c r="H209" s="132">
        <v>613</v>
      </c>
      <c r="I209" s="132">
        <v>1531</v>
      </c>
      <c r="J209" s="132">
        <v>6344</v>
      </c>
      <c r="K209" s="132">
        <v>19364</v>
      </c>
      <c r="L209" s="132">
        <v>4457</v>
      </c>
      <c r="M209" s="132">
        <v>6105</v>
      </c>
      <c r="N209" s="132">
        <v>11822</v>
      </c>
      <c r="O209" s="132">
        <v>1006</v>
      </c>
      <c r="P209" s="132">
        <v>4135</v>
      </c>
    </row>
    <row r="210" spans="1:16" hidden="1" x14ac:dyDescent="0.2">
      <c r="A210" s="51">
        <v>39142</v>
      </c>
      <c r="B210" s="177">
        <v>138328</v>
      </c>
      <c r="C210" s="132">
        <f t="shared" si="3"/>
        <v>14134</v>
      </c>
      <c r="D210" s="177">
        <v>124194</v>
      </c>
      <c r="E210" s="132">
        <v>13496</v>
      </c>
      <c r="F210" s="132">
        <v>8365</v>
      </c>
      <c r="G210" s="132">
        <v>3746</v>
      </c>
      <c r="H210" s="132">
        <v>1184</v>
      </c>
      <c r="I210" s="132">
        <v>1700</v>
      </c>
      <c r="J210" s="132">
        <v>9465</v>
      </c>
      <c r="K210" s="132">
        <v>16496</v>
      </c>
      <c r="L210" s="132">
        <v>4552</v>
      </c>
      <c r="M210" s="132">
        <v>6246</v>
      </c>
      <c r="N210" s="132">
        <v>14551</v>
      </c>
      <c r="O210" s="132">
        <v>2305</v>
      </c>
      <c r="P210" s="132">
        <v>4227</v>
      </c>
    </row>
    <row r="211" spans="1:16" hidden="1" x14ac:dyDescent="0.2">
      <c r="A211" s="51">
        <v>39173</v>
      </c>
      <c r="B211" s="177">
        <v>124956</v>
      </c>
      <c r="C211" s="132">
        <f t="shared" si="3"/>
        <v>14254</v>
      </c>
      <c r="D211" s="177">
        <v>110702</v>
      </c>
      <c r="E211" s="132">
        <v>9856</v>
      </c>
      <c r="F211" s="132">
        <v>5285</v>
      </c>
      <c r="G211" s="132">
        <v>3339</v>
      </c>
      <c r="H211" s="132">
        <v>1184</v>
      </c>
      <c r="I211" s="132">
        <v>1843</v>
      </c>
      <c r="J211" s="132">
        <v>8980</v>
      </c>
      <c r="K211" s="132">
        <v>16496</v>
      </c>
      <c r="L211" s="132">
        <v>5396</v>
      </c>
      <c r="M211" s="132">
        <v>5088</v>
      </c>
      <c r="N211" s="132">
        <v>13239</v>
      </c>
      <c r="O211" s="132">
        <v>5083</v>
      </c>
      <c r="P211" s="132">
        <v>3850</v>
      </c>
    </row>
    <row r="212" spans="1:16" hidden="1" x14ac:dyDescent="0.2">
      <c r="A212" s="51">
        <v>39203</v>
      </c>
      <c r="B212" s="177">
        <v>151189</v>
      </c>
      <c r="C212" s="132">
        <f t="shared" si="3"/>
        <v>16532</v>
      </c>
      <c r="D212" s="177">
        <v>134657</v>
      </c>
      <c r="E212" s="132">
        <v>11377</v>
      </c>
      <c r="F212" s="132">
        <v>7011</v>
      </c>
      <c r="G212" s="132">
        <v>5382</v>
      </c>
      <c r="H212" s="132">
        <v>1404</v>
      </c>
      <c r="I212" s="132">
        <v>2473</v>
      </c>
      <c r="J212" s="132">
        <v>5529</v>
      </c>
      <c r="K212" s="132">
        <v>26455</v>
      </c>
      <c r="L212" s="132">
        <v>5962</v>
      </c>
      <c r="M212" s="132">
        <v>2910</v>
      </c>
      <c r="N212" s="132">
        <v>17132</v>
      </c>
      <c r="O212" s="132">
        <v>2861</v>
      </c>
      <c r="P212" s="132">
        <v>4472</v>
      </c>
    </row>
    <row r="213" spans="1:16" hidden="1" x14ac:dyDescent="0.2">
      <c r="A213" s="51">
        <v>39234</v>
      </c>
      <c r="B213" s="177">
        <v>113793</v>
      </c>
      <c r="C213" s="132">
        <f t="shared" si="3"/>
        <v>13048</v>
      </c>
      <c r="D213" s="177">
        <v>100745</v>
      </c>
      <c r="E213" s="132">
        <v>10718</v>
      </c>
      <c r="F213" s="132">
        <v>4625</v>
      </c>
      <c r="G213" s="132">
        <v>5996</v>
      </c>
      <c r="H213" s="132">
        <v>530</v>
      </c>
      <c r="I213" s="132">
        <v>673</v>
      </c>
      <c r="J213" s="132">
        <v>7552</v>
      </c>
      <c r="K213" s="132">
        <v>8658</v>
      </c>
      <c r="L213" s="132">
        <v>3244</v>
      </c>
      <c r="M213" s="132">
        <v>3312</v>
      </c>
      <c r="N213" s="132">
        <v>11542</v>
      </c>
      <c r="O213" s="132">
        <v>4561</v>
      </c>
      <c r="P213" s="132">
        <v>4328</v>
      </c>
    </row>
    <row r="214" spans="1:16" hidden="1" x14ac:dyDescent="0.2">
      <c r="A214" s="51">
        <v>39264</v>
      </c>
      <c r="B214" s="177">
        <v>132910</v>
      </c>
      <c r="C214" s="132">
        <f t="shared" si="3"/>
        <v>11852</v>
      </c>
      <c r="D214" s="177">
        <v>121058</v>
      </c>
      <c r="E214" s="132">
        <v>13884</v>
      </c>
      <c r="F214" s="132">
        <v>5043</v>
      </c>
      <c r="G214" s="132">
        <v>1897</v>
      </c>
      <c r="H214" s="132">
        <v>1036</v>
      </c>
      <c r="I214" s="132">
        <v>2291</v>
      </c>
      <c r="J214" s="132">
        <v>7552</v>
      </c>
      <c r="K214" s="132">
        <v>21580</v>
      </c>
      <c r="L214" s="132">
        <v>6088</v>
      </c>
      <c r="M214" s="132">
        <v>3020</v>
      </c>
      <c r="N214" s="132">
        <v>14911</v>
      </c>
      <c r="O214" s="132">
        <v>3167</v>
      </c>
      <c r="P214" s="132">
        <v>4333</v>
      </c>
    </row>
    <row r="215" spans="1:16" hidden="1" x14ac:dyDescent="0.2">
      <c r="A215" s="51">
        <v>39295</v>
      </c>
      <c r="B215" s="177">
        <v>122395</v>
      </c>
      <c r="C215" s="132">
        <f t="shared" si="3"/>
        <v>11654</v>
      </c>
      <c r="D215" s="177">
        <v>110741</v>
      </c>
      <c r="E215" s="132">
        <v>9282</v>
      </c>
      <c r="F215" s="132">
        <v>5561</v>
      </c>
      <c r="G215" s="132">
        <v>2669</v>
      </c>
      <c r="H215" s="132">
        <v>805</v>
      </c>
      <c r="I215" s="132">
        <v>1242</v>
      </c>
      <c r="J215" s="132">
        <v>5247</v>
      </c>
      <c r="K215" s="132">
        <v>19642</v>
      </c>
      <c r="L215" s="132">
        <v>4758</v>
      </c>
      <c r="M215" s="132">
        <v>4164</v>
      </c>
      <c r="N215" s="132">
        <v>14226</v>
      </c>
      <c r="O215" s="132">
        <v>1998</v>
      </c>
      <c r="P215" s="132">
        <v>4416</v>
      </c>
    </row>
    <row r="216" spans="1:16" hidden="1" x14ac:dyDescent="0.2">
      <c r="A216" s="51">
        <v>39326</v>
      </c>
      <c r="B216" s="177">
        <v>107653</v>
      </c>
      <c r="C216" s="132">
        <f t="shared" si="3"/>
        <v>9150</v>
      </c>
      <c r="D216" s="177">
        <v>98503</v>
      </c>
      <c r="E216" s="132">
        <v>9208</v>
      </c>
      <c r="F216" s="132">
        <v>4864</v>
      </c>
      <c r="G216" s="132">
        <v>2026</v>
      </c>
      <c r="H216" s="132">
        <v>495</v>
      </c>
      <c r="I216" s="132">
        <v>1520</v>
      </c>
      <c r="J216" s="132">
        <v>5433</v>
      </c>
      <c r="K216" s="132">
        <v>17410</v>
      </c>
      <c r="L216" s="132">
        <v>4010</v>
      </c>
      <c r="M216" s="132">
        <v>3010</v>
      </c>
      <c r="N216" s="132">
        <v>11979</v>
      </c>
      <c r="O216" s="132">
        <v>1283</v>
      </c>
      <c r="P216" s="132">
        <v>4291</v>
      </c>
    </row>
    <row r="217" spans="1:16" hidden="1" x14ac:dyDescent="0.2">
      <c r="A217" s="51">
        <v>39356</v>
      </c>
      <c r="B217" s="177">
        <v>129519</v>
      </c>
      <c r="C217" s="132">
        <f t="shared" si="3"/>
        <v>11535</v>
      </c>
      <c r="D217" s="177">
        <v>117984</v>
      </c>
      <c r="E217" s="132">
        <v>9547</v>
      </c>
      <c r="F217" s="132">
        <v>6941</v>
      </c>
      <c r="G217" s="132">
        <v>2299</v>
      </c>
      <c r="H217" s="132">
        <v>494</v>
      </c>
      <c r="I217" s="132">
        <v>1642</v>
      </c>
      <c r="J217" s="132">
        <v>5978</v>
      </c>
      <c r="K217" s="132">
        <v>25097</v>
      </c>
      <c r="L217" s="132">
        <v>4685</v>
      </c>
      <c r="M217" s="132">
        <v>2698</v>
      </c>
      <c r="N217" s="132">
        <v>14355</v>
      </c>
      <c r="O217" s="132">
        <v>1597</v>
      </c>
      <c r="P217" s="132">
        <v>3438</v>
      </c>
    </row>
    <row r="218" spans="1:16" hidden="1" x14ac:dyDescent="0.2">
      <c r="A218" s="51">
        <v>39387</v>
      </c>
      <c r="B218" s="177">
        <v>125596</v>
      </c>
      <c r="C218" s="132">
        <f t="shared" si="3"/>
        <v>10384</v>
      </c>
      <c r="D218" s="177">
        <v>115212</v>
      </c>
      <c r="E218" s="132">
        <v>9640</v>
      </c>
      <c r="F218" s="132">
        <v>5432</v>
      </c>
      <c r="G218" s="132">
        <v>1267</v>
      </c>
      <c r="H218" s="132">
        <v>831</v>
      </c>
      <c r="I218" s="132">
        <v>1123</v>
      </c>
      <c r="J218" s="132">
        <v>6729</v>
      </c>
      <c r="K218" s="132">
        <v>23764</v>
      </c>
      <c r="L218" s="132">
        <v>5165</v>
      </c>
      <c r="M218" s="132">
        <v>3191</v>
      </c>
      <c r="N218" s="132">
        <v>13732</v>
      </c>
      <c r="O218" s="132">
        <v>1441</v>
      </c>
      <c r="P218" s="132">
        <v>3411</v>
      </c>
    </row>
    <row r="219" spans="1:16" hidden="1" x14ac:dyDescent="0.2">
      <c r="A219" s="51">
        <v>39417</v>
      </c>
      <c r="B219" s="177">
        <v>78653</v>
      </c>
      <c r="C219" s="132">
        <f t="shared" si="3"/>
        <v>8069</v>
      </c>
      <c r="D219" s="177">
        <v>70584</v>
      </c>
      <c r="E219" s="132">
        <v>8071</v>
      </c>
      <c r="F219" s="132">
        <v>3580</v>
      </c>
      <c r="G219" s="132">
        <v>1592</v>
      </c>
      <c r="H219" s="132">
        <v>381</v>
      </c>
      <c r="I219" s="132">
        <v>975</v>
      </c>
      <c r="J219" s="132">
        <v>6283</v>
      </c>
      <c r="K219" s="132">
        <v>8811</v>
      </c>
      <c r="L219" s="132">
        <v>2838</v>
      </c>
      <c r="M219" s="132">
        <v>1081</v>
      </c>
      <c r="N219" s="132">
        <v>8826</v>
      </c>
      <c r="O219" s="132">
        <v>616</v>
      </c>
      <c r="P219" s="132">
        <v>3034</v>
      </c>
    </row>
    <row r="220" spans="1:16" hidden="1" x14ac:dyDescent="0.2">
      <c r="A220" s="51">
        <v>39448</v>
      </c>
      <c r="B220" s="177">
        <v>100956</v>
      </c>
      <c r="C220" s="132">
        <f t="shared" si="3"/>
        <v>10255</v>
      </c>
      <c r="D220" s="177">
        <v>90701</v>
      </c>
      <c r="E220" s="132">
        <v>6646</v>
      </c>
      <c r="F220" s="132">
        <v>5430</v>
      </c>
      <c r="G220" s="132">
        <v>1347</v>
      </c>
      <c r="H220" s="132">
        <v>289</v>
      </c>
      <c r="I220" s="132">
        <v>1198</v>
      </c>
      <c r="J220" s="132">
        <v>5573</v>
      </c>
      <c r="K220" s="132">
        <v>10746</v>
      </c>
      <c r="L220" s="132">
        <v>3576</v>
      </c>
      <c r="M220" s="132">
        <v>2008</v>
      </c>
      <c r="N220" s="132">
        <v>15822</v>
      </c>
      <c r="O220" s="132">
        <v>4740</v>
      </c>
      <c r="P220" s="132">
        <v>3234</v>
      </c>
    </row>
    <row r="221" spans="1:16" hidden="1" x14ac:dyDescent="0.2">
      <c r="A221" s="51">
        <v>39479</v>
      </c>
      <c r="B221" s="177">
        <v>113182</v>
      </c>
      <c r="C221" s="132">
        <f t="shared" si="3"/>
        <v>9443</v>
      </c>
      <c r="D221" s="177">
        <v>103739</v>
      </c>
      <c r="E221" s="132">
        <v>9904</v>
      </c>
      <c r="F221" s="132">
        <v>4784</v>
      </c>
      <c r="G221" s="132">
        <v>2306</v>
      </c>
      <c r="H221" s="132">
        <v>454</v>
      </c>
      <c r="I221" s="132">
        <v>1193</v>
      </c>
      <c r="J221" s="132">
        <v>5773</v>
      </c>
      <c r="K221" s="132">
        <v>11600</v>
      </c>
      <c r="L221" s="132">
        <v>4664</v>
      </c>
      <c r="M221" s="132">
        <v>3418</v>
      </c>
      <c r="N221" s="132">
        <v>12385</v>
      </c>
      <c r="O221" s="132">
        <v>3835</v>
      </c>
      <c r="P221" s="132">
        <v>2996</v>
      </c>
    </row>
    <row r="222" spans="1:16" hidden="1" x14ac:dyDescent="0.2">
      <c r="A222" s="51">
        <v>39508</v>
      </c>
      <c r="B222" s="177">
        <v>106179</v>
      </c>
      <c r="C222" s="132">
        <f t="shared" si="3"/>
        <v>10800</v>
      </c>
      <c r="D222" s="177">
        <v>95379</v>
      </c>
      <c r="E222" s="132">
        <v>9891</v>
      </c>
      <c r="F222" s="132">
        <v>4510</v>
      </c>
      <c r="G222" s="132">
        <v>1475</v>
      </c>
      <c r="H222" s="132">
        <v>867</v>
      </c>
      <c r="I222" s="132">
        <v>1525</v>
      </c>
      <c r="J222" s="132">
        <v>6409</v>
      </c>
      <c r="K222" s="132">
        <v>12415</v>
      </c>
      <c r="L222" s="132">
        <v>4972</v>
      </c>
      <c r="M222" s="132">
        <v>2617</v>
      </c>
      <c r="N222" s="132">
        <v>8431</v>
      </c>
      <c r="O222" s="132">
        <v>1550</v>
      </c>
      <c r="P222" s="132">
        <v>3063</v>
      </c>
    </row>
    <row r="223" spans="1:16" hidden="1" x14ac:dyDescent="0.2">
      <c r="A223" s="51">
        <v>39539</v>
      </c>
      <c r="B223" s="177">
        <v>119968</v>
      </c>
      <c r="C223" s="132">
        <f t="shared" si="3"/>
        <v>13076</v>
      </c>
      <c r="D223" s="177">
        <v>106892</v>
      </c>
      <c r="E223" s="132">
        <v>8600</v>
      </c>
      <c r="F223" s="132">
        <v>6745</v>
      </c>
      <c r="G223" s="132">
        <v>1905</v>
      </c>
      <c r="H223" s="132">
        <v>490</v>
      </c>
      <c r="I223" s="132">
        <v>1951</v>
      </c>
      <c r="J223" s="132">
        <v>7008</v>
      </c>
      <c r="K223" s="132">
        <v>18740</v>
      </c>
      <c r="L223" s="132">
        <v>5538</v>
      </c>
      <c r="M223" s="132">
        <v>3013</v>
      </c>
      <c r="N223" s="132">
        <v>10537</v>
      </c>
      <c r="O223" s="132">
        <v>1913</v>
      </c>
      <c r="P223" s="132">
        <v>2802</v>
      </c>
    </row>
    <row r="224" spans="1:16" hidden="1" x14ac:dyDescent="0.2">
      <c r="A224" s="51">
        <v>39569</v>
      </c>
      <c r="B224" s="177">
        <v>123364</v>
      </c>
      <c r="C224" s="132">
        <f t="shared" si="3"/>
        <v>13294</v>
      </c>
      <c r="D224" s="177">
        <v>110070</v>
      </c>
      <c r="E224" s="132">
        <v>9654</v>
      </c>
      <c r="F224" s="132">
        <v>6899</v>
      </c>
      <c r="G224" s="132">
        <v>1787</v>
      </c>
      <c r="H224" s="132">
        <v>629</v>
      </c>
      <c r="I224" s="132">
        <v>1912</v>
      </c>
      <c r="J224" s="132">
        <v>5812</v>
      </c>
      <c r="K224" s="132">
        <v>18625</v>
      </c>
      <c r="L224" s="132">
        <v>5700</v>
      </c>
      <c r="M224" s="132">
        <v>2634</v>
      </c>
      <c r="N224" s="132">
        <v>10551</v>
      </c>
      <c r="O224" s="132">
        <v>2811</v>
      </c>
      <c r="P224" s="132">
        <v>3254</v>
      </c>
    </row>
    <row r="225" spans="1:17" hidden="1" x14ac:dyDescent="0.2">
      <c r="A225" s="51">
        <v>39600</v>
      </c>
      <c r="B225" s="177">
        <v>128770</v>
      </c>
      <c r="C225" s="132">
        <f t="shared" si="3"/>
        <v>15833</v>
      </c>
      <c r="D225" s="177">
        <v>112937</v>
      </c>
      <c r="E225" s="132">
        <v>8960</v>
      </c>
      <c r="F225" s="132">
        <v>6373</v>
      </c>
      <c r="G225" s="132">
        <v>1664</v>
      </c>
      <c r="H225" s="132">
        <v>978</v>
      </c>
      <c r="I225" s="132">
        <v>1641</v>
      </c>
      <c r="J225" s="132">
        <v>5874</v>
      </c>
      <c r="K225" s="132">
        <v>20583</v>
      </c>
      <c r="L225" s="132">
        <v>5792</v>
      </c>
      <c r="M225" s="132">
        <v>2818</v>
      </c>
      <c r="N225" s="132">
        <v>12981</v>
      </c>
      <c r="O225" s="132">
        <v>1966</v>
      </c>
      <c r="P225" s="132">
        <v>3149</v>
      </c>
    </row>
    <row r="226" spans="1:17" hidden="1" x14ac:dyDescent="0.2">
      <c r="A226" s="51">
        <v>39630</v>
      </c>
      <c r="B226" s="177">
        <v>132520</v>
      </c>
      <c r="C226" s="132">
        <f t="shared" si="3"/>
        <v>14142</v>
      </c>
      <c r="D226" s="177">
        <v>118378</v>
      </c>
      <c r="E226" s="132">
        <v>11612</v>
      </c>
      <c r="F226" s="132">
        <v>3525</v>
      </c>
      <c r="G226" s="132">
        <v>1206</v>
      </c>
      <c r="H226" s="132">
        <v>916</v>
      </c>
      <c r="I226" s="132">
        <v>2060</v>
      </c>
      <c r="J226" s="132">
        <v>7770</v>
      </c>
      <c r="K226" s="132">
        <v>23667</v>
      </c>
      <c r="L226" s="132">
        <v>4727</v>
      </c>
      <c r="M226" s="132">
        <v>3080</v>
      </c>
      <c r="N226" s="132">
        <v>12546</v>
      </c>
      <c r="O226" s="132">
        <v>2857</v>
      </c>
      <c r="P226" s="132">
        <v>3154</v>
      </c>
    </row>
    <row r="227" spans="1:17" hidden="1" x14ac:dyDescent="0.2">
      <c r="A227" s="51">
        <v>39661</v>
      </c>
      <c r="B227" s="177">
        <v>125637</v>
      </c>
      <c r="C227" s="132">
        <f t="shared" si="3"/>
        <v>14932</v>
      </c>
      <c r="D227" s="177">
        <v>110705</v>
      </c>
      <c r="E227" s="132">
        <v>10076</v>
      </c>
      <c r="F227" s="132">
        <v>4746</v>
      </c>
      <c r="G227" s="132">
        <v>1244</v>
      </c>
      <c r="H227" s="132">
        <v>527</v>
      </c>
      <c r="I227" s="132">
        <v>1703</v>
      </c>
      <c r="J227" s="132">
        <v>6550</v>
      </c>
      <c r="K227" s="132">
        <v>21139</v>
      </c>
      <c r="L227" s="132">
        <v>4799</v>
      </c>
      <c r="M227" s="132">
        <v>3679</v>
      </c>
      <c r="N227" s="132">
        <v>11740</v>
      </c>
      <c r="O227" s="132">
        <v>2357</v>
      </c>
      <c r="P227" s="132">
        <v>3215</v>
      </c>
    </row>
    <row r="228" spans="1:17" hidden="1" x14ac:dyDescent="0.2">
      <c r="A228" s="51">
        <v>39692</v>
      </c>
      <c r="B228" s="177">
        <v>131506</v>
      </c>
      <c r="C228" s="132">
        <f t="shared" si="3"/>
        <v>36553</v>
      </c>
      <c r="D228" s="177">
        <v>94953</v>
      </c>
      <c r="E228" s="132">
        <v>11472</v>
      </c>
      <c r="F228" s="132">
        <v>3941</v>
      </c>
      <c r="G228" s="132">
        <v>870</v>
      </c>
      <c r="H228" s="132">
        <v>585</v>
      </c>
      <c r="I228" s="132">
        <v>1800</v>
      </c>
      <c r="J228" s="132">
        <v>6654</v>
      </c>
      <c r="K228" s="132">
        <v>23987</v>
      </c>
      <c r="L228" s="132">
        <v>5542</v>
      </c>
      <c r="M228" s="132">
        <v>2969</v>
      </c>
      <c r="N228" s="132">
        <v>15315</v>
      </c>
      <c r="O228" s="132">
        <v>1939</v>
      </c>
      <c r="P228" s="132">
        <v>3123</v>
      </c>
    </row>
    <row r="229" spans="1:17" hidden="1" x14ac:dyDescent="0.2">
      <c r="A229" s="51">
        <v>39722</v>
      </c>
      <c r="B229" s="177">
        <v>137768</v>
      </c>
      <c r="C229" s="132">
        <f t="shared" si="3"/>
        <v>15318</v>
      </c>
      <c r="D229" s="177">
        <v>122450</v>
      </c>
      <c r="E229" s="132">
        <v>13157</v>
      </c>
      <c r="F229" s="132">
        <v>4076</v>
      </c>
      <c r="G229" s="132">
        <v>1633</v>
      </c>
      <c r="H229" s="132">
        <v>427</v>
      </c>
      <c r="I229" s="132">
        <v>2073</v>
      </c>
      <c r="J229" s="132">
        <v>8188</v>
      </c>
      <c r="K229" s="132">
        <v>19605</v>
      </c>
      <c r="L229" s="132">
        <v>6070</v>
      </c>
      <c r="M229" s="132">
        <v>3982</v>
      </c>
      <c r="N229" s="132">
        <v>15615</v>
      </c>
      <c r="O229" s="132">
        <v>2082</v>
      </c>
      <c r="P229" s="132">
        <v>2503</v>
      </c>
    </row>
    <row r="230" spans="1:17" hidden="1" x14ac:dyDescent="0.2">
      <c r="A230" s="51">
        <v>39753</v>
      </c>
      <c r="B230" s="177">
        <v>128970</v>
      </c>
      <c r="C230" s="132">
        <f t="shared" si="3"/>
        <v>13366</v>
      </c>
      <c r="D230" s="177">
        <v>115604</v>
      </c>
      <c r="E230" s="132">
        <v>13175</v>
      </c>
      <c r="F230" s="132">
        <v>3853</v>
      </c>
      <c r="G230" s="132">
        <v>1618</v>
      </c>
      <c r="H230" s="132">
        <v>890</v>
      </c>
      <c r="I230" s="132">
        <v>2161</v>
      </c>
      <c r="J230" s="132">
        <v>8591</v>
      </c>
      <c r="K230" s="132">
        <v>19482</v>
      </c>
      <c r="L230" s="132">
        <v>6013</v>
      </c>
      <c r="M230" s="132">
        <v>3035</v>
      </c>
      <c r="N230" s="132">
        <v>12241</v>
      </c>
      <c r="O230" s="132">
        <v>1450</v>
      </c>
      <c r="P230" s="132">
        <v>2484</v>
      </c>
    </row>
    <row r="231" spans="1:17" hidden="1" x14ac:dyDescent="0.2">
      <c r="A231" s="51">
        <v>39783</v>
      </c>
      <c r="B231" s="177">
        <v>93856</v>
      </c>
      <c r="C231" s="132">
        <f t="shared" si="3"/>
        <v>10503</v>
      </c>
      <c r="D231" s="177">
        <v>83353</v>
      </c>
      <c r="E231" s="132">
        <v>10378</v>
      </c>
      <c r="F231" s="132">
        <v>2546</v>
      </c>
      <c r="G231" s="132">
        <v>1451</v>
      </c>
      <c r="H231" s="132">
        <v>576</v>
      </c>
      <c r="I231" s="132">
        <v>1112</v>
      </c>
      <c r="J231" s="132">
        <v>8125</v>
      </c>
      <c r="K231" s="132">
        <v>16444</v>
      </c>
      <c r="L231" s="132">
        <v>4869</v>
      </c>
      <c r="M231" s="132">
        <v>1968</v>
      </c>
      <c r="N231" s="132">
        <v>7725</v>
      </c>
      <c r="O231" s="132">
        <v>816</v>
      </c>
      <c r="P231" s="132">
        <v>2206</v>
      </c>
    </row>
    <row r="232" spans="1:17" x14ac:dyDescent="0.2">
      <c r="A232" s="51">
        <v>39814</v>
      </c>
      <c r="B232" s="235">
        <v>113879</v>
      </c>
      <c r="C232" s="132">
        <f t="shared" si="3"/>
        <v>11497</v>
      </c>
      <c r="D232" s="235">
        <v>102382</v>
      </c>
      <c r="E232" s="132">
        <v>8353</v>
      </c>
      <c r="F232" s="132">
        <v>1955</v>
      </c>
      <c r="G232" s="132">
        <v>1259</v>
      </c>
      <c r="H232" s="132">
        <v>515</v>
      </c>
      <c r="I232" s="132">
        <v>1713</v>
      </c>
      <c r="J232" s="132">
        <v>7400</v>
      </c>
      <c r="K232" s="132">
        <v>20427</v>
      </c>
      <c r="L232" s="132">
        <v>5126</v>
      </c>
      <c r="M232" s="132">
        <v>2299</v>
      </c>
      <c r="N232" s="132">
        <v>10835</v>
      </c>
      <c r="O232" s="132">
        <v>1265</v>
      </c>
      <c r="P232" s="132">
        <v>4435</v>
      </c>
      <c r="Q232" s="146">
        <v>4435</v>
      </c>
    </row>
    <row r="233" spans="1:17" x14ac:dyDescent="0.2">
      <c r="A233" s="51">
        <v>39845</v>
      </c>
      <c r="B233" s="235">
        <v>134785</v>
      </c>
      <c r="C233" s="132">
        <f t="shared" si="3"/>
        <v>12832</v>
      </c>
      <c r="D233" s="235">
        <v>121953</v>
      </c>
      <c r="E233" s="132">
        <v>10331</v>
      </c>
      <c r="F233" s="132">
        <v>3211</v>
      </c>
      <c r="G233" s="132">
        <v>1619</v>
      </c>
      <c r="H233" s="132">
        <v>795</v>
      </c>
      <c r="I233" s="132">
        <v>1557</v>
      </c>
      <c r="J233" s="132">
        <v>7766</v>
      </c>
      <c r="K233" s="132">
        <v>22126</v>
      </c>
      <c r="L233" s="132">
        <v>5592</v>
      </c>
      <c r="M233" s="132">
        <v>2742</v>
      </c>
      <c r="N233" s="132">
        <v>12559</v>
      </c>
      <c r="O233" s="132">
        <v>1449</v>
      </c>
      <c r="P233" s="132">
        <v>3645</v>
      </c>
      <c r="Q233" s="146">
        <v>3645</v>
      </c>
    </row>
    <row r="234" spans="1:17" x14ac:dyDescent="0.2">
      <c r="A234" s="51">
        <v>39873</v>
      </c>
      <c r="B234" s="235">
        <v>144310</v>
      </c>
      <c r="C234" s="132">
        <f t="shared" si="3"/>
        <v>14279</v>
      </c>
      <c r="D234" s="235">
        <v>130031</v>
      </c>
      <c r="E234" s="132">
        <v>14242</v>
      </c>
      <c r="F234" s="132">
        <v>5191</v>
      </c>
      <c r="G234" s="132">
        <v>1759</v>
      </c>
      <c r="H234" s="132">
        <v>755</v>
      </c>
      <c r="I234" s="132">
        <v>1807</v>
      </c>
      <c r="J234" s="132">
        <v>7604</v>
      </c>
      <c r="K234" s="132">
        <v>20163</v>
      </c>
      <c r="L234" s="132">
        <v>5618</v>
      </c>
      <c r="M234" s="132">
        <v>4660</v>
      </c>
      <c r="N234" s="132">
        <v>14922</v>
      </c>
      <c r="O234" s="132">
        <v>2339</v>
      </c>
      <c r="P234" s="132">
        <v>3728</v>
      </c>
      <c r="Q234" s="146">
        <v>3728</v>
      </c>
    </row>
    <row r="235" spans="1:17" x14ac:dyDescent="0.2">
      <c r="A235" s="51">
        <v>39904</v>
      </c>
      <c r="B235" s="235">
        <v>115919</v>
      </c>
      <c r="C235" s="132">
        <f t="shared" si="3"/>
        <v>12619</v>
      </c>
      <c r="D235" s="235">
        <v>103300</v>
      </c>
      <c r="E235" s="132">
        <v>9791</v>
      </c>
      <c r="F235" s="132">
        <v>3286</v>
      </c>
      <c r="G235" s="132">
        <v>1384</v>
      </c>
      <c r="H235" s="132">
        <v>538</v>
      </c>
      <c r="I235" s="132">
        <v>1403</v>
      </c>
      <c r="J235" s="132">
        <v>7336</v>
      </c>
      <c r="K235" s="132">
        <v>18223</v>
      </c>
      <c r="L235" s="132">
        <v>4108</v>
      </c>
      <c r="M235" s="132">
        <v>2668</v>
      </c>
      <c r="N235" s="132">
        <v>9863</v>
      </c>
      <c r="O235" s="132">
        <v>1671</v>
      </c>
      <c r="P235" s="132">
        <v>2494</v>
      </c>
      <c r="Q235" s="146">
        <v>2494</v>
      </c>
    </row>
    <row r="236" spans="1:17" x14ac:dyDescent="0.2">
      <c r="A236" s="51">
        <v>39934</v>
      </c>
      <c r="B236" s="235">
        <v>129524</v>
      </c>
      <c r="C236" s="132">
        <f t="shared" si="3"/>
        <v>14672</v>
      </c>
      <c r="D236" s="235">
        <v>114852</v>
      </c>
      <c r="E236" s="132">
        <v>11016</v>
      </c>
      <c r="F236" s="132">
        <v>3555</v>
      </c>
      <c r="G236" s="132">
        <v>1439</v>
      </c>
      <c r="H236" s="132">
        <v>641</v>
      </c>
      <c r="I236" s="132">
        <v>1839</v>
      </c>
      <c r="J236" s="132">
        <v>7483</v>
      </c>
      <c r="K236" s="132">
        <v>20872</v>
      </c>
      <c r="L236" s="132">
        <v>4878</v>
      </c>
      <c r="M236" s="132">
        <v>3120</v>
      </c>
      <c r="N236" s="132">
        <v>11931</v>
      </c>
      <c r="O236" s="132">
        <v>3448</v>
      </c>
      <c r="P236" s="132">
        <v>3554</v>
      </c>
      <c r="Q236" s="146">
        <v>3554</v>
      </c>
    </row>
    <row r="237" spans="1:17" x14ac:dyDescent="0.2">
      <c r="A237" s="51">
        <v>39965</v>
      </c>
      <c r="B237" s="235">
        <v>144833</v>
      </c>
      <c r="C237" s="132">
        <f t="shared" si="3"/>
        <v>19141</v>
      </c>
      <c r="D237" s="235">
        <v>125692</v>
      </c>
      <c r="E237" s="132">
        <v>14060</v>
      </c>
      <c r="F237" s="132">
        <v>3298</v>
      </c>
      <c r="G237" s="132">
        <v>2364</v>
      </c>
      <c r="H237" s="132">
        <v>639</v>
      </c>
      <c r="I237" s="132">
        <v>1537</v>
      </c>
      <c r="J237" s="132">
        <v>7470</v>
      </c>
      <c r="K237" s="132">
        <v>24521</v>
      </c>
      <c r="L237" s="132">
        <v>4495</v>
      </c>
      <c r="M237" s="132">
        <v>3063</v>
      </c>
      <c r="N237" s="132">
        <v>12165</v>
      </c>
      <c r="O237" s="132">
        <v>2698</v>
      </c>
      <c r="P237" s="132">
        <v>2670</v>
      </c>
      <c r="Q237" s="146">
        <v>2670</v>
      </c>
    </row>
    <row r="238" spans="1:17" x14ac:dyDescent="0.2">
      <c r="A238" s="51">
        <v>39995</v>
      </c>
      <c r="B238" s="235">
        <v>153482</v>
      </c>
      <c r="C238" s="132">
        <f t="shared" si="3"/>
        <v>17762</v>
      </c>
      <c r="D238" s="235">
        <v>135720</v>
      </c>
      <c r="E238" s="132">
        <v>12682</v>
      </c>
      <c r="F238" s="132">
        <v>4276</v>
      </c>
      <c r="G238" s="132">
        <v>1620</v>
      </c>
      <c r="H238" s="132">
        <v>806</v>
      </c>
      <c r="I238" s="132">
        <v>1895</v>
      </c>
      <c r="J238" s="132">
        <v>7186</v>
      </c>
      <c r="K238" s="132">
        <v>26907</v>
      </c>
      <c r="L238" s="132">
        <v>4373</v>
      </c>
      <c r="M238" s="132">
        <v>3861</v>
      </c>
      <c r="N238" s="132">
        <v>17167</v>
      </c>
      <c r="O238" s="132">
        <v>2629</v>
      </c>
      <c r="P238" s="132">
        <v>3758</v>
      </c>
      <c r="Q238" s="146">
        <v>3758</v>
      </c>
    </row>
    <row r="239" spans="1:17" x14ac:dyDescent="0.2">
      <c r="A239" s="51">
        <v>40026</v>
      </c>
      <c r="B239" s="235">
        <v>146667</v>
      </c>
      <c r="C239" s="132">
        <f t="shared" si="3"/>
        <v>15828</v>
      </c>
      <c r="D239" s="235">
        <v>130839</v>
      </c>
      <c r="E239" s="132">
        <v>10659</v>
      </c>
      <c r="F239" s="132">
        <v>5756</v>
      </c>
      <c r="G239" s="132">
        <v>1721</v>
      </c>
      <c r="H239" s="132">
        <v>871</v>
      </c>
      <c r="I239" s="132">
        <v>1693</v>
      </c>
      <c r="J239" s="132">
        <v>7967</v>
      </c>
      <c r="K239" s="132">
        <v>22448</v>
      </c>
      <c r="L239" s="132">
        <v>3667</v>
      </c>
      <c r="M239" s="132">
        <v>3181</v>
      </c>
      <c r="N239" s="132">
        <v>21921</v>
      </c>
      <c r="O239" s="132">
        <v>2034</v>
      </c>
      <c r="P239" s="132">
        <v>2971</v>
      </c>
      <c r="Q239" s="146">
        <v>2971</v>
      </c>
    </row>
    <row r="240" spans="1:17" x14ac:dyDescent="0.2">
      <c r="A240" s="51">
        <v>40057</v>
      </c>
      <c r="B240" s="235">
        <v>137832</v>
      </c>
      <c r="C240" s="132">
        <f t="shared" si="3"/>
        <v>14790</v>
      </c>
      <c r="D240" s="235">
        <v>123042</v>
      </c>
      <c r="E240" s="132">
        <v>10082</v>
      </c>
      <c r="F240" s="132">
        <v>3067</v>
      </c>
      <c r="G240" s="132">
        <v>1394</v>
      </c>
      <c r="H240" s="132">
        <v>948</v>
      </c>
      <c r="I240" s="132">
        <v>2161</v>
      </c>
      <c r="J240" s="132">
        <v>8227</v>
      </c>
      <c r="K240" s="132">
        <v>25483</v>
      </c>
      <c r="L240" s="132">
        <v>4587</v>
      </c>
      <c r="M240" s="132">
        <v>2890</v>
      </c>
      <c r="N240" s="132">
        <v>11846</v>
      </c>
      <c r="O240" s="132">
        <v>2781</v>
      </c>
      <c r="P240" s="132">
        <v>3056</v>
      </c>
      <c r="Q240" s="146">
        <v>3056</v>
      </c>
    </row>
    <row r="241" spans="1:17" x14ac:dyDescent="0.2">
      <c r="A241" s="51">
        <v>40087</v>
      </c>
      <c r="B241" s="235">
        <v>138837</v>
      </c>
      <c r="C241" s="132">
        <f t="shared" si="3"/>
        <v>15929</v>
      </c>
      <c r="D241" s="235">
        <v>122908</v>
      </c>
      <c r="E241" s="132">
        <v>12376</v>
      </c>
      <c r="F241" s="132">
        <v>3973</v>
      </c>
      <c r="G241" s="132">
        <v>1349</v>
      </c>
      <c r="H241" s="132">
        <v>542</v>
      </c>
      <c r="I241" s="132">
        <v>2478</v>
      </c>
      <c r="J241" s="132">
        <v>7429</v>
      </c>
      <c r="K241" s="132">
        <v>20819</v>
      </c>
      <c r="L241" s="132">
        <v>4981</v>
      </c>
      <c r="M241" s="132">
        <v>3420</v>
      </c>
      <c r="N241" s="132">
        <v>11304</v>
      </c>
      <c r="O241" s="132">
        <v>1589</v>
      </c>
      <c r="P241" s="132">
        <v>3200</v>
      </c>
      <c r="Q241" s="146">
        <v>3200</v>
      </c>
    </row>
    <row r="242" spans="1:17" x14ac:dyDescent="0.2">
      <c r="A242" s="51">
        <v>40118</v>
      </c>
      <c r="B242" s="235">
        <v>136217</v>
      </c>
      <c r="C242" s="132">
        <f t="shared" si="3"/>
        <v>14061</v>
      </c>
      <c r="D242" s="235">
        <v>122156</v>
      </c>
      <c r="E242" s="132">
        <v>12435</v>
      </c>
      <c r="F242" s="132">
        <v>3747</v>
      </c>
      <c r="G242" s="132">
        <v>1395</v>
      </c>
      <c r="H242" s="132">
        <v>537</v>
      </c>
      <c r="I242" s="132">
        <v>2439</v>
      </c>
      <c r="J242" s="132">
        <v>7834</v>
      </c>
      <c r="K242" s="132">
        <v>20688</v>
      </c>
      <c r="L242" s="132">
        <v>4373</v>
      </c>
      <c r="M242" s="132">
        <v>3710</v>
      </c>
      <c r="N242" s="132">
        <v>11049</v>
      </c>
      <c r="O242" s="132">
        <v>1581</v>
      </c>
      <c r="P242" s="132">
        <v>4000</v>
      </c>
      <c r="Q242" s="146">
        <v>4000</v>
      </c>
    </row>
    <row r="243" spans="1:17" x14ac:dyDescent="0.2">
      <c r="A243" s="51">
        <v>40148</v>
      </c>
      <c r="B243" s="235">
        <v>98996</v>
      </c>
      <c r="C243" s="132">
        <f t="shared" si="3"/>
        <v>11556</v>
      </c>
      <c r="D243" s="235">
        <v>87440</v>
      </c>
      <c r="E243" s="132">
        <v>8605</v>
      </c>
      <c r="F243" s="132">
        <v>2101</v>
      </c>
      <c r="G243" s="132">
        <v>777</v>
      </c>
      <c r="H243" s="132">
        <v>439</v>
      </c>
      <c r="I243" s="132">
        <v>1096</v>
      </c>
      <c r="J243" s="132">
        <v>7469</v>
      </c>
      <c r="K243" s="132">
        <v>17460</v>
      </c>
      <c r="L243" s="132">
        <v>2703</v>
      </c>
      <c r="M243" s="132">
        <v>2496</v>
      </c>
      <c r="N243" s="132">
        <v>6799</v>
      </c>
      <c r="O243" s="132">
        <v>818</v>
      </c>
      <c r="P243" s="132">
        <v>3020</v>
      </c>
      <c r="Q243" s="146">
        <v>3020</v>
      </c>
    </row>
    <row r="244" spans="1:17" x14ac:dyDescent="0.2">
      <c r="A244" s="51">
        <v>40179</v>
      </c>
      <c r="B244" s="235">
        <v>111972</v>
      </c>
      <c r="C244" s="132">
        <f t="shared" si="3"/>
        <v>13134</v>
      </c>
      <c r="D244" s="235">
        <v>98838</v>
      </c>
      <c r="E244" s="132">
        <v>8015</v>
      </c>
      <c r="F244" s="132">
        <v>2649</v>
      </c>
      <c r="G244" s="132">
        <v>1179</v>
      </c>
      <c r="H244" s="132">
        <v>469</v>
      </c>
      <c r="I244" s="132">
        <v>1851</v>
      </c>
      <c r="J244" s="132">
        <v>7973</v>
      </c>
      <c r="K244" s="132">
        <v>22543</v>
      </c>
      <c r="L244" s="132">
        <v>3233</v>
      </c>
      <c r="M244" s="132">
        <v>2629</v>
      </c>
      <c r="N244" s="132">
        <v>8470</v>
      </c>
      <c r="O244" s="132">
        <v>1539</v>
      </c>
      <c r="P244" s="132">
        <v>4856</v>
      </c>
      <c r="Q244" s="146">
        <v>4856</v>
      </c>
    </row>
    <row r="245" spans="1:17" x14ac:dyDescent="0.2">
      <c r="A245" s="51">
        <v>40210</v>
      </c>
      <c r="B245" s="235">
        <v>133688</v>
      </c>
      <c r="C245" s="132">
        <f t="shared" si="3"/>
        <v>14722</v>
      </c>
      <c r="D245" s="235">
        <v>118966</v>
      </c>
      <c r="E245" s="132">
        <v>10123</v>
      </c>
      <c r="F245" s="132">
        <v>4177</v>
      </c>
      <c r="G245" s="132">
        <v>1516</v>
      </c>
      <c r="H245" s="132">
        <v>647</v>
      </c>
      <c r="I245" s="132">
        <v>2069</v>
      </c>
      <c r="J245" s="132">
        <v>7669</v>
      </c>
      <c r="K245" s="132">
        <v>19618</v>
      </c>
      <c r="L245" s="132">
        <v>7236</v>
      </c>
      <c r="M245" s="132">
        <v>2819</v>
      </c>
      <c r="N245" s="132">
        <v>11258</v>
      </c>
      <c r="O245" s="132">
        <v>3699</v>
      </c>
      <c r="P245" s="132">
        <v>3991</v>
      </c>
      <c r="Q245" s="146">
        <v>3991</v>
      </c>
    </row>
    <row r="246" spans="1:17" x14ac:dyDescent="0.2">
      <c r="A246" s="51">
        <v>40238</v>
      </c>
      <c r="B246" s="235">
        <v>139872</v>
      </c>
      <c r="C246" s="132">
        <f t="shared" si="3"/>
        <v>14561</v>
      </c>
      <c r="D246" s="235">
        <v>125311</v>
      </c>
      <c r="E246" s="132">
        <v>11883</v>
      </c>
      <c r="F246" s="132">
        <v>3920</v>
      </c>
      <c r="G246" s="132">
        <v>1648</v>
      </c>
      <c r="H246" s="132">
        <v>686</v>
      </c>
      <c r="I246" s="132">
        <v>2312</v>
      </c>
      <c r="J246" s="132">
        <v>6898</v>
      </c>
      <c r="K246" s="132">
        <v>24373</v>
      </c>
      <c r="L246" s="132">
        <v>5272</v>
      </c>
      <c r="M246" s="132">
        <v>2753</v>
      </c>
      <c r="N246" s="132">
        <v>11882</v>
      </c>
      <c r="O246" s="132">
        <v>1540</v>
      </c>
      <c r="P246" s="132">
        <v>5900</v>
      </c>
      <c r="Q246" s="146">
        <v>5900</v>
      </c>
    </row>
    <row r="247" spans="1:17" x14ac:dyDescent="0.2">
      <c r="A247" s="51">
        <v>40269</v>
      </c>
      <c r="B247" s="235">
        <v>123498</v>
      </c>
      <c r="C247" s="132">
        <f>B247-D247</f>
        <v>13396</v>
      </c>
      <c r="D247" s="235">
        <v>110102</v>
      </c>
      <c r="E247" s="132">
        <v>11127</v>
      </c>
      <c r="F247" s="132">
        <v>3180</v>
      </c>
      <c r="G247" s="132">
        <v>1802</v>
      </c>
      <c r="H247" s="132">
        <v>413</v>
      </c>
      <c r="I247" s="132">
        <v>1944</v>
      </c>
      <c r="J247" s="132">
        <v>7668</v>
      </c>
      <c r="K247" s="132">
        <v>19616</v>
      </c>
      <c r="L247" s="132">
        <v>4276</v>
      </c>
      <c r="M247" s="132">
        <v>2849</v>
      </c>
      <c r="N247" s="132">
        <v>10033</v>
      </c>
      <c r="O247" s="132">
        <v>1066</v>
      </c>
      <c r="P247" s="132">
        <v>6000</v>
      </c>
      <c r="Q247" s="146">
        <v>6000</v>
      </c>
    </row>
    <row r="248" spans="1:17" x14ac:dyDescent="0.2">
      <c r="A248" s="51">
        <v>40299</v>
      </c>
      <c r="B248" s="235">
        <v>143076</v>
      </c>
      <c r="C248" s="132">
        <f t="shared" si="3"/>
        <v>17145</v>
      </c>
      <c r="D248" s="235">
        <v>125931</v>
      </c>
      <c r="E248" s="132">
        <v>13037</v>
      </c>
      <c r="F248" s="132">
        <v>3004</v>
      </c>
      <c r="G248" s="132">
        <v>2074</v>
      </c>
      <c r="H248" s="132">
        <v>618</v>
      </c>
      <c r="I248" s="132">
        <v>2179</v>
      </c>
      <c r="J248" s="132">
        <v>8162</v>
      </c>
      <c r="K248" s="132">
        <v>20002</v>
      </c>
      <c r="L248" s="132">
        <v>4536</v>
      </c>
      <c r="M248" s="132">
        <v>3295</v>
      </c>
      <c r="N248" s="132">
        <v>20265</v>
      </c>
      <c r="O248" s="132">
        <v>1001</v>
      </c>
      <c r="P248" s="132">
        <v>6500</v>
      </c>
      <c r="Q248" s="146">
        <v>6500</v>
      </c>
    </row>
    <row r="249" spans="1:17" x14ac:dyDescent="0.2">
      <c r="A249" s="51">
        <v>40330</v>
      </c>
      <c r="B249" s="235">
        <v>124007</v>
      </c>
      <c r="C249" s="132">
        <f t="shared" si="3"/>
        <v>14896</v>
      </c>
      <c r="D249" s="235">
        <v>109111</v>
      </c>
      <c r="E249" s="132">
        <v>13991</v>
      </c>
      <c r="F249" s="132">
        <v>3375</v>
      </c>
      <c r="G249" s="132">
        <v>1325</v>
      </c>
      <c r="H249" s="132">
        <v>360</v>
      </c>
      <c r="I249" s="132">
        <v>2148</v>
      </c>
      <c r="J249" s="132">
        <v>8055</v>
      </c>
      <c r="K249" s="132">
        <v>17263</v>
      </c>
      <c r="L249" s="132">
        <v>4381</v>
      </c>
      <c r="M249" s="132">
        <v>2841</v>
      </c>
      <c r="N249" s="132">
        <v>12186</v>
      </c>
      <c r="O249" s="132">
        <v>881</v>
      </c>
      <c r="P249" s="132">
        <v>6000</v>
      </c>
      <c r="Q249" s="146">
        <v>6000</v>
      </c>
    </row>
    <row r="250" spans="1:17" x14ac:dyDescent="0.2">
      <c r="A250" s="51">
        <v>40360</v>
      </c>
      <c r="B250" s="235">
        <v>127366</v>
      </c>
      <c r="C250" s="132">
        <f t="shared" si="3"/>
        <v>12653</v>
      </c>
      <c r="D250" s="235">
        <v>114713</v>
      </c>
      <c r="E250" s="132">
        <v>10630</v>
      </c>
      <c r="F250" s="132">
        <v>2756</v>
      </c>
      <c r="G250" s="132">
        <v>1779</v>
      </c>
      <c r="H250" s="132">
        <v>467</v>
      </c>
      <c r="I250" s="132">
        <v>1911</v>
      </c>
      <c r="J250" s="132">
        <v>8085</v>
      </c>
      <c r="K250" s="132">
        <v>22212</v>
      </c>
      <c r="L250" s="132">
        <v>5041</v>
      </c>
      <c r="M250" s="132">
        <v>2659</v>
      </c>
      <c r="N250" s="132">
        <v>10005</v>
      </c>
      <c r="O250" s="132">
        <v>1658</v>
      </c>
      <c r="P250" s="132">
        <v>5435</v>
      </c>
      <c r="Q250" s="146">
        <v>5435</v>
      </c>
    </row>
    <row r="251" spans="1:17" x14ac:dyDescent="0.2">
      <c r="A251" s="51">
        <v>40391</v>
      </c>
      <c r="B251" s="235">
        <v>124983</v>
      </c>
      <c r="C251" s="132">
        <f t="shared" si="3"/>
        <v>15123</v>
      </c>
      <c r="D251" s="235">
        <v>109860</v>
      </c>
      <c r="E251" s="132">
        <v>10970</v>
      </c>
      <c r="F251" s="132">
        <v>2904</v>
      </c>
      <c r="G251" s="132">
        <v>1205</v>
      </c>
      <c r="H251" s="132">
        <v>353</v>
      </c>
      <c r="I251" s="132">
        <v>759</v>
      </c>
      <c r="J251" s="132">
        <v>7540</v>
      </c>
      <c r="K251" s="132">
        <v>22301</v>
      </c>
      <c r="L251" s="132">
        <v>4559</v>
      </c>
      <c r="M251" s="132">
        <v>3114</v>
      </c>
      <c r="N251" s="132">
        <v>10765</v>
      </c>
      <c r="O251" s="132">
        <v>1574</v>
      </c>
      <c r="P251" s="132">
        <v>6200</v>
      </c>
      <c r="Q251" s="146">
        <v>6200</v>
      </c>
    </row>
    <row r="252" spans="1:17" x14ac:dyDescent="0.2">
      <c r="A252" s="51">
        <v>40422</v>
      </c>
      <c r="B252" s="235">
        <v>136235</v>
      </c>
      <c r="C252" s="132">
        <f t="shared" si="3"/>
        <v>16490</v>
      </c>
      <c r="D252" s="235">
        <v>119745</v>
      </c>
      <c r="E252" s="132">
        <v>9700</v>
      </c>
      <c r="F252" s="132">
        <v>3093</v>
      </c>
      <c r="G252" s="132">
        <v>345</v>
      </c>
      <c r="H252" s="132">
        <v>316</v>
      </c>
      <c r="I252" s="132">
        <v>2883</v>
      </c>
      <c r="J252" s="132">
        <v>7289</v>
      </c>
      <c r="K252" s="132">
        <v>27645</v>
      </c>
      <c r="L252" s="132">
        <v>4516</v>
      </c>
      <c r="M252" s="132">
        <v>3276</v>
      </c>
      <c r="N252" s="132">
        <v>13402</v>
      </c>
      <c r="O252" s="132">
        <v>924</v>
      </c>
      <c r="P252" s="132">
        <v>6800</v>
      </c>
      <c r="Q252" s="146">
        <v>6800</v>
      </c>
    </row>
    <row r="253" spans="1:17" x14ac:dyDescent="0.2">
      <c r="A253" s="51">
        <v>40452</v>
      </c>
      <c r="B253" s="235">
        <v>111097</v>
      </c>
      <c r="C253" s="132">
        <f t="shared" si="3"/>
        <v>13946</v>
      </c>
      <c r="D253" s="235">
        <v>97151</v>
      </c>
      <c r="E253" s="132">
        <v>6673</v>
      </c>
      <c r="F253" s="132">
        <v>2689</v>
      </c>
      <c r="G253" s="132">
        <v>939</v>
      </c>
      <c r="H253" s="132">
        <v>465</v>
      </c>
      <c r="I253" s="132">
        <v>2019</v>
      </c>
      <c r="J253" s="132">
        <v>7278</v>
      </c>
      <c r="K253" s="132">
        <v>16794</v>
      </c>
      <c r="L253" s="132">
        <v>4676</v>
      </c>
      <c r="M253" s="132">
        <v>3102</v>
      </c>
      <c r="N253" s="132">
        <v>12802</v>
      </c>
      <c r="O253" s="132">
        <v>1759</v>
      </c>
      <c r="P253" s="132">
        <v>5925</v>
      </c>
      <c r="Q253" s="146">
        <v>5925</v>
      </c>
    </row>
    <row r="254" spans="1:17" x14ac:dyDescent="0.2">
      <c r="A254" s="51">
        <v>40483</v>
      </c>
      <c r="B254" s="235">
        <v>106415</v>
      </c>
      <c r="C254" s="132">
        <f t="shared" si="3"/>
        <v>14469</v>
      </c>
      <c r="D254" s="235">
        <v>91946</v>
      </c>
      <c r="E254" s="132">
        <v>6983</v>
      </c>
      <c r="F254" s="132">
        <v>3340</v>
      </c>
      <c r="G254" s="132">
        <v>1081</v>
      </c>
      <c r="H254" s="132">
        <v>351</v>
      </c>
      <c r="I254" s="132">
        <v>1594</v>
      </c>
      <c r="J254" s="132">
        <v>7022</v>
      </c>
      <c r="K254" s="132">
        <v>19021</v>
      </c>
      <c r="L254" s="132">
        <v>3961</v>
      </c>
      <c r="M254" s="132">
        <v>2618</v>
      </c>
      <c r="N254" s="132">
        <v>11105</v>
      </c>
      <c r="O254" s="132">
        <v>1159</v>
      </c>
      <c r="P254" s="132">
        <v>4012</v>
      </c>
      <c r="Q254" s="146">
        <v>4012</v>
      </c>
    </row>
    <row r="255" spans="1:17" x14ac:dyDescent="0.2">
      <c r="A255" s="51">
        <v>40513</v>
      </c>
      <c r="B255" s="235">
        <v>85019</v>
      </c>
      <c r="C255" s="132">
        <f t="shared" si="3"/>
        <v>9778</v>
      </c>
      <c r="D255" s="235">
        <v>75241</v>
      </c>
      <c r="E255" s="132">
        <v>4934</v>
      </c>
      <c r="F255" s="132">
        <v>2049</v>
      </c>
      <c r="G255" s="132">
        <v>930</v>
      </c>
      <c r="H255" s="132">
        <v>101</v>
      </c>
      <c r="I255" s="132">
        <v>1167</v>
      </c>
      <c r="J255" s="132">
        <v>7143</v>
      </c>
      <c r="K255" s="132">
        <v>24746</v>
      </c>
      <c r="L255" s="132">
        <v>2679</v>
      </c>
      <c r="M255" s="132">
        <v>2033</v>
      </c>
      <c r="N255" s="132">
        <v>6421</v>
      </c>
      <c r="O255" s="132">
        <v>542</v>
      </c>
      <c r="P255" s="132">
        <v>2640</v>
      </c>
      <c r="Q255" s="146">
        <v>2640</v>
      </c>
    </row>
    <row r="256" spans="1:17" x14ac:dyDescent="0.2">
      <c r="A256" s="51">
        <v>40544</v>
      </c>
      <c r="B256" s="235">
        <v>91469</v>
      </c>
      <c r="C256" s="132">
        <f t="shared" si="3"/>
        <v>10372</v>
      </c>
      <c r="D256" s="235">
        <v>81097</v>
      </c>
      <c r="E256" s="132">
        <v>4253</v>
      </c>
      <c r="F256" s="132">
        <v>2019</v>
      </c>
      <c r="G256" s="132">
        <v>876</v>
      </c>
      <c r="H256" s="132">
        <v>293</v>
      </c>
      <c r="I256" s="132">
        <v>1493</v>
      </c>
      <c r="J256" s="132">
        <v>6512</v>
      </c>
      <c r="K256" s="132">
        <v>22549</v>
      </c>
      <c r="L256" s="132">
        <v>3222</v>
      </c>
      <c r="M256" s="132">
        <v>2516</v>
      </c>
      <c r="N256" s="132">
        <v>8018</v>
      </c>
      <c r="O256" s="132">
        <v>934</v>
      </c>
      <c r="P256" s="132">
        <v>3585</v>
      </c>
      <c r="Q256" s="146">
        <v>3585</v>
      </c>
    </row>
    <row r="257" spans="1:18" x14ac:dyDescent="0.2">
      <c r="A257" s="51">
        <v>40575</v>
      </c>
      <c r="B257" s="235">
        <v>111110</v>
      </c>
      <c r="C257" s="132">
        <f t="shared" si="3"/>
        <v>11703</v>
      </c>
      <c r="D257" s="235">
        <v>99407</v>
      </c>
      <c r="E257" s="132">
        <v>5379</v>
      </c>
      <c r="F257" s="132">
        <v>3184</v>
      </c>
      <c r="G257" s="132">
        <v>1197</v>
      </c>
      <c r="H257" s="132">
        <v>344</v>
      </c>
      <c r="I257" s="132">
        <v>1805</v>
      </c>
      <c r="J257" s="132">
        <v>6343</v>
      </c>
      <c r="K257" s="132">
        <v>28740</v>
      </c>
      <c r="L257" s="132">
        <v>4472</v>
      </c>
      <c r="M257" s="132">
        <v>3473</v>
      </c>
      <c r="N257" s="132">
        <v>9927</v>
      </c>
      <c r="O257" s="132">
        <v>1563</v>
      </c>
      <c r="P257" s="132">
        <v>2946</v>
      </c>
      <c r="Q257" s="146">
        <v>2946</v>
      </c>
    </row>
    <row r="258" spans="1:18" x14ac:dyDescent="0.2">
      <c r="A258" s="51">
        <v>40603</v>
      </c>
      <c r="B258" s="235">
        <v>117038</v>
      </c>
      <c r="C258" s="132">
        <f t="shared" si="3"/>
        <v>12632</v>
      </c>
      <c r="D258" s="235">
        <v>104406</v>
      </c>
      <c r="E258" s="132">
        <v>6907</v>
      </c>
      <c r="F258" s="132">
        <v>4548</v>
      </c>
      <c r="G258" s="132">
        <v>1301</v>
      </c>
      <c r="H258" s="132">
        <v>419</v>
      </c>
      <c r="I258" s="132">
        <v>826</v>
      </c>
      <c r="J258" s="132">
        <v>6034</v>
      </c>
      <c r="K258" s="132">
        <v>24728</v>
      </c>
      <c r="L258" s="132">
        <v>4818</v>
      </c>
      <c r="M258" s="132">
        <v>2831</v>
      </c>
      <c r="N258" s="132">
        <v>8569</v>
      </c>
      <c r="O258" s="132">
        <v>1405</v>
      </c>
      <c r="P258" s="132">
        <v>4354</v>
      </c>
      <c r="Q258" s="146">
        <v>4354</v>
      </c>
    </row>
    <row r="259" spans="1:18" x14ac:dyDescent="0.2">
      <c r="A259" s="51">
        <v>40634</v>
      </c>
      <c r="B259" s="235">
        <v>95672</v>
      </c>
      <c r="C259" s="132">
        <f t="shared" si="3"/>
        <v>10334</v>
      </c>
      <c r="D259" s="235">
        <v>85338</v>
      </c>
      <c r="E259" s="132">
        <v>5317</v>
      </c>
      <c r="F259" s="132">
        <v>3823</v>
      </c>
      <c r="G259" s="132">
        <v>1423</v>
      </c>
      <c r="H259" s="132">
        <v>290</v>
      </c>
      <c r="I259" s="132">
        <v>1581</v>
      </c>
      <c r="J259" s="132">
        <v>6031</v>
      </c>
      <c r="K259" s="132">
        <v>19903</v>
      </c>
      <c r="L259" s="132">
        <v>3398</v>
      </c>
      <c r="M259" s="132">
        <v>2711</v>
      </c>
      <c r="N259" s="132">
        <v>7212</v>
      </c>
      <c r="O259" s="132">
        <v>1016</v>
      </c>
      <c r="P259" s="132">
        <v>4428</v>
      </c>
      <c r="Q259" s="146">
        <v>4428</v>
      </c>
    </row>
    <row r="260" spans="1:18" x14ac:dyDescent="0.2">
      <c r="A260" s="51">
        <v>40664</v>
      </c>
      <c r="B260" s="235">
        <v>105433</v>
      </c>
      <c r="C260" s="132">
        <f t="shared" si="3"/>
        <v>10500</v>
      </c>
      <c r="D260" s="235">
        <v>94933</v>
      </c>
      <c r="E260" s="132">
        <v>5999</v>
      </c>
      <c r="F260" s="132">
        <v>6607</v>
      </c>
      <c r="G260" s="132">
        <v>1430</v>
      </c>
      <c r="H260" s="132">
        <v>351</v>
      </c>
      <c r="I260" s="132">
        <v>1469</v>
      </c>
      <c r="J260" s="132">
        <v>6728</v>
      </c>
      <c r="K260" s="132">
        <v>20295</v>
      </c>
      <c r="L260" s="132">
        <v>3556</v>
      </c>
      <c r="M260" s="132">
        <v>2599</v>
      </c>
      <c r="N260" s="132">
        <v>9172</v>
      </c>
      <c r="O260" s="132">
        <v>1098</v>
      </c>
      <c r="P260" s="132">
        <v>4520</v>
      </c>
      <c r="Q260" s="146">
        <v>4520</v>
      </c>
      <c r="R260" s="295"/>
    </row>
    <row r="261" spans="1:18" x14ac:dyDescent="0.2">
      <c r="A261" s="51">
        <v>40695</v>
      </c>
      <c r="B261" s="235">
        <v>101532</v>
      </c>
      <c r="C261" s="132">
        <f t="shared" ref="C261:C307" si="4">B261-D261</f>
        <v>14559</v>
      </c>
      <c r="D261" s="132">
        <v>86973</v>
      </c>
      <c r="E261" s="132">
        <v>7480</v>
      </c>
      <c r="F261" s="132">
        <v>5207</v>
      </c>
      <c r="G261" s="132">
        <v>975</v>
      </c>
      <c r="H261" s="132">
        <v>374</v>
      </c>
      <c r="I261" s="132">
        <v>1325</v>
      </c>
      <c r="J261" s="132">
        <v>5738</v>
      </c>
      <c r="K261" s="132">
        <v>17516</v>
      </c>
      <c r="L261" s="132">
        <v>3829</v>
      </c>
      <c r="M261" s="132">
        <v>2459</v>
      </c>
      <c r="N261" s="132">
        <v>8132</v>
      </c>
      <c r="O261" s="132">
        <v>1368</v>
      </c>
      <c r="P261" s="132">
        <v>3855</v>
      </c>
      <c r="Q261" s="146">
        <v>3855</v>
      </c>
      <c r="R261" s="295"/>
    </row>
    <row r="262" spans="1:18" x14ac:dyDescent="0.2">
      <c r="A262" s="51">
        <v>40725</v>
      </c>
      <c r="B262" s="235">
        <v>113057</v>
      </c>
      <c r="C262" s="132">
        <f t="shared" si="4"/>
        <v>10809</v>
      </c>
      <c r="D262" s="132">
        <v>102248</v>
      </c>
      <c r="E262" s="132">
        <v>7879</v>
      </c>
      <c r="F262" s="132">
        <v>4502</v>
      </c>
      <c r="G262" s="132">
        <v>1309</v>
      </c>
      <c r="H262" s="132">
        <v>549</v>
      </c>
      <c r="I262" s="132">
        <v>2056</v>
      </c>
      <c r="J262" s="132">
        <v>6124</v>
      </c>
      <c r="K262" s="132">
        <v>17611</v>
      </c>
      <c r="L262" s="132">
        <v>3913</v>
      </c>
      <c r="M262" s="132">
        <v>3476</v>
      </c>
      <c r="N262" s="132">
        <v>7393</v>
      </c>
      <c r="O262" s="132">
        <v>1765</v>
      </c>
      <c r="P262" s="132">
        <v>3492</v>
      </c>
      <c r="Q262" s="146">
        <v>3492</v>
      </c>
      <c r="R262" s="295"/>
    </row>
    <row r="263" spans="1:18" x14ac:dyDescent="0.2">
      <c r="A263" s="51">
        <v>40756</v>
      </c>
      <c r="B263" s="235">
        <v>104415</v>
      </c>
      <c r="C263" s="132">
        <f t="shared" si="4"/>
        <v>17982</v>
      </c>
      <c r="D263" s="132">
        <v>86433</v>
      </c>
      <c r="E263" s="132">
        <v>7482</v>
      </c>
      <c r="F263" s="132">
        <v>6460</v>
      </c>
      <c r="G263" s="132">
        <v>1137</v>
      </c>
      <c r="H263" s="132">
        <v>680</v>
      </c>
      <c r="I263" s="132">
        <v>1268</v>
      </c>
      <c r="J263" s="132">
        <v>4909</v>
      </c>
      <c r="K263" s="132">
        <v>15940</v>
      </c>
      <c r="L263" s="132">
        <v>4581</v>
      </c>
      <c r="M263" s="132">
        <v>3251</v>
      </c>
      <c r="N263" s="132">
        <v>6977</v>
      </c>
      <c r="O263" s="132">
        <v>1448</v>
      </c>
      <c r="P263" s="132">
        <v>3982</v>
      </c>
      <c r="Q263" s="146">
        <v>3982</v>
      </c>
      <c r="R263" s="295"/>
    </row>
    <row r="264" spans="1:18" x14ac:dyDescent="0.2">
      <c r="A264" s="51">
        <v>40787</v>
      </c>
      <c r="B264" s="235">
        <v>105870</v>
      </c>
      <c r="C264" s="132">
        <f t="shared" si="4"/>
        <v>19216</v>
      </c>
      <c r="D264" s="132">
        <v>86654</v>
      </c>
      <c r="E264" s="132">
        <v>7689</v>
      </c>
      <c r="F264" s="132">
        <v>5978</v>
      </c>
      <c r="G264" s="132">
        <v>610</v>
      </c>
      <c r="H264" s="132">
        <v>578</v>
      </c>
      <c r="I264" s="132">
        <v>1740</v>
      </c>
      <c r="J264" s="132">
        <v>4341</v>
      </c>
      <c r="K264" s="132">
        <v>19759</v>
      </c>
      <c r="L264" s="132">
        <v>4414</v>
      </c>
      <c r="M264" s="132">
        <v>3125</v>
      </c>
      <c r="N264" s="132">
        <v>7876</v>
      </c>
      <c r="O264" s="132">
        <v>1070</v>
      </c>
      <c r="P264" s="132">
        <v>3364</v>
      </c>
      <c r="Q264" s="146">
        <v>3364</v>
      </c>
      <c r="R264" s="295"/>
    </row>
    <row r="265" spans="1:18" x14ac:dyDescent="0.2">
      <c r="A265" s="51">
        <v>40817</v>
      </c>
      <c r="B265" s="235">
        <v>96110</v>
      </c>
      <c r="C265" s="132">
        <f t="shared" si="4"/>
        <v>13486</v>
      </c>
      <c r="D265" s="235">
        <v>82624</v>
      </c>
      <c r="E265" s="177">
        <v>6220</v>
      </c>
      <c r="F265" s="177">
        <v>6621</v>
      </c>
      <c r="G265" s="177">
        <v>588</v>
      </c>
      <c r="H265" s="235">
        <v>244</v>
      </c>
      <c r="I265" s="132">
        <v>1141</v>
      </c>
      <c r="J265" s="132">
        <v>3976</v>
      </c>
      <c r="K265" s="132">
        <v>12013</v>
      </c>
      <c r="L265" s="132">
        <v>5438</v>
      </c>
      <c r="M265" s="132">
        <v>3187</v>
      </c>
      <c r="N265" s="132">
        <v>8655</v>
      </c>
      <c r="O265" s="132">
        <v>924</v>
      </c>
      <c r="P265" s="132">
        <v>2893</v>
      </c>
      <c r="Q265" s="146">
        <v>2893</v>
      </c>
      <c r="R265" s="295"/>
    </row>
    <row r="266" spans="1:18" x14ac:dyDescent="0.2">
      <c r="A266" s="51">
        <v>40848</v>
      </c>
      <c r="B266" s="235">
        <v>97840</v>
      </c>
      <c r="C266" s="132">
        <f t="shared" si="4"/>
        <v>14120</v>
      </c>
      <c r="D266" s="235">
        <v>83720</v>
      </c>
      <c r="E266" s="177">
        <v>6482</v>
      </c>
      <c r="F266" s="177">
        <v>7447</v>
      </c>
      <c r="G266" s="177">
        <v>627</v>
      </c>
      <c r="H266" s="235">
        <v>461</v>
      </c>
      <c r="I266" s="132">
        <v>1171</v>
      </c>
      <c r="J266" s="132">
        <v>4410</v>
      </c>
      <c r="K266" s="132">
        <v>13803</v>
      </c>
      <c r="L266" s="132">
        <v>3987</v>
      </c>
      <c r="M266" s="132">
        <v>4811</v>
      </c>
      <c r="N266" s="132">
        <v>8658</v>
      </c>
      <c r="O266" s="132">
        <v>1435</v>
      </c>
      <c r="P266" s="132">
        <v>2488</v>
      </c>
      <c r="Q266" s="146">
        <v>2488</v>
      </c>
      <c r="R266" s="295"/>
    </row>
    <row r="267" spans="1:18" x14ac:dyDescent="0.2">
      <c r="A267" s="51">
        <v>40878</v>
      </c>
      <c r="B267" s="235">
        <v>64279</v>
      </c>
      <c r="C267" s="132">
        <f t="shared" si="4"/>
        <v>10400</v>
      </c>
      <c r="D267" s="235">
        <v>53879</v>
      </c>
      <c r="E267" s="177">
        <v>8376</v>
      </c>
      <c r="F267" s="177">
        <v>3629</v>
      </c>
      <c r="G267" s="177">
        <v>309</v>
      </c>
      <c r="H267" s="235">
        <v>259</v>
      </c>
      <c r="I267" s="132">
        <v>730</v>
      </c>
      <c r="J267" s="132">
        <v>3781</v>
      </c>
      <c r="K267" s="132">
        <v>9662</v>
      </c>
      <c r="L267" s="132">
        <v>2290</v>
      </c>
      <c r="M267" s="132">
        <v>3285</v>
      </c>
      <c r="N267" s="132">
        <v>4402</v>
      </c>
      <c r="O267" s="132">
        <v>571</v>
      </c>
      <c r="P267" s="132">
        <v>1640</v>
      </c>
      <c r="Q267" s="146">
        <v>1640</v>
      </c>
      <c r="R267" s="295"/>
    </row>
    <row r="268" spans="1:18" x14ac:dyDescent="0.2">
      <c r="A268" s="51">
        <v>40909</v>
      </c>
      <c r="B268" s="235">
        <v>76663</v>
      </c>
      <c r="C268" s="132">
        <f t="shared" si="4"/>
        <v>9173</v>
      </c>
      <c r="D268" s="235">
        <v>67490</v>
      </c>
      <c r="E268" s="177">
        <v>6626</v>
      </c>
      <c r="F268" s="177">
        <v>4188</v>
      </c>
      <c r="G268" s="177">
        <v>264</v>
      </c>
      <c r="H268" s="235">
        <v>321</v>
      </c>
      <c r="I268" s="132">
        <v>1251</v>
      </c>
      <c r="J268" s="132">
        <v>3717</v>
      </c>
      <c r="K268" s="132">
        <v>9405</v>
      </c>
      <c r="L268" s="132">
        <v>3477</v>
      </c>
      <c r="M268" s="132">
        <v>4217</v>
      </c>
      <c r="N268" s="132">
        <v>7230</v>
      </c>
      <c r="O268" s="132">
        <v>838</v>
      </c>
      <c r="P268" s="132">
        <v>1590</v>
      </c>
      <c r="Q268" s="146">
        <v>1590</v>
      </c>
      <c r="R268" s="295"/>
    </row>
    <row r="269" spans="1:18" x14ac:dyDescent="0.2">
      <c r="A269" s="51">
        <v>40940</v>
      </c>
      <c r="B269" s="235">
        <v>95322</v>
      </c>
      <c r="C269" s="132">
        <f t="shared" si="4"/>
        <v>10504</v>
      </c>
      <c r="D269" s="235">
        <v>84818</v>
      </c>
      <c r="E269" s="177">
        <v>6421</v>
      </c>
      <c r="F269" s="177">
        <v>6720</v>
      </c>
      <c r="G269" s="177">
        <v>345</v>
      </c>
      <c r="H269" s="235">
        <v>710</v>
      </c>
      <c r="I269" s="132">
        <v>1269</v>
      </c>
      <c r="J269" s="132">
        <v>4068</v>
      </c>
      <c r="K269" s="132">
        <v>12143</v>
      </c>
      <c r="L269" s="132">
        <v>4107</v>
      </c>
      <c r="M269" s="132">
        <v>6091</v>
      </c>
      <c r="N269" s="132">
        <v>7905</v>
      </c>
      <c r="O269" s="132">
        <v>987</v>
      </c>
      <c r="P269" s="132">
        <v>2259</v>
      </c>
      <c r="Q269" s="146">
        <v>2259</v>
      </c>
      <c r="R269" s="295"/>
    </row>
    <row r="270" spans="1:18" x14ac:dyDescent="0.2">
      <c r="A270" s="51">
        <v>40969</v>
      </c>
      <c r="B270" s="235">
        <v>101361</v>
      </c>
      <c r="C270" s="132">
        <f t="shared" si="4"/>
        <v>10871</v>
      </c>
      <c r="D270" s="235">
        <v>90490</v>
      </c>
      <c r="E270" s="177">
        <v>6674</v>
      </c>
      <c r="F270" s="177">
        <v>11178</v>
      </c>
      <c r="G270" s="177">
        <v>160</v>
      </c>
      <c r="H270" s="235">
        <v>423</v>
      </c>
      <c r="I270" s="132">
        <v>2006</v>
      </c>
      <c r="J270" s="132">
        <v>3799</v>
      </c>
      <c r="K270" s="132">
        <v>10661</v>
      </c>
      <c r="L270" s="132">
        <v>5089</v>
      </c>
      <c r="M270" s="132">
        <v>6182</v>
      </c>
      <c r="N270" s="132">
        <v>7524</v>
      </c>
      <c r="O270" s="132">
        <v>1115</v>
      </c>
      <c r="P270" s="132">
        <v>2006</v>
      </c>
      <c r="Q270" s="146">
        <v>2006</v>
      </c>
      <c r="R270" s="295"/>
    </row>
    <row r="271" spans="1:18" x14ac:dyDescent="0.2">
      <c r="A271" s="51">
        <v>41000</v>
      </c>
      <c r="B271" s="235">
        <v>80248</v>
      </c>
      <c r="C271" s="132">
        <f t="shared" si="4"/>
        <v>10098</v>
      </c>
      <c r="D271" s="235">
        <v>70150</v>
      </c>
      <c r="E271" s="177">
        <v>6630</v>
      </c>
      <c r="F271" s="177">
        <v>4986</v>
      </c>
      <c r="G271" s="177">
        <v>152</v>
      </c>
      <c r="H271" s="235">
        <v>350</v>
      </c>
      <c r="I271" s="132">
        <v>1591</v>
      </c>
      <c r="J271" s="132">
        <v>3374</v>
      </c>
      <c r="K271" s="132">
        <v>9428</v>
      </c>
      <c r="L271" s="132">
        <v>3524</v>
      </c>
      <c r="M271" s="132">
        <v>3944</v>
      </c>
      <c r="N271" s="132">
        <v>7098</v>
      </c>
      <c r="O271" s="132">
        <v>1083</v>
      </c>
      <c r="P271" s="132">
        <v>2194</v>
      </c>
      <c r="Q271" s="219">
        <f>I271+J271</f>
        <v>4965</v>
      </c>
      <c r="R271" s="295"/>
    </row>
    <row r="272" spans="1:18" x14ac:dyDescent="0.2">
      <c r="A272" s="51">
        <v>41030</v>
      </c>
      <c r="B272" s="235">
        <v>90562</v>
      </c>
      <c r="C272" s="132">
        <f t="shared" si="4"/>
        <v>11254</v>
      </c>
      <c r="D272" s="235">
        <v>79308</v>
      </c>
      <c r="E272" s="177">
        <v>6931</v>
      </c>
      <c r="F272" s="177">
        <v>4543</v>
      </c>
      <c r="G272" s="177">
        <v>159</v>
      </c>
      <c r="H272" s="235">
        <v>537</v>
      </c>
      <c r="I272" s="132">
        <v>2411</v>
      </c>
      <c r="J272" s="132">
        <v>3355</v>
      </c>
      <c r="K272" s="132">
        <v>14658</v>
      </c>
      <c r="L272" s="132">
        <v>3973</v>
      </c>
      <c r="M272" s="132">
        <v>2492</v>
      </c>
      <c r="N272" s="132">
        <v>7892</v>
      </c>
      <c r="O272" s="132">
        <v>1041</v>
      </c>
      <c r="P272" s="132">
        <v>1891</v>
      </c>
      <c r="Q272" s="146"/>
      <c r="R272" s="295"/>
    </row>
    <row r="273" spans="1:18" x14ac:dyDescent="0.2">
      <c r="A273" s="51">
        <v>41061</v>
      </c>
      <c r="B273" s="235">
        <v>84294</v>
      </c>
      <c r="C273" s="132">
        <f t="shared" si="4"/>
        <v>10716</v>
      </c>
      <c r="D273" s="235">
        <v>73578</v>
      </c>
      <c r="E273" s="177">
        <v>6655</v>
      </c>
      <c r="F273" s="177">
        <v>3038</v>
      </c>
      <c r="G273" s="177">
        <v>125</v>
      </c>
      <c r="H273" s="235">
        <v>590</v>
      </c>
      <c r="I273" s="132">
        <v>2048</v>
      </c>
      <c r="J273" s="132">
        <v>3373</v>
      </c>
      <c r="K273" s="132">
        <v>10056</v>
      </c>
      <c r="L273" s="132">
        <v>4548</v>
      </c>
      <c r="M273" s="132">
        <v>2500</v>
      </c>
      <c r="N273" s="132">
        <v>9580</v>
      </c>
      <c r="O273" s="132">
        <v>1079</v>
      </c>
      <c r="P273" s="132">
        <v>1976</v>
      </c>
      <c r="Q273" s="146"/>
      <c r="R273" s="295"/>
    </row>
    <row r="274" spans="1:18" x14ac:dyDescent="0.2">
      <c r="A274" s="51">
        <v>41091</v>
      </c>
      <c r="B274" s="235">
        <v>83069</v>
      </c>
      <c r="C274" s="132">
        <f t="shared" si="4"/>
        <v>11383</v>
      </c>
      <c r="D274" s="235">
        <v>71686</v>
      </c>
      <c r="E274" s="177">
        <v>5643</v>
      </c>
      <c r="F274" s="177">
        <v>2626</v>
      </c>
      <c r="G274" s="177">
        <v>268</v>
      </c>
      <c r="H274" s="235">
        <v>297</v>
      </c>
      <c r="I274" s="132">
        <v>2685</v>
      </c>
      <c r="J274" s="132">
        <v>3332</v>
      </c>
      <c r="K274" s="132">
        <v>10834</v>
      </c>
      <c r="L274" s="132">
        <v>4596</v>
      </c>
      <c r="M274" s="132">
        <v>2144</v>
      </c>
      <c r="N274" s="132">
        <v>11884</v>
      </c>
      <c r="O274" s="132">
        <v>911</v>
      </c>
      <c r="P274" s="132">
        <v>1520</v>
      </c>
      <c r="Q274" s="295"/>
      <c r="R274" s="295"/>
    </row>
    <row r="275" spans="1:18" x14ac:dyDescent="0.2">
      <c r="A275" s="51">
        <v>41122</v>
      </c>
      <c r="B275" s="235">
        <v>81990</v>
      </c>
      <c r="C275" s="132">
        <f t="shared" si="4"/>
        <v>14212</v>
      </c>
      <c r="D275" s="235">
        <v>67778</v>
      </c>
      <c r="E275" s="177">
        <v>6176</v>
      </c>
      <c r="F275" s="177">
        <v>2522</v>
      </c>
      <c r="G275" s="177">
        <v>193</v>
      </c>
      <c r="H275" s="235">
        <v>414</v>
      </c>
      <c r="I275" s="132">
        <v>2036</v>
      </c>
      <c r="J275" s="132">
        <v>3427</v>
      </c>
      <c r="K275" s="132">
        <v>11463</v>
      </c>
      <c r="L275" s="132">
        <v>3626</v>
      </c>
      <c r="M275" s="132">
        <v>2342</v>
      </c>
      <c r="N275" s="132">
        <v>8474</v>
      </c>
      <c r="O275" s="132">
        <v>1083</v>
      </c>
      <c r="P275" s="132">
        <v>1908</v>
      </c>
      <c r="Q275" s="295"/>
      <c r="R275" s="295"/>
    </row>
    <row r="276" spans="1:18" x14ac:dyDescent="0.2">
      <c r="A276" s="51">
        <v>41153</v>
      </c>
      <c r="B276" s="235">
        <v>75557</v>
      </c>
      <c r="C276" s="132">
        <f t="shared" si="4"/>
        <v>14095</v>
      </c>
      <c r="D276" s="235">
        <v>61462</v>
      </c>
      <c r="E276" s="177">
        <v>5865</v>
      </c>
      <c r="F276" s="177">
        <v>1845</v>
      </c>
      <c r="G276" s="177">
        <v>159</v>
      </c>
      <c r="H276" s="235">
        <v>649</v>
      </c>
      <c r="I276" s="132">
        <v>1831</v>
      </c>
      <c r="J276" s="132">
        <v>3407</v>
      </c>
      <c r="K276" s="132">
        <v>12486</v>
      </c>
      <c r="L276" s="132">
        <v>3593</v>
      </c>
      <c r="M276" s="132">
        <v>2282</v>
      </c>
      <c r="N276" s="132">
        <v>7439</v>
      </c>
      <c r="O276" s="132">
        <v>1289</v>
      </c>
      <c r="P276" s="132">
        <v>1516</v>
      </c>
      <c r="Q276" s="295"/>
      <c r="R276" s="295"/>
    </row>
    <row r="277" spans="1:18" x14ac:dyDescent="0.2">
      <c r="A277" s="51">
        <v>41183</v>
      </c>
      <c r="B277" s="235">
        <v>78429</v>
      </c>
      <c r="C277" s="132">
        <f t="shared" si="4"/>
        <v>14974</v>
      </c>
      <c r="D277" s="235">
        <v>63455</v>
      </c>
      <c r="E277" s="177">
        <v>5343</v>
      </c>
      <c r="F277" s="177">
        <v>2501</v>
      </c>
      <c r="G277" s="177">
        <v>197</v>
      </c>
      <c r="H277" s="235">
        <v>1053</v>
      </c>
      <c r="I277" s="132">
        <v>1551</v>
      </c>
      <c r="J277" s="132">
        <v>3642</v>
      </c>
      <c r="K277" s="132">
        <v>12909</v>
      </c>
      <c r="L277" s="132">
        <v>4725</v>
      </c>
      <c r="M277" s="132">
        <v>3018</v>
      </c>
      <c r="N277" s="132">
        <v>6855</v>
      </c>
      <c r="O277" s="132">
        <v>603</v>
      </c>
      <c r="P277" s="132">
        <v>1161</v>
      </c>
      <c r="Q277" s="295"/>
      <c r="R277" s="295"/>
    </row>
    <row r="278" spans="1:18" x14ac:dyDescent="0.2">
      <c r="A278" s="51">
        <v>41214</v>
      </c>
      <c r="B278" s="235">
        <v>77585</v>
      </c>
      <c r="C278" s="132">
        <f t="shared" si="4"/>
        <v>12031</v>
      </c>
      <c r="D278" s="235">
        <v>65554</v>
      </c>
      <c r="E278" s="177">
        <v>5256</v>
      </c>
      <c r="F278" s="177">
        <v>2663</v>
      </c>
      <c r="G278" s="177">
        <v>184</v>
      </c>
      <c r="H278" s="235">
        <v>1150</v>
      </c>
      <c r="I278" s="132">
        <v>1310</v>
      </c>
      <c r="J278" s="132">
        <v>3490</v>
      </c>
      <c r="K278" s="132">
        <v>11312</v>
      </c>
      <c r="L278" s="132">
        <v>4018</v>
      </c>
      <c r="M278" s="132">
        <v>2393</v>
      </c>
      <c r="N278" s="132">
        <v>6770</v>
      </c>
      <c r="O278" s="132">
        <v>1270</v>
      </c>
      <c r="P278" s="132">
        <v>1400</v>
      </c>
      <c r="Q278" s="295"/>
      <c r="R278" s="295"/>
    </row>
    <row r="279" spans="1:18" x14ac:dyDescent="0.2">
      <c r="A279" s="51">
        <v>41244</v>
      </c>
      <c r="B279" s="235">
        <v>51838</v>
      </c>
      <c r="C279" s="132">
        <f t="shared" si="4"/>
        <v>8210</v>
      </c>
      <c r="D279" s="235">
        <v>43628</v>
      </c>
      <c r="E279" s="177">
        <v>4639</v>
      </c>
      <c r="F279" s="177">
        <v>964</v>
      </c>
      <c r="G279" s="177">
        <v>142</v>
      </c>
      <c r="H279" s="235">
        <v>602</v>
      </c>
      <c r="I279" s="132">
        <v>1355</v>
      </c>
      <c r="J279" s="132">
        <v>3484</v>
      </c>
      <c r="K279" s="132">
        <v>6481</v>
      </c>
      <c r="L279" s="132">
        <v>2271</v>
      </c>
      <c r="M279" s="132">
        <v>1745</v>
      </c>
      <c r="N279" s="132">
        <v>3458</v>
      </c>
      <c r="O279" s="132">
        <v>596</v>
      </c>
      <c r="P279" s="132">
        <v>923</v>
      </c>
      <c r="Q279" s="295"/>
      <c r="R279" s="295"/>
    </row>
    <row r="280" spans="1:18" x14ac:dyDescent="0.2">
      <c r="A280" s="51">
        <v>41275</v>
      </c>
      <c r="B280" s="235">
        <v>59087</v>
      </c>
      <c r="C280" s="132">
        <f t="shared" si="4"/>
        <v>6821</v>
      </c>
      <c r="D280" s="235">
        <v>52266</v>
      </c>
      <c r="E280" s="177">
        <v>3941</v>
      </c>
      <c r="F280" s="177">
        <v>1788</v>
      </c>
      <c r="G280" s="177">
        <v>123</v>
      </c>
      <c r="H280" s="235">
        <v>209</v>
      </c>
      <c r="I280" s="132">
        <v>1519</v>
      </c>
      <c r="J280" s="132">
        <v>2622</v>
      </c>
      <c r="K280" s="132">
        <v>8551</v>
      </c>
      <c r="L280" s="132">
        <v>3632</v>
      </c>
      <c r="M280" s="132">
        <v>1581</v>
      </c>
      <c r="N280" s="132">
        <v>5478</v>
      </c>
      <c r="O280" s="132">
        <v>548</v>
      </c>
      <c r="P280" s="132">
        <v>895</v>
      </c>
    </row>
    <row r="281" spans="1:18" x14ac:dyDescent="0.2">
      <c r="A281" s="51">
        <v>41306</v>
      </c>
      <c r="B281" s="235">
        <v>65248</v>
      </c>
      <c r="C281" s="132">
        <f t="shared" si="4"/>
        <v>7867</v>
      </c>
      <c r="D281" s="235">
        <v>57381</v>
      </c>
      <c r="E281" s="177">
        <v>4707</v>
      </c>
      <c r="F281" s="177">
        <v>2359</v>
      </c>
      <c r="G281" s="177">
        <v>43</v>
      </c>
      <c r="H281" s="235">
        <v>336</v>
      </c>
      <c r="I281" s="132">
        <v>1434</v>
      </c>
      <c r="J281" s="132">
        <v>2798</v>
      </c>
      <c r="K281" s="132">
        <v>9799</v>
      </c>
      <c r="L281" s="132">
        <v>4119</v>
      </c>
      <c r="M281" s="132">
        <v>2167</v>
      </c>
      <c r="N281" s="132">
        <v>5589</v>
      </c>
      <c r="O281" s="132">
        <v>1454</v>
      </c>
      <c r="P281" s="132">
        <v>1224</v>
      </c>
    </row>
    <row r="282" spans="1:18" x14ac:dyDescent="0.2">
      <c r="A282" s="51">
        <v>41334</v>
      </c>
      <c r="B282" s="235">
        <v>65959</v>
      </c>
      <c r="C282" s="132">
        <f t="shared" si="4"/>
        <v>8677</v>
      </c>
      <c r="D282" s="235">
        <v>57282</v>
      </c>
      <c r="E282" s="177">
        <v>5088</v>
      </c>
      <c r="F282" s="177">
        <v>2289</v>
      </c>
      <c r="G282" s="177">
        <v>205</v>
      </c>
      <c r="H282" s="235">
        <v>260</v>
      </c>
      <c r="I282" s="132">
        <v>1374</v>
      </c>
      <c r="J282" s="132">
        <v>4442</v>
      </c>
      <c r="K282" s="132">
        <v>7800</v>
      </c>
      <c r="L282" s="132">
        <v>3360</v>
      </c>
      <c r="M282" s="132">
        <v>1782</v>
      </c>
      <c r="N282" s="132">
        <v>6092</v>
      </c>
      <c r="O282" s="132">
        <v>1033</v>
      </c>
      <c r="P282" s="132">
        <v>1407</v>
      </c>
    </row>
    <row r="283" spans="1:18" x14ac:dyDescent="0.2">
      <c r="A283" s="51">
        <v>41365</v>
      </c>
      <c r="B283" s="235">
        <v>80208</v>
      </c>
      <c r="C283" s="132">
        <f t="shared" si="4"/>
        <v>10585</v>
      </c>
      <c r="D283" s="235">
        <v>69623</v>
      </c>
      <c r="E283" s="177">
        <v>6817</v>
      </c>
      <c r="F283" s="177">
        <v>2425</v>
      </c>
      <c r="G283" s="177">
        <v>105</v>
      </c>
      <c r="H283" s="235">
        <v>325</v>
      </c>
      <c r="I283" s="132">
        <v>1675</v>
      </c>
      <c r="J283" s="132">
        <v>2901</v>
      </c>
      <c r="K283" s="132">
        <v>10481</v>
      </c>
      <c r="L283" s="132">
        <v>3689</v>
      </c>
      <c r="M283" s="132">
        <v>2240</v>
      </c>
      <c r="N283" s="132">
        <v>6435</v>
      </c>
      <c r="O283" s="132">
        <v>1560</v>
      </c>
      <c r="P283" s="132">
        <v>1874</v>
      </c>
    </row>
    <row r="284" spans="1:18" x14ac:dyDescent="0.2">
      <c r="A284" s="51">
        <v>41395</v>
      </c>
      <c r="B284" s="235">
        <v>82842</v>
      </c>
      <c r="C284" s="132">
        <f t="shared" si="4"/>
        <v>11071</v>
      </c>
      <c r="D284" s="235">
        <v>71771</v>
      </c>
      <c r="E284" s="177">
        <v>6030</v>
      </c>
      <c r="F284" s="177">
        <v>2970</v>
      </c>
      <c r="G284" s="177">
        <v>85</v>
      </c>
      <c r="H284" s="235">
        <v>549</v>
      </c>
      <c r="I284" s="132">
        <v>1760</v>
      </c>
      <c r="J284" s="132">
        <v>5427</v>
      </c>
      <c r="K284" s="132">
        <v>11188</v>
      </c>
      <c r="L284" s="132">
        <v>3740</v>
      </c>
      <c r="M284" s="132">
        <v>2294</v>
      </c>
      <c r="N284" s="132">
        <v>5873</v>
      </c>
      <c r="O284" s="132">
        <v>1419</v>
      </c>
      <c r="P284" s="132">
        <v>1339</v>
      </c>
    </row>
    <row r="285" spans="1:18" x14ac:dyDescent="0.2">
      <c r="A285" s="51">
        <v>41426</v>
      </c>
      <c r="B285" s="235">
        <v>77149</v>
      </c>
      <c r="C285" s="132">
        <f t="shared" si="4"/>
        <v>8877</v>
      </c>
      <c r="D285" s="235">
        <v>68272</v>
      </c>
      <c r="E285" s="177">
        <v>6039</v>
      </c>
      <c r="F285" s="177">
        <v>2696</v>
      </c>
      <c r="G285" s="177">
        <v>116</v>
      </c>
      <c r="H285" s="235">
        <v>350</v>
      </c>
      <c r="I285" s="132">
        <v>1888</v>
      </c>
      <c r="J285" s="132">
        <v>6665</v>
      </c>
      <c r="K285" s="132">
        <v>9217</v>
      </c>
      <c r="L285" s="132">
        <v>3425</v>
      </c>
      <c r="M285" s="132">
        <v>2401</v>
      </c>
      <c r="N285" s="132">
        <v>4473</v>
      </c>
      <c r="O285" s="132">
        <v>1623</v>
      </c>
      <c r="P285" s="132">
        <v>994</v>
      </c>
    </row>
    <row r="286" spans="1:18" x14ac:dyDescent="0.2">
      <c r="A286" s="51">
        <v>41456</v>
      </c>
      <c r="B286" s="235">
        <v>92823</v>
      </c>
      <c r="C286" s="132">
        <f t="shared" si="4"/>
        <v>11831</v>
      </c>
      <c r="D286" s="235">
        <v>80992</v>
      </c>
      <c r="E286" s="177">
        <v>6054</v>
      </c>
      <c r="F286" s="177">
        <v>3572</v>
      </c>
      <c r="G286" s="177">
        <v>390</v>
      </c>
      <c r="H286" s="235">
        <v>539</v>
      </c>
      <c r="I286" s="132">
        <v>1622</v>
      </c>
      <c r="J286" s="132">
        <v>5838</v>
      </c>
      <c r="K286" s="132">
        <v>13595</v>
      </c>
      <c r="L286" s="132">
        <v>4714</v>
      </c>
      <c r="M286" s="132">
        <v>2473</v>
      </c>
      <c r="N286" s="132">
        <v>7890</v>
      </c>
      <c r="O286" s="132">
        <v>1465</v>
      </c>
      <c r="P286" s="132">
        <v>1557</v>
      </c>
    </row>
    <row r="287" spans="1:18" x14ac:dyDescent="0.2">
      <c r="A287" s="51">
        <v>41487</v>
      </c>
      <c r="B287" s="235">
        <v>82072</v>
      </c>
      <c r="C287" s="132">
        <f t="shared" si="4"/>
        <v>10686</v>
      </c>
      <c r="D287" s="235">
        <v>71386</v>
      </c>
      <c r="E287" s="177">
        <v>6545</v>
      </c>
      <c r="F287" s="177">
        <v>2900</v>
      </c>
      <c r="G287" s="177">
        <v>840</v>
      </c>
      <c r="H287" s="235">
        <v>331</v>
      </c>
      <c r="I287" s="132">
        <v>1756</v>
      </c>
      <c r="J287" s="132">
        <v>3789</v>
      </c>
      <c r="K287" s="132">
        <v>9949</v>
      </c>
      <c r="L287" s="132">
        <v>3729</v>
      </c>
      <c r="M287" s="132">
        <v>1958</v>
      </c>
      <c r="N287" s="132">
        <v>9151</v>
      </c>
      <c r="O287" s="132">
        <v>1297</v>
      </c>
      <c r="P287" s="132">
        <v>1157</v>
      </c>
    </row>
    <row r="288" spans="1:18" x14ac:dyDescent="0.2">
      <c r="A288" s="51">
        <v>41518</v>
      </c>
      <c r="B288" s="235">
        <v>76463</v>
      </c>
      <c r="C288" s="132">
        <f t="shared" si="4"/>
        <v>8799</v>
      </c>
      <c r="D288" s="235">
        <v>67664</v>
      </c>
      <c r="E288" s="177">
        <v>5335</v>
      </c>
      <c r="F288" s="177">
        <v>2900</v>
      </c>
      <c r="G288" s="177">
        <v>508</v>
      </c>
      <c r="H288" s="235">
        <v>347</v>
      </c>
      <c r="I288" s="132">
        <v>1412</v>
      </c>
      <c r="J288" s="132">
        <v>4851</v>
      </c>
      <c r="K288" s="132">
        <v>10837</v>
      </c>
      <c r="L288" s="132">
        <v>3689</v>
      </c>
      <c r="M288" s="132">
        <v>2410</v>
      </c>
      <c r="N288" s="132">
        <v>5953</v>
      </c>
      <c r="O288" s="132">
        <v>1137</v>
      </c>
      <c r="P288" s="132">
        <v>1226</v>
      </c>
    </row>
    <row r="289" spans="1:17" x14ac:dyDescent="0.2">
      <c r="A289" s="51">
        <v>41548</v>
      </c>
      <c r="B289" s="235">
        <v>84001</v>
      </c>
      <c r="C289" s="132">
        <f t="shared" si="4"/>
        <v>10250</v>
      </c>
      <c r="D289" s="235">
        <v>73751</v>
      </c>
      <c r="E289" s="177">
        <v>7092</v>
      </c>
      <c r="F289" s="177">
        <v>3500</v>
      </c>
      <c r="G289" s="177">
        <v>514</v>
      </c>
      <c r="H289" s="235">
        <v>461</v>
      </c>
      <c r="I289" s="132">
        <v>1984</v>
      </c>
      <c r="J289" s="132">
        <v>2700</v>
      </c>
      <c r="K289" s="132">
        <v>11101</v>
      </c>
      <c r="L289" s="132">
        <v>4096</v>
      </c>
      <c r="M289" s="132">
        <v>2410</v>
      </c>
      <c r="N289" s="132">
        <v>7370</v>
      </c>
      <c r="O289" s="132">
        <v>1373</v>
      </c>
      <c r="P289" s="132">
        <v>1372</v>
      </c>
    </row>
    <row r="290" spans="1:17" x14ac:dyDescent="0.2">
      <c r="A290" s="51">
        <v>41579</v>
      </c>
      <c r="B290" s="235">
        <v>73144</v>
      </c>
      <c r="C290" s="132">
        <f t="shared" si="4"/>
        <v>10983</v>
      </c>
      <c r="D290" s="235">
        <v>62161</v>
      </c>
      <c r="E290" s="177">
        <v>5410</v>
      </c>
      <c r="F290" s="177">
        <v>4171</v>
      </c>
      <c r="G290" s="177">
        <v>771</v>
      </c>
      <c r="H290" s="235">
        <v>461</v>
      </c>
      <c r="I290" s="132">
        <v>1480</v>
      </c>
      <c r="J290" s="132">
        <v>2455</v>
      </c>
      <c r="K290" s="132">
        <v>6408</v>
      </c>
      <c r="L290" s="132">
        <v>4373</v>
      </c>
      <c r="M290" s="132">
        <v>2115</v>
      </c>
      <c r="N290" s="132">
        <v>6108</v>
      </c>
      <c r="O290" s="132">
        <v>1532</v>
      </c>
      <c r="P290" s="132">
        <v>1261</v>
      </c>
    </row>
    <row r="291" spans="1:17" x14ac:dyDescent="0.2">
      <c r="A291" s="51">
        <v>41609</v>
      </c>
      <c r="B291" s="235">
        <v>46944</v>
      </c>
      <c r="C291" s="132">
        <f t="shared" si="4"/>
        <v>7577</v>
      </c>
      <c r="D291" s="235">
        <v>39367</v>
      </c>
      <c r="E291" s="177">
        <v>2766</v>
      </c>
      <c r="F291" s="177">
        <v>1878</v>
      </c>
      <c r="G291" s="177">
        <v>0</v>
      </c>
      <c r="H291" s="235">
        <v>269</v>
      </c>
      <c r="I291" s="132">
        <v>860</v>
      </c>
      <c r="J291" s="132">
        <v>2350</v>
      </c>
      <c r="K291" s="132">
        <v>3671</v>
      </c>
      <c r="L291" s="132">
        <v>2495</v>
      </c>
      <c r="M291" s="132">
        <v>1571</v>
      </c>
      <c r="N291" s="132">
        <v>3219</v>
      </c>
      <c r="O291" s="132">
        <v>505</v>
      </c>
      <c r="P291" s="132">
        <v>1007</v>
      </c>
    </row>
    <row r="292" spans="1:17" x14ac:dyDescent="0.2">
      <c r="A292" s="51">
        <v>41640</v>
      </c>
      <c r="B292" s="235">
        <v>64470</v>
      </c>
      <c r="C292" s="132">
        <f t="shared" si="4"/>
        <v>9604</v>
      </c>
      <c r="D292" s="235">
        <v>54866</v>
      </c>
      <c r="E292" s="177">
        <v>4274</v>
      </c>
      <c r="F292" s="177">
        <v>2050</v>
      </c>
      <c r="G292" s="177">
        <v>512</v>
      </c>
      <c r="H292" s="235">
        <v>395</v>
      </c>
      <c r="I292" s="132">
        <v>1704</v>
      </c>
      <c r="J292" s="132">
        <v>2533</v>
      </c>
      <c r="K292" s="132">
        <v>7321</v>
      </c>
      <c r="L292" s="132">
        <v>2112</v>
      </c>
      <c r="M292" s="132">
        <v>1832</v>
      </c>
      <c r="N292" s="132">
        <v>8473</v>
      </c>
      <c r="O292" s="132">
        <v>1066</v>
      </c>
      <c r="P292" s="132">
        <v>1230</v>
      </c>
    </row>
    <row r="293" spans="1:17" x14ac:dyDescent="0.2">
      <c r="A293" s="51">
        <v>41671</v>
      </c>
      <c r="B293" s="235">
        <v>65980</v>
      </c>
      <c r="C293" s="132">
        <f t="shared" si="4"/>
        <v>7570</v>
      </c>
      <c r="D293" s="235">
        <v>58410</v>
      </c>
      <c r="E293" s="177">
        <v>4626</v>
      </c>
      <c r="F293" s="177">
        <v>2700</v>
      </c>
      <c r="G293" s="177">
        <v>510</v>
      </c>
      <c r="H293" s="235">
        <v>501</v>
      </c>
      <c r="I293" s="132">
        <v>1235</v>
      </c>
      <c r="J293" s="132">
        <v>2422</v>
      </c>
      <c r="K293" s="132">
        <v>8257</v>
      </c>
      <c r="L293" s="132">
        <v>2794</v>
      </c>
      <c r="M293" s="132">
        <v>2104</v>
      </c>
      <c r="N293" s="132">
        <v>5786</v>
      </c>
      <c r="O293" s="132">
        <v>1350</v>
      </c>
      <c r="P293" s="132">
        <v>1458</v>
      </c>
    </row>
    <row r="294" spans="1:17" x14ac:dyDescent="0.2">
      <c r="A294" s="51">
        <v>41699</v>
      </c>
      <c r="B294" s="235">
        <v>67555</v>
      </c>
      <c r="C294" s="132">
        <f t="shared" si="4"/>
        <v>7465</v>
      </c>
      <c r="D294" s="235">
        <v>60090</v>
      </c>
      <c r="E294" s="177">
        <v>4541</v>
      </c>
      <c r="F294" s="177">
        <v>2549</v>
      </c>
      <c r="G294" s="177">
        <v>765</v>
      </c>
      <c r="H294" s="235">
        <v>561</v>
      </c>
      <c r="I294" s="132">
        <v>1167</v>
      </c>
      <c r="J294" s="132">
        <v>2330</v>
      </c>
      <c r="K294" s="132">
        <v>6745</v>
      </c>
      <c r="L294" s="132">
        <v>3273</v>
      </c>
      <c r="M294" s="132">
        <v>2239</v>
      </c>
      <c r="N294" s="132">
        <v>5525</v>
      </c>
      <c r="O294" s="132">
        <v>1409</v>
      </c>
      <c r="P294" s="132">
        <v>1220</v>
      </c>
    </row>
    <row r="295" spans="1:17" x14ac:dyDescent="0.2">
      <c r="A295" s="51">
        <v>41730</v>
      </c>
      <c r="B295" s="235">
        <v>65645</v>
      </c>
      <c r="C295" s="132">
        <f t="shared" si="4"/>
        <v>7214</v>
      </c>
      <c r="D295" s="235">
        <v>58431</v>
      </c>
      <c r="E295" s="177">
        <v>4830</v>
      </c>
      <c r="F295" s="177">
        <v>2400</v>
      </c>
      <c r="G295" s="177">
        <v>451</v>
      </c>
      <c r="H295" s="235">
        <v>476</v>
      </c>
      <c r="I295" s="132">
        <v>1320</v>
      </c>
      <c r="J295" s="132">
        <v>2766</v>
      </c>
      <c r="K295" s="132">
        <v>7300</v>
      </c>
      <c r="L295" s="132">
        <v>3669</v>
      </c>
      <c r="M295" s="132">
        <v>2284</v>
      </c>
      <c r="N295" s="132">
        <v>5025</v>
      </c>
      <c r="O295" s="132">
        <v>1249</v>
      </c>
      <c r="P295" s="132">
        <v>1557</v>
      </c>
    </row>
    <row r="296" spans="1:17" x14ac:dyDescent="0.2">
      <c r="A296" s="51">
        <v>41760</v>
      </c>
      <c r="B296" s="235">
        <v>70210</v>
      </c>
      <c r="C296" s="132">
        <f t="shared" si="4"/>
        <v>7664</v>
      </c>
      <c r="D296" s="235">
        <v>62546</v>
      </c>
      <c r="E296" s="177">
        <v>5361</v>
      </c>
      <c r="F296" s="177">
        <v>2951</v>
      </c>
      <c r="G296" s="177">
        <v>592</v>
      </c>
      <c r="H296" s="235">
        <v>627</v>
      </c>
      <c r="I296" s="132">
        <v>1420</v>
      </c>
      <c r="J296" s="132">
        <v>2398</v>
      </c>
      <c r="K296" s="132">
        <v>9684</v>
      </c>
      <c r="L296" s="132">
        <v>3794</v>
      </c>
      <c r="M296" s="132">
        <v>2394</v>
      </c>
      <c r="N296" s="132">
        <v>6033</v>
      </c>
      <c r="O296" s="132">
        <v>879</v>
      </c>
      <c r="P296" s="132">
        <v>1390</v>
      </c>
    </row>
    <row r="297" spans="1:17" x14ac:dyDescent="0.2">
      <c r="A297" s="51">
        <v>41791</v>
      </c>
      <c r="B297" s="235">
        <v>74444</v>
      </c>
      <c r="C297" s="132">
        <f t="shared" si="4"/>
        <v>9593</v>
      </c>
      <c r="D297" s="235">
        <v>64851</v>
      </c>
      <c r="E297" s="177">
        <v>7576</v>
      </c>
      <c r="F297" s="177">
        <v>2000</v>
      </c>
      <c r="G297" s="177">
        <v>731</v>
      </c>
      <c r="H297" s="235">
        <v>474</v>
      </c>
      <c r="I297" s="132">
        <v>2061</v>
      </c>
      <c r="J297" s="132">
        <v>2314</v>
      </c>
      <c r="K297" s="132">
        <v>8631</v>
      </c>
      <c r="L297" s="132">
        <v>4142</v>
      </c>
      <c r="M297" s="132">
        <v>2669</v>
      </c>
      <c r="N297" s="132">
        <v>6760</v>
      </c>
      <c r="O297" s="132">
        <v>1425</v>
      </c>
      <c r="P297" s="132">
        <v>1403</v>
      </c>
    </row>
    <row r="298" spans="1:17" x14ac:dyDescent="0.2">
      <c r="A298" s="51">
        <v>41821</v>
      </c>
      <c r="B298" s="235">
        <v>83550</v>
      </c>
      <c r="C298" s="132">
        <f t="shared" si="4"/>
        <v>8205</v>
      </c>
      <c r="D298" s="235">
        <v>75345</v>
      </c>
      <c r="E298" s="177">
        <v>7477</v>
      </c>
      <c r="F298" s="177">
        <v>3970</v>
      </c>
      <c r="G298" s="177">
        <v>503</v>
      </c>
      <c r="H298" s="235">
        <v>705</v>
      </c>
      <c r="I298" s="132">
        <v>1830</v>
      </c>
      <c r="J298" s="132">
        <v>2195</v>
      </c>
      <c r="K298" s="132">
        <v>11475</v>
      </c>
      <c r="L298" s="132">
        <v>4329</v>
      </c>
      <c r="M298" s="132">
        <v>2717</v>
      </c>
      <c r="N298" s="132">
        <v>8153</v>
      </c>
      <c r="O298" s="132">
        <v>1753</v>
      </c>
      <c r="P298" s="132">
        <v>1546</v>
      </c>
    </row>
    <row r="299" spans="1:17" x14ac:dyDescent="0.2">
      <c r="A299" s="51">
        <v>41852</v>
      </c>
      <c r="B299" s="235">
        <v>74128</v>
      </c>
      <c r="C299" s="132">
        <f t="shared" si="4"/>
        <v>8853</v>
      </c>
      <c r="D299" s="235">
        <v>65275</v>
      </c>
      <c r="E299" s="177">
        <v>4341</v>
      </c>
      <c r="F299" s="177">
        <v>2924</v>
      </c>
      <c r="G299" s="177">
        <v>319</v>
      </c>
      <c r="H299" s="235">
        <v>433</v>
      </c>
      <c r="I299" s="132">
        <v>2221</v>
      </c>
      <c r="J299" s="132">
        <v>2530</v>
      </c>
      <c r="K299" s="132">
        <v>8793</v>
      </c>
      <c r="L299" s="132">
        <v>3748</v>
      </c>
      <c r="M299" s="132">
        <v>1745</v>
      </c>
      <c r="N299" s="132">
        <v>9092</v>
      </c>
      <c r="O299" s="132">
        <v>1386</v>
      </c>
      <c r="P299" s="132">
        <v>1619</v>
      </c>
    </row>
    <row r="300" spans="1:17" x14ac:dyDescent="0.2">
      <c r="A300" s="51">
        <v>41883</v>
      </c>
      <c r="B300" s="235">
        <v>72950</v>
      </c>
      <c r="C300" s="132">
        <f t="shared" si="4"/>
        <v>10447</v>
      </c>
      <c r="D300" s="235">
        <v>62503</v>
      </c>
      <c r="E300" s="177">
        <v>6835</v>
      </c>
      <c r="F300" s="177">
        <v>2202</v>
      </c>
      <c r="G300" s="177">
        <v>337</v>
      </c>
      <c r="H300" s="235">
        <v>292</v>
      </c>
      <c r="I300" s="132">
        <v>1937</v>
      </c>
      <c r="J300" s="132">
        <v>2604</v>
      </c>
      <c r="K300" s="132">
        <v>9102</v>
      </c>
      <c r="L300" s="132">
        <v>4171</v>
      </c>
      <c r="M300" s="132">
        <v>2436</v>
      </c>
      <c r="N300" s="132">
        <v>6163</v>
      </c>
      <c r="O300" s="132">
        <v>1032</v>
      </c>
      <c r="P300" s="132">
        <v>1576</v>
      </c>
    </row>
    <row r="301" spans="1:17" x14ac:dyDescent="0.2">
      <c r="A301" s="51">
        <v>41913</v>
      </c>
      <c r="B301" s="235">
        <v>83866</v>
      </c>
      <c r="C301" s="132">
        <f t="shared" si="4"/>
        <v>8421</v>
      </c>
      <c r="D301" s="235">
        <v>75445</v>
      </c>
      <c r="E301" s="177">
        <v>6300</v>
      </c>
      <c r="F301" s="177">
        <v>2823</v>
      </c>
      <c r="G301" s="177">
        <v>341</v>
      </c>
      <c r="H301" s="235">
        <v>249</v>
      </c>
      <c r="I301" s="132">
        <v>2325</v>
      </c>
      <c r="J301" s="132">
        <v>4153</v>
      </c>
      <c r="K301" s="132">
        <v>8344</v>
      </c>
      <c r="L301" s="132">
        <v>5513</v>
      </c>
      <c r="M301" s="132">
        <v>3024</v>
      </c>
      <c r="N301" s="132">
        <v>8577</v>
      </c>
      <c r="O301" s="132">
        <v>1108</v>
      </c>
      <c r="P301" s="132">
        <v>1746</v>
      </c>
    </row>
    <row r="302" spans="1:17" x14ac:dyDescent="0.2">
      <c r="A302" s="51">
        <v>41944</v>
      </c>
      <c r="B302" s="235">
        <v>71265</v>
      </c>
      <c r="C302" s="132">
        <f t="shared" si="4"/>
        <v>9671</v>
      </c>
      <c r="D302" s="235">
        <v>61594</v>
      </c>
      <c r="E302" s="177">
        <v>5296</v>
      </c>
      <c r="F302" s="177">
        <v>2525</v>
      </c>
      <c r="G302" s="177">
        <v>512</v>
      </c>
      <c r="H302" s="235">
        <v>6</v>
      </c>
      <c r="I302" s="132">
        <v>2192</v>
      </c>
      <c r="J302" s="132">
        <v>4233</v>
      </c>
      <c r="K302" s="132">
        <v>7274</v>
      </c>
      <c r="L302" s="132">
        <v>3695</v>
      </c>
      <c r="M302" s="132">
        <v>2493</v>
      </c>
      <c r="N302" s="132">
        <v>6257</v>
      </c>
      <c r="O302" s="132">
        <v>1086</v>
      </c>
      <c r="P302" s="132">
        <v>1467</v>
      </c>
    </row>
    <row r="303" spans="1:17" x14ac:dyDescent="0.2">
      <c r="A303" s="51">
        <v>41974</v>
      </c>
      <c r="B303" s="235">
        <v>44884</v>
      </c>
      <c r="C303" s="132">
        <f t="shared" si="4"/>
        <v>5677</v>
      </c>
      <c r="D303" s="235">
        <v>39207</v>
      </c>
      <c r="E303" s="177">
        <v>4552</v>
      </c>
      <c r="F303" s="306">
        <v>1646</v>
      </c>
      <c r="G303" s="306">
        <v>512</v>
      </c>
      <c r="H303" s="306">
        <v>3</v>
      </c>
      <c r="I303" s="132">
        <v>1323</v>
      </c>
      <c r="J303" s="132">
        <v>2740</v>
      </c>
      <c r="K303" s="132">
        <v>2601</v>
      </c>
      <c r="L303" s="132">
        <v>1631</v>
      </c>
      <c r="M303" s="132">
        <v>1104</v>
      </c>
      <c r="N303" s="132">
        <v>2759</v>
      </c>
      <c r="O303" s="132">
        <v>637</v>
      </c>
      <c r="P303" s="306">
        <v>955</v>
      </c>
      <c r="Q303" s="306"/>
    </row>
    <row r="304" spans="1:17" x14ac:dyDescent="0.2">
      <c r="A304" s="51">
        <v>42005</v>
      </c>
      <c r="B304" s="235">
        <v>53922</v>
      </c>
      <c r="C304" s="132">
        <f t="shared" si="4"/>
        <v>9711</v>
      </c>
      <c r="D304" s="235">
        <v>44211</v>
      </c>
      <c r="E304" s="177">
        <v>3447</v>
      </c>
      <c r="F304" s="177">
        <v>1957</v>
      </c>
      <c r="G304" s="306">
        <v>512</v>
      </c>
      <c r="H304" s="306">
        <v>15</v>
      </c>
      <c r="I304" s="132">
        <v>1818</v>
      </c>
      <c r="J304" s="132">
        <v>2443</v>
      </c>
      <c r="K304" s="132">
        <v>5583</v>
      </c>
      <c r="L304" s="132">
        <v>2290</v>
      </c>
      <c r="M304" s="132">
        <v>1512</v>
      </c>
      <c r="N304" s="132">
        <v>4493</v>
      </c>
      <c r="O304" s="132">
        <v>632</v>
      </c>
      <c r="P304" s="306">
        <v>908</v>
      </c>
      <c r="Q304" s="306"/>
    </row>
    <row r="305" spans="1:17" x14ac:dyDescent="0.2">
      <c r="A305" s="51">
        <v>42036</v>
      </c>
      <c r="B305" s="235">
        <v>64380</v>
      </c>
      <c r="C305" s="132">
        <f t="shared" si="4"/>
        <v>6758</v>
      </c>
      <c r="D305" s="235">
        <v>57622</v>
      </c>
      <c r="E305" s="177">
        <v>4273</v>
      </c>
      <c r="F305" s="177">
        <v>2106</v>
      </c>
      <c r="G305" s="306">
        <v>510</v>
      </c>
      <c r="H305" s="306">
        <v>13</v>
      </c>
      <c r="I305" s="132">
        <v>923</v>
      </c>
      <c r="J305" s="132">
        <v>3884</v>
      </c>
      <c r="K305" s="132">
        <v>5762</v>
      </c>
      <c r="L305" s="132">
        <v>2854</v>
      </c>
      <c r="M305" s="132">
        <v>2098</v>
      </c>
      <c r="N305" s="132">
        <v>7909</v>
      </c>
      <c r="O305" s="132">
        <v>910</v>
      </c>
      <c r="P305" s="306">
        <v>1392</v>
      </c>
      <c r="Q305" s="306"/>
    </row>
    <row r="306" spans="1:17" x14ac:dyDescent="0.2">
      <c r="A306" s="51">
        <v>42064</v>
      </c>
      <c r="B306" s="235">
        <v>72493</v>
      </c>
      <c r="C306" s="132">
        <f t="shared" si="4"/>
        <v>12526</v>
      </c>
      <c r="D306" s="235">
        <v>59967</v>
      </c>
      <c r="E306" s="177">
        <v>5672</v>
      </c>
      <c r="F306" s="177">
        <v>2265</v>
      </c>
      <c r="G306" s="332">
        <v>764</v>
      </c>
      <c r="H306" s="332">
        <v>15</v>
      </c>
      <c r="I306" s="132">
        <v>1126</v>
      </c>
      <c r="J306" s="132">
        <v>2328</v>
      </c>
      <c r="K306" s="132">
        <v>7351</v>
      </c>
      <c r="L306" s="177">
        <v>3593</v>
      </c>
      <c r="M306" s="177">
        <v>2253</v>
      </c>
      <c r="N306" s="177">
        <v>8711</v>
      </c>
      <c r="O306" s="177">
        <v>1079</v>
      </c>
      <c r="P306" s="177">
        <v>1184</v>
      </c>
      <c r="Q306" s="306"/>
    </row>
    <row r="307" spans="1:17" x14ac:dyDescent="0.2">
      <c r="A307" s="51">
        <v>42095</v>
      </c>
      <c r="B307" s="235">
        <v>56733</v>
      </c>
      <c r="C307" s="132">
        <f t="shared" si="4"/>
        <v>6648</v>
      </c>
      <c r="D307" s="235">
        <v>50085</v>
      </c>
      <c r="E307" s="177">
        <v>4921</v>
      </c>
      <c r="F307" s="177">
        <v>1766</v>
      </c>
      <c r="G307" s="177">
        <v>451</v>
      </c>
      <c r="H307" s="177">
        <v>25</v>
      </c>
      <c r="I307" s="132">
        <v>1322</v>
      </c>
      <c r="J307" s="132">
        <v>4481</v>
      </c>
      <c r="K307" s="132">
        <v>4435</v>
      </c>
      <c r="L307" s="177">
        <v>2480</v>
      </c>
      <c r="M307" s="177">
        <v>1422</v>
      </c>
      <c r="N307" s="177">
        <v>4585</v>
      </c>
      <c r="O307" s="177">
        <v>726</v>
      </c>
      <c r="P307" s="177">
        <v>986</v>
      </c>
      <c r="Q307" s="306"/>
    </row>
    <row r="308" spans="1:17" x14ac:dyDescent="0.2">
      <c r="A308" s="51">
        <v>42125</v>
      </c>
      <c r="B308" s="235">
        <v>63108</v>
      </c>
      <c r="C308" s="132">
        <f>B308-D308</f>
        <v>10741</v>
      </c>
      <c r="D308" s="235">
        <v>52367</v>
      </c>
      <c r="E308" s="177">
        <v>5846</v>
      </c>
      <c r="F308" s="177">
        <v>1782</v>
      </c>
      <c r="G308" s="177">
        <v>592</v>
      </c>
      <c r="H308" s="177">
        <v>33</v>
      </c>
      <c r="I308" s="177">
        <v>1108</v>
      </c>
      <c r="J308" s="177">
        <v>2231</v>
      </c>
      <c r="K308" s="177">
        <v>5149</v>
      </c>
      <c r="L308" s="177">
        <v>3647</v>
      </c>
      <c r="M308" s="177">
        <v>1711</v>
      </c>
      <c r="N308" s="177">
        <v>5348</v>
      </c>
      <c r="O308" s="177">
        <v>1070</v>
      </c>
      <c r="P308" s="177">
        <v>1347</v>
      </c>
      <c r="Q308" s="177"/>
    </row>
    <row r="309" spans="1:17" x14ac:dyDescent="0.2">
      <c r="A309" s="51">
        <v>42156</v>
      </c>
      <c r="B309" s="235">
        <v>63679</v>
      </c>
      <c r="C309" s="132">
        <f>B309-D309</f>
        <v>8595</v>
      </c>
      <c r="D309" s="235">
        <v>55084</v>
      </c>
      <c r="E309" s="177">
        <v>5546</v>
      </c>
      <c r="F309" s="177">
        <v>2185</v>
      </c>
      <c r="G309" s="177">
        <v>730</v>
      </c>
      <c r="H309" s="177">
        <v>14</v>
      </c>
      <c r="I309" s="177">
        <v>1512</v>
      </c>
      <c r="J309" s="177">
        <v>2292</v>
      </c>
      <c r="K309" s="177">
        <v>4853</v>
      </c>
      <c r="L309" s="177">
        <v>3655</v>
      </c>
      <c r="M309" s="177">
        <v>1846</v>
      </c>
      <c r="N309" s="177">
        <v>5042</v>
      </c>
      <c r="O309" s="177">
        <v>911</v>
      </c>
      <c r="P309" s="177">
        <v>1221</v>
      </c>
      <c r="Q309" s="177"/>
    </row>
    <row r="310" spans="1:17" x14ac:dyDescent="0.2">
      <c r="A310" s="51">
        <v>42186</v>
      </c>
      <c r="B310" s="235">
        <v>65769</v>
      </c>
      <c r="C310" s="132">
        <f>B310-D310</f>
        <v>10210</v>
      </c>
      <c r="D310" s="235">
        <v>55559</v>
      </c>
      <c r="E310" s="177">
        <v>6370</v>
      </c>
      <c r="F310" s="177">
        <v>2204</v>
      </c>
      <c r="G310" s="177">
        <v>503</v>
      </c>
      <c r="H310" s="177">
        <v>27</v>
      </c>
      <c r="I310" s="177">
        <v>1335</v>
      </c>
      <c r="J310" s="177">
        <v>2365</v>
      </c>
      <c r="K310" s="177">
        <v>5085</v>
      </c>
      <c r="L310" s="177">
        <v>3507</v>
      </c>
      <c r="M310" s="177">
        <v>2500</v>
      </c>
      <c r="N310" s="177">
        <v>5751</v>
      </c>
      <c r="O310" s="177">
        <v>997</v>
      </c>
      <c r="P310" s="177">
        <v>1159</v>
      </c>
      <c r="Q310" s="177"/>
    </row>
    <row r="311" spans="1:17" x14ac:dyDescent="0.2">
      <c r="A311" s="51">
        <v>42217</v>
      </c>
      <c r="B311" s="235">
        <v>57050</v>
      </c>
      <c r="C311" s="132">
        <f>B311-D311</f>
        <v>8385</v>
      </c>
      <c r="D311" s="235">
        <v>48665</v>
      </c>
      <c r="E311" s="177">
        <v>4707</v>
      </c>
      <c r="F311" s="177">
        <v>2306</v>
      </c>
      <c r="G311" s="177">
        <v>319</v>
      </c>
      <c r="H311" s="177">
        <v>17</v>
      </c>
      <c r="I311" s="177">
        <v>702</v>
      </c>
      <c r="J311" s="177">
        <v>2351</v>
      </c>
      <c r="K311" s="177">
        <v>3931</v>
      </c>
      <c r="L311" s="177">
        <v>3319</v>
      </c>
      <c r="M311" s="177">
        <v>1632</v>
      </c>
      <c r="N311" s="177">
        <v>4225</v>
      </c>
      <c r="O311" s="177">
        <v>1307</v>
      </c>
      <c r="P311" s="177">
        <v>1926</v>
      </c>
      <c r="Q311" s="177"/>
    </row>
    <row r="312" spans="1:17" x14ac:dyDescent="0.2">
      <c r="A312" s="51">
        <v>42248</v>
      </c>
      <c r="B312" s="235">
        <v>62300</v>
      </c>
      <c r="C312" s="132">
        <f t="shared" ref="C312" si="5">B312-D312</f>
        <v>8093</v>
      </c>
      <c r="D312" s="235">
        <v>54207</v>
      </c>
      <c r="E312" s="177">
        <v>5579</v>
      </c>
      <c r="F312" s="177">
        <v>2235</v>
      </c>
      <c r="G312" s="177">
        <v>337</v>
      </c>
      <c r="H312" s="177">
        <v>11</v>
      </c>
      <c r="I312" s="177">
        <v>1042</v>
      </c>
      <c r="J312" s="177">
        <v>2809</v>
      </c>
      <c r="K312" s="177">
        <v>4178</v>
      </c>
      <c r="L312" s="177">
        <v>4030</v>
      </c>
      <c r="M312" s="177">
        <v>2697</v>
      </c>
      <c r="N312" s="177">
        <v>4753</v>
      </c>
      <c r="O312" s="177">
        <v>1159</v>
      </c>
      <c r="P312" s="177">
        <v>1779</v>
      </c>
      <c r="Q312" s="177"/>
    </row>
    <row r="313" spans="1:17" x14ac:dyDescent="0.2">
      <c r="A313" s="51">
        <v>42278</v>
      </c>
      <c r="B313" s="235">
        <v>65943</v>
      </c>
      <c r="C313" s="132">
        <f>B313-D313</f>
        <v>14099</v>
      </c>
      <c r="D313" s="235">
        <v>51844</v>
      </c>
      <c r="E313" s="177">
        <v>5400</v>
      </c>
      <c r="F313" s="177">
        <v>2294</v>
      </c>
      <c r="G313" s="177">
        <v>341</v>
      </c>
      <c r="H313" s="177">
        <v>7</v>
      </c>
      <c r="I313" s="177">
        <v>1193</v>
      </c>
      <c r="J313" s="177">
        <v>5037</v>
      </c>
      <c r="K313" s="177">
        <v>5384</v>
      </c>
      <c r="L313" s="177">
        <v>3966</v>
      </c>
      <c r="M313" s="177">
        <v>2012</v>
      </c>
      <c r="N313" s="177">
        <v>5086</v>
      </c>
      <c r="O313" s="177">
        <v>1572</v>
      </c>
      <c r="P313" s="177">
        <v>1934</v>
      </c>
      <c r="Q313" s="177"/>
    </row>
    <row r="314" spans="1:17" x14ac:dyDescent="0.2">
      <c r="A314" s="51">
        <v>42309</v>
      </c>
      <c r="B314" s="235">
        <v>62945</v>
      </c>
      <c r="C314" s="132">
        <f t="shared" ref="C314:C315" si="6">B314-D314</f>
        <v>7799</v>
      </c>
      <c r="D314" s="235">
        <v>55146</v>
      </c>
      <c r="E314" s="177">
        <v>6055</v>
      </c>
      <c r="F314" s="177">
        <v>1933</v>
      </c>
      <c r="G314" s="177">
        <v>512</v>
      </c>
      <c r="H314" s="177">
        <v>11</v>
      </c>
      <c r="I314" s="177">
        <v>1044</v>
      </c>
      <c r="J314" s="177">
        <v>4566</v>
      </c>
      <c r="K314" s="177">
        <v>3973</v>
      </c>
      <c r="L314" s="177">
        <v>3836</v>
      </c>
      <c r="M314" s="177">
        <v>2404</v>
      </c>
      <c r="N314" s="177">
        <v>4777</v>
      </c>
      <c r="O314" s="177">
        <v>1955</v>
      </c>
      <c r="P314" s="177">
        <v>1973</v>
      </c>
      <c r="Q314" s="177"/>
    </row>
    <row r="315" spans="1:17" x14ac:dyDescent="0.2">
      <c r="A315" s="51">
        <v>42339</v>
      </c>
      <c r="B315" s="358">
        <v>44158</v>
      </c>
      <c r="C315" s="132">
        <f t="shared" si="6"/>
        <v>6080</v>
      </c>
      <c r="D315" s="235">
        <v>38078</v>
      </c>
      <c r="E315" s="177">
        <v>4333</v>
      </c>
      <c r="F315" s="177">
        <v>1579</v>
      </c>
      <c r="G315" s="177">
        <v>512</v>
      </c>
      <c r="H315" s="177">
        <v>27</v>
      </c>
      <c r="I315" s="177">
        <v>982</v>
      </c>
      <c r="J315" s="177">
        <v>2687</v>
      </c>
      <c r="K315" s="177">
        <v>1935</v>
      </c>
      <c r="L315" s="177">
        <v>2290</v>
      </c>
      <c r="M315" s="177">
        <v>1831</v>
      </c>
      <c r="N315" s="177">
        <v>2907</v>
      </c>
      <c r="O315" s="177">
        <v>1150</v>
      </c>
      <c r="P315" s="177">
        <v>1403</v>
      </c>
      <c r="Q315" s="177"/>
    </row>
    <row r="316" spans="1:17" x14ac:dyDescent="0.2">
      <c r="A316" s="51">
        <v>42370</v>
      </c>
      <c r="B316" s="358">
        <v>46279</v>
      </c>
      <c r="C316" s="132">
        <f>B316-D316</f>
        <v>6553</v>
      </c>
      <c r="D316" s="235">
        <v>39726</v>
      </c>
      <c r="E316" s="177">
        <v>3705</v>
      </c>
      <c r="F316" s="177">
        <v>1217</v>
      </c>
      <c r="G316" s="177">
        <v>464</v>
      </c>
      <c r="H316" s="177">
        <v>7</v>
      </c>
      <c r="I316" s="50">
        <v>591</v>
      </c>
      <c r="J316" s="177">
        <v>2440</v>
      </c>
      <c r="K316" s="177">
        <v>3685</v>
      </c>
      <c r="L316" s="177">
        <v>2638</v>
      </c>
      <c r="M316" s="177">
        <v>1661</v>
      </c>
      <c r="N316" s="177">
        <v>3815</v>
      </c>
      <c r="O316" s="177">
        <v>1008</v>
      </c>
      <c r="P316" s="177">
        <v>1351</v>
      </c>
    </row>
    <row r="317" spans="1:17" x14ac:dyDescent="0.2">
      <c r="A317" s="51">
        <v>42401</v>
      </c>
      <c r="B317" s="235">
        <v>58873</v>
      </c>
      <c r="C317" s="132">
        <f>B317-D317</f>
        <v>10200</v>
      </c>
      <c r="D317" s="235">
        <v>48673</v>
      </c>
      <c r="E317" s="177">
        <v>5261</v>
      </c>
      <c r="F317" s="177">
        <v>2034</v>
      </c>
      <c r="G317" s="177">
        <v>463</v>
      </c>
      <c r="H317" s="177">
        <v>8</v>
      </c>
      <c r="I317" s="50">
        <v>896</v>
      </c>
      <c r="J317" s="177">
        <v>2593</v>
      </c>
      <c r="K317" s="177">
        <v>3929</v>
      </c>
      <c r="L317" s="177">
        <v>3388</v>
      </c>
      <c r="M317" s="177">
        <v>3339</v>
      </c>
      <c r="N317" s="177">
        <v>4658</v>
      </c>
      <c r="O317" s="177">
        <v>1427</v>
      </c>
      <c r="P317" s="177">
        <v>1830</v>
      </c>
    </row>
    <row r="318" spans="1:17" x14ac:dyDescent="0.2">
      <c r="A318" s="51">
        <v>42430</v>
      </c>
      <c r="B318" s="358">
        <v>57662</v>
      </c>
      <c r="C318" s="132">
        <f t="shared" ref="C318:C319" si="7">B318-D318</f>
        <v>7696</v>
      </c>
      <c r="D318" s="235">
        <v>49966</v>
      </c>
      <c r="E318" s="177">
        <v>5366</v>
      </c>
      <c r="F318" s="177">
        <v>1603</v>
      </c>
      <c r="G318" s="177">
        <v>694</v>
      </c>
      <c r="H318" s="177">
        <v>11</v>
      </c>
      <c r="I318" s="50">
        <v>905</v>
      </c>
      <c r="J318" s="177">
        <v>4906</v>
      </c>
      <c r="K318" s="177">
        <v>2368</v>
      </c>
      <c r="L318" s="177">
        <v>3762</v>
      </c>
      <c r="M318" s="177">
        <v>2125</v>
      </c>
      <c r="N318" s="177">
        <v>4092</v>
      </c>
      <c r="O318" s="177">
        <v>1053</v>
      </c>
      <c r="P318" s="177">
        <v>1519</v>
      </c>
    </row>
    <row r="319" spans="1:17" x14ac:dyDescent="0.2">
      <c r="A319" s="51">
        <v>42461</v>
      </c>
      <c r="B319" s="235">
        <v>61344</v>
      </c>
      <c r="C319" s="132">
        <f t="shared" si="7"/>
        <v>7670</v>
      </c>
      <c r="D319" s="235">
        <v>53674</v>
      </c>
      <c r="E319" s="177">
        <v>4905</v>
      </c>
      <c r="F319" s="177">
        <v>2257</v>
      </c>
      <c r="G319" s="177">
        <v>411</v>
      </c>
      <c r="H319" s="177">
        <v>6</v>
      </c>
      <c r="I319" s="50">
        <v>957</v>
      </c>
      <c r="J319" s="177">
        <v>5065</v>
      </c>
      <c r="K319" s="177">
        <v>4107</v>
      </c>
      <c r="L319" s="177">
        <v>3964</v>
      </c>
      <c r="M319" s="177">
        <v>2105</v>
      </c>
      <c r="N319" s="177">
        <v>4923</v>
      </c>
      <c r="O319" s="177">
        <v>1691</v>
      </c>
      <c r="P319" s="177">
        <v>1822</v>
      </c>
    </row>
    <row r="320" spans="1:17" x14ac:dyDescent="0.2">
      <c r="A320" s="51">
        <v>42491</v>
      </c>
      <c r="B320" s="235"/>
      <c r="C320" s="132"/>
      <c r="D320" s="235"/>
      <c r="E320" s="177"/>
      <c r="F320" s="177"/>
      <c r="G320" s="177"/>
      <c r="H320" s="177"/>
      <c r="J320" s="177"/>
      <c r="K320" s="177"/>
      <c r="L320" s="177"/>
      <c r="M320" s="177"/>
      <c r="N320" s="177"/>
      <c r="O320" s="177"/>
      <c r="P320" s="177"/>
    </row>
    <row r="321" spans="1:16" x14ac:dyDescent="0.2">
      <c r="A321" s="51"/>
      <c r="B321" s="235"/>
      <c r="C321" s="53"/>
      <c r="D321" s="235"/>
      <c r="E321" s="177"/>
      <c r="F321" s="177"/>
      <c r="G321" s="177"/>
      <c r="H321" s="177"/>
      <c r="J321" s="177"/>
      <c r="K321" s="177"/>
      <c r="L321" s="177"/>
      <c r="M321" s="177"/>
      <c r="N321" s="177"/>
      <c r="O321" s="177"/>
      <c r="P321" s="177"/>
    </row>
    <row r="322" spans="1:16" x14ac:dyDescent="0.2">
      <c r="A322" s="323" t="s">
        <v>30</v>
      </c>
      <c r="B322" s="53"/>
      <c r="C322" s="53"/>
      <c r="D322" s="53"/>
      <c r="E322" s="53"/>
      <c r="F322" s="53"/>
      <c r="G322" s="53"/>
      <c r="H322" s="53"/>
      <c r="I322" s="53"/>
    </row>
    <row r="323" spans="1:16" x14ac:dyDescent="0.2">
      <c r="A323" s="59" t="s">
        <v>26</v>
      </c>
      <c r="B323" s="54">
        <f t="shared" ref="B323:P323" si="8">AVERAGE(B4:B15)</f>
        <v>79315</v>
      </c>
      <c r="C323" s="54">
        <f t="shared" si="8"/>
        <v>6921.666666666667</v>
      </c>
      <c r="D323" s="54">
        <f t="shared" si="8"/>
        <v>72393.333333333328</v>
      </c>
      <c r="E323" s="54">
        <f t="shared" si="8"/>
        <v>11429.333333333334</v>
      </c>
      <c r="F323" s="54">
        <f t="shared" si="8"/>
        <v>2548.0833333333335</v>
      </c>
      <c r="G323" s="54">
        <f t="shared" si="8"/>
        <v>1138.75</v>
      </c>
      <c r="H323" s="54">
        <f t="shared" si="8"/>
        <v>566.25</v>
      </c>
      <c r="I323" s="6">
        <f t="shared" si="8"/>
        <v>2277.6666666666665</v>
      </c>
      <c r="J323" s="6">
        <f t="shared" si="8"/>
        <v>5568.25</v>
      </c>
      <c r="K323" s="54">
        <f t="shared" si="8"/>
        <v>7985.916666666667</v>
      </c>
      <c r="L323" s="54">
        <f t="shared" si="8"/>
        <v>5664.5</v>
      </c>
      <c r="M323" s="54">
        <f t="shared" si="8"/>
        <v>2343.6666666666665</v>
      </c>
      <c r="N323" s="54">
        <f t="shared" si="8"/>
        <v>5816.333333333333</v>
      </c>
      <c r="O323" s="54">
        <f t="shared" si="8"/>
        <v>1587.75</v>
      </c>
      <c r="P323" s="54">
        <f t="shared" si="8"/>
        <v>1859.5</v>
      </c>
    </row>
    <row r="324" spans="1:16" x14ac:dyDescent="0.2">
      <c r="A324" s="59" t="s">
        <v>7</v>
      </c>
      <c r="B324" s="54">
        <f t="shared" ref="B324:P324" si="9">AVERAGE(B16:B27)</f>
        <v>86516.083333333328</v>
      </c>
      <c r="C324" s="54">
        <f t="shared" si="9"/>
        <v>9461</v>
      </c>
      <c r="D324" s="54">
        <f t="shared" si="9"/>
        <v>77055.083333333328</v>
      </c>
      <c r="E324" s="54">
        <f t="shared" si="9"/>
        <v>11168.666666666666</v>
      </c>
      <c r="F324" s="54">
        <f t="shared" si="9"/>
        <v>2810.8333333333335</v>
      </c>
      <c r="G324" s="54">
        <f t="shared" si="9"/>
        <v>1085.0833333333333</v>
      </c>
      <c r="H324" s="54">
        <f t="shared" si="9"/>
        <v>809.75</v>
      </c>
      <c r="I324" s="6">
        <f t="shared" si="9"/>
        <v>2328.6666666666665</v>
      </c>
      <c r="J324" s="6">
        <f t="shared" si="9"/>
        <v>5199.166666666667</v>
      </c>
      <c r="K324" s="54">
        <f t="shared" si="9"/>
        <v>10306.166666666666</v>
      </c>
      <c r="L324" s="54">
        <f t="shared" si="9"/>
        <v>5877.333333333333</v>
      </c>
      <c r="M324" s="54">
        <f t="shared" si="9"/>
        <v>2247.9166666666665</v>
      </c>
      <c r="N324" s="54">
        <f t="shared" si="9"/>
        <v>6498.416666666667</v>
      </c>
      <c r="O324" s="54">
        <f t="shared" si="9"/>
        <v>1585.5</v>
      </c>
      <c r="P324" s="54">
        <f t="shared" si="9"/>
        <v>1990.6666666666667</v>
      </c>
    </row>
    <row r="325" spans="1:16" x14ac:dyDescent="0.2">
      <c r="A325" s="59" t="s">
        <v>8</v>
      </c>
      <c r="B325" s="54">
        <f t="shared" ref="B325:P325" si="10">AVERAGE(B28:B39)</f>
        <v>92245.666666666672</v>
      </c>
      <c r="C325" s="54">
        <f t="shared" si="10"/>
        <v>9591</v>
      </c>
      <c r="D325" s="54">
        <f t="shared" si="10"/>
        <v>82654.666666666672</v>
      </c>
      <c r="E325" s="54">
        <f t="shared" si="10"/>
        <v>12845.833333333334</v>
      </c>
      <c r="F325" s="54">
        <f t="shared" si="10"/>
        <v>2867.4166666666665</v>
      </c>
      <c r="G325" s="54">
        <f t="shared" si="10"/>
        <v>1189.4166666666667</v>
      </c>
      <c r="H325" s="54">
        <f t="shared" si="10"/>
        <v>923.66666666666663</v>
      </c>
      <c r="I325" s="6">
        <f t="shared" si="10"/>
        <v>2465.3333333333335</v>
      </c>
      <c r="J325" s="6">
        <f t="shared" si="10"/>
        <v>5646.083333333333</v>
      </c>
      <c r="K325" s="54">
        <f t="shared" si="10"/>
        <v>11111.666666666666</v>
      </c>
      <c r="L325" s="54">
        <f t="shared" si="10"/>
        <v>5926.083333333333</v>
      </c>
      <c r="M325" s="54">
        <f t="shared" si="10"/>
        <v>2493.9166666666665</v>
      </c>
      <c r="N325" s="54">
        <f t="shared" si="10"/>
        <v>7213.833333333333</v>
      </c>
      <c r="O325" s="54">
        <f t="shared" si="10"/>
        <v>1571.1666666666667</v>
      </c>
      <c r="P325" s="54">
        <f t="shared" si="10"/>
        <v>2765.3333333333335</v>
      </c>
    </row>
    <row r="326" spans="1:16" x14ac:dyDescent="0.2">
      <c r="A326" s="59" t="s">
        <v>9</v>
      </c>
      <c r="B326" s="54">
        <f t="shared" ref="B326:P326" si="11">AVERAGE(B40:B51)</f>
        <v>93186.083333333328</v>
      </c>
      <c r="C326" s="54">
        <f t="shared" si="11"/>
        <v>9983.1666666666661</v>
      </c>
      <c r="D326" s="54">
        <f t="shared" si="11"/>
        <v>83202.916666666672</v>
      </c>
      <c r="E326" s="54">
        <f t="shared" si="11"/>
        <v>14840.333333333334</v>
      </c>
      <c r="F326" s="54">
        <f t="shared" si="11"/>
        <v>3175.3333333333335</v>
      </c>
      <c r="G326" s="54">
        <f t="shared" si="11"/>
        <v>1394.0833333333333</v>
      </c>
      <c r="H326" s="54">
        <f t="shared" si="11"/>
        <v>701</v>
      </c>
      <c r="I326" s="6">
        <f t="shared" si="11"/>
        <v>2588.8333333333335</v>
      </c>
      <c r="J326" s="6">
        <f t="shared" si="11"/>
        <v>7526.583333333333</v>
      </c>
      <c r="K326" s="54">
        <f t="shared" si="11"/>
        <v>11079.25</v>
      </c>
      <c r="L326" s="54">
        <f t="shared" si="11"/>
        <v>5543.333333333333</v>
      </c>
      <c r="M326" s="54">
        <f t="shared" si="11"/>
        <v>2439.6666666666665</v>
      </c>
      <c r="N326" s="54">
        <f t="shared" si="11"/>
        <v>7699.75</v>
      </c>
      <c r="O326" s="54">
        <f t="shared" si="11"/>
        <v>1365.75</v>
      </c>
      <c r="P326" s="54">
        <f t="shared" si="11"/>
        <v>2059.1666666666665</v>
      </c>
    </row>
    <row r="327" spans="1:16" x14ac:dyDescent="0.2">
      <c r="A327" s="59" t="s">
        <v>10</v>
      </c>
      <c r="B327" s="54">
        <f t="shared" ref="B327:P327" si="12">AVERAGE(B52:B63)</f>
        <v>90465.666666666672</v>
      </c>
      <c r="C327" s="54">
        <f t="shared" si="12"/>
        <v>9414.5833333333339</v>
      </c>
      <c r="D327" s="54">
        <f t="shared" si="12"/>
        <v>81051.083333333328</v>
      </c>
      <c r="E327" s="54">
        <f t="shared" si="12"/>
        <v>13318.916666666666</v>
      </c>
      <c r="F327" s="54">
        <f t="shared" si="12"/>
        <v>3347.75</v>
      </c>
      <c r="G327" s="54">
        <f t="shared" si="12"/>
        <v>1363.5833333333333</v>
      </c>
      <c r="H327" s="54">
        <f t="shared" si="12"/>
        <v>684.58333333333337</v>
      </c>
      <c r="I327" s="6">
        <f t="shared" si="12"/>
        <v>2602.3333333333335</v>
      </c>
      <c r="J327" s="6">
        <f t="shared" si="12"/>
        <v>7553.833333333333</v>
      </c>
      <c r="K327" s="54">
        <f t="shared" si="12"/>
        <v>10886.25</v>
      </c>
      <c r="L327" s="54">
        <f t="shared" si="12"/>
        <v>4759.166666666667</v>
      </c>
      <c r="M327" s="54">
        <f t="shared" si="12"/>
        <v>2464.0833333333335</v>
      </c>
      <c r="N327" s="54">
        <f t="shared" si="12"/>
        <v>7885.583333333333</v>
      </c>
      <c r="O327" s="54">
        <f t="shared" si="12"/>
        <v>1572</v>
      </c>
      <c r="P327" s="54">
        <f t="shared" si="12"/>
        <v>1823.75</v>
      </c>
    </row>
    <row r="328" spans="1:16" x14ac:dyDescent="0.2">
      <c r="A328" s="59" t="s">
        <v>11</v>
      </c>
      <c r="B328" s="54">
        <f t="shared" ref="B328:P328" si="13">AVERAGE(B64:B75)</f>
        <v>97114.666666666672</v>
      </c>
      <c r="C328" s="54">
        <f t="shared" si="13"/>
        <v>10105.166666666666</v>
      </c>
      <c r="D328" s="54">
        <f t="shared" si="13"/>
        <v>87009.5</v>
      </c>
      <c r="E328" s="54">
        <f t="shared" si="13"/>
        <v>13884.083333333334</v>
      </c>
      <c r="F328" s="54">
        <f t="shared" si="13"/>
        <v>3969.9166666666665</v>
      </c>
      <c r="G328" s="54">
        <f t="shared" si="13"/>
        <v>1287.0833333333333</v>
      </c>
      <c r="H328" s="54">
        <f t="shared" si="13"/>
        <v>901.91666666666663</v>
      </c>
      <c r="I328" s="6">
        <f t="shared" si="13"/>
        <v>2524.1666666666665</v>
      </c>
      <c r="J328" s="6">
        <f t="shared" si="13"/>
        <v>7481.333333333333</v>
      </c>
      <c r="K328" s="54">
        <f t="shared" si="13"/>
        <v>11911.916666666666</v>
      </c>
      <c r="L328" s="54">
        <f t="shared" si="13"/>
        <v>5781.666666666667</v>
      </c>
      <c r="M328" s="54">
        <f t="shared" si="13"/>
        <v>2557.5</v>
      </c>
      <c r="N328" s="54">
        <f t="shared" si="13"/>
        <v>8018.833333333333</v>
      </c>
      <c r="O328" s="54">
        <f t="shared" si="13"/>
        <v>1409</v>
      </c>
      <c r="P328" s="54">
        <f t="shared" si="13"/>
        <v>2024.0833333333333</v>
      </c>
    </row>
    <row r="329" spans="1:16" x14ac:dyDescent="0.2">
      <c r="A329" s="59" t="s">
        <v>12</v>
      </c>
      <c r="B329" s="54">
        <f t="shared" ref="B329:P329" si="14">AVERAGE(B76:B87)</f>
        <v>109131.08333333333</v>
      </c>
      <c r="C329" s="54">
        <f t="shared" si="14"/>
        <v>10276.416666666666</v>
      </c>
      <c r="D329" s="54">
        <f t="shared" si="14"/>
        <v>98854.666666666672</v>
      </c>
      <c r="E329" s="54">
        <f t="shared" si="14"/>
        <v>14210.333333333334</v>
      </c>
      <c r="F329" s="54">
        <f t="shared" si="14"/>
        <v>9179.3333333333339</v>
      </c>
      <c r="G329" s="54">
        <f t="shared" si="14"/>
        <v>1543.5833333333333</v>
      </c>
      <c r="H329" s="54">
        <f t="shared" si="14"/>
        <v>726.41666666666663</v>
      </c>
      <c r="I329" s="6">
        <f t="shared" si="14"/>
        <v>2612.25</v>
      </c>
      <c r="J329" s="6">
        <f t="shared" si="14"/>
        <v>6705.75</v>
      </c>
      <c r="K329" s="54">
        <f t="shared" si="14"/>
        <v>11948.25</v>
      </c>
      <c r="L329" s="54">
        <f t="shared" si="14"/>
        <v>7056.416666666667</v>
      </c>
      <c r="M329" s="54">
        <f t="shared" si="14"/>
        <v>2609.0833333333335</v>
      </c>
      <c r="N329" s="54">
        <f t="shared" si="14"/>
        <v>8929.6666666666661</v>
      </c>
      <c r="O329" s="54">
        <f t="shared" si="14"/>
        <v>2004.6666666666667</v>
      </c>
      <c r="P329" s="54">
        <f t="shared" si="14"/>
        <v>2085.5</v>
      </c>
    </row>
    <row r="330" spans="1:16" x14ac:dyDescent="0.2">
      <c r="A330" s="59" t="s">
        <v>13</v>
      </c>
      <c r="B330" s="54">
        <f t="shared" ref="B330:P330" si="15">AVERAGE(B88:B99)</f>
        <v>123013.75</v>
      </c>
      <c r="C330" s="54">
        <f t="shared" si="15"/>
        <v>13296.166666666666</v>
      </c>
      <c r="D330" s="54">
        <f t="shared" si="15"/>
        <v>109717.58333333333</v>
      </c>
      <c r="E330" s="54">
        <f t="shared" si="15"/>
        <v>15041.416666666666</v>
      </c>
      <c r="F330" s="54">
        <f t="shared" si="15"/>
        <v>11255.833333333334</v>
      </c>
      <c r="G330" s="54">
        <f t="shared" si="15"/>
        <v>1609.75</v>
      </c>
      <c r="H330" s="54">
        <f t="shared" si="15"/>
        <v>655.16666666666663</v>
      </c>
      <c r="I330" s="6">
        <f t="shared" si="15"/>
        <v>2677.0833333333335</v>
      </c>
      <c r="J330" s="6">
        <f t="shared" si="15"/>
        <v>8677.9166666666661</v>
      </c>
      <c r="K330" s="54">
        <f t="shared" si="15"/>
        <v>14275</v>
      </c>
      <c r="L330" s="54">
        <f t="shared" si="15"/>
        <v>8153.083333333333</v>
      </c>
      <c r="M330" s="54">
        <f t="shared" si="15"/>
        <v>3012.6666666666665</v>
      </c>
      <c r="N330" s="54">
        <f t="shared" si="15"/>
        <v>9588.5</v>
      </c>
      <c r="O330" s="54">
        <f t="shared" si="15"/>
        <v>4078.5833333333335</v>
      </c>
      <c r="P330" s="54">
        <f t="shared" si="15"/>
        <v>1659</v>
      </c>
    </row>
    <row r="331" spans="1:16" x14ac:dyDescent="0.2">
      <c r="A331" s="59" t="s">
        <v>14</v>
      </c>
      <c r="B331" s="54">
        <f t="shared" ref="B331:P331" si="16">AVERAGE(B100:B111)</f>
        <v>125749.91666666667</v>
      </c>
      <c r="C331" s="54">
        <f t="shared" si="16"/>
        <v>11142.666666666666</v>
      </c>
      <c r="D331" s="54">
        <f t="shared" si="16"/>
        <v>114607.25</v>
      </c>
      <c r="E331" s="54">
        <f t="shared" si="16"/>
        <v>15085.333333333334</v>
      </c>
      <c r="F331" s="54">
        <f t="shared" si="16"/>
        <v>11973.083333333334</v>
      </c>
      <c r="G331" s="54">
        <f t="shared" si="16"/>
        <v>2307.3333333333335</v>
      </c>
      <c r="H331" s="54">
        <f t="shared" si="16"/>
        <v>659.58333333333337</v>
      </c>
      <c r="I331" s="6">
        <f t="shared" si="16"/>
        <v>2446.8333333333335</v>
      </c>
      <c r="J331" s="6">
        <f t="shared" si="16"/>
        <v>9237.1666666666661</v>
      </c>
      <c r="K331" s="54">
        <f t="shared" si="16"/>
        <v>11289.166666666666</v>
      </c>
      <c r="L331" s="54">
        <f t="shared" si="16"/>
        <v>7239.333333333333</v>
      </c>
      <c r="M331" s="54">
        <f t="shared" si="16"/>
        <v>3967.75</v>
      </c>
      <c r="N331" s="54">
        <f t="shared" si="16"/>
        <v>9485.5</v>
      </c>
      <c r="O331" s="54">
        <f t="shared" si="16"/>
        <v>3358.75</v>
      </c>
      <c r="P331" s="54">
        <f t="shared" si="16"/>
        <v>1850.75</v>
      </c>
    </row>
    <row r="332" spans="1:16" x14ac:dyDescent="0.2">
      <c r="A332" s="59" t="s">
        <v>15</v>
      </c>
      <c r="B332" s="54">
        <f t="shared" ref="B332:P332" si="17">AVERAGE(B113:B123)</f>
        <v>133194.90909090909</v>
      </c>
      <c r="C332" s="54">
        <f t="shared" si="17"/>
        <v>11338.545454545454</v>
      </c>
      <c r="D332" s="54">
        <f t="shared" si="17"/>
        <v>121856.36363636363</v>
      </c>
      <c r="E332" s="54">
        <f t="shared" si="17"/>
        <v>15573.454545454546</v>
      </c>
      <c r="F332" s="54">
        <f t="shared" si="17"/>
        <v>10900.636363636364</v>
      </c>
      <c r="G332" s="54">
        <f t="shared" si="17"/>
        <v>3180.6363636363635</v>
      </c>
      <c r="H332" s="54">
        <f t="shared" si="17"/>
        <v>1364.7272727272727</v>
      </c>
      <c r="I332" s="6">
        <f t="shared" si="17"/>
        <v>2836</v>
      </c>
      <c r="J332" s="6">
        <f t="shared" si="17"/>
        <v>10059.454545454546</v>
      </c>
      <c r="K332" s="54">
        <f t="shared" si="17"/>
        <v>11008.181818181818</v>
      </c>
      <c r="L332" s="54">
        <f t="shared" si="17"/>
        <v>7553.636363636364</v>
      </c>
      <c r="M332" s="54">
        <f t="shared" si="17"/>
        <v>4022.909090909091</v>
      </c>
      <c r="N332" s="54">
        <f t="shared" si="17"/>
        <v>13221.272727272728</v>
      </c>
      <c r="O332" s="54">
        <f t="shared" si="17"/>
        <v>4610.363636363636</v>
      </c>
      <c r="P332" s="54">
        <f t="shared" si="17"/>
        <v>2518.3636363636365</v>
      </c>
    </row>
    <row r="333" spans="1:16" x14ac:dyDescent="0.2">
      <c r="A333" s="59" t="s">
        <v>16</v>
      </c>
      <c r="B333" s="54">
        <f t="shared" ref="B333:P333" si="18">AVERAGE(B124:B135)</f>
        <v>146605.75</v>
      </c>
      <c r="C333" s="54">
        <f t="shared" si="18"/>
        <v>14473.166666666666</v>
      </c>
      <c r="D333" s="54">
        <f t="shared" si="18"/>
        <v>132132.58333333334</v>
      </c>
      <c r="E333" s="54">
        <f t="shared" si="18"/>
        <v>19018.166666666668</v>
      </c>
      <c r="F333" s="54">
        <f t="shared" si="18"/>
        <v>10275.25</v>
      </c>
      <c r="G333" s="54">
        <f t="shared" si="18"/>
        <v>3248.6666666666665</v>
      </c>
      <c r="H333" s="54">
        <f t="shared" si="18"/>
        <v>1535</v>
      </c>
      <c r="I333" s="6">
        <f t="shared" si="18"/>
        <v>3153.5833333333335</v>
      </c>
      <c r="J333" s="6">
        <f t="shared" si="18"/>
        <v>10152.5</v>
      </c>
      <c r="K333" s="54">
        <f t="shared" si="18"/>
        <v>10014</v>
      </c>
      <c r="L333" s="54">
        <f t="shared" si="18"/>
        <v>8288.5833333333339</v>
      </c>
      <c r="M333" s="54">
        <f t="shared" si="18"/>
        <v>3890.1666666666665</v>
      </c>
      <c r="N333" s="54">
        <f t="shared" si="18"/>
        <v>11774.75</v>
      </c>
      <c r="O333" s="54">
        <f t="shared" si="18"/>
        <v>3913.4166666666665</v>
      </c>
      <c r="P333" s="54">
        <f t="shared" si="18"/>
        <v>2950.3333333333335</v>
      </c>
    </row>
    <row r="334" spans="1:16" x14ac:dyDescent="0.2">
      <c r="A334" s="59" t="s">
        <v>17</v>
      </c>
      <c r="B334" s="54">
        <f t="shared" ref="B334:P334" si="19">AVERAGE(B136:B146)</f>
        <v>154353.45454545456</v>
      </c>
      <c r="C334" s="54">
        <f t="shared" si="19"/>
        <v>13568</v>
      </c>
      <c r="D334" s="54">
        <f t="shared" si="19"/>
        <v>140785.45454545456</v>
      </c>
      <c r="E334" s="54">
        <f t="shared" si="19"/>
        <v>18077.18181818182</v>
      </c>
      <c r="F334" s="54">
        <f t="shared" si="19"/>
        <v>11671.636363636364</v>
      </c>
      <c r="G334" s="54">
        <f t="shared" si="19"/>
        <v>2860.090909090909</v>
      </c>
      <c r="H334" s="54">
        <f t="shared" si="19"/>
        <v>1711.8181818181818</v>
      </c>
      <c r="I334" s="6">
        <f t="shared" si="19"/>
        <v>3867</v>
      </c>
      <c r="J334" s="6">
        <f t="shared" si="19"/>
        <v>9821.7272727272721</v>
      </c>
      <c r="K334" s="54">
        <f t="shared" si="19"/>
        <v>10583.727272727272</v>
      </c>
      <c r="L334" s="54">
        <f t="shared" si="19"/>
        <v>7667.090909090909</v>
      </c>
      <c r="M334" s="54">
        <f t="shared" si="19"/>
        <v>3927.2727272727275</v>
      </c>
      <c r="N334" s="54">
        <f t="shared" si="19"/>
        <v>16104.818181818182</v>
      </c>
      <c r="O334" s="54">
        <f t="shared" si="19"/>
        <v>3537.818181818182</v>
      </c>
      <c r="P334" s="54">
        <f t="shared" si="19"/>
        <v>3855.181818181818</v>
      </c>
    </row>
    <row r="335" spans="1:16" x14ac:dyDescent="0.2">
      <c r="A335" s="59" t="s">
        <v>18</v>
      </c>
      <c r="B335" s="54">
        <f t="shared" ref="B335:P335" si="20">AVERAGE(B148:B159)</f>
        <v>147338.08333333334</v>
      </c>
      <c r="C335" s="54">
        <f t="shared" si="20"/>
        <v>12216.083333333334</v>
      </c>
      <c r="D335" s="54">
        <f t="shared" si="20"/>
        <v>135122</v>
      </c>
      <c r="E335" s="54">
        <f t="shared" si="20"/>
        <v>17641.166666666668</v>
      </c>
      <c r="F335" s="54">
        <f t="shared" si="20"/>
        <v>8641.0833333333339</v>
      </c>
      <c r="G335" s="54">
        <f t="shared" si="20"/>
        <v>2825.25</v>
      </c>
      <c r="H335" s="54">
        <f t="shared" si="20"/>
        <v>1815.75</v>
      </c>
      <c r="I335" s="6">
        <f t="shared" si="20"/>
        <v>3482.5833333333335</v>
      </c>
      <c r="J335" s="6">
        <f t="shared" si="20"/>
        <v>11947.5</v>
      </c>
      <c r="K335" s="54">
        <f t="shared" si="20"/>
        <v>13208.916666666666</v>
      </c>
      <c r="L335" s="54">
        <f t="shared" si="20"/>
        <v>6532.833333333333</v>
      </c>
      <c r="M335" s="54">
        <f t="shared" si="20"/>
        <v>3763.3333333333335</v>
      </c>
      <c r="N335" s="54">
        <f t="shared" si="20"/>
        <v>14317.916666666666</v>
      </c>
      <c r="O335" s="54">
        <f t="shared" si="20"/>
        <v>2595.8333333333335</v>
      </c>
      <c r="P335" s="54">
        <f t="shared" si="20"/>
        <v>3741.25</v>
      </c>
    </row>
    <row r="336" spans="1:16" x14ac:dyDescent="0.2">
      <c r="A336" s="59" t="s">
        <v>19</v>
      </c>
      <c r="B336" s="54">
        <f t="shared" ref="B336:P336" si="21">AVERAGE(B160:B171)</f>
        <v>150106.08333333334</v>
      </c>
      <c r="C336" s="54">
        <f t="shared" si="21"/>
        <v>10790.25</v>
      </c>
      <c r="D336" s="54">
        <f t="shared" si="21"/>
        <v>139315.83333333334</v>
      </c>
      <c r="E336" s="54">
        <f t="shared" si="21"/>
        <v>16208.666666666666</v>
      </c>
      <c r="F336" s="54">
        <f t="shared" si="21"/>
        <v>7636</v>
      </c>
      <c r="G336" s="54">
        <f t="shared" si="21"/>
        <v>3297.4166666666665</v>
      </c>
      <c r="H336" s="54">
        <f t="shared" si="21"/>
        <v>2367.5833333333335</v>
      </c>
      <c r="I336" s="6">
        <f t="shared" si="21"/>
        <v>2649</v>
      </c>
      <c r="J336" s="6">
        <f t="shared" si="21"/>
        <v>11588.75</v>
      </c>
      <c r="K336" s="54">
        <f t="shared" si="21"/>
        <v>16117.583333333334</v>
      </c>
      <c r="L336" s="54">
        <f t="shared" si="21"/>
        <v>6906.333333333333</v>
      </c>
      <c r="M336" s="54">
        <f t="shared" si="21"/>
        <v>4662.416666666667</v>
      </c>
      <c r="N336" s="54">
        <f t="shared" si="21"/>
        <v>12760.083333333334</v>
      </c>
      <c r="O336" s="54">
        <f t="shared" si="21"/>
        <v>2971</v>
      </c>
      <c r="P336" s="54">
        <f t="shared" si="21"/>
        <v>6314.916666666667</v>
      </c>
    </row>
    <row r="337" spans="1:16" x14ac:dyDescent="0.2">
      <c r="A337" s="59" t="s">
        <v>20</v>
      </c>
      <c r="B337" s="54">
        <f t="shared" ref="B337:P337" si="22">AVERAGE(B172:B183)</f>
        <v>132855.91666666666</v>
      </c>
      <c r="C337" s="54">
        <f t="shared" si="22"/>
        <v>10505.5</v>
      </c>
      <c r="D337" s="54">
        <f t="shared" si="22"/>
        <v>122350.41666666667</v>
      </c>
      <c r="E337" s="54">
        <f t="shared" si="22"/>
        <v>12575.666666666666</v>
      </c>
      <c r="F337" s="54">
        <f t="shared" si="22"/>
        <v>7151.916666666667</v>
      </c>
      <c r="G337" s="54">
        <f t="shared" si="22"/>
        <v>3283.5</v>
      </c>
      <c r="H337" s="54">
        <f t="shared" si="22"/>
        <v>1145.8333333333333</v>
      </c>
      <c r="I337" s="6">
        <f t="shared" si="22"/>
        <v>1697.4166666666667</v>
      </c>
      <c r="J337" s="6">
        <f t="shared" si="22"/>
        <v>10672.5</v>
      </c>
      <c r="K337" s="54">
        <f t="shared" si="22"/>
        <v>14910.083333333334</v>
      </c>
      <c r="L337" s="54">
        <f t="shared" si="22"/>
        <v>7697.5</v>
      </c>
      <c r="M337" s="54">
        <f t="shared" si="22"/>
        <v>4557</v>
      </c>
      <c r="N337" s="54">
        <f t="shared" si="22"/>
        <v>11315.666666666666</v>
      </c>
      <c r="O337" s="54">
        <f t="shared" si="22"/>
        <v>2240.0833333333335</v>
      </c>
      <c r="P337" s="54">
        <f t="shared" si="22"/>
        <v>4905.166666666667</v>
      </c>
    </row>
    <row r="338" spans="1:16" x14ac:dyDescent="0.2">
      <c r="A338" s="59" t="s">
        <v>21</v>
      </c>
      <c r="B338" s="54">
        <f t="shared" ref="B338:P338" si="23">AVERAGE(B184:B195)</f>
        <v>126176.25</v>
      </c>
      <c r="C338" s="54">
        <f t="shared" si="23"/>
        <v>11757.166666666666</v>
      </c>
      <c r="D338" s="54">
        <f t="shared" si="23"/>
        <v>114419.08333333333</v>
      </c>
      <c r="E338" s="54">
        <f t="shared" si="23"/>
        <v>14542.583333333334</v>
      </c>
      <c r="F338" s="54">
        <f t="shared" si="23"/>
        <v>6129.916666666667</v>
      </c>
      <c r="G338" s="54">
        <f t="shared" si="23"/>
        <v>3381.25</v>
      </c>
      <c r="H338" s="54">
        <f t="shared" si="23"/>
        <v>812.41666666666663</v>
      </c>
      <c r="I338" s="6">
        <f t="shared" si="23"/>
        <v>1765.0833333333333</v>
      </c>
      <c r="J338" s="6">
        <f t="shared" si="23"/>
        <v>6805.666666666667</v>
      </c>
      <c r="K338" s="54">
        <f t="shared" si="23"/>
        <v>13761.166666666666</v>
      </c>
      <c r="L338" s="54">
        <f t="shared" si="23"/>
        <v>5138.166666666667</v>
      </c>
      <c r="M338" s="54">
        <f t="shared" si="23"/>
        <v>5181.833333333333</v>
      </c>
      <c r="N338" s="54">
        <f t="shared" si="23"/>
        <v>12149.833333333334</v>
      </c>
      <c r="O338" s="54">
        <f t="shared" si="23"/>
        <v>2410.3333333333335</v>
      </c>
      <c r="P338" s="54">
        <f t="shared" si="23"/>
        <v>5215.166666666667</v>
      </c>
    </row>
    <row r="339" spans="1:16" x14ac:dyDescent="0.2">
      <c r="A339" s="59" t="s">
        <v>22</v>
      </c>
      <c r="B339" s="54">
        <f t="shared" ref="B339:P339" si="24">AVERAGE(B196:B207)</f>
        <v>133642.41666666666</v>
      </c>
      <c r="C339" s="54">
        <f t="shared" si="24"/>
        <v>13443.333333333334</v>
      </c>
      <c r="D339" s="54">
        <f t="shared" si="24"/>
        <v>120199.08333333333</v>
      </c>
      <c r="E339" s="54">
        <f t="shared" si="24"/>
        <v>12963.666666666666</v>
      </c>
      <c r="F339" s="54">
        <f t="shared" si="24"/>
        <v>6090.916666666667</v>
      </c>
      <c r="G339" s="54">
        <f t="shared" si="24"/>
        <v>4441.5</v>
      </c>
      <c r="H339" s="54">
        <f t="shared" si="24"/>
        <v>520.25</v>
      </c>
      <c r="I339" s="6">
        <f t="shared" si="24"/>
        <v>1589.75</v>
      </c>
      <c r="J339" s="6">
        <f t="shared" si="24"/>
        <v>6105.75</v>
      </c>
      <c r="K339" s="54">
        <f t="shared" si="24"/>
        <v>15970.333333333334</v>
      </c>
      <c r="L339" s="54">
        <f t="shared" si="24"/>
        <v>5690.916666666667</v>
      </c>
      <c r="M339" s="54">
        <f t="shared" si="24"/>
        <v>5261.583333333333</v>
      </c>
      <c r="N339" s="54">
        <f t="shared" si="24"/>
        <v>12483.916666666666</v>
      </c>
      <c r="O339" s="54">
        <f t="shared" si="24"/>
        <v>3506.0833333333335</v>
      </c>
      <c r="P339" s="54">
        <f t="shared" si="24"/>
        <v>5301.333333333333</v>
      </c>
    </row>
    <row r="340" spans="1:16" x14ac:dyDescent="0.2">
      <c r="A340" s="59" t="s">
        <v>23</v>
      </c>
      <c r="B340" s="54">
        <f t="shared" ref="B340:P340" si="25">AVERAGE(B208:B219)</f>
        <v>121662.25</v>
      </c>
      <c r="C340" s="54">
        <f t="shared" si="25"/>
        <v>11793.333333333334</v>
      </c>
      <c r="D340" s="54">
        <f t="shared" si="25"/>
        <v>109868.91666666667</v>
      </c>
      <c r="E340" s="54">
        <f t="shared" si="25"/>
        <v>10314.083333333334</v>
      </c>
      <c r="F340" s="54">
        <f t="shared" si="25"/>
        <v>5780.333333333333</v>
      </c>
      <c r="G340" s="54">
        <f t="shared" si="25"/>
        <v>2878.5833333333335</v>
      </c>
      <c r="H340" s="54">
        <f t="shared" si="25"/>
        <v>810.5</v>
      </c>
      <c r="I340" s="6">
        <f t="shared" si="25"/>
        <v>1530.4166666666667</v>
      </c>
      <c r="J340" s="6">
        <f t="shared" si="25"/>
        <v>6766.25</v>
      </c>
      <c r="K340" s="54">
        <f t="shared" si="25"/>
        <v>18914.083333333332</v>
      </c>
      <c r="L340" s="54">
        <f t="shared" si="25"/>
        <v>4566.416666666667</v>
      </c>
      <c r="M340" s="54">
        <f t="shared" si="25"/>
        <v>3589.9166666666665</v>
      </c>
      <c r="N340" s="54">
        <f t="shared" si="25"/>
        <v>13498.083333333334</v>
      </c>
      <c r="O340" s="54">
        <f t="shared" si="25"/>
        <v>2303.5</v>
      </c>
      <c r="P340" s="54">
        <f t="shared" si="25"/>
        <v>4033.5833333333335</v>
      </c>
    </row>
    <row r="341" spans="1:16" x14ac:dyDescent="0.2">
      <c r="A341" s="59" t="s">
        <v>24</v>
      </c>
      <c r="B341" s="54">
        <f t="shared" ref="B341:P341" si="26">AVERAGE(B220:B231)</f>
        <v>120223</v>
      </c>
      <c r="C341" s="54">
        <f t="shared" si="26"/>
        <v>14792.916666666666</v>
      </c>
      <c r="D341" s="54">
        <f t="shared" si="26"/>
        <v>105430.08333333333</v>
      </c>
      <c r="E341" s="54">
        <f t="shared" si="26"/>
        <v>10293.75</v>
      </c>
      <c r="F341" s="54">
        <f t="shared" si="26"/>
        <v>4785.666666666667</v>
      </c>
      <c r="G341" s="54">
        <f t="shared" si="26"/>
        <v>1542.1666666666667</v>
      </c>
      <c r="H341" s="54">
        <f t="shared" si="26"/>
        <v>635.66666666666663</v>
      </c>
      <c r="I341" s="6">
        <f t="shared" si="26"/>
        <v>1694.0833333333333</v>
      </c>
      <c r="J341" s="6">
        <f t="shared" si="26"/>
        <v>6860.583333333333</v>
      </c>
      <c r="K341" s="54">
        <f t="shared" si="26"/>
        <v>18086.083333333332</v>
      </c>
      <c r="L341" s="54">
        <f t="shared" si="26"/>
        <v>5188.5</v>
      </c>
      <c r="M341" s="54">
        <f t="shared" si="26"/>
        <v>2935.0833333333335</v>
      </c>
      <c r="N341" s="54">
        <f t="shared" si="26"/>
        <v>12157.416666666666</v>
      </c>
      <c r="O341" s="54">
        <f t="shared" si="26"/>
        <v>2359.6666666666665</v>
      </c>
      <c r="P341" s="54">
        <f t="shared" si="26"/>
        <v>2931.9166666666665</v>
      </c>
    </row>
    <row r="342" spans="1:16" x14ac:dyDescent="0.2">
      <c r="A342" s="59" t="s">
        <v>25</v>
      </c>
      <c r="B342" s="54">
        <f t="shared" ref="B342:P342" si="27">AVERAGE(B232:B243)</f>
        <v>132940.08333333334</v>
      </c>
      <c r="C342" s="54">
        <f t="shared" si="27"/>
        <v>14580.5</v>
      </c>
      <c r="D342" s="54">
        <f t="shared" si="27"/>
        <v>118359.58333333333</v>
      </c>
      <c r="E342" s="54">
        <f t="shared" si="27"/>
        <v>11219.333333333334</v>
      </c>
      <c r="F342" s="54">
        <f t="shared" si="27"/>
        <v>3618</v>
      </c>
      <c r="G342" s="54">
        <f t="shared" si="27"/>
        <v>1506.6666666666667</v>
      </c>
      <c r="H342" s="54">
        <f t="shared" si="27"/>
        <v>668.83333333333337</v>
      </c>
      <c r="I342" s="6">
        <f t="shared" si="27"/>
        <v>1801.5</v>
      </c>
      <c r="J342" s="6">
        <f t="shared" si="27"/>
        <v>7597.583333333333</v>
      </c>
      <c r="K342" s="54">
        <f t="shared" si="27"/>
        <v>21678.083333333332</v>
      </c>
      <c r="L342" s="54">
        <f t="shared" si="27"/>
        <v>4541.75</v>
      </c>
      <c r="M342" s="54">
        <f t="shared" si="27"/>
        <v>3175.8333333333335</v>
      </c>
      <c r="N342" s="54">
        <f t="shared" si="27"/>
        <v>12696.75</v>
      </c>
      <c r="O342" s="54">
        <f t="shared" si="27"/>
        <v>2025.1666666666667</v>
      </c>
      <c r="P342" s="54">
        <f t="shared" si="27"/>
        <v>3377.5833333333335</v>
      </c>
    </row>
    <row r="343" spans="1:16" x14ac:dyDescent="0.2">
      <c r="A343" s="59" t="s">
        <v>389</v>
      </c>
      <c r="B343" s="52">
        <f t="shared" ref="B343:P343" si="28">AVERAGE(B244:B255)</f>
        <v>122269</v>
      </c>
      <c r="C343" s="52">
        <f t="shared" si="28"/>
        <v>14192.75</v>
      </c>
      <c r="D343" s="52">
        <f t="shared" si="28"/>
        <v>108076.25</v>
      </c>
      <c r="E343" s="52">
        <f t="shared" si="28"/>
        <v>9838.8333333333339</v>
      </c>
      <c r="F343" s="52">
        <f t="shared" si="28"/>
        <v>3094.6666666666665</v>
      </c>
      <c r="G343" s="52">
        <f t="shared" si="28"/>
        <v>1318.5833333333333</v>
      </c>
      <c r="H343" s="52">
        <f t="shared" si="28"/>
        <v>437.16666666666669</v>
      </c>
      <c r="I343" s="6">
        <f t="shared" si="28"/>
        <v>1903</v>
      </c>
      <c r="J343" s="6">
        <f t="shared" si="28"/>
        <v>7565.166666666667</v>
      </c>
      <c r="K343" s="52">
        <f t="shared" si="28"/>
        <v>21344.5</v>
      </c>
      <c r="L343" s="52">
        <f t="shared" si="28"/>
        <v>4530.5</v>
      </c>
      <c r="M343" s="52">
        <f t="shared" si="28"/>
        <v>2832.3333333333335</v>
      </c>
      <c r="N343" s="52">
        <f t="shared" si="28"/>
        <v>11549.5</v>
      </c>
      <c r="O343" s="52">
        <f t="shared" si="28"/>
        <v>1445.1666666666667</v>
      </c>
      <c r="P343" s="52">
        <f t="shared" si="28"/>
        <v>5354.916666666667</v>
      </c>
    </row>
    <row r="344" spans="1:16" x14ac:dyDescent="0.2">
      <c r="A344" s="59" t="s">
        <v>421</v>
      </c>
      <c r="B344" s="52">
        <f t="shared" ref="B344:P344" si="29">AVERAGE(B256:B267)</f>
        <v>100318.75</v>
      </c>
      <c r="C344" s="52">
        <f t="shared" si="29"/>
        <v>13009.416666666666</v>
      </c>
      <c r="D344" s="52">
        <f t="shared" si="29"/>
        <v>87309.333333333328</v>
      </c>
      <c r="E344" s="52">
        <f t="shared" si="29"/>
        <v>6621.916666666667</v>
      </c>
      <c r="F344" s="52">
        <f t="shared" si="29"/>
        <v>5002.083333333333</v>
      </c>
      <c r="G344" s="52">
        <f t="shared" si="29"/>
        <v>981.83333333333337</v>
      </c>
      <c r="H344" s="52">
        <f t="shared" si="29"/>
        <v>403.5</v>
      </c>
      <c r="I344" s="6">
        <f t="shared" si="29"/>
        <v>1383.75</v>
      </c>
      <c r="J344" s="6">
        <f t="shared" si="29"/>
        <v>5410.583333333333</v>
      </c>
      <c r="K344" s="52">
        <f t="shared" si="29"/>
        <v>18543.25</v>
      </c>
      <c r="L344" s="52">
        <f t="shared" si="29"/>
        <v>3993.1666666666665</v>
      </c>
      <c r="M344" s="52">
        <f t="shared" si="29"/>
        <v>3143.6666666666665</v>
      </c>
      <c r="N344" s="52">
        <f t="shared" si="29"/>
        <v>7915.916666666667</v>
      </c>
      <c r="O344" s="52">
        <f t="shared" si="29"/>
        <v>1216.4166666666667</v>
      </c>
      <c r="P344" s="52">
        <f t="shared" si="29"/>
        <v>3462.25</v>
      </c>
    </row>
    <row r="345" spans="1:16" x14ac:dyDescent="0.2">
      <c r="A345" s="59" t="s">
        <v>456</v>
      </c>
      <c r="B345" s="236">
        <f t="shared" ref="B345:P345" si="30">AVERAGE(B268:B279)</f>
        <v>81409.833333333328</v>
      </c>
      <c r="C345" s="236">
        <f t="shared" si="30"/>
        <v>11460.083333333334</v>
      </c>
      <c r="D345" s="236">
        <f t="shared" si="30"/>
        <v>69949.75</v>
      </c>
      <c r="E345" s="236">
        <f t="shared" si="30"/>
        <v>6071.583333333333</v>
      </c>
      <c r="F345" s="236">
        <f t="shared" si="30"/>
        <v>3981.1666666666665</v>
      </c>
      <c r="G345" s="236">
        <f t="shared" si="30"/>
        <v>195.66666666666666</v>
      </c>
      <c r="H345" s="236">
        <f t="shared" si="30"/>
        <v>591.33333333333337</v>
      </c>
      <c r="I345" s="6">
        <f t="shared" si="30"/>
        <v>1778.6666666666667</v>
      </c>
      <c r="J345" s="6">
        <f t="shared" si="30"/>
        <v>3539</v>
      </c>
      <c r="K345" s="236">
        <f t="shared" si="30"/>
        <v>10986.333333333334</v>
      </c>
      <c r="L345" s="236">
        <f t="shared" si="30"/>
        <v>3962.25</v>
      </c>
      <c r="M345" s="236">
        <f t="shared" si="30"/>
        <v>3279.1666666666665</v>
      </c>
      <c r="N345" s="236">
        <f t="shared" si="30"/>
        <v>7675.75</v>
      </c>
      <c r="O345" s="236">
        <f t="shared" si="30"/>
        <v>991.25</v>
      </c>
      <c r="P345" s="236">
        <f t="shared" si="30"/>
        <v>1695.3333333333333</v>
      </c>
    </row>
    <row r="346" spans="1:16" x14ac:dyDescent="0.2">
      <c r="A346" s="59" t="s">
        <v>480</v>
      </c>
      <c r="B346" s="236">
        <f t="shared" ref="B346:P346" si="31">AVERAGE(B280:B291)</f>
        <v>73828.333333333328</v>
      </c>
      <c r="C346" s="236">
        <f t="shared" si="31"/>
        <v>9502</v>
      </c>
      <c r="D346" s="236">
        <f t="shared" si="31"/>
        <v>64326.333333333336</v>
      </c>
      <c r="E346" s="236">
        <f t="shared" si="31"/>
        <v>5485.333333333333</v>
      </c>
      <c r="F346" s="236">
        <f t="shared" si="31"/>
        <v>2787.3333333333335</v>
      </c>
      <c r="G346" s="236">
        <f t="shared" si="31"/>
        <v>308.33333333333331</v>
      </c>
      <c r="H346" s="236">
        <f t="shared" si="31"/>
        <v>369.75</v>
      </c>
      <c r="I346" s="6">
        <f t="shared" si="31"/>
        <v>1563.6666666666667</v>
      </c>
      <c r="J346" s="6">
        <f t="shared" si="31"/>
        <v>3903.1666666666665</v>
      </c>
      <c r="K346" s="236">
        <f t="shared" si="31"/>
        <v>9383.0833333333339</v>
      </c>
      <c r="L346" s="236">
        <f t="shared" si="31"/>
        <v>3755.0833333333335</v>
      </c>
      <c r="M346" s="236">
        <f t="shared" si="31"/>
        <v>2116.8333333333335</v>
      </c>
      <c r="N346" s="236">
        <f t="shared" si="31"/>
        <v>6135.916666666667</v>
      </c>
      <c r="O346" s="236">
        <f t="shared" si="31"/>
        <v>1245.5</v>
      </c>
      <c r="P346" s="236">
        <f t="shared" si="31"/>
        <v>1276.0833333333333</v>
      </c>
    </row>
    <row r="347" spans="1:16" x14ac:dyDescent="0.2">
      <c r="A347" s="59" t="s">
        <v>508</v>
      </c>
      <c r="B347" s="236">
        <f t="shared" ref="B347:P347" si="32">AVERAGE(B292:B303)</f>
        <v>69912.25</v>
      </c>
      <c r="C347" s="236">
        <f t="shared" si="32"/>
        <v>8365.3333333333339</v>
      </c>
      <c r="D347" s="236">
        <f t="shared" si="32"/>
        <v>61546.916666666664</v>
      </c>
      <c r="E347" s="236">
        <f t="shared" si="32"/>
        <v>5500.75</v>
      </c>
      <c r="F347" s="236">
        <f>AVERAGE(F292:F303)</f>
        <v>2561.6666666666665</v>
      </c>
      <c r="G347" s="236">
        <f t="shared" si="32"/>
        <v>507.08333333333331</v>
      </c>
      <c r="H347" s="236">
        <f t="shared" si="32"/>
        <v>393.5</v>
      </c>
      <c r="I347" s="343">
        <f t="shared" si="32"/>
        <v>1727.9166666666667</v>
      </c>
      <c r="J347" s="343">
        <f t="shared" si="32"/>
        <v>2768.1666666666665</v>
      </c>
      <c r="K347" s="236">
        <f t="shared" si="32"/>
        <v>7960.583333333333</v>
      </c>
      <c r="L347" s="236">
        <f t="shared" si="32"/>
        <v>3572.5833333333335</v>
      </c>
      <c r="M347" s="236">
        <f t="shared" si="32"/>
        <v>2253.4166666666665</v>
      </c>
      <c r="N347" s="236">
        <f t="shared" si="32"/>
        <v>6550.25</v>
      </c>
      <c r="O347" s="236">
        <f t="shared" si="32"/>
        <v>1198.3333333333333</v>
      </c>
      <c r="P347" s="236">
        <f t="shared" si="32"/>
        <v>1430.5833333333333</v>
      </c>
    </row>
    <row r="348" spans="1:16" x14ac:dyDescent="0.2">
      <c r="A348" s="59" t="s">
        <v>552</v>
      </c>
      <c r="B348" s="236">
        <f>AVERAGE(B304:B315)</f>
        <v>61040</v>
      </c>
      <c r="C348" s="236">
        <f t="shared" ref="C348:P348" si="33">AVERAGE(C304:C315)</f>
        <v>9137.0833333333339</v>
      </c>
      <c r="D348" s="236">
        <f t="shared" si="33"/>
        <v>51902.916666666664</v>
      </c>
      <c r="E348" s="236">
        <f t="shared" si="33"/>
        <v>5179.083333333333</v>
      </c>
      <c r="F348" s="236">
        <f t="shared" si="33"/>
        <v>2051</v>
      </c>
      <c r="G348" s="236">
        <f t="shared" si="33"/>
        <v>506.91666666666669</v>
      </c>
      <c r="H348" s="236">
        <f t="shared" si="33"/>
        <v>17.916666666666668</v>
      </c>
      <c r="I348" s="236">
        <f t="shared" si="33"/>
        <v>1175.5833333333333</v>
      </c>
      <c r="J348" s="236">
        <f t="shared" si="33"/>
        <v>3122.8333333333335</v>
      </c>
      <c r="K348" s="236">
        <f t="shared" si="33"/>
        <v>4801.583333333333</v>
      </c>
      <c r="L348" s="236">
        <f t="shared" si="33"/>
        <v>3288.9166666666665</v>
      </c>
      <c r="M348" s="236">
        <f t="shared" si="33"/>
        <v>1993.1666666666667</v>
      </c>
      <c r="N348" s="236">
        <f t="shared" si="33"/>
        <v>5298.916666666667</v>
      </c>
      <c r="O348" s="236">
        <f t="shared" si="33"/>
        <v>1122.3333333333333</v>
      </c>
      <c r="P348" s="236">
        <f t="shared" si="33"/>
        <v>1434.3333333333333</v>
      </c>
    </row>
    <row r="349" spans="1:16" x14ac:dyDescent="0.2">
      <c r="A349" s="59" t="s">
        <v>647</v>
      </c>
      <c r="B349" s="236">
        <f>AVERAGE(B316:B319)</f>
        <v>56039.5</v>
      </c>
      <c r="C349" s="236">
        <f t="shared" ref="C349:P349" si="34">AVERAGE(C316:C319)</f>
        <v>8029.75</v>
      </c>
      <c r="D349" s="236">
        <f t="shared" si="34"/>
        <v>48009.75</v>
      </c>
      <c r="E349" s="236">
        <f t="shared" si="34"/>
        <v>4809.25</v>
      </c>
      <c r="F349" s="236">
        <f t="shared" si="34"/>
        <v>1777.75</v>
      </c>
      <c r="G349" s="236">
        <f t="shared" si="34"/>
        <v>508</v>
      </c>
      <c r="H349" s="236">
        <f t="shared" si="34"/>
        <v>8</v>
      </c>
      <c r="I349" s="236">
        <f t="shared" si="34"/>
        <v>837.25</v>
      </c>
      <c r="J349" s="236">
        <f t="shared" si="34"/>
        <v>3751</v>
      </c>
      <c r="K349" s="236">
        <f t="shared" si="34"/>
        <v>3522.25</v>
      </c>
      <c r="L349" s="236">
        <f t="shared" si="34"/>
        <v>3438</v>
      </c>
      <c r="M349" s="236">
        <f t="shared" si="34"/>
        <v>2307.5</v>
      </c>
      <c r="N349" s="236">
        <f t="shared" si="34"/>
        <v>4372</v>
      </c>
      <c r="O349" s="236">
        <f t="shared" si="34"/>
        <v>1294.75</v>
      </c>
      <c r="P349" s="236">
        <f t="shared" si="34"/>
        <v>1630.5</v>
      </c>
    </row>
    <row r="350" spans="1:16" x14ac:dyDescent="0.2">
      <c r="A350" s="59"/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</row>
    <row r="351" spans="1:16" x14ac:dyDescent="0.2">
      <c r="A351" s="59"/>
      <c r="J351" s="52"/>
    </row>
    <row r="352" spans="1:16" x14ac:dyDescent="0.2">
      <c r="A352" s="323" t="s">
        <v>126</v>
      </c>
      <c r="J352" s="52"/>
    </row>
    <row r="353" spans="1:16" x14ac:dyDescent="0.2">
      <c r="A353" s="50" t="s">
        <v>605</v>
      </c>
      <c r="B353" s="55">
        <f>(B324-B323)/B323*100</f>
        <v>9.0790939082561035</v>
      </c>
      <c r="C353" s="55">
        <f>(C324-C323)/C323*100</f>
        <v>36.68673248254273</v>
      </c>
      <c r="D353" s="55">
        <f t="shared" ref="D353:P353" si="35">(D324-D323)/D323*100</f>
        <v>6.4394741688921631</v>
      </c>
      <c r="E353" s="55">
        <f t="shared" si="35"/>
        <v>-2.2806812879141494</v>
      </c>
      <c r="F353" s="55">
        <f t="shared" si="35"/>
        <v>10.311672171893907</v>
      </c>
      <c r="G353" s="55">
        <f t="shared" si="35"/>
        <v>-4.7127698499817123</v>
      </c>
      <c r="H353" s="55">
        <f t="shared" si="35"/>
        <v>43.002207505518761</v>
      </c>
      <c r="I353" s="318">
        <f t="shared" si="35"/>
        <v>2.2391336162739646</v>
      </c>
      <c r="J353" s="318">
        <f t="shared" si="35"/>
        <v>-6.6283542106287081</v>
      </c>
      <c r="K353" s="318">
        <f t="shared" si="35"/>
        <v>29.054272625768267</v>
      </c>
      <c r="L353" s="55">
        <f t="shared" si="35"/>
        <v>3.7573189749021632</v>
      </c>
      <c r="M353" s="55">
        <f t="shared" si="35"/>
        <v>-4.0854785947944814</v>
      </c>
      <c r="N353" s="55">
        <f t="shared" si="35"/>
        <v>11.727033067797594</v>
      </c>
      <c r="O353" s="55">
        <f t="shared" si="35"/>
        <v>-0.14170996693434107</v>
      </c>
      <c r="P353" s="55">
        <f t="shared" si="35"/>
        <v>7.0538675271130264</v>
      </c>
    </row>
    <row r="354" spans="1:16" x14ac:dyDescent="0.2">
      <c r="A354" s="50" t="s">
        <v>606</v>
      </c>
      <c r="B354" s="55">
        <f>(B325-B324)/B324*100</f>
        <v>6.6225643979491409</v>
      </c>
      <c r="C354" s="55">
        <f t="shared" ref="C354" si="36">(C325-C324)/C324*100</f>
        <v>1.374061938484304</v>
      </c>
      <c r="D354" s="55">
        <f t="shared" ref="D354:P354" si="37">(D325-D324)/D324*100</f>
        <v>7.2669875770687984</v>
      </c>
      <c r="E354" s="55">
        <f t="shared" si="37"/>
        <v>15.016713424461303</v>
      </c>
      <c r="F354" s="55">
        <f t="shared" si="37"/>
        <v>2.0130447672694824</v>
      </c>
      <c r="G354" s="55">
        <f t="shared" si="37"/>
        <v>9.615236924967375</v>
      </c>
      <c r="H354" s="55">
        <f t="shared" si="37"/>
        <v>14.068128023052379</v>
      </c>
      <c r="I354" s="318">
        <f t="shared" si="37"/>
        <v>5.86888061837963</v>
      </c>
      <c r="J354" s="318">
        <f t="shared" si="37"/>
        <v>8.5959288347491469</v>
      </c>
      <c r="K354" s="318">
        <f t="shared" si="37"/>
        <v>7.8157090415123642</v>
      </c>
      <c r="L354" s="55">
        <f t="shared" si="37"/>
        <v>0.82945780399274049</v>
      </c>
      <c r="M354" s="55">
        <f t="shared" si="37"/>
        <v>10.943466172381836</v>
      </c>
      <c r="N354" s="55">
        <f t="shared" si="37"/>
        <v>11.009091958297525</v>
      </c>
      <c r="O354" s="55">
        <f t="shared" si="37"/>
        <v>-0.90402606958897869</v>
      </c>
      <c r="P354" s="55">
        <f t="shared" si="37"/>
        <v>38.914936369725389</v>
      </c>
    </row>
    <row r="355" spans="1:16" x14ac:dyDescent="0.2">
      <c r="A355" s="50" t="s">
        <v>607</v>
      </c>
      <c r="B355" s="55">
        <f>(B326-B325)/B325*100</f>
        <v>1.0194697492565039</v>
      </c>
      <c r="C355" s="55">
        <f t="shared" ref="C355:P355" si="38">(C326-C325)/C325*100</f>
        <v>4.088902790810824</v>
      </c>
      <c r="D355" s="55">
        <f t="shared" si="38"/>
        <v>0.66330193092545686</v>
      </c>
      <c r="E355" s="55">
        <f t="shared" si="38"/>
        <v>15.526435290301654</v>
      </c>
      <c r="F355" s="55">
        <f t="shared" si="38"/>
        <v>10.738469586445417</v>
      </c>
      <c r="G355" s="55">
        <f t="shared" si="38"/>
        <v>17.207314509913811</v>
      </c>
      <c r="H355" s="55">
        <f t="shared" si="38"/>
        <v>-24.106820642367374</v>
      </c>
      <c r="I355" s="55">
        <f t="shared" si="38"/>
        <v>5.0094645754461871</v>
      </c>
      <c r="J355" s="55">
        <f t="shared" si="38"/>
        <v>33.306274260918336</v>
      </c>
      <c r="K355" s="55">
        <f t="shared" si="38"/>
        <v>-0.29173541322933311</v>
      </c>
      <c r="L355" s="55">
        <f t="shared" si="38"/>
        <v>-6.4587346898598001</v>
      </c>
      <c r="M355" s="55">
        <f t="shared" si="38"/>
        <v>-2.1752932134861496</v>
      </c>
      <c r="N355" s="55">
        <f t="shared" si="38"/>
        <v>6.735900931081491</v>
      </c>
      <c r="O355" s="55">
        <f t="shared" si="38"/>
        <v>-13.074148721756659</v>
      </c>
      <c r="P355" s="55">
        <f t="shared" si="38"/>
        <v>-25.536403085824507</v>
      </c>
    </row>
    <row r="356" spans="1:16" x14ac:dyDescent="0.2">
      <c r="A356" s="50" t="s">
        <v>608</v>
      </c>
      <c r="B356" s="55">
        <f t="shared" ref="B356:P356" si="39">(B327-B326)/B326*100</f>
        <v>-2.9193379197358587</v>
      </c>
      <c r="C356" s="55">
        <f t="shared" si="39"/>
        <v>-5.6954206247182642</v>
      </c>
      <c r="D356" s="55">
        <f t="shared" si="39"/>
        <v>-2.5862474773019892</v>
      </c>
      <c r="E356" s="55">
        <f t="shared" si="39"/>
        <v>-10.251903596055802</v>
      </c>
      <c r="F356" s="55">
        <f t="shared" si="39"/>
        <v>5.4298761284904424</v>
      </c>
      <c r="G356" s="55">
        <f t="shared" si="39"/>
        <v>-2.1878175623169351</v>
      </c>
      <c r="H356" s="55">
        <f t="shared" si="39"/>
        <v>-2.3418925344745549</v>
      </c>
      <c r="I356" s="55">
        <f t="shared" si="39"/>
        <v>0.52147041782012482</v>
      </c>
      <c r="J356" s="55">
        <f t="shared" si="39"/>
        <v>0.36205006698479836</v>
      </c>
      <c r="K356" s="55">
        <f t="shared" si="39"/>
        <v>-1.7419951711532822</v>
      </c>
      <c r="L356" s="55">
        <f t="shared" si="39"/>
        <v>-14.146121467227889</v>
      </c>
      <c r="M356" s="55">
        <f t="shared" si="39"/>
        <v>1.0008197841235267</v>
      </c>
      <c r="N356" s="55">
        <f t="shared" si="39"/>
        <v>2.4134982737534729</v>
      </c>
      <c r="O356" s="55">
        <f t="shared" si="39"/>
        <v>15.101592531576058</v>
      </c>
      <c r="P356" s="55">
        <f t="shared" si="39"/>
        <v>-11.432618373128282</v>
      </c>
    </row>
    <row r="357" spans="1:16" x14ac:dyDescent="0.2">
      <c r="A357" s="50" t="s">
        <v>609</v>
      </c>
      <c r="B357" s="55">
        <f t="shared" ref="B357:P357" si="40">(B328-B327)/B327*100</f>
        <v>7.3497496287726092</v>
      </c>
      <c r="C357" s="55">
        <f t="shared" si="40"/>
        <v>7.3352511617614384</v>
      </c>
      <c r="D357" s="55">
        <f t="shared" si="40"/>
        <v>7.3514337151570119</v>
      </c>
      <c r="E357" s="55">
        <f t="shared" si="40"/>
        <v>4.2433381093307228</v>
      </c>
      <c r="F357" s="55">
        <f t="shared" si="40"/>
        <v>18.584621511960762</v>
      </c>
      <c r="G357" s="55">
        <f t="shared" si="40"/>
        <v>-5.6102181751512559</v>
      </c>
      <c r="H357" s="55">
        <f t="shared" si="40"/>
        <v>31.74680462568471</v>
      </c>
      <c r="I357" s="55">
        <f t="shared" si="40"/>
        <v>-3.0037146150890344</v>
      </c>
      <c r="J357" s="55">
        <f t="shared" si="40"/>
        <v>-0.95977759636387705</v>
      </c>
      <c r="K357" s="55">
        <f t="shared" si="40"/>
        <v>9.4216710682435743</v>
      </c>
      <c r="L357" s="55">
        <f t="shared" si="40"/>
        <v>21.484853790929783</v>
      </c>
      <c r="M357" s="55">
        <f t="shared" si="40"/>
        <v>3.7911326050931655</v>
      </c>
      <c r="N357" s="55">
        <f t="shared" si="40"/>
        <v>1.689792553922242</v>
      </c>
      <c r="O357" s="55">
        <f t="shared" si="40"/>
        <v>-10.368956743002544</v>
      </c>
      <c r="P357" s="55">
        <f t="shared" si="40"/>
        <v>10.984692711903126</v>
      </c>
    </row>
    <row r="358" spans="1:16" x14ac:dyDescent="0.2">
      <c r="A358" s="50" t="s">
        <v>610</v>
      </c>
      <c r="B358" s="55">
        <f t="shared" ref="B358:P358" si="41">(B329-B328)/B328*100</f>
        <v>12.373431407545707</v>
      </c>
      <c r="C358" s="55">
        <f t="shared" si="41"/>
        <v>1.6946776401510779</v>
      </c>
      <c r="D358" s="55">
        <f t="shared" si="41"/>
        <v>13.61364755189568</v>
      </c>
      <c r="E358" s="55">
        <f t="shared" si="41"/>
        <v>2.3498130353102171</v>
      </c>
      <c r="F358" s="55">
        <f t="shared" si="41"/>
        <v>131.22231784882138</v>
      </c>
      <c r="G358" s="55">
        <f t="shared" si="41"/>
        <v>19.928779540304305</v>
      </c>
      <c r="H358" s="55">
        <f t="shared" si="41"/>
        <v>-19.458560473066619</v>
      </c>
      <c r="I358" s="55">
        <f t="shared" si="41"/>
        <v>3.4896005282271436</v>
      </c>
      <c r="J358" s="55">
        <f t="shared" si="41"/>
        <v>-10.366913206202099</v>
      </c>
      <c r="K358" s="55">
        <f t="shared" si="41"/>
        <v>0.30501668497233669</v>
      </c>
      <c r="L358" s="55">
        <f t="shared" si="41"/>
        <v>22.048140674545976</v>
      </c>
      <c r="M358" s="55">
        <f t="shared" si="41"/>
        <v>2.0169436298468617</v>
      </c>
      <c r="N358" s="55">
        <f t="shared" si="41"/>
        <v>11.358676449192522</v>
      </c>
      <c r="O358" s="55">
        <f t="shared" si="41"/>
        <v>42.275845753489477</v>
      </c>
      <c r="P358" s="55">
        <f t="shared" si="41"/>
        <v>3.0342953600395277</v>
      </c>
    </row>
    <row r="359" spans="1:16" x14ac:dyDescent="0.2">
      <c r="A359" s="50" t="s">
        <v>380</v>
      </c>
      <c r="B359" s="55">
        <f t="shared" ref="B359:P359" si="42">(B330-B329)/B329*100</f>
        <v>12.721093058577113</v>
      </c>
      <c r="C359" s="55">
        <f t="shared" si="42"/>
        <v>29.385242910547614</v>
      </c>
      <c r="D359" s="55">
        <f t="shared" si="42"/>
        <v>10.988774766998006</v>
      </c>
      <c r="E359" s="55">
        <f t="shared" si="42"/>
        <v>5.8484436208392863</v>
      </c>
      <c r="F359" s="55">
        <f t="shared" si="42"/>
        <v>22.621468516232113</v>
      </c>
      <c r="G359" s="55">
        <f t="shared" si="42"/>
        <v>4.2865626518382607</v>
      </c>
      <c r="H359" s="55">
        <f t="shared" si="42"/>
        <v>-9.8084203280945292</v>
      </c>
      <c r="I359" s="55">
        <f t="shared" si="42"/>
        <v>2.4818961942131681</v>
      </c>
      <c r="J359" s="55">
        <f t="shared" si="42"/>
        <v>29.410083386148695</v>
      </c>
      <c r="K359" s="55">
        <f t="shared" si="42"/>
        <v>19.473563074090347</v>
      </c>
      <c r="L359" s="55">
        <f t="shared" si="42"/>
        <v>15.541410300317668</v>
      </c>
      <c r="M359" s="55">
        <f t="shared" si="42"/>
        <v>15.468395668976958</v>
      </c>
      <c r="N359" s="55">
        <f t="shared" si="42"/>
        <v>7.3780282951957963</v>
      </c>
      <c r="O359" s="55">
        <f t="shared" si="42"/>
        <v>103.45443964083805</v>
      </c>
      <c r="P359" s="55">
        <f t="shared" si="42"/>
        <v>-20.450731239510908</v>
      </c>
    </row>
    <row r="360" spans="1:16" x14ac:dyDescent="0.2">
      <c r="A360" s="50" t="s">
        <v>381</v>
      </c>
      <c r="B360" s="55">
        <f t="shared" ref="B360:P360" si="43">(B331-B330)/B330*100</f>
        <v>2.2242770963950544</v>
      </c>
      <c r="C360" s="55">
        <f t="shared" si="43"/>
        <v>-16.196397457913935</v>
      </c>
      <c r="D360" s="55">
        <f t="shared" si="43"/>
        <v>4.456593481294024</v>
      </c>
      <c r="E360" s="55">
        <f t="shared" si="43"/>
        <v>0.29197161171654629</v>
      </c>
      <c r="F360" s="55">
        <f t="shared" si="43"/>
        <v>6.3722514251869393</v>
      </c>
      <c r="G360" s="55">
        <f t="shared" si="43"/>
        <v>43.33488636951909</v>
      </c>
      <c r="H360" s="55">
        <f t="shared" si="43"/>
        <v>0.67412872042738381</v>
      </c>
      <c r="I360" s="55">
        <f t="shared" si="43"/>
        <v>-8.6007782101167312</v>
      </c>
      <c r="J360" s="55">
        <f t="shared" si="43"/>
        <v>6.444519133816681</v>
      </c>
      <c r="K360" s="55">
        <f t="shared" si="43"/>
        <v>-20.916520723876246</v>
      </c>
      <c r="L360" s="55">
        <f t="shared" si="43"/>
        <v>-11.207416417101914</v>
      </c>
      <c r="M360" s="55">
        <f t="shared" si="43"/>
        <v>31.702257136534641</v>
      </c>
      <c r="N360" s="55">
        <f t="shared" si="43"/>
        <v>-1.0742034729102572</v>
      </c>
      <c r="O360" s="55">
        <f t="shared" si="43"/>
        <v>-17.649102016631595</v>
      </c>
      <c r="P360" s="55">
        <f t="shared" si="43"/>
        <v>11.558167570825798</v>
      </c>
    </row>
    <row r="361" spans="1:16" x14ac:dyDescent="0.2">
      <c r="A361" s="50" t="s">
        <v>206</v>
      </c>
      <c r="B361" s="55">
        <f t="shared" ref="B361:P361" si="44">(B332-B331)/B331*100</f>
        <v>5.9204750361603287</v>
      </c>
      <c r="C361" s="55">
        <f t="shared" si="44"/>
        <v>1.7579166077431017</v>
      </c>
      <c r="D361" s="55">
        <f t="shared" si="44"/>
        <v>6.3251789362048489</v>
      </c>
      <c r="E361" s="55">
        <f t="shared" si="44"/>
        <v>3.2357336847349214</v>
      </c>
      <c r="F361" s="55">
        <f t="shared" si="44"/>
        <v>-8.9571494646767675</v>
      </c>
      <c r="G361" s="55">
        <f t="shared" si="44"/>
        <v>37.84901893829948</v>
      </c>
      <c r="H361" s="55">
        <f t="shared" si="44"/>
        <v>106.90748291506344</v>
      </c>
      <c r="I361" s="55">
        <f t="shared" si="44"/>
        <v>15.90491110959743</v>
      </c>
      <c r="J361" s="55">
        <f t="shared" si="44"/>
        <v>8.901949141560868</v>
      </c>
      <c r="K361" s="55">
        <f t="shared" si="44"/>
        <v>-2.4889777676372455</v>
      </c>
      <c r="L361" s="55">
        <f t="shared" si="44"/>
        <v>4.3416018551850666</v>
      </c>
      <c r="M361" s="55">
        <f t="shared" si="44"/>
        <v>1.3901856444859428</v>
      </c>
      <c r="N361" s="55">
        <f t="shared" si="44"/>
        <v>39.384035920855283</v>
      </c>
      <c r="O361" s="55">
        <f t="shared" si="44"/>
        <v>37.264269039483025</v>
      </c>
      <c r="P361" s="55">
        <f t="shared" si="44"/>
        <v>36.07259956037479</v>
      </c>
    </row>
    <row r="362" spans="1:16" x14ac:dyDescent="0.2">
      <c r="A362" s="50" t="s">
        <v>207</v>
      </c>
      <c r="B362" s="55">
        <f t="shared" ref="B362:P362" si="45">(B333-B332)/B332*100</f>
        <v>10.068583702352809</v>
      </c>
      <c r="C362" s="55">
        <f t="shared" si="45"/>
        <v>27.645708390793537</v>
      </c>
      <c r="D362" s="55">
        <f t="shared" si="45"/>
        <v>8.4330595385526053</v>
      </c>
      <c r="E362" s="55">
        <f t="shared" si="45"/>
        <v>22.11912656346075</v>
      </c>
      <c r="F362" s="55">
        <f t="shared" si="45"/>
        <v>-5.7371546281701677</v>
      </c>
      <c r="G362" s="55">
        <f t="shared" si="45"/>
        <v>2.1388896828345758</v>
      </c>
      <c r="H362" s="55">
        <f t="shared" si="45"/>
        <v>12.476685318411935</v>
      </c>
      <c r="I362" s="55">
        <f t="shared" si="45"/>
        <v>11.198283968030093</v>
      </c>
      <c r="J362" s="55">
        <f t="shared" si="45"/>
        <v>0.92495526596417155</v>
      </c>
      <c r="K362" s="55">
        <f t="shared" si="45"/>
        <v>-9.0312990337765289</v>
      </c>
      <c r="L362" s="55">
        <f t="shared" si="45"/>
        <v>9.7297107554057884</v>
      </c>
      <c r="M362" s="55">
        <f t="shared" si="45"/>
        <v>-3.2996625387929792</v>
      </c>
      <c r="N362" s="55">
        <f t="shared" si="45"/>
        <v>-10.940873523385182</v>
      </c>
      <c r="O362" s="55">
        <f t="shared" si="45"/>
        <v>-15.116963100261597</v>
      </c>
      <c r="P362" s="55">
        <f t="shared" si="45"/>
        <v>17.152792818809715</v>
      </c>
    </row>
    <row r="363" spans="1:16" x14ac:dyDescent="0.2">
      <c r="A363" s="50" t="s">
        <v>208</v>
      </c>
      <c r="B363" s="55">
        <f t="shared" ref="B363:P363" si="46">(B334-B333)/B333*100</f>
        <v>5.2847207871823301</v>
      </c>
      <c r="C363" s="55">
        <f t="shared" si="46"/>
        <v>-6.2541024194198425</v>
      </c>
      <c r="D363" s="55">
        <f t="shared" si="46"/>
        <v>6.5486278961885249</v>
      </c>
      <c r="E363" s="55">
        <f t="shared" si="46"/>
        <v>-4.9478210228019597</v>
      </c>
      <c r="F363" s="55">
        <f t="shared" si="46"/>
        <v>13.589804273729241</v>
      </c>
      <c r="G363" s="55">
        <f t="shared" si="46"/>
        <v>-11.961084267671584</v>
      </c>
      <c r="H363" s="55">
        <f t="shared" si="46"/>
        <v>11.519099792715423</v>
      </c>
      <c r="I363" s="55">
        <f t="shared" si="46"/>
        <v>22.622413656422584</v>
      </c>
      <c r="J363" s="55">
        <f t="shared" si="46"/>
        <v>-3.2580421302411025</v>
      </c>
      <c r="K363" s="55">
        <f t="shared" si="46"/>
        <v>5.6893076964976235</v>
      </c>
      <c r="L363" s="55">
        <f t="shared" si="46"/>
        <v>-7.4981742868293715</v>
      </c>
      <c r="M363" s="55">
        <f t="shared" si="46"/>
        <v>0.95384243878311037</v>
      </c>
      <c r="N363" s="55">
        <f t="shared" si="46"/>
        <v>36.774183586217809</v>
      </c>
      <c r="O363" s="55">
        <f t="shared" si="46"/>
        <v>-9.5977126087217375</v>
      </c>
      <c r="P363" s="55">
        <f t="shared" si="46"/>
        <v>30.669364529945241</v>
      </c>
    </row>
    <row r="364" spans="1:16" x14ac:dyDescent="0.2">
      <c r="A364" s="50" t="s">
        <v>209</v>
      </c>
      <c r="B364" s="55">
        <f t="shared" ref="B364:P364" si="47">(B335-B334)/B334*100</f>
        <v>-4.5450043426500084</v>
      </c>
      <c r="C364" s="55">
        <f t="shared" si="47"/>
        <v>-9.9640084512578575</v>
      </c>
      <c r="D364" s="55">
        <f t="shared" si="47"/>
        <v>-4.022755449943185</v>
      </c>
      <c r="E364" s="55">
        <f t="shared" si="47"/>
        <v>-2.4119641872308488</v>
      </c>
      <c r="F364" s="55">
        <f t="shared" si="47"/>
        <v>-25.965108369421852</v>
      </c>
      <c r="G364" s="55">
        <f t="shared" si="47"/>
        <v>-1.2181748831887071</v>
      </c>
      <c r="H364" s="55">
        <f t="shared" si="47"/>
        <v>6.0714285714285756</v>
      </c>
      <c r="I364" s="55">
        <f t="shared" si="47"/>
        <v>-9.9409533660891274</v>
      </c>
      <c r="J364" s="55">
        <f t="shared" si="47"/>
        <v>21.643573154138792</v>
      </c>
      <c r="K364" s="55">
        <f t="shared" si="47"/>
        <v>24.804015884877586</v>
      </c>
      <c r="L364" s="55">
        <f t="shared" si="47"/>
        <v>-14.793845399859299</v>
      </c>
      <c r="M364" s="55">
        <f t="shared" si="47"/>
        <v>-4.1743827160493838</v>
      </c>
      <c r="N364" s="55">
        <f t="shared" si="47"/>
        <v>-11.095446685445166</v>
      </c>
      <c r="O364" s="55">
        <f t="shared" si="47"/>
        <v>-26.626152053996645</v>
      </c>
      <c r="P364" s="55">
        <f t="shared" si="47"/>
        <v>-2.9552904001697793</v>
      </c>
    </row>
    <row r="365" spans="1:16" x14ac:dyDescent="0.2">
      <c r="A365" s="50" t="s">
        <v>196</v>
      </c>
      <c r="B365" s="55">
        <f t="shared" ref="B365:P365" si="48">(B336-B335)/B335*100</f>
        <v>1.8786724636140124</v>
      </c>
      <c r="C365" s="55">
        <f t="shared" si="48"/>
        <v>-11.671771503414218</v>
      </c>
      <c r="D365" s="55">
        <f t="shared" si="48"/>
        <v>3.103738350034297</v>
      </c>
      <c r="E365" s="55">
        <f t="shared" si="48"/>
        <v>-8.1202112483112519</v>
      </c>
      <c r="F365" s="55">
        <f t="shared" si="48"/>
        <v>-11.631450531858473</v>
      </c>
      <c r="G365" s="55">
        <f t="shared" si="48"/>
        <v>16.712385334631147</v>
      </c>
      <c r="H365" s="55">
        <f t="shared" si="48"/>
        <v>30.391481940428665</v>
      </c>
      <c r="I365" s="55">
        <f t="shared" si="48"/>
        <v>-23.935775645473907</v>
      </c>
      <c r="J365" s="55">
        <f t="shared" si="48"/>
        <v>-3.0027202343586525</v>
      </c>
      <c r="K365" s="55">
        <f t="shared" si="48"/>
        <v>22.020478590850885</v>
      </c>
      <c r="L365" s="55">
        <f t="shared" si="48"/>
        <v>5.7172742811949897</v>
      </c>
      <c r="M365" s="55">
        <f t="shared" si="48"/>
        <v>23.890611160318869</v>
      </c>
      <c r="N365" s="55">
        <f t="shared" si="48"/>
        <v>-10.880307307278169</v>
      </c>
      <c r="O365" s="55">
        <f t="shared" si="48"/>
        <v>14.452648475120377</v>
      </c>
      <c r="P365" s="55">
        <f t="shared" si="48"/>
        <v>68.79162490255041</v>
      </c>
    </row>
    <row r="366" spans="1:16" x14ac:dyDescent="0.2">
      <c r="A366" s="50" t="s">
        <v>197</v>
      </c>
      <c r="B366" s="55">
        <f t="shared" ref="B366:P366" si="49">(B337-B336)/B336*100</f>
        <v>-11.491983724843498</v>
      </c>
      <c r="C366" s="55">
        <f t="shared" si="49"/>
        <v>-2.6389564653274951</v>
      </c>
      <c r="D366" s="55">
        <f t="shared" si="49"/>
        <v>-12.177665855161237</v>
      </c>
      <c r="E366" s="55">
        <f t="shared" si="49"/>
        <v>-22.413934931929422</v>
      </c>
      <c r="F366" s="55">
        <f t="shared" si="49"/>
        <v>-6.3394883883359485</v>
      </c>
      <c r="G366" s="55">
        <f t="shared" si="49"/>
        <v>-0.42204756248577979</v>
      </c>
      <c r="H366" s="55">
        <f t="shared" si="49"/>
        <v>-51.603252261448041</v>
      </c>
      <c r="I366" s="55">
        <f t="shared" si="49"/>
        <v>-35.922360639234931</v>
      </c>
      <c r="J366" s="55">
        <f t="shared" si="49"/>
        <v>-7.9063747168590233</v>
      </c>
      <c r="K366" s="55">
        <f t="shared" si="49"/>
        <v>-7.4918179421025686</v>
      </c>
      <c r="L366" s="55">
        <f t="shared" si="49"/>
        <v>11.455668709879825</v>
      </c>
      <c r="M366" s="55">
        <f t="shared" si="49"/>
        <v>-2.2609876852133257</v>
      </c>
      <c r="N366" s="55">
        <f t="shared" si="49"/>
        <v>-11.319805905133858</v>
      </c>
      <c r="O366" s="55">
        <f t="shared" si="49"/>
        <v>-24.601705374172553</v>
      </c>
      <c r="P366" s="55">
        <f t="shared" si="49"/>
        <v>-22.324126736958789</v>
      </c>
    </row>
    <row r="367" spans="1:16" x14ac:dyDescent="0.2">
      <c r="A367" s="50" t="s">
        <v>198</v>
      </c>
      <c r="B367" s="55">
        <f t="shared" ref="B367:P367" si="50">(B338-B337)/B337*100</f>
        <v>-5.0277524962819928</v>
      </c>
      <c r="C367" s="55">
        <f t="shared" si="50"/>
        <v>11.914394047562382</v>
      </c>
      <c r="D367" s="55">
        <f t="shared" si="50"/>
        <v>-6.4824734965485149</v>
      </c>
      <c r="E367" s="55">
        <f t="shared" si="50"/>
        <v>15.6406552336523</v>
      </c>
      <c r="F367" s="55">
        <f t="shared" si="50"/>
        <v>-14.289875674353029</v>
      </c>
      <c r="G367" s="55">
        <f t="shared" si="50"/>
        <v>2.9770062433379016</v>
      </c>
      <c r="H367" s="55">
        <f t="shared" si="50"/>
        <v>-29.098181818181818</v>
      </c>
      <c r="I367" s="55">
        <f t="shared" si="50"/>
        <v>3.9864499975452801</v>
      </c>
      <c r="J367" s="55">
        <f t="shared" si="50"/>
        <v>-36.231748262668852</v>
      </c>
      <c r="K367" s="55">
        <f t="shared" si="50"/>
        <v>-7.7056354480469116</v>
      </c>
      <c r="L367" s="55">
        <f t="shared" si="50"/>
        <v>-33.248890332358989</v>
      </c>
      <c r="M367" s="55">
        <f t="shared" si="50"/>
        <v>13.711506107819465</v>
      </c>
      <c r="N367" s="55">
        <f t="shared" si="50"/>
        <v>7.3717854302294867</v>
      </c>
      <c r="O367" s="55">
        <f t="shared" si="50"/>
        <v>7.6001636843867404</v>
      </c>
      <c r="P367" s="55">
        <f t="shared" si="50"/>
        <v>6.3198668071081512</v>
      </c>
    </row>
    <row r="368" spans="1:16" x14ac:dyDescent="0.2">
      <c r="A368" s="50" t="s">
        <v>199</v>
      </c>
      <c r="B368" s="55">
        <f t="shared" ref="B368:P368" si="51">(B339-B338)/B338*100</f>
        <v>5.9172519920877793</v>
      </c>
      <c r="C368" s="55">
        <f t="shared" si="51"/>
        <v>14.341607246643903</v>
      </c>
      <c r="D368" s="55">
        <f t="shared" si="51"/>
        <v>5.0516048823440736</v>
      </c>
      <c r="E368" s="55">
        <f t="shared" si="51"/>
        <v>-10.857195248437069</v>
      </c>
      <c r="F368" s="55">
        <f t="shared" si="51"/>
        <v>-0.63622398346905207</v>
      </c>
      <c r="G368" s="55">
        <f t="shared" si="51"/>
        <v>31.35674676524954</v>
      </c>
      <c r="H368" s="55">
        <f t="shared" si="51"/>
        <v>-35.962662837214069</v>
      </c>
      <c r="I368" s="55">
        <f t="shared" si="51"/>
        <v>-9.9334309050564151</v>
      </c>
      <c r="J368" s="55">
        <f t="shared" si="51"/>
        <v>-10.28432188862223</v>
      </c>
      <c r="K368" s="55">
        <f t="shared" si="51"/>
        <v>16.053629173883039</v>
      </c>
      <c r="L368" s="55">
        <f t="shared" si="51"/>
        <v>10.757728113140224</v>
      </c>
      <c r="M368" s="55">
        <f t="shared" si="51"/>
        <v>1.5390305876298609</v>
      </c>
      <c r="N368" s="55">
        <f t="shared" si="51"/>
        <v>2.7496947831931751</v>
      </c>
      <c r="O368" s="55">
        <f t="shared" si="51"/>
        <v>45.460517217535603</v>
      </c>
      <c r="P368" s="55">
        <f t="shared" si="51"/>
        <v>1.652232271260095</v>
      </c>
    </row>
    <row r="369" spans="1:16" x14ac:dyDescent="0.2">
      <c r="A369" s="50" t="s">
        <v>200</v>
      </c>
      <c r="B369" s="55">
        <f t="shared" ref="B369:P369" si="52">(B340-B339)/B339*100</f>
        <v>-8.964344528839078</v>
      </c>
      <c r="C369" s="55">
        <f t="shared" si="52"/>
        <v>-12.273741631539796</v>
      </c>
      <c r="D369" s="55">
        <f t="shared" si="52"/>
        <v>-8.59421418216583</v>
      </c>
      <c r="E369" s="55">
        <f t="shared" si="52"/>
        <v>-20.438533336761711</v>
      </c>
      <c r="F369" s="55">
        <f t="shared" si="52"/>
        <v>-5.0991230110410406</v>
      </c>
      <c r="G369" s="55">
        <f t="shared" si="52"/>
        <v>-35.188937671207171</v>
      </c>
      <c r="H369" s="55">
        <f t="shared" si="52"/>
        <v>55.79048534358482</v>
      </c>
      <c r="I369" s="55">
        <f t="shared" si="52"/>
        <v>-3.7322430151491273</v>
      </c>
      <c r="J369" s="55">
        <f t="shared" si="52"/>
        <v>10.817671866683044</v>
      </c>
      <c r="K369" s="55">
        <f t="shared" si="52"/>
        <v>18.432614639644328</v>
      </c>
      <c r="L369" s="55">
        <f t="shared" si="52"/>
        <v>-19.759558360545313</v>
      </c>
      <c r="M369" s="55">
        <f t="shared" si="52"/>
        <v>-31.771171542153027</v>
      </c>
      <c r="N369" s="55">
        <f t="shared" si="52"/>
        <v>8.1237859379067832</v>
      </c>
      <c r="O369" s="55">
        <f t="shared" si="52"/>
        <v>-34.299907303971672</v>
      </c>
      <c r="P369" s="55">
        <f t="shared" si="52"/>
        <v>-23.91379527162977</v>
      </c>
    </row>
    <row r="370" spans="1:16" x14ac:dyDescent="0.2">
      <c r="A370" s="50" t="s">
        <v>201</v>
      </c>
      <c r="B370" s="55">
        <f t="shared" ref="B370" si="53">(B341-B340)/B340*100</f>
        <v>-1.1829881495698131</v>
      </c>
      <c r="C370" s="55">
        <f t="shared" ref="C370:P370" si="54">(C341-C340)/C340*100</f>
        <v>25.434567552289415</v>
      </c>
      <c r="D370" s="55">
        <f t="shared" si="54"/>
        <v>-4.0401175036615689</v>
      </c>
      <c r="E370" s="55">
        <f t="shared" si="54"/>
        <v>-0.19714144898965594</v>
      </c>
      <c r="F370" s="55">
        <f t="shared" si="54"/>
        <v>-17.20777348480479</v>
      </c>
      <c r="G370" s="55">
        <f t="shared" si="54"/>
        <v>-46.426193440060217</v>
      </c>
      <c r="H370" s="55">
        <f t="shared" si="54"/>
        <v>-21.571046679004734</v>
      </c>
      <c r="I370" s="55">
        <f t="shared" si="54"/>
        <v>10.694255377075949</v>
      </c>
      <c r="J370" s="55">
        <f t="shared" si="54"/>
        <v>1.3941745181353487</v>
      </c>
      <c r="K370" s="55">
        <f t="shared" si="54"/>
        <v>-4.3776903453775624</v>
      </c>
      <c r="L370" s="55">
        <f t="shared" si="54"/>
        <v>13.623008558862704</v>
      </c>
      <c r="M370" s="55">
        <f t="shared" si="54"/>
        <v>-18.240906242020465</v>
      </c>
      <c r="N370" s="55">
        <f t="shared" si="54"/>
        <v>-9.9322743352451361</v>
      </c>
      <c r="O370" s="55">
        <f t="shared" si="54"/>
        <v>2.4383185008320605</v>
      </c>
      <c r="P370" s="55">
        <f t="shared" si="54"/>
        <v>-27.312356672107107</v>
      </c>
    </row>
    <row r="371" spans="1:16" x14ac:dyDescent="0.2">
      <c r="A371" s="50" t="s">
        <v>202</v>
      </c>
      <c r="B371" s="55">
        <f t="shared" ref="B371:C371" si="55">(B342-B341)/B341*100</f>
        <v>10.577912157684754</v>
      </c>
      <c r="C371" s="55">
        <f t="shared" si="55"/>
        <v>-1.4359349914091726</v>
      </c>
      <c r="D371" s="55">
        <f t="shared" ref="D371:P371" si="56">(D342-D341)/D341*100</f>
        <v>12.263577520963736</v>
      </c>
      <c r="E371" s="55">
        <f t="shared" si="56"/>
        <v>8.9917020845982663</v>
      </c>
      <c r="F371" s="55">
        <f t="shared" si="56"/>
        <v>-24.399247753708998</v>
      </c>
      <c r="G371" s="55">
        <f t="shared" si="56"/>
        <v>-2.3019561223387006</v>
      </c>
      <c r="H371" s="55">
        <f t="shared" si="56"/>
        <v>5.2176192973256548</v>
      </c>
      <c r="I371" s="55">
        <f t="shared" si="56"/>
        <v>6.3406955580697577</v>
      </c>
      <c r="J371" s="55">
        <f t="shared" si="56"/>
        <v>10.742526753070075</v>
      </c>
      <c r="K371" s="55">
        <f t="shared" si="56"/>
        <v>19.860574198393792</v>
      </c>
      <c r="L371" s="55">
        <f t="shared" si="56"/>
        <v>-12.465066975040957</v>
      </c>
      <c r="M371" s="55">
        <f t="shared" si="56"/>
        <v>8.2024928309815159</v>
      </c>
      <c r="N371" s="55">
        <f t="shared" si="56"/>
        <v>4.4362494773423684</v>
      </c>
      <c r="O371" s="55">
        <f t="shared" si="56"/>
        <v>-14.175731035456977</v>
      </c>
      <c r="P371" s="55">
        <f t="shared" si="56"/>
        <v>15.200522979848232</v>
      </c>
    </row>
    <row r="372" spans="1:16" x14ac:dyDescent="0.2">
      <c r="A372" s="50" t="s">
        <v>390</v>
      </c>
      <c r="B372" s="55">
        <f t="shared" ref="B372:C372" si="57">(B343-B342)/B342*100</f>
        <v>-8.0269870950635092</v>
      </c>
      <c r="C372" s="55">
        <f t="shared" si="57"/>
        <v>-2.659373821199547</v>
      </c>
      <c r="D372" s="55">
        <f t="shared" ref="D372:P372" si="58">(D343-D342)/D342*100</f>
        <v>-8.6882135300971921</v>
      </c>
      <c r="E372" s="55">
        <f t="shared" si="58"/>
        <v>-12.304652682868857</v>
      </c>
      <c r="F372" s="55">
        <f t="shared" si="58"/>
        <v>-14.464713469688597</v>
      </c>
      <c r="G372" s="55">
        <f t="shared" si="58"/>
        <v>-12.483407079646028</v>
      </c>
      <c r="H372" s="55">
        <f t="shared" si="58"/>
        <v>-34.637428357837031</v>
      </c>
      <c r="I372" s="55">
        <f t="shared" si="58"/>
        <v>5.6341937274493477</v>
      </c>
      <c r="J372" s="55">
        <f t="shared" si="58"/>
        <v>-0.42667076153600675</v>
      </c>
      <c r="K372" s="55">
        <f t="shared" si="58"/>
        <v>-1.5388045529855368</v>
      </c>
      <c r="L372" s="55">
        <f t="shared" si="58"/>
        <v>-0.24770187702977928</v>
      </c>
      <c r="M372" s="55">
        <f t="shared" si="58"/>
        <v>-10.816058777223825</v>
      </c>
      <c r="N372" s="55">
        <f t="shared" si="58"/>
        <v>-9.035776872034182</v>
      </c>
      <c r="O372" s="55">
        <f t="shared" si="58"/>
        <v>-28.639618138424822</v>
      </c>
      <c r="P372" s="55">
        <f t="shared" si="58"/>
        <v>58.542843749228993</v>
      </c>
    </row>
    <row r="373" spans="1:16" x14ac:dyDescent="0.2">
      <c r="A373" s="50" t="s">
        <v>422</v>
      </c>
      <c r="B373" s="55">
        <f t="shared" ref="B373:C373" si="59">(B344-B343)/B343*100</f>
        <v>-17.952424572050152</v>
      </c>
      <c r="C373" s="55">
        <f t="shared" si="59"/>
        <v>-8.3375902015700554</v>
      </c>
      <c r="D373" s="55">
        <f t="shared" ref="D373:P373" si="60">(D344-D343)/D343*100</f>
        <v>-19.215060354764965</v>
      </c>
      <c r="E373" s="55">
        <f t="shared" si="60"/>
        <v>-32.696119119814341</v>
      </c>
      <c r="F373" s="55">
        <f t="shared" si="60"/>
        <v>61.635609651012487</v>
      </c>
      <c r="G373" s="55">
        <f t="shared" si="60"/>
        <v>-25.538772672691646</v>
      </c>
      <c r="H373" s="55">
        <f t="shared" si="60"/>
        <v>-7.701105604269924</v>
      </c>
      <c r="I373" s="55">
        <f t="shared" si="60"/>
        <v>-27.285864424592749</v>
      </c>
      <c r="J373" s="55">
        <f t="shared" si="60"/>
        <v>-28.480315481042506</v>
      </c>
      <c r="K373" s="55">
        <f t="shared" si="60"/>
        <v>-13.123989786596081</v>
      </c>
      <c r="L373" s="55">
        <f t="shared" si="60"/>
        <v>-11.860353897656626</v>
      </c>
      <c r="M373" s="55">
        <f t="shared" si="60"/>
        <v>10.992114864069661</v>
      </c>
      <c r="N373" s="55">
        <f t="shared" si="60"/>
        <v>-31.460957905825648</v>
      </c>
      <c r="O373" s="55">
        <f t="shared" si="60"/>
        <v>-15.82862414946373</v>
      </c>
      <c r="P373" s="55">
        <f t="shared" si="60"/>
        <v>-35.344465366719064</v>
      </c>
    </row>
    <row r="374" spans="1:16" x14ac:dyDescent="0.2">
      <c r="A374" s="50" t="s">
        <v>457</v>
      </c>
      <c r="B374" s="55">
        <f t="shared" ref="B374:C374" si="61">(B345-B344)/B344*100</f>
        <v>-18.848836001910581</v>
      </c>
      <c r="C374" s="55">
        <f t="shared" si="61"/>
        <v>-11.909322093611669</v>
      </c>
      <c r="D374" s="55">
        <f t="shared" ref="D374:P374" si="62">(D345-D344)/D344*100</f>
        <v>-19.88284948535475</v>
      </c>
      <c r="E374" s="55">
        <f t="shared" si="62"/>
        <v>-8.3107861520456154</v>
      </c>
      <c r="F374" s="55">
        <f t="shared" si="62"/>
        <v>-20.409829237817576</v>
      </c>
      <c r="G374" s="55">
        <f t="shared" si="62"/>
        <v>-80.071295196061797</v>
      </c>
      <c r="H374" s="55">
        <f t="shared" si="62"/>
        <v>46.551011978521281</v>
      </c>
      <c r="I374" s="55">
        <f t="shared" si="62"/>
        <v>28.539596507076187</v>
      </c>
      <c r="J374" s="55">
        <f t="shared" si="62"/>
        <v>-34.591156221602724</v>
      </c>
      <c r="K374" s="55">
        <f t="shared" si="62"/>
        <v>-40.752924469371152</v>
      </c>
      <c r="L374" s="55">
        <f t="shared" si="62"/>
        <v>-0.77423932551441677</v>
      </c>
      <c r="M374" s="55">
        <f t="shared" si="62"/>
        <v>4.3102534195737467</v>
      </c>
      <c r="N374" s="55">
        <f t="shared" si="62"/>
        <v>-3.0339716394184748</v>
      </c>
      <c r="O374" s="55">
        <f t="shared" si="62"/>
        <v>-18.5106528738782</v>
      </c>
      <c r="P374" s="55">
        <f t="shared" si="62"/>
        <v>-51.033768984523554</v>
      </c>
    </row>
    <row r="375" spans="1:16" x14ac:dyDescent="0.2">
      <c r="A375" s="50" t="s">
        <v>481</v>
      </c>
      <c r="B375" s="55">
        <f t="shared" ref="B375:C375" si="63">(B346-B345)/B345*100</f>
        <v>-9.312757058422509</v>
      </c>
      <c r="C375" s="55">
        <f t="shared" si="63"/>
        <v>-17.086117756560821</v>
      </c>
      <c r="D375" s="55">
        <f t="shared" ref="D375:P375" si="64">(D346-D345)/D345*100</f>
        <v>-8.0392233948894241</v>
      </c>
      <c r="E375" s="55">
        <f t="shared" si="64"/>
        <v>-9.6556362288804412</v>
      </c>
      <c r="F375" s="55">
        <f t="shared" si="64"/>
        <v>-29.987022229664667</v>
      </c>
      <c r="G375" s="55">
        <f t="shared" si="64"/>
        <v>57.580919931856897</v>
      </c>
      <c r="H375" s="55">
        <f t="shared" si="64"/>
        <v>-37.471815107102593</v>
      </c>
      <c r="I375" s="55">
        <f t="shared" si="64"/>
        <v>-12.087706146926536</v>
      </c>
      <c r="J375" s="55">
        <f t="shared" si="64"/>
        <v>10.290100781765089</v>
      </c>
      <c r="K375" s="55">
        <f t="shared" si="64"/>
        <v>-14.593130859552778</v>
      </c>
      <c r="L375" s="55">
        <f t="shared" si="64"/>
        <v>-5.228510736744691</v>
      </c>
      <c r="M375" s="55">
        <f t="shared" si="64"/>
        <v>-35.445997458703928</v>
      </c>
      <c r="N375" s="55">
        <f t="shared" si="64"/>
        <v>-20.061014667404919</v>
      </c>
      <c r="O375" s="55">
        <f t="shared" si="64"/>
        <v>25.649432534678436</v>
      </c>
      <c r="P375" s="55">
        <f t="shared" si="64"/>
        <v>-24.729650019661818</v>
      </c>
    </row>
    <row r="376" spans="1:16" x14ac:dyDescent="0.2">
      <c r="A376" s="50" t="s">
        <v>509</v>
      </c>
      <c r="B376" s="55">
        <f t="shared" ref="B376:P376" si="65">(B347-B346)/B346*100</f>
        <v>-5.3043095469219068</v>
      </c>
      <c r="C376" s="55">
        <f t="shared" si="65"/>
        <v>-11.962393881989749</v>
      </c>
      <c r="D376" s="55">
        <f t="shared" si="65"/>
        <v>-4.3208069271786123</v>
      </c>
      <c r="E376" s="55">
        <f t="shared" si="65"/>
        <v>0.28105250364609208</v>
      </c>
      <c r="F376" s="55">
        <f t="shared" si="65"/>
        <v>-8.0961492465917342</v>
      </c>
      <c r="G376" s="55">
        <f t="shared" si="65"/>
        <v>64.459459459459467</v>
      </c>
      <c r="H376" s="55">
        <f t="shared" si="65"/>
        <v>6.4232589587559161</v>
      </c>
      <c r="I376" s="55">
        <f t="shared" si="65"/>
        <v>10.504156896184181</v>
      </c>
      <c r="J376" s="55">
        <f t="shared" si="65"/>
        <v>-29.07895298689099</v>
      </c>
      <c r="K376" s="55">
        <f t="shared" si="65"/>
        <v>-15.160261818698553</v>
      </c>
      <c r="L376" s="55">
        <f t="shared" si="65"/>
        <v>-4.860078560173986</v>
      </c>
      <c r="M376" s="55">
        <f t="shared" si="65"/>
        <v>6.4522478544996309</v>
      </c>
      <c r="N376" s="55">
        <f t="shared" si="65"/>
        <v>6.7525906207983004</v>
      </c>
      <c r="O376" s="55">
        <f t="shared" si="65"/>
        <v>-3.7869664124180442</v>
      </c>
      <c r="P376" s="55">
        <f t="shared" si="65"/>
        <v>12.107359759681318</v>
      </c>
    </row>
    <row r="377" spans="1:16" x14ac:dyDescent="0.2">
      <c r="A377" s="50" t="s">
        <v>553</v>
      </c>
      <c r="B377" s="55">
        <f t="shared" ref="B377:P377" si="66">(B348-B347)/B347*100</f>
        <v>-12.690551369752798</v>
      </c>
      <c r="C377" s="55">
        <f t="shared" si="66"/>
        <v>9.2255737966209743</v>
      </c>
      <c r="D377" s="55">
        <f t="shared" si="66"/>
        <v>-15.669347096997818</v>
      </c>
      <c r="E377" s="55">
        <f t="shared" si="66"/>
        <v>-5.8476874365616869</v>
      </c>
      <c r="F377" s="55">
        <f t="shared" si="66"/>
        <v>-19.934938191281713</v>
      </c>
      <c r="G377" s="55">
        <f t="shared" si="66"/>
        <v>-3.286770747739598E-2</v>
      </c>
      <c r="H377" s="55">
        <f t="shared" si="66"/>
        <v>-95.446844557390932</v>
      </c>
      <c r="I377" s="55">
        <f t="shared" si="66"/>
        <v>-31.965276103207145</v>
      </c>
      <c r="J377" s="55">
        <f t="shared" si="66"/>
        <v>12.812330664097789</v>
      </c>
      <c r="K377" s="55">
        <f t="shared" si="66"/>
        <v>-39.683021554115591</v>
      </c>
      <c r="L377" s="55">
        <f t="shared" si="66"/>
        <v>-7.9400993678710634</v>
      </c>
      <c r="M377" s="55">
        <f t="shared" si="66"/>
        <v>-11.549129100255159</v>
      </c>
      <c r="N377" s="55">
        <f t="shared" si="66"/>
        <v>-19.10359655483887</v>
      </c>
      <c r="O377" s="55">
        <f t="shared" si="66"/>
        <v>-6.3421418636995837</v>
      </c>
      <c r="P377" s="55">
        <f t="shared" si="66"/>
        <v>0.26213083241102114</v>
      </c>
    </row>
    <row r="378" spans="1:16" x14ac:dyDescent="0.2">
      <c r="A378" s="50" t="s">
        <v>648</v>
      </c>
      <c r="B378" s="55">
        <f>(B349-B348)/B348*100</f>
        <v>-8.192169069462647</v>
      </c>
      <c r="C378" s="55">
        <f t="shared" ref="C378:P378" si="67">(C349-C348)/C348*100</f>
        <v>-12.119111678599122</v>
      </c>
      <c r="D378" s="55">
        <f t="shared" si="67"/>
        <v>-7.5008629893952614</v>
      </c>
      <c r="E378" s="55">
        <f t="shared" si="67"/>
        <v>-7.1409033130058353</v>
      </c>
      <c r="F378" s="55">
        <f t="shared" si="67"/>
        <v>-13.322769380789859</v>
      </c>
      <c r="G378" s="55">
        <f t="shared" si="67"/>
        <v>0.21371034029261504</v>
      </c>
      <c r="H378" s="55">
        <f t="shared" si="67"/>
        <v>-55.348837209302324</v>
      </c>
      <c r="I378" s="55">
        <f t="shared" si="67"/>
        <v>-28.780038278868641</v>
      </c>
      <c r="J378" s="55">
        <f t="shared" si="67"/>
        <v>20.115279927416335</v>
      </c>
      <c r="K378" s="55">
        <f t="shared" si="67"/>
        <v>-26.643988961974348</v>
      </c>
      <c r="L378" s="55">
        <f t="shared" si="67"/>
        <v>4.5329009045531752</v>
      </c>
      <c r="M378" s="55">
        <f t="shared" si="67"/>
        <v>15.770549377038209</v>
      </c>
      <c r="N378" s="55">
        <f t="shared" si="67"/>
        <v>-17.492569235850102</v>
      </c>
      <c r="O378" s="55">
        <f t="shared" si="67"/>
        <v>15.362340362340371</v>
      </c>
      <c r="P378" s="55">
        <f t="shared" si="67"/>
        <v>13.676504764118064</v>
      </c>
    </row>
    <row r="379" spans="1:16" x14ac:dyDescent="0.2">
      <c r="B379" s="55"/>
      <c r="C379" s="55"/>
      <c r="D379" s="55"/>
      <c r="E379" s="55"/>
      <c r="F379" s="55"/>
      <c r="G379" s="55"/>
      <c r="H379" s="55"/>
      <c r="I379" s="318"/>
      <c r="J379" s="318"/>
      <c r="K379" s="55"/>
      <c r="L379" s="55"/>
      <c r="M379" s="55"/>
      <c r="N379" s="55"/>
      <c r="O379" s="55"/>
      <c r="P379" s="55"/>
    </row>
    <row r="380" spans="1:16" x14ac:dyDescent="0.2">
      <c r="I380" s="55"/>
      <c r="J380" s="55"/>
    </row>
    <row r="437" spans="13:20" ht="13.5" thickBot="1" x14ac:dyDescent="0.25">
      <c r="N437" s="50" t="s">
        <v>129</v>
      </c>
    </row>
    <row r="438" spans="13:20" ht="13.5" thickBot="1" x14ac:dyDescent="0.25">
      <c r="M438" s="50" t="s">
        <v>78</v>
      </c>
      <c r="N438" s="57">
        <f>(I323+J323)/SUM(E323:P323)*100</f>
        <v>16.082311865425872</v>
      </c>
      <c r="O438" s="414"/>
      <c r="P438" s="414"/>
      <c r="Q438" s="414"/>
      <c r="R438" s="414"/>
      <c r="S438" s="414"/>
      <c r="T438" s="414"/>
    </row>
    <row r="439" spans="13:20" x14ac:dyDescent="0.2">
      <c r="N439" s="414"/>
      <c r="O439" s="414"/>
      <c r="P439" s="414"/>
      <c r="Q439" s="414"/>
      <c r="R439" s="414"/>
      <c r="S439" s="414"/>
      <c r="T439" s="414"/>
    </row>
    <row r="440" spans="13:20" x14ac:dyDescent="0.2">
      <c r="N440" s="414"/>
      <c r="O440" s="414"/>
      <c r="P440" s="414"/>
      <c r="Q440" s="414"/>
      <c r="R440" s="414"/>
      <c r="S440" s="414"/>
      <c r="T440" s="414"/>
    </row>
    <row r="441" spans="13:20" x14ac:dyDescent="0.2">
      <c r="N441" s="414"/>
      <c r="O441" s="414"/>
      <c r="P441" s="414"/>
      <c r="Q441" s="414"/>
      <c r="R441" s="414"/>
      <c r="S441" s="414"/>
      <c r="T441" s="414"/>
    </row>
    <row r="442" spans="13:20" x14ac:dyDescent="0.2">
      <c r="N442" s="414"/>
      <c r="O442" s="414"/>
      <c r="P442" s="414"/>
      <c r="Q442" s="414"/>
      <c r="R442" s="414"/>
      <c r="S442" s="414"/>
      <c r="T442" s="414"/>
    </row>
    <row r="443" spans="13:20" x14ac:dyDescent="0.2">
      <c r="N443" s="414"/>
      <c r="O443" s="414"/>
      <c r="P443" s="414"/>
      <c r="Q443" s="414"/>
      <c r="R443" s="414"/>
      <c r="S443" s="414"/>
      <c r="T443" s="414"/>
    </row>
    <row r="444" spans="13:20" x14ac:dyDescent="0.2">
      <c r="N444" s="414"/>
      <c r="O444" s="414"/>
      <c r="P444" s="414"/>
      <c r="Q444" s="414"/>
      <c r="R444" s="414"/>
      <c r="S444" s="414"/>
      <c r="T444" s="414"/>
    </row>
    <row r="445" spans="13:20" x14ac:dyDescent="0.2">
      <c r="N445" s="414"/>
      <c r="O445" s="414"/>
      <c r="P445" s="414"/>
      <c r="Q445" s="414"/>
      <c r="R445" s="414"/>
      <c r="S445" s="414"/>
      <c r="T445" s="414"/>
    </row>
    <row r="446" spans="13:20" x14ac:dyDescent="0.2">
      <c r="N446" s="414"/>
      <c r="O446" s="414"/>
      <c r="P446" s="414"/>
      <c r="Q446" s="414"/>
      <c r="R446" s="414"/>
      <c r="S446" s="414"/>
      <c r="T446" s="414"/>
    </row>
    <row r="447" spans="13:20" x14ac:dyDescent="0.2">
      <c r="N447" s="414"/>
      <c r="O447" s="414"/>
      <c r="P447" s="414"/>
      <c r="Q447" s="414"/>
      <c r="R447" s="414"/>
      <c r="S447" s="414"/>
      <c r="T447" s="414"/>
    </row>
    <row r="448" spans="13:20" x14ac:dyDescent="0.2">
      <c r="N448" s="414"/>
      <c r="O448" s="414"/>
      <c r="P448" s="414"/>
      <c r="Q448" s="414"/>
      <c r="R448" s="414"/>
      <c r="S448" s="414"/>
      <c r="T448" s="414"/>
    </row>
    <row r="449" spans="13:20" x14ac:dyDescent="0.2">
      <c r="N449" s="414"/>
      <c r="O449" s="414"/>
      <c r="P449" s="414"/>
      <c r="Q449" s="414"/>
      <c r="R449" s="414"/>
      <c r="S449" s="414"/>
      <c r="T449" s="414"/>
    </row>
    <row r="450" spans="13:20" x14ac:dyDescent="0.2">
      <c r="N450" s="414"/>
      <c r="O450" s="414"/>
      <c r="P450" s="414"/>
      <c r="Q450" s="414"/>
      <c r="R450" s="414"/>
      <c r="S450" s="414"/>
      <c r="T450" s="414"/>
    </row>
    <row r="451" spans="13:20" x14ac:dyDescent="0.2">
      <c r="N451" s="414"/>
      <c r="O451" s="414"/>
      <c r="P451" s="414"/>
      <c r="Q451" s="414"/>
      <c r="R451" s="414"/>
      <c r="S451" s="414"/>
      <c r="T451" s="414"/>
    </row>
    <row r="452" spans="13:20" x14ac:dyDescent="0.2">
      <c r="N452" s="414"/>
      <c r="O452" s="414"/>
      <c r="P452" s="414"/>
      <c r="Q452" s="414"/>
      <c r="R452" s="414"/>
      <c r="S452" s="414"/>
      <c r="T452" s="414"/>
    </row>
    <row r="453" spans="13:20" x14ac:dyDescent="0.2">
      <c r="N453" s="414"/>
      <c r="O453" s="414"/>
      <c r="P453" s="414"/>
      <c r="Q453" s="414"/>
      <c r="R453" s="414"/>
      <c r="S453" s="414"/>
      <c r="T453" s="414"/>
    </row>
    <row r="454" spans="13:20" x14ac:dyDescent="0.2">
      <c r="N454" s="414"/>
      <c r="O454" s="414"/>
      <c r="P454" s="414"/>
      <c r="Q454" s="414"/>
      <c r="R454" s="414"/>
      <c r="S454" s="414"/>
      <c r="T454" s="414"/>
    </row>
    <row r="455" spans="13:20" x14ac:dyDescent="0.2">
      <c r="N455" s="414"/>
      <c r="O455" s="414"/>
      <c r="P455" s="414"/>
      <c r="Q455" s="414"/>
      <c r="R455" s="414"/>
      <c r="S455" s="414"/>
      <c r="T455" s="414"/>
    </row>
    <row r="456" spans="13:20" x14ac:dyDescent="0.2">
      <c r="N456" s="414"/>
      <c r="O456" s="414"/>
      <c r="P456" s="414"/>
      <c r="Q456" s="414"/>
      <c r="R456" s="414"/>
      <c r="S456" s="414"/>
      <c r="T456" s="414"/>
    </row>
    <row r="457" spans="13:20" x14ac:dyDescent="0.2">
      <c r="N457" s="414"/>
      <c r="O457" s="414"/>
      <c r="P457" s="414"/>
      <c r="Q457" s="414"/>
      <c r="R457" s="414"/>
      <c r="S457" s="414"/>
      <c r="T457" s="414"/>
    </row>
    <row r="458" spans="13:20" x14ac:dyDescent="0.2">
      <c r="N458" s="414"/>
      <c r="O458" s="414"/>
      <c r="P458" s="414"/>
      <c r="Q458" s="414"/>
      <c r="R458" s="414"/>
      <c r="S458" s="414"/>
      <c r="T458" s="414"/>
    </row>
    <row r="461" spans="13:20" ht="13.5" thickBot="1" x14ac:dyDescent="0.25">
      <c r="N461" s="50" t="s">
        <v>129</v>
      </c>
    </row>
    <row r="462" spans="13:20" ht="13.5" thickBot="1" x14ac:dyDescent="0.25">
      <c r="M462" s="50" t="s">
        <v>78</v>
      </c>
      <c r="N462" s="57">
        <f>(I333+J333)/SUM(E333:P333)*100</f>
        <v>15.083796771691702</v>
      </c>
    </row>
    <row r="484" spans="13:14" ht="13.5" thickBot="1" x14ac:dyDescent="0.25">
      <c r="N484" s="50" t="s">
        <v>129</v>
      </c>
    </row>
    <row r="485" spans="13:14" ht="13.5" thickBot="1" x14ac:dyDescent="0.25">
      <c r="M485" s="50" t="s">
        <v>78</v>
      </c>
      <c r="N485" s="57">
        <f>(I341+J341)/SUM(E341:P341)*100</f>
        <v>12.314084978414122</v>
      </c>
    </row>
    <row r="510" spans="13:14" ht="13.5" thickBot="1" x14ac:dyDescent="0.25">
      <c r="N510" s="50" t="s">
        <v>129</v>
      </c>
    </row>
    <row r="511" spans="13:14" ht="13.5" thickBot="1" x14ac:dyDescent="0.25">
      <c r="M511" s="50" t="s">
        <v>78</v>
      </c>
      <c r="N511" s="57">
        <f>(I342+J342)/SUM(E342:P342)*100</f>
        <v>12.717432361580133</v>
      </c>
    </row>
    <row r="538" spans="13:14" ht="13.5" thickBot="1" x14ac:dyDescent="0.25">
      <c r="N538" s="50" t="s">
        <v>129</v>
      </c>
    </row>
    <row r="539" spans="13:14" ht="13.5" thickBot="1" x14ac:dyDescent="0.25">
      <c r="M539" s="50" t="s">
        <v>78</v>
      </c>
      <c r="N539" s="57">
        <f>(I343+J343)/SUM(E343:P343)*100</f>
        <v>13.295310400996055</v>
      </c>
    </row>
    <row r="566" spans="13:14" ht="13.5" thickBot="1" x14ac:dyDescent="0.25">
      <c r="N566" s="50" t="s">
        <v>129</v>
      </c>
    </row>
    <row r="567" spans="13:14" ht="13.5" thickBot="1" x14ac:dyDescent="0.25">
      <c r="M567" s="50" t="s">
        <v>78</v>
      </c>
      <c r="N567" s="176">
        <f>(I344+J344)/SUM(E344:P344)*100</f>
        <v>11.698568025941976</v>
      </c>
    </row>
    <row r="591" spans="13:14" ht="13.5" thickBot="1" x14ac:dyDescent="0.25">
      <c r="N591" s="50" t="s">
        <v>129</v>
      </c>
    </row>
    <row r="592" spans="13:14" ht="13.5" thickBot="1" x14ac:dyDescent="0.25">
      <c r="M592" s="50" t="s">
        <v>78</v>
      </c>
      <c r="N592" s="176">
        <f>(I345+J345)/SUM(E345:P345)*100</f>
        <v>11.883717898579064</v>
      </c>
    </row>
    <row r="623" spans="13:14" ht="13.5" thickBot="1" x14ac:dyDescent="0.25">
      <c r="N623" s="50" t="s">
        <v>523</v>
      </c>
    </row>
    <row r="624" spans="13:14" ht="13.5" thickBot="1" x14ac:dyDescent="0.25">
      <c r="M624" s="50" t="s">
        <v>78</v>
      </c>
      <c r="N624" s="276">
        <f>(I346+J346)/SUM(E346:P346)*100</f>
        <v>14.262513560932341</v>
      </c>
    </row>
    <row r="648" spans="13:14" ht="13.5" thickBot="1" x14ac:dyDescent="0.25">
      <c r="N648" s="50" t="s">
        <v>523</v>
      </c>
    </row>
    <row r="649" spans="13:14" ht="13.5" thickBot="1" x14ac:dyDescent="0.25">
      <c r="M649" s="50" t="s">
        <v>78</v>
      </c>
      <c r="N649" s="277">
        <f>(I347+J347)/SUM(E347:P347)*100</f>
        <v>12.343456158573133</v>
      </c>
    </row>
    <row r="672" ht="13.5" thickBot="1" x14ac:dyDescent="0.25"/>
    <row r="673" spans="13:16" ht="13.5" thickBot="1" x14ac:dyDescent="0.25">
      <c r="N673" s="50" t="s">
        <v>129</v>
      </c>
      <c r="P673" s="307"/>
    </row>
    <row r="674" spans="13:16" ht="13.5" thickBot="1" x14ac:dyDescent="0.25">
      <c r="M674" s="50" t="s">
        <v>78</v>
      </c>
      <c r="N674" s="57">
        <f>(I349+J349)/SUM(E349:P349)*100</f>
        <v>16.238000442380006</v>
      </c>
    </row>
  </sheetData>
  <mergeCells count="1">
    <mergeCell ref="B1:P1"/>
  </mergeCells>
  <phoneticPr fontId="16" type="noConversion"/>
  <conditionalFormatting sqref="I232:I267">
    <cfRule type="iconSet" priority="36">
      <iconSet iconSet="3Arrows">
        <cfvo type="percent" val="0"/>
        <cfvo type="percent" val="33"/>
        <cfvo type="percent" val="67"/>
      </iconSet>
    </cfRule>
    <cfRule type="iconSet" priority="37">
      <iconSet iconSet="5ArrowsGray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J232:J267">
    <cfRule type="iconSet" priority="40">
      <iconSet iconSet="3Arrows">
        <cfvo type="percent" val="0"/>
        <cfvo type="percent" val="33"/>
        <cfvo type="percent" val="67"/>
      </iconSet>
    </cfRule>
    <cfRule type="iconSet" priority="41">
      <iconSet iconSet="5ArrowsGray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I261:I267">
    <cfRule type="iconSet" priority="30">
      <iconSet iconSet="3Arrows">
        <cfvo type="percent" val="0"/>
        <cfvo type="percent" val="33"/>
        <cfvo type="percent" val="67"/>
      </iconSet>
    </cfRule>
    <cfRule type="iconSet" priority="31">
      <iconSet iconSet="5ArrowsGray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J261:J267">
    <cfRule type="iconSet" priority="28">
      <iconSet iconSet="3Arrows">
        <cfvo type="percent" val="0"/>
        <cfvo type="percent" val="33"/>
        <cfvo type="percent" val="67"/>
      </iconSet>
    </cfRule>
    <cfRule type="iconSet" priority="29">
      <iconSet iconSet="5ArrowsGray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I268">
    <cfRule type="iconSet" priority="26">
      <iconSet iconSet="3Arrows">
        <cfvo type="percent" val="0"/>
        <cfvo type="percent" val="33"/>
        <cfvo type="percent" val="67"/>
      </iconSet>
    </cfRule>
    <cfRule type="iconSet" priority="27">
      <iconSet iconSet="5ArrowsGray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J268">
    <cfRule type="iconSet" priority="22">
      <iconSet iconSet="3Arrows">
        <cfvo type="percent" val="0"/>
        <cfvo type="percent" val="33"/>
        <cfvo type="percent" val="67"/>
      </iconSet>
    </cfRule>
    <cfRule type="iconSet" priority="23">
      <iconSet iconSet="5ArrowsGray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I279:J279 J278">
    <cfRule type="iconSet" priority="14">
      <iconSet iconSet="3Arrows">
        <cfvo type="percent" val="0"/>
        <cfvo type="percent" val="33"/>
        <cfvo type="percent" val="67"/>
      </iconSet>
    </cfRule>
    <cfRule type="iconSet" priority="15">
      <iconSet iconSet="5ArrowsGray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I278">
    <cfRule type="iconSet" priority="1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I316 I318:I321">
    <cfRule type="iconSet" priority="1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K321">
    <cfRule type="iconSet" priority="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I269:J315 J315:J316 J318:J321">
    <cfRule type="iconSet" priority="87">
      <iconSet iconSet="3Arrows">
        <cfvo type="percent" val="0"/>
        <cfvo type="percent" val="33"/>
        <cfvo type="percent" val="67"/>
      </iconSet>
    </cfRule>
    <cfRule type="iconSet" priority="88">
      <iconSet iconSet="5ArrowsGray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I280:I315 I308:J315 J315:J316 J318:J321">
    <cfRule type="iconSet" priority="8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I274:J315 J315:J316 J318:J321">
    <cfRule type="iconSet" priority="9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I317">
    <cfRule type="iconSet" priority="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J317">
    <cfRule type="iconSet" priority="2">
      <iconSet iconSet="3Arrows">
        <cfvo type="percent" val="0"/>
        <cfvo type="percent" val="33"/>
        <cfvo type="percent" val="67"/>
      </iconSet>
    </cfRule>
    <cfRule type="iconSet" priority="3">
      <iconSet iconSet="5ArrowsGray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J317">
    <cfRule type="iconSet" priority="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J317">
    <cfRule type="iconSet" priority="5">
      <iconSet iconSet="4Arrows">
        <cfvo type="percent" val="0"/>
        <cfvo type="percent" val="25"/>
        <cfvo type="percent" val="50"/>
        <cfvo type="percent" val="75"/>
      </iconSet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526"/>
  <sheetViews>
    <sheetView topLeftCell="A2" zoomScale="90" zoomScaleNormal="90" workbookViewId="0">
      <pane ySplit="102" topLeftCell="A104" activePane="bottomLeft" state="frozen"/>
      <selection activeCell="A2" sqref="A2"/>
      <selection pane="bottomLeft" activeCell="A2" sqref="A2"/>
    </sheetView>
  </sheetViews>
  <sheetFormatPr defaultRowHeight="12.75" x14ac:dyDescent="0.2"/>
  <cols>
    <col min="1" max="1" width="14.5703125" style="360" customWidth="1"/>
    <col min="2" max="10" width="9.140625" style="360"/>
    <col min="11" max="11" width="10.140625" style="360" customWidth="1"/>
    <col min="12" max="12" width="11.7109375" style="360" customWidth="1"/>
    <col min="13" max="13" width="13.28515625" style="360" customWidth="1"/>
    <col min="14" max="14" width="9.140625" style="360"/>
    <col min="15" max="15" width="17.140625" style="360" customWidth="1"/>
    <col min="16" max="16" width="9.140625" style="360" customWidth="1"/>
    <col min="17" max="17" width="17.5703125" style="360" customWidth="1"/>
    <col min="18" max="18" width="11.7109375" style="360" customWidth="1"/>
    <col min="19" max="22" width="8.140625" style="360" customWidth="1"/>
    <col min="23" max="24" width="11" style="360" customWidth="1"/>
    <col min="25" max="25" width="8.42578125" style="360" customWidth="1"/>
    <col min="26" max="27" width="9.140625" style="360" customWidth="1"/>
    <col min="28" max="28" width="12" style="360" customWidth="1"/>
    <col min="29" max="29" width="10.85546875" style="360" customWidth="1"/>
    <col min="30" max="30" width="12.42578125" style="360" customWidth="1"/>
    <col min="31" max="32" width="9.140625" style="360" customWidth="1"/>
    <col min="33" max="33" width="10.140625" style="360" customWidth="1"/>
    <col min="34" max="46" width="9.140625" style="360" customWidth="1"/>
    <col min="47" max="47" width="11.28515625" style="360" customWidth="1"/>
    <col min="48" max="48" width="11.140625" style="360" customWidth="1"/>
    <col min="49" max="51" width="9.140625" style="360" customWidth="1"/>
    <col min="52" max="16384" width="9.140625" style="360"/>
  </cols>
  <sheetData>
    <row r="1" spans="1:59" ht="43.5" hidden="1" customHeight="1" thickBot="1" x14ac:dyDescent="0.25">
      <c r="B1" s="515" t="s">
        <v>494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 s="516"/>
      <c r="AV1" s="516"/>
      <c r="AW1" s="516"/>
      <c r="AX1" s="516"/>
      <c r="AY1" s="516"/>
      <c r="AZ1" s="516"/>
      <c r="BA1" s="516"/>
      <c r="BB1" s="516"/>
      <c r="BC1" s="516"/>
      <c r="BD1" s="516"/>
      <c r="BE1" s="516"/>
      <c r="BF1" s="516"/>
      <c r="BG1" s="517"/>
    </row>
    <row r="2" spans="1:59" ht="67.5" customHeight="1" thickBot="1" x14ac:dyDescent="0.25">
      <c r="A2" s="531" t="s">
        <v>218</v>
      </c>
      <c r="B2" s="361" t="s">
        <v>131</v>
      </c>
      <c r="C2" s="362" t="s">
        <v>132</v>
      </c>
      <c r="D2" s="362" t="s">
        <v>133</v>
      </c>
      <c r="E2" s="362" t="s">
        <v>134</v>
      </c>
      <c r="F2" s="362" t="s">
        <v>135</v>
      </c>
      <c r="G2" s="362" t="s">
        <v>136</v>
      </c>
      <c r="H2" s="362" t="s">
        <v>137</v>
      </c>
      <c r="I2" s="362" t="s">
        <v>138</v>
      </c>
      <c r="J2" s="362" t="s">
        <v>139</v>
      </c>
      <c r="K2" s="362" t="s">
        <v>140</v>
      </c>
      <c r="L2" s="362" t="s">
        <v>141</v>
      </c>
      <c r="M2" s="362" t="s">
        <v>142</v>
      </c>
      <c r="N2" s="363" t="s">
        <v>489</v>
      </c>
      <c r="O2" s="362" t="s">
        <v>490</v>
      </c>
      <c r="P2" s="362" t="s">
        <v>491</v>
      </c>
      <c r="Q2" s="362" t="s">
        <v>143</v>
      </c>
      <c r="R2" s="362" t="s">
        <v>144</v>
      </c>
      <c r="S2" s="362" t="s">
        <v>145</v>
      </c>
      <c r="T2" s="362" t="s">
        <v>146</v>
      </c>
      <c r="U2" s="362" t="s">
        <v>147</v>
      </c>
      <c r="V2" s="362" t="s">
        <v>492</v>
      </c>
      <c r="W2" s="362" t="s">
        <v>148</v>
      </c>
      <c r="X2" s="362" t="s">
        <v>149</v>
      </c>
      <c r="Y2" s="362" t="s">
        <v>150</v>
      </c>
      <c r="Z2" s="362" t="s">
        <v>151</v>
      </c>
      <c r="AA2" s="362" t="s">
        <v>152</v>
      </c>
      <c r="AB2" s="362" t="s">
        <v>153</v>
      </c>
      <c r="AC2" s="362" t="s">
        <v>154</v>
      </c>
      <c r="AD2" s="362" t="s">
        <v>155</v>
      </c>
      <c r="AE2" s="362" t="s">
        <v>156</v>
      </c>
      <c r="AF2" s="362" t="s">
        <v>157</v>
      </c>
      <c r="AG2" s="362" t="s">
        <v>158</v>
      </c>
      <c r="AH2" s="362" t="s">
        <v>159</v>
      </c>
      <c r="AI2" s="362" t="s">
        <v>160</v>
      </c>
      <c r="AJ2" s="362" t="s">
        <v>161</v>
      </c>
      <c r="AK2" s="362" t="s">
        <v>56</v>
      </c>
      <c r="AL2" s="362" t="s">
        <v>162</v>
      </c>
      <c r="AM2" s="362" t="s">
        <v>163</v>
      </c>
      <c r="AN2" s="362" t="s">
        <v>164</v>
      </c>
      <c r="AO2" s="362" t="s">
        <v>165</v>
      </c>
      <c r="AP2" s="362" t="s">
        <v>166</v>
      </c>
      <c r="AQ2" s="362" t="s">
        <v>167</v>
      </c>
      <c r="AR2" s="362" t="s">
        <v>168</v>
      </c>
      <c r="AS2" s="362" t="s">
        <v>169</v>
      </c>
      <c r="AT2" s="362" t="s">
        <v>170</v>
      </c>
      <c r="AU2" s="362" t="s">
        <v>171</v>
      </c>
      <c r="AV2" s="362" t="s">
        <v>172</v>
      </c>
      <c r="AW2" s="362" t="s">
        <v>173</v>
      </c>
      <c r="AX2" s="362" t="s">
        <v>493</v>
      </c>
      <c r="AY2" s="362" t="s">
        <v>174</v>
      </c>
      <c r="AZ2" s="362" t="s">
        <v>175</v>
      </c>
      <c r="BA2" s="362" t="s">
        <v>176</v>
      </c>
      <c r="BB2" s="362" t="s">
        <v>177</v>
      </c>
      <c r="BC2" s="362" t="s">
        <v>178</v>
      </c>
      <c r="BD2" s="362" t="s">
        <v>179</v>
      </c>
      <c r="BE2" s="362" t="s">
        <v>180</v>
      </c>
      <c r="BF2" s="362" t="s">
        <v>181</v>
      </c>
      <c r="BG2" s="364" t="s">
        <v>182</v>
      </c>
    </row>
    <row r="3" spans="1:59" ht="12" hidden="1" customHeight="1" x14ac:dyDescent="0.2">
      <c r="A3" s="365">
        <v>39448</v>
      </c>
      <c r="B3" s="360">
        <v>75.5</v>
      </c>
      <c r="C3" s="360">
        <v>70.7</v>
      </c>
      <c r="D3" s="360">
        <v>70.8</v>
      </c>
      <c r="E3" s="360">
        <v>65.3</v>
      </c>
      <c r="F3" s="360">
        <v>76.5</v>
      </c>
      <c r="G3" s="360">
        <v>68.3</v>
      </c>
      <c r="H3" s="360">
        <v>73.2</v>
      </c>
      <c r="I3" s="360">
        <v>67.599999999999994</v>
      </c>
      <c r="J3" s="360">
        <v>96.6</v>
      </c>
      <c r="K3" s="360">
        <v>72.8</v>
      </c>
      <c r="L3" s="360">
        <v>64.900000000000006</v>
      </c>
      <c r="M3" s="360">
        <v>66</v>
      </c>
      <c r="N3" s="360">
        <v>69.400000000000006</v>
      </c>
      <c r="O3" s="360">
        <v>65.099999999999994</v>
      </c>
      <c r="P3" s="360">
        <v>70.599999999999994</v>
      </c>
      <c r="Q3" s="360">
        <v>67</v>
      </c>
      <c r="R3" s="360">
        <v>69.400000000000006</v>
      </c>
      <c r="S3" s="360">
        <v>73.400000000000006</v>
      </c>
      <c r="T3" s="360">
        <v>72.3</v>
      </c>
      <c r="U3" s="360">
        <v>66.5</v>
      </c>
      <c r="V3" s="360">
        <v>63.4</v>
      </c>
      <c r="W3" s="360">
        <v>89.2</v>
      </c>
      <c r="X3" s="360">
        <v>89.3</v>
      </c>
      <c r="Y3" s="360">
        <v>89.1</v>
      </c>
      <c r="Z3" s="360">
        <v>72.400000000000006</v>
      </c>
      <c r="AA3" s="360">
        <v>78.5</v>
      </c>
      <c r="AB3" s="360">
        <v>80.3</v>
      </c>
      <c r="AC3" s="360">
        <v>64.5</v>
      </c>
      <c r="AD3" s="360">
        <v>72.3</v>
      </c>
      <c r="AE3" s="360">
        <v>49.6</v>
      </c>
      <c r="AF3" s="360">
        <v>86.6</v>
      </c>
      <c r="AG3" s="360">
        <v>105</v>
      </c>
      <c r="AH3" s="360">
        <v>88</v>
      </c>
      <c r="AI3" s="360">
        <v>73.900000000000006</v>
      </c>
      <c r="AJ3" s="360">
        <v>70.5</v>
      </c>
      <c r="AK3" s="360">
        <v>78.900000000000006</v>
      </c>
      <c r="AL3" s="360">
        <v>94.8</v>
      </c>
      <c r="AM3" s="360">
        <v>64.8</v>
      </c>
      <c r="AN3" s="360">
        <v>62.2</v>
      </c>
      <c r="AO3" s="360">
        <v>72.2</v>
      </c>
      <c r="AP3" s="360">
        <v>69.400000000000006</v>
      </c>
      <c r="AQ3" s="360">
        <v>104.8</v>
      </c>
      <c r="AR3" s="360">
        <v>96.5</v>
      </c>
      <c r="AS3" s="360">
        <v>260.60000000000002</v>
      </c>
      <c r="AT3" s="360">
        <v>84.5</v>
      </c>
      <c r="AU3" s="360">
        <v>98.3</v>
      </c>
      <c r="AV3" s="360">
        <v>71.900000000000006</v>
      </c>
      <c r="AW3" s="360">
        <v>72.900000000000006</v>
      </c>
      <c r="AY3" s="360">
        <v>69.099999999999994</v>
      </c>
      <c r="AZ3" s="360">
        <v>73.2</v>
      </c>
      <c r="BA3" s="360">
        <v>71</v>
      </c>
      <c r="BB3" s="360">
        <v>75.599999999999994</v>
      </c>
      <c r="BC3" s="360">
        <v>72.5</v>
      </c>
      <c r="BD3" s="360">
        <v>79</v>
      </c>
      <c r="BE3" s="360">
        <v>71.3</v>
      </c>
      <c r="BF3" s="360">
        <v>70.7</v>
      </c>
      <c r="BG3" s="360">
        <v>72.2</v>
      </c>
    </row>
    <row r="4" spans="1:59" ht="13.5" hidden="1" customHeight="1" x14ac:dyDescent="0.2">
      <c r="A4" s="365">
        <v>39479</v>
      </c>
      <c r="B4" s="360">
        <v>75.900000000000006</v>
      </c>
      <c r="C4" s="360">
        <v>71</v>
      </c>
      <c r="D4" s="360">
        <v>71</v>
      </c>
      <c r="E4" s="360">
        <v>67.3</v>
      </c>
      <c r="F4" s="360">
        <v>75.2</v>
      </c>
      <c r="G4" s="360">
        <v>68.5</v>
      </c>
      <c r="H4" s="360">
        <v>74.099999999999994</v>
      </c>
      <c r="I4" s="360">
        <v>69.400000000000006</v>
      </c>
      <c r="J4" s="360">
        <v>94.1</v>
      </c>
      <c r="K4" s="360">
        <v>72.599999999999994</v>
      </c>
      <c r="L4" s="360">
        <v>63.7</v>
      </c>
      <c r="M4" s="360">
        <v>66</v>
      </c>
      <c r="N4" s="360">
        <v>69.3</v>
      </c>
      <c r="O4" s="360">
        <v>65</v>
      </c>
      <c r="P4" s="360">
        <v>70.599999999999994</v>
      </c>
      <c r="Q4" s="360">
        <v>67.7</v>
      </c>
      <c r="R4" s="360">
        <v>70.599999999999994</v>
      </c>
      <c r="S4" s="360">
        <v>73.400000000000006</v>
      </c>
      <c r="T4" s="360">
        <v>72.599999999999994</v>
      </c>
      <c r="U4" s="360">
        <v>68.5</v>
      </c>
      <c r="V4" s="360">
        <v>63.4</v>
      </c>
      <c r="W4" s="360">
        <v>89.3</v>
      </c>
      <c r="X4" s="360">
        <v>89.4</v>
      </c>
      <c r="Y4" s="360">
        <v>89.3</v>
      </c>
      <c r="Z4" s="360">
        <v>72.400000000000006</v>
      </c>
      <c r="AA4" s="360">
        <v>78.5</v>
      </c>
      <c r="AB4" s="360">
        <v>80.3</v>
      </c>
      <c r="AC4" s="360">
        <v>64.5</v>
      </c>
      <c r="AD4" s="360">
        <v>72.3</v>
      </c>
      <c r="AE4" s="360">
        <v>49.6</v>
      </c>
      <c r="AF4" s="360">
        <v>86.6</v>
      </c>
      <c r="AG4" s="360">
        <v>105.3</v>
      </c>
      <c r="AH4" s="360">
        <v>87.9</v>
      </c>
      <c r="AI4" s="360">
        <v>73.8</v>
      </c>
      <c r="AJ4" s="360">
        <v>73.900000000000006</v>
      </c>
      <c r="AK4" s="360">
        <v>79.2</v>
      </c>
      <c r="AL4" s="360">
        <v>94.7</v>
      </c>
      <c r="AM4" s="360">
        <v>65.8</v>
      </c>
      <c r="AN4" s="360">
        <v>63.6</v>
      </c>
      <c r="AO4" s="360">
        <v>72.3</v>
      </c>
      <c r="AP4" s="360">
        <v>69.400000000000006</v>
      </c>
      <c r="AQ4" s="360">
        <v>104.5</v>
      </c>
      <c r="AR4" s="360">
        <v>96.5</v>
      </c>
      <c r="AS4" s="360">
        <v>255.5</v>
      </c>
      <c r="AT4" s="360">
        <v>85.1</v>
      </c>
      <c r="AU4" s="360">
        <v>100</v>
      </c>
      <c r="AV4" s="360">
        <v>71.5</v>
      </c>
      <c r="AW4" s="360">
        <v>72.2</v>
      </c>
      <c r="AY4" s="360">
        <v>69.099999999999994</v>
      </c>
      <c r="AZ4" s="360">
        <v>73.900000000000006</v>
      </c>
      <c r="BA4" s="360">
        <v>71.3</v>
      </c>
      <c r="BB4" s="360">
        <v>76.8</v>
      </c>
      <c r="BC4" s="360">
        <v>74.099999999999994</v>
      </c>
      <c r="BD4" s="360">
        <v>79.400000000000006</v>
      </c>
      <c r="BE4" s="360">
        <v>74.400000000000006</v>
      </c>
      <c r="BF4" s="360">
        <v>70.7</v>
      </c>
      <c r="BG4" s="360">
        <v>72.2</v>
      </c>
    </row>
    <row r="5" spans="1:59" ht="13.5" hidden="1" customHeight="1" x14ac:dyDescent="0.2">
      <c r="A5" s="365">
        <v>39508</v>
      </c>
      <c r="B5" s="360">
        <v>76.5</v>
      </c>
      <c r="C5" s="360">
        <v>71.400000000000006</v>
      </c>
      <c r="D5" s="360">
        <v>71.400000000000006</v>
      </c>
      <c r="E5" s="360">
        <v>69.3</v>
      </c>
      <c r="F5" s="360">
        <v>74.2</v>
      </c>
      <c r="G5" s="360">
        <v>69.5</v>
      </c>
      <c r="H5" s="360">
        <v>76</v>
      </c>
      <c r="I5" s="360">
        <v>79.400000000000006</v>
      </c>
      <c r="J5" s="360">
        <v>85.1</v>
      </c>
      <c r="K5" s="360">
        <v>69.3</v>
      </c>
      <c r="L5" s="360">
        <v>62.8</v>
      </c>
      <c r="M5" s="360">
        <v>67.8</v>
      </c>
      <c r="N5" s="360">
        <v>71.900000000000006</v>
      </c>
      <c r="O5" s="360">
        <v>65.3</v>
      </c>
      <c r="P5" s="360">
        <v>73.8</v>
      </c>
      <c r="Q5" s="360">
        <v>69.5</v>
      </c>
      <c r="R5" s="360">
        <v>71.400000000000006</v>
      </c>
      <c r="S5" s="360">
        <v>74.900000000000006</v>
      </c>
      <c r="T5" s="360">
        <v>74.900000000000006</v>
      </c>
      <c r="U5" s="360">
        <v>68.7</v>
      </c>
      <c r="V5" s="360">
        <v>66.599999999999994</v>
      </c>
      <c r="W5" s="360">
        <v>89.5</v>
      </c>
      <c r="X5" s="360">
        <v>89.8</v>
      </c>
      <c r="Y5" s="360">
        <v>89.3</v>
      </c>
      <c r="Z5" s="360">
        <v>73.5</v>
      </c>
      <c r="AA5" s="360">
        <v>80.400000000000006</v>
      </c>
      <c r="AB5" s="360">
        <v>82.1</v>
      </c>
      <c r="AC5" s="360">
        <v>64.8</v>
      </c>
      <c r="AD5" s="360">
        <v>72.3</v>
      </c>
      <c r="AE5" s="360">
        <v>50</v>
      </c>
      <c r="AF5" s="360">
        <v>87.1</v>
      </c>
      <c r="AG5" s="360">
        <v>104.2</v>
      </c>
      <c r="AH5" s="360">
        <v>89.3</v>
      </c>
      <c r="AI5" s="360">
        <v>75.099999999999994</v>
      </c>
      <c r="AJ5" s="360">
        <v>74</v>
      </c>
      <c r="AK5" s="360">
        <v>78.8</v>
      </c>
      <c r="AL5" s="360">
        <v>94.8</v>
      </c>
      <c r="AM5" s="360">
        <v>70</v>
      </c>
      <c r="AN5" s="360">
        <v>68.8</v>
      </c>
      <c r="AO5" s="360">
        <v>73.400000000000006</v>
      </c>
      <c r="AP5" s="360">
        <v>63.4</v>
      </c>
      <c r="AQ5" s="360">
        <v>104.4</v>
      </c>
      <c r="AR5" s="360">
        <v>96.5</v>
      </c>
      <c r="AS5" s="360">
        <v>252.8</v>
      </c>
      <c r="AT5" s="360">
        <v>85.1</v>
      </c>
      <c r="AU5" s="360">
        <v>99.7</v>
      </c>
      <c r="AV5" s="360">
        <v>71.599999999999994</v>
      </c>
      <c r="AW5" s="360">
        <v>72.7</v>
      </c>
      <c r="AY5" s="360">
        <v>72.7</v>
      </c>
      <c r="AZ5" s="360">
        <v>74.900000000000006</v>
      </c>
      <c r="BA5" s="360">
        <v>71.900000000000006</v>
      </c>
      <c r="BB5" s="360">
        <v>78.400000000000006</v>
      </c>
      <c r="BC5" s="360">
        <v>74.2</v>
      </c>
      <c r="BD5" s="360">
        <v>79.8</v>
      </c>
      <c r="BE5" s="360">
        <v>74.400000000000006</v>
      </c>
      <c r="BF5" s="360">
        <v>70.7</v>
      </c>
      <c r="BG5" s="360">
        <v>72.2</v>
      </c>
    </row>
    <row r="6" spans="1:59" ht="13.5" hidden="1" customHeight="1" x14ac:dyDescent="0.2">
      <c r="A6" s="365">
        <v>39539</v>
      </c>
      <c r="B6" s="360">
        <v>77.2</v>
      </c>
      <c r="C6" s="360">
        <v>72.5</v>
      </c>
      <c r="D6" s="360">
        <v>72.599999999999994</v>
      </c>
      <c r="E6" s="360">
        <v>70.2</v>
      </c>
      <c r="F6" s="360">
        <v>74.599999999999994</v>
      </c>
      <c r="G6" s="360">
        <v>70.5</v>
      </c>
      <c r="H6" s="360">
        <v>77.599999999999994</v>
      </c>
      <c r="I6" s="360">
        <v>85.8</v>
      </c>
      <c r="J6" s="360">
        <v>87.9</v>
      </c>
      <c r="K6" s="360">
        <v>69.3</v>
      </c>
      <c r="L6" s="360">
        <v>64.900000000000006</v>
      </c>
      <c r="M6" s="360">
        <v>68.400000000000006</v>
      </c>
      <c r="N6" s="360">
        <v>72</v>
      </c>
      <c r="O6" s="360">
        <v>65.900000000000006</v>
      </c>
      <c r="P6" s="360">
        <v>73.7</v>
      </c>
      <c r="Q6" s="360">
        <v>70.7</v>
      </c>
      <c r="R6" s="360">
        <v>73.2</v>
      </c>
      <c r="S6" s="360">
        <v>76.8</v>
      </c>
      <c r="T6" s="360">
        <v>75</v>
      </c>
      <c r="U6" s="360">
        <v>70.8</v>
      </c>
      <c r="V6" s="360">
        <v>67.3</v>
      </c>
      <c r="W6" s="360">
        <v>89.7</v>
      </c>
      <c r="X6" s="360">
        <v>89.9</v>
      </c>
      <c r="Y6" s="360">
        <v>89.5</v>
      </c>
      <c r="Z6" s="360">
        <v>73.7</v>
      </c>
      <c r="AA6" s="360">
        <v>80.400000000000006</v>
      </c>
      <c r="AB6" s="360">
        <v>82.1</v>
      </c>
      <c r="AC6" s="360">
        <v>65.099999999999994</v>
      </c>
      <c r="AD6" s="360">
        <v>72.3</v>
      </c>
      <c r="AE6" s="360">
        <v>50.7</v>
      </c>
      <c r="AF6" s="360">
        <v>88</v>
      </c>
      <c r="AG6" s="360">
        <v>105.7</v>
      </c>
      <c r="AH6" s="360">
        <v>89.7</v>
      </c>
      <c r="AI6" s="360">
        <v>75.599999999999994</v>
      </c>
      <c r="AJ6" s="360">
        <v>74</v>
      </c>
      <c r="AK6" s="360">
        <v>80.099999999999994</v>
      </c>
      <c r="AL6" s="360">
        <v>94.6</v>
      </c>
      <c r="AM6" s="360">
        <v>74.400000000000006</v>
      </c>
      <c r="AN6" s="360">
        <v>74.400000000000006</v>
      </c>
      <c r="AO6" s="360">
        <v>74.3</v>
      </c>
      <c r="AP6" s="360">
        <v>63.4</v>
      </c>
      <c r="AQ6" s="360">
        <v>104.3</v>
      </c>
      <c r="AR6" s="360">
        <v>96.1</v>
      </c>
      <c r="AS6" s="360">
        <v>257</v>
      </c>
      <c r="AT6" s="360">
        <v>86.4</v>
      </c>
      <c r="AU6" s="360">
        <v>101.4</v>
      </c>
      <c r="AV6" s="360">
        <v>72.2</v>
      </c>
      <c r="AW6" s="360">
        <v>74.5</v>
      </c>
      <c r="AY6" s="360">
        <v>72.7</v>
      </c>
      <c r="AZ6" s="360">
        <v>75.3</v>
      </c>
      <c r="BA6" s="360">
        <v>72.5</v>
      </c>
      <c r="BB6" s="360">
        <v>78.400000000000006</v>
      </c>
      <c r="BC6" s="360">
        <v>74.7</v>
      </c>
      <c r="BD6" s="360">
        <v>80.599999999999994</v>
      </c>
      <c r="BE6" s="360">
        <v>74.400000000000006</v>
      </c>
      <c r="BF6" s="360">
        <v>70.7</v>
      </c>
      <c r="BG6" s="360">
        <v>73.5</v>
      </c>
    </row>
    <row r="7" spans="1:59" ht="13.5" hidden="1" customHeight="1" x14ac:dyDescent="0.2">
      <c r="A7" s="365">
        <v>39569</v>
      </c>
      <c r="B7" s="360">
        <v>77.7</v>
      </c>
      <c r="C7" s="360">
        <v>74</v>
      </c>
      <c r="D7" s="360">
        <v>74.099999999999994</v>
      </c>
      <c r="E7" s="360">
        <v>74.3</v>
      </c>
      <c r="F7" s="360">
        <v>74.900000000000006</v>
      </c>
      <c r="G7" s="360">
        <v>73.900000000000006</v>
      </c>
      <c r="H7" s="360">
        <v>78.5</v>
      </c>
      <c r="I7" s="360">
        <v>88</v>
      </c>
      <c r="J7" s="360">
        <v>77</v>
      </c>
      <c r="K7" s="360">
        <v>70.099999999999994</v>
      </c>
      <c r="L7" s="360">
        <v>65</v>
      </c>
      <c r="M7" s="360">
        <v>70.3</v>
      </c>
      <c r="N7" s="360">
        <v>72.8</v>
      </c>
      <c r="O7" s="360">
        <v>66.7</v>
      </c>
      <c r="P7" s="360">
        <v>74.5</v>
      </c>
      <c r="Q7" s="360">
        <v>71.2</v>
      </c>
      <c r="R7" s="360">
        <v>73.900000000000006</v>
      </c>
      <c r="S7" s="360">
        <v>77</v>
      </c>
      <c r="T7" s="360">
        <v>76.3</v>
      </c>
      <c r="U7" s="360">
        <v>71.599999999999994</v>
      </c>
      <c r="V7" s="360">
        <v>67.400000000000006</v>
      </c>
      <c r="W7" s="360">
        <v>89.8</v>
      </c>
      <c r="X7" s="360">
        <v>89.9</v>
      </c>
      <c r="Y7" s="360">
        <v>89.8</v>
      </c>
      <c r="Z7" s="360">
        <v>73.8</v>
      </c>
      <c r="AA7" s="360">
        <v>80.400000000000006</v>
      </c>
      <c r="AB7" s="360">
        <v>82.1</v>
      </c>
      <c r="AC7" s="360">
        <v>66.099999999999994</v>
      </c>
      <c r="AD7" s="360">
        <v>72.3</v>
      </c>
      <c r="AE7" s="360">
        <v>51</v>
      </c>
      <c r="AF7" s="360">
        <v>87.9</v>
      </c>
      <c r="AG7" s="360">
        <v>104.2</v>
      </c>
      <c r="AH7" s="360">
        <v>90.9</v>
      </c>
      <c r="AI7" s="360">
        <v>76</v>
      </c>
      <c r="AJ7" s="360">
        <v>74.5</v>
      </c>
      <c r="AK7" s="360">
        <v>81.099999999999994</v>
      </c>
      <c r="AL7" s="360">
        <v>94.3</v>
      </c>
      <c r="AM7" s="360">
        <v>78</v>
      </c>
      <c r="AN7" s="360">
        <v>79.099999999999994</v>
      </c>
      <c r="AO7" s="360">
        <v>74.900000000000006</v>
      </c>
      <c r="AP7" s="360">
        <v>63.4</v>
      </c>
      <c r="AQ7" s="360">
        <v>104.2</v>
      </c>
      <c r="AR7" s="360">
        <v>96.1</v>
      </c>
      <c r="AS7" s="360">
        <v>254.3</v>
      </c>
      <c r="AT7" s="360">
        <v>87.8</v>
      </c>
      <c r="AU7" s="360">
        <v>102.7</v>
      </c>
      <c r="AV7" s="360">
        <v>72.400000000000006</v>
      </c>
      <c r="AW7" s="360">
        <v>77.400000000000006</v>
      </c>
      <c r="AY7" s="360">
        <v>72.7</v>
      </c>
      <c r="AZ7" s="360">
        <v>76</v>
      </c>
      <c r="BA7" s="360">
        <v>73.3</v>
      </c>
      <c r="BB7" s="360">
        <v>79.099999999999994</v>
      </c>
      <c r="BC7" s="360">
        <v>74.7</v>
      </c>
      <c r="BD7" s="360">
        <v>81.099999999999994</v>
      </c>
      <c r="BE7" s="360">
        <v>74.400000000000006</v>
      </c>
      <c r="BF7" s="360">
        <v>70.7</v>
      </c>
      <c r="BG7" s="360">
        <v>73.5</v>
      </c>
    </row>
    <row r="8" spans="1:59" ht="13.5" hidden="1" customHeight="1" x14ac:dyDescent="0.2">
      <c r="A8" s="365">
        <v>39600</v>
      </c>
      <c r="B8" s="360">
        <v>79.2</v>
      </c>
      <c r="C8" s="360">
        <v>75.400000000000006</v>
      </c>
      <c r="D8" s="360">
        <v>75.5</v>
      </c>
      <c r="E8" s="360">
        <v>77.5</v>
      </c>
      <c r="F8" s="360">
        <v>76.099999999999994</v>
      </c>
      <c r="G8" s="360">
        <v>75.8</v>
      </c>
      <c r="H8" s="360">
        <v>79.5</v>
      </c>
      <c r="I8" s="360">
        <v>87.4</v>
      </c>
      <c r="J8" s="360">
        <v>77.5</v>
      </c>
      <c r="K8" s="360">
        <v>70.3</v>
      </c>
      <c r="L8" s="360">
        <v>64.2</v>
      </c>
      <c r="M8" s="360">
        <v>71.400000000000006</v>
      </c>
      <c r="N8" s="360">
        <v>73.5</v>
      </c>
      <c r="O8" s="360">
        <v>68.599999999999994</v>
      </c>
      <c r="P8" s="360">
        <v>74.8</v>
      </c>
      <c r="Q8" s="360">
        <v>71.400000000000006</v>
      </c>
      <c r="R8" s="360">
        <v>74.099999999999994</v>
      </c>
      <c r="S8" s="360">
        <v>77.7</v>
      </c>
      <c r="T8" s="360">
        <v>76.3</v>
      </c>
      <c r="U8" s="360">
        <v>71.5</v>
      </c>
      <c r="V8" s="360">
        <v>67.400000000000006</v>
      </c>
      <c r="W8" s="360">
        <v>89.9</v>
      </c>
      <c r="X8" s="360">
        <v>90</v>
      </c>
      <c r="Y8" s="360">
        <v>89.9</v>
      </c>
      <c r="Z8" s="360">
        <v>75.7</v>
      </c>
      <c r="AA8" s="360">
        <v>83.3</v>
      </c>
      <c r="AB8" s="360">
        <v>85.4</v>
      </c>
      <c r="AC8" s="360">
        <v>67</v>
      </c>
      <c r="AD8" s="360">
        <v>72.3</v>
      </c>
      <c r="AE8" s="360">
        <v>50.7</v>
      </c>
      <c r="AF8" s="360">
        <v>89.3</v>
      </c>
      <c r="AG8" s="360">
        <v>106.5</v>
      </c>
      <c r="AH8" s="360">
        <v>90.8</v>
      </c>
      <c r="AI8" s="360">
        <v>77.3</v>
      </c>
      <c r="AJ8" s="360">
        <v>74.7</v>
      </c>
      <c r="AK8" s="360">
        <v>85</v>
      </c>
      <c r="AL8" s="360">
        <v>95.3</v>
      </c>
      <c r="AM8" s="360">
        <v>81.3</v>
      </c>
      <c r="AN8" s="360">
        <v>83.3</v>
      </c>
      <c r="AO8" s="360">
        <v>75.3</v>
      </c>
      <c r="AP8" s="360">
        <v>72.7</v>
      </c>
      <c r="AQ8" s="360">
        <v>104.1</v>
      </c>
      <c r="AR8" s="360">
        <v>96.1</v>
      </c>
      <c r="AS8" s="360">
        <v>252.5</v>
      </c>
      <c r="AT8" s="360">
        <v>87.9</v>
      </c>
      <c r="AU8" s="360">
        <v>103.6</v>
      </c>
      <c r="AV8" s="360">
        <v>72.7</v>
      </c>
      <c r="AW8" s="360">
        <v>75.8</v>
      </c>
      <c r="AY8" s="360">
        <v>72.7</v>
      </c>
      <c r="AZ8" s="360">
        <v>77.099999999999994</v>
      </c>
      <c r="BA8" s="360">
        <v>74.099999999999994</v>
      </c>
      <c r="BB8" s="360">
        <v>80.400000000000006</v>
      </c>
      <c r="BC8" s="360">
        <v>74.7</v>
      </c>
      <c r="BD8" s="360">
        <v>81.3</v>
      </c>
      <c r="BE8" s="360">
        <v>74.400000000000006</v>
      </c>
      <c r="BF8" s="360">
        <v>70.7</v>
      </c>
      <c r="BG8" s="360">
        <v>73.5</v>
      </c>
    </row>
    <row r="9" spans="1:59" ht="13.5" hidden="1" customHeight="1" x14ac:dyDescent="0.2">
      <c r="A9" s="365">
        <v>39630</v>
      </c>
      <c r="B9" s="360">
        <v>80.599999999999994</v>
      </c>
      <c r="C9" s="360">
        <v>77.2</v>
      </c>
      <c r="D9" s="360">
        <v>77.400000000000006</v>
      </c>
      <c r="E9" s="360">
        <v>80.099999999999994</v>
      </c>
      <c r="F9" s="360">
        <v>77.8</v>
      </c>
      <c r="G9" s="360">
        <v>76.8</v>
      </c>
      <c r="H9" s="360">
        <v>81.099999999999994</v>
      </c>
      <c r="I9" s="360">
        <v>90.3</v>
      </c>
      <c r="J9" s="360">
        <v>77.7</v>
      </c>
      <c r="K9" s="360">
        <v>71</v>
      </c>
      <c r="L9" s="360">
        <v>67.599999999999994</v>
      </c>
      <c r="M9" s="360">
        <v>73.3</v>
      </c>
      <c r="N9" s="360">
        <v>74</v>
      </c>
      <c r="O9" s="360">
        <v>69.099999999999994</v>
      </c>
      <c r="P9" s="360">
        <v>75.400000000000006</v>
      </c>
      <c r="Q9" s="360">
        <v>71.900000000000006</v>
      </c>
      <c r="R9" s="360">
        <v>74.7</v>
      </c>
      <c r="S9" s="360">
        <v>78.099999999999994</v>
      </c>
      <c r="T9" s="360">
        <v>76.8</v>
      </c>
      <c r="U9" s="360">
        <v>72.5</v>
      </c>
      <c r="V9" s="360">
        <v>67.7</v>
      </c>
      <c r="W9" s="360">
        <v>89.8</v>
      </c>
      <c r="X9" s="360">
        <v>89.9</v>
      </c>
      <c r="Y9" s="360">
        <v>89.9</v>
      </c>
      <c r="Z9" s="360">
        <v>78.2</v>
      </c>
      <c r="AA9" s="360">
        <v>83.3</v>
      </c>
      <c r="AB9" s="360">
        <v>85.4</v>
      </c>
      <c r="AC9" s="360">
        <v>67.7</v>
      </c>
      <c r="AD9" s="360">
        <v>76.8</v>
      </c>
      <c r="AE9" s="360">
        <v>60.5</v>
      </c>
      <c r="AF9" s="360">
        <v>90.1</v>
      </c>
      <c r="AG9" s="360">
        <v>107.1</v>
      </c>
      <c r="AH9" s="360">
        <v>92.8</v>
      </c>
      <c r="AI9" s="360">
        <v>77.8</v>
      </c>
      <c r="AJ9" s="360">
        <v>75.099999999999994</v>
      </c>
      <c r="AK9" s="360">
        <v>86.5</v>
      </c>
      <c r="AL9" s="360">
        <v>95.7</v>
      </c>
      <c r="AM9" s="360">
        <v>85.6</v>
      </c>
      <c r="AN9" s="360">
        <v>89.2</v>
      </c>
      <c r="AO9" s="360">
        <v>75.400000000000006</v>
      </c>
      <c r="AP9" s="360">
        <v>73</v>
      </c>
      <c r="AQ9" s="360">
        <v>104</v>
      </c>
      <c r="AR9" s="360">
        <v>96.1</v>
      </c>
      <c r="AS9" s="360">
        <v>250.8</v>
      </c>
      <c r="AT9" s="360">
        <v>88.7</v>
      </c>
      <c r="AU9" s="360">
        <v>105.2</v>
      </c>
      <c r="AV9" s="360">
        <v>72.599999999999994</v>
      </c>
      <c r="AW9" s="360">
        <v>76.2</v>
      </c>
      <c r="AY9" s="360">
        <v>72.7</v>
      </c>
      <c r="AZ9" s="360">
        <v>77.3</v>
      </c>
      <c r="BA9" s="360">
        <v>74.3</v>
      </c>
      <c r="BB9" s="360">
        <v>80.7</v>
      </c>
      <c r="BC9" s="360">
        <v>75.599999999999994</v>
      </c>
      <c r="BD9" s="360">
        <v>81.599999999999994</v>
      </c>
      <c r="BE9" s="360">
        <v>74.599999999999994</v>
      </c>
      <c r="BF9" s="360">
        <v>73</v>
      </c>
      <c r="BG9" s="360">
        <v>75</v>
      </c>
    </row>
    <row r="10" spans="1:59" ht="13.5" hidden="1" customHeight="1" x14ac:dyDescent="0.2">
      <c r="A10" s="365">
        <v>39661</v>
      </c>
      <c r="B10" s="360">
        <v>81.099999999999994</v>
      </c>
      <c r="C10" s="360">
        <v>78.2</v>
      </c>
      <c r="D10" s="360">
        <v>78.599999999999994</v>
      </c>
      <c r="E10" s="360">
        <v>82.4</v>
      </c>
      <c r="F10" s="360">
        <v>77.8</v>
      </c>
      <c r="G10" s="360">
        <v>78.2</v>
      </c>
      <c r="H10" s="360">
        <v>82.9</v>
      </c>
      <c r="I10" s="360">
        <v>91.3</v>
      </c>
      <c r="J10" s="360">
        <v>77.099999999999994</v>
      </c>
      <c r="K10" s="360">
        <v>70.900000000000006</v>
      </c>
      <c r="L10" s="360">
        <v>69.5</v>
      </c>
      <c r="M10" s="360">
        <v>74.3</v>
      </c>
      <c r="N10" s="360">
        <v>74.599999999999994</v>
      </c>
      <c r="O10" s="360">
        <v>70.900000000000006</v>
      </c>
      <c r="P10" s="360">
        <v>75.7</v>
      </c>
      <c r="Q10" s="360">
        <v>72.7</v>
      </c>
      <c r="R10" s="360">
        <v>74.3</v>
      </c>
      <c r="S10" s="360">
        <v>78.099999999999994</v>
      </c>
      <c r="T10" s="360">
        <v>75.5</v>
      </c>
      <c r="U10" s="360">
        <v>71.8</v>
      </c>
      <c r="V10" s="360">
        <v>70.400000000000006</v>
      </c>
      <c r="W10" s="360">
        <v>90.5</v>
      </c>
      <c r="X10" s="360">
        <v>90.4</v>
      </c>
      <c r="Y10" s="360">
        <v>90.5</v>
      </c>
      <c r="Z10" s="360">
        <v>78.5</v>
      </c>
      <c r="AA10" s="360">
        <v>83.3</v>
      </c>
      <c r="AB10" s="360">
        <v>85.4</v>
      </c>
      <c r="AC10" s="360">
        <v>72.3</v>
      </c>
      <c r="AD10" s="360">
        <v>76.8</v>
      </c>
      <c r="AE10" s="360">
        <v>60.5</v>
      </c>
      <c r="AF10" s="360">
        <v>90.8</v>
      </c>
      <c r="AG10" s="360">
        <v>108.7</v>
      </c>
      <c r="AH10" s="360">
        <v>93.8</v>
      </c>
      <c r="AI10" s="360">
        <v>77.8</v>
      </c>
      <c r="AJ10" s="360">
        <v>75</v>
      </c>
      <c r="AK10" s="360">
        <v>85.9</v>
      </c>
      <c r="AL10" s="360">
        <v>95.5</v>
      </c>
      <c r="AM10" s="360">
        <v>83.9</v>
      </c>
      <c r="AN10" s="360">
        <v>86.8</v>
      </c>
      <c r="AO10" s="360">
        <v>75.400000000000006</v>
      </c>
      <c r="AP10" s="360">
        <v>73</v>
      </c>
      <c r="AQ10" s="360">
        <v>105.2</v>
      </c>
      <c r="AR10" s="360">
        <v>97.8</v>
      </c>
      <c r="AS10" s="360">
        <v>245</v>
      </c>
      <c r="AT10" s="360">
        <v>90.7</v>
      </c>
      <c r="AU10" s="360">
        <v>108.5</v>
      </c>
      <c r="AV10" s="360">
        <v>72.8</v>
      </c>
      <c r="AW10" s="360">
        <v>77.599999999999994</v>
      </c>
      <c r="AY10" s="360">
        <v>72.7</v>
      </c>
      <c r="AZ10" s="360">
        <v>79</v>
      </c>
      <c r="BA10" s="360">
        <v>74.900000000000006</v>
      </c>
      <c r="BB10" s="360">
        <v>83.4</v>
      </c>
      <c r="BC10" s="360">
        <v>75.8</v>
      </c>
      <c r="BD10" s="360">
        <v>82.4</v>
      </c>
      <c r="BE10" s="360">
        <v>74.599999999999994</v>
      </c>
      <c r="BF10" s="360">
        <v>74.099999999999994</v>
      </c>
      <c r="BG10" s="360">
        <v>75</v>
      </c>
    </row>
    <row r="11" spans="1:59" ht="13.5" hidden="1" customHeight="1" x14ac:dyDescent="0.2">
      <c r="A11" s="365">
        <v>39692</v>
      </c>
      <c r="B11" s="360">
        <v>81.5</v>
      </c>
      <c r="C11" s="360">
        <v>78.8</v>
      </c>
      <c r="D11" s="360">
        <v>79</v>
      </c>
      <c r="E11" s="360">
        <v>83.5</v>
      </c>
      <c r="F11" s="360">
        <v>77.8</v>
      </c>
      <c r="G11" s="360">
        <v>79.3</v>
      </c>
      <c r="H11" s="360">
        <v>84</v>
      </c>
      <c r="I11" s="360">
        <v>91.6</v>
      </c>
      <c r="J11" s="360">
        <v>80.099999999999994</v>
      </c>
      <c r="K11" s="360">
        <v>69.599999999999994</v>
      </c>
      <c r="L11" s="360">
        <v>69.900000000000006</v>
      </c>
      <c r="M11" s="360">
        <v>75.5</v>
      </c>
      <c r="N11" s="360">
        <v>76</v>
      </c>
      <c r="O11" s="360">
        <v>72.099999999999994</v>
      </c>
      <c r="P11" s="360">
        <v>77</v>
      </c>
      <c r="Q11" s="360">
        <v>73.5</v>
      </c>
      <c r="R11" s="360">
        <v>75.099999999999994</v>
      </c>
      <c r="S11" s="360">
        <v>78.7</v>
      </c>
      <c r="T11" s="360">
        <v>77</v>
      </c>
      <c r="U11" s="360">
        <v>72.7</v>
      </c>
      <c r="V11" s="360">
        <v>71.3</v>
      </c>
      <c r="W11" s="360">
        <v>90.5</v>
      </c>
      <c r="X11" s="360">
        <v>90.6</v>
      </c>
      <c r="Y11" s="360">
        <v>90.7</v>
      </c>
      <c r="Z11" s="360">
        <v>79</v>
      </c>
      <c r="AA11" s="360">
        <v>84.3</v>
      </c>
      <c r="AB11" s="360">
        <v>86.1</v>
      </c>
      <c r="AC11" s="360">
        <v>73.2</v>
      </c>
      <c r="AD11" s="360">
        <v>76.8</v>
      </c>
      <c r="AE11" s="360">
        <v>61</v>
      </c>
      <c r="AF11" s="360">
        <v>91.6</v>
      </c>
      <c r="AG11" s="360">
        <v>108.9</v>
      </c>
      <c r="AH11" s="360">
        <v>94.8</v>
      </c>
      <c r="AI11" s="360">
        <v>79</v>
      </c>
      <c r="AJ11" s="360">
        <v>75</v>
      </c>
      <c r="AK11" s="360">
        <v>85.5</v>
      </c>
      <c r="AL11" s="360">
        <v>96.4</v>
      </c>
      <c r="AM11" s="360">
        <v>79.7</v>
      </c>
      <c r="AN11" s="360">
        <v>80.7</v>
      </c>
      <c r="AO11" s="360">
        <v>76.900000000000006</v>
      </c>
      <c r="AP11" s="360">
        <v>74.599999999999994</v>
      </c>
      <c r="AQ11" s="360">
        <v>105.1</v>
      </c>
      <c r="AR11" s="360">
        <v>97.8</v>
      </c>
      <c r="AS11" s="360">
        <v>243.5</v>
      </c>
      <c r="AT11" s="360">
        <v>91.4</v>
      </c>
      <c r="AU11" s="360">
        <v>110.1</v>
      </c>
      <c r="AV11" s="360">
        <v>74.099999999999994</v>
      </c>
      <c r="AW11" s="360">
        <v>75.8</v>
      </c>
      <c r="AY11" s="360">
        <v>72.7</v>
      </c>
      <c r="AZ11" s="360">
        <v>77.599999999999994</v>
      </c>
      <c r="BA11" s="360">
        <v>74.7</v>
      </c>
      <c r="BB11" s="360">
        <v>80.8</v>
      </c>
      <c r="BC11" s="360">
        <v>76.599999999999994</v>
      </c>
      <c r="BD11" s="360">
        <v>83.7</v>
      </c>
      <c r="BE11" s="360">
        <v>74.599999999999994</v>
      </c>
      <c r="BF11" s="360">
        <v>79.7</v>
      </c>
      <c r="BG11" s="360">
        <v>75</v>
      </c>
    </row>
    <row r="12" spans="1:59" ht="13.5" hidden="1" customHeight="1" x14ac:dyDescent="0.2">
      <c r="A12" s="365">
        <v>39722</v>
      </c>
      <c r="B12" s="360">
        <v>81.900000000000006</v>
      </c>
      <c r="C12" s="360">
        <v>79.8</v>
      </c>
      <c r="D12" s="360">
        <v>80</v>
      </c>
      <c r="E12" s="360">
        <v>84.9</v>
      </c>
      <c r="F12" s="360">
        <v>77.7</v>
      </c>
      <c r="G12" s="360">
        <v>80.599999999999994</v>
      </c>
      <c r="H12" s="360">
        <v>84.5</v>
      </c>
      <c r="I12" s="360">
        <v>92.7</v>
      </c>
      <c r="J12" s="360">
        <v>77.2</v>
      </c>
      <c r="K12" s="360">
        <v>72.900000000000006</v>
      </c>
      <c r="L12" s="360">
        <v>69.900000000000006</v>
      </c>
      <c r="M12" s="360">
        <v>77.099999999999994</v>
      </c>
      <c r="N12" s="360">
        <v>76.5</v>
      </c>
      <c r="O12" s="360">
        <v>73.599999999999994</v>
      </c>
      <c r="P12" s="360">
        <v>77.3</v>
      </c>
      <c r="Q12" s="360">
        <v>73.599999999999994</v>
      </c>
      <c r="R12" s="360">
        <v>74.7</v>
      </c>
      <c r="S12" s="360">
        <v>78.5</v>
      </c>
      <c r="T12" s="360">
        <v>76.900000000000006</v>
      </c>
      <c r="U12" s="360">
        <v>72.099999999999994</v>
      </c>
      <c r="V12" s="360">
        <v>72</v>
      </c>
      <c r="W12" s="360">
        <v>90.9</v>
      </c>
      <c r="X12" s="360">
        <v>91</v>
      </c>
      <c r="Y12" s="360">
        <v>91</v>
      </c>
      <c r="Z12" s="360">
        <v>78.900000000000006</v>
      </c>
      <c r="AA12" s="360">
        <v>84.3</v>
      </c>
      <c r="AB12" s="360">
        <v>86.1</v>
      </c>
      <c r="AC12" s="360">
        <v>73.400000000000006</v>
      </c>
      <c r="AD12" s="360">
        <v>76.8</v>
      </c>
      <c r="AE12" s="360">
        <v>60.6</v>
      </c>
      <c r="AF12" s="360">
        <v>91.9</v>
      </c>
      <c r="AG12" s="360">
        <v>109.4</v>
      </c>
      <c r="AH12" s="360">
        <v>94.5</v>
      </c>
      <c r="AI12" s="360">
        <v>79.3</v>
      </c>
      <c r="AJ12" s="360">
        <v>75</v>
      </c>
      <c r="AK12" s="360">
        <v>85</v>
      </c>
      <c r="AL12" s="360">
        <v>96.4</v>
      </c>
      <c r="AM12" s="360">
        <v>78.2</v>
      </c>
      <c r="AN12" s="360">
        <v>78.5</v>
      </c>
      <c r="AO12" s="360">
        <v>77.2</v>
      </c>
      <c r="AP12" s="360">
        <v>74.599999999999994</v>
      </c>
      <c r="AQ12" s="360">
        <v>105.3</v>
      </c>
      <c r="AR12" s="360">
        <v>97.8</v>
      </c>
      <c r="AS12" s="360">
        <v>246.5</v>
      </c>
      <c r="AT12" s="360">
        <v>91.6</v>
      </c>
      <c r="AU12" s="360">
        <v>110.6</v>
      </c>
      <c r="AV12" s="360">
        <v>74.099999999999994</v>
      </c>
      <c r="AW12" s="360">
        <v>75.5</v>
      </c>
      <c r="AY12" s="360">
        <v>72.7</v>
      </c>
      <c r="AZ12" s="360">
        <v>79.2</v>
      </c>
      <c r="BA12" s="360">
        <v>77.8</v>
      </c>
      <c r="BB12" s="360">
        <v>80.7</v>
      </c>
      <c r="BC12" s="360">
        <v>78.2</v>
      </c>
      <c r="BD12" s="360">
        <v>85.5</v>
      </c>
      <c r="BE12" s="360">
        <v>74.599999999999994</v>
      </c>
      <c r="BF12" s="360">
        <v>79.7</v>
      </c>
      <c r="BG12" s="360">
        <v>80.099999999999994</v>
      </c>
    </row>
    <row r="13" spans="1:59" ht="13.5" hidden="1" customHeight="1" x14ac:dyDescent="0.2">
      <c r="A13" s="365">
        <v>39753</v>
      </c>
      <c r="B13" s="360">
        <v>81.900000000000006</v>
      </c>
      <c r="C13" s="360">
        <v>80.099999999999994</v>
      </c>
      <c r="D13" s="360">
        <v>80.400000000000006</v>
      </c>
      <c r="E13" s="360">
        <v>84.5</v>
      </c>
      <c r="F13" s="360">
        <v>78.400000000000006</v>
      </c>
      <c r="G13" s="360">
        <v>84</v>
      </c>
      <c r="H13" s="360">
        <v>84.5</v>
      </c>
      <c r="I13" s="360">
        <v>91.5</v>
      </c>
      <c r="J13" s="360">
        <v>85.2</v>
      </c>
      <c r="K13" s="360">
        <v>73.8</v>
      </c>
      <c r="L13" s="360">
        <v>69.7</v>
      </c>
      <c r="M13" s="360">
        <v>77.900000000000006</v>
      </c>
      <c r="N13" s="360">
        <v>77.099999999999994</v>
      </c>
      <c r="O13" s="360">
        <v>76.2</v>
      </c>
      <c r="P13" s="360">
        <v>77.5</v>
      </c>
      <c r="Q13" s="360">
        <v>73.8</v>
      </c>
      <c r="R13" s="360">
        <v>75</v>
      </c>
      <c r="S13" s="360">
        <v>79</v>
      </c>
      <c r="T13" s="360">
        <v>76.900000000000006</v>
      </c>
      <c r="U13" s="360">
        <v>72.2</v>
      </c>
      <c r="V13" s="360">
        <v>72.2</v>
      </c>
      <c r="W13" s="360">
        <v>90.7</v>
      </c>
      <c r="X13" s="360">
        <v>90.6</v>
      </c>
      <c r="Y13" s="360">
        <v>91.1</v>
      </c>
      <c r="Z13" s="360">
        <v>79</v>
      </c>
      <c r="AA13" s="360">
        <v>84.3</v>
      </c>
      <c r="AB13" s="360">
        <v>86.1</v>
      </c>
      <c r="AC13" s="360">
        <v>74.3</v>
      </c>
      <c r="AD13" s="360">
        <v>76.8</v>
      </c>
      <c r="AE13" s="360">
        <v>60.6</v>
      </c>
      <c r="AF13" s="360">
        <v>91.8</v>
      </c>
      <c r="AG13" s="360">
        <v>109.1</v>
      </c>
      <c r="AH13" s="360">
        <v>94.5</v>
      </c>
      <c r="AI13" s="360">
        <v>79.3</v>
      </c>
      <c r="AJ13" s="360">
        <v>75.599999999999994</v>
      </c>
      <c r="AK13" s="360">
        <v>84.1</v>
      </c>
      <c r="AL13" s="360">
        <v>96.2</v>
      </c>
      <c r="AM13" s="360">
        <v>75.5</v>
      </c>
      <c r="AN13" s="360">
        <v>74.7</v>
      </c>
      <c r="AO13" s="360">
        <v>77.8</v>
      </c>
      <c r="AP13" s="360">
        <v>74.599999999999994</v>
      </c>
      <c r="AQ13" s="360">
        <v>105.3</v>
      </c>
      <c r="AR13" s="360">
        <v>97.8</v>
      </c>
      <c r="AS13" s="360">
        <v>246.7</v>
      </c>
      <c r="AT13" s="360">
        <v>93.5</v>
      </c>
      <c r="AU13" s="360">
        <v>112.5</v>
      </c>
      <c r="AV13" s="360">
        <v>74.099999999999994</v>
      </c>
      <c r="AW13" s="360">
        <v>80.3</v>
      </c>
      <c r="AY13" s="360">
        <v>72.7</v>
      </c>
      <c r="AZ13" s="360">
        <v>80.3</v>
      </c>
      <c r="BA13" s="360">
        <v>78.099999999999994</v>
      </c>
      <c r="BB13" s="360">
        <v>82.6</v>
      </c>
      <c r="BC13" s="360">
        <v>78.400000000000006</v>
      </c>
      <c r="BD13" s="360">
        <v>86.9</v>
      </c>
      <c r="BE13" s="360">
        <v>74.599999999999994</v>
      </c>
      <c r="BF13" s="360">
        <v>79.900000000000006</v>
      </c>
      <c r="BG13" s="360">
        <v>80.099999999999994</v>
      </c>
    </row>
    <row r="14" spans="1:59" ht="13.5" hidden="1" customHeight="1" x14ac:dyDescent="0.2">
      <c r="A14" s="365">
        <v>39783</v>
      </c>
      <c r="B14" s="360">
        <v>82</v>
      </c>
      <c r="C14" s="360">
        <v>80.8</v>
      </c>
      <c r="D14" s="360">
        <v>81</v>
      </c>
      <c r="E14" s="360">
        <v>85.3</v>
      </c>
      <c r="F14" s="360">
        <v>79.5</v>
      </c>
      <c r="G14" s="360">
        <v>83.8</v>
      </c>
      <c r="H14" s="360">
        <v>84.9</v>
      </c>
      <c r="I14" s="360">
        <v>89.8</v>
      </c>
      <c r="J14" s="360">
        <v>90.3</v>
      </c>
      <c r="K14" s="360">
        <v>75.2</v>
      </c>
      <c r="L14" s="360">
        <v>68.099999999999994</v>
      </c>
      <c r="M14" s="360">
        <v>77.099999999999994</v>
      </c>
      <c r="N14" s="360">
        <v>78</v>
      </c>
      <c r="O14" s="360">
        <v>78.400000000000006</v>
      </c>
      <c r="P14" s="360">
        <v>78</v>
      </c>
      <c r="Q14" s="360">
        <v>73.7</v>
      </c>
      <c r="R14" s="360">
        <v>74.7</v>
      </c>
      <c r="S14" s="360">
        <v>78.2</v>
      </c>
      <c r="T14" s="360">
        <v>76.599999999999994</v>
      </c>
      <c r="U14" s="360">
        <v>72.3</v>
      </c>
      <c r="V14" s="360">
        <v>72.2</v>
      </c>
      <c r="W14" s="360">
        <v>91.2</v>
      </c>
      <c r="X14" s="360">
        <v>91.3</v>
      </c>
      <c r="Y14" s="360">
        <v>91</v>
      </c>
      <c r="Z14" s="360">
        <v>80.2</v>
      </c>
      <c r="AA14" s="360">
        <v>85.9</v>
      </c>
      <c r="AB14" s="360">
        <v>87.9</v>
      </c>
      <c r="AC14" s="360">
        <v>77</v>
      </c>
      <c r="AD14" s="360">
        <v>76.8</v>
      </c>
      <c r="AE14" s="360">
        <v>60.6</v>
      </c>
      <c r="AF14" s="360">
        <v>91.9</v>
      </c>
      <c r="AG14" s="360">
        <v>108.1</v>
      </c>
      <c r="AH14" s="360">
        <v>94</v>
      </c>
      <c r="AI14" s="360">
        <v>80.3</v>
      </c>
      <c r="AJ14" s="360">
        <v>75.5</v>
      </c>
      <c r="AK14" s="360">
        <v>81.7</v>
      </c>
      <c r="AL14" s="360">
        <v>96.5</v>
      </c>
      <c r="AM14" s="360">
        <v>65.8</v>
      </c>
      <c r="AN14" s="360">
        <v>61.1</v>
      </c>
      <c r="AO14" s="360">
        <v>79.400000000000006</v>
      </c>
      <c r="AP14" s="360">
        <v>75.8</v>
      </c>
      <c r="AQ14" s="360">
        <v>105.4</v>
      </c>
      <c r="AR14" s="360">
        <v>97.8</v>
      </c>
      <c r="AS14" s="360">
        <v>250.3</v>
      </c>
      <c r="AT14" s="360">
        <v>92.9</v>
      </c>
      <c r="AU14" s="360">
        <v>111.8</v>
      </c>
      <c r="AV14" s="360">
        <v>74.599999999999994</v>
      </c>
      <c r="AW14" s="360">
        <v>78.3</v>
      </c>
      <c r="AY14" s="360">
        <v>72.7</v>
      </c>
      <c r="AZ14" s="360">
        <v>81.599999999999994</v>
      </c>
      <c r="BA14" s="360">
        <v>78.900000000000006</v>
      </c>
      <c r="BB14" s="360">
        <v>84.5</v>
      </c>
      <c r="BC14" s="360">
        <v>78.400000000000006</v>
      </c>
      <c r="BD14" s="360">
        <v>87.2</v>
      </c>
      <c r="BE14" s="360">
        <v>74.599999999999994</v>
      </c>
      <c r="BF14" s="360">
        <v>79.900000000000006</v>
      </c>
      <c r="BG14" s="360">
        <v>80.099999999999994</v>
      </c>
    </row>
    <row r="15" spans="1:59" ht="13.5" hidden="1" customHeight="1" x14ac:dyDescent="0.2">
      <c r="A15" s="365">
        <v>39814</v>
      </c>
      <c r="B15" s="360">
        <v>82.8</v>
      </c>
      <c r="C15" s="360">
        <v>83.2</v>
      </c>
      <c r="D15" s="360">
        <v>83.6</v>
      </c>
      <c r="E15" s="360">
        <v>84.4</v>
      </c>
      <c r="F15" s="360">
        <v>82</v>
      </c>
      <c r="G15" s="360">
        <v>86.3</v>
      </c>
      <c r="H15" s="360">
        <v>86.2</v>
      </c>
      <c r="I15" s="360">
        <v>89.2</v>
      </c>
      <c r="J15" s="360">
        <v>94.8</v>
      </c>
      <c r="K15" s="360">
        <v>88.6</v>
      </c>
      <c r="L15" s="360">
        <v>69</v>
      </c>
      <c r="M15" s="360">
        <v>78.2</v>
      </c>
      <c r="N15" s="360">
        <v>78.2</v>
      </c>
      <c r="O15" s="360">
        <v>79.099999999999994</v>
      </c>
      <c r="P15" s="360">
        <v>78.099999999999994</v>
      </c>
      <c r="Q15" s="360">
        <v>74.400000000000006</v>
      </c>
      <c r="R15" s="360">
        <v>75.900000000000006</v>
      </c>
      <c r="S15" s="360">
        <v>81.099999999999994</v>
      </c>
      <c r="T15" s="360">
        <v>78.2</v>
      </c>
      <c r="U15" s="360">
        <v>72.5</v>
      </c>
      <c r="V15" s="360">
        <v>72.2</v>
      </c>
      <c r="W15" s="360">
        <v>92</v>
      </c>
      <c r="X15" s="360">
        <v>91.9</v>
      </c>
      <c r="Y15" s="360">
        <v>92.4</v>
      </c>
      <c r="Z15" s="360">
        <v>80.2</v>
      </c>
      <c r="AA15" s="360">
        <v>85.9</v>
      </c>
      <c r="AB15" s="360">
        <v>87.9</v>
      </c>
      <c r="AC15" s="360">
        <v>77</v>
      </c>
      <c r="AD15" s="360">
        <v>76.8</v>
      </c>
      <c r="AE15" s="360">
        <v>60.6</v>
      </c>
      <c r="AF15" s="360">
        <v>92.8</v>
      </c>
      <c r="AG15" s="360">
        <v>109</v>
      </c>
      <c r="AH15" s="360">
        <v>96.6</v>
      </c>
      <c r="AI15" s="360">
        <v>80.8</v>
      </c>
      <c r="AJ15" s="360">
        <v>75.900000000000006</v>
      </c>
      <c r="AK15" s="360">
        <v>79.900000000000006</v>
      </c>
      <c r="AL15" s="360">
        <v>97.1</v>
      </c>
      <c r="AM15" s="360">
        <v>58.6</v>
      </c>
      <c r="AN15" s="360">
        <v>49.5</v>
      </c>
      <c r="AO15" s="360">
        <v>84.7</v>
      </c>
      <c r="AP15" s="360">
        <v>76.099999999999994</v>
      </c>
      <c r="AQ15" s="360">
        <v>105.9</v>
      </c>
      <c r="AR15" s="360">
        <v>97.9</v>
      </c>
      <c r="AS15" s="360">
        <v>254.3</v>
      </c>
      <c r="AT15" s="360">
        <v>93.4</v>
      </c>
      <c r="AU15" s="360">
        <v>112.9</v>
      </c>
      <c r="AV15" s="360">
        <v>75.7</v>
      </c>
      <c r="AW15" s="360">
        <v>77</v>
      </c>
      <c r="AY15" s="360">
        <v>72.7</v>
      </c>
      <c r="AZ15" s="360">
        <v>83.3</v>
      </c>
      <c r="BA15" s="360">
        <v>79.900000000000006</v>
      </c>
      <c r="BB15" s="360">
        <v>87.2</v>
      </c>
      <c r="BC15" s="360">
        <v>81.400000000000006</v>
      </c>
      <c r="BD15" s="360">
        <v>88.1</v>
      </c>
      <c r="BE15" s="360">
        <v>75.5</v>
      </c>
      <c r="BF15" s="360">
        <v>82.9</v>
      </c>
      <c r="BG15" s="360">
        <v>87.5</v>
      </c>
    </row>
    <row r="16" spans="1:59" ht="13.5" hidden="1" customHeight="1" x14ac:dyDescent="0.2">
      <c r="A16" s="365">
        <v>39845</v>
      </c>
      <c r="B16" s="360">
        <v>83.4</v>
      </c>
      <c r="C16" s="360">
        <v>83.1</v>
      </c>
      <c r="D16" s="360">
        <v>83.3</v>
      </c>
      <c r="E16" s="360">
        <v>84</v>
      </c>
      <c r="F16" s="360">
        <v>82.1</v>
      </c>
      <c r="G16" s="360">
        <v>87.2</v>
      </c>
      <c r="H16" s="360">
        <v>86.1</v>
      </c>
      <c r="I16" s="360">
        <v>85.6</v>
      </c>
      <c r="J16" s="360">
        <v>96.1</v>
      </c>
      <c r="K16" s="360">
        <v>87.8</v>
      </c>
      <c r="L16" s="360">
        <v>69.099999999999994</v>
      </c>
      <c r="M16" s="360">
        <v>77.900000000000006</v>
      </c>
      <c r="N16" s="360">
        <v>80.8</v>
      </c>
      <c r="O16" s="360">
        <v>78.8</v>
      </c>
      <c r="P16" s="360">
        <v>81.3</v>
      </c>
      <c r="Q16" s="360">
        <v>74.7</v>
      </c>
      <c r="R16" s="360">
        <v>76.099999999999994</v>
      </c>
      <c r="S16" s="360">
        <v>80.900000000000006</v>
      </c>
      <c r="T16" s="360">
        <v>78.2</v>
      </c>
      <c r="U16" s="360">
        <v>72.8</v>
      </c>
      <c r="V16" s="360">
        <v>72.599999999999994</v>
      </c>
      <c r="W16" s="360">
        <v>92.3</v>
      </c>
      <c r="X16" s="360">
        <v>92.5</v>
      </c>
      <c r="Y16" s="360">
        <v>92.2</v>
      </c>
      <c r="Z16" s="360">
        <v>80.2</v>
      </c>
      <c r="AA16" s="360">
        <v>85.9</v>
      </c>
      <c r="AB16" s="360">
        <v>87.9</v>
      </c>
      <c r="AC16" s="360">
        <v>76.900000000000006</v>
      </c>
      <c r="AD16" s="360">
        <v>76.8</v>
      </c>
      <c r="AE16" s="360">
        <v>60.4</v>
      </c>
      <c r="AF16" s="360">
        <v>93.3</v>
      </c>
      <c r="AG16" s="360">
        <v>109</v>
      </c>
      <c r="AH16" s="360">
        <v>98.6</v>
      </c>
      <c r="AI16" s="360">
        <v>80.900000000000006</v>
      </c>
      <c r="AJ16" s="360">
        <v>80.900000000000006</v>
      </c>
      <c r="AK16" s="360">
        <v>81.2</v>
      </c>
      <c r="AL16" s="360">
        <v>97.6</v>
      </c>
      <c r="AM16" s="360">
        <v>62.5</v>
      </c>
      <c r="AN16" s="360">
        <v>54.7</v>
      </c>
      <c r="AO16" s="360">
        <v>84.7</v>
      </c>
      <c r="AP16" s="360">
        <v>76.099999999999994</v>
      </c>
      <c r="AQ16" s="360">
        <v>105.3</v>
      </c>
      <c r="AR16" s="360">
        <v>97.9</v>
      </c>
      <c r="AS16" s="360">
        <v>245.2</v>
      </c>
      <c r="AT16" s="360">
        <v>94.1</v>
      </c>
      <c r="AU16" s="360">
        <v>113.8</v>
      </c>
      <c r="AV16" s="360">
        <v>75.8</v>
      </c>
      <c r="AW16" s="360">
        <v>77.8</v>
      </c>
      <c r="AY16" s="360">
        <v>72.7</v>
      </c>
      <c r="AZ16" s="360">
        <v>83.6</v>
      </c>
      <c r="BA16" s="360">
        <v>80.5</v>
      </c>
      <c r="BB16" s="360">
        <v>87.1</v>
      </c>
      <c r="BC16" s="360">
        <v>83.7</v>
      </c>
      <c r="BD16" s="360">
        <v>89.2</v>
      </c>
      <c r="BE16" s="360">
        <v>80</v>
      </c>
      <c r="BF16" s="360">
        <v>82.9</v>
      </c>
      <c r="BG16" s="360">
        <v>87.5</v>
      </c>
    </row>
    <row r="17" spans="1:59" ht="13.5" hidden="1" customHeight="1" x14ac:dyDescent="0.2">
      <c r="A17" s="365">
        <v>39873</v>
      </c>
      <c r="B17" s="360">
        <v>84.4</v>
      </c>
      <c r="C17" s="360">
        <v>83.2</v>
      </c>
      <c r="D17" s="360">
        <v>83.4</v>
      </c>
      <c r="E17" s="360">
        <v>84.1</v>
      </c>
      <c r="F17" s="360">
        <v>83.3</v>
      </c>
      <c r="G17" s="360">
        <v>85.3</v>
      </c>
      <c r="H17" s="360">
        <v>88.2</v>
      </c>
      <c r="I17" s="360">
        <v>81.900000000000006</v>
      </c>
      <c r="J17" s="360">
        <v>99.7</v>
      </c>
      <c r="K17" s="360">
        <v>84.9</v>
      </c>
      <c r="L17" s="360">
        <v>70</v>
      </c>
      <c r="M17" s="360">
        <v>79</v>
      </c>
      <c r="N17" s="360">
        <v>81.3</v>
      </c>
      <c r="O17" s="360">
        <v>81.7</v>
      </c>
      <c r="P17" s="360">
        <v>81.099999999999994</v>
      </c>
      <c r="Q17" s="360">
        <v>78.7</v>
      </c>
      <c r="R17" s="360">
        <v>80.7</v>
      </c>
      <c r="S17" s="360">
        <v>85.6</v>
      </c>
      <c r="T17" s="360">
        <v>82.8</v>
      </c>
      <c r="U17" s="360">
        <v>77.400000000000006</v>
      </c>
      <c r="V17" s="360">
        <v>76</v>
      </c>
      <c r="W17" s="360">
        <v>92.8</v>
      </c>
      <c r="X17" s="360">
        <v>92.9</v>
      </c>
      <c r="Y17" s="360">
        <v>92.9</v>
      </c>
      <c r="Z17" s="360">
        <v>80.5</v>
      </c>
      <c r="AA17" s="360">
        <v>86.5</v>
      </c>
      <c r="AB17" s="360">
        <v>88.1</v>
      </c>
      <c r="AC17" s="360">
        <v>76.5</v>
      </c>
      <c r="AD17" s="360">
        <v>76.8</v>
      </c>
      <c r="AE17" s="360">
        <v>61.3</v>
      </c>
      <c r="AF17" s="360">
        <v>94.1</v>
      </c>
      <c r="AG17" s="360">
        <v>107.9</v>
      </c>
      <c r="AH17" s="360">
        <v>100.9</v>
      </c>
      <c r="AI17" s="360">
        <v>82.3</v>
      </c>
      <c r="AJ17" s="360">
        <v>82.4</v>
      </c>
      <c r="AK17" s="360">
        <v>82.1</v>
      </c>
      <c r="AL17" s="360">
        <v>97.8</v>
      </c>
      <c r="AM17" s="360">
        <v>65.8</v>
      </c>
      <c r="AN17" s="360">
        <v>58.6</v>
      </c>
      <c r="AO17" s="360">
        <v>86.9</v>
      </c>
      <c r="AP17" s="360">
        <v>75.099999999999994</v>
      </c>
      <c r="AQ17" s="360">
        <v>105.3</v>
      </c>
      <c r="AR17" s="360">
        <v>97.9</v>
      </c>
      <c r="AS17" s="360">
        <v>245.7</v>
      </c>
      <c r="AT17" s="360">
        <v>98.6</v>
      </c>
      <c r="AU17" s="360">
        <v>116.1</v>
      </c>
      <c r="AV17" s="360">
        <v>84.3</v>
      </c>
      <c r="AW17" s="360">
        <v>81.5</v>
      </c>
      <c r="AY17" s="360">
        <v>77.400000000000006</v>
      </c>
      <c r="AZ17" s="360">
        <v>85.8</v>
      </c>
      <c r="BA17" s="360">
        <v>82.1</v>
      </c>
      <c r="BB17" s="360">
        <v>89.8</v>
      </c>
      <c r="BC17" s="360">
        <v>84.2</v>
      </c>
      <c r="BD17" s="360">
        <v>91.4</v>
      </c>
      <c r="BE17" s="360">
        <v>80</v>
      </c>
      <c r="BF17" s="360">
        <v>84.6</v>
      </c>
      <c r="BG17" s="360">
        <v>87.5</v>
      </c>
    </row>
    <row r="18" spans="1:59" ht="13.5" hidden="1" customHeight="1" x14ac:dyDescent="0.2">
      <c r="A18" s="365">
        <v>39904</v>
      </c>
      <c r="B18" s="360">
        <v>84.9</v>
      </c>
      <c r="C18" s="360">
        <v>83.8</v>
      </c>
      <c r="D18" s="360">
        <v>83.9</v>
      </c>
      <c r="E18" s="360">
        <v>84.5</v>
      </c>
      <c r="F18" s="360">
        <v>83.7</v>
      </c>
      <c r="G18" s="360">
        <v>86.4</v>
      </c>
      <c r="H18" s="360">
        <v>89</v>
      </c>
      <c r="I18" s="360">
        <v>79.400000000000006</v>
      </c>
      <c r="J18" s="360">
        <v>94.4</v>
      </c>
      <c r="K18" s="360">
        <v>85.8</v>
      </c>
      <c r="L18" s="360">
        <v>72.900000000000006</v>
      </c>
      <c r="M18" s="360">
        <v>80.7</v>
      </c>
      <c r="N18" s="360">
        <v>82.7</v>
      </c>
      <c r="O18" s="360">
        <v>84.1</v>
      </c>
      <c r="P18" s="360">
        <v>82.2</v>
      </c>
      <c r="Q18" s="360">
        <v>79.599999999999994</v>
      </c>
      <c r="R18" s="360">
        <v>81.400000000000006</v>
      </c>
      <c r="S18" s="360">
        <v>86.1</v>
      </c>
      <c r="T18" s="360">
        <v>84.7</v>
      </c>
      <c r="U18" s="360">
        <v>78</v>
      </c>
      <c r="V18" s="360">
        <v>77</v>
      </c>
      <c r="W18" s="360">
        <v>92.8</v>
      </c>
      <c r="X18" s="360">
        <v>92.7</v>
      </c>
      <c r="Y18" s="360">
        <v>93.2</v>
      </c>
      <c r="Z18" s="360">
        <v>80.8</v>
      </c>
      <c r="AA18" s="360">
        <v>86.5</v>
      </c>
      <c r="AB18" s="360">
        <v>88.1</v>
      </c>
      <c r="AC18" s="360">
        <v>77.5</v>
      </c>
      <c r="AD18" s="360">
        <v>76.8</v>
      </c>
      <c r="AE18" s="360">
        <v>62.5</v>
      </c>
      <c r="AF18" s="360">
        <v>94.5</v>
      </c>
      <c r="AG18" s="360">
        <v>108.2</v>
      </c>
      <c r="AH18" s="360">
        <v>101.7</v>
      </c>
      <c r="AI18" s="360">
        <v>82.7</v>
      </c>
      <c r="AJ18" s="360">
        <v>83</v>
      </c>
      <c r="AK18" s="360">
        <v>83.1</v>
      </c>
      <c r="AL18" s="360">
        <v>98.6</v>
      </c>
      <c r="AM18" s="360">
        <v>68.099999999999994</v>
      </c>
      <c r="AN18" s="360">
        <v>61.4</v>
      </c>
      <c r="AO18" s="360">
        <v>87.4</v>
      </c>
      <c r="AP18" s="360">
        <v>75.099999999999994</v>
      </c>
      <c r="AQ18" s="360">
        <v>105.3</v>
      </c>
      <c r="AR18" s="360">
        <v>98</v>
      </c>
      <c r="AS18" s="360">
        <v>244</v>
      </c>
      <c r="AT18" s="360">
        <v>100.1</v>
      </c>
      <c r="AU18" s="360">
        <v>117.4</v>
      </c>
      <c r="AV18" s="360">
        <v>85.8</v>
      </c>
      <c r="AW18" s="360">
        <v>83.2</v>
      </c>
      <c r="AY18" s="360">
        <v>77.400000000000006</v>
      </c>
      <c r="AZ18" s="360">
        <v>85</v>
      </c>
      <c r="BA18" s="360">
        <v>82.8</v>
      </c>
      <c r="BB18" s="360">
        <v>87.6</v>
      </c>
      <c r="BC18" s="360">
        <v>84.3</v>
      </c>
      <c r="BD18" s="360">
        <v>92.3</v>
      </c>
      <c r="BE18" s="360">
        <v>80</v>
      </c>
      <c r="BF18" s="360">
        <v>84.6</v>
      </c>
      <c r="BG18" s="360">
        <v>87.5</v>
      </c>
    </row>
    <row r="19" spans="1:59" ht="13.5" hidden="1" customHeight="1" x14ac:dyDescent="0.2">
      <c r="A19" s="365">
        <v>39934</v>
      </c>
      <c r="B19" s="360">
        <v>85</v>
      </c>
      <c r="C19" s="360">
        <v>84.1</v>
      </c>
      <c r="D19" s="360">
        <v>84.1</v>
      </c>
      <c r="E19" s="360">
        <v>84.3</v>
      </c>
      <c r="F19" s="360">
        <v>83.7</v>
      </c>
      <c r="G19" s="360">
        <v>87.3</v>
      </c>
      <c r="H19" s="360">
        <v>90</v>
      </c>
      <c r="I19" s="360">
        <v>78.7</v>
      </c>
      <c r="J19" s="360">
        <v>92.9</v>
      </c>
      <c r="K19" s="360">
        <v>85.9</v>
      </c>
      <c r="L19" s="360">
        <v>74.900000000000006</v>
      </c>
      <c r="M19" s="360">
        <v>81.8</v>
      </c>
      <c r="N19" s="360">
        <v>83.8</v>
      </c>
      <c r="O19" s="360">
        <v>86.2</v>
      </c>
      <c r="P19" s="360">
        <v>83.1</v>
      </c>
      <c r="Q19" s="360">
        <v>79.8</v>
      </c>
      <c r="R19" s="360">
        <v>81.7</v>
      </c>
      <c r="S19" s="360">
        <v>86.8</v>
      </c>
      <c r="T19" s="360">
        <v>84.7</v>
      </c>
      <c r="U19" s="360">
        <v>78.2</v>
      </c>
      <c r="V19" s="360">
        <v>77.099999999999994</v>
      </c>
      <c r="W19" s="360">
        <v>92.7</v>
      </c>
      <c r="X19" s="360">
        <v>92.5</v>
      </c>
      <c r="Y19" s="360">
        <v>93.3</v>
      </c>
      <c r="Z19" s="360">
        <v>80.8</v>
      </c>
      <c r="AA19" s="360">
        <v>86.5</v>
      </c>
      <c r="AB19" s="360">
        <v>88.1</v>
      </c>
      <c r="AC19" s="360">
        <v>77.900000000000006</v>
      </c>
      <c r="AD19" s="360">
        <v>76.8</v>
      </c>
      <c r="AE19" s="360">
        <v>62.3</v>
      </c>
      <c r="AF19" s="360">
        <v>94.9</v>
      </c>
      <c r="AG19" s="360">
        <v>108.2</v>
      </c>
      <c r="AH19" s="360">
        <v>102.3</v>
      </c>
      <c r="AI19" s="360">
        <v>83.3</v>
      </c>
      <c r="AJ19" s="360">
        <v>83.3</v>
      </c>
      <c r="AK19" s="360">
        <v>83.6</v>
      </c>
      <c r="AL19" s="360">
        <v>100</v>
      </c>
      <c r="AM19" s="360">
        <v>67.900000000000006</v>
      </c>
      <c r="AN19" s="360">
        <v>61.1</v>
      </c>
      <c r="AO19" s="360">
        <v>87.5</v>
      </c>
      <c r="AP19" s="360">
        <v>75.099999999999994</v>
      </c>
      <c r="AQ19" s="360">
        <v>105.2</v>
      </c>
      <c r="AR19" s="360">
        <v>98</v>
      </c>
      <c r="AS19" s="360">
        <v>240.7</v>
      </c>
      <c r="AT19" s="360">
        <v>101.2</v>
      </c>
      <c r="AU19" s="360">
        <v>119.8</v>
      </c>
      <c r="AV19" s="360">
        <v>85.8</v>
      </c>
      <c r="AW19" s="360">
        <v>82.9</v>
      </c>
      <c r="AY19" s="360">
        <v>77.400000000000006</v>
      </c>
      <c r="AZ19" s="360">
        <v>84.7</v>
      </c>
      <c r="BA19" s="360">
        <v>82.7</v>
      </c>
      <c r="BB19" s="360">
        <v>86.9</v>
      </c>
      <c r="BC19" s="360">
        <v>84.3</v>
      </c>
      <c r="BD19" s="360">
        <v>92.6</v>
      </c>
      <c r="BE19" s="360">
        <v>80</v>
      </c>
      <c r="BF19" s="360">
        <v>84.6</v>
      </c>
      <c r="BG19" s="360">
        <v>87.5</v>
      </c>
    </row>
    <row r="20" spans="1:59" ht="13.5" hidden="1" customHeight="1" x14ac:dyDescent="0.2">
      <c r="A20" s="365">
        <v>39965</v>
      </c>
      <c r="B20" s="360">
        <v>85.3</v>
      </c>
      <c r="C20" s="360">
        <v>83.6</v>
      </c>
      <c r="D20" s="360">
        <v>83.7</v>
      </c>
      <c r="E20" s="360">
        <v>84</v>
      </c>
      <c r="F20" s="360">
        <v>83.5</v>
      </c>
      <c r="G20" s="360">
        <v>87.1</v>
      </c>
      <c r="H20" s="360">
        <v>90.3</v>
      </c>
      <c r="I20" s="360">
        <v>78.3</v>
      </c>
      <c r="J20" s="360">
        <v>86.6</v>
      </c>
      <c r="K20" s="360">
        <v>84.7</v>
      </c>
      <c r="L20" s="360">
        <v>74.7</v>
      </c>
      <c r="M20" s="360">
        <v>82.3</v>
      </c>
      <c r="N20" s="360">
        <v>83.4</v>
      </c>
      <c r="O20" s="360">
        <v>87</v>
      </c>
      <c r="P20" s="360">
        <v>82.3</v>
      </c>
      <c r="Q20" s="360">
        <v>79.7</v>
      </c>
      <c r="R20" s="360">
        <v>81.599999999999994</v>
      </c>
      <c r="S20" s="360">
        <v>86</v>
      </c>
      <c r="T20" s="360">
        <v>83.9</v>
      </c>
      <c r="U20" s="360">
        <v>78.5</v>
      </c>
      <c r="V20" s="360">
        <v>77.099999999999994</v>
      </c>
      <c r="W20" s="360">
        <v>92.8</v>
      </c>
      <c r="X20" s="360">
        <v>92.6</v>
      </c>
      <c r="Y20" s="360">
        <v>93.5</v>
      </c>
      <c r="Z20" s="360">
        <v>81.400000000000006</v>
      </c>
      <c r="AA20" s="360">
        <v>87.5</v>
      </c>
      <c r="AB20" s="360">
        <v>89.3</v>
      </c>
      <c r="AC20" s="360">
        <v>78.7</v>
      </c>
      <c r="AD20" s="360">
        <v>76.8</v>
      </c>
      <c r="AE20" s="360">
        <v>62.2</v>
      </c>
      <c r="AF20" s="360">
        <v>95.5</v>
      </c>
      <c r="AG20" s="360">
        <v>107.1</v>
      </c>
      <c r="AH20" s="360">
        <v>102.8</v>
      </c>
      <c r="AI20" s="360">
        <v>85.1</v>
      </c>
      <c r="AJ20" s="360">
        <v>83.5</v>
      </c>
      <c r="AK20" s="360">
        <v>84.1</v>
      </c>
      <c r="AL20" s="360">
        <v>100.1</v>
      </c>
      <c r="AM20" s="360">
        <v>68.900000000000006</v>
      </c>
      <c r="AN20" s="360">
        <v>62.5</v>
      </c>
      <c r="AO20" s="360">
        <v>87.6</v>
      </c>
      <c r="AP20" s="360">
        <v>75.8</v>
      </c>
      <c r="AQ20" s="360">
        <v>105</v>
      </c>
      <c r="AR20" s="360">
        <v>98</v>
      </c>
      <c r="AS20" s="360">
        <v>236.7</v>
      </c>
      <c r="AT20" s="360">
        <v>100.7</v>
      </c>
      <c r="AU20" s="360">
        <v>120</v>
      </c>
      <c r="AV20" s="360">
        <v>85.8</v>
      </c>
      <c r="AW20" s="360">
        <v>80.7</v>
      </c>
      <c r="AY20" s="360">
        <v>77.400000000000006</v>
      </c>
      <c r="AZ20" s="360">
        <v>85.7</v>
      </c>
      <c r="BA20" s="360">
        <v>84.4</v>
      </c>
      <c r="BB20" s="360">
        <v>87.2</v>
      </c>
      <c r="BC20" s="360">
        <v>84.6</v>
      </c>
      <c r="BD20" s="360">
        <v>94</v>
      </c>
      <c r="BE20" s="360">
        <v>80</v>
      </c>
      <c r="BF20" s="360">
        <v>84.9</v>
      </c>
      <c r="BG20" s="360">
        <v>87.5</v>
      </c>
    </row>
    <row r="21" spans="1:59" ht="13.5" hidden="1" customHeight="1" x14ac:dyDescent="0.2">
      <c r="A21" s="365">
        <v>39995</v>
      </c>
      <c r="B21" s="360">
        <v>85.9</v>
      </c>
      <c r="C21" s="360">
        <v>82.9</v>
      </c>
      <c r="D21" s="360">
        <v>82.8</v>
      </c>
      <c r="E21" s="360">
        <v>83.3</v>
      </c>
      <c r="F21" s="360">
        <v>82.1</v>
      </c>
      <c r="G21" s="360">
        <v>88.6</v>
      </c>
      <c r="H21" s="360">
        <v>89</v>
      </c>
      <c r="I21" s="360">
        <v>78</v>
      </c>
      <c r="J21" s="360">
        <v>86.6</v>
      </c>
      <c r="K21" s="360">
        <v>82.9</v>
      </c>
      <c r="L21" s="360">
        <v>74.900000000000006</v>
      </c>
      <c r="M21" s="360">
        <v>83.1</v>
      </c>
      <c r="N21" s="360">
        <v>83.9</v>
      </c>
      <c r="O21" s="360">
        <v>85.6</v>
      </c>
      <c r="P21" s="360">
        <v>83.4</v>
      </c>
      <c r="Q21" s="360">
        <v>80.099999999999994</v>
      </c>
      <c r="R21" s="360">
        <v>81.7</v>
      </c>
      <c r="S21" s="360">
        <v>86</v>
      </c>
      <c r="T21" s="360">
        <v>84.8</v>
      </c>
      <c r="U21" s="360">
        <v>78.7</v>
      </c>
      <c r="V21" s="360">
        <v>77.7</v>
      </c>
      <c r="W21" s="360">
        <v>93.1</v>
      </c>
      <c r="X21" s="360">
        <v>92.8</v>
      </c>
      <c r="Y21" s="360">
        <v>94.1</v>
      </c>
      <c r="Z21" s="360">
        <v>83.7</v>
      </c>
      <c r="AA21" s="360">
        <v>87.5</v>
      </c>
      <c r="AB21" s="360">
        <v>89.3</v>
      </c>
      <c r="AC21" s="360">
        <v>79.5</v>
      </c>
      <c r="AD21" s="360">
        <v>80</v>
      </c>
      <c r="AE21" s="360">
        <v>71.8</v>
      </c>
      <c r="AF21" s="360">
        <v>95.4</v>
      </c>
      <c r="AG21" s="360">
        <v>107.2</v>
      </c>
      <c r="AH21" s="360">
        <v>102.2</v>
      </c>
      <c r="AI21" s="360">
        <v>85</v>
      </c>
      <c r="AJ21" s="360">
        <v>83.6</v>
      </c>
      <c r="AK21" s="360">
        <v>84.8</v>
      </c>
      <c r="AL21" s="360">
        <v>99.6</v>
      </c>
      <c r="AM21" s="360">
        <v>71.7</v>
      </c>
      <c r="AN21" s="360">
        <v>65.7</v>
      </c>
      <c r="AO21" s="360">
        <v>88.9</v>
      </c>
      <c r="AP21" s="360">
        <v>75.8</v>
      </c>
      <c r="AQ21" s="360">
        <v>105.1</v>
      </c>
      <c r="AR21" s="360">
        <v>98</v>
      </c>
      <c r="AS21" s="360">
        <v>238.2</v>
      </c>
      <c r="AT21" s="360">
        <v>101.7</v>
      </c>
      <c r="AU21" s="360">
        <v>120.8</v>
      </c>
      <c r="AV21" s="360">
        <v>85.8</v>
      </c>
      <c r="AW21" s="360">
        <v>83.3</v>
      </c>
      <c r="AY21" s="360">
        <v>77.400000000000006</v>
      </c>
      <c r="AZ21" s="360">
        <v>85.9</v>
      </c>
      <c r="BA21" s="360">
        <v>84.7</v>
      </c>
      <c r="BB21" s="360">
        <v>87.3</v>
      </c>
      <c r="BC21" s="360">
        <v>85.9</v>
      </c>
      <c r="BD21" s="360">
        <v>94.2</v>
      </c>
      <c r="BE21" s="360">
        <v>82.3</v>
      </c>
      <c r="BF21" s="360">
        <v>86</v>
      </c>
      <c r="BG21" s="360">
        <v>87.5</v>
      </c>
    </row>
    <row r="22" spans="1:59" ht="13.5" hidden="1" customHeight="1" x14ac:dyDescent="0.2">
      <c r="A22" s="365">
        <v>40026</v>
      </c>
      <c r="B22" s="360">
        <v>86</v>
      </c>
      <c r="C22" s="360">
        <v>82.9</v>
      </c>
      <c r="D22" s="360">
        <v>82.8</v>
      </c>
      <c r="E22" s="360">
        <v>82.4</v>
      </c>
      <c r="F22" s="360">
        <v>81.599999999999994</v>
      </c>
      <c r="G22" s="360">
        <v>88.7</v>
      </c>
      <c r="H22" s="360">
        <v>89.9</v>
      </c>
      <c r="I22" s="360">
        <v>77.099999999999994</v>
      </c>
      <c r="J22" s="360">
        <v>86.8</v>
      </c>
      <c r="K22" s="360">
        <v>84.3</v>
      </c>
      <c r="L22" s="360">
        <v>75.3</v>
      </c>
      <c r="M22" s="360">
        <v>83.4</v>
      </c>
      <c r="N22" s="360">
        <v>85.6</v>
      </c>
      <c r="O22" s="360">
        <v>89.3</v>
      </c>
      <c r="P22" s="360">
        <v>84.6</v>
      </c>
      <c r="Q22" s="360">
        <v>82</v>
      </c>
      <c r="R22" s="360">
        <v>81.599999999999994</v>
      </c>
      <c r="S22" s="360">
        <v>86.3</v>
      </c>
      <c r="T22" s="360">
        <v>84.4</v>
      </c>
      <c r="U22" s="360">
        <v>78.2</v>
      </c>
      <c r="V22" s="360">
        <v>82.8</v>
      </c>
      <c r="W22" s="360">
        <v>93.4</v>
      </c>
      <c r="X22" s="360">
        <v>93.1</v>
      </c>
      <c r="Y22" s="360">
        <v>94.5</v>
      </c>
      <c r="Z22" s="360">
        <v>83.6</v>
      </c>
      <c r="AA22" s="360">
        <v>87.5</v>
      </c>
      <c r="AB22" s="360">
        <v>89.3</v>
      </c>
      <c r="AC22" s="360">
        <v>80.3</v>
      </c>
      <c r="AD22" s="360">
        <v>80</v>
      </c>
      <c r="AE22" s="360">
        <v>71</v>
      </c>
      <c r="AF22" s="360">
        <v>95.1</v>
      </c>
      <c r="AG22" s="360">
        <v>105.8</v>
      </c>
      <c r="AH22" s="360">
        <v>102.8</v>
      </c>
      <c r="AI22" s="360">
        <v>84.9</v>
      </c>
      <c r="AJ22" s="360">
        <v>83.8</v>
      </c>
      <c r="AK22" s="360">
        <v>84.6</v>
      </c>
      <c r="AL22" s="360">
        <v>100.2</v>
      </c>
      <c r="AM22" s="360">
        <v>70.400000000000006</v>
      </c>
      <c r="AN22" s="360">
        <v>63.9</v>
      </c>
      <c r="AO22" s="360">
        <v>89.2</v>
      </c>
      <c r="AP22" s="360">
        <v>75.8</v>
      </c>
      <c r="AQ22" s="360">
        <v>106.7</v>
      </c>
      <c r="AR22" s="360">
        <v>100.4</v>
      </c>
      <c r="AS22" s="360">
        <v>224.6</v>
      </c>
      <c r="AT22" s="360">
        <v>101.4</v>
      </c>
      <c r="AU22" s="360">
        <v>119.7</v>
      </c>
      <c r="AV22" s="360">
        <v>86.7</v>
      </c>
      <c r="AW22" s="360">
        <v>83.3</v>
      </c>
      <c r="AY22" s="360">
        <v>77.400000000000006</v>
      </c>
      <c r="AZ22" s="360">
        <v>86.5</v>
      </c>
      <c r="BA22" s="360">
        <v>85.6</v>
      </c>
      <c r="BB22" s="360">
        <v>87.5</v>
      </c>
      <c r="BC22" s="360">
        <v>85.9</v>
      </c>
      <c r="BD22" s="360">
        <v>95.1</v>
      </c>
      <c r="BE22" s="360">
        <v>82.3</v>
      </c>
      <c r="BF22" s="360">
        <v>86</v>
      </c>
      <c r="BG22" s="360">
        <v>87.5</v>
      </c>
    </row>
    <row r="23" spans="1:59" ht="13.5" hidden="1" customHeight="1" x14ac:dyDescent="0.2">
      <c r="A23" s="365">
        <v>40057</v>
      </c>
      <c r="B23" s="360">
        <v>86.2</v>
      </c>
      <c r="C23" s="360">
        <v>82.9</v>
      </c>
      <c r="D23" s="360">
        <v>82.8</v>
      </c>
      <c r="E23" s="360">
        <v>82.5</v>
      </c>
      <c r="F23" s="360">
        <v>81</v>
      </c>
      <c r="G23" s="360">
        <v>88.9</v>
      </c>
      <c r="H23" s="360">
        <v>90.2</v>
      </c>
      <c r="I23" s="360">
        <v>76.8</v>
      </c>
      <c r="J23" s="360">
        <v>84.3</v>
      </c>
      <c r="K23" s="360">
        <v>85.3</v>
      </c>
      <c r="L23" s="360">
        <v>75.599999999999994</v>
      </c>
      <c r="M23" s="360">
        <v>84.2</v>
      </c>
      <c r="N23" s="360">
        <v>85</v>
      </c>
      <c r="O23" s="360">
        <v>86.6</v>
      </c>
      <c r="P23" s="360">
        <v>84.4</v>
      </c>
      <c r="Q23" s="360">
        <v>82.4</v>
      </c>
      <c r="R23" s="360">
        <v>81.900000000000006</v>
      </c>
      <c r="S23" s="360">
        <v>86.5</v>
      </c>
      <c r="T23" s="360">
        <v>84.2</v>
      </c>
      <c r="U23" s="360">
        <v>78.7</v>
      </c>
      <c r="V23" s="360">
        <v>83.3</v>
      </c>
      <c r="W23" s="360">
        <v>93.7</v>
      </c>
      <c r="X23" s="360">
        <v>93.3</v>
      </c>
      <c r="Y23" s="360">
        <v>94.7</v>
      </c>
      <c r="Z23" s="360">
        <v>84.1</v>
      </c>
      <c r="AA23" s="360">
        <v>88.2</v>
      </c>
      <c r="AB23" s="360">
        <v>90.1</v>
      </c>
      <c r="AC23" s="360">
        <v>80.599999999999994</v>
      </c>
      <c r="AD23" s="360">
        <v>80</v>
      </c>
      <c r="AE23" s="360">
        <v>71.5</v>
      </c>
      <c r="AF23" s="360">
        <v>95.1</v>
      </c>
      <c r="AG23" s="360">
        <v>105.2</v>
      </c>
      <c r="AH23" s="360">
        <v>102</v>
      </c>
      <c r="AI23" s="360">
        <v>85.7</v>
      </c>
      <c r="AJ23" s="360">
        <v>83.8</v>
      </c>
      <c r="AK23" s="360">
        <v>85.3</v>
      </c>
      <c r="AL23" s="360">
        <v>99.9</v>
      </c>
      <c r="AM23" s="360">
        <v>72.8</v>
      </c>
      <c r="AN23" s="360">
        <v>67</v>
      </c>
      <c r="AO23" s="360">
        <v>89.5</v>
      </c>
      <c r="AP23" s="360">
        <v>75.900000000000006</v>
      </c>
      <c r="AQ23" s="360">
        <v>105.9</v>
      </c>
      <c r="AR23" s="360">
        <v>100</v>
      </c>
      <c r="AS23" s="360">
        <v>216.1</v>
      </c>
      <c r="AT23" s="360">
        <v>101.7</v>
      </c>
      <c r="AU23" s="360">
        <v>118.3</v>
      </c>
      <c r="AV23" s="360">
        <v>87.2</v>
      </c>
      <c r="AW23" s="360">
        <v>86.4</v>
      </c>
      <c r="AY23" s="360">
        <v>77.400000000000006</v>
      </c>
      <c r="AZ23" s="360">
        <v>86.6</v>
      </c>
      <c r="BA23" s="360">
        <v>85.6</v>
      </c>
      <c r="BB23" s="360">
        <v>87.7</v>
      </c>
      <c r="BC23" s="360">
        <v>86</v>
      </c>
      <c r="BD23" s="360">
        <v>95.4</v>
      </c>
      <c r="BE23" s="360">
        <v>82.3</v>
      </c>
      <c r="BF23" s="360">
        <v>86</v>
      </c>
      <c r="BG23" s="360">
        <v>87.5</v>
      </c>
    </row>
    <row r="24" spans="1:59" ht="13.5" hidden="1" customHeight="1" x14ac:dyDescent="0.2">
      <c r="A24" s="365">
        <v>40087</v>
      </c>
      <c r="B24" s="360">
        <v>86.3</v>
      </c>
      <c r="C24" s="360">
        <v>83.5</v>
      </c>
      <c r="D24" s="360">
        <v>83.4</v>
      </c>
      <c r="E24" s="360">
        <v>81.8</v>
      </c>
      <c r="F24" s="360">
        <v>81.400000000000006</v>
      </c>
      <c r="G24" s="360">
        <v>89.7</v>
      </c>
      <c r="H24" s="360">
        <v>89.8</v>
      </c>
      <c r="I24" s="360">
        <v>76.8</v>
      </c>
      <c r="J24" s="360">
        <v>85.7</v>
      </c>
      <c r="K24" s="360">
        <v>90.5</v>
      </c>
      <c r="L24" s="360">
        <v>75.2</v>
      </c>
      <c r="M24" s="360">
        <v>84.9</v>
      </c>
      <c r="N24" s="360">
        <v>85.8</v>
      </c>
      <c r="O24" s="360">
        <v>87.6</v>
      </c>
      <c r="P24" s="360">
        <v>85.3</v>
      </c>
      <c r="Q24" s="360">
        <v>82.6</v>
      </c>
      <c r="R24" s="360">
        <v>82</v>
      </c>
      <c r="S24" s="360">
        <v>86.2</v>
      </c>
      <c r="T24" s="360">
        <v>84.4</v>
      </c>
      <c r="U24" s="360">
        <v>79.099999999999994</v>
      </c>
      <c r="V24" s="360">
        <v>83.4</v>
      </c>
      <c r="W24" s="360">
        <v>94</v>
      </c>
      <c r="X24" s="360">
        <v>93.7</v>
      </c>
      <c r="Y24" s="360">
        <v>94.9</v>
      </c>
      <c r="Z24" s="360">
        <v>84.2</v>
      </c>
      <c r="AA24" s="360">
        <v>88.2</v>
      </c>
      <c r="AB24" s="360">
        <v>90.1</v>
      </c>
      <c r="AC24" s="360">
        <v>81.099999999999994</v>
      </c>
      <c r="AD24" s="360">
        <v>80</v>
      </c>
      <c r="AE24" s="360">
        <v>71.900000000000006</v>
      </c>
      <c r="AF24" s="360">
        <v>94.8</v>
      </c>
      <c r="AG24" s="360">
        <v>105.4</v>
      </c>
      <c r="AH24" s="360">
        <v>100.9</v>
      </c>
      <c r="AI24" s="360">
        <v>85.4</v>
      </c>
      <c r="AJ24" s="360">
        <v>83.6</v>
      </c>
      <c r="AK24" s="360">
        <v>84.5</v>
      </c>
      <c r="AL24" s="360">
        <v>99.8</v>
      </c>
      <c r="AM24" s="360">
        <v>70.2</v>
      </c>
      <c r="AN24" s="360">
        <v>63.6</v>
      </c>
      <c r="AO24" s="360">
        <v>88.9</v>
      </c>
      <c r="AP24" s="360">
        <v>75.900000000000006</v>
      </c>
      <c r="AQ24" s="360">
        <v>105.3</v>
      </c>
      <c r="AR24" s="360">
        <v>100</v>
      </c>
      <c r="AS24" s="360">
        <v>204.5</v>
      </c>
      <c r="AT24" s="360">
        <v>100.4</v>
      </c>
      <c r="AU24" s="360">
        <v>115.8</v>
      </c>
      <c r="AV24" s="360">
        <v>87.2</v>
      </c>
      <c r="AW24" s="360">
        <v>86.3</v>
      </c>
      <c r="AY24" s="360">
        <v>77.400000000000006</v>
      </c>
      <c r="AZ24" s="360">
        <v>87.3</v>
      </c>
      <c r="BA24" s="360">
        <v>86.8</v>
      </c>
      <c r="BB24" s="360">
        <v>87.7</v>
      </c>
      <c r="BC24" s="360">
        <v>86.3</v>
      </c>
      <c r="BD24" s="360">
        <v>95</v>
      </c>
      <c r="BE24" s="360">
        <v>82.3</v>
      </c>
      <c r="BF24" s="360">
        <v>86</v>
      </c>
      <c r="BG24" s="360">
        <v>88.9</v>
      </c>
    </row>
    <row r="25" spans="1:59" ht="13.5" hidden="1" customHeight="1" x14ac:dyDescent="0.2">
      <c r="A25" s="365">
        <v>40118</v>
      </c>
      <c r="B25" s="360">
        <v>86.2</v>
      </c>
      <c r="C25" s="360">
        <v>83</v>
      </c>
      <c r="D25" s="360">
        <v>82.8</v>
      </c>
      <c r="E25" s="360">
        <v>81.3</v>
      </c>
      <c r="F25" s="360">
        <v>81.900000000000006</v>
      </c>
      <c r="G25" s="360">
        <v>88</v>
      </c>
      <c r="H25" s="360">
        <v>90.1</v>
      </c>
      <c r="I25" s="360">
        <v>74.099999999999994</v>
      </c>
      <c r="J25" s="360">
        <v>90.3</v>
      </c>
      <c r="K25" s="360">
        <v>86.1</v>
      </c>
      <c r="L25" s="360">
        <v>75.7</v>
      </c>
      <c r="M25" s="360">
        <v>84.9</v>
      </c>
      <c r="N25" s="360">
        <v>86.7</v>
      </c>
      <c r="O25" s="360">
        <v>87.8</v>
      </c>
      <c r="P25" s="360">
        <v>86.3</v>
      </c>
      <c r="Q25" s="360">
        <v>82.8</v>
      </c>
      <c r="R25" s="360">
        <v>82</v>
      </c>
      <c r="S25" s="360">
        <v>86.5</v>
      </c>
      <c r="T25" s="360">
        <v>84.9</v>
      </c>
      <c r="U25" s="360">
        <v>78.900000000000006</v>
      </c>
      <c r="V25" s="360">
        <v>83.9</v>
      </c>
      <c r="W25" s="360">
        <v>94.1</v>
      </c>
      <c r="X25" s="360">
        <v>93.7</v>
      </c>
      <c r="Y25" s="360">
        <v>95</v>
      </c>
      <c r="Z25" s="360">
        <v>84.3</v>
      </c>
      <c r="AA25" s="360">
        <v>88.2</v>
      </c>
      <c r="AB25" s="360">
        <v>90.1</v>
      </c>
      <c r="AC25" s="360">
        <v>81.8</v>
      </c>
      <c r="AD25" s="360">
        <v>80</v>
      </c>
      <c r="AE25" s="360">
        <v>72</v>
      </c>
      <c r="AF25" s="360">
        <v>94.6</v>
      </c>
      <c r="AG25" s="360">
        <v>105.4</v>
      </c>
      <c r="AH25" s="360">
        <v>100.4</v>
      </c>
      <c r="AI25" s="360">
        <v>85.4</v>
      </c>
      <c r="AJ25" s="360">
        <v>83.9</v>
      </c>
      <c r="AK25" s="360">
        <v>84.4</v>
      </c>
      <c r="AL25" s="360">
        <v>99.8</v>
      </c>
      <c r="AM25" s="360">
        <v>70.099999999999994</v>
      </c>
      <c r="AN25" s="360">
        <v>63.6</v>
      </c>
      <c r="AO25" s="360">
        <v>88.4</v>
      </c>
      <c r="AP25" s="360">
        <v>75.900000000000006</v>
      </c>
      <c r="AQ25" s="360">
        <v>105.1</v>
      </c>
      <c r="AR25" s="360">
        <v>100</v>
      </c>
      <c r="AS25" s="360">
        <v>201.8</v>
      </c>
      <c r="AT25" s="360">
        <v>101.2</v>
      </c>
      <c r="AU25" s="360">
        <v>116.8</v>
      </c>
      <c r="AV25" s="360">
        <v>87.2</v>
      </c>
      <c r="AW25" s="360">
        <v>88</v>
      </c>
      <c r="AY25" s="360">
        <v>77.400000000000006</v>
      </c>
      <c r="AZ25" s="360">
        <v>87.4</v>
      </c>
      <c r="BA25" s="360">
        <v>87</v>
      </c>
      <c r="BB25" s="360">
        <v>87.7</v>
      </c>
      <c r="BC25" s="360">
        <v>86.4</v>
      </c>
      <c r="BD25" s="360">
        <v>95.5</v>
      </c>
      <c r="BE25" s="360">
        <v>82.3</v>
      </c>
      <c r="BF25" s="360">
        <v>86</v>
      </c>
      <c r="BG25" s="360">
        <v>88.9</v>
      </c>
    </row>
    <row r="26" spans="1:59" ht="13.5" hidden="1" customHeight="1" x14ac:dyDescent="0.2">
      <c r="A26" s="365">
        <v>40148</v>
      </c>
      <c r="B26" s="360">
        <v>86.5</v>
      </c>
      <c r="C26" s="360">
        <v>82.9</v>
      </c>
      <c r="D26" s="360">
        <v>82.6</v>
      </c>
      <c r="E26" s="360">
        <v>81</v>
      </c>
      <c r="F26" s="360">
        <v>82.6</v>
      </c>
      <c r="G26" s="360">
        <v>88</v>
      </c>
      <c r="H26" s="360">
        <v>89.7</v>
      </c>
      <c r="I26" s="360">
        <v>73.7</v>
      </c>
      <c r="J26" s="360">
        <v>92.7</v>
      </c>
      <c r="K26" s="360">
        <v>84.1</v>
      </c>
      <c r="L26" s="360">
        <v>76.099999999999994</v>
      </c>
      <c r="M26" s="360">
        <v>83.9</v>
      </c>
      <c r="N26" s="360">
        <v>86.9</v>
      </c>
      <c r="O26" s="360">
        <v>87.5</v>
      </c>
      <c r="P26" s="360">
        <v>86.7</v>
      </c>
      <c r="Q26" s="360">
        <v>82.8</v>
      </c>
      <c r="R26" s="360">
        <v>82.1</v>
      </c>
      <c r="S26" s="360">
        <v>85.5</v>
      </c>
      <c r="T26" s="360">
        <v>85.1</v>
      </c>
      <c r="U26" s="360">
        <v>79.400000000000006</v>
      </c>
      <c r="V26" s="360">
        <v>83.9</v>
      </c>
      <c r="W26" s="360">
        <v>94.2</v>
      </c>
      <c r="X26" s="360">
        <v>93.9</v>
      </c>
      <c r="Y26" s="360">
        <v>95.3</v>
      </c>
      <c r="Z26" s="360">
        <v>84.8</v>
      </c>
      <c r="AA26" s="360">
        <v>89.3</v>
      </c>
      <c r="AB26" s="360">
        <v>90.9</v>
      </c>
      <c r="AC26" s="360">
        <v>81.7</v>
      </c>
      <c r="AD26" s="360">
        <v>80</v>
      </c>
      <c r="AE26" s="360">
        <v>71.900000000000006</v>
      </c>
      <c r="AF26" s="360">
        <v>94.6</v>
      </c>
      <c r="AG26" s="360">
        <v>105</v>
      </c>
      <c r="AH26" s="360">
        <v>100</v>
      </c>
      <c r="AI26" s="360">
        <v>85.7</v>
      </c>
      <c r="AJ26" s="360">
        <v>83.9</v>
      </c>
      <c r="AK26" s="360">
        <v>85.1</v>
      </c>
      <c r="AL26" s="360">
        <v>99.6</v>
      </c>
      <c r="AM26" s="360">
        <v>72</v>
      </c>
      <c r="AN26" s="360">
        <v>65.900000000000006</v>
      </c>
      <c r="AO26" s="360">
        <v>89.6</v>
      </c>
      <c r="AP26" s="360">
        <v>76.5</v>
      </c>
      <c r="AQ26" s="360">
        <v>105.1</v>
      </c>
      <c r="AR26" s="360">
        <v>100</v>
      </c>
      <c r="AS26" s="360">
        <v>201</v>
      </c>
      <c r="AT26" s="360">
        <v>101.8</v>
      </c>
      <c r="AU26" s="360">
        <v>117.2</v>
      </c>
      <c r="AV26" s="360">
        <v>87.2</v>
      </c>
      <c r="AW26" s="360">
        <v>89.1</v>
      </c>
      <c r="AY26" s="360">
        <v>77.400000000000006</v>
      </c>
      <c r="AZ26" s="360">
        <v>88.4</v>
      </c>
      <c r="BA26" s="360">
        <v>88.9</v>
      </c>
      <c r="BB26" s="360">
        <v>87.7</v>
      </c>
      <c r="BC26" s="360">
        <v>86.4</v>
      </c>
      <c r="BD26" s="360">
        <v>95.3</v>
      </c>
      <c r="BE26" s="360">
        <v>82.3</v>
      </c>
      <c r="BF26" s="360">
        <v>86</v>
      </c>
      <c r="BG26" s="360">
        <v>88.9</v>
      </c>
    </row>
    <row r="27" spans="1:59" ht="13.5" hidden="1" customHeight="1" x14ac:dyDescent="0.2">
      <c r="A27" s="365">
        <v>40179</v>
      </c>
      <c r="B27" s="360">
        <v>86.8</v>
      </c>
      <c r="C27" s="360">
        <v>83.2</v>
      </c>
      <c r="D27" s="360">
        <v>83.1</v>
      </c>
      <c r="E27" s="360">
        <v>81</v>
      </c>
      <c r="F27" s="360">
        <v>82.7</v>
      </c>
      <c r="G27" s="360">
        <v>89.5</v>
      </c>
      <c r="H27" s="360">
        <v>89.9</v>
      </c>
      <c r="I27" s="360">
        <v>75.2</v>
      </c>
      <c r="J27" s="360">
        <v>96.4</v>
      </c>
      <c r="K27" s="360">
        <v>85.6</v>
      </c>
      <c r="L27" s="360">
        <v>76.3</v>
      </c>
      <c r="M27" s="360">
        <v>84.6</v>
      </c>
      <c r="N27" s="360">
        <v>86.6</v>
      </c>
      <c r="O27" s="360">
        <v>87.6</v>
      </c>
      <c r="P27" s="360">
        <v>86.3</v>
      </c>
      <c r="Q27" s="360">
        <v>83.2</v>
      </c>
      <c r="R27" s="360">
        <v>82.7</v>
      </c>
      <c r="S27" s="360">
        <v>86.3</v>
      </c>
      <c r="T27" s="360">
        <v>85.3</v>
      </c>
      <c r="U27" s="360">
        <v>80.099999999999994</v>
      </c>
      <c r="V27" s="360">
        <v>84</v>
      </c>
      <c r="W27" s="360">
        <v>94.3</v>
      </c>
      <c r="X27" s="360">
        <v>94</v>
      </c>
      <c r="Y27" s="360">
        <v>95.3</v>
      </c>
      <c r="Z27" s="360">
        <v>84.8</v>
      </c>
      <c r="AA27" s="360">
        <v>89.3</v>
      </c>
      <c r="AB27" s="360">
        <v>90.9</v>
      </c>
      <c r="AC27" s="360">
        <v>82</v>
      </c>
      <c r="AD27" s="360">
        <v>80</v>
      </c>
      <c r="AE27" s="360">
        <v>71.900000000000006</v>
      </c>
      <c r="AF27" s="360">
        <v>94.4</v>
      </c>
      <c r="AG27" s="360">
        <v>104.2</v>
      </c>
      <c r="AH27" s="360">
        <v>100.5</v>
      </c>
      <c r="AI27" s="360">
        <v>85.6</v>
      </c>
      <c r="AJ27" s="360">
        <v>83.9</v>
      </c>
      <c r="AK27" s="360">
        <v>85</v>
      </c>
      <c r="AL27" s="360">
        <v>99.3</v>
      </c>
      <c r="AM27" s="360">
        <v>71.7</v>
      </c>
      <c r="AN27" s="360">
        <v>65.3</v>
      </c>
      <c r="AO27" s="360">
        <v>90.3</v>
      </c>
      <c r="AP27" s="360">
        <v>76.7</v>
      </c>
      <c r="AQ27" s="360">
        <v>104.9</v>
      </c>
      <c r="AR27" s="360">
        <v>100.2</v>
      </c>
      <c r="AS27" s="360">
        <v>194.7</v>
      </c>
      <c r="AT27" s="360">
        <v>100.5</v>
      </c>
      <c r="AU27" s="360">
        <v>116.5</v>
      </c>
      <c r="AV27" s="360">
        <v>88.3</v>
      </c>
      <c r="AW27" s="360">
        <v>83.5</v>
      </c>
      <c r="AY27" s="360">
        <v>77.400000000000006</v>
      </c>
      <c r="AZ27" s="360">
        <v>90.2</v>
      </c>
      <c r="BA27" s="360">
        <v>90</v>
      </c>
      <c r="BB27" s="360">
        <v>90.4</v>
      </c>
      <c r="BC27" s="360">
        <v>88</v>
      </c>
      <c r="BD27" s="360">
        <v>95.6</v>
      </c>
      <c r="BE27" s="360">
        <v>83.3</v>
      </c>
      <c r="BF27" s="360">
        <v>88.6</v>
      </c>
      <c r="BG27" s="360">
        <v>91.9</v>
      </c>
    </row>
    <row r="28" spans="1:59" ht="13.5" hidden="1" customHeight="1" x14ac:dyDescent="0.2">
      <c r="A28" s="365">
        <v>40210</v>
      </c>
      <c r="B28" s="360">
        <v>87.1</v>
      </c>
      <c r="C28" s="360">
        <v>82.6</v>
      </c>
      <c r="D28" s="360">
        <v>82.3</v>
      </c>
      <c r="E28" s="360">
        <v>80.400000000000006</v>
      </c>
      <c r="F28" s="360">
        <v>82.1</v>
      </c>
      <c r="G28" s="360">
        <v>88.6</v>
      </c>
      <c r="H28" s="360">
        <v>89.7</v>
      </c>
      <c r="I28" s="360">
        <v>74.2</v>
      </c>
      <c r="J28" s="360">
        <v>100</v>
      </c>
      <c r="K28" s="360">
        <v>82.6</v>
      </c>
      <c r="L28" s="360">
        <v>76.400000000000006</v>
      </c>
      <c r="M28" s="360">
        <v>84.5</v>
      </c>
      <c r="N28" s="360">
        <v>88.3</v>
      </c>
      <c r="O28" s="360">
        <v>88.3</v>
      </c>
      <c r="P28" s="360">
        <v>88.2</v>
      </c>
      <c r="Q28" s="360">
        <v>83.2</v>
      </c>
      <c r="R28" s="360">
        <v>82.7</v>
      </c>
      <c r="S28" s="360">
        <v>86.5</v>
      </c>
      <c r="T28" s="360">
        <v>85.6</v>
      </c>
      <c r="U28" s="360">
        <v>79.900000000000006</v>
      </c>
      <c r="V28" s="360">
        <v>83.9</v>
      </c>
      <c r="W28" s="360">
        <v>94.3</v>
      </c>
      <c r="X28" s="360">
        <v>94</v>
      </c>
      <c r="Y28" s="360">
        <v>95.3</v>
      </c>
      <c r="Z28" s="360">
        <v>84.9</v>
      </c>
      <c r="AA28" s="360">
        <v>89.3</v>
      </c>
      <c r="AB28" s="360">
        <v>90.9</v>
      </c>
      <c r="AC28" s="360">
        <v>82.2</v>
      </c>
      <c r="AD28" s="360">
        <v>80</v>
      </c>
      <c r="AE28" s="360">
        <v>72</v>
      </c>
      <c r="AF28" s="360">
        <v>94.5</v>
      </c>
      <c r="AG28" s="360">
        <v>104.9</v>
      </c>
      <c r="AH28" s="360">
        <v>100</v>
      </c>
      <c r="AI28" s="360">
        <v>85.6</v>
      </c>
      <c r="AJ28" s="360">
        <v>88.4</v>
      </c>
      <c r="AK28" s="360">
        <v>85.5</v>
      </c>
      <c r="AL28" s="360">
        <v>99.8</v>
      </c>
      <c r="AM28" s="360">
        <v>72.8</v>
      </c>
      <c r="AN28" s="360">
        <v>66.8</v>
      </c>
      <c r="AO28" s="360">
        <v>90.3</v>
      </c>
      <c r="AP28" s="360">
        <v>76.7</v>
      </c>
      <c r="AQ28" s="360">
        <v>104.9</v>
      </c>
      <c r="AR28" s="360">
        <v>100.2</v>
      </c>
      <c r="AS28" s="360">
        <v>193.7</v>
      </c>
      <c r="AT28" s="360">
        <v>99.9</v>
      </c>
      <c r="AU28" s="360">
        <v>115.4</v>
      </c>
      <c r="AV28" s="360">
        <v>88.4</v>
      </c>
      <c r="AW28" s="360">
        <v>83</v>
      </c>
      <c r="AY28" s="360">
        <v>77.400000000000006</v>
      </c>
      <c r="AZ28" s="360">
        <v>90.4</v>
      </c>
      <c r="BA28" s="360">
        <v>89.8</v>
      </c>
      <c r="BB28" s="360">
        <v>91</v>
      </c>
      <c r="BC28" s="360">
        <v>90.5</v>
      </c>
      <c r="BD28" s="360">
        <v>95.6</v>
      </c>
      <c r="BE28" s="360">
        <v>88.4</v>
      </c>
      <c r="BF28" s="360">
        <v>88.6</v>
      </c>
      <c r="BG28" s="360">
        <v>91.9</v>
      </c>
    </row>
    <row r="29" spans="1:59" ht="13.5" hidden="1" customHeight="1" x14ac:dyDescent="0.2">
      <c r="A29" s="365">
        <v>40238</v>
      </c>
      <c r="B29" s="360">
        <v>87.7</v>
      </c>
      <c r="C29" s="360">
        <v>82.8</v>
      </c>
      <c r="D29" s="360">
        <v>82.4</v>
      </c>
      <c r="E29" s="360">
        <v>80.599999999999994</v>
      </c>
      <c r="F29" s="360">
        <v>82.4</v>
      </c>
      <c r="G29" s="360">
        <v>89</v>
      </c>
      <c r="H29" s="360">
        <v>90.3</v>
      </c>
      <c r="I29" s="360">
        <v>74.7</v>
      </c>
      <c r="J29" s="360">
        <v>101.8</v>
      </c>
      <c r="K29" s="360">
        <v>79.900000000000006</v>
      </c>
      <c r="L29" s="360">
        <v>78.599999999999994</v>
      </c>
      <c r="M29" s="360">
        <v>85</v>
      </c>
      <c r="N29" s="360">
        <v>88.7</v>
      </c>
      <c r="O29" s="360">
        <v>89.5</v>
      </c>
      <c r="P29" s="360">
        <v>88.5</v>
      </c>
      <c r="Q29" s="360">
        <v>87.1</v>
      </c>
      <c r="R29" s="360">
        <v>86</v>
      </c>
      <c r="S29" s="360">
        <v>89.6</v>
      </c>
      <c r="T29" s="360">
        <v>88</v>
      </c>
      <c r="U29" s="360">
        <v>83.4</v>
      </c>
      <c r="V29" s="360">
        <v>88.8</v>
      </c>
      <c r="W29" s="360">
        <v>94.4</v>
      </c>
      <c r="X29" s="360">
        <v>94</v>
      </c>
      <c r="Y29" s="360">
        <v>95.5</v>
      </c>
      <c r="Z29" s="360">
        <v>85.1</v>
      </c>
      <c r="AA29" s="360">
        <v>89.6</v>
      </c>
      <c r="AB29" s="360">
        <v>91.5</v>
      </c>
      <c r="AC29" s="360">
        <v>82.3</v>
      </c>
      <c r="AD29" s="360">
        <v>80</v>
      </c>
      <c r="AE29" s="360">
        <v>72</v>
      </c>
      <c r="AF29" s="360">
        <v>95.2</v>
      </c>
      <c r="AG29" s="360">
        <v>105.8</v>
      </c>
      <c r="AH29" s="360">
        <v>100.2</v>
      </c>
      <c r="AI29" s="360">
        <v>86.3</v>
      </c>
      <c r="AJ29" s="360">
        <v>88.6</v>
      </c>
      <c r="AK29" s="360">
        <v>85.9</v>
      </c>
      <c r="AL29" s="360">
        <v>100.1</v>
      </c>
      <c r="AM29" s="360">
        <v>73.400000000000006</v>
      </c>
      <c r="AN29" s="360">
        <v>67.3</v>
      </c>
      <c r="AO29" s="360">
        <v>90.7</v>
      </c>
      <c r="AP29" s="360">
        <v>77</v>
      </c>
      <c r="AQ29" s="360">
        <v>103.7</v>
      </c>
      <c r="AR29" s="360">
        <v>99.4</v>
      </c>
      <c r="AS29" s="360">
        <v>184.2</v>
      </c>
      <c r="AT29" s="360">
        <v>101.2</v>
      </c>
      <c r="AU29" s="360">
        <v>114.6</v>
      </c>
      <c r="AV29" s="360">
        <v>88.4</v>
      </c>
      <c r="AW29" s="360">
        <v>90</v>
      </c>
      <c r="AY29" s="360">
        <v>84.8</v>
      </c>
      <c r="AZ29" s="360">
        <v>91.6</v>
      </c>
      <c r="BA29" s="360">
        <v>90.3</v>
      </c>
      <c r="BB29" s="360">
        <v>93</v>
      </c>
      <c r="BC29" s="360">
        <v>90.4</v>
      </c>
      <c r="BD29" s="360">
        <v>95.2</v>
      </c>
      <c r="BE29" s="360">
        <v>88.4</v>
      </c>
      <c r="BF29" s="360">
        <v>88.6</v>
      </c>
      <c r="BG29" s="360">
        <v>91.9</v>
      </c>
    </row>
    <row r="30" spans="1:59" ht="13.5" hidden="1" customHeight="1" x14ac:dyDescent="0.2">
      <c r="A30" s="365">
        <v>40269</v>
      </c>
      <c r="B30" s="360">
        <v>87.8</v>
      </c>
      <c r="C30" s="360">
        <v>82.8</v>
      </c>
      <c r="D30" s="360">
        <v>82.4</v>
      </c>
      <c r="E30" s="360">
        <v>80.599999999999994</v>
      </c>
      <c r="F30" s="360">
        <v>82.3</v>
      </c>
      <c r="G30" s="360">
        <v>89.2</v>
      </c>
      <c r="H30" s="360">
        <v>89.5</v>
      </c>
      <c r="I30" s="360">
        <v>73.7</v>
      </c>
      <c r="J30" s="360">
        <v>98.4</v>
      </c>
      <c r="K30" s="360">
        <v>81</v>
      </c>
      <c r="L30" s="360">
        <v>80.5</v>
      </c>
      <c r="M30" s="360">
        <v>84.5</v>
      </c>
      <c r="N30" s="360">
        <v>88.7</v>
      </c>
      <c r="O30" s="360">
        <v>89.3</v>
      </c>
      <c r="P30" s="360">
        <v>88.5</v>
      </c>
      <c r="Q30" s="360">
        <v>88.1</v>
      </c>
      <c r="R30" s="360">
        <v>87.1</v>
      </c>
      <c r="S30" s="360">
        <v>90.1</v>
      </c>
      <c r="T30" s="360">
        <v>88.7</v>
      </c>
      <c r="U30" s="360">
        <v>84.9</v>
      </c>
      <c r="V30" s="360">
        <v>89.7</v>
      </c>
      <c r="W30" s="360">
        <v>94.4</v>
      </c>
      <c r="X30" s="360">
        <v>94</v>
      </c>
      <c r="Y30" s="360">
        <v>95.5</v>
      </c>
      <c r="Z30" s="360">
        <v>85.1</v>
      </c>
      <c r="AA30" s="360">
        <v>89.6</v>
      </c>
      <c r="AB30" s="360">
        <v>91.5</v>
      </c>
      <c r="AC30" s="360">
        <v>82.6</v>
      </c>
      <c r="AD30" s="360">
        <v>80</v>
      </c>
      <c r="AE30" s="360">
        <v>72</v>
      </c>
      <c r="AF30" s="360">
        <v>94.9</v>
      </c>
      <c r="AG30" s="360">
        <v>105.2</v>
      </c>
      <c r="AH30" s="360">
        <v>99.1</v>
      </c>
      <c r="AI30" s="360">
        <v>86.4</v>
      </c>
      <c r="AJ30" s="360">
        <v>88.8</v>
      </c>
      <c r="AK30" s="360">
        <v>86.7</v>
      </c>
      <c r="AL30" s="360">
        <v>100</v>
      </c>
      <c r="AM30" s="360">
        <v>76.400000000000006</v>
      </c>
      <c r="AN30" s="360">
        <v>71.400000000000006</v>
      </c>
      <c r="AO30" s="360">
        <v>91</v>
      </c>
      <c r="AP30" s="360">
        <v>77</v>
      </c>
      <c r="AQ30" s="360">
        <v>103.6</v>
      </c>
      <c r="AR30" s="360">
        <v>99.4</v>
      </c>
      <c r="AS30" s="360">
        <v>180.2</v>
      </c>
      <c r="AT30" s="360">
        <v>98.6</v>
      </c>
      <c r="AU30" s="360">
        <v>111.3</v>
      </c>
      <c r="AV30" s="360">
        <v>89</v>
      </c>
      <c r="AW30" s="360">
        <v>84.8</v>
      </c>
      <c r="AY30" s="360">
        <v>84.8</v>
      </c>
      <c r="AZ30" s="360">
        <v>92.4</v>
      </c>
      <c r="BA30" s="360">
        <v>91.8</v>
      </c>
      <c r="BB30" s="360">
        <v>93</v>
      </c>
      <c r="BC30" s="360">
        <v>90.5</v>
      </c>
      <c r="BD30" s="360">
        <v>95.2</v>
      </c>
      <c r="BE30" s="360">
        <v>88.6</v>
      </c>
      <c r="BF30" s="360">
        <v>88.6</v>
      </c>
      <c r="BG30" s="360">
        <v>91.9</v>
      </c>
    </row>
    <row r="31" spans="1:59" ht="13.5" hidden="1" customHeight="1" x14ac:dyDescent="0.2">
      <c r="A31" s="365">
        <v>40299</v>
      </c>
      <c r="B31" s="360">
        <v>88</v>
      </c>
      <c r="C31" s="360">
        <v>83.1</v>
      </c>
      <c r="D31" s="360">
        <v>82.8</v>
      </c>
      <c r="E31" s="360">
        <v>80.400000000000006</v>
      </c>
      <c r="F31" s="360">
        <v>82.3</v>
      </c>
      <c r="G31" s="360">
        <v>89.5</v>
      </c>
      <c r="H31" s="360">
        <v>89.9</v>
      </c>
      <c r="I31" s="360">
        <v>74.2</v>
      </c>
      <c r="J31" s="360">
        <v>91.2</v>
      </c>
      <c r="K31" s="360">
        <v>84</v>
      </c>
      <c r="L31" s="360">
        <v>81.8</v>
      </c>
      <c r="M31" s="360">
        <v>84.1</v>
      </c>
      <c r="N31" s="360">
        <v>88.8</v>
      </c>
      <c r="O31" s="360">
        <v>88.3</v>
      </c>
      <c r="P31" s="360">
        <v>88.9</v>
      </c>
      <c r="Q31" s="360">
        <v>88.2</v>
      </c>
      <c r="R31" s="360">
        <v>87.3</v>
      </c>
      <c r="S31" s="360">
        <v>90.1</v>
      </c>
      <c r="T31" s="360">
        <v>89.6</v>
      </c>
      <c r="U31" s="360">
        <v>85.2</v>
      </c>
      <c r="V31" s="360">
        <v>89.6</v>
      </c>
      <c r="W31" s="360">
        <v>94.4</v>
      </c>
      <c r="X31" s="360">
        <v>94</v>
      </c>
      <c r="Y31" s="360">
        <v>95.4</v>
      </c>
      <c r="Z31" s="360">
        <v>85.1</v>
      </c>
      <c r="AA31" s="360">
        <v>89.6</v>
      </c>
      <c r="AB31" s="360">
        <v>91.5</v>
      </c>
      <c r="AC31" s="360">
        <v>82.9</v>
      </c>
      <c r="AD31" s="360">
        <v>80</v>
      </c>
      <c r="AE31" s="360">
        <v>71.8</v>
      </c>
      <c r="AF31" s="360">
        <v>95.3</v>
      </c>
      <c r="AG31" s="360">
        <v>105.7</v>
      </c>
      <c r="AH31" s="360">
        <v>99.7</v>
      </c>
      <c r="AI31" s="360">
        <v>86.7</v>
      </c>
      <c r="AJ31" s="360">
        <v>88.8</v>
      </c>
      <c r="AK31" s="360">
        <v>87</v>
      </c>
      <c r="AL31" s="360">
        <v>100</v>
      </c>
      <c r="AM31" s="360">
        <v>77.5</v>
      </c>
      <c r="AN31" s="360">
        <v>72.599999999999994</v>
      </c>
      <c r="AO31" s="360">
        <v>91.6</v>
      </c>
      <c r="AP31" s="360">
        <v>77</v>
      </c>
      <c r="AQ31" s="360">
        <v>103.1</v>
      </c>
      <c r="AR31" s="360">
        <v>99.4</v>
      </c>
      <c r="AS31" s="360">
        <v>173.1</v>
      </c>
      <c r="AT31" s="360">
        <v>99</v>
      </c>
      <c r="AU31" s="360">
        <v>112.5</v>
      </c>
      <c r="AV31" s="360">
        <v>89</v>
      </c>
      <c r="AW31" s="360">
        <v>84.1</v>
      </c>
      <c r="AY31" s="360">
        <v>84.8</v>
      </c>
      <c r="AZ31" s="360">
        <v>92.5</v>
      </c>
      <c r="BA31" s="360">
        <v>92</v>
      </c>
      <c r="BB31" s="360">
        <v>93.1</v>
      </c>
      <c r="BC31" s="360">
        <v>90.7</v>
      </c>
      <c r="BD31" s="360">
        <v>97</v>
      </c>
      <c r="BE31" s="360">
        <v>88.6</v>
      </c>
      <c r="BF31" s="360">
        <v>88.6</v>
      </c>
      <c r="BG31" s="360">
        <v>91.9</v>
      </c>
    </row>
    <row r="32" spans="1:59" ht="13.5" hidden="1" customHeight="1" x14ac:dyDescent="0.2">
      <c r="A32" s="365">
        <v>40330</v>
      </c>
      <c r="B32" s="360">
        <v>88</v>
      </c>
      <c r="C32" s="360">
        <v>83</v>
      </c>
      <c r="D32" s="360">
        <v>82.7</v>
      </c>
      <c r="E32" s="360">
        <v>80</v>
      </c>
      <c r="F32" s="360">
        <v>82.3</v>
      </c>
      <c r="G32" s="360">
        <v>89.6</v>
      </c>
      <c r="H32" s="360">
        <v>89.7</v>
      </c>
      <c r="I32" s="360">
        <v>73.7</v>
      </c>
      <c r="J32" s="360">
        <v>89.9</v>
      </c>
      <c r="K32" s="360">
        <v>84.9</v>
      </c>
      <c r="L32" s="360">
        <v>81.900000000000006</v>
      </c>
      <c r="M32" s="360">
        <v>84</v>
      </c>
      <c r="N32" s="360">
        <v>88.3</v>
      </c>
      <c r="O32" s="360">
        <v>88</v>
      </c>
      <c r="P32" s="360">
        <v>88.5</v>
      </c>
      <c r="Q32" s="360">
        <v>87.8</v>
      </c>
      <c r="R32" s="360">
        <v>86.7</v>
      </c>
      <c r="S32" s="360">
        <v>89.2</v>
      </c>
      <c r="T32" s="360">
        <v>89.3</v>
      </c>
      <c r="U32" s="360">
        <v>84.8</v>
      </c>
      <c r="V32" s="360">
        <v>89.5</v>
      </c>
      <c r="W32" s="360">
        <v>94.3</v>
      </c>
      <c r="X32" s="360">
        <v>94</v>
      </c>
      <c r="Y32" s="360">
        <v>95.4</v>
      </c>
      <c r="Z32" s="360">
        <v>85.2</v>
      </c>
      <c r="AA32" s="360">
        <v>90</v>
      </c>
      <c r="AB32" s="360">
        <v>91.4</v>
      </c>
      <c r="AC32" s="360">
        <v>82.8</v>
      </c>
      <c r="AD32" s="360">
        <v>80</v>
      </c>
      <c r="AE32" s="360">
        <v>71.8</v>
      </c>
      <c r="AF32" s="360">
        <v>96.1</v>
      </c>
      <c r="AG32" s="360">
        <v>105.7</v>
      </c>
      <c r="AH32" s="360">
        <v>100</v>
      </c>
      <c r="AI32" s="360">
        <v>88.2</v>
      </c>
      <c r="AJ32" s="360">
        <v>89.4</v>
      </c>
      <c r="AK32" s="360">
        <v>86.4</v>
      </c>
      <c r="AL32" s="360">
        <v>99.8</v>
      </c>
      <c r="AM32" s="360">
        <v>75.7</v>
      </c>
      <c r="AN32" s="360">
        <v>70.3</v>
      </c>
      <c r="AO32" s="360">
        <v>91</v>
      </c>
      <c r="AP32" s="360">
        <v>77.3</v>
      </c>
      <c r="AQ32" s="360">
        <v>102.7</v>
      </c>
      <c r="AR32" s="360">
        <v>99.4</v>
      </c>
      <c r="AS32" s="360">
        <v>164.8</v>
      </c>
      <c r="AT32" s="360">
        <v>98.6</v>
      </c>
      <c r="AU32" s="360">
        <v>111.8</v>
      </c>
      <c r="AV32" s="360">
        <v>89</v>
      </c>
      <c r="AW32" s="360">
        <v>83.8</v>
      </c>
      <c r="AY32" s="360">
        <v>84.8</v>
      </c>
      <c r="AZ32" s="360">
        <v>96.1</v>
      </c>
      <c r="BA32" s="360">
        <v>92</v>
      </c>
      <c r="BB32" s="360">
        <v>100.7</v>
      </c>
      <c r="BC32" s="360">
        <v>90.5</v>
      </c>
      <c r="BD32" s="360">
        <v>95.8</v>
      </c>
      <c r="BE32" s="360">
        <v>88.6</v>
      </c>
      <c r="BF32" s="360">
        <v>88.6</v>
      </c>
      <c r="BG32" s="360">
        <v>91.9</v>
      </c>
    </row>
    <row r="33" spans="1:59" ht="13.5" hidden="1" customHeight="1" x14ac:dyDescent="0.2">
      <c r="A33" s="365">
        <v>40360</v>
      </c>
      <c r="B33" s="360">
        <v>88.4</v>
      </c>
      <c r="C33" s="360">
        <v>83.3</v>
      </c>
      <c r="D33" s="360">
        <v>83</v>
      </c>
      <c r="E33" s="360">
        <v>80</v>
      </c>
      <c r="F33" s="360">
        <v>82.2</v>
      </c>
      <c r="G33" s="360">
        <v>88.9</v>
      </c>
      <c r="H33" s="360">
        <v>89.2</v>
      </c>
      <c r="I33" s="360">
        <v>73.400000000000006</v>
      </c>
      <c r="J33" s="360">
        <v>91.5</v>
      </c>
      <c r="K33" s="360">
        <v>88</v>
      </c>
      <c r="L33" s="360">
        <v>81.099999999999994</v>
      </c>
      <c r="M33" s="360">
        <v>83.8</v>
      </c>
      <c r="N33" s="360">
        <v>88.1</v>
      </c>
      <c r="O33" s="360">
        <v>88.8</v>
      </c>
      <c r="P33" s="360">
        <v>87.9</v>
      </c>
      <c r="Q33" s="360">
        <v>88.1</v>
      </c>
      <c r="R33" s="360">
        <v>87.2</v>
      </c>
      <c r="S33" s="360">
        <v>89.8</v>
      </c>
      <c r="T33" s="360">
        <v>90.2</v>
      </c>
      <c r="U33" s="360">
        <v>85</v>
      </c>
      <c r="V33" s="360">
        <v>89.5</v>
      </c>
      <c r="W33" s="360">
        <v>94.3</v>
      </c>
      <c r="X33" s="360">
        <v>94</v>
      </c>
      <c r="Y33" s="360">
        <v>95.3</v>
      </c>
      <c r="Z33" s="360">
        <v>87.4</v>
      </c>
      <c r="AA33" s="360">
        <v>90</v>
      </c>
      <c r="AB33" s="360">
        <v>91.4</v>
      </c>
      <c r="AC33" s="360">
        <v>83</v>
      </c>
      <c r="AD33" s="360">
        <v>84.6</v>
      </c>
      <c r="AE33" s="360">
        <v>79.8</v>
      </c>
      <c r="AF33" s="360">
        <v>95.9</v>
      </c>
      <c r="AG33" s="360">
        <v>105.4</v>
      </c>
      <c r="AH33" s="360">
        <v>99.3</v>
      </c>
      <c r="AI33" s="360">
        <v>88.3</v>
      </c>
      <c r="AJ33" s="360">
        <v>89.7</v>
      </c>
      <c r="AK33" s="360">
        <v>86.2</v>
      </c>
      <c r="AL33" s="360">
        <v>99.7</v>
      </c>
      <c r="AM33" s="360">
        <v>74.900000000000006</v>
      </c>
      <c r="AN33" s="360">
        <v>68.900000000000006</v>
      </c>
      <c r="AO33" s="360">
        <v>92.2</v>
      </c>
      <c r="AP33" s="360">
        <v>77.3</v>
      </c>
      <c r="AQ33" s="360">
        <v>102.4</v>
      </c>
      <c r="AR33" s="360">
        <v>99.4</v>
      </c>
      <c r="AS33" s="360">
        <v>158.5</v>
      </c>
      <c r="AT33" s="360">
        <v>97.2</v>
      </c>
      <c r="AU33" s="360">
        <v>109.2</v>
      </c>
      <c r="AV33" s="360">
        <v>89.4</v>
      </c>
      <c r="AW33" s="360">
        <v>83</v>
      </c>
      <c r="AY33" s="360">
        <v>84.8</v>
      </c>
      <c r="AZ33" s="360">
        <v>92.1</v>
      </c>
      <c r="BA33" s="360">
        <v>92.5</v>
      </c>
      <c r="BB33" s="360">
        <v>91.6</v>
      </c>
      <c r="BC33" s="360">
        <v>90.9</v>
      </c>
      <c r="BD33" s="360">
        <v>94.6</v>
      </c>
      <c r="BE33" s="360">
        <v>88.3</v>
      </c>
      <c r="BF33" s="360">
        <v>89.5</v>
      </c>
      <c r="BG33" s="360">
        <v>94</v>
      </c>
    </row>
    <row r="34" spans="1:59" ht="13.5" hidden="1" customHeight="1" x14ac:dyDescent="0.2">
      <c r="A34" s="365">
        <v>40391</v>
      </c>
      <c r="B34" s="360">
        <v>88.4</v>
      </c>
      <c r="C34" s="360">
        <v>83.5</v>
      </c>
      <c r="D34" s="360">
        <v>83.3</v>
      </c>
      <c r="E34" s="360">
        <v>80.2</v>
      </c>
      <c r="F34" s="360">
        <v>82.7</v>
      </c>
      <c r="G34" s="360">
        <v>88.5</v>
      </c>
      <c r="H34" s="360">
        <v>90</v>
      </c>
      <c r="I34" s="360">
        <v>73.400000000000006</v>
      </c>
      <c r="J34" s="360">
        <v>91.6</v>
      </c>
      <c r="K34" s="360">
        <v>88.5</v>
      </c>
      <c r="L34" s="360">
        <v>80.400000000000006</v>
      </c>
      <c r="M34" s="360">
        <v>84.2</v>
      </c>
      <c r="N34" s="360">
        <v>88.3</v>
      </c>
      <c r="O34" s="360">
        <v>86.7</v>
      </c>
      <c r="P34" s="360">
        <v>88.7</v>
      </c>
      <c r="Q34" s="360">
        <v>88.3</v>
      </c>
      <c r="R34" s="360">
        <v>87.5</v>
      </c>
      <c r="S34" s="360">
        <v>90.2</v>
      </c>
      <c r="T34" s="360">
        <v>89.9</v>
      </c>
      <c r="U34" s="360">
        <v>85.5</v>
      </c>
      <c r="V34" s="360">
        <v>89.4</v>
      </c>
      <c r="W34" s="360">
        <v>94.3</v>
      </c>
      <c r="X34" s="360">
        <v>93.9</v>
      </c>
      <c r="Y34" s="360">
        <v>95.6</v>
      </c>
      <c r="Z34" s="360">
        <v>87.6</v>
      </c>
      <c r="AA34" s="360">
        <v>90</v>
      </c>
      <c r="AB34" s="360">
        <v>91.4</v>
      </c>
      <c r="AC34" s="360">
        <v>84.6</v>
      </c>
      <c r="AD34" s="360">
        <v>84.6</v>
      </c>
      <c r="AE34" s="360">
        <v>79.900000000000006</v>
      </c>
      <c r="AF34" s="360">
        <v>95</v>
      </c>
      <c r="AG34" s="360">
        <v>102.7</v>
      </c>
      <c r="AH34" s="360">
        <v>99.3</v>
      </c>
      <c r="AI34" s="360">
        <v>88.3</v>
      </c>
      <c r="AJ34" s="360">
        <v>90</v>
      </c>
      <c r="AK34" s="360">
        <v>86</v>
      </c>
      <c r="AL34" s="360">
        <v>99.6</v>
      </c>
      <c r="AM34" s="360">
        <v>74.099999999999994</v>
      </c>
      <c r="AN34" s="360">
        <v>68</v>
      </c>
      <c r="AO34" s="360">
        <v>91.5</v>
      </c>
      <c r="AP34" s="360">
        <v>77.3</v>
      </c>
      <c r="AQ34" s="360">
        <v>102.8</v>
      </c>
      <c r="AR34" s="360">
        <v>99.9</v>
      </c>
      <c r="AS34" s="360">
        <v>157.30000000000001</v>
      </c>
      <c r="AT34" s="360">
        <v>97.9</v>
      </c>
      <c r="AU34" s="360">
        <v>108.2</v>
      </c>
      <c r="AV34" s="360">
        <v>91.5</v>
      </c>
      <c r="AW34" s="360">
        <v>84.9</v>
      </c>
      <c r="AY34" s="360">
        <v>84.8</v>
      </c>
      <c r="AZ34" s="360">
        <v>91.4</v>
      </c>
      <c r="BA34" s="360">
        <v>92.4</v>
      </c>
      <c r="BB34" s="360">
        <v>90.2</v>
      </c>
      <c r="BC34" s="360">
        <v>91</v>
      </c>
      <c r="BD34" s="360">
        <v>95.1</v>
      </c>
      <c r="BE34" s="360">
        <v>88.3</v>
      </c>
      <c r="BF34" s="360">
        <v>89.5</v>
      </c>
      <c r="BG34" s="360">
        <v>94</v>
      </c>
    </row>
    <row r="35" spans="1:59" ht="13.5" hidden="1" customHeight="1" x14ac:dyDescent="0.2">
      <c r="A35" s="365">
        <v>40422</v>
      </c>
      <c r="B35" s="360">
        <v>88.4</v>
      </c>
      <c r="C35" s="360">
        <v>83.3</v>
      </c>
      <c r="D35" s="360">
        <v>83</v>
      </c>
      <c r="E35" s="360">
        <v>80.099999999999994</v>
      </c>
      <c r="F35" s="360">
        <v>82.3</v>
      </c>
      <c r="G35" s="360">
        <v>88.9</v>
      </c>
      <c r="H35" s="360">
        <v>88.7</v>
      </c>
      <c r="I35" s="360">
        <v>74.7</v>
      </c>
      <c r="J35" s="360">
        <v>90.5</v>
      </c>
      <c r="K35" s="360">
        <v>87.6</v>
      </c>
      <c r="L35" s="360">
        <v>80.400000000000006</v>
      </c>
      <c r="M35" s="360">
        <v>84.5</v>
      </c>
      <c r="N35" s="360">
        <v>88.5</v>
      </c>
      <c r="O35" s="360">
        <v>88.2</v>
      </c>
      <c r="P35" s="360">
        <v>88.6</v>
      </c>
      <c r="Q35" s="360">
        <v>88.4</v>
      </c>
      <c r="R35" s="360">
        <v>87.2</v>
      </c>
      <c r="S35" s="360">
        <v>89.6</v>
      </c>
      <c r="T35" s="360">
        <v>88.3</v>
      </c>
      <c r="U35" s="360">
        <v>85.5</v>
      </c>
      <c r="V35" s="360">
        <v>90.3</v>
      </c>
      <c r="W35" s="360">
        <v>94.3</v>
      </c>
      <c r="X35" s="360">
        <v>93.9</v>
      </c>
      <c r="Y35" s="360">
        <v>95.8</v>
      </c>
      <c r="Z35" s="360">
        <v>87.6</v>
      </c>
      <c r="AA35" s="360">
        <v>90.7</v>
      </c>
      <c r="AB35" s="360">
        <v>91.1</v>
      </c>
      <c r="AC35" s="360">
        <v>85.5</v>
      </c>
      <c r="AD35" s="360">
        <v>84.6</v>
      </c>
      <c r="AE35" s="360">
        <v>79.900000000000006</v>
      </c>
      <c r="AF35" s="360">
        <v>95.5</v>
      </c>
      <c r="AG35" s="360">
        <v>103.5</v>
      </c>
      <c r="AH35" s="360">
        <v>99</v>
      </c>
      <c r="AI35" s="360">
        <v>88.9</v>
      </c>
      <c r="AJ35" s="360">
        <v>90</v>
      </c>
      <c r="AK35" s="360">
        <v>85.8</v>
      </c>
      <c r="AL35" s="360">
        <v>99.4</v>
      </c>
      <c r="AM35" s="360">
        <v>73.7</v>
      </c>
      <c r="AN35" s="360">
        <v>67.2</v>
      </c>
      <c r="AO35" s="360">
        <v>92.5</v>
      </c>
      <c r="AP35" s="360">
        <v>77.3</v>
      </c>
      <c r="AQ35" s="360">
        <v>102.6</v>
      </c>
      <c r="AR35" s="360">
        <v>99.9</v>
      </c>
      <c r="AS35" s="360">
        <v>152.30000000000001</v>
      </c>
      <c r="AT35" s="360">
        <v>97.7</v>
      </c>
      <c r="AU35" s="360">
        <v>107.7</v>
      </c>
      <c r="AV35" s="360">
        <v>92.1</v>
      </c>
      <c r="AW35" s="360">
        <v>84.3</v>
      </c>
      <c r="AY35" s="360">
        <v>84.8</v>
      </c>
      <c r="AZ35" s="360">
        <v>91.8</v>
      </c>
      <c r="BA35" s="360">
        <v>92.5</v>
      </c>
      <c r="BB35" s="360">
        <v>90.9</v>
      </c>
      <c r="BC35" s="360">
        <v>91</v>
      </c>
      <c r="BD35" s="360">
        <v>95</v>
      </c>
      <c r="BE35" s="360">
        <v>88.3</v>
      </c>
      <c r="BF35" s="360">
        <v>89.5</v>
      </c>
      <c r="BG35" s="360">
        <v>94</v>
      </c>
    </row>
    <row r="36" spans="1:59" ht="13.5" hidden="1" customHeight="1" x14ac:dyDescent="0.2">
      <c r="A36" s="365">
        <v>40452</v>
      </c>
      <c r="B36" s="360">
        <v>88.5</v>
      </c>
      <c r="C36" s="360">
        <v>83.6</v>
      </c>
      <c r="D36" s="360">
        <v>83.4</v>
      </c>
      <c r="E36" s="360">
        <v>80.900000000000006</v>
      </c>
      <c r="F36" s="360">
        <v>82.6</v>
      </c>
      <c r="G36" s="360">
        <v>87.3</v>
      </c>
      <c r="H36" s="360">
        <v>88.6</v>
      </c>
      <c r="I36" s="360">
        <v>75.3</v>
      </c>
      <c r="J36" s="360">
        <v>92</v>
      </c>
      <c r="K36" s="360">
        <v>87.3</v>
      </c>
      <c r="L36" s="360">
        <v>80.5</v>
      </c>
      <c r="M36" s="360">
        <v>85.3</v>
      </c>
      <c r="N36" s="360">
        <v>88.9</v>
      </c>
      <c r="O36" s="360">
        <v>87.9</v>
      </c>
      <c r="P36" s="360">
        <v>89.3</v>
      </c>
      <c r="Q36" s="360">
        <v>88.4</v>
      </c>
      <c r="R36" s="360">
        <v>87.3</v>
      </c>
      <c r="S36" s="360">
        <v>90.1</v>
      </c>
      <c r="T36" s="360">
        <v>88.6</v>
      </c>
      <c r="U36" s="360">
        <v>85.5</v>
      </c>
      <c r="V36" s="360">
        <v>90.2</v>
      </c>
      <c r="W36" s="360">
        <v>94.4</v>
      </c>
      <c r="X36" s="360">
        <v>94</v>
      </c>
      <c r="Y36" s="360">
        <v>95.8</v>
      </c>
      <c r="Z36" s="360">
        <v>87.6</v>
      </c>
      <c r="AA36" s="360">
        <v>90.7</v>
      </c>
      <c r="AB36" s="360">
        <v>91.1</v>
      </c>
      <c r="AC36" s="360">
        <v>85.7</v>
      </c>
      <c r="AD36" s="360">
        <v>84.6</v>
      </c>
      <c r="AE36" s="360">
        <v>79.8</v>
      </c>
      <c r="AF36" s="360">
        <v>95.6</v>
      </c>
      <c r="AG36" s="360">
        <v>103.3</v>
      </c>
      <c r="AH36" s="360">
        <v>98.9</v>
      </c>
      <c r="AI36" s="360">
        <v>89.2</v>
      </c>
      <c r="AJ36" s="360">
        <v>89.8</v>
      </c>
      <c r="AK36" s="360">
        <v>86.1</v>
      </c>
      <c r="AL36" s="360">
        <v>100.4</v>
      </c>
      <c r="AM36" s="360">
        <v>73.7</v>
      </c>
      <c r="AN36" s="360">
        <v>67.599999999999994</v>
      </c>
      <c r="AO36" s="360">
        <v>91.4</v>
      </c>
      <c r="AP36" s="360">
        <v>77.3</v>
      </c>
      <c r="AQ36" s="360">
        <v>102.5</v>
      </c>
      <c r="AR36" s="360">
        <v>99.9</v>
      </c>
      <c r="AS36" s="360">
        <v>151</v>
      </c>
      <c r="AT36" s="360">
        <v>98.7</v>
      </c>
      <c r="AU36" s="360">
        <v>108</v>
      </c>
      <c r="AV36" s="360">
        <v>92.1</v>
      </c>
      <c r="AW36" s="360">
        <v>88</v>
      </c>
      <c r="AY36" s="360">
        <v>84.8</v>
      </c>
      <c r="AZ36" s="360">
        <v>92.3</v>
      </c>
      <c r="BA36" s="360">
        <v>92.4</v>
      </c>
      <c r="BB36" s="360">
        <v>92.1</v>
      </c>
      <c r="BC36" s="360">
        <v>91</v>
      </c>
      <c r="BD36" s="360">
        <v>94.6</v>
      </c>
      <c r="BE36" s="360">
        <v>88.3</v>
      </c>
      <c r="BF36" s="360">
        <v>89.5</v>
      </c>
      <c r="BG36" s="360">
        <v>94.3</v>
      </c>
    </row>
    <row r="37" spans="1:59" ht="13.5" hidden="1" customHeight="1" x14ac:dyDescent="0.2">
      <c r="A37" s="365">
        <v>40483</v>
      </c>
      <c r="B37" s="360">
        <v>88.7</v>
      </c>
      <c r="C37" s="360">
        <v>84.2</v>
      </c>
      <c r="D37" s="360">
        <v>84</v>
      </c>
      <c r="E37" s="360">
        <v>83</v>
      </c>
      <c r="F37" s="360">
        <v>83.1</v>
      </c>
      <c r="G37" s="360">
        <v>87</v>
      </c>
      <c r="H37" s="360">
        <v>88.3</v>
      </c>
      <c r="I37" s="360">
        <v>76.599999999999994</v>
      </c>
      <c r="J37" s="360">
        <v>95.9</v>
      </c>
      <c r="K37" s="360">
        <v>85.2</v>
      </c>
      <c r="L37" s="360">
        <v>81.3</v>
      </c>
      <c r="M37" s="360">
        <v>85.9</v>
      </c>
      <c r="N37" s="360">
        <v>88.6</v>
      </c>
      <c r="O37" s="360">
        <v>86.3</v>
      </c>
      <c r="P37" s="360">
        <v>89.4</v>
      </c>
      <c r="Q37" s="360">
        <v>88.7</v>
      </c>
      <c r="R37" s="360">
        <v>87.3</v>
      </c>
      <c r="S37" s="360">
        <v>90.1</v>
      </c>
      <c r="T37" s="360">
        <v>89.3</v>
      </c>
      <c r="U37" s="360">
        <v>85.4</v>
      </c>
      <c r="V37" s="360">
        <v>90.8</v>
      </c>
      <c r="W37" s="360">
        <v>94.6</v>
      </c>
      <c r="X37" s="360">
        <v>94.1</v>
      </c>
      <c r="Y37" s="360">
        <v>95.9</v>
      </c>
      <c r="Z37" s="360">
        <v>87.6</v>
      </c>
      <c r="AA37" s="360">
        <v>90.7</v>
      </c>
      <c r="AB37" s="360">
        <v>91.1</v>
      </c>
      <c r="AC37" s="360">
        <v>86.1</v>
      </c>
      <c r="AD37" s="360">
        <v>84.6</v>
      </c>
      <c r="AE37" s="360">
        <v>79.900000000000006</v>
      </c>
      <c r="AF37" s="360">
        <v>95.3</v>
      </c>
      <c r="AG37" s="360">
        <v>102.7</v>
      </c>
      <c r="AH37" s="360">
        <v>98.4</v>
      </c>
      <c r="AI37" s="360">
        <v>89.2</v>
      </c>
      <c r="AJ37" s="360">
        <v>90.1</v>
      </c>
      <c r="AK37" s="360">
        <v>86.4</v>
      </c>
      <c r="AL37" s="360">
        <v>99.9</v>
      </c>
      <c r="AM37" s="360">
        <v>74.900000000000006</v>
      </c>
      <c r="AN37" s="360">
        <v>69.3</v>
      </c>
      <c r="AO37" s="360">
        <v>91.3</v>
      </c>
      <c r="AP37" s="360">
        <v>77.3</v>
      </c>
      <c r="AQ37" s="360">
        <v>102.2</v>
      </c>
      <c r="AR37" s="360">
        <v>100</v>
      </c>
      <c r="AS37" s="360">
        <v>143.69999999999999</v>
      </c>
      <c r="AT37" s="360">
        <v>98.9</v>
      </c>
      <c r="AU37" s="360">
        <v>108</v>
      </c>
      <c r="AV37" s="360">
        <v>92.1</v>
      </c>
      <c r="AW37" s="360">
        <v>89.2</v>
      </c>
      <c r="AY37" s="360">
        <v>84.8</v>
      </c>
      <c r="AZ37" s="360">
        <v>92.1</v>
      </c>
      <c r="BA37" s="360">
        <v>93.1</v>
      </c>
      <c r="BB37" s="360">
        <v>91.1</v>
      </c>
      <c r="BC37" s="360">
        <v>91.1</v>
      </c>
      <c r="BD37" s="360">
        <v>95.2</v>
      </c>
      <c r="BE37" s="360">
        <v>88.3</v>
      </c>
      <c r="BF37" s="360">
        <v>89.5</v>
      </c>
      <c r="BG37" s="360">
        <v>94.3</v>
      </c>
    </row>
    <row r="38" spans="1:59" ht="13.5" hidden="1" customHeight="1" x14ac:dyDescent="0.2">
      <c r="A38" s="365">
        <v>40513</v>
      </c>
      <c r="B38" s="360">
        <v>88.8</v>
      </c>
      <c r="C38" s="360">
        <v>84.2</v>
      </c>
      <c r="D38" s="360">
        <v>83.9</v>
      </c>
      <c r="E38" s="360">
        <v>82.9</v>
      </c>
      <c r="F38" s="360">
        <v>83.7</v>
      </c>
      <c r="G38" s="360">
        <v>85.4</v>
      </c>
      <c r="H38" s="360">
        <v>87.8</v>
      </c>
      <c r="I38" s="360">
        <v>79.599999999999994</v>
      </c>
      <c r="J38" s="360">
        <v>103.5</v>
      </c>
      <c r="K38" s="360">
        <v>82.4</v>
      </c>
      <c r="L38" s="360">
        <v>80.400000000000006</v>
      </c>
      <c r="M38" s="360">
        <v>85.7</v>
      </c>
      <c r="N38" s="360">
        <v>89</v>
      </c>
      <c r="O38" s="360">
        <v>86.3</v>
      </c>
      <c r="P38" s="360">
        <v>89.7</v>
      </c>
      <c r="Q38" s="360">
        <v>88.4</v>
      </c>
      <c r="R38" s="360">
        <v>86.8</v>
      </c>
      <c r="S38" s="360">
        <v>89.4</v>
      </c>
      <c r="T38" s="360">
        <v>86.9</v>
      </c>
      <c r="U38" s="360">
        <v>85.3</v>
      </c>
      <c r="V38" s="360">
        <v>91</v>
      </c>
      <c r="W38" s="360">
        <v>94.7</v>
      </c>
      <c r="X38" s="360">
        <v>94.2</v>
      </c>
      <c r="Y38" s="360">
        <v>95.9</v>
      </c>
      <c r="Z38" s="360">
        <v>87.9</v>
      </c>
      <c r="AA38" s="360">
        <v>91.1</v>
      </c>
      <c r="AB38" s="360">
        <v>91.7</v>
      </c>
      <c r="AC38" s="360">
        <v>86</v>
      </c>
      <c r="AD38" s="360">
        <v>84.6</v>
      </c>
      <c r="AE38" s="360">
        <v>79.900000000000006</v>
      </c>
      <c r="AF38" s="360">
        <v>95.8</v>
      </c>
      <c r="AG38" s="360">
        <v>102.8</v>
      </c>
      <c r="AH38" s="360">
        <v>98.7</v>
      </c>
      <c r="AI38" s="360">
        <v>90.1</v>
      </c>
      <c r="AJ38" s="360">
        <v>90.2</v>
      </c>
      <c r="AK38" s="360">
        <v>86.7</v>
      </c>
      <c r="AL38" s="360">
        <v>99.7</v>
      </c>
      <c r="AM38" s="360">
        <v>75.8</v>
      </c>
      <c r="AN38" s="360">
        <v>70.400000000000006</v>
      </c>
      <c r="AO38" s="360">
        <v>91.4</v>
      </c>
      <c r="AP38" s="360">
        <v>78</v>
      </c>
      <c r="AQ38" s="360">
        <v>102.1</v>
      </c>
      <c r="AR38" s="360">
        <v>100</v>
      </c>
      <c r="AS38" s="360">
        <v>141.19999999999999</v>
      </c>
      <c r="AT38" s="360">
        <v>98.8</v>
      </c>
      <c r="AU38" s="360">
        <v>107.2</v>
      </c>
      <c r="AV38" s="360">
        <v>92.3</v>
      </c>
      <c r="AW38" s="360">
        <v>90.4</v>
      </c>
      <c r="AY38" s="360">
        <v>84.8</v>
      </c>
      <c r="AZ38" s="360">
        <v>92</v>
      </c>
      <c r="BA38" s="360">
        <v>93.1</v>
      </c>
      <c r="BB38" s="360">
        <v>90.7</v>
      </c>
      <c r="BC38" s="360">
        <v>91</v>
      </c>
      <c r="BD38" s="360">
        <v>94.7</v>
      </c>
      <c r="BE38" s="360">
        <v>88.3</v>
      </c>
      <c r="BF38" s="360">
        <v>89.5</v>
      </c>
      <c r="BG38" s="360">
        <v>94.3</v>
      </c>
    </row>
    <row r="39" spans="1:59" ht="13.5" hidden="1" customHeight="1" x14ac:dyDescent="0.2">
      <c r="A39" s="365">
        <v>40544</v>
      </c>
      <c r="B39" s="360">
        <v>89.3</v>
      </c>
      <c r="C39" s="360">
        <v>85.8</v>
      </c>
      <c r="D39" s="360">
        <v>85.6</v>
      </c>
      <c r="E39" s="360">
        <v>83.2</v>
      </c>
      <c r="F39" s="360">
        <v>86.4</v>
      </c>
      <c r="G39" s="360">
        <v>87.4</v>
      </c>
      <c r="H39" s="360">
        <v>88.7</v>
      </c>
      <c r="I39" s="360">
        <v>80.900000000000006</v>
      </c>
      <c r="J39" s="360">
        <v>112.2</v>
      </c>
      <c r="K39" s="360">
        <v>85.3</v>
      </c>
      <c r="L39" s="360">
        <v>81.5</v>
      </c>
      <c r="M39" s="360">
        <v>86.2</v>
      </c>
      <c r="N39" s="360">
        <v>90</v>
      </c>
      <c r="O39" s="360">
        <v>90</v>
      </c>
      <c r="P39" s="360">
        <v>90</v>
      </c>
      <c r="Q39" s="360">
        <v>88.9</v>
      </c>
      <c r="R39" s="360">
        <v>87.4</v>
      </c>
      <c r="S39" s="360">
        <v>90.3</v>
      </c>
      <c r="T39" s="360">
        <v>89.6</v>
      </c>
      <c r="U39" s="360">
        <v>85.4</v>
      </c>
      <c r="V39" s="360">
        <v>91</v>
      </c>
      <c r="W39" s="360">
        <v>95</v>
      </c>
      <c r="X39" s="360">
        <v>94.6</v>
      </c>
      <c r="Y39" s="360">
        <v>96</v>
      </c>
      <c r="Z39" s="360">
        <v>87.9</v>
      </c>
      <c r="AA39" s="360">
        <v>91.1</v>
      </c>
      <c r="AB39" s="360">
        <v>91.7</v>
      </c>
      <c r="AC39" s="360">
        <v>87.3</v>
      </c>
      <c r="AD39" s="360">
        <v>84.6</v>
      </c>
      <c r="AE39" s="360">
        <v>79.8</v>
      </c>
      <c r="AF39" s="360">
        <v>95.4</v>
      </c>
      <c r="AG39" s="360">
        <v>102.4</v>
      </c>
      <c r="AH39" s="360">
        <v>98.5</v>
      </c>
      <c r="AI39" s="360">
        <v>89.7</v>
      </c>
      <c r="AJ39" s="360">
        <v>90.3</v>
      </c>
      <c r="AK39" s="360">
        <v>87.5</v>
      </c>
      <c r="AL39" s="360">
        <v>99.8</v>
      </c>
      <c r="AM39" s="360">
        <v>78.7</v>
      </c>
      <c r="AN39" s="360">
        <v>72.8</v>
      </c>
      <c r="AO39" s="360">
        <v>95.6</v>
      </c>
      <c r="AP39" s="360">
        <v>78</v>
      </c>
      <c r="AQ39" s="360">
        <v>101.7</v>
      </c>
      <c r="AR39" s="360">
        <v>100.1</v>
      </c>
      <c r="AS39" s="360">
        <v>131.69999999999999</v>
      </c>
      <c r="AT39" s="360">
        <v>97.5</v>
      </c>
      <c r="AU39" s="360">
        <v>105</v>
      </c>
      <c r="AV39" s="360">
        <v>92.9</v>
      </c>
      <c r="AW39" s="360">
        <v>88</v>
      </c>
      <c r="AY39" s="360">
        <v>84.8</v>
      </c>
      <c r="AZ39" s="360">
        <v>91.9</v>
      </c>
      <c r="BA39" s="360">
        <v>93.2</v>
      </c>
      <c r="BB39" s="360">
        <v>90.3</v>
      </c>
      <c r="BC39" s="360">
        <v>91.3</v>
      </c>
      <c r="BD39" s="360">
        <v>94.4</v>
      </c>
      <c r="BE39" s="360">
        <v>88.6</v>
      </c>
      <c r="BF39" s="360">
        <v>91.5</v>
      </c>
      <c r="BG39" s="360">
        <v>94.3</v>
      </c>
    </row>
    <row r="40" spans="1:59" ht="13.5" hidden="1" customHeight="1" x14ac:dyDescent="0.2">
      <c r="A40" s="365">
        <v>40575</v>
      </c>
      <c r="B40" s="360">
        <v>89.9</v>
      </c>
      <c r="C40" s="360">
        <v>86.1</v>
      </c>
      <c r="D40" s="360">
        <v>85.8</v>
      </c>
      <c r="E40" s="360">
        <v>83.3</v>
      </c>
      <c r="F40" s="360">
        <v>85.7</v>
      </c>
      <c r="G40" s="360">
        <v>87</v>
      </c>
      <c r="H40" s="360">
        <v>88.1</v>
      </c>
      <c r="I40" s="360">
        <v>84.8</v>
      </c>
      <c r="J40" s="360">
        <v>108.5</v>
      </c>
      <c r="K40" s="360">
        <v>85.9</v>
      </c>
      <c r="L40" s="360">
        <v>84.8</v>
      </c>
      <c r="M40" s="360">
        <v>87</v>
      </c>
      <c r="N40" s="360">
        <v>90.9</v>
      </c>
      <c r="O40" s="360">
        <v>83.8</v>
      </c>
      <c r="P40" s="360">
        <v>92.9</v>
      </c>
      <c r="Q40" s="360">
        <v>88.9</v>
      </c>
      <c r="R40" s="360">
        <v>87.4</v>
      </c>
      <c r="S40" s="360">
        <v>89.8</v>
      </c>
      <c r="T40" s="360">
        <v>90.2</v>
      </c>
      <c r="U40" s="360">
        <v>85.5</v>
      </c>
      <c r="V40" s="360">
        <v>91</v>
      </c>
      <c r="W40" s="360">
        <v>95</v>
      </c>
      <c r="X40" s="360">
        <v>94.7</v>
      </c>
      <c r="Y40" s="360">
        <v>96</v>
      </c>
      <c r="Z40" s="360">
        <v>87.9</v>
      </c>
      <c r="AA40" s="360">
        <v>91.1</v>
      </c>
      <c r="AB40" s="360">
        <v>91.7</v>
      </c>
      <c r="AC40" s="360">
        <v>87.3</v>
      </c>
      <c r="AD40" s="360">
        <v>84.6</v>
      </c>
      <c r="AE40" s="360">
        <v>79.8</v>
      </c>
      <c r="AF40" s="360">
        <v>95.2</v>
      </c>
      <c r="AG40" s="360">
        <v>101.8</v>
      </c>
      <c r="AH40" s="360">
        <v>97.4</v>
      </c>
      <c r="AI40" s="360">
        <v>89.9</v>
      </c>
      <c r="AJ40" s="360">
        <v>94.3</v>
      </c>
      <c r="AK40" s="360">
        <v>88.1</v>
      </c>
      <c r="AL40" s="360">
        <v>99.6</v>
      </c>
      <c r="AM40" s="360">
        <v>80.8</v>
      </c>
      <c r="AN40" s="360">
        <v>75</v>
      </c>
      <c r="AO40" s="360">
        <v>97.4</v>
      </c>
      <c r="AP40" s="360">
        <v>78</v>
      </c>
      <c r="AQ40" s="360">
        <v>101.7</v>
      </c>
      <c r="AR40" s="360">
        <v>100.1</v>
      </c>
      <c r="AS40" s="360">
        <v>132.19999999999999</v>
      </c>
      <c r="AT40" s="360">
        <v>97.7</v>
      </c>
      <c r="AU40" s="360">
        <v>104</v>
      </c>
      <c r="AV40" s="360">
        <v>93.1</v>
      </c>
      <c r="AW40" s="360">
        <v>90.6</v>
      </c>
      <c r="AY40" s="360">
        <v>84.8</v>
      </c>
      <c r="AZ40" s="360">
        <v>92.4</v>
      </c>
      <c r="BA40" s="360">
        <v>94.1</v>
      </c>
      <c r="BB40" s="360">
        <v>90.3</v>
      </c>
      <c r="BC40" s="360">
        <v>93.6</v>
      </c>
      <c r="BD40" s="360">
        <v>95.4</v>
      </c>
      <c r="BE40" s="360">
        <v>93.1</v>
      </c>
      <c r="BF40" s="360">
        <v>91.5</v>
      </c>
      <c r="BG40" s="360">
        <v>94.3</v>
      </c>
    </row>
    <row r="41" spans="1:59" ht="13.5" hidden="1" customHeight="1" x14ac:dyDescent="0.2">
      <c r="A41" s="365">
        <v>40603</v>
      </c>
      <c r="B41" s="360">
        <v>90.7</v>
      </c>
      <c r="C41" s="360">
        <v>86.9</v>
      </c>
      <c r="D41" s="360">
        <v>86.6</v>
      </c>
      <c r="E41" s="360">
        <v>84.1</v>
      </c>
      <c r="F41" s="360">
        <v>86.5</v>
      </c>
      <c r="G41" s="360">
        <v>87.5</v>
      </c>
      <c r="H41" s="360">
        <v>89.6</v>
      </c>
      <c r="I41" s="360">
        <v>88.9</v>
      </c>
      <c r="J41" s="360">
        <v>104.2</v>
      </c>
      <c r="K41" s="360">
        <v>86.2</v>
      </c>
      <c r="L41" s="360">
        <v>85.7</v>
      </c>
      <c r="M41" s="360">
        <v>87</v>
      </c>
      <c r="N41" s="360">
        <v>92</v>
      </c>
      <c r="O41" s="360">
        <v>90</v>
      </c>
      <c r="P41" s="360">
        <v>92.7</v>
      </c>
      <c r="Q41" s="360">
        <v>91.6</v>
      </c>
      <c r="R41" s="360">
        <v>90.5</v>
      </c>
      <c r="S41" s="360">
        <v>92.5</v>
      </c>
      <c r="T41" s="360">
        <v>92.3</v>
      </c>
      <c r="U41" s="360">
        <v>89.1</v>
      </c>
      <c r="V41" s="360">
        <v>93.4</v>
      </c>
      <c r="W41" s="360">
        <v>95</v>
      </c>
      <c r="X41" s="360">
        <v>94.8</v>
      </c>
      <c r="Y41" s="360">
        <v>95.9</v>
      </c>
      <c r="Z41" s="360">
        <v>88.6</v>
      </c>
      <c r="AA41" s="360">
        <v>92.3</v>
      </c>
      <c r="AB41" s="360">
        <v>92.8</v>
      </c>
      <c r="AC41" s="360">
        <v>88.1</v>
      </c>
      <c r="AD41" s="360">
        <v>84.6</v>
      </c>
      <c r="AE41" s="360">
        <v>79.8</v>
      </c>
      <c r="AF41" s="360">
        <v>95.8</v>
      </c>
      <c r="AG41" s="360">
        <v>101.5</v>
      </c>
      <c r="AH41" s="360">
        <v>98.2</v>
      </c>
      <c r="AI41" s="360">
        <v>91.1</v>
      </c>
      <c r="AJ41" s="360">
        <v>94.5</v>
      </c>
      <c r="AK41" s="360">
        <v>88.8</v>
      </c>
      <c r="AL41" s="360">
        <v>99.9</v>
      </c>
      <c r="AM41" s="360">
        <v>83.6</v>
      </c>
      <c r="AN41" s="360">
        <v>78.599999999999994</v>
      </c>
      <c r="AO41" s="360">
        <v>97.9</v>
      </c>
      <c r="AP41" s="360">
        <v>77.099999999999994</v>
      </c>
      <c r="AQ41" s="360">
        <v>101.8</v>
      </c>
      <c r="AR41" s="360">
        <v>100.1</v>
      </c>
      <c r="AS41" s="360">
        <v>132.69999999999999</v>
      </c>
      <c r="AT41" s="360">
        <v>98.9</v>
      </c>
      <c r="AU41" s="360">
        <v>105.4</v>
      </c>
      <c r="AV41" s="360">
        <v>93.4</v>
      </c>
      <c r="AW41" s="360">
        <v>92.9</v>
      </c>
      <c r="AY41" s="360">
        <v>91.7</v>
      </c>
      <c r="AZ41" s="360">
        <v>93.4</v>
      </c>
      <c r="BA41" s="360">
        <v>94.3</v>
      </c>
      <c r="BB41" s="360">
        <v>92.5</v>
      </c>
      <c r="BC41" s="360">
        <v>93.7</v>
      </c>
      <c r="BD41" s="360">
        <v>95.8</v>
      </c>
      <c r="BE41" s="360">
        <v>93.1</v>
      </c>
      <c r="BF41" s="360">
        <v>92.5</v>
      </c>
      <c r="BG41" s="360">
        <v>94.3</v>
      </c>
    </row>
    <row r="42" spans="1:59" ht="13.5" hidden="1" customHeight="1" x14ac:dyDescent="0.2">
      <c r="A42" s="365">
        <v>40634</v>
      </c>
      <c r="B42" s="360">
        <v>91</v>
      </c>
      <c r="C42" s="360">
        <v>86.7</v>
      </c>
      <c r="D42" s="360">
        <v>86.4</v>
      </c>
      <c r="E42" s="360">
        <v>83.9</v>
      </c>
      <c r="F42" s="360">
        <v>86.3</v>
      </c>
      <c r="G42" s="360">
        <v>86.1</v>
      </c>
      <c r="H42" s="360">
        <v>90.2</v>
      </c>
      <c r="I42" s="360">
        <v>89.5</v>
      </c>
      <c r="J42" s="360">
        <v>100</v>
      </c>
      <c r="K42" s="360">
        <v>85.6</v>
      </c>
      <c r="L42" s="360">
        <v>86.8</v>
      </c>
      <c r="M42" s="360">
        <v>87</v>
      </c>
      <c r="N42" s="360">
        <v>91.6</v>
      </c>
      <c r="O42" s="360">
        <v>88</v>
      </c>
      <c r="P42" s="360">
        <v>92.7</v>
      </c>
      <c r="Q42" s="360">
        <v>92.7</v>
      </c>
      <c r="R42" s="360">
        <v>92.2</v>
      </c>
      <c r="S42" s="360">
        <v>93.3</v>
      </c>
      <c r="T42" s="360">
        <v>93.6</v>
      </c>
      <c r="U42" s="360">
        <v>91.3</v>
      </c>
      <c r="V42" s="360">
        <v>93.6</v>
      </c>
      <c r="W42" s="360">
        <v>95.3</v>
      </c>
      <c r="X42" s="360">
        <v>95.1</v>
      </c>
      <c r="Y42" s="360">
        <v>96</v>
      </c>
      <c r="Z42" s="360">
        <v>88.6</v>
      </c>
      <c r="AA42" s="360">
        <v>92.3</v>
      </c>
      <c r="AB42" s="360">
        <v>92.8</v>
      </c>
      <c r="AC42" s="360">
        <v>88.2</v>
      </c>
      <c r="AD42" s="360">
        <v>84.6</v>
      </c>
      <c r="AE42" s="360">
        <v>79.900000000000006</v>
      </c>
      <c r="AF42" s="360">
        <v>95.9</v>
      </c>
      <c r="AG42" s="360">
        <v>101.6</v>
      </c>
      <c r="AH42" s="360">
        <v>98.3</v>
      </c>
      <c r="AI42" s="360">
        <v>91.2</v>
      </c>
      <c r="AJ42" s="360">
        <v>94.6</v>
      </c>
      <c r="AK42" s="360">
        <v>89.9</v>
      </c>
      <c r="AL42" s="360">
        <v>100</v>
      </c>
      <c r="AM42" s="360">
        <v>87</v>
      </c>
      <c r="AN42" s="360">
        <v>83.1</v>
      </c>
      <c r="AO42" s="360">
        <v>98.1</v>
      </c>
      <c r="AP42" s="360">
        <v>77.3</v>
      </c>
      <c r="AQ42" s="360">
        <v>101.5</v>
      </c>
      <c r="AR42" s="360">
        <v>100.1</v>
      </c>
      <c r="AS42" s="360">
        <v>127.4</v>
      </c>
      <c r="AT42" s="360">
        <v>99.2</v>
      </c>
      <c r="AU42" s="360">
        <v>103.9</v>
      </c>
      <c r="AV42" s="360">
        <v>94.8</v>
      </c>
      <c r="AW42" s="360">
        <v>95.2</v>
      </c>
      <c r="AY42" s="360">
        <v>91.7</v>
      </c>
      <c r="AZ42" s="360">
        <v>93.8</v>
      </c>
      <c r="BA42" s="360">
        <v>94.5</v>
      </c>
      <c r="BB42" s="360">
        <v>92.9</v>
      </c>
      <c r="BC42" s="360">
        <v>93.9</v>
      </c>
      <c r="BD42" s="360">
        <v>95.4</v>
      </c>
      <c r="BE42" s="360">
        <v>93.1</v>
      </c>
      <c r="BF42" s="360">
        <v>92.5</v>
      </c>
      <c r="BG42" s="360">
        <v>95</v>
      </c>
    </row>
    <row r="43" spans="1:59" ht="13.5" hidden="1" customHeight="1" x14ac:dyDescent="0.2">
      <c r="A43" s="365">
        <v>40664</v>
      </c>
      <c r="B43" s="360">
        <v>91.4</v>
      </c>
      <c r="C43" s="360">
        <v>87.9</v>
      </c>
      <c r="D43" s="360">
        <v>87.6</v>
      </c>
      <c r="E43" s="360">
        <v>85.7</v>
      </c>
      <c r="F43" s="360">
        <v>87</v>
      </c>
      <c r="G43" s="360">
        <v>87.4</v>
      </c>
      <c r="H43" s="360">
        <v>90.4</v>
      </c>
      <c r="I43" s="360">
        <v>91.6</v>
      </c>
      <c r="J43" s="360">
        <v>94.6</v>
      </c>
      <c r="K43" s="360">
        <v>88.6</v>
      </c>
      <c r="L43" s="360">
        <v>86.9</v>
      </c>
      <c r="M43" s="360">
        <v>87.4</v>
      </c>
      <c r="N43" s="360">
        <v>92.9</v>
      </c>
      <c r="O43" s="360">
        <v>93.7</v>
      </c>
      <c r="P43" s="360">
        <v>92.7</v>
      </c>
      <c r="Q43" s="360">
        <v>93</v>
      </c>
      <c r="R43" s="360">
        <v>92.2</v>
      </c>
      <c r="S43" s="360">
        <v>93.5</v>
      </c>
      <c r="T43" s="360">
        <v>93.5</v>
      </c>
      <c r="U43" s="360">
        <v>91.3</v>
      </c>
      <c r="V43" s="360">
        <v>94.2</v>
      </c>
      <c r="W43" s="360">
        <v>95.4</v>
      </c>
      <c r="X43" s="360">
        <v>95.1</v>
      </c>
      <c r="Y43" s="360">
        <v>96.1</v>
      </c>
      <c r="Z43" s="360">
        <v>88.7</v>
      </c>
      <c r="AA43" s="360">
        <v>92.3</v>
      </c>
      <c r="AB43" s="360">
        <v>92.8</v>
      </c>
      <c r="AC43" s="360">
        <v>88.8</v>
      </c>
      <c r="AD43" s="360">
        <v>84.6</v>
      </c>
      <c r="AE43" s="360">
        <v>79.900000000000006</v>
      </c>
      <c r="AF43" s="360">
        <v>96.4</v>
      </c>
      <c r="AG43" s="360">
        <v>102.8</v>
      </c>
      <c r="AH43" s="360">
        <v>98.1</v>
      </c>
      <c r="AI43" s="360">
        <v>91.7</v>
      </c>
      <c r="AJ43" s="360">
        <v>94.8</v>
      </c>
      <c r="AK43" s="360">
        <v>90.3</v>
      </c>
      <c r="AL43" s="360">
        <v>99.9</v>
      </c>
      <c r="AM43" s="360">
        <v>88.6</v>
      </c>
      <c r="AN43" s="360">
        <v>85.5</v>
      </c>
      <c r="AO43" s="360">
        <v>97.4</v>
      </c>
      <c r="AP43" s="360">
        <v>77.3</v>
      </c>
      <c r="AQ43" s="360">
        <v>101.2</v>
      </c>
      <c r="AR43" s="360">
        <v>100.1</v>
      </c>
      <c r="AS43" s="360">
        <v>120.9</v>
      </c>
      <c r="AT43" s="360">
        <v>99.3</v>
      </c>
      <c r="AU43" s="360">
        <v>104.7</v>
      </c>
      <c r="AV43" s="360">
        <v>94.8</v>
      </c>
      <c r="AW43" s="360">
        <v>93.9</v>
      </c>
      <c r="AY43" s="360">
        <v>91.7</v>
      </c>
      <c r="AZ43" s="360">
        <v>94.2</v>
      </c>
      <c r="BA43" s="360">
        <v>94.7</v>
      </c>
      <c r="BB43" s="360">
        <v>93.7</v>
      </c>
      <c r="BC43" s="360">
        <v>94.2</v>
      </c>
      <c r="BD43" s="360">
        <v>97.3</v>
      </c>
      <c r="BE43" s="360">
        <v>93.1</v>
      </c>
      <c r="BF43" s="360">
        <v>92.5</v>
      </c>
      <c r="BG43" s="360">
        <v>95</v>
      </c>
    </row>
    <row r="44" spans="1:59" ht="13.5" hidden="1" customHeight="1" x14ac:dyDescent="0.2">
      <c r="A44" s="365">
        <v>40695</v>
      </c>
      <c r="B44" s="360">
        <v>91.9</v>
      </c>
      <c r="C44" s="360">
        <v>88.7</v>
      </c>
      <c r="D44" s="360">
        <v>88.4</v>
      </c>
      <c r="E44" s="360">
        <v>87.1</v>
      </c>
      <c r="F44" s="360">
        <v>88.3</v>
      </c>
      <c r="G44" s="360">
        <v>87.3</v>
      </c>
      <c r="H44" s="360">
        <v>90.7</v>
      </c>
      <c r="I44" s="360">
        <v>91.4</v>
      </c>
      <c r="J44" s="360">
        <v>87.8</v>
      </c>
      <c r="K44" s="360">
        <v>90</v>
      </c>
      <c r="L44" s="360">
        <v>87</v>
      </c>
      <c r="M44" s="360">
        <v>88.4</v>
      </c>
      <c r="N44" s="360">
        <v>93.2</v>
      </c>
      <c r="O44" s="360">
        <v>93.7</v>
      </c>
      <c r="P44" s="360">
        <v>93.1</v>
      </c>
      <c r="Q44" s="360">
        <v>93</v>
      </c>
      <c r="R44" s="360">
        <v>92.1</v>
      </c>
      <c r="S44" s="360">
        <v>93.3</v>
      </c>
      <c r="T44" s="360">
        <v>93.5</v>
      </c>
      <c r="U44" s="360">
        <v>91.3</v>
      </c>
      <c r="V44" s="360">
        <v>94.3</v>
      </c>
      <c r="W44" s="360">
        <v>95.5</v>
      </c>
      <c r="X44" s="360">
        <v>95.2</v>
      </c>
      <c r="Y44" s="360">
        <v>96.2</v>
      </c>
      <c r="Z44" s="360">
        <v>89.4</v>
      </c>
      <c r="AA44" s="360">
        <v>93.1</v>
      </c>
      <c r="AB44" s="360">
        <v>93.7</v>
      </c>
      <c r="AC44" s="360">
        <v>91.1</v>
      </c>
      <c r="AD44" s="360">
        <v>84.6</v>
      </c>
      <c r="AE44" s="360">
        <v>80.5</v>
      </c>
      <c r="AF44" s="360">
        <v>96.8</v>
      </c>
      <c r="AG44" s="360">
        <v>101.9</v>
      </c>
      <c r="AH44" s="360">
        <v>97.4</v>
      </c>
      <c r="AI44" s="360">
        <v>93.1</v>
      </c>
      <c r="AJ44" s="360">
        <v>94.5</v>
      </c>
      <c r="AK44" s="360">
        <v>91.6</v>
      </c>
      <c r="AL44" s="360">
        <v>99.3</v>
      </c>
      <c r="AM44" s="360">
        <v>88.4</v>
      </c>
      <c r="AN44" s="360">
        <v>85.3</v>
      </c>
      <c r="AO44" s="360">
        <v>97.4</v>
      </c>
      <c r="AP44" s="360">
        <v>82.8</v>
      </c>
      <c r="AQ44" s="360">
        <v>101.2</v>
      </c>
      <c r="AR44" s="360">
        <v>100.2</v>
      </c>
      <c r="AS44" s="360">
        <v>120.4</v>
      </c>
      <c r="AT44" s="360">
        <v>97.9</v>
      </c>
      <c r="AU44" s="360">
        <v>102.1</v>
      </c>
      <c r="AV44" s="360">
        <v>94.8</v>
      </c>
      <c r="AW44" s="360">
        <v>93</v>
      </c>
      <c r="AY44" s="360">
        <v>91.7</v>
      </c>
      <c r="AZ44" s="360">
        <v>94.1</v>
      </c>
      <c r="BA44" s="360">
        <v>94.6</v>
      </c>
      <c r="BB44" s="360">
        <v>93.7</v>
      </c>
      <c r="BC44" s="360">
        <v>94.2</v>
      </c>
      <c r="BD44" s="360">
        <v>97.3</v>
      </c>
      <c r="BE44" s="360">
        <v>93.1</v>
      </c>
      <c r="BF44" s="360">
        <v>92.5</v>
      </c>
      <c r="BG44" s="360">
        <v>95</v>
      </c>
    </row>
    <row r="45" spans="1:59" ht="13.5" hidden="1" customHeight="1" x14ac:dyDescent="0.2">
      <c r="A45" s="365">
        <v>40725</v>
      </c>
      <c r="B45" s="360">
        <v>92.6</v>
      </c>
      <c r="C45" s="360">
        <v>88.8</v>
      </c>
      <c r="D45" s="360">
        <v>88.4</v>
      </c>
      <c r="E45" s="360">
        <v>87.1</v>
      </c>
      <c r="F45" s="360">
        <v>89</v>
      </c>
      <c r="G45" s="360">
        <v>87.7</v>
      </c>
      <c r="H45" s="360">
        <v>90.2</v>
      </c>
      <c r="I45" s="360">
        <v>91.5</v>
      </c>
      <c r="J45" s="360">
        <v>88.6</v>
      </c>
      <c r="K45" s="360">
        <v>89.1</v>
      </c>
      <c r="L45" s="360">
        <v>86.7</v>
      </c>
      <c r="M45" s="360">
        <v>89</v>
      </c>
      <c r="N45" s="360">
        <v>94.1</v>
      </c>
      <c r="O45" s="360">
        <v>94.9</v>
      </c>
      <c r="P45" s="360">
        <v>93.9</v>
      </c>
      <c r="Q45" s="360">
        <v>92.9</v>
      </c>
      <c r="R45" s="360">
        <v>92.1</v>
      </c>
      <c r="S45" s="360">
        <v>93.8</v>
      </c>
      <c r="T45" s="360">
        <v>92.9</v>
      </c>
      <c r="U45" s="360">
        <v>91</v>
      </c>
      <c r="V45" s="360">
        <v>94.2</v>
      </c>
      <c r="W45" s="360">
        <v>95.7</v>
      </c>
      <c r="X45" s="360">
        <v>95.6</v>
      </c>
      <c r="Y45" s="360">
        <v>96.2</v>
      </c>
      <c r="Z45" s="360">
        <v>92.9</v>
      </c>
      <c r="AA45" s="360">
        <v>93.1</v>
      </c>
      <c r="AB45" s="360">
        <v>93.7</v>
      </c>
      <c r="AC45" s="360">
        <v>91.4</v>
      </c>
      <c r="AD45" s="360">
        <v>93.3</v>
      </c>
      <c r="AE45" s="360">
        <v>90.9</v>
      </c>
      <c r="AF45" s="360">
        <v>96.7</v>
      </c>
      <c r="AG45" s="360">
        <v>101.2</v>
      </c>
      <c r="AH45" s="360">
        <v>97.9</v>
      </c>
      <c r="AI45" s="360">
        <v>93.4</v>
      </c>
      <c r="AJ45" s="360">
        <v>94.7</v>
      </c>
      <c r="AK45" s="360">
        <v>91.2</v>
      </c>
      <c r="AL45" s="360">
        <v>99.7</v>
      </c>
      <c r="AM45" s="360">
        <v>86.5</v>
      </c>
      <c r="AN45" s="360">
        <v>82.6</v>
      </c>
      <c r="AO45" s="360">
        <v>97.4</v>
      </c>
      <c r="AP45" s="360">
        <v>82.8</v>
      </c>
      <c r="AQ45" s="360">
        <v>101</v>
      </c>
      <c r="AR45" s="360">
        <v>100.2</v>
      </c>
      <c r="AS45" s="360">
        <v>118.6</v>
      </c>
      <c r="AT45" s="360">
        <v>97.7</v>
      </c>
      <c r="AU45" s="360">
        <v>102.6</v>
      </c>
      <c r="AV45" s="360">
        <v>94.8</v>
      </c>
      <c r="AW45" s="360">
        <v>91.3</v>
      </c>
      <c r="AY45" s="360">
        <v>91.7</v>
      </c>
      <c r="AZ45" s="360">
        <v>94.3</v>
      </c>
      <c r="BA45" s="360">
        <v>93.7</v>
      </c>
      <c r="BB45" s="360">
        <v>94.9</v>
      </c>
      <c r="BC45" s="360">
        <v>94.5</v>
      </c>
      <c r="BD45" s="360">
        <v>97.3</v>
      </c>
      <c r="BE45" s="360">
        <v>93.5</v>
      </c>
      <c r="BF45" s="360">
        <v>93.3</v>
      </c>
      <c r="BG45" s="360">
        <v>95</v>
      </c>
    </row>
    <row r="46" spans="1:59" ht="13.5" hidden="1" customHeight="1" x14ac:dyDescent="0.2">
      <c r="A46" s="365">
        <v>40756</v>
      </c>
      <c r="B46" s="360">
        <v>92.9</v>
      </c>
      <c r="C46" s="360">
        <v>89.2</v>
      </c>
      <c r="D46" s="360">
        <v>88.9</v>
      </c>
      <c r="E46" s="360">
        <v>87.9</v>
      </c>
      <c r="F46" s="360">
        <v>89.5</v>
      </c>
      <c r="G46" s="360">
        <v>87.4</v>
      </c>
      <c r="H46" s="360">
        <v>91</v>
      </c>
      <c r="I46" s="360">
        <v>91.4</v>
      </c>
      <c r="J46" s="360">
        <v>89</v>
      </c>
      <c r="K46" s="360">
        <v>88.4</v>
      </c>
      <c r="L46" s="360">
        <v>88.3</v>
      </c>
      <c r="M46" s="360">
        <v>88.2</v>
      </c>
      <c r="N46" s="360">
        <v>94</v>
      </c>
      <c r="O46" s="360">
        <v>95.1</v>
      </c>
      <c r="P46" s="360">
        <v>93.7</v>
      </c>
      <c r="Q46" s="360">
        <v>93.1</v>
      </c>
      <c r="R46" s="360">
        <v>92.2</v>
      </c>
      <c r="S46" s="360">
        <v>94</v>
      </c>
      <c r="T46" s="360">
        <v>93.1</v>
      </c>
      <c r="U46" s="360">
        <v>91.1</v>
      </c>
      <c r="V46" s="360">
        <v>94.6</v>
      </c>
      <c r="W46" s="360">
        <v>96.2</v>
      </c>
      <c r="X46" s="360">
        <v>96.3</v>
      </c>
      <c r="Y46" s="360">
        <v>96.1</v>
      </c>
      <c r="Z46" s="360">
        <v>93.1</v>
      </c>
      <c r="AA46" s="360">
        <v>93.1</v>
      </c>
      <c r="AB46" s="360">
        <v>93.7</v>
      </c>
      <c r="AC46" s="360">
        <v>91.8</v>
      </c>
      <c r="AD46" s="360">
        <v>93.3</v>
      </c>
      <c r="AE46" s="360">
        <v>91.5</v>
      </c>
      <c r="AF46" s="360">
        <v>97.2</v>
      </c>
      <c r="AG46" s="360">
        <v>102.9</v>
      </c>
      <c r="AH46" s="360">
        <v>97.9</v>
      </c>
      <c r="AI46" s="360">
        <v>93.3</v>
      </c>
      <c r="AJ46" s="360">
        <v>94.6</v>
      </c>
      <c r="AK46" s="360">
        <v>91.4</v>
      </c>
      <c r="AL46" s="360">
        <v>99.5</v>
      </c>
      <c r="AM46" s="360">
        <v>87.7</v>
      </c>
      <c r="AN46" s="360">
        <v>84.1</v>
      </c>
      <c r="AO46" s="360">
        <v>97.8</v>
      </c>
      <c r="AP46" s="360">
        <v>82.8</v>
      </c>
      <c r="AQ46" s="360">
        <v>100.5</v>
      </c>
      <c r="AR46" s="360">
        <v>99.6</v>
      </c>
      <c r="AS46" s="360">
        <v>118.3</v>
      </c>
      <c r="AT46" s="360">
        <v>97.8</v>
      </c>
      <c r="AU46" s="360">
        <v>102.4</v>
      </c>
      <c r="AV46" s="360">
        <v>94.8</v>
      </c>
      <c r="AW46" s="360">
        <v>92</v>
      </c>
      <c r="AY46" s="360">
        <v>91.7</v>
      </c>
      <c r="AZ46" s="360">
        <v>94.3</v>
      </c>
      <c r="BA46" s="360">
        <v>94.1</v>
      </c>
      <c r="BB46" s="360">
        <v>94.5</v>
      </c>
      <c r="BC46" s="360">
        <v>94.6</v>
      </c>
      <c r="BD46" s="360">
        <v>97.9</v>
      </c>
      <c r="BE46" s="360">
        <v>93.5</v>
      </c>
      <c r="BF46" s="360">
        <v>93.3</v>
      </c>
      <c r="BG46" s="360">
        <v>95</v>
      </c>
    </row>
    <row r="47" spans="1:59" ht="13.5" hidden="1" customHeight="1" x14ac:dyDescent="0.2">
      <c r="A47" s="365">
        <v>40787</v>
      </c>
      <c r="B47" s="360">
        <v>93.1</v>
      </c>
      <c r="C47" s="360">
        <v>89.8</v>
      </c>
      <c r="D47" s="360">
        <v>89.5</v>
      </c>
      <c r="E47" s="360">
        <v>87.8</v>
      </c>
      <c r="F47" s="360">
        <v>90.2</v>
      </c>
      <c r="G47" s="360">
        <v>87.7</v>
      </c>
      <c r="H47" s="360">
        <v>91.8</v>
      </c>
      <c r="I47" s="360">
        <v>90.9</v>
      </c>
      <c r="J47" s="360">
        <v>88</v>
      </c>
      <c r="K47" s="360">
        <v>89.1</v>
      </c>
      <c r="L47" s="360">
        <v>91.3</v>
      </c>
      <c r="M47" s="360">
        <v>89.6</v>
      </c>
      <c r="N47" s="360">
        <v>94.9</v>
      </c>
      <c r="O47" s="360">
        <v>95</v>
      </c>
      <c r="P47" s="360">
        <v>94.8</v>
      </c>
      <c r="Q47" s="360">
        <v>93.6</v>
      </c>
      <c r="R47" s="360">
        <v>92.2</v>
      </c>
      <c r="S47" s="360">
        <v>93.8</v>
      </c>
      <c r="T47" s="360">
        <v>94.3</v>
      </c>
      <c r="U47" s="360">
        <v>90.9</v>
      </c>
      <c r="V47" s="360">
        <v>95.6</v>
      </c>
      <c r="W47" s="360">
        <v>96.5</v>
      </c>
      <c r="X47" s="360">
        <v>96.7</v>
      </c>
      <c r="Y47" s="360">
        <v>96.1</v>
      </c>
      <c r="Z47" s="360">
        <v>93.5</v>
      </c>
      <c r="AA47" s="360">
        <v>94</v>
      </c>
      <c r="AB47" s="360">
        <v>94.4</v>
      </c>
      <c r="AC47" s="360">
        <v>93</v>
      </c>
      <c r="AD47" s="360">
        <v>93.3</v>
      </c>
      <c r="AE47" s="360">
        <v>91.5</v>
      </c>
      <c r="AF47" s="360">
        <v>97</v>
      </c>
      <c r="AG47" s="360">
        <v>101.3</v>
      </c>
      <c r="AH47" s="360">
        <v>96.2</v>
      </c>
      <c r="AI47" s="360">
        <v>94.4</v>
      </c>
      <c r="AJ47" s="360">
        <v>94.7</v>
      </c>
      <c r="AK47" s="360">
        <v>91.7</v>
      </c>
      <c r="AL47" s="360">
        <v>99.4</v>
      </c>
      <c r="AM47" s="360">
        <v>88.3</v>
      </c>
      <c r="AN47" s="360">
        <v>84.8</v>
      </c>
      <c r="AO47" s="360">
        <v>98</v>
      </c>
      <c r="AP47" s="360">
        <v>83.4</v>
      </c>
      <c r="AQ47" s="360">
        <v>100.5</v>
      </c>
      <c r="AR47" s="360">
        <v>99.6</v>
      </c>
      <c r="AS47" s="360">
        <v>116.6</v>
      </c>
      <c r="AT47" s="360">
        <v>97.4</v>
      </c>
      <c r="AU47" s="360">
        <v>100</v>
      </c>
      <c r="AV47" s="360">
        <v>97.2</v>
      </c>
      <c r="AW47" s="360">
        <v>92.2</v>
      </c>
      <c r="AY47" s="360">
        <v>91.7</v>
      </c>
      <c r="AZ47" s="360">
        <v>94.5</v>
      </c>
      <c r="BA47" s="360">
        <v>94.3</v>
      </c>
      <c r="BB47" s="360">
        <v>94.8</v>
      </c>
      <c r="BC47" s="360">
        <v>94.4</v>
      </c>
      <c r="BD47" s="360">
        <v>96.8</v>
      </c>
      <c r="BE47" s="360">
        <v>93.5</v>
      </c>
      <c r="BF47" s="360">
        <v>93.3</v>
      </c>
      <c r="BG47" s="360">
        <v>95</v>
      </c>
    </row>
    <row r="48" spans="1:59" ht="13.5" hidden="1" customHeight="1" x14ac:dyDescent="0.2">
      <c r="A48" s="365">
        <v>40817</v>
      </c>
      <c r="B48" s="360">
        <v>93.8</v>
      </c>
      <c r="C48" s="360">
        <v>91.6</v>
      </c>
      <c r="D48" s="360">
        <v>91.5</v>
      </c>
      <c r="E48" s="360">
        <v>88.6</v>
      </c>
      <c r="F48" s="360">
        <v>93.4</v>
      </c>
      <c r="G48" s="360">
        <v>87.3</v>
      </c>
      <c r="H48" s="360">
        <v>90.7</v>
      </c>
      <c r="I48" s="360">
        <v>92.4</v>
      </c>
      <c r="J48" s="360">
        <v>90.3</v>
      </c>
      <c r="K48" s="360">
        <v>94.8</v>
      </c>
      <c r="L48" s="360">
        <v>92.5</v>
      </c>
      <c r="M48" s="360">
        <v>90.8</v>
      </c>
      <c r="N48" s="360">
        <v>94.4</v>
      </c>
      <c r="O48" s="360">
        <v>93.4</v>
      </c>
      <c r="P48" s="360">
        <v>94.7</v>
      </c>
      <c r="Q48" s="360">
        <v>93.6</v>
      </c>
      <c r="R48" s="360">
        <v>92.3</v>
      </c>
      <c r="S48" s="360">
        <v>93.5</v>
      </c>
      <c r="T48" s="360">
        <v>94.1</v>
      </c>
      <c r="U48" s="360">
        <v>91.3</v>
      </c>
      <c r="V48" s="360">
        <v>95.6</v>
      </c>
      <c r="W48" s="360">
        <v>96.7</v>
      </c>
      <c r="X48" s="360">
        <v>97</v>
      </c>
      <c r="Y48" s="360">
        <v>96.1</v>
      </c>
      <c r="Z48" s="360">
        <v>93.6</v>
      </c>
      <c r="AA48" s="360">
        <v>94</v>
      </c>
      <c r="AB48" s="360">
        <v>94.4</v>
      </c>
      <c r="AC48" s="360">
        <v>93.2</v>
      </c>
      <c r="AD48" s="360">
        <v>93.3</v>
      </c>
      <c r="AE48" s="360">
        <v>91.6</v>
      </c>
      <c r="AF48" s="360">
        <v>97.2</v>
      </c>
      <c r="AG48" s="360">
        <v>101.5</v>
      </c>
      <c r="AH48" s="360">
        <v>96.9</v>
      </c>
      <c r="AI48" s="360">
        <v>94.6</v>
      </c>
      <c r="AJ48" s="360">
        <v>94.9</v>
      </c>
      <c r="AK48" s="360">
        <v>92.3</v>
      </c>
      <c r="AL48" s="360">
        <v>99.4</v>
      </c>
      <c r="AM48" s="360">
        <v>90.2</v>
      </c>
      <c r="AN48" s="360">
        <v>87.9</v>
      </c>
      <c r="AO48" s="360">
        <v>96.8</v>
      </c>
      <c r="AP48" s="360">
        <v>83.4</v>
      </c>
      <c r="AQ48" s="360">
        <v>100.5</v>
      </c>
      <c r="AR48" s="360">
        <v>99.7</v>
      </c>
      <c r="AS48" s="360">
        <v>117.1</v>
      </c>
      <c r="AT48" s="360">
        <v>96.7</v>
      </c>
      <c r="AU48" s="360">
        <v>100.4</v>
      </c>
      <c r="AV48" s="360">
        <v>97.2</v>
      </c>
      <c r="AW48" s="360">
        <v>88.3</v>
      </c>
      <c r="AY48" s="360">
        <v>91.7</v>
      </c>
      <c r="AZ48" s="360">
        <v>95.3</v>
      </c>
      <c r="BA48" s="360">
        <v>95.9</v>
      </c>
      <c r="BB48" s="360">
        <v>94.5</v>
      </c>
      <c r="BC48" s="360">
        <v>95.5</v>
      </c>
      <c r="BD48" s="360">
        <v>97.7</v>
      </c>
      <c r="BE48" s="360">
        <v>94.5</v>
      </c>
      <c r="BF48" s="360">
        <v>93.3</v>
      </c>
      <c r="BG48" s="360">
        <v>96.8</v>
      </c>
    </row>
    <row r="49" spans="1:59" ht="13.5" hidden="1" customHeight="1" x14ac:dyDescent="0.2">
      <c r="A49" s="365">
        <v>40848</v>
      </c>
      <c r="B49" s="360">
        <v>94.1</v>
      </c>
      <c r="C49" s="360">
        <v>92.6</v>
      </c>
      <c r="D49" s="360">
        <v>92.6</v>
      </c>
      <c r="E49" s="360">
        <v>90.7</v>
      </c>
      <c r="F49" s="360">
        <v>95.1</v>
      </c>
      <c r="G49" s="360">
        <v>87.2</v>
      </c>
      <c r="H49" s="360">
        <v>91.4</v>
      </c>
      <c r="I49" s="360">
        <v>94.1</v>
      </c>
      <c r="J49" s="360">
        <v>97.9</v>
      </c>
      <c r="K49" s="360">
        <v>93</v>
      </c>
      <c r="L49" s="360">
        <v>91.7</v>
      </c>
      <c r="M49" s="360">
        <v>90.7</v>
      </c>
      <c r="N49" s="360">
        <v>94.8</v>
      </c>
      <c r="O49" s="360">
        <v>96</v>
      </c>
      <c r="P49" s="360">
        <v>94.4</v>
      </c>
      <c r="Q49" s="360">
        <v>93.6</v>
      </c>
      <c r="R49" s="360">
        <v>92.4</v>
      </c>
      <c r="S49" s="360">
        <v>93.2</v>
      </c>
      <c r="T49" s="360">
        <v>93.6</v>
      </c>
      <c r="U49" s="360">
        <v>91.7</v>
      </c>
      <c r="V49" s="360">
        <v>95.5</v>
      </c>
      <c r="W49" s="360">
        <v>96.8</v>
      </c>
      <c r="X49" s="360">
        <v>97.1</v>
      </c>
      <c r="Y49" s="360">
        <v>96.2</v>
      </c>
      <c r="Z49" s="360">
        <v>93.6</v>
      </c>
      <c r="AA49" s="360">
        <v>94</v>
      </c>
      <c r="AB49" s="360">
        <v>94.4</v>
      </c>
      <c r="AC49" s="360">
        <v>93.8</v>
      </c>
      <c r="AD49" s="360">
        <v>93.3</v>
      </c>
      <c r="AE49" s="360">
        <v>91.6</v>
      </c>
      <c r="AF49" s="360">
        <v>96.9</v>
      </c>
      <c r="AG49" s="360">
        <v>100.4</v>
      </c>
      <c r="AH49" s="360">
        <v>96.7</v>
      </c>
      <c r="AI49" s="360">
        <v>94.6</v>
      </c>
      <c r="AJ49" s="360">
        <v>95</v>
      </c>
      <c r="AK49" s="360">
        <v>92.8</v>
      </c>
      <c r="AL49" s="360">
        <v>99.5</v>
      </c>
      <c r="AM49" s="360">
        <v>91.6</v>
      </c>
      <c r="AN49" s="360">
        <v>89.8</v>
      </c>
      <c r="AO49" s="360">
        <v>96.7</v>
      </c>
      <c r="AP49" s="360">
        <v>83.4</v>
      </c>
      <c r="AQ49" s="360">
        <v>100.2</v>
      </c>
      <c r="AR49" s="360">
        <v>99.7</v>
      </c>
      <c r="AS49" s="360">
        <v>110.3</v>
      </c>
      <c r="AT49" s="360">
        <v>97.8</v>
      </c>
      <c r="AU49" s="360">
        <v>100.2</v>
      </c>
      <c r="AV49" s="360">
        <v>97.4</v>
      </c>
      <c r="AW49" s="360">
        <v>93</v>
      </c>
      <c r="AY49" s="360">
        <v>91.7</v>
      </c>
      <c r="AZ49" s="360">
        <v>95.3</v>
      </c>
      <c r="BA49" s="360">
        <v>95.9</v>
      </c>
      <c r="BB49" s="360">
        <v>94.6</v>
      </c>
      <c r="BC49" s="360">
        <v>95.5</v>
      </c>
      <c r="BD49" s="360">
        <v>97.6</v>
      </c>
      <c r="BE49" s="360">
        <v>94.5</v>
      </c>
      <c r="BF49" s="360">
        <v>93.3</v>
      </c>
      <c r="BG49" s="360">
        <v>96.8</v>
      </c>
    </row>
    <row r="50" spans="1:59" ht="13.5" hidden="1" customHeight="1" x14ac:dyDescent="0.2">
      <c r="A50" s="365">
        <v>40878</v>
      </c>
      <c r="B50" s="360">
        <v>94.7</v>
      </c>
      <c r="C50" s="360">
        <v>93.6</v>
      </c>
      <c r="D50" s="360">
        <v>93.5</v>
      </c>
      <c r="E50" s="360">
        <v>91.8</v>
      </c>
      <c r="F50" s="360">
        <v>96.4</v>
      </c>
      <c r="G50" s="360">
        <v>88</v>
      </c>
      <c r="H50" s="360">
        <v>91.9</v>
      </c>
      <c r="I50" s="360">
        <v>96.2</v>
      </c>
      <c r="J50" s="360">
        <v>99.4</v>
      </c>
      <c r="K50" s="360">
        <v>93.6</v>
      </c>
      <c r="L50" s="360">
        <v>92.5</v>
      </c>
      <c r="M50" s="360">
        <v>90.3</v>
      </c>
      <c r="N50" s="360">
        <v>95.1</v>
      </c>
      <c r="O50" s="360">
        <v>96</v>
      </c>
      <c r="P50" s="360">
        <v>94.9</v>
      </c>
      <c r="Q50" s="360">
        <v>93.5</v>
      </c>
      <c r="R50" s="360">
        <v>92.1</v>
      </c>
      <c r="S50" s="360">
        <v>92.9</v>
      </c>
      <c r="T50" s="360">
        <v>92.1</v>
      </c>
      <c r="U50" s="360">
        <v>91.6</v>
      </c>
      <c r="V50" s="360">
        <v>95.6</v>
      </c>
      <c r="W50" s="360">
        <v>96.9</v>
      </c>
      <c r="X50" s="360">
        <v>97.3</v>
      </c>
      <c r="Y50" s="360">
        <v>96.3</v>
      </c>
      <c r="Z50" s="360">
        <v>94.1</v>
      </c>
      <c r="AA50" s="360">
        <v>94.9</v>
      </c>
      <c r="AB50" s="360">
        <v>95.3</v>
      </c>
      <c r="AC50" s="360">
        <v>93.6</v>
      </c>
      <c r="AD50" s="360">
        <v>93.3</v>
      </c>
      <c r="AE50" s="360">
        <v>91.6</v>
      </c>
      <c r="AF50" s="360">
        <v>97</v>
      </c>
      <c r="AG50" s="360">
        <v>99.6</v>
      </c>
      <c r="AH50" s="360">
        <v>97.5</v>
      </c>
      <c r="AI50" s="360">
        <v>95.3</v>
      </c>
      <c r="AJ50" s="360">
        <v>95</v>
      </c>
      <c r="AK50" s="360">
        <v>94.2</v>
      </c>
      <c r="AL50" s="360">
        <v>99.6</v>
      </c>
      <c r="AM50" s="360">
        <v>91</v>
      </c>
      <c r="AN50" s="360">
        <v>88.9</v>
      </c>
      <c r="AO50" s="360">
        <v>97</v>
      </c>
      <c r="AP50" s="360">
        <v>89.3</v>
      </c>
      <c r="AQ50" s="360">
        <v>100.2</v>
      </c>
      <c r="AR50" s="360">
        <v>99.7</v>
      </c>
      <c r="AS50" s="360">
        <v>109.5</v>
      </c>
      <c r="AT50" s="360">
        <v>97.1</v>
      </c>
      <c r="AU50" s="360">
        <v>97.9</v>
      </c>
      <c r="AV50" s="360">
        <v>97.4</v>
      </c>
      <c r="AW50" s="360">
        <v>95</v>
      </c>
      <c r="AY50" s="360">
        <v>91.7</v>
      </c>
      <c r="AZ50" s="360">
        <v>95.9</v>
      </c>
      <c r="BA50" s="360">
        <v>95.2</v>
      </c>
      <c r="BB50" s="360">
        <v>96.7</v>
      </c>
      <c r="BC50" s="360">
        <v>95.5</v>
      </c>
      <c r="BD50" s="360">
        <v>97.3</v>
      </c>
      <c r="BE50" s="360">
        <v>94.5</v>
      </c>
      <c r="BF50" s="360">
        <v>93.3</v>
      </c>
      <c r="BG50" s="360">
        <v>96.8</v>
      </c>
    </row>
    <row r="51" spans="1:59" ht="13.5" hidden="1" customHeight="1" x14ac:dyDescent="0.2">
      <c r="A51" s="365">
        <v>40909</v>
      </c>
      <c r="B51" s="360">
        <v>95</v>
      </c>
      <c r="C51" s="360">
        <v>94.1</v>
      </c>
      <c r="D51" s="360">
        <v>94</v>
      </c>
      <c r="E51" s="360">
        <v>91.8</v>
      </c>
      <c r="F51" s="360">
        <v>96.9</v>
      </c>
      <c r="G51" s="360">
        <v>88.9</v>
      </c>
      <c r="H51" s="360">
        <v>91.9</v>
      </c>
      <c r="I51" s="360">
        <v>97</v>
      </c>
      <c r="J51" s="360">
        <v>102.8</v>
      </c>
      <c r="K51" s="360">
        <v>94.9</v>
      </c>
      <c r="L51" s="360">
        <v>92.8</v>
      </c>
      <c r="M51" s="360">
        <v>91.9</v>
      </c>
      <c r="N51" s="360">
        <v>95.6</v>
      </c>
      <c r="O51" s="360">
        <v>96.9</v>
      </c>
      <c r="P51" s="360">
        <v>95.4</v>
      </c>
      <c r="Q51" s="360">
        <v>93.8</v>
      </c>
      <c r="R51" s="360">
        <v>92.7</v>
      </c>
      <c r="S51" s="360">
        <v>93.3</v>
      </c>
      <c r="T51" s="360">
        <v>95.5</v>
      </c>
      <c r="U51" s="360">
        <v>91.9</v>
      </c>
      <c r="V51" s="360">
        <v>95.4</v>
      </c>
      <c r="W51" s="360">
        <v>97.4</v>
      </c>
      <c r="X51" s="360">
        <v>97.7</v>
      </c>
      <c r="Y51" s="360">
        <v>96.8</v>
      </c>
      <c r="Z51" s="360">
        <v>94.1</v>
      </c>
      <c r="AA51" s="360">
        <v>94.9</v>
      </c>
      <c r="AB51" s="360">
        <v>95.3</v>
      </c>
      <c r="AC51" s="360">
        <v>94.3</v>
      </c>
      <c r="AD51" s="360">
        <v>93.3</v>
      </c>
      <c r="AE51" s="360">
        <v>91.6</v>
      </c>
      <c r="AF51" s="360">
        <v>97.6</v>
      </c>
      <c r="AG51" s="360">
        <v>100.6</v>
      </c>
      <c r="AH51" s="360">
        <v>97.8</v>
      </c>
      <c r="AI51" s="360">
        <v>95.5</v>
      </c>
      <c r="AJ51" s="360">
        <v>95.2</v>
      </c>
      <c r="AK51" s="360">
        <v>94.5</v>
      </c>
      <c r="AL51" s="360">
        <v>100.5</v>
      </c>
      <c r="AM51" s="360">
        <v>91</v>
      </c>
      <c r="AN51" s="360">
        <v>88.5</v>
      </c>
      <c r="AO51" s="360">
        <v>98</v>
      </c>
      <c r="AP51" s="360">
        <v>89.3</v>
      </c>
      <c r="AQ51" s="360">
        <v>100.1</v>
      </c>
      <c r="AR51" s="360">
        <v>99.7</v>
      </c>
      <c r="AS51" s="360">
        <v>107.8</v>
      </c>
      <c r="AT51" s="360">
        <v>96.9</v>
      </c>
      <c r="AU51" s="360">
        <v>98.2</v>
      </c>
      <c r="AV51" s="360">
        <v>98.2</v>
      </c>
      <c r="AW51" s="360">
        <v>92.2</v>
      </c>
      <c r="AY51" s="360">
        <v>91.7</v>
      </c>
      <c r="AZ51" s="360">
        <v>95.4</v>
      </c>
      <c r="BA51" s="360">
        <v>95.5</v>
      </c>
      <c r="BB51" s="360">
        <v>95.2</v>
      </c>
      <c r="BC51" s="360">
        <v>96.1</v>
      </c>
      <c r="BD51" s="360">
        <v>97.8</v>
      </c>
      <c r="BE51" s="360">
        <v>95.2</v>
      </c>
      <c r="BF51" s="360">
        <v>95.9</v>
      </c>
      <c r="BG51" s="360">
        <v>96.8</v>
      </c>
    </row>
    <row r="52" spans="1:59" ht="13.5" hidden="1" customHeight="1" x14ac:dyDescent="0.2">
      <c r="A52" s="365">
        <v>40940</v>
      </c>
      <c r="B52" s="360">
        <v>95.5</v>
      </c>
      <c r="C52" s="360">
        <v>94.1</v>
      </c>
      <c r="D52" s="360">
        <v>94</v>
      </c>
      <c r="E52" s="360">
        <v>93</v>
      </c>
      <c r="F52" s="360">
        <v>95.3</v>
      </c>
      <c r="G52" s="360">
        <v>88.4</v>
      </c>
      <c r="H52" s="360">
        <v>94.6</v>
      </c>
      <c r="I52" s="360">
        <v>96.7</v>
      </c>
      <c r="J52" s="360">
        <v>105.1</v>
      </c>
      <c r="K52" s="360">
        <v>92.9</v>
      </c>
      <c r="L52" s="360">
        <v>92.3</v>
      </c>
      <c r="M52" s="360">
        <v>92.2</v>
      </c>
      <c r="N52" s="360">
        <v>96.5</v>
      </c>
      <c r="O52" s="360">
        <v>95.8</v>
      </c>
      <c r="P52" s="360">
        <v>96.7</v>
      </c>
      <c r="Q52" s="360">
        <v>94</v>
      </c>
      <c r="R52" s="360">
        <v>93</v>
      </c>
      <c r="S52" s="360">
        <v>93.5</v>
      </c>
      <c r="T52" s="360">
        <v>94.8</v>
      </c>
      <c r="U52" s="360">
        <v>92.4</v>
      </c>
      <c r="V52" s="360">
        <v>95.5</v>
      </c>
      <c r="W52" s="360">
        <v>97.7</v>
      </c>
      <c r="X52" s="360">
        <v>97.8</v>
      </c>
      <c r="Y52" s="360">
        <v>97.9</v>
      </c>
      <c r="Z52" s="360">
        <v>94.2</v>
      </c>
      <c r="AA52" s="360">
        <v>94.9</v>
      </c>
      <c r="AB52" s="360">
        <v>95.3</v>
      </c>
      <c r="AC52" s="360">
        <v>94.5</v>
      </c>
      <c r="AD52" s="360">
        <v>93.3</v>
      </c>
      <c r="AE52" s="360">
        <v>91.7</v>
      </c>
      <c r="AF52" s="360">
        <v>97.2</v>
      </c>
      <c r="AG52" s="360">
        <v>99.7</v>
      </c>
      <c r="AH52" s="360">
        <v>98.6</v>
      </c>
      <c r="AI52" s="360">
        <v>95.1</v>
      </c>
      <c r="AJ52" s="360">
        <v>99.2</v>
      </c>
      <c r="AK52" s="360">
        <v>95.3</v>
      </c>
      <c r="AL52" s="360">
        <v>100.7</v>
      </c>
      <c r="AM52" s="360">
        <v>93.2</v>
      </c>
      <c r="AN52" s="360">
        <v>91.4</v>
      </c>
      <c r="AO52" s="360">
        <v>98.3</v>
      </c>
      <c r="AP52" s="360">
        <v>89.3</v>
      </c>
      <c r="AQ52" s="360">
        <v>99.9</v>
      </c>
      <c r="AR52" s="360">
        <v>99.4</v>
      </c>
      <c r="AS52" s="360">
        <v>108.3</v>
      </c>
      <c r="AT52" s="360">
        <v>97.9</v>
      </c>
      <c r="AU52" s="360">
        <v>99.4</v>
      </c>
      <c r="AV52" s="360">
        <v>98.4</v>
      </c>
      <c r="AW52" s="360">
        <v>94</v>
      </c>
      <c r="AY52" s="360">
        <v>91.7</v>
      </c>
      <c r="AZ52" s="360">
        <v>95.9</v>
      </c>
      <c r="BA52" s="360">
        <v>96.1</v>
      </c>
      <c r="BB52" s="360">
        <v>95.8</v>
      </c>
      <c r="BC52" s="360">
        <v>98.3</v>
      </c>
      <c r="BD52" s="360">
        <v>98.3</v>
      </c>
      <c r="BE52" s="360">
        <v>99.6</v>
      </c>
      <c r="BF52" s="360">
        <v>95.9</v>
      </c>
      <c r="BG52" s="360">
        <v>96.8</v>
      </c>
    </row>
    <row r="53" spans="1:59" ht="13.5" hidden="1" customHeight="1" x14ac:dyDescent="0.2">
      <c r="A53" s="365">
        <v>40969</v>
      </c>
      <c r="B53" s="360">
        <v>96.7</v>
      </c>
      <c r="C53" s="360">
        <v>94.9</v>
      </c>
      <c r="D53" s="360">
        <v>94.8</v>
      </c>
      <c r="E53" s="360">
        <v>93.4</v>
      </c>
      <c r="F53" s="360">
        <v>95.2</v>
      </c>
      <c r="G53" s="360">
        <v>93.6</v>
      </c>
      <c r="H53" s="360">
        <v>97.1</v>
      </c>
      <c r="I53" s="360">
        <v>95.6</v>
      </c>
      <c r="J53" s="360">
        <v>104.7</v>
      </c>
      <c r="K53" s="360">
        <v>92</v>
      </c>
      <c r="L53" s="360">
        <v>98</v>
      </c>
      <c r="M53" s="360">
        <v>93.9</v>
      </c>
      <c r="N53" s="360">
        <v>97.9</v>
      </c>
      <c r="O53" s="360">
        <v>99.1</v>
      </c>
      <c r="P53" s="360">
        <v>97.7</v>
      </c>
      <c r="Q53" s="360">
        <v>98.1</v>
      </c>
      <c r="R53" s="360">
        <v>98.8</v>
      </c>
      <c r="S53" s="360">
        <v>97.8</v>
      </c>
      <c r="T53" s="360">
        <v>97.9</v>
      </c>
      <c r="U53" s="360">
        <v>99.6</v>
      </c>
      <c r="V53" s="360">
        <v>97.4</v>
      </c>
      <c r="W53" s="360">
        <v>98.2</v>
      </c>
      <c r="X53" s="360">
        <v>98.3</v>
      </c>
      <c r="Y53" s="360">
        <v>98</v>
      </c>
      <c r="Z53" s="360">
        <v>95.3</v>
      </c>
      <c r="AA53" s="360">
        <v>96.9</v>
      </c>
      <c r="AB53" s="360">
        <v>97.3</v>
      </c>
      <c r="AC53" s="360">
        <v>95</v>
      </c>
      <c r="AD53" s="360">
        <v>93.3</v>
      </c>
      <c r="AE53" s="360">
        <v>91.8</v>
      </c>
      <c r="AF53" s="360">
        <v>97.7</v>
      </c>
      <c r="AG53" s="360">
        <v>99.3</v>
      </c>
      <c r="AH53" s="360">
        <v>99.4</v>
      </c>
      <c r="AI53" s="360">
        <v>96</v>
      </c>
      <c r="AJ53" s="360">
        <v>99.3</v>
      </c>
      <c r="AK53" s="360">
        <v>96.2</v>
      </c>
      <c r="AL53" s="360">
        <v>100.6</v>
      </c>
      <c r="AM53" s="360">
        <v>95.1</v>
      </c>
      <c r="AN53" s="360">
        <v>93.8</v>
      </c>
      <c r="AO53" s="360">
        <v>98.9</v>
      </c>
      <c r="AP53" s="360">
        <v>90.7</v>
      </c>
      <c r="AQ53" s="360">
        <v>99.8</v>
      </c>
      <c r="AR53" s="360">
        <v>99.4</v>
      </c>
      <c r="AS53" s="360">
        <v>105.3</v>
      </c>
      <c r="AT53" s="360">
        <v>97.4</v>
      </c>
      <c r="AU53" s="360">
        <v>98.7</v>
      </c>
      <c r="AV53" s="360">
        <v>98.4</v>
      </c>
      <c r="AW53" s="360">
        <v>93.6</v>
      </c>
      <c r="AY53" s="360">
        <v>100</v>
      </c>
      <c r="AZ53" s="360">
        <v>97.6</v>
      </c>
      <c r="BA53" s="360">
        <v>97.1</v>
      </c>
      <c r="BB53" s="360">
        <v>98.2</v>
      </c>
      <c r="BC53" s="360">
        <v>98.7</v>
      </c>
      <c r="BD53" s="360">
        <v>99.2</v>
      </c>
      <c r="BE53" s="360">
        <v>99.6</v>
      </c>
      <c r="BF53" s="360">
        <v>99</v>
      </c>
      <c r="BG53" s="360">
        <v>96.8</v>
      </c>
    </row>
    <row r="54" spans="1:59" ht="13.5" hidden="1" customHeight="1" x14ac:dyDescent="0.2">
      <c r="A54" s="365">
        <v>41000</v>
      </c>
      <c r="B54" s="360">
        <v>97</v>
      </c>
      <c r="C54" s="360">
        <v>94.6</v>
      </c>
      <c r="D54" s="360">
        <v>94.5</v>
      </c>
      <c r="E54" s="360">
        <v>93.3</v>
      </c>
      <c r="F54" s="360">
        <v>94.1</v>
      </c>
      <c r="G54" s="360">
        <v>93.2</v>
      </c>
      <c r="H54" s="360">
        <v>98</v>
      </c>
      <c r="I54" s="360">
        <v>95.6</v>
      </c>
      <c r="J54" s="360">
        <v>98.7</v>
      </c>
      <c r="K54" s="360">
        <v>92.3</v>
      </c>
      <c r="L54" s="360">
        <v>98.8</v>
      </c>
      <c r="M54" s="360">
        <v>93.3</v>
      </c>
      <c r="N54" s="360">
        <v>98</v>
      </c>
      <c r="O54" s="360">
        <v>99.3</v>
      </c>
      <c r="P54" s="360">
        <v>97.6</v>
      </c>
      <c r="Q54" s="360">
        <v>99.4</v>
      </c>
      <c r="R54" s="360">
        <v>100.3</v>
      </c>
      <c r="S54" s="360">
        <v>100.5</v>
      </c>
      <c r="T54" s="360">
        <v>97.7</v>
      </c>
      <c r="U54" s="360">
        <v>100.8</v>
      </c>
      <c r="V54" s="360">
        <v>98.2</v>
      </c>
      <c r="W54" s="360">
        <v>98.3</v>
      </c>
      <c r="X54" s="360">
        <v>98.4</v>
      </c>
      <c r="Y54" s="360">
        <v>98.3</v>
      </c>
      <c r="Z54" s="360">
        <v>95.5</v>
      </c>
      <c r="AA54" s="360">
        <v>96.9</v>
      </c>
      <c r="AB54" s="360">
        <v>97.3</v>
      </c>
      <c r="AC54" s="360">
        <v>95.3</v>
      </c>
      <c r="AD54" s="360">
        <v>93.3</v>
      </c>
      <c r="AE54" s="360">
        <v>92.3</v>
      </c>
      <c r="AF54" s="360">
        <v>98.1</v>
      </c>
      <c r="AG54" s="360">
        <v>99.9</v>
      </c>
      <c r="AH54" s="360">
        <v>100</v>
      </c>
      <c r="AI54" s="360">
        <v>96.3</v>
      </c>
      <c r="AJ54" s="360">
        <v>99.4</v>
      </c>
      <c r="AK54" s="360">
        <v>97.8</v>
      </c>
      <c r="AL54" s="360">
        <v>100.7</v>
      </c>
      <c r="AM54" s="360">
        <v>99.8</v>
      </c>
      <c r="AN54" s="360">
        <v>99.7</v>
      </c>
      <c r="AO54" s="360">
        <v>100</v>
      </c>
      <c r="AP54" s="360">
        <v>90.9</v>
      </c>
      <c r="AQ54" s="360">
        <v>99.9</v>
      </c>
      <c r="AR54" s="360">
        <v>99.7</v>
      </c>
      <c r="AS54" s="360">
        <v>103.3</v>
      </c>
      <c r="AT54" s="360">
        <v>97.7</v>
      </c>
      <c r="AU54" s="360">
        <v>97.8</v>
      </c>
      <c r="AV54" s="360">
        <v>98.8</v>
      </c>
      <c r="AW54" s="360">
        <v>95.6</v>
      </c>
      <c r="AY54" s="360">
        <v>100</v>
      </c>
      <c r="AZ54" s="360">
        <v>97.9</v>
      </c>
      <c r="BA54" s="360">
        <v>97.7</v>
      </c>
      <c r="BB54" s="360">
        <v>98.2</v>
      </c>
      <c r="BC54" s="360">
        <v>98.9</v>
      </c>
      <c r="BD54" s="360">
        <v>99.8</v>
      </c>
      <c r="BE54" s="360">
        <v>99.9</v>
      </c>
      <c r="BF54" s="360">
        <v>99.1</v>
      </c>
      <c r="BG54" s="360">
        <v>96.8</v>
      </c>
    </row>
    <row r="55" spans="1:59" ht="13.5" hidden="1" customHeight="1" x14ac:dyDescent="0.2">
      <c r="A55" s="365">
        <v>41030</v>
      </c>
      <c r="B55" s="360">
        <v>97.1</v>
      </c>
      <c r="C55" s="360">
        <v>94.5</v>
      </c>
      <c r="D55" s="360">
        <v>94.3</v>
      </c>
      <c r="E55" s="360">
        <v>93.9</v>
      </c>
      <c r="F55" s="360">
        <v>93.8</v>
      </c>
      <c r="G55" s="360">
        <v>94.1</v>
      </c>
      <c r="H55" s="360">
        <v>98.2</v>
      </c>
      <c r="I55" s="360">
        <v>95.9</v>
      </c>
      <c r="J55" s="360">
        <v>95.9</v>
      </c>
      <c r="K55" s="360">
        <v>90.3</v>
      </c>
      <c r="L55" s="360">
        <v>98.8</v>
      </c>
      <c r="M55" s="360">
        <v>93.7</v>
      </c>
      <c r="N55" s="360">
        <v>98.4</v>
      </c>
      <c r="O55" s="360">
        <v>99.4</v>
      </c>
      <c r="P55" s="360">
        <v>98.1</v>
      </c>
      <c r="Q55" s="360">
        <v>99.8</v>
      </c>
      <c r="R55" s="360">
        <v>100.9</v>
      </c>
      <c r="S55" s="360">
        <v>100.5</v>
      </c>
      <c r="T55" s="360">
        <v>98.4</v>
      </c>
      <c r="U55" s="360">
        <v>101.6</v>
      </c>
      <c r="V55" s="360">
        <v>98.2</v>
      </c>
      <c r="W55" s="360">
        <v>98.4</v>
      </c>
      <c r="X55" s="360">
        <v>98.6</v>
      </c>
      <c r="Y55" s="360">
        <v>98.3</v>
      </c>
      <c r="Z55" s="360">
        <v>95.7</v>
      </c>
      <c r="AA55" s="360">
        <v>96.9</v>
      </c>
      <c r="AB55" s="360">
        <v>97.3</v>
      </c>
      <c r="AC55" s="360">
        <v>97.3</v>
      </c>
      <c r="AD55" s="360">
        <v>93.3</v>
      </c>
      <c r="AE55" s="360">
        <v>92.7</v>
      </c>
      <c r="AF55" s="360">
        <v>98.5</v>
      </c>
      <c r="AG55" s="360">
        <v>99.7</v>
      </c>
      <c r="AH55" s="360">
        <v>101.3</v>
      </c>
      <c r="AI55" s="360">
        <v>96.5</v>
      </c>
      <c r="AJ55" s="360">
        <v>99.8</v>
      </c>
      <c r="AK55" s="360">
        <v>98.2</v>
      </c>
      <c r="AL55" s="360">
        <v>100.4</v>
      </c>
      <c r="AM55" s="360">
        <v>101.8</v>
      </c>
      <c r="AN55" s="360">
        <v>102.1</v>
      </c>
      <c r="AO55" s="360">
        <v>100.8</v>
      </c>
      <c r="AP55" s="360">
        <v>90.9</v>
      </c>
      <c r="AQ55" s="360">
        <v>99.8</v>
      </c>
      <c r="AR55" s="360">
        <v>99.6</v>
      </c>
      <c r="AS55" s="360">
        <v>103.8</v>
      </c>
      <c r="AT55" s="360">
        <v>97.8</v>
      </c>
      <c r="AU55" s="360">
        <v>100.2</v>
      </c>
      <c r="AV55" s="360">
        <v>98.8</v>
      </c>
      <c r="AW55" s="360">
        <v>91</v>
      </c>
      <c r="AY55" s="360">
        <v>100</v>
      </c>
      <c r="AZ55" s="360">
        <v>98.1</v>
      </c>
      <c r="BA55" s="360">
        <v>98.1</v>
      </c>
      <c r="BB55" s="360">
        <v>98.2</v>
      </c>
      <c r="BC55" s="360">
        <v>98.7</v>
      </c>
      <c r="BD55" s="360">
        <v>98.1</v>
      </c>
      <c r="BE55" s="360">
        <v>99.9</v>
      </c>
      <c r="BF55" s="360">
        <v>99.1</v>
      </c>
      <c r="BG55" s="360">
        <v>96.8</v>
      </c>
    </row>
    <row r="56" spans="1:59" ht="13.5" hidden="1" customHeight="1" x14ac:dyDescent="0.2">
      <c r="A56" s="365">
        <v>41061</v>
      </c>
      <c r="B56" s="360">
        <v>97.2</v>
      </c>
      <c r="C56" s="360">
        <v>94.4</v>
      </c>
      <c r="D56" s="360">
        <v>94.1</v>
      </c>
      <c r="E56" s="360">
        <v>94</v>
      </c>
      <c r="F56" s="360">
        <v>93.6</v>
      </c>
      <c r="G56" s="360">
        <v>94</v>
      </c>
      <c r="H56" s="360">
        <v>98.2</v>
      </c>
      <c r="I56" s="360">
        <v>97.1</v>
      </c>
      <c r="J56" s="360">
        <v>85.9</v>
      </c>
      <c r="K56" s="360">
        <v>90</v>
      </c>
      <c r="L56" s="360">
        <v>99.5</v>
      </c>
      <c r="M56" s="360">
        <v>93.6</v>
      </c>
      <c r="N56" s="360">
        <v>99.6</v>
      </c>
      <c r="O56" s="360">
        <v>100.3</v>
      </c>
      <c r="P56" s="360">
        <v>99.4</v>
      </c>
      <c r="Q56" s="360">
        <v>100.1</v>
      </c>
      <c r="R56" s="360">
        <v>101.3</v>
      </c>
      <c r="S56" s="360">
        <v>101.8</v>
      </c>
      <c r="T56" s="360">
        <v>99</v>
      </c>
      <c r="U56" s="360">
        <v>101.6</v>
      </c>
      <c r="V56" s="360">
        <v>98.4</v>
      </c>
      <c r="W56" s="360">
        <v>98.6</v>
      </c>
      <c r="X56" s="360">
        <v>98.6</v>
      </c>
      <c r="Y56" s="360">
        <v>98.7</v>
      </c>
      <c r="Z56" s="360">
        <v>96.1</v>
      </c>
      <c r="AA56" s="360">
        <v>97.9</v>
      </c>
      <c r="AB56" s="360">
        <v>97.9</v>
      </c>
      <c r="AC56" s="360">
        <v>98.3</v>
      </c>
      <c r="AD56" s="360">
        <v>93.3</v>
      </c>
      <c r="AE56" s="360">
        <v>92.8</v>
      </c>
      <c r="AF56" s="360">
        <v>99</v>
      </c>
      <c r="AG56" s="360">
        <v>98.8</v>
      </c>
      <c r="AH56" s="360">
        <v>100.9</v>
      </c>
      <c r="AI56" s="360">
        <v>98.4</v>
      </c>
      <c r="AJ56" s="360">
        <v>99.9</v>
      </c>
      <c r="AK56" s="360">
        <v>98.2</v>
      </c>
      <c r="AL56" s="360">
        <v>100.3</v>
      </c>
      <c r="AM56" s="360">
        <v>98.3</v>
      </c>
      <c r="AN56" s="360">
        <v>97.4</v>
      </c>
      <c r="AO56" s="360">
        <v>100.6</v>
      </c>
      <c r="AP56" s="360">
        <v>94.8</v>
      </c>
      <c r="AQ56" s="360">
        <v>99.8</v>
      </c>
      <c r="AR56" s="360">
        <v>99.6</v>
      </c>
      <c r="AS56" s="360">
        <v>103.3</v>
      </c>
      <c r="AT56" s="360">
        <v>98</v>
      </c>
      <c r="AU56" s="360">
        <v>99.5</v>
      </c>
      <c r="AV56" s="360">
        <v>98.8</v>
      </c>
      <c r="AW56" s="360">
        <v>93.9</v>
      </c>
      <c r="AY56" s="360">
        <v>100</v>
      </c>
      <c r="AZ56" s="360">
        <v>98.2</v>
      </c>
      <c r="BA56" s="360">
        <v>98.1</v>
      </c>
      <c r="BB56" s="360">
        <v>98.3</v>
      </c>
      <c r="BC56" s="360">
        <v>98.9</v>
      </c>
      <c r="BD56" s="360">
        <v>99.3</v>
      </c>
      <c r="BE56" s="360">
        <v>99.9</v>
      </c>
      <c r="BF56" s="360">
        <v>99.2</v>
      </c>
      <c r="BG56" s="360">
        <v>96.8</v>
      </c>
    </row>
    <row r="57" spans="1:59" ht="13.5" hidden="1" customHeight="1" x14ac:dyDescent="0.2">
      <c r="A57" s="365">
        <v>41091</v>
      </c>
      <c r="B57" s="360">
        <v>97.5</v>
      </c>
      <c r="C57" s="360">
        <v>94.3</v>
      </c>
      <c r="D57" s="360">
        <v>94</v>
      </c>
      <c r="E57" s="360">
        <v>93.6</v>
      </c>
      <c r="F57" s="360">
        <v>93.4</v>
      </c>
      <c r="G57" s="360">
        <v>95.7</v>
      </c>
      <c r="H57" s="360">
        <v>98.2</v>
      </c>
      <c r="I57" s="360">
        <v>96.7</v>
      </c>
      <c r="J57" s="360">
        <v>88</v>
      </c>
      <c r="K57" s="360">
        <v>89.8</v>
      </c>
      <c r="L57" s="360">
        <v>99</v>
      </c>
      <c r="M57" s="360">
        <v>94.5</v>
      </c>
      <c r="N57" s="360">
        <v>99.2</v>
      </c>
      <c r="O57" s="360">
        <v>100.8</v>
      </c>
      <c r="P57" s="360">
        <v>98.7</v>
      </c>
      <c r="Q57" s="360">
        <v>99.9</v>
      </c>
      <c r="R57" s="360">
        <v>100.7</v>
      </c>
      <c r="S57" s="360">
        <v>101.2</v>
      </c>
      <c r="T57" s="360">
        <v>97.7</v>
      </c>
      <c r="U57" s="360">
        <v>101.1</v>
      </c>
      <c r="V57" s="360">
        <v>98.7</v>
      </c>
      <c r="W57" s="360">
        <v>98.6</v>
      </c>
      <c r="X57" s="360">
        <v>98.6</v>
      </c>
      <c r="Y57" s="360">
        <v>98.7</v>
      </c>
      <c r="Z57" s="360">
        <v>98.6</v>
      </c>
      <c r="AA57" s="360">
        <v>97.9</v>
      </c>
      <c r="AB57" s="360">
        <v>97.9</v>
      </c>
      <c r="AC57" s="360">
        <v>97.9</v>
      </c>
      <c r="AD57" s="360">
        <v>100</v>
      </c>
      <c r="AE57" s="360">
        <v>99.7</v>
      </c>
      <c r="AF57" s="360">
        <v>99.6</v>
      </c>
      <c r="AG57" s="360">
        <v>99.9</v>
      </c>
      <c r="AH57" s="360">
        <v>102</v>
      </c>
      <c r="AI57" s="360">
        <v>98.3</v>
      </c>
      <c r="AJ57" s="360">
        <v>99.5</v>
      </c>
      <c r="AK57" s="360">
        <v>96.7</v>
      </c>
      <c r="AL57" s="360">
        <v>100.3</v>
      </c>
      <c r="AM57" s="360">
        <v>92.8</v>
      </c>
      <c r="AN57" s="360">
        <v>90</v>
      </c>
      <c r="AO57" s="360">
        <v>100.8</v>
      </c>
      <c r="AP57" s="360">
        <v>95.2</v>
      </c>
      <c r="AQ57" s="360">
        <v>99.9</v>
      </c>
      <c r="AR57" s="360">
        <v>99.7</v>
      </c>
      <c r="AS57" s="360">
        <v>103</v>
      </c>
      <c r="AT57" s="360">
        <v>98.8</v>
      </c>
      <c r="AU57" s="360">
        <v>100.5</v>
      </c>
      <c r="AV57" s="360">
        <v>99.3</v>
      </c>
      <c r="AW57" s="360">
        <v>94.5</v>
      </c>
      <c r="AY57" s="360">
        <v>100</v>
      </c>
      <c r="AZ57" s="360">
        <v>98.1</v>
      </c>
      <c r="BA57" s="360">
        <v>98.1</v>
      </c>
      <c r="BB57" s="360">
        <v>98.2</v>
      </c>
      <c r="BC57" s="360">
        <v>98.9</v>
      </c>
      <c r="BD57" s="360">
        <v>98.8</v>
      </c>
      <c r="BE57" s="360">
        <v>100</v>
      </c>
      <c r="BF57" s="360">
        <v>100</v>
      </c>
      <c r="BG57" s="360">
        <v>96.8</v>
      </c>
    </row>
    <row r="58" spans="1:59" ht="13.5" hidden="1" customHeight="1" x14ac:dyDescent="0.2">
      <c r="A58" s="365">
        <v>41122</v>
      </c>
      <c r="B58" s="360">
        <v>97.7</v>
      </c>
      <c r="C58" s="360">
        <v>94.4</v>
      </c>
      <c r="D58" s="360">
        <v>94.1</v>
      </c>
      <c r="E58" s="360">
        <v>93.8</v>
      </c>
      <c r="F58" s="360">
        <v>93.6</v>
      </c>
      <c r="G58" s="360">
        <v>95.6</v>
      </c>
      <c r="H58" s="360">
        <v>97.7</v>
      </c>
      <c r="I58" s="360">
        <v>96.7</v>
      </c>
      <c r="J58" s="360">
        <v>88.5</v>
      </c>
      <c r="K58" s="360">
        <v>89.6</v>
      </c>
      <c r="L58" s="360">
        <v>98.1</v>
      </c>
      <c r="M58" s="360">
        <v>96.3</v>
      </c>
      <c r="N58" s="360">
        <v>100</v>
      </c>
      <c r="O58" s="360">
        <v>99.8</v>
      </c>
      <c r="P58" s="360">
        <v>100</v>
      </c>
      <c r="Q58" s="360">
        <v>100.2</v>
      </c>
      <c r="R58" s="360">
        <v>100.7</v>
      </c>
      <c r="S58" s="360">
        <v>101</v>
      </c>
      <c r="T58" s="360">
        <v>99</v>
      </c>
      <c r="U58" s="360">
        <v>100.9</v>
      </c>
      <c r="V58" s="360">
        <v>99.6</v>
      </c>
      <c r="W58" s="360">
        <v>98.9</v>
      </c>
      <c r="X58" s="360">
        <v>99</v>
      </c>
      <c r="Y58" s="360">
        <v>99</v>
      </c>
      <c r="Z58" s="360">
        <v>98.6</v>
      </c>
      <c r="AA58" s="360">
        <v>97.9</v>
      </c>
      <c r="AB58" s="360">
        <v>97.9</v>
      </c>
      <c r="AC58" s="360">
        <v>98.3</v>
      </c>
      <c r="AD58" s="360">
        <v>100</v>
      </c>
      <c r="AE58" s="360">
        <v>99.7</v>
      </c>
      <c r="AF58" s="360">
        <v>99.6</v>
      </c>
      <c r="AG58" s="360">
        <v>99.3</v>
      </c>
      <c r="AH58" s="360">
        <v>102.9</v>
      </c>
      <c r="AI58" s="360">
        <v>98.4</v>
      </c>
      <c r="AJ58" s="360">
        <v>99.8</v>
      </c>
      <c r="AK58" s="360">
        <v>97.1</v>
      </c>
      <c r="AL58" s="360">
        <v>100.4</v>
      </c>
      <c r="AM58" s="360">
        <v>94.1</v>
      </c>
      <c r="AN58" s="360">
        <v>91.9</v>
      </c>
      <c r="AO58" s="360">
        <v>100.5</v>
      </c>
      <c r="AP58" s="360">
        <v>95.2</v>
      </c>
      <c r="AQ58" s="360">
        <v>100</v>
      </c>
      <c r="AR58" s="360">
        <v>99.8</v>
      </c>
      <c r="AS58" s="360">
        <v>103</v>
      </c>
      <c r="AT58" s="360">
        <v>98.8</v>
      </c>
      <c r="AU58" s="360">
        <v>100.2</v>
      </c>
      <c r="AV58" s="360">
        <v>99.3</v>
      </c>
      <c r="AW58" s="360">
        <v>95.4</v>
      </c>
      <c r="AY58" s="360">
        <v>100</v>
      </c>
      <c r="AZ58" s="360">
        <v>98.2</v>
      </c>
      <c r="BA58" s="360">
        <v>97.9</v>
      </c>
      <c r="BB58" s="360">
        <v>98.5</v>
      </c>
      <c r="BC58" s="360">
        <v>98.9</v>
      </c>
      <c r="BD58" s="360">
        <v>98.8</v>
      </c>
      <c r="BE58" s="360">
        <v>100</v>
      </c>
      <c r="BF58" s="360">
        <v>100</v>
      </c>
      <c r="BG58" s="360">
        <v>96.8</v>
      </c>
    </row>
    <row r="59" spans="1:59" ht="13.5" hidden="1" customHeight="1" x14ac:dyDescent="0.2">
      <c r="A59" s="365">
        <v>41153</v>
      </c>
      <c r="B59" s="360">
        <v>98.7</v>
      </c>
      <c r="C59" s="360">
        <v>95.9</v>
      </c>
      <c r="D59" s="360">
        <v>95.7</v>
      </c>
      <c r="E59" s="360">
        <v>95.1</v>
      </c>
      <c r="F59" s="360">
        <v>96</v>
      </c>
      <c r="G59" s="360">
        <v>96.4</v>
      </c>
      <c r="H59" s="360">
        <v>98.5</v>
      </c>
      <c r="I59" s="360">
        <v>97.4</v>
      </c>
      <c r="J59" s="360">
        <v>92.5</v>
      </c>
      <c r="K59" s="360">
        <v>90.6</v>
      </c>
      <c r="L59" s="360">
        <v>99.9</v>
      </c>
      <c r="M59" s="360">
        <v>97.8</v>
      </c>
      <c r="N59" s="360">
        <v>100.1</v>
      </c>
      <c r="O59" s="360">
        <v>100.4</v>
      </c>
      <c r="P59" s="360">
        <v>100</v>
      </c>
      <c r="Q59" s="360">
        <v>100.4</v>
      </c>
      <c r="R59" s="360">
        <v>100.7</v>
      </c>
      <c r="S59" s="360">
        <v>100.7</v>
      </c>
      <c r="T59" s="360">
        <v>100.5</v>
      </c>
      <c r="U59" s="360">
        <v>100.9</v>
      </c>
      <c r="V59" s="360">
        <v>99.8</v>
      </c>
      <c r="W59" s="360">
        <v>99.6</v>
      </c>
      <c r="X59" s="360">
        <v>99.6</v>
      </c>
      <c r="Y59" s="360">
        <v>99.8</v>
      </c>
      <c r="Z59" s="360">
        <v>99.2</v>
      </c>
      <c r="AA59" s="360">
        <v>99</v>
      </c>
      <c r="AB59" s="360">
        <v>98.9</v>
      </c>
      <c r="AC59" s="360">
        <v>98.8</v>
      </c>
      <c r="AD59" s="360">
        <v>100</v>
      </c>
      <c r="AE59" s="360">
        <v>99.7</v>
      </c>
      <c r="AF59" s="360">
        <v>99.5</v>
      </c>
      <c r="AG59" s="360">
        <v>99.4</v>
      </c>
      <c r="AH59" s="360">
        <v>101.8</v>
      </c>
      <c r="AI59" s="360">
        <v>98.7</v>
      </c>
      <c r="AJ59" s="360">
        <v>99.9</v>
      </c>
      <c r="AK59" s="360">
        <v>99.6</v>
      </c>
      <c r="AL59" s="360">
        <v>100.3</v>
      </c>
      <c r="AM59" s="360">
        <v>99.9</v>
      </c>
      <c r="AN59" s="360">
        <v>99.8</v>
      </c>
      <c r="AO59" s="360">
        <v>100.3</v>
      </c>
      <c r="AP59" s="360">
        <v>98</v>
      </c>
      <c r="AQ59" s="360">
        <v>100</v>
      </c>
      <c r="AR59" s="360">
        <v>99.8</v>
      </c>
      <c r="AS59" s="360">
        <v>102.5</v>
      </c>
      <c r="AT59" s="360">
        <v>99</v>
      </c>
      <c r="AU59" s="360">
        <v>99.6</v>
      </c>
      <c r="AV59" s="360">
        <v>100</v>
      </c>
      <c r="AW59" s="360">
        <v>96.2</v>
      </c>
      <c r="AY59" s="360">
        <v>100</v>
      </c>
      <c r="AZ59" s="360">
        <v>98.9</v>
      </c>
      <c r="BA59" s="360">
        <v>98.9</v>
      </c>
      <c r="BB59" s="360">
        <v>99</v>
      </c>
      <c r="BC59" s="360">
        <v>99</v>
      </c>
      <c r="BD59" s="360">
        <v>99.1</v>
      </c>
      <c r="BE59" s="360">
        <v>100</v>
      </c>
      <c r="BF59" s="360">
        <v>100</v>
      </c>
      <c r="BG59" s="360">
        <v>96.8</v>
      </c>
    </row>
    <row r="60" spans="1:59" ht="13.5" hidden="1" customHeight="1" x14ac:dyDescent="0.2">
      <c r="A60" s="365">
        <v>41183</v>
      </c>
      <c r="B60" s="360">
        <v>99.4</v>
      </c>
      <c r="C60" s="360">
        <v>98</v>
      </c>
      <c r="D60" s="360">
        <v>98</v>
      </c>
      <c r="E60" s="360">
        <v>98</v>
      </c>
      <c r="F60" s="360">
        <v>97.8</v>
      </c>
      <c r="G60" s="360">
        <v>95.8</v>
      </c>
      <c r="H60" s="360">
        <v>99.2</v>
      </c>
      <c r="I60" s="360">
        <v>98</v>
      </c>
      <c r="J60" s="360">
        <v>95.6</v>
      </c>
      <c r="K60" s="360">
        <v>96.2</v>
      </c>
      <c r="L60" s="360">
        <v>100.8</v>
      </c>
      <c r="M60" s="360">
        <v>99</v>
      </c>
      <c r="N60" s="360">
        <v>99.6</v>
      </c>
      <c r="O60" s="360">
        <v>100.1</v>
      </c>
      <c r="P60" s="360">
        <v>99.4</v>
      </c>
      <c r="Q60" s="360">
        <v>100.1</v>
      </c>
      <c r="R60" s="360">
        <v>100.2</v>
      </c>
      <c r="S60" s="360">
        <v>100.9</v>
      </c>
      <c r="T60" s="360">
        <v>100.5</v>
      </c>
      <c r="U60" s="360">
        <v>99.9</v>
      </c>
      <c r="V60" s="360">
        <v>100</v>
      </c>
      <c r="W60" s="360">
        <v>99.8</v>
      </c>
      <c r="X60" s="360">
        <v>99.9</v>
      </c>
      <c r="Y60" s="360">
        <v>99.6</v>
      </c>
      <c r="Z60" s="360">
        <v>99.2</v>
      </c>
      <c r="AA60" s="360">
        <v>99</v>
      </c>
      <c r="AB60" s="360">
        <v>98.9</v>
      </c>
      <c r="AC60" s="360">
        <v>99</v>
      </c>
      <c r="AD60" s="360">
        <v>100</v>
      </c>
      <c r="AE60" s="360">
        <v>99.6</v>
      </c>
      <c r="AF60" s="360">
        <v>100</v>
      </c>
      <c r="AG60" s="360">
        <v>100.3</v>
      </c>
      <c r="AH60" s="360">
        <v>101.1</v>
      </c>
      <c r="AI60" s="360">
        <v>99.4</v>
      </c>
      <c r="AJ60" s="360">
        <v>99.9</v>
      </c>
      <c r="AK60" s="360">
        <v>99.9</v>
      </c>
      <c r="AL60" s="360">
        <v>100.3</v>
      </c>
      <c r="AM60" s="360">
        <v>101.2</v>
      </c>
      <c r="AN60" s="360">
        <v>101.6</v>
      </c>
      <c r="AO60" s="360">
        <v>99.8</v>
      </c>
      <c r="AP60" s="360">
        <v>98</v>
      </c>
      <c r="AQ60" s="360">
        <v>99.9</v>
      </c>
      <c r="AR60" s="360">
        <v>99.8</v>
      </c>
      <c r="AS60" s="360">
        <v>100.5</v>
      </c>
      <c r="AT60" s="360">
        <v>100.1</v>
      </c>
      <c r="AU60" s="360">
        <v>99.6</v>
      </c>
      <c r="AV60" s="360">
        <v>100</v>
      </c>
      <c r="AW60" s="360">
        <v>101.1</v>
      </c>
      <c r="AY60" s="360">
        <v>100</v>
      </c>
      <c r="AZ60" s="360">
        <v>99.2</v>
      </c>
      <c r="BA60" s="360">
        <v>99</v>
      </c>
      <c r="BB60" s="360">
        <v>99.3</v>
      </c>
      <c r="BC60" s="360">
        <v>99.9</v>
      </c>
      <c r="BD60" s="360">
        <v>99.2</v>
      </c>
      <c r="BE60" s="360">
        <v>100</v>
      </c>
      <c r="BF60" s="360">
        <v>100</v>
      </c>
      <c r="BG60" s="360">
        <v>100</v>
      </c>
    </row>
    <row r="61" spans="1:59" ht="13.5" hidden="1" customHeight="1" x14ac:dyDescent="0.2">
      <c r="A61" s="365">
        <v>41214</v>
      </c>
      <c r="B61" s="360">
        <v>99.7</v>
      </c>
      <c r="C61" s="360">
        <v>99.6</v>
      </c>
      <c r="D61" s="360">
        <v>99.6</v>
      </c>
      <c r="E61" s="360">
        <v>99.2</v>
      </c>
      <c r="F61" s="360">
        <v>99.2</v>
      </c>
      <c r="G61" s="360">
        <v>99.3</v>
      </c>
      <c r="H61" s="360">
        <v>98.9</v>
      </c>
      <c r="I61" s="360">
        <v>99</v>
      </c>
      <c r="J61" s="360">
        <v>97.4</v>
      </c>
      <c r="K61" s="360">
        <v>101.9</v>
      </c>
      <c r="L61" s="360">
        <v>100.4</v>
      </c>
      <c r="M61" s="360">
        <v>99.8</v>
      </c>
      <c r="N61" s="360">
        <v>99.9</v>
      </c>
      <c r="O61" s="360">
        <v>99.3</v>
      </c>
      <c r="P61" s="360">
        <v>100</v>
      </c>
      <c r="Q61" s="360">
        <v>100.1</v>
      </c>
      <c r="R61" s="360">
        <v>100.1</v>
      </c>
      <c r="S61" s="360">
        <v>100.8</v>
      </c>
      <c r="T61" s="360">
        <v>100.5</v>
      </c>
      <c r="U61" s="360">
        <v>99.7</v>
      </c>
      <c r="V61" s="360">
        <v>100</v>
      </c>
      <c r="W61" s="360">
        <v>99.9</v>
      </c>
      <c r="X61" s="360">
        <v>100</v>
      </c>
      <c r="Y61" s="360">
        <v>99.8</v>
      </c>
      <c r="Z61" s="360">
        <v>99.3</v>
      </c>
      <c r="AA61" s="360">
        <v>99</v>
      </c>
      <c r="AB61" s="360">
        <v>98.9</v>
      </c>
      <c r="AC61" s="360">
        <v>100</v>
      </c>
      <c r="AD61" s="360">
        <v>100</v>
      </c>
      <c r="AE61" s="360">
        <v>99.7</v>
      </c>
      <c r="AF61" s="360">
        <v>100.1</v>
      </c>
      <c r="AG61" s="360">
        <v>100.2</v>
      </c>
      <c r="AH61" s="360">
        <v>102</v>
      </c>
      <c r="AI61" s="360">
        <v>99.4</v>
      </c>
      <c r="AJ61" s="360">
        <v>100</v>
      </c>
      <c r="AK61" s="360">
        <v>99.7</v>
      </c>
      <c r="AL61" s="360">
        <v>100.1</v>
      </c>
      <c r="AM61" s="360">
        <v>100.5</v>
      </c>
      <c r="AN61" s="360">
        <v>100.8</v>
      </c>
      <c r="AO61" s="360">
        <v>99.8</v>
      </c>
      <c r="AP61" s="360">
        <v>98</v>
      </c>
      <c r="AQ61" s="360">
        <v>100</v>
      </c>
      <c r="AR61" s="360">
        <v>100</v>
      </c>
      <c r="AS61" s="360">
        <v>100.8</v>
      </c>
      <c r="AT61" s="360">
        <v>100.2</v>
      </c>
      <c r="AU61" s="360">
        <v>99.7</v>
      </c>
      <c r="AV61" s="360">
        <v>100</v>
      </c>
      <c r="AW61" s="360">
        <v>101.4</v>
      </c>
      <c r="AY61" s="360">
        <v>100</v>
      </c>
      <c r="AZ61" s="360">
        <v>99.5</v>
      </c>
      <c r="BA61" s="360">
        <v>99.5</v>
      </c>
      <c r="BB61" s="360">
        <v>99.4</v>
      </c>
      <c r="BC61" s="360">
        <v>99.8</v>
      </c>
      <c r="BD61" s="360">
        <v>98.4</v>
      </c>
      <c r="BE61" s="360">
        <v>100</v>
      </c>
      <c r="BF61" s="360">
        <v>100</v>
      </c>
      <c r="BG61" s="360">
        <v>100</v>
      </c>
    </row>
    <row r="62" spans="1:59" ht="13.5" hidden="1" customHeight="1" x14ac:dyDescent="0.2">
      <c r="A62" s="365">
        <v>41244</v>
      </c>
      <c r="B62" s="360">
        <v>100</v>
      </c>
      <c r="C62" s="360">
        <v>100</v>
      </c>
      <c r="D62" s="360">
        <v>100</v>
      </c>
      <c r="E62" s="360">
        <v>100</v>
      </c>
      <c r="F62" s="360">
        <v>100</v>
      </c>
      <c r="G62" s="360">
        <v>100</v>
      </c>
      <c r="H62" s="360">
        <v>100</v>
      </c>
      <c r="I62" s="360">
        <v>100</v>
      </c>
      <c r="J62" s="360">
        <v>100</v>
      </c>
      <c r="K62" s="360">
        <v>100</v>
      </c>
      <c r="L62" s="360">
        <v>100</v>
      </c>
      <c r="M62" s="360">
        <v>100</v>
      </c>
      <c r="N62" s="360">
        <v>100</v>
      </c>
      <c r="O62" s="360">
        <v>100</v>
      </c>
      <c r="P62" s="360">
        <v>100</v>
      </c>
      <c r="Q62" s="360">
        <v>100</v>
      </c>
      <c r="R62" s="360">
        <v>100</v>
      </c>
      <c r="S62" s="360">
        <v>100</v>
      </c>
      <c r="T62" s="360">
        <v>100</v>
      </c>
      <c r="U62" s="360">
        <v>100</v>
      </c>
      <c r="V62" s="360">
        <v>100</v>
      </c>
      <c r="W62" s="360">
        <v>100</v>
      </c>
      <c r="X62" s="360">
        <v>100</v>
      </c>
      <c r="Y62" s="360">
        <v>100</v>
      </c>
      <c r="Z62" s="360">
        <v>100</v>
      </c>
      <c r="AA62" s="360">
        <v>100</v>
      </c>
      <c r="AB62" s="360">
        <v>100</v>
      </c>
      <c r="AC62" s="360">
        <v>100</v>
      </c>
      <c r="AD62" s="360">
        <v>100</v>
      </c>
      <c r="AE62" s="360">
        <v>100</v>
      </c>
      <c r="AF62" s="360">
        <v>100</v>
      </c>
      <c r="AG62" s="360">
        <v>100</v>
      </c>
      <c r="AH62" s="360">
        <v>100</v>
      </c>
      <c r="AI62" s="360">
        <v>100</v>
      </c>
      <c r="AJ62" s="360">
        <v>100</v>
      </c>
      <c r="AK62" s="360">
        <v>100</v>
      </c>
      <c r="AL62" s="360">
        <v>100</v>
      </c>
      <c r="AM62" s="360">
        <v>100</v>
      </c>
      <c r="AN62" s="360">
        <v>100</v>
      </c>
      <c r="AO62" s="360">
        <v>100</v>
      </c>
      <c r="AP62" s="360">
        <v>100</v>
      </c>
      <c r="AQ62" s="360">
        <v>100</v>
      </c>
      <c r="AR62" s="360">
        <v>100</v>
      </c>
      <c r="AS62" s="360">
        <v>100</v>
      </c>
      <c r="AT62" s="360">
        <v>100</v>
      </c>
      <c r="AU62" s="360">
        <v>100</v>
      </c>
      <c r="AV62" s="360">
        <v>100</v>
      </c>
      <c r="AW62" s="360">
        <v>100</v>
      </c>
      <c r="AX62" s="360">
        <v>100</v>
      </c>
      <c r="AY62" s="360">
        <v>100</v>
      </c>
      <c r="AZ62" s="360">
        <v>100</v>
      </c>
      <c r="BA62" s="360">
        <v>100</v>
      </c>
      <c r="BB62" s="360">
        <v>100</v>
      </c>
      <c r="BC62" s="360">
        <v>100</v>
      </c>
      <c r="BD62" s="360">
        <v>100</v>
      </c>
      <c r="BE62" s="360">
        <v>100</v>
      </c>
      <c r="BF62" s="360">
        <v>100</v>
      </c>
      <c r="BG62" s="360">
        <v>100</v>
      </c>
    </row>
    <row r="63" spans="1:59" ht="13.5" hidden="1" customHeight="1" x14ac:dyDescent="0.2">
      <c r="A63" s="365">
        <v>41275</v>
      </c>
      <c r="B63" s="360">
        <v>100.1</v>
      </c>
      <c r="C63" s="360">
        <v>100.3</v>
      </c>
      <c r="D63" s="360">
        <v>100.2</v>
      </c>
      <c r="E63" s="360">
        <v>99.9</v>
      </c>
      <c r="F63" s="360">
        <v>99</v>
      </c>
      <c r="G63" s="360">
        <v>100.1</v>
      </c>
      <c r="H63" s="360">
        <v>100.1</v>
      </c>
      <c r="I63" s="360">
        <v>100</v>
      </c>
      <c r="J63" s="360">
        <v>102.5</v>
      </c>
      <c r="K63" s="360">
        <v>103.4</v>
      </c>
      <c r="L63" s="360">
        <v>100.4</v>
      </c>
      <c r="M63" s="360">
        <v>100.7</v>
      </c>
      <c r="N63" s="360">
        <v>101</v>
      </c>
      <c r="O63" s="360">
        <v>101.5</v>
      </c>
      <c r="P63" s="360">
        <v>100.8</v>
      </c>
      <c r="Q63" s="360">
        <v>100.5</v>
      </c>
      <c r="R63" s="360">
        <v>100.8</v>
      </c>
      <c r="S63" s="360">
        <v>102.5</v>
      </c>
      <c r="T63" s="360">
        <v>100</v>
      </c>
      <c r="U63" s="360">
        <v>100.4</v>
      </c>
      <c r="V63" s="360">
        <v>99.9</v>
      </c>
      <c r="W63" s="360">
        <v>100.3</v>
      </c>
      <c r="X63" s="360">
        <v>100.3</v>
      </c>
      <c r="Y63" s="360">
        <v>100.3</v>
      </c>
      <c r="Z63" s="360">
        <v>100</v>
      </c>
      <c r="AA63" s="360">
        <v>100</v>
      </c>
      <c r="AB63" s="360">
        <v>100</v>
      </c>
      <c r="AC63" s="360">
        <v>100.3</v>
      </c>
      <c r="AD63" s="360">
        <v>100</v>
      </c>
      <c r="AE63" s="360">
        <v>100</v>
      </c>
      <c r="AF63" s="360">
        <v>100.4</v>
      </c>
      <c r="AG63" s="360">
        <v>99.6</v>
      </c>
      <c r="AH63" s="360">
        <v>101.1</v>
      </c>
      <c r="AI63" s="360">
        <v>100.5</v>
      </c>
      <c r="AJ63" s="360">
        <v>100.1</v>
      </c>
      <c r="AK63" s="360">
        <v>99.8</v>
      </c>
      <c r="AL63" s="360">
        <v>100.5</v>
      </c>
      <c r="AM63" s="360">
        <v>99.1</v>
      </c>
      <c r="AN63" s="360">
        <v>98.8</v>
      </c>
      <c r="AO63" s="360">
        <v>100</v>
      </c>
      <c r="AP63" s="360">
        <v>100</v>
      </c>
      <c r="AQ63" s="360">
        <v>100</v>
      </c>
      <c r="AR63" s="360">
        <v>100</v>
      </c>
      <c r="AS63" s="360">
        <v>99.4</v>
      </c>
      <c r="AT63" s="360">
        <v>100</v>
      </c>
      <c r="AU63" s="360">
        <v>100.2</v>
      </c>
      <c r="AV63" s="360">
        <v>100</v>
      </c>
      <c r="AW63" s="360">
        <v>97.7</v>
      </c>
      <c r="AX63" s="360">
        <v>107.6</v>
      </c>
      <c r="AY63" s="360">
        <v>100</v>
      </c>
      <c r="AZ63" s="360">
        <v>100</v>
      </c>
      <c r="BA63" s="360">
        <v>100.1</v>
      </c>
      <c r="BB63" s="360">
        <v>99.6</v>
      </c>
      <c r="BC63" s="360">
        <v>100.6</v>
      </c>
      <c r="BD63" s="360">
        <v>99.9</v>
      </c>
      <c r="BE63" s="360">
        <v>100</v>
      </c>
      <c r="BF63" s="360">
        <v>104.5</v>
      </c>
      <c r="BG63" s="360">
        <v>101.4</v>
      </c>
    </row>
    <row r="64" spans="1:59" ht="13.5" hidden="1" customHeight="1" x14ac:dyDescent="0.2">
      <c r="A64" s="365">
        <v>41306</v>
      </c>
      <c r="B64" s="360">
        <v>101.1</v>
      </c>
      <c r="C64" s="360">
        <v>100</v>
      </c>
      <c r="D64" s="360">
        <v>100</v>
      </c>
      <c r="E64" s="360">
        <v>99.5</v>
      </c>
      <c r="F64" s="360">
        <v>98.5</v>
      </c>
      <c r="G64" s="360">
        <v>98.8</v>
      </c>
      <c r="H64" s="360">
        <v>102.5</v>
      </c>
      <c r="I64" s="360">
        <v>99.7</v>
      </c>
      <c r="J64" s="360">
        <v>103.3</v>
      </c>
      <c r="K64" s="360">
        <v>101.7</v>
      </c>
      <c r="L64" s="360">
        <v>101.2</v>
      </c>
      <c r="M64" s="360">
        <v>101.2</v>
      </c>
      <c r="N64" s="360">
        <v>101</v>
      </c>
      <c r="O64" s="360">
        <v>103.2</v>
      </c>
      <c r="P64" s="360">
        <v>100.3</v>
      </c>
      <c r="Q64" s="360">
        <v>101.4</v>
      </c>
      <c r="R64" s="360">
        <v>101.9</v>
      </c>
      <c r="S64" s="360">
        <v>102.8</v>
      </c>
      <c r="T64" s="360">
        <v>99.9</v>
      </c>
      <c r="U64" s="360">
        <v>102.2</v>
      </c>
      <c r="V64" s="360">
        <v>99.9</v>
      </c>
      <c r="W64" s="360">
        <v>100.1</v>
      </c>
      <c r="X64" s="360">
        <v>100.3</v>
      </c>
      <c r="Y64" s="360">
        <v>99.7</v>
      </c>
      <c r="Z64" s="360">
        <v>100</v>
      </c>
      <c r="AA64" s="360">
        <v>100</v>
      </c>
      <c r="AB64" s="360">
        <v>100</v>
      </c>
      <c r="AC64" s="360">
        <v>100.2</v>
      </c>
      <c r="AD64" s="360">
        <v>100</v>
      </c>
      <c r="AE64" s="360">
        <v>100</v>
      </c>
      <c r="AF64" s="360">
        <v>100.2</v>
      </c>
      <c r="AG64" s="360">
        <v>99.3</v>
      </c>
      <c r="AH64" s="360">
        <v>100.8</v>
      </c>
      <c r="AI64" s="360">
        <v>100.4</v>
      </c>
      <c r="AJ64" s="360">
        <v>102.8</v>
      </c>
      <c r="AK64" s="360">
        <v>101</v>
      </c>
      <c r="AL64" s="360">
        <v>100.7</v>
      </c>
      <c r="AM64" s="360">
        <v>101.9</v>
      </c>
      <c r="AN64" s="360">
        <v>102.3</v>
      </c>
      <c r="AO64" s="360">
        <v>100.2</v>
      </c>
      <c r="AP64" s="360">
        <v>100.1</v>
      </c>
      <c r="AQ64" s="360">
        <v>99.7</v>
      </c>
      <c r="AR64" s="360">
        <v>100</v>
      </c>
      <c r="AS64" s="360">
        <v>95.6</v>
      </c>
      <c r="AT64" s="360">
        <v>101.1</v>
      </c>
      <c r="AU64" s="360">
        <v>100.4</v>
      </c>
      <c r="AV64" s="360">
        <v>101.6</v>
      </c>
      <c r="AW64" s="360">
        <v>99.8</v>
      </c>
      <c r="AX64" s="360">
        <v>105.7</v>
      </c>
      <c r="AY64" s="360">
        <v>100</v>
      </c>
      <c r="AZ64" s="360">
        <v>100.4</v>
      </c>
      <c r="BA64" s="360">
        <v>100.3</v>
      </c>
      <c r="BB64" s="360">
        <v>100.6</v>
      </c>
      <c r="BC64" s="360">
        <v>105.7</v>
      </c>
      <c r="BD64" s="360">
        <v>99.5</v>
      </c>
      <c r="BE64" s="360">
        <v>108</v>
      </c>
      <c r="BF64" s="360">
        <v>104.5</v>
      </c>
      <c r="BG64" s="360">
        <v>101.4</v>
      </c>
    </row>
    <row r="65" spans="1:59" ht="13.5" hidden="1" customHeight="1" x14ac:dyDescent="0.2">
      <c r="A65" s="365">
        <v>41334</v>
      </c>
      <c r="B65" s="360">
        <v>102.3</v>
      </c>
      <c r="C65" s="360">
        <v>100.4</v>
      </c>
      <c r="D65" s="360">
        <v>100.4</v>
      </c>
      <c r="E65" s="360">
        <v>99.3</v>
      </c>
      <c r="F65" s="360">
        <v>99.1</v>
      </c>
      <c r="G65" s="360">
        <v>101.8</v>
      </c>
      <c r="H65" s="360">
        <v>103.7</v>
      </c>
      <c r="I65" s="360">
        <v>98.8</v>
      </c>
      <c r="J65" s="360">
        <v>103.2</v>
      </c>
      <c r="K65" s="360">
        <v>101.3</v>
      </c>
      <c r="L65" s="360">
        <v>107</v>
      </c>
      <c r="M65" s="360">
        <v>99.9</v>
      </c>
      <c r="N65" s="360">
        <v>100.5</v>
      </c>
      <c r="O65" s="360">
        <v>102.2</v>
      </c>
      <c r="P65" s="360">
        <v>99.9</v>
      </c>
      <c r="Q65" s="360">
        <v>102.6</v>
      </c>
      <c r="R65" s="360">
        <v>103</v>
      </c>
      <c r="S65" s="360">
        <v>104.5</v>
      </c>
      <c r="T65" s="360">
        <v>101.2</v>
      </c>
      <c r="U65" s="360">
        <v>102.9</v>
      </c>
      <c r="V65" s="360">
        <v>101.5</v>
      </c>
      <c r="W65" s="360">
        <v>100.2</v>
      </c>
      <c r="X65" s="360">
        <v>100.5</v>
      </c>
      <c r="Y65" s="360">
        <v>99.7</v>
      </c>
      <c r="Z65" s="360">
        <v>100.7</v>
      </c>
      <c r="AA65" s="360">
        <v>101.2</v>
      </c>
      <c r="AB65" s="360">
        <v>101.1</v>
      </c>
      <c r="AC65" s="360">
        <v>100.6</v>
      </c>
      <c r="AD65" s="360">
        <v>100</v>
      </c>
      <c r="AE65" s="360">
        <v>100</v>
      </c>
      <c r="AF65" s="360">
        <v>100.5</v>
      </c>
      <c r="AG65" s="360">
        <v>98.4</v>
      </c>
      <c r="AH65" s="360">
        <v>101.3</v>
      </c>
      <c r="AI65" s="360">
        <v>101.4</v>
      </c>
      <c r="AJ65" s="360">
        <v>102.7</v>
      </c>
      <c r="AK65" s="360">
        <v>104.1</v>
      </c>
      <c r="AL65" s="360">
        <v>100.9</v>
      </c>
      <c r="AM65" s="360">
        <v>107.9</v>
      </c>
      <c r="AN65" s="360">
        <v>109.2</v>
      </c>
      <c r="AO65" s="360">
        <v>102.9</v>
      </c>
      <c r="AP65" s="360">
        <v>101.7</v>
      </c>
      <c r="AQ65" s="360">
        <v>100.7</v>
      </c>
      <c r="AR65" s="360">
        <v>101.1</v>
      </c>
      <c r="AS65" s="360">
        <v>94.2</v>
      </c>
      <c r="AT65" s="360">
        <v>101.6</v>
      </c>
      <c r="AU65" s="360">
        <v>101.1</v>
      </c>
      <c r="AV65" s="360">
        <v>101.6</v>
      </c>
      <c r="AW65" s="360">
        <v>100.6</v>
      </c>
      <c r="AX65" s="360">
        <v>108.4</v>
      </c>
      <c r="AY65" s="360">
        <v>109.3</v>
      </c>
      <c r="AZ65" s="360">
        <v>101.1</v>
      </c>
      <c r="BA65" s="360">
        <v>100.9</v>
      </c>
      <c r="BB65" s="360">
        <v>101.9</v>
      </c>
      <c r="BC65" s="360">
        <v>105.8</v>
      </c>
      <c r="BD65" s="360">
        <v>99.3</v>
      </c>
      <c r="BE65" s="360">
        <v>108.2</v>
      </c>
      <c r="BF65" s="360">
        <v>104.6</v>
      </c>
      <c r="BG65" s="360">
        <v>101.4</v>
      </c>
    </row>
    <row r="66" spans="1:59" ht="13.5" hidden="1" customHeight="1" x14ac:dyDescent="0.2">
      <c r="A66" s="365">
        <v>41365</v>
      </c>
      <c r="B66" s="360">
        <v>102.6</v>
      </c>
      <c r="C66" s="360">
        <v>100.8</v>
      </c>
      <c r="D66" s="360">
        <v>100.8</v>
      </c>
      <c r="E66" s="360">
        <v>99.7</v>
      </c>
      <c r="F66" s="360">
        <v>99.2</v>
      </c>
      <c r="G66" s="360">
        <v>103.5</v>
      </c>
      <c r="H66" s="360">
        <v>103.6</v>
      </c>
      <c r="I66" s="360">
        <v>98.5</v>
      </c>
      <c r="J66" s="360">
        <v>99.3</v>
      </c>
      <c r="K66" s="360">
        <v>102.7</v>
      </c>
      <c r="L66" s="360">
        <v>108.4</v>
      </c>
      <c r="M66" s="360">
        <v>100.8</v>
      </c>
      <c r="N66" s="360">
        <v>101</v>
      </c>
      <c r="O66" s="360">
        <v>103.7</v>
      </c>
      <c r="P66" s="360">
        <v>100.1</v>
      </c>
      <c r="Q66" s="360">
        <v>104.9</v>
      </c>
      <c r="R66" s="360">
        <v>105.5</v>
      </c>
      <c r="S66" s="360">
        <v>107.4</v>
      </c>
      <c r="T66" s="360">
        <v>102.3</v>
      </c>
      <c r="U66" s="360">
        <v>105.8</v>
      </c>
      <c r="V66" s="360">
        <v>102.8</v>
      </c>
      <c r="W66" s="360">
        <v>100.4</v>
      </c>
      <c r="X66" s="360">
        <v>100.7</v>
      </c>
      <c r="Y66" s="360">
        <v>99.7</v>
      </c>
      <c r="Z66" s="360">
        <v>100.7</v>
      </c>
      <c r="AA66" s="360">
        <v>101.2</v>
      </c>
      <c r="AB66" s="360">
        <v>101.1</v>
      </c>
      <c r="AC66" s="360">
        <v>100.8</v>
      </c>
      <c r="AD66" s="360">
        <v>100</v>
      </c>
      <c r="AE66" s="360">
        <v>100</v>
      </c>
      <c r="AF66" s="360">
        <v>100.5</v>
      </c>
      <c r="AG66" s="360">
        <v>98</v>
      </c>
      <c r="AH66" s="360">
        <v>101.5</v>
      </c>
      <c r="AI66" s="360">
        <v>101.5</v>
      </c>
      <c r="AJ66" s="360">
        <v>103.8</v>
      </c>
      <c r="AK66" s="360">
        <v>104.5</v>
      </c>
      <c r="AL66" s="360">
        <v>101.1</v>
      </c>
      <c r="AM66" s="360">
        <v>108.7</v>
      </c>
      <c r="AN66" s="360">
        <v>110</v>
      </c>
      <c r="AO66" s="360">
        <v>103.4</v>
      </c>
      <c r="AP66" s="360">
        <v>101.6</v>
      </c>
      <c r="AQ66" s="360">
        <v>100.7</v>
      </c>
      <c r="AR66" s="360">
        <v>101.2</v>
      </c>
      <c r="AS66" s="360">
        <v>93.3</v>
      </c>
      <c r="AT66" s="360">
        <v>101.9</v>
      </c>
      <c r="AU66" s="360">
        <v>100.7</v>
      </c>
      <c r="AV66" s="360">
        <v>102.3</v>
      </c>
      <c r="AW66" s="360">
        <v>101.8</v>
      </c>
      <c r="AX66" s="360">
        <v>108.9</v>
      </c>
      <c r="AY66" s="360">
        <v>109.3</v>
      </c>
      <c r="AZ66" s="360">
        <v>103.2</v>
      </c>
      <c r="BA66" s="360">
        <v>103.3</v>
      </c>
      <c r="BB66" s="360">
        <v>103.1</v>
      </c>
      <c r="BC66" s="360">
        <v>106.2</v>
      </c>
      <c r="BD66" s="360">
        <v>100.9</v>
      </c>
      <c r="BE66" s="360">
        <v>108.4</v>
      </c>
      <c r="BF66" s="360">
        <v>104.6</v>
      </c>
      <c r="BG66" s="360">
        <v>101.4</v>
      </c>
    </row>
    <row r="67" spans="1:59" ht="13.5" hidden="1" customHeight="1" x14ac:dyDescent="0.2">
      <c r="A67" s="365">
        <v>41395</v>
      </c>
      <c r="B67" s="360">
        <v>102.3</v>
      </c>
      <c r="C67" s="360">
        <v>100.7</v>
      </c>
      <c r="D67" s="360">
        <v>100.7</v>
      </c>
      <c r="E67" s="360">
        <v>99.7</v>
      </c>
      <c r="F67" s="360">
        <v>99</v>
      </c>
      <c r="G67" s="360">
        <v>104.7</v>
      </c>
      <c r="H67" s="360">
        <v>103.6</v>
      </c>
      <c r="I67" s="360">
        <v>99.3</v>
      </c>
      <c r="J67" s="360">
        <v>97.7</v>
      </c>
      <c r="K67" s="360">
        <v>102.6</v>
      </c>
      <c r="L67" s="360">
        <v>108.5</v>
      </c>
      <c r="M67" s="360">
        <v>99.5</v>
      </c>
      <c r="N67" s="360">
        <v>100.3</v>
      </c>
      <c r="O67" s="360">
        <v>104.8</v>
      </c>
      <c r="P67" s="360">
        <v>98.9</v>
      </c>
      <c r="Q67" s="360">
        <v>105.4</v>
      </c>
      <c r="R67" s="360">
        <v>106.2</v>
      </c>
      <c r="S67" s="360">
        <v>107.4</v>
      </c>
      <c r="T67" s="360">
        <v>101.8</v>
      </c>
      <c r="U67" s="360">
        <v>107</v>
      </c>
      <c r="V67" s="360">
        <v>102.8</v>
      </c>
      <c r="W67" s="360">
        <v>100.5</v>
      </c>
      <c r="X67" s="360">
        <v>100.9</v>
      </c>
      <c r="Y67" s="360">
        <v>99.6</v>
      </c>
      <c r="Z67" s="360">
        <v>100.7</v>
      </c>
      <c r="AA67" s="360">
        <v>101.2</v>
      </c>
      <c r="AB67" s="360">
        <v>101.1</v>
      </c>
      <c r="AC67" s="360">
        <v>100.8</v>
      </c>
      <c r="AD67" s="360">
        <v>100</v>
      </c>
      <c r="AE67" s="360">
        <v>100</v>
      </c>
      <c r="AF67" s="360">
        <v>100.6</v>
      </c>
      <c r="AG67" s="360">
        <v>98.3</v>
      </c>
      <c r="AH67" s="360">
        <v>101.6</v>
      </c>
      <c r="AI67" s="360">
        <v>101.5</v>
      </c>
      <c r="AJ67" s="360">
        <v>104</v>
      </c>
      <c r="AK67" s="360">
        <v>102.6</v>
      </c>
      <c r="AL67" s="360">
        <v>101.6</v>
      </c>
      <c r="AM67" s="360">
        <v>103.8</v>
      </c>
      <c r="AN67" s="360">
        <v>103.7</v>
      </c>
      <c r="AO67" s="360">
        <v>104.1</v>
      </c>
      <c r="AP67" s="360">
        <v>101.7</v>
      </c>
      <c r="AQ67" s="360">
        <v>100.7</v>
      </c>
      <c r="AR67" s="360">
        <v>101.2</v>
      </c>
      <c r="AS67" s="360">
        <v>93.4</v>
      </c>
      <c r="AT67" s="360">
        <v>101.9</v>
      </c>
      <c r="AU67" s="360">
        <v>100.6</v>
      </c>
      <c r="AV67" s="360">
        <v>102.3</v>
      </c>
      <c r="AW67" s="360">
        <v>101.4</v>
      </c>
      <c r="AX67" s="360">
        <v>109.6</v>
      </c>
      <c r="AY67" s="360">
        <v>109.3</v>
      </c>
      <c r="AZ67" s="360">
        <v>103.9</v>
      </c>
      <c r="BA67" s="360">
        <v>104.2</v>
      </c>
      <c r="BB67" s="360">
        <v>102.9</v>
      </c>
      <c r="BC67" s="360">
        <v>106.2</v>
      </c>
      <c r="BD67" s="360">
        <v>100.8</v>
      </c>
      <c r="BE67" s="360">
        <v>108.4</v>
      </c>
      <c r="BF67" s="360">
        <v>104.6</v>
      </c>
      <c r="BG67" s="360">
        <v>101.4</v>
      </c>
    </row>
    <row r="68" spans="1:59" ht="13.5" hidden="1" customHeight="1" x14ac:dyDescent="0.2">
      <c r="A68" s="365">
        <v>41426</v>
      </c>
      <c r="B68" s="360">
        <v>102.5</v>
      </c>
      <c r="C68" s="360">
        <v>100.4</v>
      </c>
      <c r="D68" s="360">
        <v>100.4</v>
      </c>
      <c r="E68" s="360">
        <v>99.7</v>
      </c>
      <c r="F68" s="360">
        <v>97.9</v>
      </c>
      <c r="G68" s="360">
        <v>105.2</v>
      </c>
      <c r="H68" s="360">
        <v>104.7</v>
      </c>
      <c r="I68" s="360">
        <v>100.5</v>
      </c>
      <c r="J68" s="360">
        <v>92.4</v>
      </c>
      <c r="K68" s="360">
        <v>101</v>
      </c>
      <c r="L68" s="360">
        <v>107.2</v>
      </c>
      <c r="M68" s="360">
        <v>100.8</v>
      </c>
      <c r="N68" s="360">
        <v>101.2</v>
      </c>
      <c r="O68" s="360">
        <v>104.4</v>
      </c>
      <c r="P68" s="360">
        <v>100.2</v>
      </c>
      <c r="Q68" s="360">
        <v>105.2</v>
      </c>
      <c r="R68" s="360">
        <v>106</v>
      </c>
      <c r="S68" s="360">
        <v>106.5</v>
      </c>
      <c r="T68" s="360">
        <v>101.8</v>
      </c>
      <c r="U68" s="360">
        <v>107</v>
      </c>
      <c r="V68" s="360">
        <v>102.8</v>
      </c>
      <c r="W68" s="360">
        <v>100.6</v>
      </c>
      <c r="X68" s="360">
        <v>101.1</v>
      </c>
      <c r="Y68" s="360">
        <v>99.5</v>
      </c>
      <c r="Z68" s="360">
        <v>101.6</v>
      </c>
      <c r="AA68" s="360">
        <v>102.8</v>
      </c>
      <c r="AB68" s="360">
        <v>102.5</v>
      </c>
      <c r="AC68" s="360">
        <v>101</v>
      </c>
      <c r="AD68" s="360">
        <v>100</v>
      </c>
      <c r="AE68" s="360">
        <v>100</v>
      </c>
      <c r="AF68" s="360">
        <v>101.3</v>
      </c>
      <c r="AG68" s="360">
        <v>98.1</v>
      </c>
      <c r="AH68" s="360">
        <v>100.6</v>
      </c>
      <c r="AI68" s="360">
        <v>103.5</v>
      </c>
      <c r="AJ68" s="360">
        <v>103.8</v>
      </c>
      <c r="AK68" s="360">
        <v>102.5</v>
      </c>
      <c r="AL68" s="360">
        <v>101.6</v>
      </c>
      <c r="AM68" s="360">
        <v>103.2</v>
      </c>
      <c r="AN68" s="360">
        <v>103</v>
      </c>
      <c r="AO68" s="360">
        <v>103.8</v>
      </c>
      <c r="AP68" s="360">
        <v>102.3</v>
      </c>
      <c r="AQ68" s="360">
        <v>101.4</v>
      </c>
      <c r="AR68" s="360">
        <v>101.9</v>
      </c>
      <c r="AS68" s="360">
        <v>93.3</v>
      </c>
      <c r="AT68" s="360">
        <v>101.8</v>
      </c>
      <c r="AU68" s="360">
        <v>99.7</v>
      </c>
      <c r="AV68" s="360">
        <v>102.6</v>
      </c>
      <c r="AW68" s="360">
        <v>103</v>
      </c>
      <c r="AX68" s="360">
        <v>107</v>
      </c>
      <c r="AY68" s="360">
        <v>109.3</v>
      </c>
      <c r="AZ68" s="360">
        <v>103.9</v>
      </c>
      <c r="BA68" s="360">
        <v>104.4</v>
      </c>
      <c r="BB68" s="360">
        <v>102.5</v>
      </c>
      <c r="BC68" s="360">
        <v>106.1</v>
      </c>
      <c r="BD68" s="360">
        <v>101.1</v>
      </c>
      <c r="BE68" s="360">
        <v>108.3</v>
      </c>
      <c r="BF68" s="360">
        <v>104.6</v>
      </c>
      <c r="BG68" s="360">
        <v>101.4</v>
      </c>
    </row>
    <row r="69" spans="1:59" ht="13.5" hidden="1" customHeight="1" x14ac:dyDescent="0.2">
      <c r="A69" s="365">
        <v>41456</v>
      </c>
      <c r="B69" s="360">
        <v>103.7</v>
      </c>
      <c r="C69" s="360">
        <v>101.1</v>
      </c>
      <c r="D69" s="360">
        <v>101.1</v>
      </c>
      <c r="E69" s="360">
        <v>100.7</v>
      </c>
      <c r="F69" s="360">
        <v>98.3</v>
      </c>
      <c r="G69" s="360">
        <v>106.7</v>
      </c>
      <c r="H69" s="360">
        <v>106.1</v>
      </c>
      <c r="I69" s="360">
        <v>99.3</v>
      </c>
      <c r="J69" s="360">
        <v>92.8</v>
      </c>
      <c r="K69" s="360">
        <v>102.6</v>
      </c>
      <c r="L69" s="360">
        <v>107.2</v>
      </c>
      <c r="M69" s="360">
        <v>101.2</v>
      </c>
      <c r="N69" s="360">
        <v>101.6</v>
      </c>
      <c r="O69" s="360">
        <v>104.8</v>
      </c>
      <c r="P69" s="360">
        <v>100.6</v>
      </c>
      <c r="Q69" s="360">
        <v>106</v>
      </c>
      <c r="R69" s="360">
        <v>106.5</v>
      </c>
      <c r="S69" s="360">
        <v>107.2</v>
      </c>
      <c r="T69" s="360">
        <v>103.7</v>
      </c>
      <c r="U69" s="360">
        <v>107</v>
      </c>
      <c r="V69" s="360">
        <v>104.6</v>
      </c>
      <c r="W69" s="360">
        <v>100.6</v>
      </c>
      <c r="X69" s="360">
        <v>101.2</v>
      </c>
      <c r="Y69" s="360">
        <v>99.5</v>
      </c>
      <c r="Z69" s="360">
        <v>104.1</v>
      </c>
      <c r="AA69" s="360">
        <v>102.8</v>
      </c>
      <c r="AB69" s="360">
        <v>102.5</v>
      </c>
      <c r="AC69" s="360">
        <v>101.2</v>
      </c>
      <c r="AD69" s="360">
        <v>107.8</v>
      </c>
      <c r="AE69" s="360">
        <v>106.7</v>
      </c>
      <c r="AF69" s="360">
        <v>101.2</v>
      </c>
      <c r="AG69" s="360">
        <v>98.3</v>
      </c>
      <c r="AH69" s="360">
        <v>100.6</v>
      </c>
      <c r="AI69" s="360">
        <v>103.2</v>
      </c>
      <c r="AJ69" s="360">
        <v>103.9</v>
      </c>
      <c r="AK69" s="360">
        <v>105.1</v>
      </c>
      <c r="AL69" s="360">
        <v>102.2</v>
      </c>
      <c r="AM69" s="360">
        <v>109</v>
      </c>
      <c r="AN69" s="360">
        <v>110.2</v>
      </c>
      <c r="AO69" s="360">
        <v>104.1</v>
      </c>
      <c r="AP69" s="360">
        <v>102.3</v>
      </c>
      <c r="AQ69" s="360">
        <v>101.7</v>
      </c>
      <c r="AR69" s="360">
        <v>102.3</v>
      </c>
      <c r="AS69" s="360">
        <v>93.3</v>
      </c>
      <c r="AT69" s="360">
        <v>101.4</v>
      </c>
      <c r="AU69" s="360">
        <v>99.6</v>
      </c>
      <c r="AV69" s="360">
        <v>102.6</v>
      </c>
      <c r="AW69" s="360">
        <v>100.9</v>
      </c>
      <c r="AX69" s="360">
        <v>106</v>
      </c>
      <c r="AY69" s="360">
        <v>109.3</v>
      </c>
      <c r="AZ69" s="360">
        <v>103.8</v>
      </c>
      <c r="BA69" s="360">
        <v>104.3</v>
      </c>
      <c r="BB69" s="360">
        <v>102.2</v>
      </c>
      <c r="BC69" s="360">
        <v>106.2</v>
      </c>
      <c r="BD69" s="360">
        <v>99.9</v>
      </c>
      <c r="BE69" s="360">
        <v>108.3</v>
      </c>
      <c r="BF69" s="360">
        <v>105.3</v>
      </c>
      <c r="BG69" s="360">
        <v>102.5</v>
      </c>
    </row>
    <row r="70" spans="1:59" ht="13.5" hidden="1" customHeight="1" x14ac:dyDescent="0.2">
      <c r="A70" s="365">
        <v>41487</v>
      </c>
      <c r="B70" s="360">
        <v>104</v>
      </c>
      <c r="C70" s="360">
        <v>101.5</v>
      </c>
      <c r="D70" s="360">
        <v>101.4</v>
      </c>
      <c r="E70" s="360">
        <v>101.6</v>
      </c>
      <c r="F70" s="360">
        <v>99.4</v>
      </c>
      <c r="G70" s="360">
        <v>107.5</v>
      </c>
      <c r="H70" s="360">
        <v>106</v>
      </c>
      <c r="I70" s="360">
        <v>99.4</v>
      </c>
      <c r="J70" s="360">
        <v>89.7</v>
      </c>
      <c r="K70" s="360">
        <v>100.7</v>
      </c>
      <c r="L70" s="360">
        <v>108.6</v>
      </c>
      <c r="M70" s="360">
        <v>100.3</v>
      </c>
      <c r="N70" s="360">
        <v>103.1</v>
      </c>
      <c r="O70" s="360">
        <v>107.1</v>
      </c>
      <c r="P70" s="360">
        <v>101.9</v>
      </c>
      <c r="Q70" s="360">
        <v>106.3</v>
      </c>
      <c r="R70" s="360">
        <v>106.7</v>
      </c>
      <c r="S70" s="360">
        <v>107.3</v>
      </c>
      <c r="T70" s="360">
        <v>103.9</v>
      </c>
      <c r="U70" s="360">
        <v>107.2</v>
      </c>
      <c r="V70" s="360">
        <v>105.1</v>
      </c>
      <c r="W70" s="360">
        <v>101.1</v>
      </c>
      <c r="X70" s="360">
        <v>101.6</v>
      </c>
      <c r="Y70" s="360">
        <v>100</v>
      </c>
      <c r="Z70" s="360">
        <v>104.2</v>
      </c>
      <c r="AA70" s="360">
        <v>102.8</v>
      </c>
      <c r="AB70" s="360">
        <v>102.5</v>
      </c>
      <c r="AC70" s="360">
        <v>103.5</v>
      </c>
      <c r="AD70" s="360">
        <v>107.8</v>
      </c>
      <c r="AE70" s="360">
        <v>106.7</v>
      </c>
      <c r="AF70" s="360">
        <v>101</v>
      </c>
      <c r="AG70" s="360">
        <v>97.4</v>
      </c>
      <c r="AH70" s="360">
        <v>102</v>
      </c>
      <c r="AI70" s="360">
        <v>102.9</v>
      </c>
      <c r="AJ70" s="360">
        <v>103.7</v>
      </c>
      <c r="AK70" s="360">
        <v>106.2</v>
      </c>
      <c r="AL70" s="360">
        <v>102.5</v>
      </c>
      <c r="AM70" s="360">
        <v>111.1</v>
      </c>
      <c r="AN70" s="360">
        <v>113</v>
      </c>
      <c r="AO70" s="360">
        <v>103.9</v>
      </c>
      <c r="AP70" s="360">
        <v>102.4</v>
      </c>
      <c r="AQ70" s="360">
        <v>101.9</v>
      </c>
      <c r="AR70" s="360">
        <v>102.6</v>
      </c>
      <c r="AS70" s="360">
        <v>91.5</v>
      </c>
      <c r="AT70" s="360">
        <v>101.9</v>
      </c>
      <c r="AU70" s="360">
        <v>99.8</v>
      </c>
      <c r="AV70" s="360">
        <v>102.6</v>
      </c>
      <c r="AW70" s="360">
        <v>103</v>
      </c>
      <c r="AX70" s="360">
        <v>109</v>
      </c>
      <c r="AY70" s="360">
        <v>109.3</v>
      </c>
      <c r="AZ70" s="360">
        <v>104</v>
      </c>
      <c r="BA70" s="360">
        <v>104.4</v>
      </c>
      <c r="BB70" s="360">
        <v>103</v>
      </c>
      <c r="BC70" s="360">
        <v>106.4</v>
      </c>
      <c r="BD70" s="360">
        <v>100.9</v>
      </c>
      <c r="BE70" s="360">
        <v>108.3</v>
      </c>
      <c r="BF70" s="360">
        <v>105.4</v>
      </c>
      <c r="BG70" s="360">
        <v>102.5</v>
      </c>
    </row>
    <row r="71" spans="1:59" ht="13.5" hidden="1" customHeight="1" x14ac:dyDescent="0.2">
      <c r="A71" s="365">
        <v>41518</v>
      </c>
      <c r="B71" s="360">
        <v>104.4</v>
      </c>
      <c r="C71" s="360">
        <v>102.3</v>
      </c>
      <c r="D71" s="360">
        <v>102.2</v>
      </c>
      <c r="E71" s="360">
        <v>102.6</v>
      </c>
      <c r="F71" s="360">
        <v>100.2</v>
      </c>
      <c r="G71" s="360">
        <v>108.5</v>
      </c>
      <c r="H71" s="360">
        <v>105.9</v>
      </c>
      <c r="I71" s="360">
        <v>100.3</v>
      </c>
      <c r="J71" s="360">
        <v>91.4</v>
      </c>
      <c r="K71" s="360">
        <v>101.5</v>
      </c>
      <c r="L71" s="360">
        <v>109.4</v>
      </c>
      <c r="M71" s="360">
        <v>100.6</v>
      </c>
      <c r="N71" s="360">
        <v>104.2</v>
      </c>
      <c r="O71" s="360">
        <v>109.7</v>
      </c>
      <c r="P71" s="360">
        <v>102.6</v>
      </c>
      <c r="Q71" s="360">
        <v>106.2</v>
      </c>
      <c r="R71" s="360">
        <v>106.5</v>
      </c>
      <c r="S71" s="360">
        <v>106.8</v>
      </c>
      <c r="T71" s="360">
        <v>103.9</v>
      </c>
      <c r="U71" s="360">
        <v>107.1</v>
      </c>
      <c r="V71" s="360">
        <v>105.1</v>
      </c>
      <c r="W71" s="360">
        <v>101.4</v>
      </c>
      <c r="X71" s="360">
        <v>102</v>
      </c>
      <c r="Y71" s="360">
        <v>100.1</v>
      </c>
      <c r="Z71" s="360">
        <v>104.7</v>
      </c>
      <c r="AA71" s="360">
        <v>103.8</v>
      </c>
      <c r="AB71" s="360">
        <v>103.2</v>
      </c>
      <c r="AC71" s="360">
        <v>103.6</v>
      </c>
      <c r="AD71" s="360">
        <v>107.8</v>
      </c>
      <c r="AE71" s="360">
        <v>106.7</v>
      </c>
      <c r="AF71" s="360">
        <v>101.6</v>
      </c>
      <c r="AG71" s="360">
        <v>96.5</v>
      </c>
      <c r="AH71" s="360">
        <v>103.3</v>
      </c>
      <c r="AI71" s="360">
        <v>104.1</v>
      </c>
      <c r="AJ71" s="360">
        <v>104.1</v>
      </c>
      <c r="AK71" s="360">
        <v>106.4</v>
      </c>
      <c r="AL71" s="360">
        <v>103.3</v>
      </c>
      <c r="AM71" s="360">
        <v>110.9</v>
      </c>
      <c r="AN71" s="360">
        <v>112.6</v>
      </c>
      <c r="AO71" s="360">
        <v>104.5</v>
      </c>
      <c r="AP71" s="360">
        <v>102.9</v>
      </c>
      <c r="AQ71" s="360">
        <v>101.6</v>
      </c>
      <c r="AR71" s="360">
        <v>102.4</v>
      </c>
      <c r="AS71" s="360">
        <v>90.3</v>
      </c>
      <c r="AT71" s="360">
        <v>102.5</v>
      </c>
      <c r="AU71" s="360">
        <v>99.9</v>
      </c>
      <c r="AV71" s="360">
        <v>102.7</v>
      </c>
      <c r="AW71" s="360">
        <v>104.8</v>
      </c>
      <c r="AX71" s="360">
        <v>112.6</v>
      </c>
      <c r="AY71" s="360">
        <v>109.3</v>
      </c>
      <c r="AZ71" s="360">
        <v>104.2</v>
      </c>
      <c r="BA71" s="360">
        <v>104.7</v>
      </c>
      <c r="BB71" s="360">
        <v>102.8</v>
      </c>
      <c r="BC71" s="360">
        <v>106.4</v>
      </c>
      <c r="BD71" s="360">
        <v>101.5</v>
      </c>
      <c r="BE71" s="360">
        <v>108.2</v>
      </c>
      <c r="BF71" s="360">
        <v>105.4</v>
      </c>
      <c r="BG71" s="360">
        <v>102.5</v>
      </c>
    </row>
    <row r="72" spans="1:59" ht="13.5" hidden="1" customHeight="1" x14ac:dyDescent="0.2">
      <c r="A72" s="365">
        <v>41548</v>
      </c>
      <c r="B72" s="360">
        <v>104.5</v>
      </c>
      <c r="C72" s="360">
        <v>102.3</v>
      </c>
      <c r="D72" s="360">
        <v>102.2</v>
      </c>
      <c r="E72" s="360">
        <v>103.3</v>
      </c>
      <c r="F72" s="360">
        <v>98.9</v>
      </c>
      <c r="G72" s="360">
        <v>106.7</v>
      </c>
      <c r="H72" s="360">
        <v>105.1</v>
      </c>
      <c r="I72" s="360">
        <v>101.3</v>
      </c>
      <c r="J72" s="360">
        <v>94</v>
      </c>
      <c r="K72" s="360">
        <v>102.3</v>
      </c>
      <c r="L72" s="360">
        <v>107.8</v>
      </c>
      <c r="M72" s="360">
        <v>102.2</v>
      </c>
      <c r="N72" s="360">
        <v>104.8</v>
      </c>
      <c r="O72" s="360">
        <v>109.7</v>
      </c>
      <c r="P72" s="360">
        <v>103.3</v>
      </c>
      <c r="Q72" s="360">
        <v>106.8</v>
      </c>
      <c r="R72" s="360">
        <v>107.2</v>
      </c>
      <c r="S72" s="360">
        <v>105.9</v>
      </c>
      <c r="T72" s="360">
        <v>103.7</v>
      </c>
      <c r="U72" s="360">
        <v>108.6</v>
      </c>
      <c r="V72" s="360">
        <v>105.6</v>
      </c>
      <c r="W72" s="360">
        <v>101.6</v>
      </c>
      <c r="X72" s="360">
        <v>102.2</v>
      </c>
      <c r="Y72" s="360">
        <v>100.3</v>
      </c>
      <c r="Z72" s="360">
        <v>104.7</v>
      </c>
      <c r="AA72" s="360">
        <v>103.8</v>
      </c>
      <c r="AB72" s="360">
        <v>103.2</v>
      </c>
      <c r="AC72" s="360">
        <v>103.2</v>
      </c>
      <c r="AD72" s="360">
        <v>107.8</v>
      </c>
      <c r="AE72" s="360">
        <v>106.7</v>
      </c>
      <c r="AF72" s="360">
        <v>101.9</v>
      </c>
      <c r="AG72" s="360">
        <v>96.7</v>
      </c>
      <c r="AH72" s="360">
        <v>102.7</v>
      </c>
      <c r="AI72" s="360">
        <v>104.8</v>
      </c>
      <c r="AJ72" s="360">
        <v>104.4</v>
      </c>
      <c r="AK72" s="360">
        <v>106.1</v>
      </c>
      <c r="AL72" s="360">
        <v>104.1</v>
      </c>
      <c r="AM72" s="360">
        <v>109.5</v>
      </c>
      <c r="AN72" s="360">
        <v>110.9</v>
      </c>
      <c r="AO72" s="360">
        <v>104.3</v>
      </c>
      <c r="AP72" s="360">
        <v>103</v>
      </c>
      <c r="AQ72" s="360">
        <v>102.1</v>
      </c>
      <c r="AR72" s="360">
        <v>103</v>
      </c>
      <c r="AS72" s="360">
        <v>89.1</v>
      </c>
      <c r="AT72" s="360">
        <v>102.6</v>
      </c>
      <c r="AU72" s="360">
        <v>100.1</v>
      </c>
      <c r="AV72" s="360">
        <v>102.7</v>
      </c>
      <c r="AW72" s="360">
        <v>104.4</v>
      </c>
      <c r="AX72" s="360">
        <v>114.8</v>
      </c>
      <c r="AY72" s="360">
        <v>109.3</v>
      </c>
      <c r="AZ72" s="360">
        <v>104.4</v>
      </c>
      <c r="BA72" s="360">
        <v>104.8</v>
      </c>
      <c r="BB72" s="360">
        <v>103.1</v>
      </c>
      <c r="BC72" s="360">
        <v>106.6</v>
      </c>
      <c r="BD72" s="360">
        <v>103.2</v>
      </c>
      <c r="BE72" s="360">
        <v>108.2</v>
      </c>
      <c r="BF72" s="360">
        <v>105.4</v>
      </c>
      <c r="BG72" s="360">
        <v>102.5</v>
      </c>
    </row>
    <row r="73" spans="1:59" ht="13.5" hidden="1" customHeight="1" x14ac:dyDescent="0.2">
      <c r="A73" s="365">
        <v>41579</v>
      </c>
      <c r="B73" s="360">
        <v>104.6</v>
      </c>
      <c r="C73" s="360">
        <v>103.3</v>
      </c>
      <c r="D73" s="360">
        <v>103.2</v>
      </c>
      <c r="E73" s="360">
        <v>103.5</v>
      </c>
      <c r="F73" s="360">
        <v>100.8</v>
      </c>
      <c r="G73" s="360">
        <v>106.2</v>
      </c>
      <c r="H73" s="360">
        <v>105.5</v>
      </c>
      <c r="I73" s="360">
        <v>99.8</v>
      </c>
      <c r="J73" s="360">
        <v>95.2</v>
      </c>
      <c r="K73" s="360">
        <v>104.5</v>
      </c>
      <c r="L73" s="360">
        <v>107.1</v>
      </c>
      <c r="M73" s="360">
        <v>106.2</v>
      </c>
      <c r="N73" s="360">
        <v>105.4</v>
      </c>
      <c r="O73" s="360">
        <v>111</v>
      </c>
      <c r="P73" s="360">
        <v>103.7</v>
      </c>
      <c r="Q73" s="360">
        <v>106.6</v>
      </c>
      <c r="R73" s="360">
        <v>107.5</v>
      </c>
      <c r="S73" s="360">
        <v>106.9</v>
      </c>
      <c r="T73" s="360">
        <v>102.3</v>
      </c>
      <c r="U73" s="360">
        <v>109</v>
      </c>
      <c r="V73" s="360">
        <v>103.9</v>
      </c>
      <c r="W73" s="360">
        <v>101.8</v>
      </c>
      <c r="X73" s="360">
        <v>102.4</v>
      </c>
      <c r="Y73" s="360">
        <v>100.4</v>
      </c>
      <c r="Z73" s="360">
        <v>104.7</v>
      </c>
      <c r="AA73" s="360">
        <v>103.8</v>
      </c>
      <c r="AB73" s="360">
        <v>103.2</v>
      </c>
      <c r="AC73" s="360">
        <v>103.6</v>
      </c>
      <c r="AD73" s="360">
        <v>107.8</v>
      </c>
      <c r="AE73" s="360">
        <v>106.7</v>
      </c>
      <c r="AF73" s="360">
        <v>102.5</v>
      </c>
      <c r="AG73" s="360">
        <v>97.1</v>
      </c>
      <c r="AH73" s="360">
        <v>104</v>
      </c>
      <c r="AI73" s="360">
        <v>105.2</v>
      </c>
      <c r="AJ73" s="360">
        <v>104.6</v>
      </c>
      <c r="AK73" s="360">
        <v>105.5</v>
      </c>
      <c r="AL73" s="360">
        <v>104.7</v>
      </c>
      <c r="AM73" s="360">
        <v>107.6</v>
      </c>
      <c r="AN73" s="360">
        <v>108.5</v>
      </c>
      <c r="AO73" s="360">
        <v>104.1</v>
      </c>
      <c r="AP73" s="360">
        <v>103</v>
      </c>
      <c r="AQ73" s="360">
        <v>101</v>
      </c>
      <c r="AR73" s="360">
        <v>102</v>
      </c>
      <c r="AS73" s="360">
        <v>87.3</v>
      </c>
      <c r="AT73" s="360">
        <v>103</v>
      </c>
      <c r="AU73" s="360">
        <v>101.1</v>
      </c>
      <c r="AV73" s="360">
        <v>102.7</v>
      </c>
      <c r="AW73" s="360">
        <v>104.6</v>
      </c>
      <c r="AX73" s="360">
        <v>115</v>
      </c>
      <c r="AY73" s="360">
        <v>109.3</v>
      </c>
      <c r="AZ73" s="360">
        <v>105.1</v>
      </c>
      <c r="BA73" s="360">
        <v>106.1</v>
      </c>
      <c r="BB73" s="360">
        <v>102.4</v>
      </c>
      <c r="BC73" s="360">
        <v>106.8</v>
      </c>
      <c r="BD73" s="360">
        <v>104.7</v>
      </c>
      <c r="BE73" s="360">
        <v>108.2</v>
      </c>
      <c r="BF73" s="360">
        <v>105.4</v>
      </c>
      <c r="BG73" s="360">
        <v>102.5</v>
      </c>
    </row>
    <row r="74" spans="1:59" ht="12.75" hidden="1" customHeight="1" x14ac:dyDescent="0.2">
      <c r="A74" s="365">
        <v>41609</v>
      </c>
      <c r="B74" s="360">
        <v>105.2</v>
      </c>
      <c r="C74" s="360">
        <v>103.9</v>
      </c>
      <c r="D74" s="360">
        <v>103.9</v>
      </c>
      <c r="E74" s="360">
        <v>104.8</v>
      </c>
      <c r="F74" s="360">
        <v>101.2</v>
      </c>
      <c r="G74" s="360">
        <v>105</v>
      </c>
      <c r="H74" s="360">
        <v>106.7</v>
      </c>
      <c r="I74" s="360">
        <v>102.4</v>
      </c>
      <c r="J74" s="360">
        <v>97.4</v>
      </c>
      <c r="K74" s="360">
        <v>103.7</v>
      </c>
      <c r="L74" s="360">
        <v>108.2</v>
      </c>
      <c r="M74" s="360">
        <v>105.6</v>
      </c>
      <c r="N74" s="360">
        <v>104.5</v>
      </c>
      <c r="O74" s="360">
        <v>109.7</v>
      </c>
      <c r="P74" s="360">
        <v>102.8</v>
      </c>
      <c r="Q74" s="360">
        <v>106.4</v>
      </c>
      <c r="R74" s="360">
        <v>106.9</v>
      </c>
      <c r="S74" s="360">
        <v>105.9</v>
      </c>
      <c r="T74" s="360">
        <v>102.3</v>
      </c>
      <c r="U74" s="360">
        <v>108.4</v>
      </c>
      <c r="V74" s="360">
        <v>104.8</v>
      </c>
      <c r="W74" s="360">
        <v>102.3</v>
      </c>
      <c r="X74" s="360">
        <v>103.1</v>
      </c>
      <c r="Y74" s="360">
        <v>100.7</v>
      </c>
      <c r="Z74" s="360">
        <v>105.4</v>
      </c>
      <c r="AA74" s="360">
        <v>105.1</v>
      </c>
      <c r="AB74" s="360">
        <v>104.4</v>
      </c>
      <c r="AC74" s="360">
        <v>103.8</v>
      </c>
      <c r="AD74" s="360">
        <v>107.8</v>
      </c>
      <c r="AE74" s="360">
        <v>106.7</v>
      </c>
      <c r="AF74" s="360">
        <v>102.6</v>
      </c>
      <c r="AG74" s="360">
        <v>97</v>
      </c>
      <c r="AH74" s="360">
        <v>104.2</v>
      </c>
      <c r="AI74" s="360">
        <v>105.2</v>
      </c>
      <c r="AJ74" s="360">
        <v>104.1</v>
      </c>
      <c r="AK74" s="360">
        <v>107</v>
      </c>
      <c r="AL74" s="360">
        <v>104.7</v>
      </c>
      <c r="AM74" s="360">
        <v>108.7</v>
      </c>
      <c r="AN74" s="360">
        <v>109.9</v>
      </c>
      <c r="AO74" s="360">
        <v>103.8</v>
      </c>
      <c r="AP74" s="360">
        <v>107</v>
      </c>
      <c r="AQ74" s="360">
        <v>101</v>
      </c>
      <c r="AR74" s="360">
        <v>102</v>
      </c>
      <c r="AS74" s="360">
        <v>86.5</v>
      </c>
      <c r="AT74" s="360">
        <v>103.1</v>
      </c>
      <c r="AU74" s="360">
        <v>101.1</v>
      </c>
      <c r="AV74" s="360">
        <v>102.7</v>
      </c>
      <c r="AW74" s="360">
        <v>105.4</v>
      </c>
      <c r="AX74" s="360">
        <v>114.6</v>
      </c>
      <c r="AY74" s="360">
        <v>109.3</v>
      </c>
      <c r="AZ74" s="360">
        <v>106.3</v>
      </c>
      <c r="BA74" s="360">
        <v>107.4</v>
      </c>
      <c r="BB74" s="360">
        <v>103.2</v>
      </c>
      <c r="BC74" s="360">
        <v>106.6</v>
      </c>
      <c r="BD74" s="360">
        <v>103.4</v>
      </c>
      <c r="BE74" s="360">
        <v>108.2</v>
      </c>
      <c r="BF74" s="360">
        <v>105.4</v>
      </c>
      <c r="BG74" s="360">
        <v>102.5</v>
      </c>
    </row>
    <row r="75" spans="1:59" ht="12.75" hidden="1" customHeight="1" x14ac:dyDescent="0.2">
      <c r="A75" s="365">
        <v>41640</v>
      </c>
      <c r="B75" s="360">
        <v>106</v>
      </c>
      <c r="C75" s="360">
        <v>105.5</v>
      </c>
      <c r="D75" s="360">
        <v>105.5</v>
      </c>
      <c r="E75" s="360">
        <v>105</v>
      </c>
      <c r="F75" s="360">
        <v>103.9</v>
      </c>
      <c r="G75" s="360">
        <v>107</v>
      </c>
      <c r="H75" s="360">
        <v>107.9</v>
      </c>
      <c r="I75" s="360">
        <v>101.7</v>
      </c>
      <c r="J75" s="360">
        <v>100.9</v>
      </c>
      <c r="K75" s="360">
        <v>107.7</v>
      </c>
      <c r="L75" s="360">
        <v>107.4</v>
      </c>
      <c r="M75" s="360">
        <v>108.4</v>
      </c>
      <c r="N75" s="360">
        <v>106.3</v>
      </c>
      <c r="O75" s="360">
        <v>110.5</v>
      </c>
      <c r="P75" s="360">
        <v>105.1</v>
      </c>
      <c r="Q75" s="360">
        <v>107.6</v>
      </c>
      <c r="R75" s="360">
        <v>108.3</v>
      </c>
      <c r="S75" s="360">
        <v>108.1</v>
      </c>
      <c r="T75" s="360">
        <v>103.5</v>
      </c>
      <c r="U75" s="360">
        <v>109.6</v>
      </c>
      <c r="V75" s="360">
        <v>105.3</v>
      </c>
      <c r="W75" s="360">
        <v>103</v>
      </c>
      <c r="X75" s="360">
        <v>103.5</v>
      </c>
      <c r="Y75" s="360">
        <v>102.1</v>
      </c>
      <c r="Z75" s="360">
        <v>105.5</v>
      </c>
      <c r="AA75" s="360">
        <v>105.1</v>
      </c>
      <c r="AB75" s="360">
        <v>104.4</v>
      </c>
      <c r="AC75" s="360">
        <v>105.1</v>
      </c>
      <c r="AD75" s="360">
        <v>107.8</v>
      </c>
      <c r="AE75" s="360">
        <v>106.7</v>
      </c>
      <c r="AF75" s="360">
        <v>102.8</v>
      </c>
      <c r="AG75" s="360">
        <v>96.8</v>
      </c>
      <c r="AH75" s="360">
        <v>104.3</v>
      </c>
      <c r="AI75" s="360">
        <v>105.8</v>
      </c>
      <c r="AJ75" s="360">
        <v>104.3</v>
      </c>
      <c r="AK75" s="360">
        <v>108.5</v>
      </c>
      <c r="AL75" s="360">
        <v>105.3</v>
      </c>
      <c r="AM75" s="360">
        <v>111.7</v>
      </c>
      <c r="AN75" s="360">
        <v>113.2</v>
      </c>
      <c r="AO75" s="360">
        <v>105.4</v>
      </c>
      <c r="AP75" s="360">
        <v>107</v>
      </c>
      <c r="AQ75" s="360">
        <v>100.9</v>
      </c>
      <c r="AR75" s="360">
        <v>102</v>
      </c>
      <c r="AS75" s="360">
        <v>85.2</v>
      </c>
      <c r="AT75" s="360">
        <v>103.9</v>
      </c>
      <c r="AU75" s="360">
        <v>101.4</v>
      </c>
      <c r="AV75" s="360">
        <v>102.7</v>
      </c>
      <c r="AW75" s="360">
        <v>109.7</v>
      </c>
      <c r="AX75" s="360">
        <v>116.4</v>
      </c>
      <c r="AY75" s="360">
        <v>109.3</v>
      </c>
      <c r="AZ75" s="360">
        <v>107</v>
      </c>
      <c r="BA75" s="360">
        <v>107.5</v>
      </c>
      <c r="BB75" s="360">
        <v>105.6</v>
      </c>
      <c r="BC75" s="360">
        <v>107.2</v>
      </c>
      <c r="BD75" s="360">
        <v>104.9</v>
      </c>
      <c r="BE75" s="360">
        <v>108.1</v>
      </c>
      <c r="BF75" s="360">
        <v>108</v>
      </c>
      <c r="BG75" s="360">
        <v>104.2</v>
      </c>
    </row>
    <row r="76" spans="1:59" ht="12.75" hidden="1" customHeight="1" x14ac:dyDescent="0.2">
      <c r="A76" s="365">
        <v>41671</v>
      </c>
      <c r="B76" s="360">
        <v>107</v>
      </c>
      <c r="C76" s="360">
        <v>105.9</v>
      </c>
      <c r="D76" s="360">
        <v>105.9</v>
      </c>
      <c r="E76" s="360">
        <v>107.1</v>
      </c>
      <c r="F76" s="360">
        <v>103.3</v>
      </c>
      <c r="G76" s="360">
        <v>107.2</v>
      </c>
      <c r="H76" s="360">
        <v>108.7</v>
      </c>
      <c r="I76" s="360">
        <v>101.7</v>
      </c>
      <c r="J76" s="360">
        <v>103.7</v>
      </c>
      <c r="K76" s="360">
        <v>107.5</v>
      </c>
      <c r="L76" s="360">
        <v>106.3</v>
      </c>
      <c r="M76" s="360">
        <v>106.7</v>
      </c>
      <c r="N76" s="360">
        <v>105.4</v>
      </c>
      <c r="O76" s="360">
        <v>109.8</v>
      </c>
      <c r="P76" s="360">
        <v>104</v>
      </c>
      <c r="Q76" s="360">
        <v>107.3</v>
      </c>
      <c r="R76" s="360">
        <v>108.2</v>
      </c>
      <c r="S76" s="360">
        <v>108.1</v>
      </c>
      <c r="T76" s="360">
        <v>103.1</v>
      </c>
      <c r="U76" s="360">
        <v>109.6</v>
      </c>
      <c r="V76" s="360">
        <v>104.6</v>
      </c>
      <c r="W76" s="360">
        <v>103.9</v>
      </c>
      <c r="X76" s="360">
        <v>104.3</v>
      </c>
      <c r="Y76" s="360">
        <v>103.3</v>
      </c>
      <c r="Z76" s="360">
        <v>105.6</v>
      </c>
      <c r="AA76" s="360">
        <v>105.1</v>
      </c>
      <c r="AB76" s="360">
        <v>104.4</v>
      </c>
      <c r="AC76" s="360">
        <v>106.8</v>
      </c>
      <c r="AD76" s="360">
        <v>107.8</v>
      </c>
      <c r="AE76" s="360">
        <v>106.7</v>
      </c>
      <c r="AF76" s="360">
        <v>103.1</v>
      </c>
      <c r="AG76" s="360">
        <v>97.3</v>
      </c>
      <c r="AH76" s="360">
        <v>104.7</v>
      </c>
      <c r="AI76" s="360">
        <v>105.9</v>
      </c>
      <c r="AJ76" s="360">
        <v>107.5</v>
      </c>
      <c r="AK76" s="360">
        <v>109.9</v>
      </c>
      <c r="AL76" s="360">
        <v>105.9</v>
      </c>
      <c r="AM76" s="360">
        <v>114.4</v>
      </c>
      <c r="AN76" s="360">
        <v>116.6</v>
      </c>
      <c r="AO76" s="360">
        <v>105.6</v>
      </c>
      <c r="AP76" s="360">
        <v>107.2</v>
      </c>
      <c r="AQ76" s="360">
        <v>101</v>
      </c>
      <c r="AR76" s="360">
        <v>102</v>
      </c>
      <c r="AS76" s="360">
        <v>85.6</v>
      </c>
      <c r="AT76" s="360">
        <v>103.7</v>
      </c>
      <c r="AU76" s="360">
        <v>100.6</v>
      </c>
      <c r="AV76" s="360">
        <v>102.8</v>
      </c>
      <c r="AW76" s="360">
        <v>109.4</v>
      </c>
      <c r="AX76" s="360">
        <v>117.4</v>
      </c>
      <c r="AY76" s="360">
        <v>109.3</v>
      </c>
      <c r="AZ76" s="360">
        <v>107.4</v>
      </c>
      <c r="BA76" s="360">
        <v>107.6</v>
      </c>
      <c r="BB76" s="360">
        <v>107</v>
      </c>
      <c r="BC76" s="360">
        <v>111.8</v>
      </c>
      <c r="BD76" s="360">
        <v>103.2</v>
      </c>
      <c r="BE76" s="360">
        <v>115.6</v>
      </c>
      <c r="BF76" s="360">
        <v>108</v>
      </c>
      <c r="BG76" s="360">
        <v>104.2</v>
      </c>
    </row>
    <row r="77" spans="1:59" ht="12.75" hidden="1" customHeight="1" x14ac:dyDescent="0.2">
      <c r="A77" s="365">
        <v>41699</v>
      </c>
      <c r="B77" s="360">
        <v>108.7</v>
      </c>
      <c r="C77" s="360">
        <v>108.5</v>
      </c>
      <c r="D77" s="360">
        <v>108.6</v>
      </c>
      <c r="E77" s="360">
        <v>108.8</v>
      </c>
      <c r="F77" s="360">
        <v>105.7</v>
      </c>
      <c r="G77" s="360">
        <v>108.2</v>
      </c>
      <c r="H77" s="360">
        <v>111.8</v>
      </c>
      <c r="I77" s="360">
        <v>103.2</v>
      </c>
      <c r="J77" s="360">
        <v>103.1</v>
      </c>
      <c r="K77" s="360">
        <v>114.4</v>
      </c>
      <c r="L77" s="360">
        <v>110.4</v>
      </c>
      <c r="M77" s="360">
        <v>107.5</v>
      </c>
      <c r="N77" s="360">
        <v>105.9</v>
      </c>
      <c r="O77" s="360">
        <v>110.2</v>
      </c>
      <c r="P77" s="360">
        <v>104.6</v>
      </c>
      <c r="Q77" s="360">
        <v>110.5</v>
      </c>
      <c r="R77" s="360">
        <v>110.8</v>
      </c>
      <c r="S77" s="360">
        <v>113.3</v>
      </c>
      <c r="T77" s="360">
        <v>109</v>
      </c>
      <c r="U77" s="360">
        <v>110.5</v>
      </c>
      <c r="V77" s="360">
        <v>109.5</v>
      </c>
      <c r="W77" s="360">
        <v>104.5</v>
      </c>
      <c r="X77" s="360">
        <v>104.5</v>
      </c>
      <c r="Y77" s="360">
        <v>104.5</v>
      </c>
      <c r="Z77" s="360">
        <v>106.4</v>
      </c>
      <c r="AA77" s="360">
        <v>106.3</v>
      </c>
      <c r="AB77" s="360">
        <v>105.7</v>
      </c>
      <c r="AC77" s="360">
        <v>107.4</v>
      </c>
      <c r="AD77" s="360">
        <v>107.8</v>
      </c>
      <c r="AE77" s="360">
        <v>106.7</v>
      </c>
      <c r="AF77" s="360">
        <v>103.9</v>
      </c>
      <c r="AG77" s="360">
        <v>97.1</v>
      </c>
      <c r="AH77" s="360">
        <v>106.1</v>
      </c>
      <c r="AI77" s="360">
        <v>107.1</v>
      </c>
      <c r="AJ77" s="360">
        <v>107.4</v>
      </c>
      <c r="AK77" s="360">
        <v>112.1</v>
      </c>
      <c r="AL77" s="360">
        <v>106.5</v>
      </c>
      <c r="AM77" s="360">
        <v>117.1</v>
      </c>
      <c r="AN77" s="360">
        <v>119.7</v>
      </c>
      <c r="AO77" s="360">
        <v>106.8</v>
      </c>
      <c r="AP77" s="360">
        <v>110.2</v>
      </c>
      <c r="AQ77" s="360">
        <v>100.8</v>
      </c>
      <c r="AR77" s="360">
        <v>101.9</v>
      </c>
      <c r="AS77" s="360">
        <v>84.6</v>
      </c>
      <c r="AT77" s="360">
        <v>104.4</v>
      </c>
      <c r="AU77" s="360">
        <v>101</v>
      </c>
      <c r="AV77" s="360">
        <v>102.8</v>
      </c>
      <c r="AW77" s="360">
        <v>112.8</v>
      </c>
      <c r="AX77" s="360">
        <v>118.5</v>
      </c>
      <c r="AY77" s="360">
        <v>119.3</v>
      </c>
      <c r="AZ77" s="360">
        <v>108.4</v>
      </c>
      <c r="BA77" s="360">
        <v>108.6</v>
      </c>
      <c r="BB77" s="360">
        <v>107.7</v>
      </c>
      <c r="BC77" s="360">
        <v>112.5</v>
      </c>
      <c r="BD77" s="360">
        <v>106</v>
      </c>
      <c r="BE77" s="360">
        <v>116</v>
      </c>
      <c r="BF77" s="360">
        <v>108.3</v>
      </c>
      <c r="BG77" s="360">
        <v>104.2</v>
      </c>
    </row>
    <row r="78" spans="1:59" ht="13.5" hidden="1" customHeight="1" x14ac:dyDescent="0.2">
      <c r="A78" s="365">
        <v>41730</v>
      </c>
      <c r="B78" s="360">
        <v>109.5</v>
      </c>
      <c r="C78" s="360">
        <v>110.6</v>
      </c>
      <c r="D78" s="360">
        <v>110.9</v>
      </c>
      <c r="E78" s="360">
        <v>112.4</v>
      </c>
      <c r="F78" s="360">
        <v>109</v>
      </c>
      <c r="G78" s="360">
        <v>111.3</v>
      </c>
      <c r="H78" s="360">
        <v>111.7</v>
      </c>
      <c r="I78" s="360">
        <v>103.4</v>
      </c>
      <c r="J78" s="360">
        <v>102.4</v>
      </c>
      <c r="K78" s="360">
        <v>114.6</v>
      </c>
      <c r="L78" s="360">
        <v>112.5</v>
      </c>
      <c r="M78" s="360">
        <v>107.7</v>
      </c>
      <c r="N78" s="360">
        <v>105.9</v>
      </c>
      <c r="O78" s="360">
        <v>109.6</v>
      </c>
      <c r="P78" s="360">
        <v>104.7</v>
      </c>
      <c r="Q78" s="360">
        <v>111.3</v>
      </c>
      <c r="R78" s="360">
        <v>111.8</v>
      </c>
      <c r="S78" s="360">
        <v>115.6</v>
      </c>
      <c r="T78" s="360">
        <v>109</v>
      </c>
      <c r="U78" s="360">
        <v>111.3</v>
      </c>
      <c r="V78" s="360">
        <v>109.8</v>
      </c>
      <c r="W78" s="360">
        <v>104.9</v>
      </c>
      <c r="X78" s="360">
        <v>104.8</v>
      </c>
      <c r="Y78" s="360">
        <v>105</v>
      </c>
      <c r="Z78" s="360">
        <v>106.4</v>
      </c>
      <c r="AA78" s="360">
        <v>106.3</v>
      </c>
      <c r="AB78" s="360">
        <v>105.7</v>
      </c>
      <c r="AC78" s="360">
        <v>108.7</v>
      </c>
      <c r="AD78" s="360">
        <v>107.8</v>
      </c>
      <c r="AE78" s="360">
        <v>106.7</v>
      </c>
      <c r="AF78" s="360">
        <v>103.9</v>
      </c>
      <c r="AG78" s="360">
        <v>97.7</v>
      </c>
      <c r="AH78" s="360">
        <v>105.9</v>
      </c>
      <c r="AI78" s="360">
        <v>106.8</v>
      </c>
      <c r="AJ78" s="360">
        <v>108.5</v>
      </c>
      <c r="AK78" s="360">
        <v>112.4</v>
      </c>
      <c r="AL78" s="360">
        <v>107.1</v>
      </c>
      <c r="AM78" s="360">
        <v>117.5</v>
      </c>
      <c r="AN78" s="360">
        <v>119.9</v>
      </c>
      <c r="AO78" s="360">
        <v>108.2</v>
      </c>
      <c r="AP78" s="360">
        <v>110.1</v>
      </c>
      <c r="AQ78" s="360">
        <v>100.3</v>
      </c>
      <c r="AR78" s="360">
        <v>101.4</v>
      </c>
      <c r="AS78" s="360">
        <v>83.9</v>
      </c>
      <c r="AT78" s="360">
        <v>105</v>
      </c>
      <c r="AU78" s="360">
        <v>101</v>
      </c>
      <c r="AV78" s="360">
        <v>104</v>
      </c>
      <c r="AW78" s="360">
        <v>114.3</v>
      </c>
      <c r="AX78" s="360">
        <v>114.4</v>
      </c>
      <c r="AY78" s="360">
        <v>119.3</v>
      </c>
      <c r="AZ78" s="360">
        <v>111.3</v>
      </c>
      <c r="BA78" s="360">
        <v>112.5</v>
      </c>
      <c r="BB78" s="360">
        <v>107.7</v>
      </c>
      <c r="BC78" s="360">
        <v>113.2</v>
      </c>
      <c r="BD78" s="360">
        <v>107.7</v>
      </c>
      <c r="BE78" s="360">
        <v>116.5</v>
      </c>
      <c r="BF78" s="360">
        <v>108.3</v>
      </c>
      <c r="BG78" s="360">
        <v>105.6</v>
      </c>
    </row>
    <row r="79" spans="1:59" ht="13.5" hidden="1" customHeight="1" x14ac:dyDescent="0.2">
      <c r="A79" s="365">
        <v>41760</v>
      </c>
      <c r="B79" s="360">
        <v>109.6</v>
      </c>
      <c r="C79" s="360">
        <v>111</v>
      </c>
      <c r="D79" s="360">
        <v>111.2</v>
      </c>
      <c r="E79" s="360">
        <v>111.5</v>
      </c>
      <c r="F79" s="360">
        <v>109.5</v>
      </c>
      <c r="G79" s="360">
        <v>112.3</v>
      </c>
      <c r="H79" s="360">
        <v>114.1</v>
      </c>
      <c r="I79" s="360">
        <v>100</v>
      </c>
      <c r="J79" s="360">
        <v>101.2</v>
      </c>
      <c r="K79" s="360">
        <v>117.6</v>
      </c>
      <c r="L79" s="360">
        <v>113.1</v>
      </c>
      <c r="M79" s="360">
        <v>108.5</v>
      </c>
      <c r="N79" s="360">
        <v>107.1</v>
      </c>
      <c r="O79" s="360">
        <v>113.3</v>
      </c>
      <c r="P79" s="360">
        <v>105.2</v>
      </c>
      <c r="Q79" s="360">
        <v>111.3</v>
      </c>
      <c r="R79" s="360">
        <v>111.5</v>
      </c>
      <c r="S79" s="360">
        <v>116.4</v>
      </c>
      <c r="T79" s="360">
        <v>107.7</v>
      </c>
      <c r="U79" s="360">
        <v>111</v>
      </c>
      <c r="V79" s="360">
        <v>110.7</v>
      </c>
      <c r="W79" s="360">
        <v>105.2</v>
      </c>
      <c r="X79" s="360">
        <v>105</v>
      </c>
      <c r="Y79" s="360">
        <v>105.4</v>
      </c>
      <c r="Z79" s="360">
        <v>106.5</v>
      </c>
      <c r="AA79" s="360">
        <v>106.3</v>
      </c>
      <c r="AB79" s="360">
        <v>105.7</v>
      </c>
      <c r="AC79" s="360">
        <v>110.2</v>
      </c>
      <c r="AD79" s="360">
        <v>107.8</v>
      </c>
      <c r="AE79" s="360">
        <v>106.7</v>
      </c>
      <c r="AF79" s="360">
        <v>103.7</v>
      </c>
      <c r="AG79" s="360">
        <v>97.5</v>
      </c>
      <c r="AH79" s="360">
        <v>105.7</v>
      </c>
      <c r="AI79" s="360">
        <v>106.7</v>
      </c>
      <c r="AJ79" s="360">
        <v>109</v>
      </c>
      <c r="AK79" s="360">
        <v>112.5</v>
      </c>
      <c r="AL79" s="360">
        <v>108.3</v>
      </c>
      <c r="AM79" s="360">
        <v>116.8</v>
      </c>
      <c r="AN79" s="360">
        <v>118.6</v>
      </c>
      <c r="AO79" s="360">
        <v>109.6</v>
      </c>
      <c r="AP79" s="360">
        <v>110.2</v>
      </c>
      <c r="AQ79" s="360">
        <v>100.1</v>
      </c>
      <c r="AR79" s="360">
        <v>101.3</v>
      </c>
      <c r="AS79" s="360">
        <v>82</v>
      </c>
      <c r="AT79" s="360">
        <v>105.7</v>
      </c>
      <c r="AU79" s="360">
        <v>102.7</v>
      </c>
      <c r="AV79" s="360">
        <v>104.6</v>
      </c>
      <c r="AW79" s="360">
        <v>114.6</v>
      </c>
      <c r="AX79" s="360">
        <v>111.2</v>
      </c>
      <c r="AY79" s="360">
        <v>119.3</v>
      </c>
      <c r="AZ79" s="360">
        <v>112</v>
      </c>
      <c r="BA79" s="360">
        <v>113.4</v>
      </c>
      <c r="BB79" s="360">
        <v>107.5</v>
      </c>
      <c r="BC79" s="360">
        <v>113.1</v>
      </c>
      <c r="BD79" s="360">
        <v>107</v>
      </c>
      <c r="BE79" s="360">
        <v>116.5</v>
      </c>
      <c r="BF79" s="360">
        <v>108.3</v>
      </c>
      <c r="BG79" s="360">
        <v>105.6</v>
      </c>
    </row>
    <row r="80" spans="1:59" ht="13.5" hidden="1" customHeight="1" x14ac:dyDescent="0.2">
      <c r="A80" s="365">
        <v>41791</v>
      </c>
      <c r="B80" s="360">
        <v>109.9</v>
      </c>
      <c r="C80" s="360">
        <v>111.4</v>
      </c>
      <c r="D80" s="360">
        <v>111.7</v>
      </c>
      <c r="E80" s="360">
        <v>112</v>
      </c>
      <c r="F80" s="360">
        <v>110</v>
      </c>
      <c r="G80" s="360">
        <v>114.1</v>
      </c>
      <c r="H80" s="360">
        <v>116.9</v>
      </c>
      <c r="I80" s="360">
        <v>101.5</v>
      </c>
      <c r="J80" s="360">
        <v>98.5</v>
      </c>
      <c r="K80" s="360">
        <v>115.6</v>
      </c>
      <c r="L80" s="360">
        <v>113.4</v>
      </c>
      <c r="M80" s="360">
        <v>109.2</v>
      </c>
      <c r="N80" s="360">
        <v>107.4</v>
      </c>
      <c r="O80" s="360">
        <v>114.8</v>
      </c>
      <c r="P80" s="360">
        <v>105.1</v>
      </c>
      <c r="Q80" s="360">
        <v>111.5</v>
      </c>
      <c r="R80" s="360">
        <v>111.8</v>
      </c>
      <c r="S80" s="360">
        <v>116.1</v>
      </c>
      <c r="T80" s="360">
        <v>109.7</v>
      </c>
      <c r="U80" s="360">
        <v>111</v>
      </c>
      <c r="V80" s="360">
        <v>110.7</v>
      </c>
      <c r="W80" s="360">
        <v>105.3</v>
      </c>
      <c r="X80" s="360">
        <v>105.2</v>
      </c>
      <c r="Y80" s="360">
        <v>105.5</v>
      </c>
      <c r="Z80" s="360">
        <v>107.5</v>
      </c>
      <c r="AA80" s="360">
        <v>108.1</v>
      </c>
      <c r="AB80" s="360">
        <v>107.3</v>
      </c>
      <c r="AC80" s="360">
        <v>110.2</v>
      </c>
      <c r="AD80" s="360">
        <v>107.8</v>
      </c>
      <c r="AE80" s="360">
        <v>106.7</v>
      </c>
      <c r="AF80" s="360">
        <v>104.6</v>
      </c>
      <c r="AG80" s="360">
        <v>97.6</v>
      </c>
      <c r="AH80" s="360">
        <v>106.1</v>
      </c>
      <c r="AI80" s="360">
        <v>108.2</v>
      </c>
      <c r="AJ80" s="360">
        <v>109.1</v>
      </c>
      <c r="AK80" s="360">
        <v>112.2</v>
      </c>
      <c r="AL80" s="360">
        <v>108.5</v>
      </c>
      <c r="AM80" s="360">
        <v>115.5</v>
      </c>
      <c r="AN80" s="360">
        <v>116.7</v>
      </c>
      <c r="AO80" s="360">
        <v>110.5</v>
      </c>
      <c r="AP80" s="360">
        <v>110.9</v>
      </c>
      <c r="AQ80" s="360">
        <v>100.1</v>
      </c>
      <c r="AR80" s="360">
        <v>101.3</v>
      </c>
      <c r="AS80" s="360">
        <v>82.3</v>
      </c>
      <c r="AT80" s="360">
        <v>105.8</v>
      </c>
      <c r="AU80" s="360">
        <v>102.8</v>
      </c>
      <c r="AV80" s="360">
        <v>104.6</v>
      </c>
      <c r="AW80" s="360">
        <v>114.4</v>
      </c>
      <c r="AX80" s="360">
        <v>111.5</v>
      </c>
      <c r="AY80" s="360">
        <v>119.3</v>
      </c>
      <c r="AZ80" s="360">
        <v>111.3</v>
      </c>
      <c r="BA80" s="360">
        <v>112.4</v>
      </c>
      <c r="BB80" s="360">
        <v>108</v>
      </c>
      <c r="BC80" s="360">
        <v>113.3</v>
      </c>
      <c r="BD80" s="360">
        <v>108.7</v>
      </c>
      <c r="BE80" s="360">
        <v>116.4</v>
      </c>
      <c r="BF80" s="360">
        <v>108.3</v>
      </c>
      <c r="BG80" s="360">
        <v>105.6</v>
      </c>
    </row>
    <row r="81" spans="1:59" ht="13.5" hidden="1" customHeight="1" x14ac:dyDescent="0.2">
      <c r="A81" s="365">
        <v>41821</v>
      </c>
      <c r="B81" s="360">
        <v>110.7</v>
      </c>
      <c r="C81" s="360">
        <v>110.4</v>
      </c>
      <c r="D81" s="360">
        <v>110.6</v>
      </c>
      <c r="E81" s="360">
        <v>109.6</v>
      </c>
      <c r="F81" s="360">
        <v>110</v>
      </c>
      <c r="G81" s="360">
        <v>112.2</v>
      </c>
      <c r="H81" s="360">
        <v>119</v>
      </c>
      <c r="I81" s="360">
        <v>98.7</v>
      </c>
      <c r="J81" s="360">
        <v>99</v>
      </c>
      <c r="K81" s="360">
        <v>113.3</v>
      </c>
      <c r="L81" s="360">
        <v>114.3</v>
      </c>
      <c r="M81" s="360">
        <v>108.4</v>
      </c>
      <c r="N81" s="360">
        <v>108.1</v>
      </c>
      <c r="O81" s="360">
        <v>116.1</v>
      </c>
      <c r="P81" s="360">
        <v>105.7</v>
      </c>
      <c r="Q81" s="360">
        <v>112.4</v>
      </c>
      <c r="R81" s="360">
        <v>111.8</v>
      </c>
      <c r="S81" s="360">
        <v>116</v>
      </c>
      <c r="T81" s="360">
        <v>109.7</v>
      </c>
      <c r="U81" s="360">
        <v>111</v>
      </c>
      <c r="V81" s="360">
        <v>114.5</v>
      </c>
      <c r="W81" s="360">
        <v>105.5</v>
      </c>
      <c r="X81" s="360">
        <v>105.3</v>
      </c>
      <c r="Y81" s="360">
        <v>105.8</v>
      </c>
      <c r="Z81" s="360">
        <v>110.5</v>
      </c>
      <c r="AA81" s="360">
        <v>108.1</v>
      </c>
      <c r="AB81" s="360">
        <v>107.3</v>
      </c>
      <c r="AC81" s="360">
        <v>110.1</v>
      </c>
      <c r="AD81" s="360">
        <v>117.9</v>
      </c>
      <c r="AE81" s="360">
        <v>114.5</v>
      </c>
      <c r="AF81" s="360">
        <v>104.7</v>
      </c>
      <c r="AG81" s="360">
        <v>97.6</v>
      </c>
      <c r="AH81" s="360">
        <v>106</v>
      </c>
      <c r="AI81" s="360">
        <v>108.4</v>
      </c>
      <c r="AJ81" s="360">
        <v>109.5</v>
      </c>
      <c r="AK81" s="360">
        <v>113.1</v>
      </c>
      <c r="AL81" s="360">
        <v>108.5</v>
      </c>
      <c r="AM81" s="360">
        <v>117.5</v>
      </c>
      <c r="AN81" s="360">
        <v>119.3</v>
      </c>
      <c r="AO81" s="360">
        <v>110.6</v>
      </c>
      <c r="AP81" s="360">
        <v>110.9</v>
      </c>
      <c r="AQ81" s="360">
        <v>100.1</v>
      </c>
      <c r="AR81" s="360">
        <v>101.3</v>
      </c>
      <c r="AS81" s="360">
        <v>81</v>
      </c>
      <c r="AT81" s="360">
        <v>106.1</v>
      </c>
      <c r="AU81" s="360">
        <v>102.7</v>
      </c>
      <c r="AV81" s="360">
        <v>105.1</v>
      </c>
      <c r="AW81" s="360">
        <v>115.4</v>
      </c>
      <c r="AX81" s="360">
        <v>111.8</v>
      </c>
      <c r="AY81" s="360">
        <v>119.3</v>
      </c>
      <c r="AZ81" s="360">
        <v>112.3</v>
      </c>
      <c r="BA81" s="360">
        <v>113.4</v>
      </c>
      <c r="BB81" s="360">
        <v>108.8</v>
      </c>
      <c r="BC81" s="360">
        <v>113.6</v>
      </c>
      <c r="BD81" s="360">
        <v>107.9</v>
      </c>
      <c r="BE81" s="360">
        <v>116.6</v>
      </c>
      <c r="BF81" s="360">
        <v>110.2</v>
      </c>
      <c r="BG81" s="360">
        <v>106.7</v>
      </c>
    </row>
    <row r="82" spans="1:59" ht="13.5" hidden="1" customHeight="1" x14ac:dyDescent="0.2">
      <c r="A82" s="365">
        <v>41852</v>
      </c>
      <c r="B82" s="360">
        <v>111</v>
      </c>
      <c r="C82" s="360">
        <v>111</v>
      </c>
      <c r="D82" s="360">
        <v>111</v>
      </c>
      <c r="E82" s="360">
        <v>110.1</v>
      </c>
      <c r="F82" s="360">
        <v>110.8</v>
      </c>
      <c r="G82" s="360">
        <v>112.7</v>
      </c>
      <c r="H82" s="360">
        <v>120.8</v>
      </c>
      <c r="I82" s="360">
        <v>98.5</v>
      </c>
      <c r="J82" s="360">
        <v>96.5</v>
      </c>
      <c r="K82" s="360">
        <v>112</v>
      </c>
      <c r="L82" s="360">
        <v>114.4</v>
      </c>
      <c r="M82" s="360">
        <v>110.8</v>
      </c>
      <c r="N82" s="360">
        <v>110.1</v>
      </c>
      <c r="O82" s="360">
        <v>118.9</v>
      </c>
      <c r="P82" s="360">
        <v>107.5</v>
      </c>
      <c r="Q82" s="360">
        <v>113.1</v>
      </c>
      <c r="R82" s="360">
        <v>112.3</v>
      </c>
      <c r="S82" s="360">
        <v>116.1</v>
      </c>
      <c r="T82" s="360">
        <v>110.4</v>
      </c>
      <c r="U82" s="360">
        <v>111.6</v>
      </c>
      <c r="V82" s="360">
        <v>115.5</v>
      </c>
      <c r="W82" s="360">
        <v>105.9</v>
      </c>
      <c r="X82" s="360">
        <v>105.8</v>
      </c>
      <c r="Y82" s="360">
        <v>105.9</v>
      </c>
      <c r="Z82" s="360">
        <v>110.5</v>
      </c>
      <c r="AA82" s="360">
        <v>108.1</v>
      </c>
      <c r="AB82" s="360">
        <v>107.3</v>
      </c>
      <c r="AC82" s="360">
        <v>109.8</v>
      </c>
      <c r="AD82" s="360">
        <v>117.9</v>
      </c>
      <c r="AE82" s="360">
        <v>114.5</v>
      </c>
      <c r="AF82" s="360">
        <v>104.7</v>
      </c>
      <c r="AG82" s="360">
        <v>97.1</v>
      </c>
      <c r="AH82" s="360">
        <v>107.5</v>
      </c>
      <c r="AI82" s="360">
        <v>108.2</v>
      </c>
      <c r="AJ82" s="360">
        <v>109.4</v>
      </c>
      <c r="AK82" s="360">
        <v>113.5</v>
      </c>
      <c r="AL82" s="360">
        <v>109.8</v>
      </c>
      <c r="AM82" s="360">
        <v>117.6</v>
      </c>
      <c r="AN82" s="360">
        <v>119.3</v>
      </c>
      <c r="AO82" s="360">
        <v>110.6</v>
      </c>
      <c r="AP82" s="360">
        <v>111</v>
      </c>
      <c r="AQ82" s="360">
        <v>100.5</v>
      </c>
      <c r="AR82" s="360">
        <v>101.6</v>
      </c>
      <c r="AS82" s="360">
        <v>83.2</v>
      </c>
      <c r="AT82" s="360">
        <v>106</v>
      </c>
      <c r="AU82" s="360">
        <v>102.4</v>
      </c>
      <c r="AV82" s="360">
        <v>105.1</v>
      </c>
      <c r="AW82" s="360">
        <v>114.8</v>
      </c>
      <c r="AX82" s="360">
        <v>113.3</v>
      </c>
      <c r="AY82" s="360">
        <v>119.3</v>
      </c>
      <c r="AZ82" s="360">
        <v>113.5</v>
      </c>
      <c r="BA82" s="360">
        <v>114.2</v>
      </c>
      <c r="BB82" s="360">
        <v>111.3</v>
      </c>
      <c r="BC82" s="360">
        <v>113.8</v>
      </c>
      <c r="BD82" s="360">
        <v>108.8</v>
      </c>
      <c r="BE82" s="360">
        <v>116.6</v>
      </c>
      <c r="BF82" s="360">
        <v>110.2</v>
      </c>
      <c r="BG82" s="360">
        <v>106.7</v>
      </c>
    </row>
    <row r="83" spans="1:59" ht="13.5" hidden="1" customHeight="1" x14ac:dyDescent="0.2">
      <c r="A83" s="365">
        <v>41883</v>
      </c>
      <c r="B83" s="360">
        <v>110.9</v>
      </c>
      <c r="C83" s="360">
        <v>110.9</v>
      </c>
      <c r="D83" s="360">
        <v>111</v>
      </c>
      <c r="E83" s="360">
        <v>109.9</v>
      </c>
      <c r="F83" s="360">
        <v>110.5</v>
      </c>
      <c r="G83" s="360">
        <v>112.6</v>
      </c>
      <c r="H83" s="360">
        <v>121.5</v>
      </c>
      <c r="I83" s="360">
        <v>98.7</v>
      </c>
      <c r="J83" s="360">
        <v>99.1</v>
      </c>
      <c r="K83" s="360">
        <v>111.6</v>
      </c>
      <c r="L83" s="360">
        <v>114.8</v>
      </c>
      <c r="M83" s="360">
        <v>111</v>
      </c>
      <c r="N83" s="360">
        <v>110.2</v>
      </c>
      <c r="O83" s="360">
        <v>118.7</v>
      </c>
      <c r="P83" s="360">
        <v>107.7</v>
      </c>
      <c r="Q83" s="360">
        <v>112.9</v>
      </c>
      <c r="R83" s="360">
        <v>112.3</v>
      </c>
      <c r="S83" s="360">
        <v>116.4</v>
      </c>
      <c r="T83" s="360">
        <v>110.4</v>
      </c>
      <c r="U83" s="360">
        <v>111.5</v>
      </c>
      <c r="V83" s="360">
        <v>114.9</v>
      </c>
      <c r="W83" s="360">
        <v>106.7</v>
      </c>
      <c r="X83" s="360">
        <v>106.5</v>
      </c>
      <c r="Y83" s="360">
        <v>107.3</v>
      </c>
      <c r="Z83" s="360">
        <v>111</v>
      </c>
      <c r="AA83" s="360">
        <v>109.1</v>
      </c>
      <c r="AB83" s="360">
        <v>108.2</v>
      </c>
      <c r="AC83" s="360">
        <v>110.1</v>
      </c>
      <c r="AD83" s="360">
        <v>117.9</v>
      </c>
      <c r="AE83" s="360">
        <v>114.5</v>
      </c>
      <c r="AF83" s="360">
        <v>105</v>
      </c>
      <c r="AG83" s="360">
        <v>95.2</v>
      </c>
      <c r="AH83" s="360">
        <v>109</v>
      </c>
      <c r="AI83" s="360">
        <v>109.4</v>
      </c>
      <c r="AJ83" s="360">
        <v>109.7</v>
      </c>
      <c r="AK83" s="360">
        <v>111.8</v>
      </c>
      <c r="AL83" s="360">
        <v>109.8</v>
      </c>
      <c r="AM83" s="360">
        <v>112.9</v>
      </c>
      <c r="AN83" s="360">
        <v>113.6</v>
      </c>
      <c r="AO83" s="360">
        <v>110.3</v>
      </c>
      <c r="AP83" s="360">
        <v>112.1</v>
      </c>
      <c r="AQ83" s="360">
        <v>100.5</v>
      </c>
      <c r="AR83" s="360">
        <v>101.6</v>
      </c>
      <c r="AS83" s="360">
        <v>83.4</v>
      </c>
      <c r="AT83" s="360">
        <v>106.3</v>
      </c>
      <c r="AU83" s="360">
        <v>102.8</v>
      </c>
      <c r="AV83" s="360">
        <v>105.1</v>
      </c>
      <c r="AW83" s="360">
        <v>115.5</v>
      </c>
      <c r="AX83" s="360">
        <v>115.2</v>
      </c>
      <c r="AY83" s="360">
        <v>119.3</v>
      </c>
      <c r="AZ83" s="360">
        <v>113.6</v>
      </c>
      <c r="BA83" s="360">
        <v>114.5</v>
      </c>
      <c r="BB83" s="360">
        <v>111</v>
      </c>
      <c r="BC83" s="360">
        <v>113.6</v>
      </c>
      <c r="BD83" s="360">
        <v>108</v>
      </c>
      <c r="BE83" s="360">
        <v>116.6</v>
      </c>
      <c r="BF83" s="360">
        <v>110.2</v>
      </c>
      <c r="BG83" s="360">
        <v>106.7</v>
      </c>
    </row>
    <row r="84" spans="1:59" ht="13.5" hidden="1" customHeight="1" x14ac:dyDescent="0.2">
      <c r="A84" s="365">
        <v>41913</v>
      </c>
      <c r="B84" s="360">
        <v>111</v>
      </c>
      <c r="C84" s="360">
        <v>111</v>
      </c>
      <c r="D84" s="360">
        <v>111</v>
      </c>
      <c r="E84" s="360">
        <v>108.4</v>
      </c>
      <c r="F84" s="360">
        <v>111.7</v>
      </c>
      <c r="G84" s="360">
        <v>112.7</v>
      </c>
      <c r="H84" s="360">
        <v>120.9</v>
      </c>
      <c r="I84" s="360">
        <v>97.8</v>
      </c>
      <c r="J84" s="360">
        <v>99</v>
      </c>
      <c r="K84" s="360">
        <v>112.9</v>
      </c>
      <c r="L84" s="360">
        <v>113.7</v>
      </c>
      <c r="M84" s="360">
        <v>114.3</v>
      </c>
      <c r="N84" s="360">
        <v>110.1</v>
      </c>
      <c r="O84" s="360">
        <v>117.5</v>
      </c>
      <c r="P84" s="360">
        <v>107.9</v>
      </c>
      <c r="Q84" s="360">
        <v>114.2</v>
      </c>
      <c r="R84" s="360">
        <v>114</v>
      </c>
      <c r="S84" s="360">
        <v>117.2</v>
      </c>
      <c r="T84" s="360">
        <v>111.7</v>
      </c>
      <c r="U84" s="360">
        <v>113.6</v>
      </c>
      <c r="V84" s="360">
        <v>114.7</v>
      </c>
      <c r="W84" s="360">
        <v>107</v>
      </c>
      <c r="X84" s="360">
        <v>106.8</v>
      </c>
      <c r="Y84" s="360">
        <v>107.4</v>
      </c>
      <c r="Z84" s="360">
        <v>111</v>
      </c>
      <c r="AA84" s="360">
        <v>109.1</v>
      </c>
      <c r="AB84" s="360">
        <v>108.2</v>
      </c>
      <c r="AC84" s="360">
        <v>109.6</v>
      </c>
      <c r="AD84" s="360">
        <v>117.9</v>
      </c>
      <c r="AE84" s="360">
        <v>114.5</v>
      </c>
      <c r="AF84" s="360">
        <v>104.4</v>
      </c>
      <c r="AG84" s="360">
        <v>94.4</v>
      </c>
      <c r="AH84" s="360">
        <v>107.5</v>
      </c>
      <c r="AI84" s="360">
        <v>109.3</v>
      </c>
      <c r="AJ84" s="360">
        <v>110.2</v>
      </c>
      <c r="AK84" s="360">
        <v>112</v>
      </c>
      <c r="AL84" s="360">
        <v>110.4</v>
      </c>
      <c r="AM84" s="360">
        <v>112.9</v>
      </c>
      <c r="AN84" s="360">
        <v>113.4</v>
      </c>
      <c r="AO84" s="360">
        <v>111</v>
      </c>
      <c r="AP84" s="360">
        <v>112.3</v>
      </c>
      <c r="AQ84" s="360">
        <v>100.3</v>
      </c>
      <c r="AR84" s="360">
        <v>101.6</v>
      </c>
      <c r="AS84" s="360">
        <v>81.2</v>
      </c>
      <c r="AT84" s="360">
        <v>106.5</v>
      </c>
      <c r="AU84" s="360">
        <v>103</v>
      </c>
      <c r="AV84" s="360">
        <v>105.1</v>
      </c>
      <c r="AW84" s="360">
        <v>116.1</v>
      </c>
      <c r="AX84" s="360">
        <v>115.6</v>
      </c>
      <c r="AY84" s="360">
        <v>119.3</v>
      </c>
      <c r="AZ84" s="360">
        <v>113.7</v>
      </c>
      <c r="BA84" s="360">
        <v>114.7</v>
      </c>
      <c r="BB84" s="360">
        <v>110.7</v>
      </c>
      <c r="BC84" s="360">
        <v>113.7</v>
      </c>
      <c r="BD84" s="360">
        <v>108.5</v>
      </c>
      <c r="BE84" s="360">
        <v>116.6</v>
      </c>
      <c r="BF84" s="360">
        <v>110.2</v>
      </c>
      <c r="BG84" s="360">
        <v>106.7</v>
      </c>
    </row>
    <row r="85" spans="1:59" ht="13.5" hidden="1" customHeight="1" x14ac:dyDescent="0.2">
      <c r="A85" s="365">
        <v>41944</v>
      </c>
      <c r="B85" s="360">
        <v>110.9</v>
      </c>
      <c r="C85" s="360">
        <v>111.1</v>
      </c>
      <c r="D85" s="360">
        <v>111.2</v>
      </c>
      <c r="E85" s="360">
        <v>107.5</v>
      </c>
      <c r="F85" s="360">
        <v>113.8</v>
      </c>
      <c r="G85" s="360">
        <v>115.4</v>
      </c>
      <c r="H85" s="360">
        <v>120.7</v>
      </c>
      <c r="I85" s="360">
        <v>97</v>
      </c>
      <c r="J85" s="360">
        <v>107.7</v>
      </c>
      <c r="K85" s="360">
        <v>113</v>
      </c>
      <c r="L85" s="360">
        <v>113.1</v>
      </c>
      <c r="M85" s="360">
        <v>112.4</v>
      </c>
      <c r="N85" s="360">
        <v>109.8</v>
      </c>
      <c r="O85" s="360">
        <v>118.3</v>
      </c>
      <c r="P85" s="360">
        <v>107.2</v>
      </c>
      <c r="Q85" s="360">
        <v>115.7</v>
      </c>
      <c r="R85" s="360">
        <v>116</v>
      </c>
      <c r="S85" s="360">
        <v>117.7</v>
      </c>
      <c r="T85" s="360">
        <v>109.7</v>
      </c>
      <c r="U85" s="360">
        <v>117.1</v>
      </c>
      <c r="V85" s="360">
        <v>114.6</v>
      </c>
      <c r="W85" s="360">
        <v>107.6</v>
      </c>
      <c r="X85" s="360">
        <v>107.6</v>
      </c>
      <c r="Y85" s="360">
        <v>107.5</v>
      </c>
      <c r="Z85" s="360">
        <v>111</v>
      </c>
      <c r="AA85" s="360">
        <v>109.1</v>
      </c>
      <c r="AB85" s="360">
        <v>108.2</v>
      </c>
      <c r="AC85" s="360">
        <v>110.1</v>
      </c>
      <c r="AD85" s="360">
        <v>117.9</v>
      </c>
      <c r="AE85" s="360">
        <v>114.5</v>
      </c>
      <c r="AF85" s="360">
        <v>104.4</v>
      </c>
      <c r="AG85" s="360">
        <v>93.7</v>
      </c>
      <c r="AH85" s="360">
        <v>107.5</v>
      </c>
      <c r="AI85" s="360">
        <v>109.6</v>
      </c>
      <c r="AJ85" s="360">
        <v>109.2</v>
      </c>
      <c r="AK85" s="360">
        <v>110.8</v>
      </c>
      <c r="AL85" s="360">
        <v>110.7</v>
      </c>
      <c r="AM85" s="360">
        <v>109.9</v>
      </c>
      <c r="AN85" s="360">
        <v>109.6</v>
      </c>
      <c r="AO85" s="360">
        <v>111.1</v>
      </c>
      <c r="AP85" s="360">
        <v>112.2</v>
      </c>
      <c r="AQ85" s="360">
        <v>100.2</v>
      </c>
      <c r="AR85" s="360">
        <v>101.6</v>
      </c>
      <c r="AS85" s="360">
        <v>79.7</v>
      </c>
      <c r="AT85" s="360">
        <v>106.8</v>
      </c>
      <c r="AU85" s="360">
        <v>103.4</v>
      </c>
      <c r="AV85" s="360">
        <v>105.1</v>
      </c>
      <c r="AW85" s="360">
        <v>116.9</v>
      </c>
      <c r="AX85" s="360">
        <v>116.3</v>
      </c>
      <c r="AY85" s="360">
        <v>119.3</v>
      </c>
      <c r="AZ85" s="360">
        <v>115.2</v>
      </c>
      <c r="BA85" s="360">
        <v>116.5</v>
      </c>
      <c r="BB85" s="360">
        <v>111.3</v>
      </c>
      <c r="BC85" s="360">
        <v>113.7</v>
      </c>
      <c r="BD85" s="360">
        <v>108.3</v>
      </c>
      <c r="BE85" s="360">
        <v>116.6</v>
      </c>
      <c r="BF85" s="360">
        <v>110.2</v>
      </c>
      <c r="BG85" s="360">
        <v>106.7</v>
      </c>
    </row>
    <row r="86" spans="1:59" ht="13.5" hidden="1" customHeight="1" x14ac:dyDescent="0.2">
      <c r="A86" s="365">
        <v>41974</v>
      </c>
      <c r="B86" s="360">
        <v>110.8</v>
      </c>
      <c r="C86" s="360">
        <v>111.1</v>
      </c>
      <c r="D86" s="360">
        <v>111.2</v>
      </c>
      <c r="E86" s="360">
        <v>107.7</v>
      </c>
      <c r="F86" s="360">
        <v>113.6</v>
      </c>
      <c r="G86" s="360">
        <v>113.6</v>
      </c>
      <c r="H86" s="360">
        <v>121.3</v>
      </c>
      <c r="I86" s="360">
        <v>97</v>
      </c>
      <c r="J86" s="360">
        <v>105.1</v>
      </c>
      <c r="K86" s="360">
        <v>111.8</v>
      </c>
      <c r="L86" s="360">
        <v>114.9</v>
      </c>
      <c r="M86" s="360">
        <v>112.9</v>
      </c>
      <c r="N86" s="360">
        <v>109.3</v>
      </c>
      <c r="O86" s="360">
        <v>119</v>
      </c>
      <c r="P86" s="360">
        <v>106.3</v>
      </c>
      <c r="Q86" s="360">
        <v>115.6</v>
      </c>
      <c r="R86" s="360">
        <v>116</v>
      </c>
      <c r="S86" s="360">
        <v>117.5</v>
      </c>
      <c r="T86" s="360">
        <v>110.9</v>
      </c>
      <c r="U86" s="360">
        <v>116.9</v>
      </c>
      <c r="V86" s="360">
        <v>114.6</v>
      </c>
      <c r="W86" s="360">
        <v>107.7</v>
      </c>
      <c r="X86" s="360">
        <v>107.7</v>
      </c>
      <c r="Y86" s="360">
        <v>107.5</v>
      </c>
      <c r="Z86" s="360">
        <v>111.5</v>
      </c>
      <c r="AA86" s="360">
        <v>110</v>
      </c>
      <c r="AB86" s="360">
        <v>109</v>
      </c>
      <c r="AC86" s="360">
        <v>110.3</v>
      </c>
      <c r="AD86" s="360">
        <v>117.9</v>
      </c>
      <c r="AE86" s="360">
        <v>114.5</v>
      </c>
      <c r="AF86" s="360">
        <v>104.5</v>
      </c>
      <c r="AG86" s="360">
        <v>93.9</v>
      </c>
      <c r="AH86" s="360">
        <v>106.6</v>
      </c>
      <c r="AI86" s="360">
        <v>110.1</v>
      </c>
      <c r="AJ86" s="360">
        <v>109.6</v>
      </c>
      <c r="AK86" s="360">
        <v>108.8</v>
      </c>
      <c r="AL86" s="360">
        <v>110.9</v>
      </c>
      <c r="AM86" s="360">
        <v>105.2</v>
      </c>
      <c r="AN86" s="360">
        <v>103.7</v>
      </c>
      <c r="AO86" s="360">
        <v>111.2</v>
      </c>
      <c r="AP86" s="360">
        <v>112.2</v>
      </c>
      <c r="AQ86" s="360">
        <v>99.3</v>
      </c>
      <c r="AR86" s="360">
        <v>100.7</v>
      </c>
      <c r="AS86" s="360">
        <v>78.7</v>
      </c>
      <c r="AT86" s="360">
        <v>106.9</v>
      </c>
      <c r="AU86" s="360">
        <v>102.9</v>
      </c>
      <c r="AV86" s="360">
        <v>105.4</v>
      </c>
      <c r="AW86" s="360">
        <v>117.7</v>
      </c>
      <c r="AX86" s="360">
        <v>117.3</v>
      </c>
      <c r="AY86" s="360">
        <v>119.3</v>
      </c>
      <c r="AZ86" s="360">
        <v>115.9</v>
      </c>
      <c r="BA86" s="360">
        <v>117</v>
      </c>
      <c r="BB86" s="360">
        <v>112.8</v>
      </c>
      <c r="BC86" s="360">
        <v>114.2</v>
      </c>
      <c r="BD86" s="360">
        <v>109</v>
      </c>
      <c r="BE86" s="360">
        <v>117.2</v>
      </c>
      <c r="BF86" s="360">
        <v>110.2</v>
      </c>
      <c r="BG86" s="360">
        <v>106.7</v>
      </c>
    </row>
    <row r="87" spans="1:59" ht="13.5" hidden="1" customHeight="1" x14ac:dyDescent="0.2">
      <c r="A87" s="365">
        <v>42005</v>
      </c>
      <c r="B87" s="366">
        <v>111.1</v>
      </c>
      <c r="C87" s="366">
        <v>112.4</v>
      </c>
      <c r="D87" s="366">
        <v>112.5</v>
      </c>
      <c r="E87" s="366">
        <v>112.8</v>
      </c>
      <c r="F87" s="366">
        <v>112.8</v>
      </c>
      <c r="G87" s="366">
        <v>117.8</v>
      </c>
      <c r="H87" s="366">
        <v>117.8</v>
      </c>
      <c r="I87" s="366">
        <v>100.5</v>
      </c>
      <c r="J87" s="366">
        <v>90.3</v>
      </c>
      <c r="K87" s="366">
        <v>109.2</v>
      </c>
      <c r="L87" s="366">
        <v>115.6</v>
      </c>
      <c r="M87" s="366">
        <v>114.2</v>
      </c>
      <c r="N87" s="366">
        <v>111.1</v>
      </c>
      <c r="O87" s="366">
        <v>114.4</v>
      </c>
      <c r="P87" s="366">
        <v>109.6</v>
      </c>
      <c r="Q87" s="366">
        <v>113.8</v>
      </c>
      <c r="R87" s="366">
        <v>114.9</v>
      </c>
      <c r="S87" s="366">
        <v>117.6</v>
      </c>
      <c r="T87" s="366">
        <v>108.2</v>
      </c>
      <c r="U87" s="366">
        <v>117.1</v>
      </c>
      <c r="V87" s="366">
        <v>111.8</v>
      </c>
      <c r="W87" s="366">
        <v>111.2</v>
      </c>
      <c r="X87" s="366">
        <v>112.2</v>
      </c>
      <c r="Y87" s="366">
        <v>109.2</v>
      </c>
      <c r="Z87" s="366">
        <v>113.2</v>
      </c>
      <c r="AA87" s="366">
        <v>111.6</v>
      </c>
      <c r="AB87" s="366">
        <v>111.4</v>
      </c>
      <c r="AC87" s="366">
        <v>114.2</v>
      </c>
      <c r="AD87" s="366">
        <v>116.4</v>
      </c>
      <c r="AE87" s="366">
        <v>119.1</v>
      </c>
      <c r="AF87" s="366">
        <v>107.1</v>
      </c>
      <c r="AG87" s="366">
        <v>98.2</v>
      </c>
      <c r="AH87" s="366">
        <v>104.8</v>
      </c>
      <c r="AI87" s="366">
        <v>111.1</v>
      </c>
      <c r="AJ87" s="366">
        <v>111.1</v>
      </c>
      <c r="AK87" s="366">
        <v>102.2</v>
      </c>
      <c r="AL87" s="366">
        <v>108.5</v>
      </c>
      <c r="AM87" s="366">
        <v>96.1</v>
      </c>
      <c r="AN87" s="366">
        <v>92.9</v>
      </c>
      <c r="AO87" s="366">
        <v>106.6</v>
      </c>
      <c r="AP87" s="366">
        <v>109</v>
      </c>
      <c r="AQ87" s="366">
        <v>99.5</v>
      </c>
      <c r="AR87" s="366">
        <v>100.6</v>
      </c>
      <c r="AS87" s="366">
        <v>77.599999999999994</v>
      </c>
      <c r="AT87" s="366">
        <v>107.5</v>
      </c>
      <c r="AU87" s="366">
        <v>99.7</v>
      </c>
      <c r="AV87" s="366">
        <v>115.1</v>
      </c>
      <c r="AW87" s="366">
        <v>119.9</v>
      </c>
      <c r="AX87" s="366">
        <v>115.3</v>
      </c>
      <c r="AY87" s="366">
        <v>116.1</v>
      </c>
      <c r="AZ87" s="366">
        <v>119.1</v>
      </c>
      <c r="BA87" s="366">
        <v>112.6</v>
      </c>
      <c r="BB87" s="366">
        <v>139.69999999999999</v>
      </c>
      <c r="BC87" s="366">
        <v>114.4</v>
      </c>
      <c r="BD87" s="366">
        <v>110.9</v>
      </c>
      <c r="BE87" s="366">
        <v>116.3</v>
      </c>
      <c r="BF87" s="366">
        <v>114.2</v>
      </c>
      <c r="BG87" s="366">
        <v>111.3</v>
      </c>
    </row>
    <row r="88" spans="1:59" ht="13.5" hidden="1" customHeight="1" x14ac:dyDescent="0.2">
      <c r="A88" s="365">
        <v>42036</v>
      </c>
      <c r="B88" s="366">
        <v>111.5</v>
      </c>
      <c r="C88" s="366">
        <v>112.6</v>
      </c>
      <c r="D88" s="366">
        <v>112.6</v>
      </c>
      <c r="E88" s="366">
        <v>114.1</v>
      </c>
      <c r="F88" s="366">
        <v>112</v>
      </c>
      <c r="G88" s="366">
        <v>120.1</v>
      </c>
      <c r="H88" s="366">
        <v>117.9</v>
      </c>
      <c r="I88" s="366">
        <v>102.3</v>
      </c>
      <c r="J88" s="366">
        <v>82.3</v>
      </c>
      <c r="K88" s="366">
        <v>109.8</v>
      </c>
      <c r="L88" s="366">
        <v>116.7</v>
      </c>
      <c r="M88" s="366">
        <v>114.7</v>
      </c>
      <c r="N88" s="366">
        <v>111.9</v>
      </c>
      <c r="O88" s="366">
        <v>115.5</v>
      </c>
      <c r="P88" s="366">
        <v>110.2</v>
      </c>
      <c r="Q88" s="366">
        <v>114.3</v>
      </c>
      <c r="R88" s="366">
        <v>115.9</v>
      </c>
      <c r="S88" s="366">
        <v>118.3</v>
      </c>
      <c r="T88" s="366">
        <v>108.2</v>
      </c>
      <c r="U88" s="366">
        <v>119.1</v>
      </c>
      <c r="V88" s="366">
        <v>111.3</v>
      </c>
      <c r="W88" s="366">
        <v>111.7</v>
      </c>
      <c r="X88" s="366">
        <v>112.7</v>
      </c>
      <c r="Y88" s="366">
        <v>109.6</v>
      </c>
      <c r="Z88" s="366">
        <v>113.1</v>
      </c>
      <c r="AA88" s="366">
        <v>111.6</v>
      </c>
      <c r="AB88" s="366">
        <v>111.4</v>
      </c>
      <c r="AC88" s="366">
        <v>114.2</v>
      </c>
      <c r="AD88" s="366">
        <v>116.4</v>
      </c>
      <c r="AE88" s="366">
        <v>119.1</v>
      </c>
      <c r="AF88" s="366">
        <v>107.4</v>
      </c>
      <c r="AG88" s="366">
        <v>98.5</v>
      </c>
      <c r="AH88" s="366">
        <v>105.6</v>
      </c>
      <c r="AI88" s="366">
        <v>111.4</v>
      </c>
      <c r="AJ88" s="366">
        <v>115.1</v>
      </c>
      <c r="AK88" s="366">
        <v>99.2</v>
      </c>
      <c r="AL88" s="366">
        <v>108.8</v>
      </c>
      <c r="AM88" s="366">
        <v>90</v>
      </c>
      <c r="AN88" s="366">
        <v>84.9</v>
      </c>
      <c r="AO88" s="366">
        <v>106.9</v>
      </c>
      <c r="AP88" s="366">
        <v>109.1</v>
      </c>
      <c r="AQ88" s="366">
        <v>99.6</v>
      </c>
      <c r="AR88" s="366">
        <v>100.7</v>
      </c>
      <c r="AS88" s="366">
        <v>77.5</v>
      </c>
      <c r="AT88" s="366">
        <v>107.9</v>
      </c>
      <c r="AU88" s="366">
        <v>99.7</v>
      </c>
      <c r="AV88" s="366">
        <v>115.2</v>
      </c>
      <c r="AW88" s="366">
        <v>121</v>
      </c>
      <c r="AX88" s="366">
        <v>119</v>
      </c>
      <c r="AY88" s="366">
        <v>116.1</v>
      </c>
      <c r="AZ88" s="366">
        <v>119</v>
      </c>
      <c r="BA88" s="366">
        <v>112.6</v>
      </c>
      <c r="BB88" s="366">
        <v>139.19999999999999</v>
      </c>
      <c r="BC88" s="366">
        <v>119.6</v>
      </c>
      <c r="BD88" s="366">
        <v>111.6</v>
      </c>
      <c r="BE88" s="366">
        <v>124.5</v>
      </c>
      <c r="BF88" s="366">
        <v>114.2</v>
      </c>
      <c r="BG88" s="366">
        <v>111.3</v>
      </c>
    </row>
    <row r="89" spans="1:59" ht="13.5" hidden="1" customHeight="1" x14ac:dyDescent="0.2">
      <c r="A89" s="365">
        <v>42064</v>
      </c>
      <c r="B89" s="366">
        <v>113.1</v>
      </c>
      <c r="C89" s="366">
        <v>113.2</v>
      </c>
      <c r="D89" s="366">
        <v>113.4</v>
      </c>
      <c r="E89" s="366">
        <v>115.1</v>
      </c>
      <c r="F89" s="366">
        <v>112.3</v>
      </c>
      <c r="G89" s="366">
        <v>120.5</v>
      </c>
      <c r="H89" s="366">
        <v>117.7</v>
      </c>
      <c r="I89" s="366">
        <v>102.5</v>
      </c>
      <c r="J89" s="366">
        <v>84.7</v>
      </c>
      <c r="K89" s="366">
        <v>111.4</v>
      </c>
      <c r="L89" s="366">
        <v>119.6</v>
      </c>
      <c r="M89" s="366">
        <v>115.9</v>
      </c>
      <c r="N89" s="366">
        <v>111.2</v>
      </c>
      <c r="O89" s="366">
        <v>114.7</v>
      </c>
      <c r="P89" s="366">
        <v>109.6</v>
      </c>
      <c r="Q89" s="366">
        <v>117.1</v>
      </c>
      <c r="R89" s="366">
        <v>118.6</v>
      </c>
      <c r="S89" s="366">
        <v>121</v>
      </c>
      <c r="T89" s="366">
        <v>110.3</v>
      </c>
      <c r="U89" s="366">
        <v>122</v>
      </c>
      <c r="V89" s="366">
        <v>114.5</v>
      </c>
      <c r="W89" s="366">
        <v>112.1</v>
      </c>
      <c r="X89" s="366">
        <v>113.1</v>
      </c>
      <c r="Y89" s="366">
        <v>109.8</v>
      </c>
      <c r="Z89" s="366">
        <v>114.3</v>
      </c>
      <c r="AA89" s="366">
        <v>113.4</v>
      </c>
      <c r="AB89" s="366">
        <v>112.8</v>
      </c>
      <c r="AC89" s="366">
        <v>115.5</v>
      </c>
      <c r="AD89" s="366">
        <v>116.4</v>
      </c>
      <c r="AE89" s="366">
        <v>119.1</v>
      </c>
      <c r="AF89" s="366">
        <v>107.7</v>
      </c>
      <c r="AG89" s="366">
        <v>97.6</v>
      </c>
      <c r="AH89" s="366">
        <v>105.3</v>
      </c>
      <c r="AI89" s="366">
        <v>112.3</v>
      </c>
      <c r="AJ89" s="366">
        <v>115.6</v>
      </c>
      <c r="AK89" s="366">
        <v>102.9</v>
      </c>
      <c r="AL89" s="366">
        <v>108.7</v>
      </c>
      <c r="AM89" s="366">
        <v>96.9</v>
      </c>
      <c r="AN89" s="366">
        <v>93.2</v>
      </c>
      <c r="AO89" s="366">
        <v>109.3</v>
      </c>
      <c r="AP89" s="366">
        <v>110.2</v>
      </c>
      <c r="AQ89" s="366">
        <v>99.4</v>
      </c>
      <c r="AR89" s="366">
        <v>100.7</v>
      </c>
      <c r="AS89" s="366">
        <v>74.7</v>
      </c>
      <c r="AT89" s="366">
        <v>107.9</v>
      </c>
      <c r="AU89" s="366">
        <v>99.7</v>
      </c>
      <c r="AV89" s="366">
        <v>115.2</v>
      </c>
      <c r="AW89" s="366">
        <v>121.5</v>
      </c>
      <c r="AX89" s="366">
        <v>116.2</v>
      </c>
      <c r="AY89" s="366">
        <v>126.4</v>
      </c>
      <c r="AZ89" s="366">
        <v>120.8</v>
      </c>
      <c r="BA89" s="366">
        <v>113.1</v>
      </c>
      <c r="BB89" s="366">
        <v>144.80000000000001</v>
      </c>
      <c r="BC89" s="366">
        <v>120.2</v>
      </c>
      <c r="BD89" s="366">
        <v>114.6</v>
      </c>
      <c r="BE89" s="366">
        <v>124.4</v>
      </c>
      <c r="BF89" s="366">
        <v>114.5</v>
      </c>
      <c r="BG89" s="366">
        <v>111.3</v>
      </c>
    </row>
    <row r="90" spans="1:59" ht="13.5" hidden="1" customHeight="1" x14ac:dyDescent="0.2">
      <c r="A90" s="365">
        <v>42095</v>
      </c>
      <c r="B90" s="366">
        <v>114.1</v>
      </c>
      <c r="C90" s="366">
        <v>113.9</v>
      </c>
      <c r="D90" s="366">
        <v>114.1</v>
      </c>
      <c r="E90" s="366">
        <v>115.5</v>
      </c>
      <c r="F90" s="366">
        <v>112.8</v>
      </c>
      <c r="G90" s="366">
        <v>121.4</v>
      </c>
      <c r="H90" s="366">
        <v>119.6</v>
      </c>
      <c r="I90" s="366">
        <v>101.8</v>
      </c>
      <c r="J90" s="366">
        <v>89.6</v>
      </c>
      <c r="K90" s="366">
        <v>113.3</v>
      </c>
      <c r="L90" s="366">
        <v>121.2</v>
      </c>
      <c r="M90" s="366">
        <v>112</v>
      </c>
      <c r="N90" s="366">
        <v>111.1</v>
      </c>
      <c r="O90" s="366">
        <v>114.9</v>
      </c>
      <c r="P90" s="366">
        <v>109.4</v>
      </c>
      <c r="Q90" s="366">
        <v>119.3</v>
      </c>
      <c r="R90" s="366">
        <v>121.6</v>
      </c>
      <c r="S90" s="366">
        <v>123.3</v>
      </c>
      <c r="T90" s="366">
        <v>113.3</v>
      </c>
      <c r="U90" s="366">
        <v>125.6</v>
      </c>
      <c r="V90" s="366">
        <v>115</v>
      </c>
      <c r="W90" s="366">
        <v>112.4</v>
      </c>
      <c r="X90" s="366">
        <v>113.4</v>
      </c>
      <c r="Y90" s="366">
        <v>110.2</v>
      </c>
      <c r="Z90" s="366">
        <v>114.3</v>
      </c>
      <c r="AA90" s="366">
        <v>113.4</v>
      </c>
      <c r="AB90" s="366">
        <v>112.8</v>
      </c>
      <c r="AC90" s="366">
        <v>115.8</v>
      </c>
      <c r="AD90" s="366">
        <v>116.4</v>
      </c>
      <c r="AE90" s="366">
        <v>119.1</v>
      </c>
      <c r="AF90" s="366">
        <v>108.1</v>
      </c>
      <c r="AG90" s="366">
        <v>98.6</v>
      </c>
      <c r="AH90" s="366">
        <v>105.9</v>
      </c>
      <c r="AI90" s="366">
        <v>112.5</v>
      </c>
      <c r="AJ90" s="366">
        <v>115.9</v>
      </c>
      <c r="AK90" s="366">
        <v>108.6</v>
      </c>
      <c r="AL90" s="366">
        <v>108.5</v>
      </c>
      <c r="AM90" s="366">
        <v>107.3</v>
      </c>
      <c r="AN90" s="366">
        <v>106.7</v>
      </c>
      <c r="AO90" s="366">
        <v>109.4</v>
      </c>
      <c r="AP90" s="366">
        <v>112.5</v>
      </c>
      <c r="AQ90" s="366">
        <v>99.5</v>
      </c>
      <c r="AR90" s="366">
        <v>100.7</v>
      </c>
      <c r="AS90" s="366">
        <v>75.2</v>
      </c>
      <c r="AT90" s="366">
        <v>108.3</v>
      </c>
      <c r="AU90" s="366">
        <v>99.9</v>
      </c>
      <c r="AV90" s="366">
        <v>116.2</v>
      </c>
      <c r="AW90" s="366">
        <v>121.8</v>
      </c>
      <c r="AX90" s="366">
        <v>116.4</v>
      </c>
      <c r="AY90" s="366">
        <v>126.4</v>
      </c>
      <c r="AZ90" s="366">
        <v>118.1</v>
      </c>
      <c r="BA90" s="366">
        <v>113.3</v>
      </c>
      <c r="BB90" s="366">
        <v>133.19999999999999</v>
      </c>
      <c r="BC90" s="366">
        <v>120.3</v>
      </c>
      <c r="BD90" s="366">
        <v>113.5</v>
      </c>
      <c r="BE90" s="366">
        <v>124.9</v>
      </c>
      <c r="BF90" s="366">
        <v>114.5</v>
      </c>
      <c r="BG90" s="366">
        <v>111.5</v>
      </c>
    </row>
    <row r="91" spans="1:59" hidden="1" x14ac:dyDescent="0.2">
      <c r="A91" s="365">
        <v>42125</v>
      </c>
      <c r="B91" s="366">
        <v>114.4</v>
      </c>
      <c r="C91" s="366">
        <v>115</v>
      </c>
      <c r="D91" s="366">
        <v>115.2</v>
      </c>
      <c r="E91" s="366">
        <v>117.4</v>
      </c>
      <c r="F91" s="366">
        <v>113</v>
      </c>
      <c r="G91" s="366">
        <v>124.1</v>
      </c>
      <c r="H91" s="366">
        <v>121.1</v>
      </c>
      <c r="I91" s="366">
        <v>104.6</v>
      </c>
      <c r="J91" s="366">
        <v>86.6</v>
      </c>
      <c r="K91" s="366">
        <v>112.9</v>
      </c>
      <c r="L91" s="366">
        <v>122.4</v>
      </c>
      <c r="M91" s="366">
        <v>116.8</v>
      </c>
      <c r="N91" s="366">
        <v>112.6</v>
      </c>
      <c r="O91" s="366">
        <v>115.4</v>
      </c>
      <c r="P91" s="366">
        <v>111.3</v>
      </c>
      <c r="Q91" s="366">
        <v>120.1</v>
      </c>
      <c r="R91" s="366">
        <v>122.9</v>
      </c>
      <c r="S91" s="366">
        <v>125</v>
      </c>
      <c r="T91" s="366">
        <v>114.5</v>
      </c>
      <c r="U91" s="366">
        <v>126.8</v>
      </c>
      <c r="V91" s="366">
        <v>114.9</v>
      </c>
      <c r="W91" s="366">
        <v>112.9</v>
      </c>
      <c r="X91" s="366">
        <v>114</v>
      </c>
      <c r="Y91" s="366">
        <v>110.8</v>
      </c>
      <c r="Z91" s="366">
        <v>114.3</v>
      </c>
      <c r="AA91" s="366">
        <v>113.4</v>
      </c>
      <c r="AB91" s="366">
        <v>112.8</v>
      </c>
      <c r="AC91" s="366">
        <v>115.8</v>
      </c>
      <c r="AD91" s="366">
        <v>116.4</v>
      </c>
      <c r="AE91" s="366">
        <v>119.1</v>
      </c>
      <c r="AF91" s="366">
        <v>108.5</v>
      </c>
      <c r="AG91" s="366">
        <v>99.7</v>
      </c>
      <c r="AH91" s="366">
        <v>105.7</v>
      </c>
      <c r="AI91" s="366">
        <v>112.7</v>
      </c>
      <c r="AJ91" s="366">
        <v>117.1</v>
      </c>
      <c r="AK91" s="366">
        <v>108.7</v>
      </c>
      <c r="AL91" s="366">
        <v>109.1</v>
      </c>
      <c r="AM91" s="366">
        <v>107.3</v>
      </c>
      <c r="AN91" s="366">
        <v>106.7</v>
      </c>
      <c r="AO91" s="366">
        <v>109.5</v>
      </c>
      <c r="AP91" s="366">
        <v>112.2</v>
      </c>
      <c r="AQ91" s="366">
        <v>100</v>
      </c>
      <c r="AR91" s="366">
        <v>101.3</v>
      </c>
      <c r="AS91" s="366">
        <v>73.2</v>
      </c>
      <c r="AT91" s="366">
        <v>108.2</v>
      </c>
      <c r="AU91" s="366">
        <v>99.8</v>
      </c>
      <c r="AV91" s="366">
        <v>116.2</v>
      </c>
      <c r="AW91" s="366">
        <v>123.5</v>
      </c>
      <c r="AX91" s="366">
        <v>109.1</v>
      </c>
      <c r="AY91" s="366">
        <v>126.4</v>
      </c>
      <c r="AZ91" s="366">
        <v>117.2</v>
      </c>
      <c r="BA91" s="366">
        <v>114</v>
      </c>
      <c r="BB91" s="366">
        <v>127.1</v>
      </c>
      <c r="BC91" s="366">
        <v>120.4</v>
      </c>
      <c r="BD91" s="366">
        <v>113.9</v>
      </c>
      <c r="BE91" s="366">
        <v>124.9</v>
      </c>
      <c r="BF91" s="366">
        <v>115.5</v>
      </c>
      <c r="BG91" s="366">
        <v>111.5</v>
      </c>
    </row>
    <row r="92" spans="1:59" hidden="1" x14ac:dyDescent="0.2">
      <c r="A92" s="365">
        <v>42156</v>
      </c>
      <c r="B92" s="367">
        <v>114.2</v>
      </c>
      <c r="C92" s="367">
        <v>113.9</v>
      </c>
      <c r="D92" s="367">
        <v>113.9</v>
      </c>
      <c r="E92" s="367">
        <v>111</v>
      </c>
      <c r="F92" s="367">
        <v>117.3</v>
      </c>
      <c r="G92" s="367">
        <v>119.9</v>
      </c>
      <c r="H92" s="367">
        <v>122.7</v>
      </c>
      <c r="I92" s="367">
        <v>102</v>
      </c>
      <c r="J92" s="367">
        <v>100.7</v>
      </c>
      <c r="K92" s="367">
        <v>110.7</v>
      </c>
      <c r="L92" s="367">
        <v>118.2</v>
      </c>
      <c r="M92" s="367">
        <v>117.3</v>
      </c>
      <c r="N92" s="367">
        <v>113.4</v>
      </c>
      <c r="O92" s="367">
        <v>121.1</v>
      </c>
      <c r="P92" s="367">
        <v>111.1</v>
      </c>
      <c r="Q92" s="367">
        <v>122.9</v>
      </c>
      <c r="R92" s="367">
        <v>123.7</v>
      </c>
      <c r="S92" s="367">
        <v>125.2</v>
      </c>
      <c r="T92" s="367">
        <v>115.8</v>
      </c>
      <c r="U92" s="367">
        <v>125.3</v>
      </c>
      <c r="V92" s="367">
        <v>120.5</v>
      </c>
      <c r="W92" s="367">
        <v>109.8</v>
      </c>
      <c r="X92" s="367">
        <v>109.8</v>
      </c>
      <c r="Y92" s="367">
        <v>109.9</v>
      </c>
      <c r="Z92" s="367">
        <v>113</v>
      </c>
      <c r="AA92" s="367">
        <v>112.3</v>
      </c>
      <c r="AB92" s="367">
        <v>111.5</v>
      </c>
      <c r="AC92" s="367">
        <v>109.7</v>
      </c>
      <c r="AD92" s="367">
        <v>117.9</v>
      </c>
      <c r="AE92" s="367">
        <v>114.5</v>
      </c>
      <c r="AF92" s="367">
        <v>106</v>
      </c>
      <c r="AG92" s="367">
        <v>90.9</v>
      </c>
      <c r="AH92" s="367">
        <v>110.4</v>
      </c>
      <c r="AI92" s="367">
        <v>113.4</v>
      </c>
      <c r="AJ92" s="367">
        <v>115.9</v>
      </c>
      <c r="AK92" s="367">
        <v>112.4</v>
      </c>
      <c r="AL92" s="367">
        <v>113.4</v>
      </c>
      <c r="AM92" s="367">
        <v>111.7</v>
      </c>
      <c r="AN92" s="367">
        <v>110.7</v>
      </c>
      <c r="AO92" s="367">
        <v>115.5</v>
      </c>
      <c r="AP92" s="367">
        <v>112.6</v>
      </c>
      <c r="AQ92" s="367">
        <v>99.7</v>
      </c>
      <c r="AR92" s="367">
        <v>101.5</v>
      </c>
      <c r="AS92" s="367">
        <v>73.099999999999994</v>
      </c>
      <c r="AT92" s="367">
        <v>108.6</v>
      </c>
      <c r="AU92" s="367">
        <v>104.3</v>
      </c>
      <c r="AV92" s="367">
        <v>107.1</v>
      </c>
      <c r="AW92" s="367">
        <v>124.2</v>
      </c>
      <c r="AX92" s="367">
        <v>104.7</v>
      </c>
      <c r="AY92" s="367">
        <v>130.80000000000001</v>
      </c>
      <c r="AZ92" s="367">
        <v>118</v>
      </c>
      <c r="BA92" s="367">
        <v>120.4</v>
      </c>
      <c r="BB92" s="367">
        <v>110.9</v>
      </c>
      <c r="BC92" s="367">
        <v>121.3</v>
      </c>
      <c r="BD92" s="367">
        <v>113.4</v>
      </c>
      <c r="BE92" s="367">
        <v>126.2</v>
      </c>
      <c r="BF92" s="367">
        <v>115.2</v>
      </c>
      <c r="BG92" s="367">
        <v>108.2</v>
      </c>
    </row>
    <row r="93" spans="1:59" ht="14.25" hidden="1" x14ac:dyDescent="0.2">
      <c r="A93" s="365">
        <v>42186</v>
      </c>
      <c r="B93" s="368">
        <v>115.5</v>
      </c>
      <c r="C93" s="368">
        <v>113.7</v>
      </c>
      <c r="D93" s="368">
        <v>113.7</v>
      </c>
      <c r="E93" s="368">
        <v>111.6</v>
      </c>
      <c r="F93" s="368">
        <v>116.2</v>
      </c>
      <c r="G93" s="368">
        <v>120.9</v>
      </c>
      <c r="H93" s="368">
        <v>122.5</v>
      </c>
      <c r="I93" s="368">
        <v>101.5</v>
      </c>
      <c r="J93" s="368">
        <v>100.4</v>
      </c>
      <c r="K93" s="368">
        <v>111.1</v>
      </c>
      <c r="L93" s="368">
        <v>118.3</v>
      </c>
      <c r="M93" s="368">
        <v>114.6</v>
      </c>
      <c r="N93" s="368">
        <v>114.3</v>
      </c>
      <c r="O93" s="368">
        <v>124.2</v>
      </c>
      <c r="P93" s="368">
        <v>111.3</v>
      </c>
      <c r="Q93" s="368">
        <v>123.1</v>
      </c>
      <c r="R93" s="368">
        <v>124</v>
      </c>
      <c r="S93" s="368">
        <v>125.4</v>
      </c>
      <c r="T93" s="368">
        <v>116.7</v>
      </c>
      <c r="U93" s="368">
        <v>125.5</v>
      </c>
      <c r="V93" s="368">
        <v>120.5</v>
      </c>
      <c r="W93" s="368">
        <v>110.3</v>
      </c>
      <c r="X93" s="368">
        <v>110.1</v>
      </c>
      <c r="Y93" s="368">
        <v>110.6</v>
      </c>
      <c r="Z93" s="368">
        <v>117.5</v>
      </c>
      <c r="AA93" s="368">
        <v>112.3</v>
      </c>
      <c r="AB93" s="368">
        <v>111.5</v>
      </c>
      <c r="AC93" s="368">
        <v>109.9</v>
      </c>
      <c r="AD93" s="368">
        <v>129.69999999999999</v>
      </c>
      <c r="AE93" s="368">
        <v>128.19999999999999</v>
      </c>
      <c r="AF93" s="368">
        <v>106.7</v>
      </c>
      <c r="AG93" s="368">
        <v>91.7</v>
      </c>
      <c r="AH93" s="368">
        <v>111.9</v>
      </c>
      <c r="AI93" s="368">
        <v>113.7</v>
      </c>
      <c r="AJ93" s="368">
        <v>116.4</v>
      </c>
      <c r="AK93" s="368">
        <v>113.7</v>
      </c>
      <c r="AL93" s="368">
        <v>113.5</v>
      </c>
      <c r="AM93" s="368">
        <v>114.7</v>
      </c>
      <c r="AN93" s="368">
        <v>114.4</v>
      </c>
      <c r="AO93" s="368">
        <v>115.8</v>
      </c>
      <c r="AP93" s="368">
        <v>112.4</v>
      </c>
      <c r="AQ93" s="368">
        <v>99.5</v>
      </c>
      <c r="AR93" s="368">
        <v>101.3</v>
      </c>
      <c r="AS93" s="368">
        <v>72.599999999999994</v>
      </c>
      <c r="AT93" s="368">
        <v>109</v>
      </c>
      <c r="AU93" s="368">
        <v>104.7</v>
      </c>
      <c r="AV93" s="368">
        <v>107.5</v>
      </c>
      <c r="AW93" s="368">
        <v>122.7</v>
      </c>
      <c r="AX93" s="368">
        <v>110.7</v>
      </c>
      <c r="AY93" s="368">
        <v>130.80000000000001</v>
      </c>
      <c r="AZ93" s="368">
        <v>117.7</v>
      </c>
      <c r="BA93" s="368">
        <v>120.7</v>
      </c>
      <c r="BB93" s="368">
        <v>108.9</v>
      </c>
      <c r="BC93" s="368">
        <v>121.7</v>
      </c>
      <c r="BD93" s="368">
        <v>113.7</v>
      </c>
      <c r="BE93" s="368">
        <v>126.4</v>
      </c>
      <c r="BF93" s="368">
        <v>116.5</v>
      </c>
      <c r="BG93" s="368">
        <v>109.2</v>
      </c>
    </row>
    <row r="94" spans="1:59" ht="15.75" hidden="1" customHeight="1" x14ac:dyDescent="0.2">
      <c r="A94" s="365">
        <v>42217</v>
      </c>
      <c r="B94" s="368">
        <v>115.5</v>
      </c>
      <c r="C94" s="368">
        <v>114.1</v>
      </c>
      <c r="D94" s="368">
        <v>114.1</v>
      </c>
      <c r="E94" s="368">
        <v>111.9</v>
      </c>
      <c r="F94" s="368">
        <v>116.4</v>
      </c>
      <c r="G94" s="368">
        <v>119.3</v>
      </c>
      <c r="H94" s="368">
        <v>122</v>
      </c>
      <c r="I94" s="368">
        <v>106</v>
      </c>
      <c r="J94" s="368">
        <v>102.1</v>
      </c>
      <c r="K94" s="368">
        <v>109.3</v>
      </c>
      <c r="L94" s="368">
        <v>119.4</v>
      </c>
      <c r="M94" s="368">
        <v>117.9</v>
      </c>
      <c r="N94" s="368">
        <v>114.2</v>
      </c>
      <c r="O94" s="368">
        <v>125.6</v>
      </c>
      <c r="P94" s="368">
        <v>110.8</v>
      </c>
      <c r="Q94" s="368">
        <v>123.7</v>
      </c>
      <c r="R94" s="368">
        <v>124.8</v>
      </c>
      <c r="S94" s="368">
        <v>124.9</v>
      </c>
      <c r="T94" s="368">
        <v>117</v>
      </c>
      <c r="U94" s="368">
        <v>126.7</v>
      </c>
      <c r="V94" s="368">
        <v>120.6</v>
      </c>
      <c r="W94" s="368">
        <v>110.8</v>
      </c>
      <c r="X94" s="368">
        <v>110.5</v>
      </c>
      <c r="Y94" s="368">
        <v>111.6</v>
      </c>
      <c r="Z94" s="368">
        <v>117.5</v>
      </c>
      <c r="AA94" s="368">
        <v>112.3</v>
      </c>
      <c r="AB94" s="368">
        <v>111.5</v>
      </c>
      <c r="AC94" s="368">
        <v>110.2</v>
      </c>
      <c r="AD94" s="368">
        <v>129.69999999999999</v>
      </c>
      <c r="AE94" s="368">
        <v>128.19999999999999</v>
      </c>
      <c r="AF94" s="368">
        <v>106.8</v>
      </c>
      <c r="AG94" s="368">
        <v>92.1</v>
      </c>
      <c r="AH94" s="368">
        <v>111.3</v>
      </c>
      <c r="AI94" s="368">
        <v>113.9</v>
      </c>
      <c r="AJ94" s="368">
        <v>115.6</v>
      </c>
      <c r="AK94" s="368">
        <v>112.3</v>
      </c>
      <c r="AL94" s="368">
        <v>114.3</v>
      </c>
      <c r="AM94" s="368">
        <v>111.2</v>
      </c>
      <c r="AN94" s="368">
        <v>110</v>
      </c>
      <c r="AO94" s="368">
        <v>116</v>
      </c>
      <c r="AP94" s="368">
        <v>111.9</v>
      </c>
      <c r="AQ94" s="368">
        <v>99.6</v>
      </c>
      <c r="AR94" s="368">
        <v>101.5</v>
      </c>
      <c r="AS94" s="368">
        <v>71.5</v>
      </c>
      <c r="AT94" s="368">
        <v>109.4</v>
      </c>
      <c r="AU94" s="368">
        <v>104.6</v>
      </c>
      <c r="AV94" s="368">
        <v>107.5</v>
      </c>
      <c r="AW94" s="368">
        <v>124.9</v>
      </c>
      <c r="AX94" s="368">
        <v>112.9</v>
      </c>
      <c r="AY94" s="368">
        <v>130.80000000000001</v>
      </c>
      <c r="AZ94" s="368">
        <v>118.7</v>
      </c>
      <c r="BA94" s="368">
        <v>121.5</v>
      </c>
      <c r="BB94" s="368">
        <v>110.5</v>
      </c>
      <c r="BC94" s="368">
        <v>121.7</v>
      </c>
      <c r="BD94" s="368">
        <v>113.6</v>
      </c>
      <c r="BE94" s="368">
        <v>126.4</v>
      </c>
      <c r="BF94" s="368">
        <v>116.2</v>
      </c>
      <c r="BG94" s="368">
        <v>109.2</v>
      </c>
    </row>
    <row r="95" spans="1:59" ht="15.75" hidden="1" customHeight="1" x14ac:dyDescent="0.2">
      <c r="A95" s="365">
        <v>42248</v>
      </c>
      <c r="B95" s="368">
        <v>115.8</v>
      </c>
      <c r="C95" s="368">
        <v>115.4</v>
      </c>
      <c r="D95" s="368">
        <v>115.4</v>
      </c>
      <c r="E95" s="368">
        <v>114.6</v>
      </c>
      <c r="F95" s="368">
        <v>117.2</v>
      </c>
      <c r="G95" s="368">
        <v>120.2</v>
      </c>
      <c r="H95" s="368">
        <v>121.9</v>
      </c>
      <c r="I95" s="368">
        <v>106.3</v>
      </c>
      <c r="J95" s="368">
        <v>101.2</v>
      </c>
      <c r="K95" s="368">
        <v>110</v>
      </c>
      <c r="L95" s="368">
        <v>121.2</v>
      </c>
      <c r="M95" s="368">
        <v>119.9</v>
      </c>
      <c r="N95" s="368">
        <v>114</v>
      </c>
      <c r="O95" s="368">
        <v>125.7</v>
      </c>
      <c r="P95" s="368">
        <v>110.4</v>
      </c>
      <c r="Q95" s="368">
        <v>123.5</v>
      </c>
      <c r="R95" s="368">
        <v>124.6</v>
      </c>
      <c r="S95" s="368">
        <v>125.1</v>
      </c>
      <c r="T95" s="368">
        <v>116.1</v>
      </c>
      <c r="U95" s="368">
        <v>126.7</v>
      </c>
      <c r="V95" s="368">
        <v>120.1</v>
      </c>
      <c r="W95" s="368">
        <v>111.2</v>
      </c>
      <c r="X95" s="368">
        <v>111</v>
      </c>
      <c r="Y95" s="368">
        <v>111.7</v>
      </c>
      <c r="Z95" s="368">
        <v>118</v>
      </c>
      <c r="AA95" s="368">
        <v>113</v>
      </c>
      <c r="AB95" s="368">
        <v>112.2</v>
      </c>
      <c r="AC95" s="368">
        <v>110.9</v>
      </c>
      <c r="AD95" s="368">
        <v>129.69999999999999</v>
      </c>
      <c r="AE95" s="368">
        <v>128.19999999999999</v>
      </c>
      <c r="AF95" s="368">
        <v>107.2</v>
      </c>
      <c r="AG95" s="368">
        <v>91.9</v>
      </c>
      <c r="AH95" s="368">
        <v>111.2</v>
      </c>
      <c r="AI95" s="368">
        <v>114.8</v>
      </c>
      <c r="AJ95" s="368">
        <v>116.4</v>
      </c>
      <c r="AK95" s="368">
        <v>111.9</v>
      </c>
      <c r="AL95" s="368">
        <v>114.4</v>
      </c>
      <c r="AM95" s="368">
        <v>106.5</v>
      </c>
      <c r="AN95" s="368">
        <v>104.1</v>
      </c>
      <c r="AO95" s="368">
        <v>115.9</v>
      </c>
      <c r="AP95" s="368">
        <v>117.4</v>
      </c>
      <c r="AQ95" s="368">
        <v>99.6</v>
      </c>
      <c r="AR95" s="368">
        <v>101.5</v>
      </c>
      <c r="AS95" s="368">
        <v>71.400000000000006</v>
      </c>
      <c r="AT95" s="368">
        <v>109.6</v>
      </c>
      <c r="AU95" s="368">
        <v>104.7</v>
      </c>
      <c r="AV95" s="368">
        <v>107.5</v>
      </c>
      <c r="AW95" s="368">
        <v>126.3</v>
      </c>
      <c r="AX95" s="368">
        <v>112.8</v>
      </c>
      <c r="AY95" s="368">
        <v>130.80000000000001</v>
      </c>
      <c r="AZ95" s="368">
        <v>118.9</v>
      </c>
      <c r="BA95" s="368">
        <v>121.5</v>
      </c>
      <c r="BB95" s="368">
        <v>111.1</v>
      </c>
      <c r="BC95" s="368">
        <v>121.4</v>
      </c>
      <c r="BD95" s="368">
        <v>112.8</v>
      </c>
      <c r="BE95" s="368">
        <v>126.2</v>
      </c>
      <c r="BF95" s="368">
        <v>116.2</v>
      </c>
      <c r="BG95" s="368">
        <v>109.2</v>
      </c>
    </row>
    <row r="96" spans="1:59" ht="14.25" hidden="1" x14ac:dyDescent="0.2">
      <c r="A96" s="365">
        <v>42278</v>
      </c>
      <c r="B96" s="368">
        <v>116</v>
      </c>
      <c r="C96" s="368">
        <v>115.9</v>
      </c>
      <c r="D96" s="368">
        <v>116.1</v>
      </c>
      <c r="E96" s="368">
        <v>116.3</v>
      </c>
      <c r="F96" s="368">
        <v>117.1</v>
      </c>
      <c r="G96" s="368">
        <v>119.7</v>
      </c>
      <c r="H96" s="368">
        <v>122</v>
      </c>
      <c r="I96" s="368">
        <v>108.3</v>
      </c>
      <c r="J96" s="368">
        <v>102.2</v>
      </c>
      <c r="K96" s="368">
        <v>109.7</v>
      </c>
      <c r="L96" s="368">
        <v>121.3</v>
      </c>
      <c r="M96" s="368">
        <v>119.9</v>
      </c>
      <c r="N96" s="368">
        <v>113.5</v>
      </c>
      <c r="O96" s="368">
        <v>126.1</v>
      </c>
      <c r="P96" s="368">
        <v>109.6</v>
      </c>
      <c r="Q96" s="368">
        <v>123.4</v>
      </c>
      <c r="R96" s="368">
        <v>124.5</v>
      </c>
      <c r="S96" s="368">
        <v>124.3</v>
      </c>
      <c r="T96" s="368">
        <v>116.5</v>
      </c>
      <c r="U96" s="368">
        <v>126.7</v>
      </c>
      <c r="V96" s="368">
        <v>120</v>
      </c>
      <c r="W96" s="368">
        <v>111.5</v>
      </c>
      <c r="X96" s="368">
        <v>111.2</v>
      </c>
      <c r="Y96" s="368">
        <v>112.1</v>
      </c>
      <c r="Z96" s="368">
        <v>118</v>
      </c>
      <c r="AA96" s="368">
        <v>113</v>
      </c>
      <c r="AB96" s="368">
        <v>112.2</v>
      </c>
      <c r="AC96" s="368">
        <v>111.2</v>
      </c>
      <c r="AD96" s="368">
        <v>129.69999999999999</v>
      </c>
      <c r="AE96" s="368">
        <v>128.19999999999999</v>
      </c>
      <c r="AF96" s="368">
        <v>107.1</v>
      </c>
      <c r="AG96" s="368">
        <v>92.6</v>
      </c>
      <c r="AH96" s="368">
        <v>111.7</v>
      </c>
      <c r="AI96" s="368">
        <v>114.1</v>
      </c>
      <c r="AJ96" s="368">
        <v>116.4</v>
      </c>
      <c r="AK96" s="368">
        <v>112.3</v>
      </c>
      <c r="AL96" s="368">
        <v>115.5</v>
      </c>
      <c r="AM96" s="368">
        <v>106.6</v>
      </c>
      <c r="AN96" s="368">
        <v>104.2</v>
      </c>
      <c r="AO96" s="368">
        <v>116</v>
      </c>
      <c r="AP96" s="368">
        <v>117.5</v>
      </c>
      <c r="AQ96" s="368">
        <v>99.5</v>
      </c>
      <c r="AR96" s="368">
        <v>101.4</v>
      </c>
      <c r="AS96" s="368">
        <v>70.400000000000006</v>
      </c>
      <c r="AT96" s="368">
        <v>110</v>
      </c>
      <c r="AU96" s="368">
        <v>104.9</v>
      </c>
      <c r="AV96" s="368">
        <v>107.6</v>
      </c>
      <c r="AW96" s="368">
        <v>127.3</v>
      </c>
      <c r="AX96" s="368">
        <v>113.9</v>
      </c>
      <c r="AY96" s="368">
        <v>130.80000000000001</v>
      </c>
      <c r="AZ96" s="368">
        <v>118.5</v>
      </c>
      <c r="BA96" s="368">
        <v>121.8</v>
      </c>
      <c r="BB96" s="368">
        <v>109</v>
      </c>
      <c r="BC96" s="368">
        <v>121.6</v>
      </c>
      <c r="BD96" s="368">
        <v>114.5</v>
      </c>
      <c r="BE96" s="368">
        <v>126.2</v>
      </c>
      <c r="BF96" s="368">
        <v>116.2</v>
      </c>
      <c r="BG96" s="368">
        <v>109.2</v>
      </c>
    </row>
    <row r="97" spans="1:59" s="370" customFormat="1" ht="15" hidden="1" x14ac:dyDescent="0.25">
      <c r="A97" s="369">
        <v>42309</v>
      </c>
      <c r="B97" s="368">
        <v>116</v>
      </c>
      <c r="C97" s="368">
        <v>116.4</v>
      </c>
      <c r="D97" s="368">
        <v>116.6</v>
      </c>
      <c r="E97" s="368">
        <v>115.8</v>
      </c>
      <c r="F97" s="368">
        <v>118.7</v>
      </c>
      <c r="G97" s="368">
        <v>121.5</v>
      </c>
      <c r="H97" s="368">
        <v>121.5</v>
      </c>
      <c r="I97" s="368">
        <v>108.4</v>
      </c>
      <c r="J97" s="368">
        <v>105.8</v>
      </c>
      <c r="K97" s="368">
        <v>112.5</v>
      </c>
      <c r="L97" s="368">
        <v>120.3</v>
      </c>
      <c r="M97" s="368">
        <v>117.7</v>
      </c>
      <c r="N97" s="368">
        <v>114.1</v>
      </c>
      <c r="O97" s="368">
        <v>125.5</v>
      </c>
      <c r="P97" s="368">
        <v>110.6</v>
      </c>
      <c r="Q97" s="368">
        <v>123.7</v>
      </c>
      <c r="R97" s="368">
        <v>125</v>
      </c>
      <c r="S97" s="368">
        <v>124.6</v>
      </c>
      <c r="T97" s="368">
        <v>115.7</v>
      </c>
      <c r="U97" s="368">
        <v>127.5</v>
      </c>
      <c r="V97" s="368">
        <v>120</v>
      </c>
      <c r="W97" s="368">
        <v>111.8</v>
      </c>
      <c r="X97" s="368">
        <v>111.5</v>
      </c>
      <c r="Y97" s="368">
        <v>112.4</v>
      </c>
      <c r="Z97" s="368">
        <v>118</v>
      </c>
      <c r="AA97" s="368">
        <v>113</v>
      </c>
      <c r="AB97" s="368">
        <v>112.2</v>
      </c>
      <c r="AC97" s="368">
        <v>111.2</v>
      </c>
      <c r="AD97" s="368">
        <v>129.69999999999999</v>
      </c>
      <c r="AE97" s="368">
        <v>128.19999999999999</v>
      </c>
      <c r="AF97" s="368">
        <v>107.3</v>
      </c>
      <c r="AG97" s="368">
        <v>92.4</v>
      </c>
      <c r="AH97" s="368">
        <v>111.1</v>
      </c>
      <c r="AI97" s="368">
        <v>114.7</v>
      </c>
      <c r="AJ97" s="368">
        <v>115.8</v>
      </c>
      <c r="AK97" s="368">
        <v>111.6</v>
      </c>
      <c r="AL97" s="368">
        <v>115.5</v>
      </c>
      <c r="AM97" s="368">
        <v>105.1</v>
      </c>
      <c r="AN97" s="368">
        <v>102.3</v>
      </c>
      <c r="AO97" s="368">
        <v>116</v>
      </c>
      <c r="AP97" s="368">
        <v>117.5</v>
      </c>
      <c r="AQ97" s="368">
        <v>99.4</v>
      </c>
      <c r="AR97" s="368">
        <v>101.4</v>
      </c>
      <c r="AS97" s="368">
        <v>69.099999999999994</v>
      </c>
      <c r="AT97" s="368">
        <v>110.3</v>
      </c>
      <c r="AU97" s="368">
        <v>105.3</v>
      </c>
      <c r="AV97" s="368">
        <v>107.6</v>
      </c>
      <c r="AW97" s="368">
        <v>127.4</v>
      </c>
      <c r="AX97" s="368">
        <v>117.2</v>
      </c>
      <c r="AY97" s="368">
        <v>130.80000000000001</v>
      </c>
      <c r="AZ97" s="368">
        <v>118.8</v>
      </c>
      <c r="BA97" s="368">
        <v>122.1</v>
      </c>
      <c r="BB97" s="368">
        <v>109</v>
      </c>
      <c r="BC97" s="368">
        <v>121.4</v>
      </c>
      <c r="BD97" s="368">
        <v>112.6</v>
      </c>
      <c r="BE97" s="368">
        <v>126.2</v>
      </c>
      <c r="BF97" s="368">
        <v>116.2</v>
      </c>
      <c r="BG97" s="368">
        <v>109.2</v>
      </c>
    </row>
    <row r="98" spans="1:59" ht="15" hidden="1" x14ac:dyDescent="0.25">
      <c r="A98" s="369">
        <v>42339</v>
      </c>
      <c r="B98" s="368">
        <v>116.2</v>
      </c>
      <c r="C98" s="368">
        <v>116.8</v>
      </c>
      <c r="D98" s="368">
        <v>117</v>
      </c>
      <c r="E98" s="368">
        <v>115.8</v>
      </c>
      <c r="F98" s="368">
        <v>118.8</v>
      </c>
      <c r="G98" s="368">
        <v>120.3</v>
      </c>
      <c r="H98" s="368">
        <v>121</v>
      </c>
      <c r="I98" s="368">
        <v>112.3</v>
      </c>
      <c r="J98" s="368">
        <v>104.1</v>
      </c>
      <c r="K98" s="368">
        <v>113.6</v>
      </c>
      <c r="L98" s="368">
        <v>122.8</v>
      </c>
      <c r="M98" s="368">
        <v>117.8</v>
      </c>
      <c r="N98" s="368">
        <v>113.2</v>
      </c>
      <c r="O98" s="368">
        <v>126</v>
      </c>
      <c r="P98" s="368">
        <v>109.3</v>
      </c>
      <c r="Q98" s="368">
        <v>123.5</v>
      </c>
      <c r="R98" s="368">
        <v>124.7</v>
      </c>
      <c r="S98" s="368">
        <v>123.8</v>
      </c>
      <c r="T98" s="368">
        <v>115.5</v>
      </c>
      <c r="U98" s="368">
        <v>127.4</v>
      </c>
      <c r="V98" s="368">
        <v>120.1</v>
      </c>
      <c r="W98" s="368">
        <v>112</v>
      </c>
      <c r="X98" s="368">
        <v>111.9</v>
      </c>
      <c r="Y98" s="368">
        <v>112.4</v>
      </c>
      <c r="Z98" s="368">
        <v>118.4</v>
      </c>
      <c r="AA98" s="368">
        <v>113.8</v>
      </c>
      <c r="AB98" s="368">
        <v>112.8</v>
      </c>
      <c r="AC98" s="368">
        <v>111.2</v>
      </c>
      <c r="AD98" s="368">
        <v>129.69999999999999</v>
      </c>
      <c r="AE98" s="368">
        <v>128.19999999999999</v>
      </c>
      <c r="AF98" s="368">
        <v>107.5</v>
      </c>
      <c r="AG98" s="368">
        <v>92</v>
      </c>
      <c r="AH98" s="368">
        <v>111.6</v>
      </c>
      <c r="AI98" s="368">
        <v>115.3</v>
      </c>
      <c r="AJ98" s="368">
        <v>116.4</v>
      </c>
      <c r="AK98" s="368">
        <v>111.7</v>
      </c>
      <c r="AL98" s="368">
        <v>115.5</v>
      </c>
      <c r="AM98" s="368">
        <v>105.1</v>
      </c>
      <c r="AN98" s="368">
        <v>102.4</v>
      </c>
      <c r="AO98" s="368">
        <v>116</v>
      </c>
      <c r="AP98" s="368">
        <v>117.6</v>
      </c>
      <c r="AQ98" s="368">
        <v>99.4</v>
      </c>
      <c r="AR98" s="368">
        <v>101.4</v>
      </c>
      <c r="AS98" s="368">
        <v>69.599999999999994</v>
      </c>
      <c r="AT98" s="368">
        <v>110</v>
      </c>
      <c r="AU98" s="368">
        <v>105.2</v>
      </c>
      <c r="AV98" s="368">
        <v>107.6</v>
      </c>
      <c r="AW98" s="368">
        <v>126.6</v>
      </c>
      <c r="AX98" s="368">
        <v>114.5</v>
      </c>
      <c r="AY98" s="368">
        <v>130.80000000000001</v>
      </c>
      <c r="AZ98" s="368">
        <v>119.8</v>
      </c>
      <c r="BA98" s="368">
        <v>122.2</v>
      </c>
      <c r="BB98" s="368">
        <v>112.8</v>
      </c>
      <c r="BC98" s="368">
        <v>121.4</v>
      </c>
      <c r="BD98" s="368">
        <v>113.2</v>
      </c>
      <c r="BE98" s="368">
        <v>126.1</v>
      </c>
      <c r="BF98" s="368">
        <v>116.2</v>
      </c>
      <c r="BG98" s="368">
        <v>109.2</v>
      </c>
    </row>
    <row r="99" spans="1:59" ht="15" hidden="1" x14ac:dyDescent="0.25">
      <c r="A99" s="369">
        <v>42370</v>
      </c>
      <c r="B99" s="371">
        <v>117.3</v>
      </c>
      <c r="C99" s="371">
        <v>119.6</v>
      </c>
      <c r="D99" s="371">
        <v>119.8</v>
      </c>
      <c r="E99" s="371">
        <v>118.1</v>
      </c>
      <c r="F99" s="371">
        <v>120.4</v>
      </c>
      <c r="G99" s="371">
        <v>123</v>
      </c>
      <c r="H99" s="371">
        <v>122.4</v>
      </c>
      <c r="I99" s="371">
        <v>115.2</v>
      </c>
      <c r="J99" s="371">
        <v>114.4</v>
      </c>
      <c r="K99" s="371">
        <v>120.8</v>
      </c>
      <c r="L99" s="371">
        <v>122.8</v>
      </c>
      <c r="M99" s="371">
        <v>122.4</v>
      </c>
      <c r="N99" s="371">
        <v>116.1</v>
      </c>
      <c r="O99" s="371">
        <v>130.4</v>
      </c>
      <c r="P99" s="371">
        <v>111.8</v>
      </c>
      <c r="Q99" s="371">
        <v>124.9</v>
      </c>
      <c r="R99" s="371">
        <v>126.7</v>
      </c>
      <c r="S99" s="371">
        <v>126.1</v>
      </c>
      <c r="T99" s="371">
        <v>116.4</v>
      </c>
      <c r="U99" s="371">
        <v>129.5</v>
      </c>
      <c r="V99" s="371">
        <v>119.5</v>
      </c>
      <c r="W99" s="371">
        <v>112.5</v>
      </c>
      <c r="X99" s="371">
        <v>112.3</v>
      </c>
      <c r="Y99" s="371">
        <v>113</v>
      </c>
      <c r="Z99" s="371">
        <v>118.5</v>
      </c>
      <c r="AA99" s="371">
        <v>113.8</v>
      </c>
      <c r="AB99" s="371">
        <v>112.8</v>
      </c>
      <c r="AC99" s="371">
        <v>112.8</v>
      </c>
      <c r="AD99" s="371">
        <v>129.69999999999999</v>
      </c>
      <c r="AE99" s="371">
        <v>128.19999999999999</v>
      </c>
      <c r="AF99" s="371">
        <v>107.8</v>
      </c>
      <c r="AG99" s="371">
        <v>90.6</v>
      </c>
      <c r="AH99" s="371">
        <v>113.4</v>
      </c>
      <c r="AI99" s="371">
        <v>116.1</v>
      </c>
      <c r="AJ99" s="371">
        <v>116.5</v>
      </c>
      <c r="AK99" s="371">
        <v>112.3</v>
      </c>
      <c r="AL99" s="371">
        <v>117.2</v>
      </c>
      <c r="AM99" s="371">
        <v>105</v>
      </c>
      <c r="AN99" s="371">
        <v>102.2</v>
      </c>
      <c r="AO99" s="371">
        <v>115.9</v>
      </c>
      <c r="AP99" s="371">
        <v>118.1</v>
      </c>
      <c r="AQ99" s="371">
        <v>99.5</v>
      </c>
      <c r="AR99" s="371">
        <v>101.5</v>
      </c>
      <c r="AS99" s="371">
        <v>69.3</v>
      </c>
      <c r="AT99" s="371">
        <v>114.4</v>
      </c>
      <c r="AU99" s="371">
        <v>105.9</v>
      </c>
      <c r="AV99" s="371">
        <v>116.5</v>
      </c>
      <c r="AW99" s="371">
        <v>130.4</v>
      </c>
      <c r="AX99" s="371">
        <v>105.4</v>
      </c>
      <c r="AY99" s="371">
        <v>130.80000000000001</v>
      </c>
      <c r="AZ99" s="371">
        <v>120.2</v>
      </c>
      <c r="BA99" s="371">
        <v>123.1</v>
      </c>
      <c r="BB99" s="371">
        <v>111.7</v>
      </c>
      <c r="BC99" s="371">
        <v>122.6</v>
      </c>
      <c r="BD99" s="371">
        <v>114.6</v>
      </c>
      <c r="BE99" s="371">
        <v>126.1</v>
      </c>
      <c r="BF99" s="371">
        <v>123.1</v>
      </c>
      <c r="BG99" s="371">
        <v>111.2</v>
      </c>
    </row>
    <row r="100" spans="1:59" ht="15" hidden="1" x14ac:dyDescent="0.25">
      <c r="A100" s="369">
        <v>42401</v>
      </c>
      <c r="B100" s="368">
        <v>118.8</v>
      </c>
      <c r="C100" s="368">
        <v>122</v>
      </c>
      <c r="D100" s="368">
        <v>122.3</v>
      </c>
      <c r="E100" s="368">
        <v>119.8</v>
      </c>
      <c r="F100" s="368">
        <v>121.5</v>
      </c>
      <c r="G100" s="368">
        <v>123.3</v>
      </c>
      <c r="H100" s="368">
        <v>123.2</v>
      </c>
      <c r="I100" s="368">
        <v>119.1</v>
      </c>
      <c r="J100" s="368">
        <v>114.1</v>
      </c>
      <c r="K100" s="368">
        <v>131.1</v>
      </c>
      <c r="L100" s="368">
        <v>123</v>
      </c>
      <c r="M100" s="368">
        <v>121.6</v>
      </c>
      <c r="N100" s="368">
        <v>116.8</v>
      </c>
      <c r="O100" s="368">
        <v>132.19999999999999</v>
      </c>
      <c r="P100" s="368">
        <v>112.1</v>
      </c>
      <c r="Q100" s="368">
        <v>126</v>
      </c>
      <c r="R100" s="368">
        <v>128.1</v>
      </c>
      <c r="S100" s="368">
        <v>126</v>
      </c>
      <c r="T100" s="368">
        <v>117</v>
      </c>
      <c r="U100" s="368">
        <v>131.6</v>
      </c>
      <c r="V100" s="368">
        <v>119.9</v>
      </c>
      <c r="W100" s="368">
        <v>113.1</v>
      </c>
      <c r="X100" s="368">
        <v>113</v>
      </c>
      <c r="Y100" s="368">
        <v>113.4</v>
      </c>
      <c r="Z100" s="368">
        <v>118.5</v>
      </c>
      <c r="AA100" s="368">
        <v>113.8</v>
      </c>
      <c r="AB100" s="368">
        <v>112.8</v>
      </c>
      <c r="AC100" s="368">
        <v>112.8</v>
      </c>
      <c r="AD100" s="368">
        <v>129.69999999999999</v>
      </c>
      <c r="AE100" s="368">
        <v>128.19999999999999</v>
      </c>
      <c r="AF100" s="368">
        <v>108.4</v>
      </c>
      <c r="AG100" s="368">
        <v>92.5</v>
      </c>
      <c r="AH100" s="368">
        <v>113.6</v>
      </c>
      <c r="AI100" s="368">
        <v>116</v>
      </c>
      <c r="AJ100" s="368">
        <v>120.4</v>
      </c>
      <c r="AK100" s="368">
        <v>112.6</v>
      </c>
      <c r="AL100" s="368">
        <v>118</v>
      </c>
      <c r="AM100" s="368">
        <v>105.5</v>
      </c>
      <c r="AN100" s="368">
        <v>102.8</v>
      </c>
      <c r="AO100" s="368">
        <v>116.4</v>
      </c>
      <c r="AP100" s="368">
        <v>117.7</v>
      </c>
      <c r="AQ100" s="368">
        <v>99.4</v>
      </c>
      <c r="AR100" s="368">
        <v>101.5</v>
      </c>
      <c r="AS100" s="368">
        <v>67.7</v>
      </c>
      <c r="AT100" s="368">
        <v>115.1</v>
      </c>
      <c r="AU100" s="368">
        <v>107.4</v>
      </c>
      <c r="AV100" s="368">
        <v>116.6</v>
      </c>
      <c r="AW100" s="368">
        <v>131.30000000000001</v>
      </c>
      <c r="AX100" s="368">
        <v>105.2</v>
      </c>
      <c r="AY100" s="368">
        <v>130.80000000000001</v>
      </c>
      <c r="AZ100" s="368">
        <v>120.3</v>
      </c>
      <c r="BA100" s="368">
        <v>123.6</v>
      </c>
      <c r="BB100" s="368">
        <v>110.5</v>
      </c>
      <c r="BC100" s="368">
        <v>128.6</v>
      </c>
      <c r="BD100" s="368">
        <v>115.6</v>
      </c>
      <c r="BE100" s="368">
        <v>135.30000000000001</v>
      </c>
      <c r="BF100" s="368">
        <v>123.1</v>
      </c>
      <c r="BG100" s="368">
        <v>111.2</v>
      </c>
    </row>
    <row r="101" spans="1:59" ht="15" hidden="1" x14ac:dyDescent="0.25">
      <c r="A101" s="369">
        <v>42430</v>
      </c>
      <c r="B101" s="368">
        <v>120</v>
      </c>
      <c r="C101" s="368">
        <v>125.7</v>
      </c>
      <c r="D101" s="368">
        <v>126.2</v>
      </c>
      <c r="E101" s="368">
        <v>125.1</v>
      </c>
      <c r="F101" s="368">
        <v>124.1</v>
      </c>
      <c r="G101" s="368">
        <v>127</v>
      </c>
      <c r="H101" s="368">
        <v>124.5</v>
      </c>
      <c r="I101" s="368">
        <v>122</v>
      </c>
      <c r="J101" s="368">
        <v>119.4</v>
      </c>
      <c r="K101" s="368">
        <v>134.4</v>
      </c>
      <c r="L101" s="368">
        <v>132.69999999999999</v>
      </c>
      <c r="M101" s="368">
        <v>124.6</v>
      </c>
      <c r="N101" s="368">
        <v>117.6</v>
      </c>
      <c r="O101" s="368">
        <v>136.4</v>
      </c>
      <c r="P101" s="368">
        <v>111.8</v>
      </c>
      <c r="Q101" s="368">
        <v>127</v>
      </c>
      <c r="R101" s="368">
        <v>129</v>
      </c>
      <c r="S101" s="368">
        <v>129</v>
      </c>
      <c r="T101" s="368">
        <v>119</v>
      </c>
      <c r="U101" s="368">
        <v>131.69999999999999</v>
      </c>
      <c r="V101" s="368">
        <v>121.1</v>
      </c>
      <c r="W101" s="368">
        <v>113.6</v>
      </c>
      <c r="X101" s="368">
        <v>113.5</v>
      </c>
      <c r="Y101" s="368">
        <v>113.8</v>
      </c>
      <c r="Z101" s="368">
        <v>119.8</v>
      </c>
      <c r="AA101" s="368">
        <v>116.1</v>
      </c>
      <c r="AB101" s="368">
        <v>114.9</v>
      </c>
      <c r="AC101" s="368">
        <v>112.9</v>
      </c>
      <c r="AD101" s="368">
        <v>129.69999999999999</v>
      </c>
      <c r="AE101" s="368">
        <v>128.19999999999999</v>
      </c>
      <c r="AF101" s="368">
        <v>109</v>
      </c>
      <c r="AG101" s="368">
        <v>91.5</v>
      </c>
      <c r="AH101" s="368">
        <v>114.6</v>
      </c>
      <c r="AI101" s="368">
        <v>117.4</v>
      </c>
      <c r="AJ101" s="368">
        <v>121.3</v>
      </c>
      <c r="AK101" s="368">
        <v>111.9</v>
      </c>
      <c r="AL101" s="368">
        <v>120.8</v>
      </c>
      <c r="AM101" s="368">
        <v>101</v>
      </c>
      <c r="AN101" s="368">
        <v>96.8</v>
      </c>
      <c r="AO101" s="368">
        <v>117.4</v>
      </c>
      <c r="AP101" s="368">
        <v>119.2</v>
      </c>
      <c r="AQ101" s="368">
        <v>99.1</v>
      </c>
      <c r="AR101" s="368">
        <v>101.5</v>
      </c>
      <c r="AS101" s="368">
        <v>63.8</v>
      </c>
      <c r="AT101" s="368">
        <v>115.1</v>
      </c>
      <c r="AU101" s="368">
        <v>107.7</v>
      </c>
      <c r="AV101" s="368">
        <v>116.7</v>
      </c>
      <c r="AW101" s="368">
        <v>132.30000000000001</v>
      </c>
      <c r="AX101" s="368">
        <v>96.6</v>
      </c>
      <c r="AY101" s="368">
        <v>137.4</v>
      </c>
      <c r="AZ101" s="368">
        <v>120.4</v>
      </c>
      <c r="BA101" s="368">
        <v>123.9</v>
      </c>
      <c r="BB101" s="368">
        <v>109.9</v>
      </c>
      <c r="BC101" s="368">
        <v>128.9</v>
      </c>
      <c r="BD101" s="368">
        <v>117.2</v>
      </c>
      <c r="BE101" s="368">
        <v>135.19999999999999</v>
      </c>
      <c r="BF101" s="368">
        <v>123.5</v>
      </c>
      <c r="BG101" s="368">
        <v>111.2</v>
      </c>
    </row>
    <row r="102" spans="1:59" ht="15" hidden="1" x14ac:dyDescent="0.25">
      <c r="A102" s="369">
        <v>42461</v>
      </c>
      <c r="B102" s="368">
        <v>121.2</v>
      </c>
      <c r="C102" s="368">
        <v>128.4</v>
      </c>
      <c r="D102" s="368">
        <v>129</v>
      </c>
      <c r="E102" s="368">
        <v>129.6</v>
      </c>
      <c r="F102" s="368">
        <v>123.7</v>
      </c>
      <c r="G102" s="368">
        <v>126.2</v>
      </c>
      <c r="H102" s="368">
        <v>127.4</v>
      </c>
      <c r="I102" s="368">
        <v>121.2</v>
      </c>
      <c r="J102" s="368">
        <v>122.2</v>
      </c>
      <c r="K102" s="368">
        <v>143.69999999999999</v>
      </c>
      <c r="L102" s="368">
        <v>131.4</v>
      </c>
      <c r="M102" s="368">
        <v>124.7</v>
      </c>
      <c r="N102" s="368">
        <v>117.4</v>
      </c>
      <c r="O102" s="368">
        <v>136.30000000000001</v>
      </c>
      <c r="P102" s="368">
        <v>111.6</v>
      </c>
      <c r="Q102" s="368">
        <v>127.4</v>
      </c>
      <c r="R102" s="368">
        <v>129.19999999999999</v>
      </c>
      <c r="S102" s="368">
        <v>131.1</v>
      </c>
      <c r="T102" s="368">
        <v>119.7</v>
      </c>
      <c r="U102" s="368">
        <v>131.1</v>
      </c>
      <c r="V102" s="368">
        <v>122</v>
      </c>
      <c r="W102" s="368">
        <v>114.1</v>
      </c>
      <c r="X102" s="368">
        <v>114.1</v>
      </c>
      <c r="Y102" s="368">
        <v>114.1</v>
      </c>
      <c r="Z102" s="368">
        <v>119.8</v>
      </c>
      <c r="AA102" s="368">
        <v>116.1</v>
      </c>
      <c r="AB102" s="368">
        <v>114.9</v>
      </c>
      <c r="AC102" s="368">
        <v>113.7</v>
      </c>
      <c r="AD102" s="368">
        <v>129.69999999999999</v>
      </c>
      <c r="AE102" s="368">
        <v>128.19999999999999</v>
      </c>
      <c r="AF102" s="368">
        <v>109.3</v>
      </c>
      <c r="AG102" s="368">
        <v>91.9</v>
      </c>
      <c r="AH102" s="368">
        <v>115.9</v>
      </c>
      <c r="AI102" s="368">
        <v>117.3</v>
      </c>
      <c r="AJ102" s="368">
        <v>121.9</v>
      </c>
      <c r="AK102" s="368">
        <v>114.7</v>
      </c>
      <c r="AL102" s="368">
        <v>121.3</v>
      </c>
      <c r="AM102" s="368">
        <v>107.2</v>
      </c>
      <c r="AN102" s="368">
        <v>103.9</v>
      </c>
      <c r="AO102" s="368">
        <v>120.3</v>
      </c>
      <c r="AP102" s="368">
        <v>119.1</v>
      </c>
      <c r="AQ102" s="368">
        <v>99.3</v>
      </c>
      <c r="AR102" s="368">
        <v>101.6</v>
      </c>
      <c r="AS102" s="368">
        <v>63.9</v>
      </c>
      <c r="AT102" s="368">
        <v>115.5</v>
      </c>
      <c r="AU102" s="368">
        <v>108.1</v>
      </c>
      <c r="AV102" s="368">
        <v>116.6</v>
      </c>
      <c r="AW102" s="368">
        <v>132.69999999999999</v>
      </c>
      <c r="AX102" s="368">
        <v>101.8</v>
      </c>
      <c r="AY102" s="368">
        <v>137.4</v>
      </c>
      <c r="AZ102" s="368">
        <v>119.3</v>
      </c>
      <c r="BA102" s="368">
        <v>124</v>
      </c>
      <c r="BB102" s="368">
        <v>105.5</v>
      </c>
      <c r="BC102" s="368">
        <v>129.6</v>
      </c>
      <c r="BD102" s="368">
        <v>117.6</v>
      </c>
      <c r="BE102" s="368">
        <v>135.6</v>
      </c>
      <c r="BF102" s="368">
        <v>123.8</v>
      </c>
      <c r="BG102" s="368">
        <v>114.9</v>
      </c>
    </row>
    <row r="103" spans="1:59" ht="15.75" hidden="1" thickBot="1" x14ac:dyDescent="0.3">
      <c r="A103" s="369">
        <v>42491</v>
      </c>
      <c r="B103" s="368">
        <v>121.4</v>
      </c>
      <c r="C103" s="368">
        <v>128.5</v>
      </c>
      <c r="D103" s="368">
        <v>129.1</v>
      </c>
      <c r="E103" s="368">
        <v>132.5</v>
      </c>
      <c r="F103" s="368">
        <v>120.8</v>
      </c>
      <c r="G103" s="368">
        <v>126</v>
      </c>
      <c r="H103" s="368">
        <v>129.5</v>
      </c>
      <c r="I103" s="368">
        <v>121</v>
      </c>
      <c r="J103" s="368">
        <v>116.8</v>
      </c>
      <c r="K103" s="368">
        <v>141.5</v>
      </c>
      <c r="L103" s="368">
        <v>133.5</v>
      </c>
      <c r="M103" s="368">
        <v>123.5</v>
      </c>
      <c r="N103" s="368">
        <v>118.4</v>
      </c>
      <c r="O103" s="368">
        <v>137.19999999999999</v>
      </c>
      <c r="P103" s="368">
        <v>112.6</v>
      </c>
      <c r="Q103" s="368">
        <v>128.30000000000001</v>
      </c>
      <c r="R103" s="368">
        <v>130.30000000000001</v>
      </c>
      <c r="S103" s="368">
        <v>130.9</v>
      </c>
      <c r="T103" s="368">
        <v>121.5</v>
      </c>
      <c r="U103" s="368">
        <v>132.4</v>
      </c>
      <c r="V103" s="368">
        <v>122.4</v>
      </c>
      <c r="W103" s="368">
        <v>114.3</v>
      </c>
      <c r="X103" s="368">
        <v>114.2</v>
      </c>
      <c r="Y103" s="368">
        <v>114.4</v>
      </c>
      <c r="Z103" s="368">
        <v>119.9</v>
      </c>
      <c r="AA103" s="368">
        <v>116.1</v>
      </c>
      <c r="AB103" s="368">
        <v>114.9</v>
      </c>
      <c r="AC103" s="368">
        <v>114.5</v>
      </c>
      <c r="AD103" s="368">
        <v>129.69999999999999</v>
      </c>
      <c r="AE103" s="368">
        <v>128.19999999999999</v>
      </c>
      <c r="AF103" s="368">
        <v>109.2</v>
      </c>
      <c r="AG103" s="368">
        <v>91.3</v>
      </c>
      <c r="AH103" s="368">
        <v>117.1</v>
      </c>
      <c r="AI103" s="368">
        <v>117</v>
      </c>
      <c r="AJ103" s="368">
        <v>122.1</v>
      </c>
      <c r="AK103" s="368">
        <v>115.3</v>
      </c>
      <c r="AL103" s="368">
        <v>122.4</v>
      </c>
      <c r="AM103" s="368">
        <v>108</v>
      </c>
      <c r="AN103" s="368">
        <v>104.9</v>
      </c>
      <c r="AO103" s="368">
        <v>120.3</v>
      </c>
      <c r="AP103" s="368">
        <v>119</v>
      </c>
      <c r="AQ103" s="368">
        <v>99.1</v>
      </c>
      <c r="AR103" s="368">
        <v>101.6</v>
      </c>
      <c r="AS103" s="368">
        <v>61.4</v>
      </c>
      <c r="AT103" s="368">
        <v>115.7</v>
      </c>
      <c r="AU103" s="368">
        <v>109.6</v>
      </c>
      <c r="AV103" s="368">
        <v>116.6</v>
      </c>
      <c r="AW103" s="368">
        <v>132.80000000000001</v>
      </c>
      <c r="AX103" s="368">
        <v>94.7</v>
      </c>
      <c r="AY103" s="368">
        <v>137.4</v>
      </c>
      <c r="AZ103" s="368">
        <v>121.6</v>
      </c>
      <c r="BA103" s="368">
        <v>126.3</v>
      </c>
      <c r="BB103" s="368">
        <v>107.5</v>
      </c>
      <c r="BC103" s="368">
        <v>129.4</v>
      </c>
      <c r="BD103" s="368">
        <v>115.9</v>
      </c>
      <c r="BE103" s="368">
        <v>135.6</v>
      </c>
      <c r="BF103" s="368">
        <v>124.2</v>
      </c>
      <c r="BG103" s="368">
        <v>114.9</v>
      </c>
    </row>
    <row r="104" spans="1:59" s="375" customFormat="1" x14ac:dyDescent="0.2">
      <c r="A104" s="372">
        <v>39873</v>
      </c>
      <c r="B104" s="373">
        <f t="shared" ref="B104:AG104" si="0">(B17-B5)/B5*100</f>
        <v>10.326797385620923</v>
      </c>
      <c r="C104" s="374">
        <f t="shared" si="0"/>
        <v>16.526610644257698</v>
      </c>
      <c r="D104" s="374">
        <f t="shared" si="0"/>
        <v>16.806722689075627</v>
      </c>
      <c r="E104" s="374">
        <f t="shared" si="0"/>
        <v>21.356421356421354</v>
      </c>
      <c r="F104" s="374">
        <f t="shared" si="0"/>
        <v>12.264150943396219</v>
      </c>
      <c r="G104" s="374">
        <f t="shared" si="0"/>
        <v>22.733812949640285</v>
      </c>
      <c r="H104" s="374">
        <f t="shared" si="0"/>
        <v>16.05263157894737</v>
      </c>
      <c r="I104" s="374">
        <f t="shared" si="0"/>
        <v>3.1486146095717884</v>
      </c>
      <c r="J104" s="374">
        <f t="shared" si="0"/>
        <v>17.156286721504124</v>
      </c>
      <c r="K104" s="374">
        <f t="shared" si="0"/>
        <v>22.510822510822521</v>
      </c>
      <c r="L104" s="374">
        <f t="shared" si="0"/>
        <v>11.464968152866247</v>
      </c>
      <c r="M104" s="374">
        <f t="shared" si="0"/>
        <v>16.519174041297941</v>
      </c>
      <c r="N104" s="374">
        <f t="shared" si="0"/>
        <v>13.073713490959655</v>
      </c>
      <c r="O104" s="374">
        <f t="shared" si="0"/>
        <v>25.114854517611036</v>
      </c>
      <c r="P104" s="374">
        <f t="shared" si="0"/>
        <v>9.8915989159891566</v>
      </c>
      <c r="Q104" s="374">
        <f t="shared" si="0"/>
        <v>13.237410071942451</v>
      </c>
      <c r="R104" s="374">
        <f t="shared" si="0"/>
        <v>13.025210084033608</v>
      </c>
      <c r="S104" s="374">
        <f t="shared" si="0"/>
        <v>14.285714285714269</v>
      </c>
      <c r="T104" s="374">
        <f t="shared" si="0"/>
        <v>10.547396528704928</v>
      </c>
      <c r="U104" s="374">
        <f t="shared" si="0"/>
        <v>12.663755458515288</v>
      </c>
      <c r="V104" s="374">
        <f t="shared" si="0"/>
        <v>14.114114114114123</v>
      </c>
      <c r="W104" s="374">
        <f t="shared" si="0"/>
        <v>3.6871508379888236</v>
      </c>
      <c r="X104" s="374">
        <f t="shared" si="0"/>
        <v>3.4521158129176039</v>
      </c>
      <c r="Y104" s="374">
        <f t="shared" si="0"/>
        <v>4.0313549832026974</v>
      </c>
      <c r="Z104" s="374">
        <f t="shared" si="0"/>
        <v>9.5238095238095237</v>
      </c>
      <c r="AA104" s="374">
        <f t="shared" si="0"/>
        <v>7.5870646766169072</v>
      </c>
      <c r="AB104" s="374">
        <f t="shared" si="0"/>
        <v>7.3081607795371495</v>
      </c>
      <c r="AC104" s="374">
        <f t="shared" si="0"/>
        <v>18.055555555555561</v>
      </c>
      <c r="AD104" s="374">
        <f t="shared" si="0"/>
        <v>6.2240663900414939</v>
      </c>
      <c r="AE104" s="374">
        <f t="shared" si="0"/>
        <v>22.599999999999994</v>
      </c>
      <c r="AF104" s="374">
        <f t="shared" si="0"/>
        <v>8.0367393800229632</v>
      </c>
      <c r="AG104" s="374">
        <f t="shared" si="0"/>
        <v>3.5508637236084479</v>
      </c>
      <c r="AH104" s="374">
        <f t="shared" ref="AH104:BG104" si="1">(AH17-AH5)/AH5*100</f>
        <v>12.989921612542002</v>
      </c>
      <c r="AI104" s="374">
        <f t="shared" si="1"/>
        <v>9.5872170439414166</v>
      </c>
      <c r="AJ104" s="374">
        <f t="shared" si="1"/>
        <v>11.35135135135136</v>
      </c>
      <c r="AK104" s="374">
        <f t="shared" si="1"/>
        <v>4.1878172588832454</v>
      </c>
      <c r="AL104" s="374">
        <f t="shared" si="1"/>
        <v>3.1645569620253164</v>
      </c>
      <c r="AM104" s="374">
        <f t="shared" si="1"/>
        <v>-6.0000000000000036</v>
      </c>
      <c r="AN104" s="374">
        <f t="shared" si="1"/>
        <v>-14.825581395348831</v>
      </c>
      <c r="AO104" s="374">
        <f t="shared" si="1"/>
        <v>18.392370572207085</v>
      </c>
      <c r="AP104" s="374">
        <f t="shared" si="1"/>
        <v>18.454258675078858</v>
      </c>
      <c r="AQ104" s="374">
        <f t="shared" si="1"/>
        <v>0.86206896551723322</v>
      </c>
      <c r="AR104" s="374">
        <f t="shared" si="1"/>
        <v>1.4507772020725447</v>
      </c>
      <c r="AS104" s="374">
        <f t="shared" si="1"/>
        <v>-2.8085443037974769</v>
      </c>
      <c r="AT104" s="374">
        <f t="shared" si="1"/>
        <v>15.863689776733256</v>
      </c>
      <c r="AU104" s="374">
        <f t="shared" si="1"/>
        <v>16.449348044132389</v>
      </c>
      <c r="AV104" s="374">
        <f t="shared" si="1"/>
        <v>17.737430167597772</v>
      </c>
      <c r="AW104" s="374">
        <f t="shared" si="1"/>
        <v>12.10453920220082</v>
      </c>
      <c r="AX104" s="374" t="e">
        <f t="shared" si="1"/>
        <v>#DIV/0!</v>
      </c>
      <c r="AY104" s="374">
        <f t="shared" si="1"/>
        <v>6.4649243466299895</v>
      </c>
      <c r="AZ104" s="374">
        <f t="shared" si="1"/>
        <v>14.552736982643513</v>
      </c>
      <c r="BA104" s="374">
        <f t="shared" si="1"/>
        <v>14.186369958275366</v>
      </c>
      <c r="BB104" s="374">
        <f t="shared" si="1"/>
        <v>14.540816326530601</v>
      </c>
      <c r="BC104" s="374">
        <f t="shared" si="1"/>
        <v>13.477088948787062</v>
      </c>
      <c r="BD104" s="374">
        <f t="shared" si="1"/>
        <v>14.536340852130337</v>
      </c>
      <c r="BE104" s="374">
        <f t="shared" si="1"/>
        <v>7.5268817204300991</v>
      </c>
      <c r="BF104" s="374">
        <f t="shared" si="1"/>
        <v>19.660537482319647</v>
      </c>
      <c r="BG104" s="374">
        <f t="shared" si="1"/>
        <v>21.191135734072017</v>
      </c>
    </row>
    <row r="105" spans="1:59" s="375" customFormat="1" x14ac:dyDescent="0.2">
      <c r="A105" s="376">
        <v>39904</v>
      </c>
      <c r="B105" s="373">
        <f t="shared" ref="B105:AG105" si="2">(B18-B6)/B6*100</f>
        <v>9.9740932642487081</v>
      </c>
      <c r="C105" s="374">
        <f t="shared" si="2"/>
        <v>15.586206896551721</v>
      </c>
      <c r="D105" s="374">
        <f t="shared" si="2"/>
        <v>15.564738292011034</v>
      </c>
      <c r="E105" s="374">
        <f t="shared" si="2"/>
        <v>20.370370370370367</v>
      </c>
      <c r="F105" s="374">
        <f t="shared" si="2"/>
        <v>12.198391420911541</v>
      </c>
      <c r="G105" s="374">
        <f t="shared" si="2"/>
        <v>22.553191489361708</v>
      </c>
      <c r="H105" s="374">
        <f t="shared" si="2"/>
        <v>14.690721649484544</v>
      </c>
      <c r="I105" s="374">
        <f t="shared" si="2"/>
        <v>-7.4592074592074491</v>
      </c>
      <c r="J105" s="374">
        <f t="shared" si="2"/>
        <v>7.3947667804323087</v>
      </c>
      <c r="K105" s="374">
        <f t="shared" si="2"/>
        <v>23.80952380952381</v>
      </c>
      <c r="L105" s="374">
        <f t="shared" si="2"/>
        <v>12.326656394453003</v>
      </c>
      <c r="M105" s="374">
        <f t="shared" si="2"/>
        <v>17.982456140350873</v>
      </c>
      <c r="N105" s="374">
        <f t="shared" si="2"/>
        <v>14.861111111111114</v>
      </c>
      <c r="O105" s="374">
        <f t="shared" si="2"/>
        <v>27.617602427921074</v>
      </c>
      <c r="P105" s="374">
        <f t="shared" si="2"/>
        <v>11.533242876526458</v>
      </c>
      <c r="Q105" s="374">
        <f t="shared" si="2"/>
        <v>12.588401697312577</v>
      </c>
      <c r="R105" s="374">
        <f t="shared" si="2"/>
        <v>11.202185792349731</v>
      </c>
      <c r="S105" s="374">
        <f t="shared" si="2"/>
        <v>12.109374999999996</v>
      </c>
      <c r="T105" s="374">
        <f t="shared" si="2"/>
        <v>12.933333333333339</v>
      </c>
      <c r="U105" s="374">
        <f t="shared" si="2"/>
        <v>10.169491525423734</v>
      </c>
      <c r="V105" s="374">
        <f t="shared" si="2"/>
        <v>14.413075780089157</v>
      </c>
      <c r="W105" s="374">
        <f t="shared" si="2"/>
        <v>3.455964325529536</v>
      </c>
      <c r="X105" s="374">
        <f t="shared" si="2"/>
        <v>3.1145717463848688</v>
      </c>
      <c r="Y105" s="374">
        <f t="shared" si="2"/>
        <v>4.1340782122905058</v>
      </c>
      <c r="Z105" s="374">
        <f t="shared" si="2"/>
        <v>9.6336499321573879</v>
      </c>
      <c r="AA105" s="374">
        <f t="shared" si="2"/>
        <v>7.5870646766169072</v>
      </c>
      <c r="AB105" s="374">
        <f t="shared" si="2"/>
        <v>7.3081607795371495</v>
      </c>
      <c r="AC105" s="374">
        <f t="shared" si="2"/>
        <v>19.047619047619058</v>
      </c>
      <c r="AD105" s="374">
        <f t="shared" si="2"/>
        <v>6.2240663900414939</v>
      </c>
      <c r="AE105" s="374">
        <f t="shared" si="2"/>
        <v>23.27416173570019</v>
      </c>
      <c r="AF105" s="374">
        <f t="shared" si="2"/>
        <v>7.3863636363636367</v>
      </c>
      <c r="AG105" s="374">
        <f t="shared" si="2"/>
        <v>2.3651844843897827</v>
      </c>
      <c r="AH105" s="374">
        <f t="shared" ref="AH105:BG105" si="3">(AH18-AH6)/AH6*100</f>
        <v>13.377926421404682</v>
      </c>
      <c r="AI105" s="374">
        <f t="shared" si="3"/>
        <v>9.3915343915344032</v>
      </c>
      <c r="AJ105" s="374">
        <f t="shared" si="3"/>
        <v>12.162162162162163</v>
      </c>
      <c r="AK105" s="374">
        <f t="shared" si="3"/>
        <v>3.7453183520599254</v>
      </c>
      <c r="AL105" s="374">
        <f t="shared" si="3"/>
        <v>4.2283298097251585</v>
      </c>
      <c r="AM105" s="374">
        <f t="shared" si="3"/>
        <v>-8.4677419354838861</v>
      </c>
      <c r="AN105" s="374">
        <f t="shared" si="3"/>
        <v>-17.473118279569903</v>
      </c>
      <c r="AO105" s="374">
        <f t="shared" si="3"/>
        <v>17.631224764468385</v>
      </c>
      <c r="AP105" s="374">
        <f t="shared" si="3"/>
        <v>18.454258675078858</v>
      </c>
      <c r="AQ105" s="374">
        <f t="shared" si="3"/>
        <v>0.95877277085330781</v>
      </c>
      <c r="AR105" s="374">
        <f t="shared" si="3"/>
        <v>1.9771071800208175</v>
      </c>
      <c r="AS105" s="374">
        <f t="shared" si="3"/>
        <v>-5.0583657587548636</v>
      </c>
      <c r="AT105" s="374">
        <f t="shared" si="3"/>
        <v>15.856481481481469</v>
      </c>
      <c r="AU105" s="374">
        <f t="shared" si="3"/>
        <v>15.779092702169626</v>
      </c>
      <c r="AV105" s="374">
        <f t="shared" si="3"/>
        <v>18.836565096952899</v>
      </c>
      <c r="AW105" s="374">
        <f t="shared" si="3"/>
        <v>11.677852348993293</v>
      </c>
      <c r="AX105" s="374" t="e">
        <f t="shared" si="3"/>
        <v>#DIV/0!</v>
      </c>
      <c r="AY105" s="374">
        <f t="shared" si="3"/>
        <v>6.4649243466299895</v>
      </c>
      <c r="AZ105" s="374">
        <f t="shared" si="3"/>
        <v>12.881806108897747</v>
      </c>
      <c r="BA105" s="374">
        <f t="shared" si="3"/>
        <v>14.206896551724135</v>
      </c>
      <c r="BB105" s="374">
        <f t="shared" si="3"/>
        <v>11.734693877551006</v>
      </c>
      <c r="BC105" s="374">
        <f t="shared" si="3"/>
        <v>12.851405622489953</v>
      </c>
      <c r="BD105" s="374">
        <f t="shared" si="3"/>
        <v>14.516129032258068</v>
      </c>
      <c r="BE105" s="374">
        <f t="shared" si="3"/>
        <v>7.5268817204300991</v>
      </c>
      <c r="BF105" s="374">
        <f t="shared" si="3"/>
        <v>19.660537482319647</v>
      </c>
      <c r="BG105" s="374">
        <f t="shared" si="3"/>
        <v>19.047619047619047</v>
      </c>
    </row>
    <row r="106" spans="1:59" s="375" customFormat="1" x14ac:dyDescent="0.2">
      <c r="A106" s="376">
        <v>39934</v>
      </c>
      <c r="B106" s="373">
        <f t="shared" ref="B106:AG106" si="4">(B19-B7)/B7*100</f>
        <v>9.3951093951093902</v>
      </c>
      <c r="C106" s="374">
        <f t="shared" si="4"/>
        <v>13.64864864864864</v>
      </c>
      <c r="D106" s="374">
        <f t="shared" si="4"/>
        <v>13.495276653171389</v>
      </c>
      <c r="E106" s="374">
        <f t="shared" si="4"/>
        <v>13.458950201884253</v>
      </c>
      <c r="F106" s="374">
        <f t="shared" si="4"/>
        <v>11.748998664886511</v>
      </c>
      <c r="G106" s="374">
        <f t="shared" si="4"/>
        <v>18.132611637347754</v>
      </c>
      <c r="H106" s="374">
        <f t="shared" si="4"/>
        <v>14.64968152866242</v>
      </c>
      <c r="I106" s="374">
        <f t="shared" si="4"/>
        <v>-10.568181818181815</v>
      </c>
      <c r="J106" s="374">
        <f t="shared" si="4"/>
        <v>20.649350649350655</v>
      </c>
      <c r="K106" s="374">
        <f t="shared" si="4"/>
        <v>22.539229671897306</v>
      </c>
      <c r="L106" s="374">
        <f t="shared" si="4"/>
        <v>15.230769230769239</v>
      </c>
      <c r="M106" s="374">
        <f t="shared" si="4"/>
        <v>16.358463726884782</v>
      </c>
      <c r="N106" s="374">
        <f t="shared" si="4"/>
        <v>15.109890109890111</v>
      </c>
      <c r="O106" s="374">
        <f t="shared" si="4"/>
        <v>29.235382308845576</v>
      </c>
      <c r="P106" s="374">
        <f t="shared" si="4"/>
        <v>11.543624161073819</v>
      </c>
      <c r="Q106" s="374">
        <f t="shared" si="4"/>
        <v>12.07865168539325</v>
      </c>
      <c r="R106" s="374">
        <f t="shared" si="4"/>
        <v>10.55480378890392</v>
      </c>
      <c r="S106" s="374">
        <f t="shared" si="4"/>
        <v>12.727272727272723</v>
      </c>
      <c r="T106" s="374">
        <f t="shared" si="4"/>
        <v>11.009174311926612</v>
      </c>
      <c r="U106" s="374">
        <f t="shared" si="4"/>
        <v>9.2178770949720796</v>
      </c>
      <c r="V106" s="374">
        <f t="shared" si="4"/>
        <v>14.391691394658734</v>
      </c>
      <c r="W106" s="374">
        <f t="shared" si="4"/>
        <v>3.2293986636971113</v>
      </c>
      <c r="X106" s="374">
        <f t="shared" si="4"/>
        <v>2.8921023359288034</v>
      </c>
      <c r="Y106" s="374">
        <f t="shared" si="4"/>
        <v>3.8975501113585747</v>
      </c>
      <c r="Z106" s="374">
        <f t="shared" si="4"/>
        <v>9.48509485094851</v>
      </c>
      <c r="AA106" s="374">
        <f t="shared" si="4"/>
        <v>7.5870646766169072</v>
      </c>
      <c r="AB106" s="374">
        <f t="shared" si="4"/>
        <v>7.3081607795371495</v>
      </c>
      <c r="AC106" s="374">
        <f t="shared" si="4"/>
        <v>17.851739788199716</v>
      </c>
      <c r="AD106" s="374">
        <f t="shared" si="4"/>
        <v>6.2240663900414939</v>
      </c>
      <c r="AE106" s="374">
        <f t="shared" si="4"/>
        <v>22.156862745098032</v>
      </c>
      <c r="AF106" s="374">
        <f t="shared" si="4"/>
        <v>7.9635949943117179</v>
      </c>
      <c r="AG106" s="374">
        <f t="shared" si="4"/>
        <v>3.8387715930902107</v>
      </c>
      <c r="AH106" s="374">
        <f t="shared" ref="AH106:BG106" si="5">(AH19-AH7)/AH7*100</f>
        <v>12.541254125412532</v>
      </c>
      <c r="AI106" s="374">
        <f t="shared" si="5"/>
        <v>9.6052631578947327</v>
      </c>
      <c r="AJ106" s="374">
        <f t="shared" si="5"/>
        <v>11.812080536912747</v>
      </c>
      <c r="AK106" s="374">
        <f t="shared" si="5"/>
        <v>3.0826140567200988</v>
      </c>
      <c r="AL106" s="374">
        <f t="shared" si="5"/>
        <v>6.0445387062566311</v>
      </c>
      <c r="AM106" s="374">
        <f t="shared" si="5"/>
        <v>-12.948717948717942</v>
      </c>
      <c r="AN106" s="374">
        <f t="shared" si="5"/>
        <v>-22.756005056890004</v>
      </c>
      <c r="AO106" s="374">
        <f t="shared" si="5"/>
        <v>16.822429906542048</v>
      </c>
      <c r="AP106" s="374">
        <f t="shared" si="5"/>
        <v>18.454258675078858</v>
      </c>
      <c r="AQ106" s="374">
        <f t="shared" si="5"/>
        <v>0.95969289827255266</v>
      </c>
      <c r="AR106" s="374">
        <f t="shared" si="5"/>
        <v>1.9771071800208175</v>
      </c>
      <c r="AS106" s="374">
        <f t="shared" si="5"/>
        <v>-5.3480141565080697</v>
      </c>
      <c r="AT106" s="374">
        <f t="shared" si="5"/>
        <v>15.261958997722102</v>
      </c>
      <c r="AU106" s="374">
        <f t="shared" si="5"/>
        <v>16.650438169425506</v>
      </c>
      <c r="AV106" s="374">
        <f t="shared" si="5"/>
        <v>18.508287292817666</v>
      </c>
      <c r="AW106" s="374">
        <f t="shared" si="5"/>
        <v>7.1059431524547803</v>
      </c>
      <c r="AX106" s="374" t="e">
        <f t="shared" si="5"/>
        <v>#DIV/0!</v>
      </c>
      <c r="AY106" s="374">
        <f t="shared" si="5"/>
        <v>6.4649243466299895</v>
      </c>
      <c r="AZ106" s="374">
        <f t="shared" si="5"/>
        <v>11.447368421052635</v>
      </c>
      <c r="BA106" s="374">
        <f t="shared" si="5"/>
        <v>12.824010914051851</v>
      </c>
      <c r="BB106" s="374">
        <f t="shared" si="5"/>
        <v>9.8609355246523531</v>
      </c>
      <c r="BC106" s="374">
        <f t="shared" si="5"/>
        <v>12.851405622489953</v>
      </c>
      <c r="BD106" s="374">
        <f t="shared" si="5"/>
        <v>14.180024660912455</v>
      </c>
      <c r="BE106" s="374">
        <f t="shared" si="5"/>
        <v>7.5268817204300991</v>
      </c>
      <c r="BF106" s="374">
        <f t="shared" si="5"/>
        <v>19.660537482319647</v>
      </c>
      <c r="BG106" s="374">
        <f t="shared" si="5"/>
        <v>19.047619047619047</v>
      </c>
    </row>
    <row r="107" spans="1:59" s="375" customFormat="1" x14ac:dyDescent="0.2">
      <c r="A107" s="376">
        <v>39965</v>
      </c>
      <c r="B107" s="373">
        <f t="shared" ref="B107:AG107" si="6">(B20-B8)/B8*100</f>
        <v>7.7020202020201944</v>
      </c>
      <c r="C107" s="374">
        <f t="shared" si="6"/>
        <v>10.875331564986721</v>
      </c>
      <c r="D107" s="374">
        <f t="shared" si="6"/>
        <v>10.860927152317885</v>
      </c>
      <c r="E107" s="374">
        <f t="shared" si="6"/>
        <v>8.3870967741935498</v>
      </c>
      <c r="F107" s="374">
        <f t="shared" si="6"/>
        <v>9.724047306176093</v>
      </c>
      <c r="G107" s="374">
        <f t="shared" si="6"/>
        <v>14.907651715039574</v>
      </c>
      <c r="H107" s="374">
        <f t="shared" si="6"/>
        <v>13.584905660377355</v>
      </c>
      <c r="I107" s="374">
        <f t="shared" si="6"/>
        <v>-10.411899313501154</v>
      </c>
      <c r="J107" s="374">
        <f t="shared" si="6"/>
        <v>11.741935483870961</v>
      </c>
      <c r="K107" s="374">
        <f t="shared" si="6"/>
        <v>20.483641536273122</v>
      </c>
      <c r="L107" s="374">
        <f t="shared" si="6"/>
        <v>16.355140186915886</v>
      </c>
      <c r="M107" s="374">
        <f t="shared" si="6"/>
        <v>15.266106442577017</v>
      </c>
      <c r="N107" s="374">
        <f t="shared" si="6"/>
        <v>13.46938775510205</v>
      </c>
      <c r="O107" s="374">
        <f t="shared" si="6"/>
        <v>26.822157434402342</v>
      </c>
      <c r="P107" s="374">
        <f t="shared" si="6"/>
        <v>10.026737967914439</v>
      </c>
      <c r="Q107" s="374">
        <f t="shared" si="6"/>
        <v>11.624649859943972</v>
      </c>
      <c r="R107" s="374">
        <f t="shared" si="6"/>
        <v>10.121457489878544</v>
      </c>
      <c r="S107" s="374">
        <f t="shared" si="6"/>
        <v>10.682110682110677</v>
      </c>
      <c r="T107" s="374">
        <f t="shared" si="6"/>
        <v>9.9606815203145604</v>
      </c>
      <c r="U107" s="374">
        <f t="shared" si="6"/>
        <v>9.79020979020979</v>
      </c>
      <c r="V107" s="374">
        <f t="shared" si="6"/>
        <v>14.391691394658734</v>
      </c>
      <c r="W107" s="374">
        <f t="shared" si="6"/>
        <v>3.2258064516128933</v>
      </c>
      <c r="X107" s="374">
        <f t="shared" si="6"/>
        <v>2.8888888888888826</v>
      </c>
      <c r="Y107" s="374">
        <f t="shared" si="6"/>
        <v>4.0044493882091148</v>
      </c>
      <c r="Z107" s="374">
        <f t="shared" si="6"/>
        <v>7.529722589167771</v>
      </c>
      <c r="AA107" s="374">
        <f t="shared" si="6"/>
        <v>5.0420168067226925</v>
      </c>
      <c r="AB107" s="374">
        <f t="shared" si="6"/>
        <v>4.5667447306791464</v>
      </c>
      <c r="AC107" s="374">
        <f t="shared" si="6"/>
        <v>17.462686567164184</v>
      </c>
      <c r="AD107" s="374">
        <f t="shared" si="6"/>
        <v>6.2240663900414939</v>
      </c>
      <c r="AE107" s="374">
        <f t="shared" si="6"/>
        <v>22.682445759368836</v>
      </c>
      <c r="AF107" s="374">
        <f t="shared" si="6"/>
        <v>6.9428891377379651</v>
      </c>
      <c r="AG107" s="374">
        <f t="shared" si="6"/>
        <v>0.56338028169013554</v>
      </c>
      <c r="AH107" s="374">
        <f t="shared" ref="AH107:BG107" si="7">(AH20-AH8)/AH8*100</f>
        <v>13.215859030837004</v>
      </c>
      <c r="AI107" s="374">
        <f t="shared" si="7"/>
        <v>10.090556274256143</v>
      </c>
      <c r="AJ107" s="374">
        <f t="shared" si="7"/>
        <v>11.780455153949125</v>
      </c>
      <c r="AK107" s="374">
        <f t="shared" si="7"/>
        <v>-1.0588235294117714</v>
      </c>
      <c r="AL107" s="374">
        <f t="shared" si="7"/>
        <v>5.0367261280167863</v>
      </c>
      <c r="AM107" s="374">
        <f t="shared" si="7"/>
        <v>-15.252152521525206</v>
      </c>
      <c r="AN107" s="374">
        <f t="shared" si="7"/>
        <v>-24.969987995198075</v>
      </c>
      <c r="AO107" s="374">
        <f t="shared" si="7"/>
        <v>16.334661354581669</v>
      </c>
      <c r="AP107" s="374">
        <f t="shared" si="7"/>
        <v>4.2640990371389194</v>
      </c>
      <c r="AQ107" s="374">
        <f t="shared" si="7"/>
        <v>0.86455331412104286</v>
      </c>
      <c r="AR107" s="374">
        <f t="shared" si="7"/>
        <v>1.9771071800208175</v>
      </c>
      <c r="AS107" s="374">
        <f t="shared" si="7"/>
        <v>-6.2574257425742612</v>
      </c>
      <c r="AT107" s="374">
        <f t="shared" si="7"/>
        <v>14.562002275312851</v>
      </c>
      <c r="AU107" s="374">
        <f t="shared" si="7"/>
        <v>15.830115830115837</v>
      </c>
      <c r="AV107" s="374">
        <f t="shared" si="7"/>
        <v>18.019257221458037</v>
      </c>
      <c r="AW107" s="374">
        <f t="shared" si="7"/>
        <v>6.4643799472295598</v>
      </c>
      <c r="AX107" s="374" t="e">
        <f t="shared" si="7"/>
        <v>#DIV/0!</v>
      </c>
      <c r="AY107" s="374">
        <f t="shared" si="7"/>
        <v>6.4649243466299895</v>
      </c>
      <c r="AZ107" s="374">
        <f t="shared" si="7"/>
        <v>11.154345006485096</v>
      </c>
      <c r="BA107" s="374">
        <f t="shared" si="7"/>
        <v>13.90013495276655</v>
      </c>
      <c r="BB107" s="374">
        <f t="shared" si="7"/>
        <v>8.4577114427860653</v>
      </c>
      <c r="BC107" s="374">
        <f t="shared" si="7"/>
        <v>13.253012048192758</v>
      </c>
      <c r="BD107" s="374">
        <f t="shared" si="7"/>
        <v>15.62115621156212</v>
      </c>
      <c r="BE107" s="374">
        <f t="shared" si="7"/>
        <v>7.5268817204300991</v>
      </c>
      <c r="BF107" s="374">
        <f t="shared" si="7"/>
        <v>20.084865629420086</v>
      </c>
      <c r="BG107" s="374">
        <f t="shared" si="7"/>
        <v>19.047619047619047</v>
      </c>
    </row>
    <row r="108" spans="1:59" s="375" customFormat="1" x14ac:dyDescent="0.2">
      <c r="A108" s="376">
        <v>39995</v>
      </c>
      <c r="B108" s="373">
        <f t="shared" ref="B108:AG108" si="8">(B21-B9)/B9*100</f>
        <v>6.5756823821340102</v>
      </c>
      <c r="C108" s="374">
        <f t="shared" si="8"/>
        <v>7.383419689119175</v>
      </c>
      <c r="D108" s="374">
        <f t="shared" si="8"/>
        <v>6.9767441860465</v>
      </c>
      <c r="E108" s="374">
        <f t="shared" si="8"/>
        <v>3.995006242197257</v>
      </c>
      <c r="F108" s="374">
        <f t="shared" si="8"/>
        <v>5.526992287917734</v>
      </c>
      <c r="G108" s="374">
        <f t="shared" si="8"/>
        <v>15.364583333333332</v>
      </c>
      <c r="H108" s="374">
        <f t="shared" si="8"/>
        <v>9.7410604192355201</v>
      </c>
      <c r="I108" s="374">
        <f t="shared" si="8"/>
        <v>-13.621262458471758</v>
      </c>
      <c r="J108" s="374">
        <f t="shared" si="8"/>
        <v>11.454311454311442</v>
      </c>
      <c r="K108" s="374">
        <f t="shared" si="8"/>
        <v>16.760563380281699</v>
      </c>
      <c r="L108" s="374">
        <f t="shared" si="8"/>
        <v>10.798816568047355</v>
      </c>
      <c r="M108" s="374">
        <f t="shared" si="8"/>
        <v>13.369713506139149</v>
      </c>
      <c r="N108" s="374">
        <f t="shared" si="8"/>
        <v>13.378378378378386</v>
      </c>
      <c r="O108" s="374">
        <f t="shared" si="8"/>
        <v>23.878437047756876</v>
      </c>
      <c r="P108" s="374">
        <f t="shared" si="8"/>
        <v>10.610079575596815</v>
      </c>
      <c r="Q108" s="374">
        <f t="shared" si="8"/>
        <v>11.404728789986075</v>
      </c>
      <c r="R108" s="374">
        <f t="shared" si="8"/>
        <v>9.3708165997322617</v>
      </c>
      <c r="S108" s="374">
        <f t="shared" si="8"/>
        <v>10.115236875800264</v>
      </c>
      <c r="T108" s="374">
        <f t="shared" si="8"/>
        <v>10.416666666666668</v>
      </c>
      <c r="U108" s="374">
        <f t="shared" si="8"/>
        <v>8.5517241379310391</v>
      </c>
      <c r="V108" s="374">
        <f t="shared" si="8"/>
        <v>14.771048744460858</v>
      </c>
      <c r="W108" s="374">
        <f t="shared" si="8"/>
        <v>3.674832962138082</v>
      </c>
      <c r="X108" s="374">
        <f t="shared" si="8"/>
        <v>3.2258064516128933</v>
      </c>
      <c r="Y108" s="374">
        <f t="shared" si="8"/>
        <v>4.6718576195772954</v>
      </c>
      <c r="Z108" s="374">
        <f t="shared" si="8"/>
        <v>7.0332480818414327</v>
      </c>
      <c r="AA108" s="374">
        <f t="shared" si="8"/>
        <v>5.0420168067226925</v>
      </c>
      <c r="AB108" s="374">
        <f t="shared" si="8"/>
        <v>4.5667447306791464</v>
      </c>
      <c r="AC108" s="374">
        <f t="shared" si="8"/>
        <v>17.429837518463806</v>
      </c>
      <c r="AD108" s="374">
        <f t="shared" si="8"/>
        <v>4.1666666666666705</v>
      </c>
      <c r="AE108" s="374">
        <f t="shared" si="8"/>
        <v>18.67768595041322</v>
      </c>
      <c r="AF108" s="374">
        <f t="shared" si="8"/>
        <v>5.8823529411764834</v>
      </c>
      <c r="AG108" s="374">
        <f t="shared" si="8"/>
        <v>9.3370681605983691E-2</v>
      </c>
      <c r="AH108" s="374">
        <f t="shared" ref="AH108:BG108" si="9">(AH21-AH9)/AH9*100</f>
        <v>10.129310344827593</v>
      </c>
      <c r="AI108" s="374">
        <f t="shared" si="9"/>
        <v>9.2544987146529607</v>
      </c>
      <c r="AJ108" s="374">
        <f t="shared" si="9"/>
        <v>11.318242343541945</v>
      </c>
      <c r="AK108" s="374">
        <f t="shared" si="9"/>
        <v>-1.9653179190751477</v>
      </c>
      <c r="AL108" s="374">
        <f t="shared" si="9"/>
        <v>4.075235109717859</v>
      </c>
      <c r="AM108" s="374">
        <f t="shared" si="9"/>
        <v>-16.238317757009337</v>
      </c>
      <c r="AN108" s="374">
        <f t="shared" si="9"/>
        <v>-26.345291479820627</v>
      </c>
      <c r="AO108" s="374">
        <f t="shared" si="9"/>
        <v>17.904509283819628</v>
      </c>
      <c r="AP108" s="374">
        <f t="shared" si="9"/>
        <v>3.8356164383561606</v>
      </c>
      <c r="AQ108" s="374">
        <f t="shared" si="9"/>
        <v>1.0576923076923022</v>
      </c>
      <c r="AR108" s="374">
        <f t="shared" si="9"/>
        <v>1.9771071800208175</v>
      </c>
      <c r="AS108" s="374">
        <f t="shared" si="9"/>
        <v>-5.0239234449760852</v>
      </c>
      <c r="AT108" s="374">
        <f t="shared" si="9"/>
        <v>14.656144306651633</v>
      </c>
      <c r="AU108" s="374">
        <f t="shared" si="9"/>
        <v>14.828897338403035</v>
      </c>
      <c r="AV108" s="374">
        <f t="shared" si="9"/>
        <v>18.181818181818187</v>
      </c>
      <c r="AW108" s="374">
        <f t="shared" si="9"/>
        <v>9.3175853018372621</v>
      </c>
      <c r="AX108" s="374" t="e">
        <f t="shared" si="9"/>
        <v>#DIV/0!</v>
      </c>
      <c r="AY108" s="374">
        <f t="shared" si="9"/>
        <v>6.4649243466299895</v>
      </c>
      <c r="AZ108" s="374">
        <f t="shared" si="9"/>
        <v>11.125485122897812</v>
      </c>
      <c r="BA108" s="374">
        <f t="shared" si="9"/>
        <v>13.99730820995963</v>
      </c>
      <c r="BB108" s="374">
        <f t="shared" si="9"/>
        <v>8.1784386617100306</v>
      </c>
      <c r="BC108" s="374">
        <f t="shared" si="9"/>
        <v>13.624338624338641</v>
      </c>
      <c r="BD108" s="374">
        <f t="shared" si="9"/>
        <v>15.441176470588246</v>
      </c>
      <c r="BE108" s="374">
        <f t="shared" si="9"/>
        <v>10.321715817694374</v>
      </c>
      <c r="BF108" s="374">
        <f t="shared" si="9"/>
        <v>17.80821917808219</v>
      </c>
      <c r="BG108" s="374">
        <f t="shared" si="9"/>
        <v>16.666666666666664</v>
      </c>
    </row>
    <row r="109" spans="1:59" s="375" customFormat="1" x14ac:dyDescent="0.2">
      <c r="A109" s="376">
        <v>40026</v>
      </c>
      <c r="B109" s="373">
        <f t="shared" ref="B109:AG109" si="10">(B22-B10)/B10*100</f>
        <v>6.0419235511714007</v>
      </c>
      <c r="C109" s="374">
        <f t="shared" si="10"/>
        <v>6.0102301790281363</v>
      </c>
      <c r="D109" s="374">
        <f t="shared" si="10"/>
        <v>5.3435114503816834</v>
      </c>
      <c r="E109" s="374">
        <f t="shared" si="10"/>
        <v>0</v>
      </c>
      <c r="F109" s="374">
        <f t="shared" si="10"/>
        <v>4.8843187660668343</v>
      </c>
      <c r="G109" s="374">
        <f t="shared" si="10"/>
        <v>13.427109974424553</v>
      </c>
      <c r="H109" s="374">
        <f t="shared" si="10"/>
        <v>8.443908323281061</v>
      </c>
      <c r="I109" s="374">
        <f t="shared" si="10"/>
        <v>-15.553121577217965</v>
      </c>
      <c r="J109" s="374">
        <f t="shared" si="10"/>
        <v>12.581063553826205</v>
      </c>
      <c r="K109" s="374">
        <f t="shared" si="10"/>
        <v>18.899858956276432</v>
      </c>
      <c r="L109" s="374">
        <f t="shared" si="10"/>
        <v>8.3453237410071903</v>
      </c>
      <c r="M109" s="374">
        <f t="shared" si="10"/>
        <v>12.247644683714682</v>
      </c>
      <c r="N109" s="374">
        <f t="shared" si="10"/>
        <v>14.745308310991959</v>
      </c>
      <c r="O109" s="374">
        <f t="shared" si="10"/>
        <v>25.952045133991525</v>
      </c>
      <c r="P109" s="374">
        <f t="shared" si="10"/>
        <v>11.756935270805799</v>
      </c>
      <c r="Q109" s="374">
        <f t="shared" si="10"/>
        <v>12.792297111416776</v>
      </c>
      <c r="R109" s="374">
        <f t="shared" si="10"/>
        <v>9.825033647375502</v>
      </c>
      <c r="S109" s="374">
        <f t="shared" si="10"/>
        <v>10.499359795134447</v>
      </c>
      <c r="T109" s="374">
        <f t="shared" si="10"/>
        <v>11.788079470198683</v>
      </c>
      <c r="U109" s="374">
        <f t="shared" si="10"/>
        <v>8.9136490250696454</v>
      </c>
      <c r="V109" s="374">
        <f t="shared" si="10"/>
        <v>17.613636363636349</v>
      </c>
      <c r="W109" s="374">
        <f t="shared" si="10"/>
        <v>3.2044198895027689</v>
      </c>
      <c r="X109" s="374">
        <f t="shared" si="10"/>
        <v>2.9867256637168014</v>
      </c>
      <c r="Y109" s="374">
        <f t="shared" si="10"/>
        <v>4.4198895027624303</v>
      </c>
      <c r="Z109" s="374">
        <f t="shared" si="10"/>
        <v>6.4968152866241971</v>
      </c>
      <c r="AA109" s="374">
        <f t="shared" si="10"/>
        <v>5.0420168067226925</v>
      </c>
      <c r="AB109" s="374">
        <f t="shared" si="10"/>
        <v>4.5667447306791464</v>
      </c>
      <c r="AC109" s="374">
        <f t="shared" si="10"/>
        <v>11.065006915629324</v>
      </c>
      <c r="AD109" s="374">
        <f t="shared" si="10"/>
        <v>4.1666666666666705</v>
      </c>
      <c r="AE109" s="374">
        <f t="shared" si="10"/>
        <v>17.355371900826448</v>
      </c>
      <c r="AF109" s="374">
        <f t="shared" si="10"/>
        <v>4.735682819383257</v>
      </c>
      <c r="AG109" s="374">
        <f t="shared" si="10"/>
        <v>-2.6678932842686343</v>
      </c>
      <c r="AH109" s="374">
        <f t="shared" ref="AH109:BG109" si="11">(AH22-AH10)/AH10*100</f>
        <v>9.5948827292110881</v>
      </c>
      <c r="AI109" s="374">
        <f t="shared" si="11"/>
        <v>9.1259640102827877</v>
      </c>
      <c r="AJ109" s="374">
        <f t="shared" si="11"/>
        <v>11.733333333333329</v>
      </c>
      <c r="AK109" s="374">
        <f t="shared" si="11"/>
        <v>-1.5133876600698619</v>
      </c>
      <c r="AL109" s="374">
        <f t="shared" si="11"/>
        <v>4.9214659685863902</v>
      </c>
      <c r="AM109" s="374">
        <f t="shared" si="11"/>
        <v>-16.09058402860548</v>
      </c>
      <c r="AN109" s="374">
        <f t="shared" si="11"/>
        <v>-26.382488479262673</v>
      </c>
      <c r="AO109" s="374">
        <f t="shared" si="11"/>
        <v>18.302387267904503</v>
      </c>
      <c r="AP109" s="374">
        <f t="shared" si="11"/>
        <v>3.8356164383561606</v>
      </c>
      <c r="AQ109" s="374">
        <f t="shared" si="11"/>
        <v>1.4258555133079849</v>
      </c>
      <c r="AR109" s="374">
        <f t="shared" si="11"/>
        <v>2.6584867075664711</v>
      </c>
      <c r="AS109" s="374">
        <f t="shared" si="11"/>
        <v>-8.3265306122449001</v>
      </c>
      <c r="AT109" s="374">
        <f t="shared" si="11"/>
        <v>11.797133406835725</v>
      </c>
      <c r="AU109" s="374">
        <f t="shared" si="11"/>
        <v>10.322580645161294</v>
      </c>
      <c r="AV109" s="374">
        <f t="shared" si="11"/>
        <v>19.093406593406602</v>
      </c>
      <c r="AW109" s="374">
        <f t="shared" si="11"/>
        <v>7.3453608247422721</v>
      </c>
      <c r="AX109" s="374" t="e">
        <f t="shared" si="11"/>
        <v>#DIV/0!</v>
      </c>
      <c r="AY109" s="374">
        <f t="shared" si="11"/>
        <v>6.4649243466299895</v>
      </c>
      <c r="AZ109" s="374">
        <f t="shared" si="11"/>
        <v>9.4936708860759502</v>
      </c>
      <c r="BA109" s="374">
        <f t="shared" si="11"/>
        <v>14.285714285714269</v>
      </c>
      <c r="BB109" s="374">
        <f t="shared" si="11"/>
        <v>4.916067146282967</v>
      </c>
      <c r="BC109" s="374">
        <f t="shared" si="11"/>
        <v>13.324538258575211</v>
      </c>
      <c r="BD109" s="374">
        <f t="shared" si="11"/>
        <v>15.412621359223285</v>
      </c>
      <c r="BE109" s="374">
        <f t="shared" si="11"/>
        <v>10.321715817694374</v>
      </c>
      <c r="BF109" s="374">
        <f t="shared" si="11"/>
        <v>16.059379217273964</v>
      </c>
      <c r="BG109" s="374">
        <f t="shared" si="11"/>
        <v>16.666666666666664</v>
      </c>
    </row>
    <row r="110" spans="1:59" s="375" customFormat="1" x14ac:dyDescent="0.2">
      <c r="A110" s="376">
        <v>40057</v>
      </c>
      <c r="B110" s="373">
        <f t="shared" ref="B110:AG110" si="12">(B23-B11)/B11*100</f>
        <v>5.7668711656441749</v>
      </c>
      <c r="C110" s="374">
        <f t="shared" si="12"/>
        <v>5.2030456852791982</v>
      </c>
      <c r="D110" s="374">
        <f t="shared" si="12"/>
        <v>4.8101265822784773</v>
      </c>
      <c r="E110" s="374">
        <f t="shared" si="12"/>
        <v>-1.1976047904191618</v>
      </c>
      <c r="F110" s="374">
        <f t="shared" si="12"/>
        <v>4.1131105398457626</v>
      </c>
      <c r="G110" s="374">
        <f t="shared" si="12"/>
        <v>12.105926860025232</v>
      </c>
      <c r="H110" s="374">
        <f t="shared" si="12"/>
        <v>7.380952380952384</v>
      </c>
      <c r="I110" s="374">
        <f t="shared" si="12"/>
        <v>-16.157205240174672</v>
      </c>
      <c r="J110" s="374">
        <f t="shared" si="12"/>
        <v>5.2434456928838991</v>
      </c>
      <c r="K110" s="374">
        <f t="shared" si="12"/>
        <v>22.557471264367823</v>
      </c>
      <c r="L110" s="374">
        <f t="shared" si="12"/>
        <v>8.154506437768223</v>
      </c>
      <c r="M110" s="374">
        <f t="shared" si="12"/>
        <v>11.523178807947025</v>
      </c>
      <c r="N110" s="374">
        <f t="shared" si="12"/>
        <v>11.842105263157894</v>
      </c>
      <c r="O110" s="374">
        <f t="shared" si="12"/>
        <v>20.110957004160891</v>
      </c>
      <c r="P110" s="374">
        <f t="shared" si="12"/>
        <v>9.6103896103896176</v>
      </c>
      <c r="Q110" s="374">
        <f t="shared" si="12"/>
        <v>12.108843537414973</v>
      </c>
      <c r="R110" s="374">
        <f t="shared" si="12"/>
        <v>9.0545938748335697</v>
      </c>
      <c r="S110" s="374">
        <f t="shared" si="12"/>
        <v>9.9110546378653073</v>
      </c>
      <c r="T110" s="374">
        <f t="shared" si="12"/>
        <v>9.3506493506493538</v>
      </c>
      <c r="U110" s="374">
        <f t="shared" si="12"/>
        <v>8.2530949105914715</v>
      </c>
      <c r="V110" s="374">
        <f t="shared" si="12"/>
        <v>16.830294530154276</v>
      </c>
      <c r="W110" s="374">
        <f t="shared" si="12"/>
        <v>3.5359116022099477</v>
      </c>
      <c r="X110" s="374">
        <f t="shared" si="12"/>
        <v>2.9801324503311291</v>
      </c>
      <c r="Y110" s="374">
        <f t="shared" si="12"/>
        <v>4.4101433296582133</v>
      </c>
      <c r="Z110" s="374">
        <f t="shared" si="12"/>
        <v>6.4556962025316382</v>
      </c>
      <c r="AA110" s="374">
        <f t="shared" si="12"/>
        <v>4.6263345195729606</v>
      </c>
      <c r="AB110" s="374">
        <f t="shared" si="12"/>
        <v>4.645760743321719</v>
      </c>
      <c r="AC110" s="374">
        <f t="shared" si="12"/>
        <v>10.109289617486326</v>
      </c>
      <c r="AD110" s="374">
        <f t="shared" si="12"/>
        <v>4.1666666666666705</v>
      </c>
      <c r="AE110" s="374">
        <f t="shared" si="12"/>
        <v>17.21311475409836</v>
      </c>
      <c r="AF110" s="374">
        <f t="shared" si="12"/>
        <v>3.8209606986899569</v>
      </c>
      <c r="AG110" s="374">
        <f t="shared" si="12"/>
        <v>-3.3976124885215819</v>
      </c>
      <c r="AH110" s="374">
        <f t="shared" ref="AH110:BG110" si="13">(AH23-AH11)/AH11*100</f>
        <v>7.5949367088607627</v>
      </c>
      <c r="AI110" s="374">
        <f t="shared" si="13"/>
        <v>8.4810126582278524</v>
      </c>
      <c r="AJ110" s="374">
        <f t="shared" si="13"/>
        <v>11.733333333333329</v>
      </c>
      <c r="AK110" s="374">
        <f t="shared" si="13"/>
        <v>-0.23391812865497411</v>
      </c>
      <c r="AL110" s="374">
        <f t="shared" si="13"/>
        <v>3.6307053941908709</v>
      </c>
      <c r="AM110" s="374">
        <f t="shared" si="13"/>
        <v>-8.6574654956085393</v>
      </c>
      <c r="AN110" s="374">
        <f t="shared" si="13"/>
        <v>-16.976456009913264</v>
      </c>
      <c r="AO110" s="374">
        <f t="shared" si="13"/>
        <v>16.384915474642384</v>
      </c>
      <c r="AP110" s="374">
        <f t="shared" si="13"/>
        <v>1.7426273458445194</v>
      </c>
      <c r="AQ110" s="374">
        <f t="shared" si="13"/>
        <v>0.76117982873454937</v>
      </c>
      <c r="AR110" s="374">
        <f t="shared" si="13"/>
        <v>2.2494887525562399</v>
      </c>
      <c r="AS110" s="374">
        <f t="shared" si="13"/>
        <v>-11.252566735112939</v>
      </c>
      <c r="AT110" s="374">
        <f t="shared" si="13"/>
        <v>11.269146608315095</v>
      </c>
      <c r="AU110" s="374">
        <f t="shared" si="13"/>
        <v>7.4477747502270697</v>
      </c>
      <c r="AV110" s="374">
        <f t="shared" si="13"/>
        <v>17.678812415654534</v>
      </c>
      <c r="AW110" s="374">
        <f t="shared" si="13"/>
        <v>13.984168865435368</v>
      </c>
      <c r="AX110" s="374" t="e">
        <f t="shared" si="13"/>
        <v>#DIV/0!</v>
      </c>
      <c r="AY110" s="374">
        <f t="shared" si="13"/>
        <v>6.4649243466299895</v>
      </c>
      <c r="AZ110" s="374">
        <f t="shared" si="13"/>
        <v>11.597938144329897</v>
      </c>
      <c r="BA110" s="374">
        <f t="shared" si="13"/>
        <v>14.591700133868796</v>
      </c>
      <c r="BB110" s="374">
        <f t="shared" si="13"/>
        <v>8.5396039603960467</v>
      </c>
      <c r="BC110" s="374">
        <f t="shared" si="13"/>
        <v>12.2715404699739</v>
      </c>
      <c r="BD110" s="374">
        <f t="shared" si="13"/>
        <v>13.978494623655918</v>
      </c>
      <c r="BE110" s="374">
        <f t="shared" si="13"/>
        <v>10.321715817694374</v>
      </c>
      <c r="BF110" s="374">
        <f t="shared" si="13"/>
        <v>7.9046424090338725</v>
      </c>
      <c r="BG110" s="374">
        <f t="shared" si="13"/>
        <v>16.666666666666664</v>
      </c>
    </row>
    <row r="111" spans="1:59" s="375" customFormat="1" x14ac:dyDescent="0.2">
      <c r="A111" s="376">
        <v>40087</v>
      </c>
      <c r="B111" s="373">
        <f t="shared" ref="B111:AG111" si="14">(B24-B12)/B12*100</f>
        <v>5.3724053724053613</v>
      </c>
      <c r="C111" s="374">
        <f t="shared" si="14"/>
        <v>4.6365914786967455</v>
      </c>
      <c r="D111" s="374">
        <f t="shared" si="14"/>
        <v>4.2500000000000071</v>
      </c>
      <c r="E111" s="374">
        <f t="shared" si="14"/>
        <v>-3.6513545347467709</v>
      </c>
      <c r="F111" s="374">
        <f t="shared" si="14"/>
        <v>4.7619047619047654</v>
      </c>
      <c r="G111" s="374">
        <f t="shared" si="14"/>
        <v>11.290322580645173</v>
      </c>
      <c r="H111" s="374">
        <f t="shared" si="14"/>
        <v>6.2721893491124225</v>
      </c>
      <c r="I111" s="374">
        <f t="shared" si="14"/>
        <v>-17.152103559870554</v>
      </c>
      <c r="J111" s="374">
        <f t="shared" si="14"/>
        <v>11.010362694300518</v>
      </c>
      <c r="K111" s="374">
        <f t="shared" si="14"/>
        <v>24.142661179698209</v>
      </c>
      <c r="L111" s="374">
        <f t="shared" si="14"/>
        <v>7.5822603719599382</v>
      </c>
      <c r="M111" s="374">
        <f t="shared" si="14"/>
        <v>10.116731517509743</v>
      </c>
      <c r="N111" s="374">
        <f t="shared" si="14"/>
        <v>12.156862745098035</v>
      </c>
      <c r="O111" s="374">
        <f t="shared" si="14"/>
        <v>19.021739130434785</v>
      </c>
      <c r="P111" s="374">
        <f t="shared" si="14"/>
        <v>10.34928848641656</v>
      </c>
      <c r="Q111" s="374">
        <f t="shared" si="14"/>
        <v>12.228260869565219</v>
      </c>
      <c r="R111" s="374">
        <f t="shared" si="14"/>
        <v>9.772423025435069</v>
      </c>
      <c r="S111" s="374">
        <f t="shared" si="14"/>
        <v>9.8089171974522333</v>
      </c>
      <c r="T111" s="374">
        <f t="shared" si="14"/>
        <v>9.7529258777633281</v>
      </c>
      <c r="U111" s="374">
        <f t="shared" si="14"/>
        <v>9.7087378640776709</v>
      </c>
      <c r="V111" s="374">
        <f t="shared" si="14"/>
        <v>15.833333333333341</v>
      </c>
      <c r="W111" s="374">
        <f t="shared" si="14"/>
        <v>3.4103410341034044</v>
      </c>
      <c r="X111" s="374">
        <f t="shared" si="14"/>
        <v>2.9670329670329698</v>
      </c>
      <c r="Y111" s="374">
        <f t="shared" si="14"/>
        <v>4.2857142857142918</v>
      </c>
      <c r="Z111" s="374">
        <f t="shared" si="14"/>
        <v>6.717363751584279</v>
      </c>
      <c r="AA111" s="374">
        <f t="shared" si="14"/>
        <v>4.6263345195729606</v>
      </c>
      <c r="AB111" s="374">
        <f t="shared" si="14"/>
        <v>4.645760743321719</v>
      </c>
      <c r="AC111" s="374">
        <f t="shared" si="14"/>
        <v>10.49046321525884</v>
      </c>
      <c r="AD111" s="374">
        <f t="shared" si="14"/>
        <v>4.1666666666666705</v>
      </c>
      <c r="AE111" s="374">
        <f t="shared" si="14"/>
        <v>18.646864686468653</v>
      </c>
      <c r="AF111" s="374">
        <f t="shared" si="14"/>
        <v>3.1556039173014048</v>
      </c>
      <c r="AG111" s="374">
        <f t="shared" si="14"/>
        <v>-3.6563071297989032</v>
      </c>
      <c r="AH111" s="374">
        <f t="shared" ref="AH111:BG111" si="15">(AH24-AH12)/AH12*100</f>
        <v>6.7724867724867783</v>
      </c>
      <c r="AI111" s="374">
        <f t="shared" si="15"/>
        <v>7.6923076923077041</v>
      </c>
      <c r="AJ111" s="374">
        <f t="shared" si="15"/>
        <v>11.46666666666666</v>
      </c>
      <c r="AK111" s="374">
        <f t="shared" si="15"/>
        <v>-0.58823529411764708</v>
      </c>
      <c r="AL111" s="374">
        <f t="shared" si="15"/>
        <v>3.5269709543568375</v>
      </c>
      <c r="AM111" s="374">
        <f t="shared" si="15"/>
        <v>-10.230179028132993</v>
      </c>
      <c r="AN111" s="374">
        <f t="shared" si="15"/>
        <v>-18.980891719745223</v>
      </c>
      <c r="AO111" s="374">
        <f t="shared" si="15"/>
        <v>15.155440414507776</v>
      </c>
      <c r="AP111" s="374">
        <f t="shared" si="15"/>
        <v>1.7426273458445194</v>
      </c>
      <c r="AQ111" s="374">
        <f t="shared" si="15"/>
        <v>0</v>
      </c>
      <c r="AR111" s="374">
        <f t="shared" si="15"/>
        <v>2.2494887525562399</v>
      </c>
      <c r="AS111" s="374">
        <f t="shared" si="15"/>
        <v>-17.038539553752535</v>
      </c>
      <c r="AT111" s="374">
        <f t="shared" si="15"/>
        <v>9.6069868995633314</v>
      </c>
      <c r="AU111" s="374">
        <f t="shared" si="15"/>
        <v>4.7016274864376157</v>
      </c>
      <c r="AV111" s="374">
        <f t="shared" si="15"/>
        <v>17.678812415654534</v>
      </c>
      <c r="AW111" s="374">
        <f t="shared" si="15"/>
        <v>14.304635761589402</v>
      </c>
      <c r="AX111" s="374" t="e">
        <f t="shared" si="15"/>
        <v>#DIV/0!</v>
      </c>
      <c r="AY111" s="374">
        <f t="shared" si="15"/>
        <v>6.4649243466299895</v>
      </c>
      <c r="AZ111" s="374">
        <f t="shared" si="15"/>
        <v>10.22727272727272</v>
      </c>
      <c r="BA111" s="374">
        <f t="shared" si="15"/>
        <v>11.568123393316196</v>
      </c>
      <c r="BB111" s="374">
        <f t="shared" si="15"/>
        <v>8.6741016109045841</v>
      </c>
      <c r="BC111" s="374">
        <f t="shared" si="15"/>
        <v>10.358056265984647</v>
      </c>
      <c r="BD111" s="374">
        <f t="shared" si="15"/>
        <v>11.111111111111111</v>
      </c>
      <c r="BE111" s="374">
        <f t="shared" si="15"/>
        <v>10.321715817694374</v>
      </c>
      <c r="BF111" s="374">
        <f t="shared" si="15"/>
        <v>7.9046424090338725</v>
      </c>
      <c r="BG111" s="374">
        <f t="shared" si="15"/>
        <v>10.986267166042461</v>
      </c>
    </row>
    <row r="112" spans="1:59" s="375" customFormat="1" x14ac:dyDescent="0.2">
      <c r="A112" s="376">
        <v>40118</v>
      </c>
      <c r="B112" s="373">
        <f t="shared" ref="B112:AG112" si="16">(B25-B13)/B13*100</f>
        <v>5.2503052503052459</v>
      </c>
      <c r="C112" s="374">
        <f t="shared" si="16"/>
        <v>3.6204744069912684</v>
      </c>
      <c r="D112" s="374">
        <f t="shared" si="16"/>
        <v>2.9850746268656607</v>
      </c>
      <c r="E112" s="374">
        <f t="shared" si="16"/>
        <v>-3.7869822485207134</v>
      </c>
      <c r="F112" s="374">
        <f t="shared" si="16"/>
        <v>4.4642857142857135</v>
      </c>
      <c r="G112" s="374">
        <f t="shared" si="16"/>
        <v>4.7619047619047619</v>
      </c>
      <c r="H112" s="374">
        <f t="shared" si="16"/>
        <v>6.6272189349112356</v>
      </c>
      <c r="I112" s="374">
        <f t="shared" si="16"/>
        <v>-19.016393442622956</v>
      </c>
      <c r="J112" s="374">
        <f t="shared" si="16"/>
        <v>5.9859154929577398</v>
      </c>
      <c r="K112" s="374">
        <f t="shared" si="16"/>
        <v>16.666666666666664</v>
      </c>
      <c r="L112" s="374">
        <f t="shared" si="16"/>
        <v>8.6083213773314196</v>
      </c>
      <c r="M112" s="374">
        <f t="shared" si="16"/>
        <v>8.9858793324775359</v>
      </c>
      <c r="N112" s="374">
        <f t="shared" si="16"/>
        <v>12.451361867704293</v>
      </c>
      <c r="O112" s="374">
        <f t="shared" si="16"/>
        <v>15.223097112860884</v>
      </c>
      <c r="P112" s="374">
        <f t="shared" si="16"/>
        <v>11.354838709677416</v>
      </c>
      <c r="Q112" s="374">
        <f t="shared" si="16"/>
        <v>12.195121951219514</v>
      </c>
      <c r="R112" s="374">
        <f t="shared" si="16"/>
        <v>9.3333333333333339</v>
      </c>
      <c r="S112" s="374">
        <f t="shared" si="16"/>
        <v>9.4936708860759502</v>
      </c>
      <c r="T112" s="374">
        <f t="shared" si="16"/>
        <v>10.403120936280883</v>
      </c>
      <c r="U112" s="374">
        <f t="shared" si="16"/>
        <v>9.279778393351803</v>
      </c>
      <c r="V112" s="374">
        <f t="shared" si="16"/>
        <v>16.204986149584492</v>
      </c>
      <c r="W112" s="374">
        <f t="shared" si="16"/>
        <v>3.7486218302094727</v>
      </c>
      <c r="X112" s="374">
        <f t="shared" si="16"/>
        <v>3.4216335540838951</v>
      </c>
      <c r="Y112" s="374">
        <f t="shared" si="16"/>
        <v>4.281009879253574</v>
      </c>
      <c r="Z112" s="374">
        <f t="shared" si="16"/>
        <v>6.7088607594936676</v>
      </c>
      <c r="AA112" s="374">
        <f t="shared" si="16"/>
        <v>4.6263345195729606</v>
      </c>
      <c r="AB112" s="374">
        <f t="shared" si="16"/>
        <v>4.645760743321719</v>
      </c>
      <c r="AC112" s="374">
        <f t="shared" si="16"/>
        <v>10.094212651413189</v>
      </c>
      <c r="AD112" s="374">
        <f t="shared" si="16"/>
        <v>4.1666666666666705</v>
      </c>
      <c r="AE112" s="374">
        <f t="shared" si="16"/>
        <v>18.811881188118811</v>
      </c>
      <c r="AF112" s="374">
        <f t="shared" si="16"/>
        <v>3.0501089324618706</v>
      </c>
      <c r="AG112" s="374">
        <f t="shared" si="16"/>
        <v>-3.3913840513290459</v>
      </c>
      <c r="AH112" s="374">
        <f t="shared" ref="AH112:BG112" si="17">(AH25-AH13)/AH13*100</f>
        <v>6.243386243386249</v>
      </c>
      <c r="AI112" s="374">
        <f t="shared" si="17"/>
        <v>7.6923076923077041</v>
      </c>
      <c r="AJ112" s="374">
        <f t="shared" si="17"/>
        <v>10.978835978835995</v>
      </c>
      <c r="AK112" s="374">
        <f t="shared" si="17"/>
        <v>0.35671819262783755</v>
      </c>
      <c r="AL112" s="374">
        <f t="shared" si="17"/>
        <v>3.7422037422037362</v>
      </c>
      <c r="AM112" s="374">
        <f t="shared" si="17"/>
        <v>-7.1523178807947092</v>
      </c>
      <c r="AN112" s="374">
        <f t="shared" si="17"/>
        <v>-14.859437751004018</v>
      </c>
      <c r="AO112" s="374">
        <f t="shared" si="17"/>
        <v>13.624678663239088</v>
      </c>
      <c r="AP112" s="374">
        <f t="shared" si="17"/>
        <v>1.7426273458445194</v>
      </c>
      <c r="AQ112" s="374">
        <f t="shared" si="17"/>
        <v>-0.18993352326685931</v>
      </c>
      <c r="AR112" s="374">
        <f t="shared" si="17"/>
        <v>2.2494887525562399</v>
      </c>
      <c r="AS112" s="374">
        <f t="shared" si="17"/>
        <v>-18.200243210376968</v>
      </c>
      <c r="AT112" s="374">
        <f t="shared" si="17"/>
        <v>8.2352941176470615</v>
      </c>
      <c r="AU112" s="374">
        <f t="shared" si="17"/>
        <v>3.8222222222222197</v>
      </c>
      <c r="AV112" s="374">
        <f t="shared" si="17"/>
        <v>17.678812415654534</v>
      </c>
      <c r="AW112" s="374">
        <f t="shared" si="17"/>
        <v>9.5890410958904138</v>
      </c>
      <c r="AX112" s="374" t="e">
        <f t="shared" si="17"/>
        <v>#DIV/0!</v>
      </c>
      <c r="AY112" s="374">
        <f t="shared" si="17"/>
        <v>6.4649243466299895</v>
      </c>
      <c r="AZ112" s="374">
        <f t="shared" si="17"/>
        <v>8.8418430884184414</v>
      </c>
      <c r="BA112" s="374">
        <f t="shared" si="17"/>
        <v>11.395646606914221</v>
      </c>
      <c r="BB112" s="374">
        <f t="shared" si="17"/>
        <v>6.1743341404358461</v>
      </c>
      <c r="BC112" s="374">
        <f t="shared" si="17"/>
        <v>10.204081632653059</v>
      </c>
      <c r="BD112" s="374">
        <f t="shared" si="17"/>
        <v>9.8964326812427998</v>
      </c>
      <c r="BE112" s="374">
        <f t="shared" si="17"/>
        <v>10.321715817694374</v>
      </c>
      <c r="BF112" s="374">
        <f t="shared" si="17"/>
        <v>7.6345431789737104</v>
      </c>
      <c r="BG112" s="374">
        <f t="shared" si="17"/>
        <v>10.986267166042461</v>
      </c>
    </row>
    <row r="113" spans="1:59" s="375" customFormat="1" x14ac:dyDescent="0.2">
      <c r="A113" s="376">
        <v>40148</v>
      </c>
      <c r="B113" s="373">
        <f t="shared" ref="B113:AG113" si="18">(B26-B14)/B14*100</f>
        <v>5.4878048780487809</v>
      </c>
      <c r="C113" s="374">
        <f t="shared" si="18"/>
        <v>2.5990099009901098</v>
      </c>
      <c r="D113" s="374">
        <f t="shared" si="18"/>
        <v>1.9753086419753016</v>
      </c>
      <c r="E113" s="374">
        <f t="shared" si="18"/>
        <v>-5.0410316529894459</v>
      </c>
      <c r="F113" s="374">
        <f t="shared" si="18"/>
        <v>3.8993710691823829</v>
      </c>
      <c r="G113" s="374">
        <f t="shared" si="18"/>
        <v>5.0119331742243469</v>
      </c>
      <c r="H113" s="374">
        <f t="shared" si="18"/>
        <v>5.65371024734982</v>
      </c>
      <c r="I113" s="374">
        <f t="shared" si="18"/>
        <v>-17.928730512249437</v>
      </c>
      <c r="J113" s="374">
        <f t="shared" si="18"/>
        <v>2.657807308970106</v>
      </c>
      <c r="K113" s="374">
        <f t="shared" si="18"/>
        <v>11.835106382978712</v>
      </c>
      <c r="L113" s="374">
        <f t="shared" si="18"/>
        <v>11.747430249632894</v>
      </c>
      <c r="M113" s="374">
        <f t="shared" si="18"/>
        <v>8.8197146562905484</v>
      </c>
      <c r="N113" s="374">
        <f t="shared" si="18"/>
        <v>11.410256410256418</v>
      </c>
      <c r="O113" s="374">
        <f t="shared" si="18"/>
        <v>11.607142857142849</v>
      </c>
      <c r="P113" s="374">
        <f t="shared" si="18"/>
        <v>11.153846153846157</v>
      </c>
      <c r="Q113" s="374">
        <f t="shared" si="18"/>
        <v>12.347354138398908</v>
      </c>
      <c r="R113" s="374">
        <f t="shared" si="18"/>
        <v>9.9062918340026656</v>
      </c>
      <c r="S113" s="374">
        <f t="shared" si="18"/>
        <v>9.3350383631713516</v>
      </c>
      <c r="T113" s="374">
        <f t="shared" si="18"/>
        <v>11.096605744125327</v>
      </c>
      <c r="U113" s="374">
        <f t="shared" si="18"/>
        <v>9.8201936376210366</v>
      </c>
      <c r="V113" s="374">
        <f t="shared" si="18"/>
        <v>16.204986149584492</v>
      </c>
      <c r="W113" s="374">
        <f t="shared" si="18"/>
        <v>3.2894736842105261</v>
      </c>
      <c r="X113" s="374">
        <f t="shared" si="18"/>
        <v>2.8477546549835799</v>
      </c>
      <c r="Y113" s="374">
        <f t="shared" si="18"/>
        <v>4.7252747252747227</v>
      </c>
      <c r="Z113" s="374">
        <f t="shared" si="18"/>
        <v>5.7356608478802915</v>
      </c>
      <c r="AA113" s="374">
        <f t="shared" si="18"/>
        <v>3.9580908032595938</v>
      </c>
      <c r="AB113" s="374">
        <f t="shared" si="18"/>
        <v>3.4129692832764507</v>
      </c>
      <c r="AC113" s="374">
        <f t="shared" si="18"/>
        <v>6.1038961038961075</v>
      </c>
      <c r="AD113" s="374">
        <f t="shared" si="18"/>
        <v>4.1666666666666705</v>
      </c>
      <c r="AE113" s="374">
        <f t="shared" si="18"/>
        <v>18.646864686468653</v>
      </c>
      <c r="AF113" s="374">
        <f t="shared" si="18"/>
        <v>2.937976060935787</v>
      </c>
      <c r="AG113" s="374">
        <f t="shared" si="18"/>
        <v>-2.8677150786308925</v>
      </c>
      <c r="AH113" s="374">
        <f t="shared" ref="AH113:BG113" si="19">(AH26-AH14)/AH14*100</f>
        <v>6.3829787234042552</v>
      </c>
      <c r="AI113" s="374">
        <f t="shared" si="19"/>
        <v>6.724782067247828</v>
      </c>
      <c r="AJ113" s="374">
        <f t="shared" si="19"/>
        <v>11.125827814569544</v>
      </c>
      <c r="AK113" s="374">
        <f t="shared" si="19"/>
        <v>4.1615667074663296</v>
      </c>
      <c r="AL113" s="374">
        <f t="shared" si="19"/>
        <v>3.2124352331606163</v>
      </c>
      <c r="AM113" s="374">
        <f t="shared" si="19"/>
        <v>9.4224924012158091</v>
      </c>
      <c r="AN113" s="374">
        <f t="shared" si="19"/>
        <v>7.8559738134206292</v>
      </c>
      <c r="AO113" s="374">
        <f t="shared" si="19"/>
        <v>12.846347607052882</v>
      </c>
      <c r="AP113" s="374">
        <f t="shared" si="19"/>
        <v>0.92348284960422544</v>
      </c>
      <c r="AQ113" s="374">
        <f t="shared" si="19"/>
        <v>-0.28462998102467868</v>
      </c>
      <c r="AR113" s="374">
        <f t="shared" si="19"/>
        <v>2.2494887525562399</v>
      </c>
      <c r="AS113" s="374">
        <f t="shared" si="19"/>
        <v>-19.696364362764687</v>
      </c>
      <c r="AT113" s="374">
        <f t="shared" si="19"/>
        <v>9.5801937567276543</v>
      </c>
      <c r="AU113" s="374">
        <f t="shared" si="19"/>
        <v>4.830053667262975</v>
      </c>
      <c r="AV113" s="374">
        <f t="shared" si="19"/>
        <v>16.890080428954438</v>
      </c>
      <c r="AW113" s="374">
        <f t="shared" si="19"/>
        <v>13.793103448275859</v>
      </c>
      <c r="AX113" s="374" t="e">
        <f t="shared" si="19"/>
        <v>#DIV/0!</v>
      </c>
      <c r="AY113" s="374">
        <f t="shared" si="19"/>
        <v>6.4649243466299895</v>
      </c>
      <c r="AZ113" s="374">
        <f t="shared" si="19"/>
        <v>8.3333333333333481</v>
      </c>
      <c r="BA113" s="374">
        <f t="shared" si="19"/>
        <v>12.674271229404308</v>
      </c>
      <c r="BB113" s="374">
        <f t="shared" si="19"/>
        <v>3.7869822485207134</v>
      </c>
      <c r="BC113" s="374">
        <f t="shared" si="19"/>
        <v>10.204081632653059</v>
      </c>
      <c r="BD113" s="374">
        <f t="shared" si="19"/>
        <v>9.2889908256880656</v>
      </c>
      <c r="BE113" s="374">
        <f t="shared" si="19"/>
        <v>10.321715817694374</v>
      </c>
      <c r="BF113" s="374">
        <f t="shared" si="19"/>
        <v>7.6345431789737104</v>
      </c>
      <c r="BG113" s="374">
        <f t="shared" si="19"/>
        <v>10.986267166042461</v>
      </c>
    </row>
    <row r="114" spans="1:59" s="375" customFormat="1" x14ac:dyDescent="0.2">
      <c r="A114" s="376">
        <v>40179</v>
      </c>
      <c r="B114" s="373">
        <f t="shared" ref="B114:AG114" si="20">(B27-B15)/B15*100</f>
        <v>4.8309178743961354</v>
      </c>
      <c r="C114" s="374">
        <f t="shared" si="20"/>
        <v>0</v>
      </c>
      <c r="D114" s="374">
        <f t="shared" si="20"/>
        <v>-0.59808612440191389</v>
      </c>
      <c r="E114" s="374">
        <f t="shared" si="20"/>
        <v>-4.0284360189573523</v>
      </c>
      <c r="F114" s="374">
        <f t="shared" si="20"/>
        <v>0.85365853658536939</v>
      </c>
      <c r="G114" s="374">
        <f t="shared" si="20"/>
        <v>3.7079953650057971</v>
      </c>
      <c r="H114" s="374">
        <f t="shared" si="20"/>
        <v>4.2923433874710009</v>
      </c>
      <c r="I114" s="374">
        <f t="shared" si="20"/>
        <v>-15.695067264573989</v>
      </c>
      <c r="J114" s="374">
        <f t="shared" si="20"/>
        <v>1.6877637130801777</v>
      </c>
      <c r="K114" s="374">
        <f t="shared" si="20"/>
        <v>-3.3860045146726865</v>
      </c>
      <c r="L114" s="374">
        <f t="shared" si="20"/>
        <v>10.579710144927532</v>
      </c>
      <c r="M114" s="374">
        <f t="shared" si="20"/>
        <v>8.1841432225063819</v>
      </c>
      <c r="N114" s="374">
        <f t="shared" si="20"/>
        <v>10.741687979539631</v>
      </c>
      <c r="O114" s="374">
        <f t="shared" si="20"/>
        <v>10.745891276864729</v>
      </c>
      <c r="P114" s="374">
        <f t="shared" si="20"/>
        <v>10.499359795134447</v>
      </c>
      <c r="Q114" s="374">
        <f t="shared" si="20"/>
        <v>11.827956989247307</v>
      </c>
      <c r="R114" s="374">
        <f t="shared" si="20"/>
        <v>8.9591567852437368</v>
      </c>
      <c r="S114" s="374">
        <f t="shared" si="20"/>
        <v>6.4118372379778092</v>
      </c>
      <c r="T114" s="374">
        <f t="shared" si="20"/>
        <v>9.0792838874680228</v>
      </c>
      <c r="U114" s="374">
        <f t="shared" si="20"/>
        <v>10.482758620689648</v>
      </c>
      <c r="V114" s="374">
        <f t="shared" si="20"/>
        <v>16.343490304709139</v>
      </c>
      <c r="W114" s="374">
        <f t="shared" si="20"/>
        <v>2.4999999999999969</v>
      </c>
      <c r="X114" s="374">
        <f t="shared" si="20"/>
        <v>2.2850924918389492</v>
      </c>
      <c r="Y114" s="374">
        <f t="shared" si="20"/>
        <v>3.1385281385281294</v>
      </c>
      <c r="Z114" s="374">
        <f t="shared" si="20"/>
        <v>5.7356608478802915</v>
      </c>
      <c r="AA114" s="374">
        <f t="shared" si="20"/>
        <v>3.9580908032595938</v>
      </c>
      <c r="AB114" s="374">
        <f t="shared" si="20"/>
        <v>3.4129692832764507</v>
      </c>
      <c r="AC114" s="374">
        <f t="shared" si="20"/>
        <v>6.4935064935064926</v>
      </c>
      <c r="AD114" s="374">
        <f t="shared" si="20"/>
        <v>4.1666666666666705</v>
      </c>
      <c r="AE114" s="374">
        <f t="shared" si="20"/>
        <v>18.646864686468653</v>
      </c>
      <c r="AF114" s="374">
        <f t="shared" si="20"/>
        <v>1.7241379310344922</v>
      </c>
      <c r="AG114" s="374">
        <f t="shared" si="20"/>
        <v>-4.4036697247706398</v>
      </c>
      <c r="AH114" s="374">
        <f t="shared" ref="AH114:BG114" si="21">(AH27-AH15)/AH15*100</f>
        <v>4.0372670807453481</v>
      </c>
      <c r="AI114" s="374">
        <f t="shared" si="21"/>
        <v>5.9405940594059379</v>
      </c>
      <c r="AJ114" s="374">
        <f t="shared" si="21"/>
        <v>10.540184453227932</v>
      </c>
      <c r="AK114" s="374">
        <f t="shared" si="21"/>
        <v>6.3829787234042481</v>
      </c>
      <c r="AL114" s="374">
        <f t="shared" si="21"/>
        <v>2.2657054582904252</v>
      </c>
      <c r="AM114" s="374">
        <f t="shared" si="21"/>
        <v>22.354948805460754</v>
      </c>
      <c r="AN114" s="374">
        <f t="shared" si="21"/>
        <v>31.919191919191913</v>
      </c>
      <c r="AO114" s="374">
        <f t="shared" si="21"/>
        <v>6.6115702479338774</v>
      </c>
      <c r="AP114" s="374">
        <f t="shared" si="21"/>
        <v>0.78843626806834233</v>
      </c>
      <c r="AQ114" s="374">
        <f t="shared" si="21"/>
        <v>-0.94428706326723322</v>
      </c>
      <c r="AR114" s="374">
        <f t="shared" si="21"/>
        <v>2.3493360572012225</v>
      </c>
      <c r="AS114" s="374">
        <f t="shared" si="21"/>
        <v>-23.436885568226511</v>
      </c>
      <c r="AT114" s="374">
        <f t="shared" si="21"/>
        <v>7.6017130620984945</v>
      </c>
      <c r="AU114" s="374">
        <f t="shared" si="21"/>
        <v>3.1886625332152292</v>
      </c>
      <c r="AV114" s="374">
        <f t="shared" si="21"/>
        <v>16.644649933949793</v>
      </c>
      <c r="AW114" s="374">
        <f t="shared" si="21"/>
        <v>8.4415584415584419</v>
      </c>
      <c r="AX114" s="374" t="e">
        <f t="shared" si="21"/>
        <v>#DIV/0!</v>
      </c>
      <c r="AY114" s="374">
        <f t="shared" si="21"/>
        <v>6.4649243466299895</v>
      </c>
      <c r="AZ114" s="374">
        <f t="shared" si="21"/>
        <v>8.2833133253301394</v>
      </c>
      <c r="BA114" s="374">
        <f t="shared" si="21"/>
        <v>12.640801001251557</v>
      </c>
      <c r="BB114" s="374">
        <f t="shared" si="21"/>
        <v>3.6697247706422047</v>
      </c>
      <c r="BC114" s="374">
        <f t="shared" si="21"/>
        <v>8.1081081081080999</v>
      </c>
      <c r="BD114" s="374">
        <f t="shared" si="21"/>
        <v>8.5130533484676523</v>
      </c>
      <c r="BE114" s="374">
        <f t="shared" si="21"/>
        <v>10.331125827814565</v>
      </c>
      <c r="BF114" s="374">
        <f t="shared" si="21"/>
        <v>6.8757539203859936</v>
      </c>
      <c r="BG114" s="374">
        <f t="shared" si="21"/>
        <v>5.0285714285714347</v>
      </c>
    </row>
    <row r="115" spans="1:59" s="375" customFormat="1" x14ac:dyDescent="0.2">
      <c r="A115" s="376">
        <v>40210</v>
      </c>
      <c r="B115" s="373">
        <f t="shared" ref="B115:AG115" si="22">(B28-B16)/B16*100</f>
        <v>4.4364508393285238</v>
      </c>
      <c r="C115" s="374">
        <f t="shared" si="22"/>
        <v>-0.60168471720818295</v>
      </c>
      <c r="D115" s="374">
        <f t="shared" si="22"/>
        <v>-1.2004801920768309</v>
      </c>
      <c r="E115" s="374">
        <f t="shared" si="22"/>
        <v>-4.2857142857142785</v>
      </c>
      <c r="F115" s="374">
        <f t="shared" si="22"/>
        <v>0</v>
      </c>
      <c r="G115" s="374">
        <f t="shared" si="22"/>
        <v>1.6055045871559532</v>
      </c>
      <c r="H115" s="374">
        <f t="shared" si="22"/>
        <v>4.1811846689895571</v>
      </c>
      <c r="I115" s="374">
        <f t="shared" si="22"/>
        <v>-13.317757009345785</v>
      </c>
      <c r="J115" s="374">
        <f t="shared" si="22"/>
        <v>4.0582726326743037</v>
      </c>
      <c r="K115" s="374">
        <f t="shared" si="22"/>
        <v>-5.9225512528473834</v>
      </c>
      <c r="L115" s="374">
        <f t="shared" si="22"/>
        <v>10.564399421128815</v>
      </c>
      <c r="M115" s="374">
        <f t="shared" si="22"/>
        <v>8.4724005134788118</v>
      </c>
      <c r="N115" s="374">
        <f t="shared" si="22"/>
        <v>9.282178217821782</v>
      </c>
      <c r="O115" s="374">
        <f t="shared" si="22"/>
        <v>12.055837563451776</v>
      </c>
      <c r="P115" s="374">
        <f t="shared" si="22"/>
        <v>8.4870848708487152</v>
      </c>
      <c r="Q115" s="374">
        <f t="shared" si="22"/>
        <v>11.378848728246318</v>
      </c>
      <c r="R115" s="374">
        <f t="shared" si="22"/>
        <v>8.6727989487516552</v>
      </c>
      <c r="S115" s="374">
        <f t="shared" si="22"/>
        <v>6.922126081582193</v>
      </c>
      <c r="T115" s="374">
        <f t="shared" si="22"/>
        <v>9.462915601023008</v>
      </c>
      <c r="U115" s="374">
        <f t="shared" si="22"/>
        <v>9.7527472527472661</v>
      </c>
      <c r="V115" s="374">
        <f t="shared" si="22"/>
        <v>15.564738292011034</v>
      </c>
      <c r="W115" s="374">
        <f t="shared" si="22"/>
        <v>2.1668472372697725</v>
      </c>
      <c r="X115" s="374">
        <f t="shared" si="22"/>
        <v>1.6216216216216217</v>
      </c>
      <c r="Y115" s="374">
        <f t="shared" si="22"/>
        <v>3.3622559652928352</v>
      </c>
      <c r="Z115" s="374">
        <f t="shared" si="22"/>
        <v>5.8603491271820483</v>
      </c>
      <c r="AA115" s="374">
        <f t="shared" si="22"/>
        <v>3.9580908032595938</v>
      </c>
      <c r="AB115" s="374">
        <f t="shared" si="22"/>
        <v>3.4129692832764507</v>
      </c>
      <c r="AC115" s="374">
        <f t="shared" si="22"/>
        <v>6.8920676202860811</v>
      </c>
      <c r="AD115" s="374">
        <f t="shared" si="22"/>
        <v>4.1666666666666705</v>
      </c>
      <c r="AE115" s="374">
        <f t="shared" si="22"/>
        <v>19.205298013245038</v>
      </c>
      <c r="AF115" s="374">
        <f t="shared" si="22"/>
        <v>1.2861736334405176</v>
      </c>
      <c r="AG115" s="374">
        <f t="shared" si="22"/>
        <v>-3.7614678899082516</v>
      </c>
      <c r="AH115" s="374">
        <f t="shared" ref="AH115:BG115" si="23">(AH28-AH16)/AH16*100</f>
        <v>1.4198782961460505</v>
      </c>
      <c r="AI115" s="374">
        <f t="shared" si="23"/>
        <v>5.8096415327564754</v>
      </c>
      <c r="AJ115" s="374">
        <f t="shared" si="23"/>
        <v>9.2707045735475884</v>
      </c>
      <c r="AK115" s="374">
        <f t="shared" si="23"/>
        <v>5.2955665024630507</v>
      </c>
      <c r="AL115" s="374">
        <f t="shared" si="23"/>
        <v>2.2540983606557408</v>
      </c>
      <c r="AM115" s="374">
        <f t="shared" si="23"/>
        <v>16.479999999999993</v>
      </c>
      <c r="AN115" s="374">
        <f t="shared" si="23"/>
        <v>22.120658135283353</v>
      </c>
      <c r="AO115" s="374">
        <f t="shared" si="23"/>
        <v>6.6115702479338774</v>
      </c>
      <c r="AP115" s="374">
        <f t="shared" si="23"/>
        <v>0.78843626806834233</v>
      </c>
      <c r="AQ115" s="374">
        <f t="shared" si="23"/>
        <v>-0.37986704653370512</v>
      </c>
      <c r="AR115" s="374">
        <f t="shared" si="23"/>
        <v>2.3493360572012225</v>
      </c>
      <c r="AS115" s="374">
        <f t="shared" si="23"/>
        <v>-21.003262642740623</v>
      </c>
      <c r="AT115" s="374">
        <f t="shared" si="23"/>
        <v>6.1636556854410331</v>
      </c>
      <c r="AU115" s="374">
        <f t="shared" si="23"/>
        <v>1.4059753954305876</v>
      </c>
      <c r="AV115" s="374">
        <f t="shared" si="23"/>
        <v>16.622691292876002</v>
      </c>
      <c r="AW115" s="374">
        <f t="shared" si="23"/>
        <v>6.6838046272493612</v>
      </c>
      <c r="AX115" s="374" t="e">
        <f t="shared" si="23"/>
        <v>#DIV/0!</v>
      </c>
      <c r="AY115" s="374">
        <f t="shared" si="23"/>
        <v>6.4649243466299895</v>
      </c>
      <c r="AZ115" s="374">
        <f t="shared" si="23"/>
        <v>8.1339712918660432</v>
      </c>
      <c r="BA115" s="374">
        <f t="shared" si="23"/>
        <v>11.552795031055897</v>
      </c>
      <c r="BB115" s="374">
        <f t="shared" si="23"/>
        <v>4.4776119402985142</v>
      </c>
      <c r="BC115" s="374">
        <f t="shared" si="23"/>
        <v>8.1242532855436043</v>
      </c>
      <c r="BD115" s="374">
        <f t="shared" si="23"/>
        <v>7.1748878923766721</v>
      </c>
      <c r="BE115" s="374">
        <f t="shared" si="23"/>
        <v>10.500000000000007</v>
      </c>
      <c r="BF115" s="374">
        <f t="shared" si="23"/>
        <v>6.8757539203859936</v>
      </c>
      <c r="BG115" s="374">
        <f t="shared" si="23"/>
        <v>5.0285714285714347</v>
      </c>
    </row>
    <row r="116" spans="1:59" s="375" customFormat="1" x14ac:dyDescent="0.2">
      <c r="A116" s="376">
        <v>40238</v>
      </c>
      <c r="B116" s="373">
        <f t="shared" ref="B116:AF116" si="24">(B29-B17)/B17*100</f>
        <v>3.9099526066350676</v>
      </c>
      <c r="C116" s="374">
        <f t="shared" si="24"/>
        <v>-0.48076923076923755</v>
      </c>
      <c r="D116" s="374">
        <f t="shared" si="24"/>
        <v>-1.1990407673860912</v>
      </c>
      <c r="E116" s="374">
        <f t="shared" si="24"/>
        <v>-4.1617122473246138</v>
      </c>
      <c r="F116" s="374">
        <f t="shared" si="24"/>
        <v>-1.0804321728691375</v>
      </c>
      <c r="G116" s="374">
        <f t="shared" si="24"/>
        <v>4.3376318874560411</v>
      </c>
      <c r="H116" s="374">
        <f t="shared" si="24"/>
        <v>2.3809523809523747</v>
      </c>
      <c r="I116" s="374">
        <f t="shared" si="24"/>
        <v>-8.7912087912087955</v>
      </c>
      <c r="J116" s="374">
        <f t="shared" si="24"/>
        <v>2.1063189568706062</v>
      </c>
      <c r="K116" s="374">
        <f t="shared" si="24"/>
        <v>-5.8892815076560652</v>
      </c>
      <c r="L116" s="374">
        <f t="shared" si="24"/>
        <v>12.285714285714278</v>
      </c>
      <c r="M116" s="374">
        <f t="shared" si="24"/>
        <v>7.59493670886076</v>
      </c>
      <c r="N116" s="374">
        <f t="shared" si="24"/>
        <v>9.1020910209102155</v>
      </c>
      <c r="O116" s="374">
        <f t="shared" si="24"/>
        <v>9.5471236230110126</v>
      </c>
      <c r="P116" s="374">
        <f t="shared" si="24"/>
        <v>9.1245376078915008</v>
      </c>
      <c r="Q116" s="374">
        <f t="shared" si="24"/>
        <v>10.673443456162632</v>
      </c>
      <c r="R116" s="374">
        <f t="shared" si="24"/>
        <v>6.5675340768277541</v>
      </c>
      <c r="S116" s="374">
        <f t="shared" si="24"/>
        <v>4.6728971962616832</v>
      </c>
      <c r="T116" s="374">
        <f t="shared" si="24"/>
        <v>6.2801932367149798</v>
      </c>
      <c r="U116" s="374">
        <f t="shared" si="24"/>
        <v>7.7519379844961236</v>
      </c>
      <c r="V116" s="374">
        <f t="shared" si="24"/>
        <v>16.84210526315789</v>
      </c>
      <c r="W116" s="374">
        <f t="shared" si="24"/>
        <v>1.7241379310344922</v>
      </c>
      <c r="X116" s="374">
        <f t="shared" si="24"/>
        <v>1.1840688912809409</v>
      </c>
      <c r="Y116" s="374">
        <f t="shared" si="24"/>
        <v>2.7987082884822327</v>
      </c>
      <c r="Z116" s="374">
        <f t="shared" si="24"/>
        <v>5.7142857142857073</v>
      </c>
      <c r="AA116" s="374">
        <f t="shared" si="24"/>
        <v>3.5838150289017277</v>
      </c>
      <c r="AB116" s="374">
        <f t="shared" si="24"/>
        <v>3.8592508513053416</v>
      </c>
      <c r="AC116" s="374">
        <f t="shared" si="24"/>
        <v>7.5816993464052258</v>
      </c>
      <c r="AD116" s="374">
        <f t="shared" si="24"/>
        <v>4.1666666666666705</v>
      </c>
      <c r="AE116" s="374">
        <f t="shared" si="24"/>
        <v>17.455138662316482</v>
      </c>
      <c r="AF116" s="374">
        <f t="shared" si="24"/>
        <v>1.1689691817215819</v>
      </c>
      <c r="AG116" s="374">
        <f t="shared" ref="AG116" si="25">(AG29-AG17)/AG17*100</f>
        <v>-1.9462465245597853</v>
      </c>
      <c r="AH116" s="374">
        <f t="shared" ref="AH116:BG116" si="26">(AH29-AH17)/AH17*100</f>
        <v>-0.69375619425173718</v>
      </c>
      <c r="AI116" s="374">
        <f t="shared" si="26"/>
        <v>4.860267314702309</v>
      </c>
      <c r="AJ116" s="374">
        <f t="shared" si="26"/>
        <v>7.5242718446601797</v>
      </c>
      <c r="AK116" s="374">
        <f t="shared" si="26"/>
        <v>4.6285018270402096</v>
      </c>
      <c r="AL116" s="374">
        <f t="shared" si="26"/>
        <v>2.3517382413087908</v>
      </c>
      <c r="AM116" s="374">
        <f t="shared" si="26"/>
        <v>11.550151975683905</v>
      </c>
      <c r="AN116" s="374">
        <f t="shared" si="26"/>
        <v>14.846416382252553</v>
      </c>
      <c r="AO116" s="374">
        <f t="shared" si="26"/>
        <v>4.3728423475258884</v>
      </c>
      <c r="AP116" s="374">
        <f t="shared" si="26"/>
        <v>2.5299600532623248</v>
      </c>
      <c r="AQ116" s="374">
        <f t="shared" si="26"/>
        <v>-1.5194681861348476</v>
      </c>
      <c r="AR116" s="374">
        <f t="shared" si="26"/>
        <v>1.5321756894790601</v>
      </c>
      <c r="AS116" s="374">
        <f t="shared" si="26"/>
        <v>-25.03052503052503</v>
      </c>
      <c r="AT116" s="374">
        <f t="shared" si="26"/>
        <v>2.6369168356998056</v>
      </c>
      <c r="AU116" s="374">
        <f t="shared" si="26"/>
        <v>-1.2919896640826873</v>
      </c>
      <c r="AV116" s="374">
        <f t="shared" si="26"/>
        <v>4.8635824436536277</v>
      </c>
      <c r="AW116" s="374">
        <f t="shared" si="26"/>
        <v>10.429447852760736</v>
      </c>
      <c r="AX116" s="374" t="e">
        <f t="shared" si="26"/>
        <v>#DIV/0!</v>
      </c>
      <c r="AY116" s="374">
        <f t="shared" si="26"/>
        <v>9.5607235142118743</v>
      </c>
      <c r="AZ116" s="374">
        <f t="shared" si="26"/>
        <v>6.759906759906757</v>
      </c>
      <c r="BA116" s="374">
        <f t="shared" si="26"/>
        <v>9.987819732034108</v>
      </c>
      <c r="BB116" s="374">
        <f t="shared" si="26"/>
        <v>3.563474387527843</v>
      </c>
      <c r="BC116" s="374">
        <f t="shared" si="26"/>
        <v>7.3634204275534483</v>
      </c>
      <c r="BD116" s="374">
        <f t="shared" si="26"/>
        <v>4.1575492341356641</v>
      </c>
      <c r="BE116" s="374">
        <f t="shared" si="26"/>
        <v>10.500000000000007</v>
      </c>
      <c r="BF116" s="374">
        <f t="shared" si="26"/>
        <v>4.7281323877068564</v>
      </c>
      <c r="BG116" s="374">
        <f t="shared" si="26"/>
        <v>5.0285714285714347</v>
      </c>
    </row>
    <row r="117" spans="1:59" s="375" customFormat="1" x14ac:dyDescent="0.2">
      <c r="A117" s="376">
        <v>40269</v>
      </c>
      <c r="B117" s="373">
        <f t="shared" ref="B117:AF117" si="27">(B30-B18)/B18*100</f>
        <v>3.4157832744405079</v>
      </c>
      <c r="C117" s="374">
        <f t="shared" si="27"/>
        <v>-1.1933174224343674</v>
      </c>
      <c r="D117" s="374">
        <f t="shared" si="27"/>
        <v>-1.7878426698450536</v>
      </c>
      <c r="E117" s="374">
        <f t="shared" si="27"/>
        <v>-4.6153846153846221</v>
      </c>
      <c r="F117" s="374">
        <f t="shared" si="27"/>
        <v>-1.6726403823178086</v>
      </c>
      <c r="G117" s="374">
        <f t="shared" si="27"/>
        <v>3.2407407407407369</v>
      </c>
      <c r="H117" s="374">
        <f t="shared" si="27"/>
        <v>0.5617977528089888</v>
      </c>
      <c r="I117" s="374">
        <f t="shared" si="27"/>
        <v>-7.1788413098236799</v>
      </c>
      <c r="J117" s="374">
        <f t="shared" si="27"/>
        <v>4.2372881355932197</v>
      </c>
      <c r="K117" s="374">
        <f t="shared" si="27"/>
        <v>-5.5944055944055906</v>
      </c>
      <c r="L117" s="374">
        <f t="shared" si="27"/>
        <v>10.425240054869676</v>
      </c>
      <c r="M117" s="374">
        <f t="shared" si="27"/>
        <v>4.7087980173481991</v>
      </c>
      <c r="N117" s="374">
        <f t="shared" si="27"/>
        <v>7.2551390568319221</v>
      </c>
      <c r="O117" s="374">
        <f t="shared" si="27"/>
        <v>6.1831153388822866</v>
      </c>
      <c r="P117" s="374">
        <f t="shared" si="27"/>
        <v>7.6642335766423315</v>
      </c>
      <c r="Q117" s="374">
        <f t="shared" si="27"/>
        <v>10.678391959798995</v>
      </c>
      <c r="R117" s="374">
        <f t="shared" si="27"/>
        <v>7.0024570024569881</v>
      </c>
      <c r="S117" s="374">
        <f t="shared" si="27"/>
        <v>4.645760743321719</v>
      </c>
      <c r="T117" s="374">
        <f t="shared" si="27"/>
        <v>4.7225501770956315</v>
      </c>
      <c r="U117" s="374">
        <f t="shared" si="27"/>
        <v>8.8461538461538538</v>
      </c>
      <c r="V117" s="374">
        <f t="shared" si="27"/>
        <v>16.493506493506498</v>
      </c>
      <c r="W117" s="374">
        <f t="shared" si="27"/>
        <v>1.7241379310344922</v>
      </c>
      <c r="X117" s="374">
        <f t="shared" si="27"/>
        <v>1.4023732470334382</v>
      </c>
      <c r="Y117" s="374">
        <f t="shared" si="27"/>
        <v>2.4678111587982801</v>
      </c>
      <c r="Z117" s="374">
        <f t="shared" si="27"/>
        <v>5.3217821782178181</v>
      </c>
      <c r="AA117" s="374">
        <f t="shared" si="27"/>
        <v>3.5838150289017277</v>
      </c>
      <c r="AB117" s="374">
        <f t="shared" si="27"/>
        <v>3.8592508513053416</v>
      </c>
      <c r="AC117" s="374">
        <f t="shared" si="27"/>
        <v>6.580645161290315</v>
      </c>
      <c r="AD117" s="374">
        <f t="shared" si="27"/>
        <v>4.1666666666666705</v>
      </c>
      <c r="AE117" s="374">
        <f t="shared" si="27"/>
        <v>15.2</v>
      </c>
      <c r="AF117" s="374">
        <f t="shared" si="27"/>
        <v>0.42328042328042931</v>
      </c>
      <c r="AG117" s="374">
        <f t="shared" ref="AG117:AS117" si="28">(AG30-AG18)/AG18*100</f>
        <v>-2.7726432532347505</v>
      </c>
      <c r="AH117" s="374">
        <f t="shared" si="28"/>
        <v>-2.5565388397246886</v>
      </c>
      <c r="AI117" s="374">
        <f t="shared" si="28"/>
        <v>4.4740024183796887</v>
      </c>
      <c r="AJ117" s="374">
        <f t="shared" si="28"/>
        <v>6.987951807228912</v>
      </c>
      <c r="AK117" s="374">
        <f t="shared" si="28"/>
        <v>4.332129963898927</v>
      </c>
      <c r="AL117" s="374">
        <f t="shared" si="28"/>
        <v>1.4198782961460505</v>
      </c>
      <c r="AM117" s="374">
        <f t="shared" si="28"/>
        <v>12.187958883994146</v>
      </c>
      <c r="AN117" s="374">
        <f t="shared" si="28"/>
        <v>16.286644951140079</v>
      </c>
      <c r="AO117" s="374">
        <f t="shared" si="28"/>
        <v>4.1189931350114346</v>
      </c>
      <c r="AP117" s="374">
        <f t="shared" si="28"/>
        <v>2.5299600532623248</v>
      </c>
      <c r="AQ117" s="374">
        <f t="shared" si="28"/>
        <v>-1.614434947768284</v>
      </c>
      <c r="AR117" s="374">
        <f t="shared" si="28"/>
        <v>1.4285714285714344</v>
      </c>
      <c r="AS117" s="374">
        <f t="shared" si="28"/>
        <v>-26.147540983606561</v>
      </c>
      <c r="AT117" s="374">
        <f t="shared" ref="AT117:BG117" si="29">(AT30-AT18)/AT18*100</f>
        <v>-1.4985014985014986</v>
      </c>
      <c r="AU117" s="374">
        <f t="shared" si="29"/>
        <v>-5.1959114139693421</v>
      </c>
      <c r="AV117" s="374">
        <f t="shared" si="29"/>
        <v>3.729603729603733</v>
      </c>
      <c r="AW117" s="374">
        <f t="shared" si="29"/>
        <v>1.9230769230769162</v>
      </c>
      <c r="AX117" s="374" t="e">
        <f t="shared" si="29"/>
        <v>#DIV/0!</v>
      </c>
      <c r="AY117" s="374">
        <f t="shared" si="29"/>
        <v>9.5607235142118743</v>
      </c>
      <c r="AZ117" s="374">
        <f t="shared" si="29"/>
        <v>8.7058823529411828</v>
      </c>
      <c r="BA117" s="374">
        <f t="shared" si="29"/>
        <v>10.869565217391305</v>
      </c>
      <c r="BB117" s="374">
        <f t="shared" si="29"/>
        <v>6.1643835616438425</v>
      </c>
      <c r="BC117" s="374">
        <f t="shared" si="29"/>
        <v>7.354685646500597</v>
      </c>
      <c r="BD117" s="374">
        <f t="shared" si="29"/>
        <v>3.141928494041176</v>
      </c>
      <c r="BE117" s="374">
        <f t="shared" si="29"/>
        <v>10.749999999999993</v>
      </c>
      <c r="BF117" s="374">
        <f t="shared" si="29"/>
        <v>4.7281323877068564</v>
      </c>
      <c r="BG117" s="374">
        <f t="shared" si="29"/>
        <v>5.0285714285714347</v>
      </c>
    </row>
    <row r="118" spans="1:59" s="375" customFormat="1" x14ac:dyDescent="0.2">
      <c r="A118" s="376">
        <v>40299</v>
      </c>
      <c r="B118" s="373">
        <f t="shared" ref="B118:AF118" si="30">(B31-B19)/B19*100</f>
        <v>3.5294117647058822</v>
      </c>
      <c r="C118" s="374">
        <f t="shared" si="30"/>
        <v>-1.1890606420927468</v>
      </c>
      <c r="D118" s="374">
        <f t="shared" si="30"/>
        <v>-1.5457788347205674</v>
      </c>
      <c r="E118" s="374">
        <f t="shared" si="30"/>
        <v>-4.6263345195729437</v>
      </c>
      <c r="F118" s="374">
        <f t="shared" si="30"/>
        <v>-1.6726403823178086</v>
      </c>
      <c r="G118" s="374">
        <f t="shared" si="30"/>
        <v>2.5200458190148942</v>
      </c>
      <c r="H118" s="374">
        <f t="shared" si="30"/>
        <v>-0.1111111111111048</v>
      </c>
      <c r="I118" s="374">
        <f t="shared" si="30"/>
        <v>-5.7179161372299872</v>
      </c>
      <c r="J118" s="374">
        <f t="shared" si="30"/>
        <v>-1.8299246501614668</v>
      </c>
      <c r="K118" s="374">
        <f t="shared" si="30"/>
        <v>-2.2118742724097853</v>
      </c>
      <c r="L118" s="374">
        <f t="shared" si="30"/>
        <v>9.2122830440587329</v>
      </c>
      <c r="M118" s="374">
        <f t="shared" si="30"/>
        <v>2.8117359413202903</v>
      </c>
      <c r="N118" s="374">
        <f t="shared" si="30"/>
        <v>5.9665871121718377</v>
      </c>
      <c r="O118" s="374">
        <f t="shared" si="30"/>
        <v>2.4361948955916408</v>
      </c>
      <c r="P118" s="374">
        <f t="shared" si="30"/>
        <v>6.9795427196149351</v>
      </c>
      <c r="Q118" s="374">
        <f t="shared" si="30"/>
        <v>10.526315789473692</v>
      </c>
      <c r="R118" s="374">
        <f t="shared" si="30"/>
        <v>6.8543451652386702</v>
      </c>
      <c r="S118" s="374">
        <f t="shared" si="30"/>
        <v>3.801843317972347</v>
      </c>
      <c r="T118" s="374">
        <f t="shared" si="30"/>
        <v>5.7851239669421384</v>
      </c>
      <c r="U118" s="374">
        <f t="shared" si="30"/>
        <v>8.9514066496163682</v>
      </c>
      <c r="V118" s="374">
        <f t="shared" si="30"/>
        <v>16.212710765239947</v>
      </c>
      <c r="W118" s="374">
        <f t="shared" si="30"/>
        <v>1.8338727076591184</v>
      </c>
      <c r="X118" s="374">
        <f t="shared" si="30"/>
        <v>1.6216216216216217</v>
      </c>
      <c r="Y118" s="374">
        <f t="shared" si="30"/>
        <v>2.2508038585209094</v>
      </c>
      <c r="Z118" s="374">
        <f t="shared" si="30"/>
        <v>5.3217821782178181</v>
      </c>
      <c r="AA118" s="374">
        <f t="shared" si="30"/>
        <v>3.5838150289017277</v>
      </c>
      <c r="AB118" s="374">
        <f t="shared" si="30"/>
        <v>3.8592508513053416</v>
      </c>
      <c r="AC118" s="374">
        <f t="shared" si="30"/>
        <v>6.4184852374839538</v>
      </c>
      <c r="AD118" s="374">
        <f t="shared" si="30"/>
        <v>4.1666666666666705</v>
      </c>
      <c r="AE118" s="374">
        <f t="shared" si="30"/>
        <v>15.248796147672552</v>
      </c>
      <c r="AF118" s="374">
        <f t="shared" si="30"/>
        <v>0.42149631190726178</v>
      </c>
      <c r="AG118" s="374">
        <f t="shared" ref="AG118:AS118" si="31">(AG31-AG19)/AG19*100</f>
        <v>-2.310536044362292</v>
      </c>
      <c r="AH118" s="374">
        <f t="shared" si="31"/>
        <v>-2.5415444770283426</v>
      </c>
      <c r="AI118" s="374">
        <f t="shared" si="31"/>
        <v>4.0816326530612317</v>
      </c>
      <c r="AJ118" s="374">
        <f t="shared" si="31"/>
        <v>6.602641056422569</v>
      </c>
      <c r="AK118" s="374">
        <f t="shared" si="31"/>
        <v>4.0669856459330216</v>
      </c>
      <c r="AL118" s="374">
        <f t="shared" si="31"/>
        <v>0</v>
      </c>
      <c r="AM118" s="374">
        <f t="shared" si="31"/>
        <v>14.138438880706913</v>
      </c>
      <c r="AN118" s="374">
        <f t="shared" si="31"/>
        <v>18.821603927986892</v>
      </c>
      <c r="AO118" s="374">
        <f t="shared" si="31"/>
        <v>4.6857142857142788</v>
      </c>
      <c r="AP118" s="374">
        <f t="shared" si="31"/>
        <v>2.5299600532623248</v>
      </c>
      <c r="AQ118" s="374">
        <f t="shared" si="31"/>
        <v>-1.9961977186311868</v>
      </c>
      <c r="AR118" s="374">
        <f t="shared" si="31"/>
        <v>1.4285714285714344</v>
      </c>
      <c r="AS118" s="374">
        <f t="shared" si="31"/>
        <v>-28.084752804320729</v>
      </c>
      <c r="AT118" s="374">
        <f t="shared" ref="AT118:BG118" si="32">(AT31-AT19)/AT19*100</f>
        <v>-2.1739130434782634</v>
      </c>
      <c r="AU118" s="374">
        <f t="shared" si="32"/>
        <v>-6.0934891485809661</v>
      </c>
      <c r="AV118" s="374">
        <f t="shared" si="32"/>
        <v>3.729603729603733</v>
      </c>
      <c r="AW118" s="374">
        <f t="shared" si="32"/>
        <v>1.4475271411338824</v>
      </c>
      <c r="AX118" s="374" t="e">
        <f t="shared" si="32"/>
        <v>#DIV/0!</v>
      </c>
      <c r="AY118" s="374">
        <f t="shared" si="32"/>
        <v>9.5607235142118743</v>
      </c>
      <c r="AZ118" s="374">
        <f t="shared" si="32"/>
        <v>9.2089728453364792</v>
      </c>
      <c r="BA118" s="374">
        <f t="shared" si="32"/>
        <v>11.245465538089476</v>
      </c>
      <c r="BB118" s="374">
        <f t="shared" si="32"/>
        <v>7.1346375143843357</v>
      </c>
      <c r="BC118" s="374">
        <f t="shared" si="32"/>
        <v>7.5919335705812649</v>
      </c>
      <c r="BD118" s="374">
        <f t="shared" si="32"/>
        <v>4.7516198704103738</v>
      </c>
      <c r="BE118" s="374">
        <f t="shared" si="32"/>
        <v>10.749999999999993</v>
      </c>
      <c r="BF118" s="374">
        <f t="shared" si="32"/>
        <v>4.7281323877068564</v>
      </c>
      <c r="BG118" s="374">
        <f t="shared" si="32"/>
        <v>5.0285714285714347</v>
      </c>
    </row>
    <row r="119" spans="1:59" s="375" customFormat="1" x14ac:dyDescent="0.2">
      <c r="A119" s="376">
        <v>40330</v>
      </c>
      <c r="B119" s="373">
        <f t="shared" ref="B119:AF119" si="33">(B32-B20)/B20*100</f>
        <v>3.1652989449003548</v>
      </c>
      <c r="C119" s="374">
        <f t="shared" si="33"/>
        <v>-0.71770334928228985</v>
      </c>
      <c r="D119" s="374">
        <f t="shared" si="33"/>
        <v>-1.1947431302270011</v>
      </c>
      <c r="E119" s="374">
        <f t="shared" si="33"/>
        <v>-4.7619047619047619</v>
      </c>
      <c r="F119" s="374">
        <f t="shared" si="33"/>
        <v>-1.4371257485029976</v>
      </c>
      <c r="G119" s="374">
        <f t="shared" si="33"/>
        <v>2.8702640642939152</v>
      </c>
      <c r="H119" s="374">
        <f t="shared" si="33"/>
        <v>-0.66445182724251861</v>
      </c>
      <c r="I119" s="374">
        <f t="shared" si="33"/>
        <v>-5.8748403575989716</v>
      </c>
      <c r="J119" s="374">
        <f t="shared" si="33"/>
        <v>3.8106235565819997</v>
      </c>
      <c r="K119" s="374">
        <f t="shared" si="33"/>
        <v>0.2361275088547849</v>
      </c>
      <c r="L119" s="374">
        <f t="shared" si="33"/>
        <v>9.6385542168674725</v>
      </c>
      <c r="M119" s="374">
        <f t="shared" si="33"/>
        <v>2.0656136087484849</v>
      </c>
      <c r="N119" s="374">
        <f t="shared" si="33"/>
        <v>5.8752997601918358</v>
      </c>
      <c r="O119" s="374">
        <f t="shared" si="33"/>
        <v>1.1494252873563218</v>
      </c>
      <c r="P119" s="374">
        <f t="shared" si="33"/>
        <v>7.5334143377885825</v>
      </c>
      <c r="Q119" s="374">
        <f t="shared" si="33"/>
        <v>10.163111668757836</v>
      </c>
      <c r="R119" s="374">
        <f t="shared" si="33"/>
        <v>6.2500000000000107</v>
      </c>
      <c r="S119" s="374">
        <f t="shared" si="33"/>
        <v>3.720930232558143</v>
      </c>
      <c r="T119" s="374">
        <f t="shared" si="33"/>
        <v>6.4362336114421828</v>
      </c>
      <c r="U119" s="374">
        <f t="shared" si="33"/>
        <v>8.0254777070063668</v>
      </c>
      <c r="V119" s="374">
        <f t="shared" si="33"/>
        <v>16.083009079118039</v>
      </c>
      <c r="W119" s="374">
        <f t="shared" si="33"/>
        <v>1.6163793103448276</v>
      </c>
      <c r="X119" s="374">
        <f t="shared" si="33"/>
        <v>1.5118790496760321</v>
      </c>
      <c r="Y119" s="374">
        <f t="shared" si="33"/>
        <v>2.0320855614973325</v>
      </c>
      <c r="Z119" s="374">
        <f t="shared" si="33"/>
        <v>4.668304668304665</v>
      </c>
      <c r="AA119" s="374">
        <f t="shared" si="33"/>
        <v>2.8571428571428572</v>
      </c>
      <c r="AB119" s="374">
        <f t="shared" si="33"/>
        <v>2.3516237402015774</v>
      </c>
      <c r="AC119" s="374">
        <f t="shared" si="33"/>
        <v>5.2096569250317586</v>
      </c>
      <c r="AD119" s="374">
        <f t="shared" si="33"/>
        <v>4.1666666666666705</v>
      </c>
      <c r="AE119" s="374">
        <f t="shared" si="33"/>
        <v>15.434083601286163</v>
      </c>
      <c r="AF119" s="374">
        <f t="shared" si="33"/>
        <v>0.62827225130889452</v>
      </c>
      <c r="AG119" s="374">
        <f t="shared" ref="AG119:AS119" si="34">(AG32-AG20)/AG20*100</f>
        <v>-1.3071895424836522</v>
      </c>
      <c r="AH119" s="374">
        <f t="shared" si="34"/>
        <v>-2.7237354085603087</v>
      </c>
      <c r="AI119" s="374">
        <f t="shared" si="34"/>
        <v>3.6427732079906092</v>
      </c>
      <c r="AJ119" s="374">
        <f t="shared" si="34"/>
        <v>7.0658682634730603</v>
      </c>
      <c r="AK119" s="374">
        <f t="shared" si="34"/>
        <v>2.7348394768133311</v>
      </c>
      <c r="AL119" s="374">
        <f t="shared" si="34"/>
        <v>-0.29970029970029688</v>
      </c>
      <c r="AM119" s="374">
        <f t="shared" si="34"/>
        <v>9.8693759071117508</v>
      </c>
      <c r="AN119" s="374">
        <f t="shared" si="34"/>
        <v>12.479999999999995</v>
      </c>
      <c r="AO119" s="374">
        <f t="shared" si="34"/>
        <v>3.8812785388127922</v>
      </c>
      <c r="AP119" s="374">
        <f t="shared" si="34"/>
        <v>1.9788918205804751</v>
      </c>
      <c r="AQ119" s="374">
        <f t="shared" si="34"/>
        <v>-2.190476190476188</v>
      </c>
      <c r="AR119" s="374">
        <f t="shared" si="34"/>
        <v>1.4285714285714344</v>
      </c>
      <c r="AS119" s="374">
        <f t="shared" si="34"/>
        <v>-30.376003379805656</v>
      </c>
      <c r="AT119" s="374">
        <f t="shared" ref="AT119:BG119" si="35">(AT32-AT20)/AT20*100</f>
        <v>-2.0854021847070592</v>
      </c>
      <c r="AU119" s="374">
        <f t="shared" si="35"/>
        <v>-6.8333333333333357</v>
      </c>
      <c r="AV119" s="374">
        <f t="shared" si="35"/>
        <v>3.729603729603733</v>
      </c>
      <c r="AW119" s="374">
        <f t="shared" si="35"/>
        <v>3.8413878562577373</v>
      </c>
      <c r="AX119" s="374" t="e">
        <f t="shared" si="35"/>
        <v>#DIV/0!</v>
      </c>
      <c r="AY119" s="374">
        <f t="shared" si="35"/>
        <v>9.5607235142118743</v>
      </c>
      <c r="AZ119" s="374">
        <f t="shared" si="35"/>
        <v>12.135355892648764</v>
      </c>
      <c r="BA119" s="374">
        <f t="shared" si="35"/>
        <v>9.004739336492884</v>
      </c>
      <c r="BB119" s="374">
        <f t="shared" si="35"/>
        <v>15.481651376146788</v>
      </c>
      <c r="BC119" s="374">
        <f t="shared" si="35"/>
        <v>6.9739952718676195</v>
      </c>
      <c r="BD119" s="374">
        <f t="shared" si="35"/>
        <v>1.9148936170212734</v>
      </c>
      <c r="BE119" s="374">
        <f t="shared" si="35"/>
        <v>10.749999999999993</v>
      </c>
      <c r="BF119" s="374">
        <f t="shared" si="35"/>
        <v>4.3580683156654754</v>
      </c>
      <c r="BG119" s="374">
        <f t="shared" si="35"/>
        <v>5.0285714285714347</v>
      </c>
    </row>
    <row r="120" spans="1:59" s="375" customFormat="1" x14ac:dyDescent="0.2">
      <c r="A120" s="376">
        <v>40360</v>
      </c>
      <c r="B120" s="373">
        <f t="shared" ref="B120:AF120" si="36">(B33-B21)/B21*100</f>
        <v>2.9103608847497089</v>
      </c>
      <c r="C120" s="374">
        <f t="shared" si="36"/>
        <v>0.48250904704462172</v>
      </c>
      <c r="D120" s="374">
        <f t="shared" si="36"/>
        <v>0.24154589371981022</v>
      </c>
      <c r="E120" s="374">
        <f t="shared" si="36"/>
        <v>-3.9615846338535383</v>
      </c>
      <c r="F120" s="374">
        <f t="shared" si="36"/>
        <v>0.1218026796589629</v>
      </c>
      <c r="G120" s="374">
        <f t="shared" si="36"/>
        <v>0.33860045146728152</v>
      </c>
      <c r="H120" s="374">
        <f t="shared" si="36"/>
        <v>0.22471910112359869</v>
      </c>
      <c r="I120" s="374">
        <f t="shared" si="36"/>
        <v>-5.8974358974358907</v>
      </c>
      <c r="J120" s="374">
        <f t="shared" si="36"/>
        <v>5.6581986143187137</v>
      </c>
      <c r="K120" s="374">
        <f t="shared" si="36"/>
        <v>6.1519903498190516</v>
      </c>
      <c r="L120" s="374">
        <f t="shared" si="36"/>
        <v>8.2777036048063923</v>
      </c>
      <c r="M120" s="374">
        <f t="shared" si="36"/>
        <v>0.84235860409145946</v>
      </c>
      <c r="N120" s="374">
        <f t="shared" si="36"/>
        <v>5.0059594755661365</v>
      </c>
      <c r="O120" s="374">
        <f t="shared" si="36"/>
        <v>3.7383177570093498</v>
      </c>
      <c r="P120" s="374">
        <f t="shared" si="36"/>
        <v>5.3956834532374103</v>
      </c>
      <c r="Q120" s="374">
        <f t="shared" si="36"/>
        <v>9.9875156054931349</v>
      </c>
      <c r="R120" s="374">
        <f t="shared" si="36"/>
        <v>6.7319461444308448</v>
      </c>
      <c r="S120" s="374">
        <f t="shared" si="36"/>
        <v>4.418604651162787</v>
      </c>
      <c r="T120" s="374">
        <f t="shared" si="36"/>
        <v>6.3679245283018933</v>
      </c>
      <c r="U120" s="374">
        <f t="shared" si="36"/>
        <v>8.0050825921219779</v>
      </c>
      <c r="V120" s="374">
        <f t="shared" si="36"/>
        <v>15.186615186615182</v>
      </c>
      <c r="W120" s="374">
        <f t="shared" si="36"/>
        <v>1.2889366272824951</v>
      </c>
      <c r="X120" s="374">
        <f t="shared" si="36"/>
        <v>1.2931034482758652</v>
      </c>
      <c r="Y120" s="374">
        <f t="shared" si="36"/>
        <v>1.2752391073326279</v>
      </c>
      <c r="Z120" s="374">
        <f t="shared" si="36"/>
        <v>4.4205495818399072</v>
      </c>
      <c r="AA120" s="374">
        <f t="shared" si="36"/>
        <v>2.8571428571428572</v>
      </c>
      <c r="AB120" s="374">
        <f t="shared" si="36"/>
        <v>2.3516237402015774</v>
      </c>
      <c r="AC120" s="374">
        <f t="shared" si="36"/>
        <v>4.4025157232704402</v>
      </c>
      <c r="AD120" s="374">
        <f t="shared" si="36"/>
        <v>5.7499999999999929</v>
      </c>
      <c r="AE120" s="374">
        <f t="shared" si="36"/>
        <v>11.142061281337048</v>
      </c>
      <c r="AF120" s="374">
        <f t="shared" si="36"/>
        <v>0.52410901467505233</v>
      </c>
      <c r="AG120" s="374">
        <f t="shared" ref="AG120:AS120" si="37">(AG33-AG21)/AG21*100</f>
        <v>-1.6791044776119375</v>
      </c>
      <c r="AH120" s="374">
        <f t="shared" si="37"/>
        <v>-2.8375733855185965</v>
      </c>
      <c r="AI120" s="374">
        <f t="shared" si="37"/>
        <v>3.8823529411764675</v>
      </c>
      <c r="AJ120" s="374">
        <f t="shared" si="37"/>
        <v>7.2966507177033595</v>
      </c>
      <c r="AK120" s="374">
        <f t="shared" si="37"/>
        <v>1.6509433962264219</v>
      </c>
      <c r="AL120" s="374">
        <f t="shared" si="37"/>
        <v>0.10040160642571137</v>
      </c>
      <c r="AM120" s="374">
        <f t="shared" si="37"/>
        <v>4.4630404463040483</v>
      </c>
      <c r="AN120" s="374">
        <f t="shared" si="37"/>
        <v>4.8706240487062447</v>
      </c>
      <c r="AO120" s="374">
        <f t="shared" si="37"/>
        <v>3.7120359955005586</v>
      </c>
      <c r="AP120" s="374">
        <f t="shared" si="37"/>
        <v>1.9788918205804751</v>
      </c>
      <c r="AQ120" s="374">
        <f t="shared" si="37"/>
        <v>-2.5689819219790571</v>
      </c>
      <c r="AR120" s="374">
        <f t="shared" si="37"/>
        <v>1.4285714285714344</v>
      </c>
      <c r="AS120" s="374">
        <f t="shared" si="37"/>
        <v>-33.4592779177162</v>
      </c>
      <c r="AT120" s="374">
        <f t="shared" ref="AT120:BG120" si="38">(AT33-AT21)/AT21*100</f>
        <v>-4.4247787610619467</v>
      </c>
      <c r="AU120" s="374">
        <f t="shared" si="38"/>
        <v>-9.6026490066225119</v>
      </c>
      <c r="AV120" s="374">
        <f t="shared" si="38"/>
        <v>4.1958041958042056</v>
      </c>
      <c r="AW120" s="374">
        <f t="shared" si="38"/>
        <v>-0.36014405762304585</v>
      </c>
      <c r="AX120" s="374" t="e">
        <f t="shared" si="38"/>
        <v>#DIV/0!</v>
      </c>
      <c r="AY120" s="374">
        <f t="shared" si="38"/>
        <v>9.5607235142118743</v>
      </c>
      <c r="AZ120" s="374">
        <f t="shared" si="38"/>
        <v>7.217694994179265</v>
      </c>
      <c r="BA120" s="374">
        <f t="shared" si="38"/>
        <v>9.2089728453364792</v>
      </c>
      <c r="BB120" s="374">
        <f t="shared" si="38"/>
        <v>4.9255441008018295</v>
      </c>
      <c r="BC120" s="374">
        <f t="shared" si="38"/>
        <v>5.8207217694994178</v>
      </c>
      <c r="BD120" s="374">
        <f t="shared" si="38"/>
        <v>0.42462845010614808</v>
      </c>
      <c r="BE120" s="374">
        <f t="shared" si="38"/>
        <v>7.2904009720534635</v>
      </c>
      <c r="BF120" s="374">
        <f t="shared" si="38"/>
        <v>4.0697674418604652</v>
      </c>
      <c r="BG120" s="374">
        <f t="shared" si="38"/>
        <v>7.4285714285714288</v>
      </c>
    </row>
    <row r="121" spans="1:59" s="375" customFormat="1" x14ac:dyDescent="0.2">
      <c r="A121" s="376">
        <v>40391</v>
      </c>
      <c r="B121" s="373">
        <f t="shared" ref="B121:AF121" si="39">(B34-B22)/B22*100</f>
        <v>2.7906976744186114</v>
      </c>
      <c r="C121" s="374">
        <f t="shared" si="39"/>
        <v>0.72376357056694118</v>
      </c>
      <c r="D121" s="374">
        <f t="shared" si="39"/>
        <v>0.60386473429951693</v>
      </c>
      <c r="E121" s="374">
        <f t="shared" si="39"/>
        <v>-2.6699029126213625</v>
      </c>
      <c r="F121" s="374">
        <f t="shared" si="39"/>
        <v>1.348039215686285</v>
      </c>
      <c r="G121" s="374">
        <f t="shared" si="39"/>
        <v>-0.22547914317925913</v>
      </c>
      <c r="H121" s="374">
        <f t="shared" si="39"/>
        <v>0.11123470522802481</v>
      </c>
      <c r="I121" s="374">
        <f t="shared" si="39"/>
        <v>-4.7989623865110103</v>
      </c>
      <c r="J121" s="374">
        <f t="shared" si="39"/>
        <v>5.5299539170506877</v>
      </c>
      <c r="K121" s="374">
        <f t="shared" si="39"/>
        <v>4.9822064056939537</v>
      </c>
      <c r="L121" s="374">
        <f t="shared" si="39"/>
        <v>6.7729083665338763</v>
      </c>
      <c r="M121" s="374">
        <f t="shared" si="39"/>
        <v>0.95923261390886938</v>
      </c>
      <c r="N121" s="374">
        <f t="shared" si="39"/>
        <v>3.1542056074766394</v>
      </c>
      <c r="O121" s="374">
        <f t="shared" si="39"/>
        <v>-2.9115341545352678</v>
      </c>
      <c r="P121" s="374">
        <f t="shared" si="39"/>
        <v>4.846335697399538</v>
      </c>
      <c r="Q121" s="374">
        <f t="shared" si="39"/>
        <v>7.6829268292682897</v>
      </c>
      <c r="R121" s="374">
        <f t="shared" si="39"/>
        <v>7.2303921568627523</v>
      </c>
      <c r="S121" s="374">
        <f t="shared" si="39"/>
        <v>4.5191193511008176</v>
      </c>
      <c r="T121" s="374">
        <f t="shared" si="39"/>
        <v>6.5165876777251182</v>
      </c>
      <c r="U121" s="374">
        <f t="shared" si="39"/>
        <v>9.3350383631713516</v>
      </c>
      <c r="V121" s="374">
        <f t="shared" si="39"/>
        <v>7.9710144927536337</v>
      </c>
      <c r="W121" s="374">
        <f t="shared" si="39"/>
        <v>0.96359743040684309</v>
      </c>
      <c r="X121" s="374">
        <f t="shared" si="39"/>
        <v>0.85929108485500694</v>
      </c>
      <c r="Y121" s="374">
        <f t="shared" si="39"/>
        <v>1.164021164021158</v>
      </c>
      <c r="Z121" s="374">
        <f t="shared" si="39"/>
        <v>4.7846889952153111</v>
      </c>
      <c r="AA121" s="374">
        <f t="shared" si="39"/>
        <v>2.8571428571428572</v>
      </c>
      <c r="AB121" s="374">
        <f t="shared" si="39"/>
        <v>2.3516237402015774</v>
      </c>
      <c r="AC121" s="374">
        <f t="shared" si="39"/>
        <v>5.3549190535491871</v>
      </c>
      <c r="AD121" s="374">
        <f t="shared" si="39"/>
        <v>5.7499999999999929</v>
      </c>
      <c r="AE121" s="374">
        <f t="shared" si="39"/>
        <v>12.535211267605643</v>
      </c>
      <c r="AF121" s="374">
        <f t="shared" si="39"/>
        <v>-0.10515247108306448</v>
      </c>
      <c r="AG121" s="374">
        <f t="shared" ref="AG121:AS121" si="40">(AG34-AG22)/AG22*100</f>
        <v>-2.9300567107750419</v>
      </c>
      <c r="AH121" s="374">
        <f t="shared" si="40"/>
        <v>-3.4046692607003894</v>
      </c>
      <c r="AI121" s="374">
        <f t="shared" si="40"/>
        <v>4.0047114252061142</v>
      </c>
      <c r="AJ121" s="374">
        <f t="shared" si="40"/>
        <v>7.3985680190930827</v>
      </c>
      <c r="AK121" s="374">
        <f t="shared" si="40"/>
        <v>1.6548463356974064</v>
      </c>
      <c r="AL121" s="374">
        <f t="shared" si="40"/>
        <v>-0.59880239520958933</v>
      </c>
      <c r="AM121" s="374">
        <f t="shared" si="40"/>
        <v>5.2556818181818015</v>
      </c>
      <c r="AN121" s="374">
        <f t="shared" si="40"/>
        <v>6.4162754303599394</v>
      </c>
      <c r="AO121" s="374">
        <f t="shared" si="40"/>
        <v>2.5784753363228665</v>
      </c>
      <c r="AP121" s="374">
        <f t="shared" si="40"/>
        <v>1.9788918205804751</v>
      </c>
      <c r="AQ121" s="374">
        <f t="shared" si="40"/>
        <v>-3.6551077788191244</v>
      </c>
      <c r="AR121" s="374">
        <f t="shared" si="40"/>
        <v>-0.49800796812749004</v>
      </c>
      <c r="AS121" s="374">
        <f t="shared" si="40"/>
        <v>-29.964381121994649</v>
      </c>
      <c r="AT121" s="374">
        <f t="shared" ref="AT121:BG121" si="41">(AT34-AT22)/AT22*100</f>
        <v>-3.4516765285996049</v>
      </c>
      <c r="AU121" s="374">
        <f t="shared" si="41"/>
        <v>-9.6073517126148698</v>
      </c>
      <c r="AV121" s="374">
        <f t="shared" si="41"/>
        <v>5.5363321799307927</v>
      </c>
      <c r="AW121" s="374">
        <f t="shared" si="41"/>
        <v>1.9207683073229394</v>
      </c>
      <c r="AX121" s="374" t="e">
        <f t="shared" si="41"/>
        <v>#DIV/0!</v>
      </c>
      <c r="AY121" s="374">
        <f t="shared" si="41"/>
        <v>9.5607235142118743</v>
      </c>
      <c r="AZ121" s="374">
        <f t="shared" si="41"/>
        <v>5.6647398843930707</v>
      </c>
      <c r="BA121" s="374">
        <f t="shared" si="41"/>
        <v>7.9439252336448734</v>
      </c>
      <c r="BB121" s="374">
        <f t="shared" si="41"/>
        <v>3.085714285714289</v>
      </c>
      <c r="BC121" s="374">
        <f t="shared" si="41"/>
        <v>5.9371362048893994</v>
      </c>
      <c r="BD121" s="374">
        <f t="shared" si="41"/>
        <v>0</v>
      </c>
      <c r="BE121" s="374">
        <f t="shared" si="41"/>
        <v>7.2904009720534635</v>
      </c>
      <c r="BF121" s="374">
        <f t="shared" si="41"/>
        <v>4.0697674418604652</v>
      </c>
      <c r="BG121" s="374">
        <f t="shared" si="41"/>
        <v>7.4285714285714288</v>
      </c>
    </row>
    <row r="122" spans="1:59" s="375" customFormat="1" x14ac:dyDescent="0.2">
      <c r="A122" s="376">
        <v>40422</v>
      </c>
      <c r="B122" s="373">
        <f t="shared" ref="B122:AF122" si="42">(B35-B23)/B23*100</f>
        <v>2.5522041763341101</v>
      </c>
      <c r="C122" s="374">
        <f t="shared" si="42"/>
        <v>0.48250904704462172</v>
      </c>
      <c r="D122" s="374">
        <f t="shared" si="42"/>
        <v>0.24154589371981022</v>
      </c>
      <c r="E122" s="374">
        <f t="shared" si="42"/>
        <v>-2.9090909090909158</v>
      </c>
      <c r="F122" s="374">
        <f t="shared" si="42"/>
        <v>1.604938271604935</v>
      </c>
      <c r="G122" s="374">
        <f t="shared" si="42"/>
        <v>0</v>
      </c>
      <c r="H122" s="374">
        <f t="shared" si="42"/>
        <v>-1.662971175166297</v>
      </c>
      <c r="I122" s="374">
        <f t="shared" si="42"/>
        <v>-2.7343749999999929</v>
      </c>
      <c r="J122" s="374">
        <f t="shared" si="42"/>
        <v>7.354685646500597</v>
      </c>
      <c r="K122" s="374">
        <f t="shared" si="42"/>
        <v>2.6963657678780741</v>
      </c>
      <c r="L122" s="374">
        <f t="shared" si="42"/>
        <v>6.349206349206364</v>
      </c>
      <c r="M122" s="374">
        <f t="shared" si="42"/>
        <v>0.35629453681709877</v>
      </c>
      <c r="N122" s="374">
        <f t="shared" si="42"/>
        <v>4.117647058823529</v>
      </c>
      <c r="O122" s="374">
        <f t="shared" si="42"/>
        <v>1.8475750577367305</v>
      </c>
      <c r="P122" s="374">
        <f t="shared" si="42"/>
        <v>4.9763033175355309</v>
      </c>
      <c r="Q122" s="374">
        <f t="shared" si="42"/>
        <v>7.2815533980582519</v>
      </c>
      <c r="R122" s="374">
        <f t="shared" si="42"/>
        <v>6.4713064713064679</v>
      </c>
      <c r="S122" s="374">
        <f t="shared" si="42"/>
        <v>3.5838150289017277</v>
      </c>
      <c r="T122" s="374">
        <f t="shared" si="42"/>
        <v>4.8693586698337228</v>
      </c>
      <c r="U122" s="374">
        <f t="shared" si="42"/>
        <v>8.640406607369755</v>
      </c>
      <c r="V122" s="374">
        <f t="shared" si="42"/>
        <v>8.4033613445378155</v>
      </c>
      <c r="W122" s="374">
        <f t="shared" si="42"/>
        <v>0.64034151547491391</v>
      </c>
      <c r="X122" s="374">
        <f t="shared" si="42"/>
        <v>0.64308681672026646</v>
      </c>
      <c r="Y122" s="374">
        <f t="shared" si="42"/>
        <v>1.1615628299894343</v>
      </c>
      <c r="Z122" s="374">
        <f t="shared" si="42"/>
        <v>4.1617122473246138</v>
      </c>
      <c r="AA122" s="374">
        <f t="shared" si="42"/>
        <v>2.8344671201814058</v>
      </c>
      <c r="AB122" s="374">
        <f t="shared" si="42"/>
        <v>1.1098779134295229</v>
      </c>
      <c r="AC122" s="374">
        <f t="shared" si="42"/>
        <v>6.0794044665012485</v>
      </c>
      <c r="AD122" s="374">
        <f t="shared" si="42"/>
        <v>5.7499999999999929</v>
      </c>
      <c r="AE122" s="374">
        <f t="shared" si="42"/>
        <v>11.748251748251755</v>
      </c>
      <c r="AF122" s="374">
        <f t="shared" si="42"/>
        <v>0.4206098843322878</v>
      </c>
      <c r="AG122" s="374">
        <f t="shared" ref="AG122:AS122" si="43">(AG35-AG23)/AG23*100</f>
        <v>-1.6159695817490523</v>
      </c>
      <c r="AH122" s="374">
        <f t="shared" si="43"/>
        <v>-2.9411764705882351</v>
      </c>
      <c r="AI122" s="374">
        <f t="shared" si="43"/>
        <v>3.7339556592765493</v>
      </c>
      <c r="AJ122" s="374">
        <f t="shared" si="43"/>
        <v>7.3985680190930827</v>
      </c>
      <c r="AK122" s="374">
        <f t="shared" si="43"/>
        <v>0.58616647127784294</v>
      </c>
      <c r="AL122" s="374">
        <f t="shared" si="43"/>
        <v>-0.50050050050050054</v>
      </c>
      <c r="AM122" s="374">
        <f t="shared" si="43"/>
        <v>1.2362637362637441</v>
      </c>
      <c r="AN122" s="374">
        <f t="shared" si="43"/>
        <v>0.29850746268657141</v>
      </c>
      <c r="AO122" s="374">
        <f t="shared" si="43"/>
        <v>3.3519553072625698</v>
      </c>
      <c r="AP122" s="374">
        <f t="shared" si="43"/>
        <v>1.8445322793148766</v>
      </c>
      <c r="AQ122" s="374">
        <f t="shared" si="43"/>
        <v>-3.1161473087818803</v>
      </c>
      <c r="AR122" s="374">
        <f t="shared" si="43"/>
        <v>-9.9999999999994316E-2</v>
      </c>
      <c r="AS122" s="374">
        <f t="shared" si="43"/>
        <v>-29.523368810735761</v>
      </c>
      <c r="AT122" s="374">
        <f t="shared" ref="AT122:BG122" si="44">(AT35-AT23)/AT23*100</f>
        <v>-3.9331366764995082</v>
      </c>
      <c r="AU122" s="374">
        <f t="shared" si="44"/>
        <v>-8.960270498732033</v>
      </c>
      <c r="AV122" s="374">
        <f t="shared" si="44"/>
        <v>5.6192660550458617</v>
      </c>
      <c r="AW122" s="374">
        <f t="shared" si="44"/>
        <v>-2.4305555555555651</v>
      </c>
      <c r="AX122" s="374" t="e">
        <f t="shared" si="44"/>
        <v>#DIV/0!</v>
      </c>
      <c r="AY122" s="374">
        <f t="shared" si="44"/>
        <v>9.5607235142118743</v>
      </c>
      <c r="AZ122" s="374">
        <f t="shared" si="44"/>
        <v>6.0046189376443451</v>
      </c>
      <c r="BA122" s="374">
        <f t="shared" si="44"/>
        <v>8.0607476635514104</v>
      </c>
      <c r="BB122" s="374">
        <f t="shared" si="44"/>
        <v>3.6488027366020552</v>
      </c>
      <c r="BC122" s="374">
        <f t="shared" si="44"/>
        <v>5.8139534883720927</v>
      </c>
      <c r="BD122" s="374">
        <f t="shared" si="44"/>
        <v>-0.41928721174004785</v>
      </c>
      <c r="BE122" s="374">
        <f t="shared" si="44"/>
        <v>7.2904009720534635</v>
      </c>
      <c r="BF122" s="374">
        <f t="shared" si="44"/>
        <v>4.0697674418604652</v>
      </c>
      <c r="BG122" s="374">
        <f t="shared" si="44"/>
        <v>7.4285714285714288</v>
      </c>
    </row>
    <row r="123" spans="1:59" s="375" customFormat="1" x14ac:dyDescent="0.2">
      <c r="A123" s="376">
        <v>40452</v>
      </c>
      <c r="B123" s="373">
        <f t="shared" ref="B123:AF123" si="45">(B36-B24)/B24*100</f>
        <v>2.5492468134414867</v>
      </c>
      <c r="C123" s="374">
        <f t="shared" si="45"/>
        <v>0.11976047904190935</v>
      </c>
      <c r="D123" s="374">
        <f t="shared" si="45"/>
        <v>0</v>
      </c>
      <c r="E123" s="374">
        <f t="shared" si="45"/>
        <v>-1.1002444987774957</v>
      </c>
      <c r="F123" s="374">
        <f t="shared" si="45"/>
        <v>1.4742014742014602</v>
      </c>
      <c r="G123" s="374">
        <f t="shared" si="45"/>
        <v>-2.6755852842809427</v>
      </c>
      <c r="H123" s="374">
        <f t="shared" si="45"/>
        <v>-1.336302895322943</v>
      </c>
      <c r="I123" s="374">
        <f t="shared" si="45"/>
        <v>-1.953125</v>
      </c>
      <c r="J123" s="374">
        <f t="shared" si="45"/>
        <v>7.3512252042006967</v>
      </c>
      <c r="K123" s="374">
        <f t="shared" si="45"/>
        <v>-3.5359116022099477</v>
      </c>
      <c r="L123" s="374">
        <f t="shared" si="45"/>
        <v>7.0478723404255277</v>
      </c>
      <c r="M123" s="374">
        <f t="shared" si="45"/>
        <v>0.47114252061247519</v>
      </c>
      <c r="N123" s="374">
        <f t="shared" si="45"/>
        <v>3.6130536130536233</v>
      </c>
      <c r="O123" s="374">
        <f t="shared" si="45"/>
        <v>0.3424657534246705</v>
      </c>
      <c r="P123" s="374">
        <f t="shared" si="45"/>
        <v>4.6893317702227435</v>
      </c>
      <c r="Q123" s="374">
        <f t="shared" si="45"/>
        <v>7.0217917675544932</v>
      </c>
      <c r="R123" s="374">
        <f t="shared" si="45"/>
        <v>6.4634146341463374</v>
      </c>
      <c r="S123" s="374">
        <f t="shared" si="45"/>
        <v>4.5243619489559066</v>
      </c>
      <c r="T123" s="374">
        <f t="shared" si="45"/>
        <v>4.9763033175355309</v>
      </c>
      <c r="U123" s="374">
        <f t="shared" si="45"/>
        <v>8.0910240202275681</v>
      </c>
      <c r="V123" s="374">
        <f t="shared" si="45"/>
        <v>8.1534772182254169</v>
      </c>
      <c r="W123" s="374">
        <f t="shared" si="45"/>
        <v>0.42553191489362308</v>
      </c>
      <c r="X123" s="374">
        <f t="shared" si="45"/>
        <v>0.32017075773745696</v>
      </c>
      <c r="Y123" s="374">
        <f t="shared" si="45"/>
        <v>0.9483667017913503</v>
      </c>
      <c r="Z123" s="374">
        <f t="shared" si="45"/>
        <v>4.0380047505938137</v>
      </c>
      <c r="AA123" s="374">
        <f t="shared" si="45"/>
        <v>2.8344671201814058</v>
      </c>
      <c r="AB123" s="374">
        <f t="shared" si="45"/>
        <v>1.1098779134295229</v>
      </c>
      <c r="AC123" s="374">
        <f t="shared" si="45"/>
        <v>5.6720098643649921</v>
      </c>
      <c r="AD123" s="374">
        <f t="shared" si="45"/>
        <v>5.7499999999999929</v>
      </c>
      <c r="AE123" s="374">
        <f t="shared" si="45"/>
        <v>10.987482614742685</v>
      </c>
      <c r="AF123" s="374">
        <f t="shared" si="45"/>
        <v>0.84388185654008141</v>
      </c>
      <c r="AG123" s="374">
        <f t="shared" ref="AG123:AS123" si="46">(AG36-AG24)/AG24*100</f>
        <v>-1.9924098671726835</v>
      </c>
      <c r="AH123" s="374">
        <f t="shared" si="46"/>
        <v>-1.9821605550049552</v>
      </c>
      <c r="AI123" s="374">
        <f t="shared" si="46"/>
        <v>4.4496487119437909</v>
      </c>
      <c r="AJ123" s="374">
        <f t="shared" si="46"/>
        <v>7.4162679425837359</v>
      </c>
      <c r="AK123" s="374">
        <f t="shared" si="46"/>
        <v>1.8934911242603485</v>
      </c>
      <c r="AL123" s="374">
        <f t="shared" si="46"/>
        <v>0.60120240480962783</v>
      </c>
      <c r="AM123" s="374">
        <f t="shared" si="46"/>
        <v>4.9857549857549861</v>
      </c>
      <c r="AN123" s="374">
        <f t="shared" si="46"/>
        <v>6.2893081761006178</v>
      </c>
      <c r="AO123" s="374">
        <f t="shared" si="46"/>
        <v>2.8121484814398197</v>
      </c>
      <c r="AP123" s="374">
        <f t="shared" si="46"/>
        <v>1.8445322793148766</v>
      </c>
      <c r="AQ123" s="374">
        <f t="shared" si="46"/>
        <v>-2.6590693257359899</v>
      </c>
      <c r="AR123" s="374">
        <f t="shared" si="46"/>
        <v>-9.9999999999994316E-2</v>
      </c>
      <c r="AS123" s="374">
        <f t="shared" si="46"/>
        <v>-26.161369193154034</v>
      </c>
      <c r="AT123" s="374">
        <f t="shared" ref="AT123:BG123" si="47">(AT36-AT24)/AT24*100</f>
        <v>-1.6932270916334689</v>
      </c>
      <c r="AU123" s="374">
        <f t="shared" si="47"/>
        <v>-6.7357512953367848</v>
      </c>
      <c r="AV123" s="374">
        <f t="shared" si="47"/>
        <v>5.6192660550458617</v>
      </c>
      <c r="AW123" s="374">
        <f t="shared" si="47"/>
        <v>1.9698725376593313</v>
      </c>
      <c r="AX123" s="374" t="e">
        <f t="shared" si="47"/>
        <v>#DIV/0!</v>
      </c>
      <c r="AY123" s="374">
        <f t="shared" si="47"/>
        <v>9.5607235142118743</v>
      </c>
      <c r="AZ123" s="374">
        <f t="shared" si="47"/>
        <v>5.72737686139748</v>
      </c>
      <c r="BA123" s="374">
        <f t="shared" si="47"/>
        <v>6.4516129032258158</v>
      </c>
      <c r="BB123" s="374">
        <f t="shared" si="47"/>
        <v>5.0171037628278121</v>
      </c>
      <c r="BC123" s="374">
        <f t="shared" si="47"/>
        <v>5.4461181923522632</v>
      </c>
      <c r="BD123" s="374">
        <f t="shared" si="47"/>
        <v>-0.42105263157895334</v>
      </c>
      <c r="BE123" s="374">
        <f t="shared" si="47"/>
        <v>7.2904009720534635</v>
      </c>
      <c r="BF123" s="374">
        <f t="shared" si="47"/>
        <v>4.0697674418604652</v>
      </c>
      <c r="BG123" s="374">
        <f t="shared" si="47"/>
        <v>6.0742407199100015</v>
      </c>
    </row>
    <row r="124" spans="1:59" s="375" customFormat="1" x14ac:dyDescent="0.2">
      <c r="A124" s="376">
        <v>40483</v>
      </c>
      <c r="B124" s="373">
        <f t="shared" ref="B124:AF124" si="48">(B37-B25)/B25*100</f>
        <v>2.9002320185614847</v>
      </c>
      <c r="C124" s="374">
        <f t="shared" si="48"/>
        <v>1.445783132530124</v>
      </c>
      <c r="D124" s="374">
        <f t="shared" si="48"/>
        <v>1.4492753623188441</v>
      </c>
      <c r="E124" s="374">
        <f t="shared" si="48"/>
        <v>2.0910209102091057</v>
      </c>
      <c r="F124" s="374">
        <f t="shared" si="48"/>
        <v>1.4652014652014511</v>
      </c>
      <c r="G124" s="374">
        <f t="shared" si="48"/>
        <v>-1.1363636363636365</v>
      </c>
      <c r="H124" s="374">
        <f t="shared" si="48"/>
        <v>-1.997780244173138</v>
      </c>
      <c r="I124" s="374">
        <f t="shared" si="48"/>
        <v>3.3738191632928474</v>
      </c>
      <c r="J124" s="374">
        <f t="shared" si="48"/>
        <v>6.2015503875969085</v>
      </c>
      <c r="K124" s="374">
        <f t="shared" si="48"/>
        <v>-1.0452961672473771</v>
      </c>
      <c r="L124" s="374">
        <f t="shared" si="48"/>
        <v>7.3976221928665709</v>
      </c>
      <c r="M124" s="374">
        <f t="shared" si="48"/>
        <v>1.1778563015312131</v>
      </c>
      <c r="N124" s="374">
        <f t="shared" si="48"/>
        <v>2.1914648212225969</v>
      </c>
      <c r="O124" s="374">
        <f t="shared" si="48"/>
        <v>-1.7084282460136675</v>
      </c>
      <c r="P124" s="374">
        <f t="shared" si="48"/>
        <v>3.5921205098493725</v>
      </c>
      <c r="Q124" s="374">
        <f t="shared" si="48"/>
        <v>7.1256038647343063</v>
      </c>
      <c r="R124" s="374">
        <f t="shared" si="48"/>
        <v>6.4634146341463374</v>
      </c>
      <c r="S124" s="374">
        <f t="shared" si="48"/>
        <v>4.1618497109826524</v>
      </c>
      <c r="T124" s="374">
        <f t="shared" si="48"/>
        <v>5.1825677267373278</v>
      </c>
      <c r="U124" s="374">
        <f t="shared" si="48"/>
        <v>8.2382762991127994</v>
      </c>
      <c r="V124" s="374">
        <f t="shared" si="48"/>
        <v>8.2240762812872354</v>
      </c>
      <c r="W124" s="374">
        <f t="shared" si="48"/>
        <v>0.53134962805526043</v>
      </c>
      <c r="X124" s="374">
        <f t="shared" si="48"/>
        <v>0.42689434364993756</v>
      </c>
      <c r="Y124" s="374">
        <f t="shared" si="48"/>
        <v>0.94736842105263752</v>
      </c>
      <c r="Z124" s="374">
        <f t="shared" si="48"/>
        <v>3.9145907473309571</v>
      </c>
      <c r="AA124" s="374">
        <f t="shared" si="48"/>
        <v>2.8344671201814058</v>
      </c>
      <c r="AB124" s="374">
        <f t="shared" si="48"/>
        <v>1.1098779134295229</v>
      </c>
      <c r="AC124" s="374">
        <f t="shared" si="48"/>
        <v>5.2567237163814147</v>
      </c>
      <c r="AD124" s="374">
        <f t="shared" si="48"/>
        <v>5.7499999999999929</v>
      </c>
      <c r="AE124" s="374">
        <f t="shared" si="48"/>
        <v>10.97222222222223</v>
      </c>
      <c r="AF124" s="374">
        <f t="shared" si="48"/>
        <v>0.7399577167019058</v>
      </c>
      <c r="AG124" s="374">
        <f t="shared" ref="AG124" si="49">(AG37-AG25)/AG25*100</f>
        <v>-2.5616698292220139</v>
      </c>
      <c r="AH124" s="374">
        <f t="shared" ref="AH124:AS124" si="50">(AH37-AH25)/AH25*100</f>
        <v>-1.9920318725099602</v>
      </c>
      <c r="AI124" s="374">
        <f t="shared" si="50"/>
        <v>4.4496487119437909</v>
      </c>
      <c r="AJ124" s="374">
        <f t="shared" si="50"/>
        <v>7.389749702026208</v>
      </c>
      <c r="AK124" s="374">
        <f t="shared" si="50"/>
        <v>2.3696682464454977</v>
      </c>
      <c r="AL124" s="374">
        <f t="shared" si="50"/>
        <v>0.10020040080161176</v>
      </c>
      <c r="AM124" s="374">
        <f t="shared" si="50"/>
        <v>6.8473609129814719</v>
      </c>
      <c r="AN124" s="374">
        <f t="shared" si="50"/>
        <v>8.9622641509433887</v>
      </c>
      <c r="AO124" s="374">
        <f t="shared" si="50"/>
        <v>3.2805429864253299</v>
      </c>
      <c r="AP124" s="374">
        <f t="shared" si="50"/>
        <v>1.8445322793148766</v>
      </c>
      <c r="AQ124" s="374">
        <f t="shared" si="50"/>
        <v>-2.759276879162694</v>
      </c>
      <c r="AR124" s="374">
        <f t="shared" si="50"/>
        <v>0</v>
      </c>
      <c r="AS124" s="374">
        <f t="shared" si="50"/>
        <v>-28.790882061446986</v>
      </c>
      <c r="AT124" s="374">
        <f t="shared" ref="AT124:BG124" si="51">(AT37-AT25)/AT25*100</f>
        <v>-2.2727272727272698</v>
      </c>
      <c r="AU124" s="374">
        <f t="shared" si="51"/>
        <v>-7.5342465753424639</v>
      </c>
      <c r="AV124" s="374">
        <f t="shared" si="51"/>
        <v>5.6192660550458617</v>
      </c>
      <c r="AW124" s="374">
        <f t="shared" si="51"/>
        <v>1.3636363636363669</v>
      </c>
      <c r="AX124" s="374" t="e">
        <f t="shared" si="51"/>
        <v>#DIV/0!</v>
      </c>
      <c r="AY124" s="374">
        <f t="shared" si="51"/>
        <v>9.5607235142118743</v>
      </c>
      <c r="AZ124" s="374">
        <f t="shared" si="51"/>
        <v>5.3775743707093691</v>
      </c>
      <c r="BA124" s="374">
        <f t="shared" si="51"/>
        <v>7.0114942528735567</v>
      </c>
      <c r="BB124" s="374">
        <f t="shared" si="51"/>
        <v>3.8768529076396709</v>
      </c>
      <c r="BC124" s="374">
        <f t="shared" si="51"/>
        <v>5.4398148148148016</v>
      </c>
      <c r="BD124" s="374">
        <f t="shared" si="51"/>
        <v>-0.31413612565444726</v>
      </c>
      <c r="BE124" s="374">
        <f t="shared" si="51"/>
        <v>7.2904009720534635</v>
      </c>
      <c r="BF124" s="374">
        <f t="shared" si="51"/>
        <v>4.0697674418604652</v>
      </c>
      <c r="BG124" s="374">
        <f t="shared" si="51"/>
        <v>6.0742407199100015</v>
      </c>
    </row>
    <row r="125" spans="1:59" s="375" customFormat="1" x14ac:dyDescent="0.2">
      <c r="A125" s="376">
        <v>40513</v>
      </c>
      <c r="B125" s="373">
        <f t="shared" ref="B125:AF125" si="52">(B38-B26)/B26*100</f>
        <v>2.658959537572251</v>
      </c>
      <c r="C125" s="374">
        <f t="shared" si="52"/>
        <v>1.5681544028950507</v>
      </c>
      <c r="D125" s="374">
        <f t="shared" si="52"/>
        <v>1.5738498789346387</v>
      </c>
      <c r="E125" s="374">
        <f t="shared" si="52"/>
        <v>2.3456790123456859</v>
      </c>
      <c r="F125" s="374">
        <f t="shared" si="52"/>
        <v>1.3317191283293082</v>
      </c>
      <c r="G125" s="374">
        <f t="shared" si="52"/>
        <v>-2.9545454545454484</v>
      </c>
      <c r="H125" s="374">
        <f t="shared" si="52"/>
        <v>-2.1181716833890811</v>
      </c>
      <c r="I125" s="374">
        <f t="shared" si="52"/>
        <v>8.005427408412471</v>
      </c>
      <c r="J125" s="374">
        <f t="shared" si="52"/>
        <v>11.6504854368932</v>
      </c>
      <c r="K125" s="374">
        <f t="shared" si="52"/>
        <v>-2.021403091557656</v>
      </c>
      <c r="L125" s="374">
        <f t="shared" si="52"/>
        <v>5.6504599211563891</v>
      </c>
      <c r="M125" s="374">
        <f t="shared" si="52"/>
        <v>2.1454112038140609</v>
      </c>
      <c r="N125" s="374">
        <f t="shared" si="52"/>
        <v>2.4165707710011439</v>
      </c>
      <c r="O125" s="374">
        <f t="shared" si="52"/>
        <v>-1.3714285714285745</v>
      </c>
      <c r="P125" s="374">
        <f t="shared" si="52"/>
        <v>3.4602076124567471</v>
      </c>
      <c r="Q125" s="374">
        <f t="shared" si="52"/>
        <v>6.7632850241545999</v>
      </c>
      <c r="R125" s="374">
        <f t="shared" si="52"/>
        <v>5.7247259439707712</v>
      </c>
      <c r="S125" s="374">
        <f t="shared" si="52"/>
        <v>4.561403508771936</v>
      </c>
      <c r="T125" s="374">
        <f t="shared" si="52"/>
        <v>2.1151586368977808</v>
      </c>
      <c r="U125" s="374">
        <f t="shared" si="52"/>
        <v>7.4307304785894086</v>
      </c>
      <c r="V125" s="374">
        <f t="shared" si="52"/>
        <v>8.4624553039332451</v>
      </c>
      <c r="W125" s="374">
        <f t="shared" si="52"/>
        <v>0.53078556263269638</v>
      </c>
      <c r="X125" s="374">
        <f t="shared" si="52"/>
        <v>0.31948881789137074</v>
      </c>
      <c r="Y125" s="374">
        <f t="shared" si="52"/>
        <v>0.62959076600210762</v>
      </c>
      <c r="Z125" s="374">
        <f t="shared" si="52"/>
        <v>3.655660377358501</v>
      </c>
      <c r="AA125" s="374">
        <f t="shared" si="52"/>
        <v>2.0156774916013407</v>
      </c>
      <c r="AB125" s="374">
        <f t="shared" si="52"/>
        <v>0.8800880088008769</v>
      </c>
      <c r="AC125" s="374">
        <f t="shared" si="52"/>
        <v>5.263157894736838</v>
      </c>
      <c r="AD125" s="374">
        <f t="shared" si="52"/>
        <v>5.7499999999999929</v>
      </c>
      <c r="AE125" s="374">
        <f t="shared" si="52"/>
        <v>11.126564673157162</v>
      </c>
      <c r="AF125" s="374">
        <f t="shared" si="52"/>
        <v>1.2684989429175506</v>
      </c>
      <c r="AG125" s="374">
        <f t="shared" ref="AG125:AG131" si="53">(AG38-AG26)/AG26*100</f>
        <v>-2.095238095238098</v>
      </c>
      <c r="AH125" s="374">
        <f t="shared" ref="AH125:AS125" si="54">(AH38-AH26)/AH26*100</f>
        <v>-1.2999999999999972</v>
      </c>
      <c r="AI125" s="374">
        <f t="shared" si="54"/>
        <v>5.1341890315052412</v>
      </c>
      <c r="AJ125" s="374">
        <f t="shared" si="54"/>
        <v>7.5089392133492208</v>
      </c>
      <c r="AK125" s="374">
        <f t="shared" si="54"/>
        <v>1.8801410105758032</v>
      </c>
      <c r="AL125" s="374">
        <f t="shared" si="54"/>
        <v>0.10040160642571137</v>
      </c>
      <c r="AM125" s="374">
        <f t="shared" si="54"/>
        <v>5.2777777777777732</v>
      </c>
      <c r="AN125" s="374">
        <f t="shared" si="54"/>
        <v>6.8285280728376323</v>
      </c>
      <c r="AO125" s="374">
        <f t="shared" si="54"/>
        <v>2.0089285714285845</v>
      </c>
      <c r="AP125" s="374">
        <f t="shared" si="54"/>
        <v>1.9607843137254901</v>
      </c>
      <c r="AQ125" s="374">
        <f t="shared" si="54"/>
        <v>-2.8544243577545196</v>
      </c>
      <c r="AR125" s="374">
        <f t="shared" si="54"/>
        <v>0</v>
      </c>
      <c r="AS125" s="374">
        <f t="shared" si="54"/>
        <v>-29.751243781094534</v>
      </c>
      <c r="AT125" s="374">
        <f t="shared" ref="AT125:BG125" si="55">(AT38-AT26)/AT26*100</f>
        <v>-2.9469548133595285</v>
      </c>
      <c r="AU125" s="374">
        <f t="shared" si="55"/>
        <v>-8.5324232081911262</v>
      </c>
      <c r="AV125" s="374">
        <f t="shared" si="55"/>
        <v>5.8486238532110022</v>
      </c>
      <c r="AW125" s="374">
        <f t="shared" si="55"/>
        <v>1.4590347923681386</v>
      </c>
      <c r="AX125" s="374" t="e">
        <f t="shared" si="55"/>
        <v>#DIV/0!</v>
      </c>
      <c r="AY125" s="374">
        <f t="shared" si="55"/>
        <v>9.5607235142118743</v>
      </c>
      <c r="AZ125" s="374">
        <f t="shared" si="55"/>
        <v>4.0723981900452424</v>
      </c>
      <c r="BA125" s="374">
        <f t="shared" si="55"/>
        <v>4.7244094488188848</v>
      </c>
      <c r="BB125" s="374">
        <f t="shared" si="55"/>
        <v>3.4207525655644244</v>
      </c>
      <c r="BC125" s="374">
        <f t="shared" si="55"/>
        <v>5.3240740740740673</v>
      </c>
      <c r="BD125" s="374">
        <f t="shared" si="55"/>
        <v>-0.62959076600209263</v>
      </c>
      <c r="BE125" s="374">
        <f t="shared" si="55"/>
        <v>7.2904009720534635</v>
      </c>
      <c r="BF125" s="374">
        <f t="shared" si="55"/>
        <v>4.0697674418604652</v>
      </c>
      <c r="BG125" s="374">
        <f t="shared" si="55"/>
        <v>6.0742407199100015</v>
      </c>
    </row>
    <row r="126" spans="1:59" s="375" customFormat="1" x14ac:dyDescent="0.2">
      <c r="A126" s="376">
        <v>40544</v>
      </c>
      <c r="B126" s="373">
        <f t="shared" ref="B126:AF126" si="56">(B39-B27)/B27*100</f>
        <v>2.8801843317972349</v>
      </c>
      <c r="C126" s="374">
        <f t="shared" si="56"/>
        <v>3.1249999999999929</v>
      </c>
      <c r="D126" s="374">
        <f t="shared" si="56"/>
        <v>3.008423586040915</v>
      </c>
      <c r="E126" s="374">
        <f t="shared" si="56"/>
        <v>2.716049382716053</v>
      </c>
      <c r="F126" s="374">
        <f t="shared" si="56"/>
        <v>4.4740024183796887</v>
      </c>
      <c r="G126" s="374">
        <f t="shared" si="56"/>
        <v>-2.3463687150837926</v>
      </c>
      <c r="H126" s="374">
        <f t="shared" si="56"/>
        <v>-1.3348164627363768</v>
      </c>
      <c r="I126" s="374">
        <f t="shared" si="56"/>
        <v>7.5797872340425565</v>
      </c>
      <c r="J126" s="374">
        <f t="shared" si="56"/>
        <v>16.390041493775932</v>
      </c>
      <c r="K126" s="374">
        <f t="shared" si="56"/>
        <v>-0.35046728971962288</v>
      </c>
      <c r="L126" s="374">
        <f t="shared" si="56"/>
        <v>6.8152031454783781</v>
      </c>
      <c r="M126" s="374">
        <f t="shared" si="56"/>
        <v>1.8912529550827526</v>
      </c>
      <c r="N126" s="374">
        <f t="shared" si="56"/>
        <v>3.9260969976905384</v>
      </c>
      <c r="O126" s="374">
        <f t="shared" si="56"/>
        <v>2.7397260273972672</v>
      </c>
      <c r="P126" s="374">
        <f t="shared" si="56"/>
        <v>4.2873696407879525</v>
      </c>
      <c r="Q126" s="374">
        <f t="shared" si="56"/>
        <v>6.8509615384615419</v>
      </c>
      <c r="R126" s="374">
        <f t="shared" si="56"/>
        <v>5.6831922611850088</v>
      </c>
      <c r="S126" s="374">
        <f t="shared" si="56"/>
        <v>4.6349942062572422</v>
      </c>
      <c r="T126" s="374">
        <f t="shared" si="56"/>
        <v>5.0410316529894459</v>
      </c>
      <c r="U126" s="374">
        <f t="shared" si="56"/>
        <v>6.6167290886392154</v>
      </c>
      <c r="V126" s="374">
        <f t="shared" si="56"/>
        <v>8.3333333333333321</v>
      </c>
      <c r="W126" s="374">
        <f t="shared" si="56"/>
        <v>0.74231177094379941</v>
      </c>
      <c r="X126" s="374">
        <f t="shared" si="56"/>
        <v>0.63829787234041957</v>
      </c>
      <c r="Y126" s="374">
        <f t="shared" si="56"/>
        <v>0.73452256033578478</v>
      </c>
      <c r="Z126" s="374">
        <f t="shared" si="56"/>
        <v>3.655660377358501</v>
      </c>
      <c r="AA126" s="374">
        <f t="shared" si="56"/>
        <v>2.0156774916013407</v>
      </c>
      <c r="AB126" s="374">
        <f t="shared" si="56"/>
        <v>0.8800880088008769</v>
      </c>
      <c r="AC126" s="374">
        <f t="shared" si="56"/>
        <v>6.4634146341463374</v>
      </c>
      <c r="AD126" s="374">
        <f t="shared" si="56"/>
        <v>5.7499999999999929</v>
      </c>
      <c r="AE126" s="374">
        <f t="shared" si="56"/>
        <v>10.987482614742685</v>
      </c>
      <c r="AF126" s="374">
        <f t="shared" si="56"/>
        <v>1.0593220338983049</v>
      </c>
      <c r="AG126" s="374">
        <f t="shared" si="53"/>
        <v>-1.7274472168905923</v>
      </c>
      <c r="AH126" s="374">
        <f t="shared" ref="AH126:AS126" si="57">(AH39-AH27)/AH27*100</f>
        <v>-1.9900497512437811</v>
      </c>
      <c r="AI126" s="374">
        <f t="shared" si="57"/>
        <v>4.7897196261682344</v>
      </c>
      <c r="AJ126" s="374">
        <f t="shared" si="57"/>
        <v>7.6281287246722185</v>
      </c>
      <c r="AK126" s="374">
        <f t="shared" si="57"/>
        <v>2.9411764705882351</v>
      </c>
      <c r="AL126" s="374">
        <f t="shared" si="57"/>
        <v>0.50352467270896273</v>
      </c>
      <c r="AM126" s="374">
        <f t="shared" si="57"/>
        <v>9.762900976290096</v>
      </c>
      <c r="AN126" s="374">
        <f t="shared" si="57"/>
        <v>11.485451761102604</v>
      </c>
      <c r="AO126" s="374">
        <f t="shared" si="57"/>
        <v>5.8693244739756336</v>
      </c>
      <c r="AP126" s="374">
        <f t="shared" si="57"/>
        <v>1.6949152542372843</v>
      </c>
      <c r="AQ126" s="374">
        <f t="shared" si="57"/>
        <v>-3.0505243088655889</v>
      </c>
      <c r="AR126" s="374">
        <f t="shared" si="57"/>
        <v>-9.9800399201605314E-2</v>
      </c>
      <c r="AS126" s="374">
        <f t="shared" si="57"/>
        <v>-32.357473035439135</v>
      </c>
      <c r="AT126" s="374">
        <f t="shared" ref="AT126:BG126" si="58">(AT39-AT27)/AT27*100</f>
        <v>-2.9850746268656714</v>
      </c>
      <c r="AU126" s="374">
        <f t="shared" si="58"/>
        <v>-9.8712446351931327</v>
      </c>
      <c r="AV126" s="374">
        <f t="shared" si="58"/>
        <v>5.2095130237825691</v>
      </c>
      <c r="AW126" s="374">
        <f t="shared" si="58"/>
        <v>5.3892215568862278</v>
      </c>
      <c r="AX126" s="374" t="e">
        <f t="shared" si="58"/>
        <v>#DIV/0!</v>
      </c>
      <c r="AY126" s="374">
        <f t="shared" si="58"/>
        <v>9.5607235142118743</v>
      </c>
      <c r="AZ126" s="374">
        <f t="shared" si="58"/>
        <v>1.8847006651884732</v>
      </c>
      <c r="BA126" s="374">
        <f t="shared" si="58"/>
        <v>3.5555555555555589</v>
      </c>
      <c r="BB126" s="374">
        <f t="shared" si="58"/>
        <v>-0.1106194690265581</v>
      </c>
      <c r="BC126" s="374">
        <f t="shared" si="58"/>
        <v>3.7499999999999969</v>
      </c>
      <c r="BD126" s="374">
        <f t="shared" si="58"/>
        <v>-1.2552301255230007</v>
      </c>
      <c r="BE126" s="374">
        <f t="shared" si="58"/>
        <v>6.3625450180072001</v>
      </c>
      <c r="BF126" s="374">
        <f t="shared" si="58"/>
        <v>3.2731376975169368</v>
      </c>
      <c r="BG126" s="374">
        <f t="shared" si="58"/>
        <v>2.6115342763873683</v>
      </c>
    </row>
    <row r="127" spans="1:59" s="377" customFormat="1" x14ac:dyDescent="0.2">
      <c r="A127" s="376">
        <v>40575</v>
      </c>
      <c r="B127" s="373">
        <f t="shared" ref="B127:AF127" si="59">(B40-B28)/B28*100</f>
        <v>3.2146957520091979</v>
      </c>
      <c r="C127" s="374">
        <f t="shared" si="59"/>
        <v>4.2372881355932206</v>
      </c>
      <c r="D127" s="374">
        <f t="shared" si="59"/>
        <v>4.2527339003645199</v>
      </c>
      <c r="E127" s="374">
        <f t="shared" si="59"/>
        <v>3.6069651741293423</v>
      </c>
      <c r="F127" s="374">
        <f t="shared" si="59"/>
        <v>4.3848964677223004</v>
      </c>
      <c r="G127" s="374">
        <f t="shared" si="59"/>
        <v>-1.8058690744920929</v>
      </c>
      <c r="H127" s="374">
        <f t="shared" si="59"/>
        <v>-1.783723522853967</v>
      </c>
      <c r="I127" s="374">
        <f t="shared" si="59"/>
        <v>14.285714285714276</v>
      </c>
      <c r="J127" s="374">
        <f t="shared" si="59"/>
        <v>8.5</v>
      </c>
      <c r="K127" s="374">
        <f t="shared" si="59"/>
        <v>3.9951573849879072</v>
      </c>
      <c r="L127" s="374">
        <f t="shared" si="59"/>
        <v>10.994764397905747</v>
      </c>
      <c r="M127" s="374">
        <f t="shared" si="59"/>
        <v>2.9585798816568047</v>
      </c>
      <c r="N127" s="374">
        <f t="shared" si="59"/>
        <v>2.9445073612684127</v>
      </c>
      <c r="O127" s="374">
        <f t="shared" si="59"/>
        <v>-5.0962627406568517</v>
      </c>
      <c r="P127" s="374">
        <f t="shared" si="59"/>
        <v>5.3287981859410465</v>
      </c>
      <c r="Q127" s="374">
        <f t="shared" si="59"/>
        <v>6.8509615384615419</v>
      </c>
      <c r="R127" s="374">
        <f t="shared" si="59"/>
        <v>5.6831922611850088</v>
      </c>
      <c r="S127" s="374">
        <f t="shared" si="59"/>
        <v>3.8150289017341006</v>
      </c>
      <c r="T127" s="374">
        <f t="shared" si="59"/>
        <v>5.3738317757009453</v>
      </c>
      <c r="U127" s="374">
        <f t="shared" si="59"/>
        <v>7.0087609511889788</v>
      </c>
      <c r="V127" s="374">
        <f t="shared" si="59"/>
        <v>8.4624553039332451</v>
      </c>
      <c r="W127" s="374">
        <f t="shared" si="59"/>
        <v>0.74231177094379941</v>
      </c>
      <c r="X127" s="374">
        <f t="shared" si="59"/>
        <v>0.74468085106383275</v>
      </c>
      <c r="Y127" s="374">
        <f t="shared" si="59"/>
        <v>0.73452256033578478</v>
      </c>
      <c r="Z127" s="374">
        <f t="shared" si="59"/>
        <v>3.5335689045936389</v>
      </c>
      <c r="AA127" s="374">
        <f t="shared" si="59"/>
        <v>2.0156774916013407</v>
      </c>
      <c r="AB127" s="374">
        <f t="shared" si="59"/>
        <v>0.8800880088008769</v>
      </c>
      <c r="AC127" s="374">
        <f t="shared" si="59"/>
        <v>6.2043795620437887</v>
      </c>
      <c r="AD127" s="374">
        <f t="shared" si="59"/>
        <v>5.7499999999999929</v>
      </c>
      <c r="AE127" s="374">
        <f t="shared" si="59"/>
        <v>10.83333333333333</v>
      </c>
      <c r="AF127" s="374">
        <f t="shared" si="59"/>
        <v>0.7407407407407437</v>
      </c>
      <c r="AG127" s="374">
        <f t="shared" si="53"/>
        <v>-2.9551954242135445</v>
      </c>
      <c r="AH127" s="374">
        <f t="shared" ref="AH127:AS127" si="60">(AH40-AH28)/AH28*100</f>
        <v>-2.5999999999999943</v>
      </c>
      <c r="AI127" s="374">
        <f t="shared" si="60"/>
        <v>5.0233644859813218</v>
      </c>
      <c r="AJ127" s="374">
        <f t="shared" si="60"/>
        <v>6.6742081447963706</v>
      </c>
      <c r="AK127" s="374">
        <f t="shared" si="60"/>
        <v>3.0409356725146131</v>
      </c>
      <c r="AL127" s="374">
        <f t="shared" si="60"/>
        <v>-0.20040080160320925</v>
      </c>
      <c r="AM127" s="374">
        <f t="shared" si="60"/>
        <v>10.989010989010989</v>
      </c>
      <c r="AN127" s="374">
        <f t="shared" si="60"/>
        <v>12.275449101796413</v>
      </c>
      <c r="AO127" s="374">
        <f t="shared" si="60"/>
        <v>7.8626799557032205</v>
      </c>
      <c r="AP127" s="374">
        <f t="shared" si="60"/>
        <v>1.6949152542372843</v>
      </c>
      <c r="AQ127" s="374">
        <f t="shared" si="60"/>
        <v>-3.0505243088655889</v>
      </c>
      <c r="AR127" s="374">
        <f t="shared" si="60"/>
        <v>-9.9800399201605314E-2</v>
      </c>
      <c r="AS127" s="374">
        <f t="shared" si="60"/>
        <v>-31.750129065565307</v>
      </c>
      <c r="AT127" s="374">
        <f t="shared" ref="AT127:BB127" si="61">(AT40-AT28)/AT28*100</f>
        <v>-2.202202202202205</v>
      </c>
      <c r="AU127" s="374">
        <f t="shared" si="61"/>
        <v>-9.8786828422876987</v>
      </c>
      <c r="AV127" s="374">
        <f t="shared" si="61"/>
        <v>5.3167420814479502</v>
      </c>
      <c r="AW127" s="374">
        <f t="shared" si="61"/>
        <v>9.1566265060240895</v>
      </c>
      <c r="AX127" s="374" t="e">
        <f t="shared" si="61"/>
        <v>#DIV/0!</v>
      </c>
      <c r="AY127" s="374">
        <f t="shared" si="61"/>
        <v>9.5607235142118743</v>
      </c>
      <c r="AZ127" s="374">
        <f t="shared" si="61"/>
        <v>2.2123893805309733</v>
      </c>
      <c r="BA127" s="374">
        <f t="shared" si="61"/>
        <v>4.7884187082405312</v>
      </c>
      <c r="BB127" s="374">
        <f t="shared" si="61"/>
        <v>-0.76923076923077238</v>
      </c>
      <c r="BC127" s="374">
        <f t="shared" ref="BC127:BG127" si="62">(BC40-BC28)/BC28*100</f>
        <v>3.4254143646408775</v>
      </c>
      <c r="BD127" s="374">
        <f t="shared" si="62"/>
        <v>-0.2092050209204902</v>
      </c>
      <c r="BE127" s="374">
        <f t="shared" si="62"/>
        <v>5.3167420814479502</v>
      </c>
      <c r="BF127" s="374">
        <f t="shared" si="62"/>
        <v>3.2731376975169368</v>
      </c>
      <c r="BG127" s="374">
        <f t="shared" si="62"/>
        <v>2.6115342763873683</v>
      </c>
    </row>
    <row r="128" spans="1:59" s="377" customFormat="1" x14ac:dyDescent="0.2">
      <c r="A128" s="376">
        <v>40603</v>
      </c>
      <c r="B128" s="373">
        <f t="shared" ref="B128:AF128" si="63">(B41-B29)/B29*100</f>
        <v>3.4207525655644244</v>
      </c>
      <c r="C128" s="374">
        <f t="shared" si="63"/>
        <v>4.9516908212560491</v>
      </c>
      <c r="D128" s="374">
        <f t="shared" si="63"/>
        <v>5.0970873786407624</v>
      </c>
      <c r="E128" s="374">
        <f t="shared" si="63"/>
        <v>4.3424317617866004</v>
      </c>
      <c r="F128" s="374">
        <f t="shared" si="63"/>
        <v>4.975728155339799</v>
      </c>
      <c r="G128" s="374">
        <f t="shared" si="63"/>
        <v>-1.6853932584269662</v>
      </c>
      <c r="H128" s="374">
        <f t="shared" si="63"/>
        <v>-0.77519379844961556</v>
      </c>
      <c r="I128" s="374">
        <f t="shared" si="63"/>
        <v>19.009370816599734</v>
      </c>
      <c r="J128" s="374">
        <f t="shared" si="63"/>
        <v>2.3575638506876282</v>
      </c>
      <c r="K128" s="374">
        <f t="shared" si="63"/>
        <v>7.8848560700876051</v>
      </c>
      <c r="L128" s="374">
        <f t="shared" si="63"/>
        <v>9.0330788804071354</v>
      </c>
      <c r="M128" s="374">
        <f t="shared" si="63"/>
        <v>2.3529411764705883</v>
      </c>
      <c r="N128" s="374">
        <f t="shared" si="63"/>
        <v>3.7204058624577194</v>
      </c>
      <c r="O128" s="374">
        <f t="shared" si="63"/>
        <v>0.55865921787709494</v>
      </c>
      <c r="P128" s="374">
        <f t="shared" si="63"/>
        <v>4.7457627118644101</v>
      </c>
      <c r="Q128" s="374">
        <f t="shared" si="63"/>
        <v>5.1664753157290475</v>
      </c>
      <c r="R128" s="374">
        <f t="shared" si="63"/>
        <v>5.2325581395348841</v>
      </c>
      <c r="S128" s="374">
        <f t="shared" si="63"/>
        <v>3.2366071428571495</v>
      </c>
      <c r="T128" s="374">
        <f t="shared" si="63"/>
        <v>4.8863636363636331</v>
      </c>
      <c r="U128" s="374">
        <f t="shared" si="63"/>
        <v>6.8345323741007045</v>
      </c>
      <c r="V128" s="374">
        <f t="shared" si="63"/>
        <v>5.1801801801801899</v>
      </c>
      <c r="W128" s="374">
        <f t="shared" si="63"/>
        <v>0.63559322033897703</v>
      </c>
      <c r="X128" s="374">
        <f t="shared" si="63"/>
        <v>0.85106382978723094</v>
      </c>
      <c r="Y128" s="374">
        <f t="shared" si="63"/>
        <v>0.41884816753927295</v>
      </c>
      <c r="Z128" s="374">
        <f t="shared" si="63"/>
        <v>4.1128084606345476</v>
      </c>
      <c r="AA128" s="374">
        <f t="shared" si="63"/>
        <v>3.0133928571428608</v>
      </c>
      <c r="AB128" s="374">
        <f t="shared" si="63"/>
        <v>1.4207650273224013</v>
      </c>
      <c r="AC128" s="374">
        <f t="shared" si="63"/>
        <v>7.0473876063183454</v>
      </c>
      <c r="AD128" s="374">
        <f t="shared" si="63"/>
        <v>5.7499999999999929</v>
      </c>
      <c r="AE128" s="374">
        <f t="shared" si="63"/>
        <v>10.83333333333333</v>
      </c>
      <c r="AF128" s="374">
        <f t="shared" si="63"/>
        <v>0.63025210084033012</v>
      </c>
      <c r="AG128" s="374">
        <f t="shared" si="53"/>
        <v>-4.0642722117202243</v>
      </c>
      <c r="AH128" s="374">
        <f t="shared" ref="AH128:AS128" si="64">(AH41-AH29)/AH29*100</f>
        <v>-1.996007984031936</v>
      </c>
      <c r="AI128" s="374">
        <f t="shared" si="64"/>
        <v>5.5619930475086878</v>
      </c>
      <c r="AJ128" s="374">
        <f t="shared" si="64"/>
        <v>6.6591422121896224</v>
      </c>
      <c r="AK128" s="374">
        <f t="shared" si="64"/>
        <v>3.3760186263096523</v>
      </c>
      <c r="AL128" s="374">
        <f t="shared" si="64"/>
        <v>-0.19980019980018843</v>
      </c>
      <c r="AM128" s="374">
        <f t="shared" si="64"/>
        <v>13.896457765667558</v>
      </c>
      <c r="AN128" s="374">
        <f t="shared" si="64"/>
        <v>16.79049034175334</v>
      </c>
      <c r="AO128" s="374">
        <f t="shared" si="64"/>
        <v>7.9382579933847879</v>
      </c>
      <c r="AP128" s="374">
        <f t="shared" si="64"/>
        <v>0.1298701298701225</v>
      </c>
      <c r="AQ128" s="374">
        <f t="shared" si="64"/>
        <v>-1.8322082931533323</v>
      </c>
      <c r="AR128" s="374">
        <f t="shared" si="64"/>
        <v>0.70422535211266457</v>
      </c>
      <c r="AS128" s="374">
        <f t="shared" si="64"/>
        <v>-27.958740499457114</v>
      </c>
      <c r="AT128" s="374">
        <f t="shared" ref="AT128:BB128" si="65">(AT41-AT29)/AT29*100</f>
        <v>-2.2727272727272698</v>
      </c>
      <c r="AU128" s="374">
        <f t="shared" si="65"/>
        <v>-8.0279232111692735</v>
      </c>
      <c r="AV128" s="374">
        <f t="shared" si="65"/>
        <v>5.6561085972850673</v>
      </c>
      <c r="AW128" s="374">
        <f t="shared" si="65"/>
        <v>3.2222222222222285</v>
      </c>
      <c r="AX128" s="374" t="e">
        <f t="shared" si="65"/>
        <v>#DIV/0!</v>
      </c>
      <c r="AY128" s="374">
        <f t="shared" si="65"/>
        <v>8.1367924528301945</v>
      </c>
      <c r="AZ128" s="374">
        <f t="shared" si="65"/>
        <v>1.9650655021834187</v>
      </c>
      <c r="BA128" s="374">
        <f t="shared" si="65"/>
        <v>4.4296788482834994</v>
      </c>
      <c r="BB128" s="374">
        <f t="shared" si="65"/>
        <v>-0.53763440860215062</v>
      </c>
      <c r="BC128" s="374">
        <f t="shared" ref="BC128:BG136" si="66">(BC41-BC29)/BC29*100</f>
        <v>3.6504424778761027</v>
      </c>
      <c r="BD128" s="374">
        <f t="shared" si="66"/>
        <v>0.63025210084033012</v>
      </c>
      <c r="BE128" s="374">
        <f t="shared" si="66"/>
        <v>5.3167420814479502</v>
      </c>
      <c r="BF128" s="374">
        <f t="shared" si="66"/>
        <v>4.401805869074499</v>
      </c>
      <c r="BG128" s="374">
        <f t="shared" si="66"/>
        <v>2.6115342763873683</v>
      </c>
    </row>
    <row r="129" spans="1:59" s="377" customFormat="1" x14ac:dyDescent="0.2">
      <c r="A129" s="376">
        <v>40634</v>
      </c>
      <c r="B129" s="373">
        <f t="shared" ref="B129:AF129" si="67">(B42-B30)/B30*100</f>
        <v>3.6446469248291606</v>
      </c>
      <c r="C129" s="374">
        <f t="shared" si="67"/>
        <v>4.7101449275362386</v>
      </c>
      <c r="D129" s="374">
        <f t="shared" si="67"/>
        <v>4.8543689320388346</v>
      </c>
      <c r="E129" s="374">
        <f t="shared" si="67"/>
        <v>4.0942928039702373</v>
      </c>
      <c r="F129" s="374">
        <f t="shared" si="67"/>
        <v>4.860267314702309</v>
      </c>
      <c r="G129" s="374">
        <f t="shared" si="67"/>
        <v>-3.4753363228699645</v>
      </c>
      <c r="H129" s="374">
        <f t="shared" si="67"/>
        <v>0.78212290502793613</v>
      </c>
      <c r="I129" s="374">
        <f t="shared" si="67"/>
        <v>21.438263229307999</v>
      </c>
      <c r="J129" s="374">
        <f t="shared" si="67"/>
        <v>1.6260162601625958</v>
      </c>
      <c r="K129" s="374">
        <f t="shared" si="67"/>
        <v>5.6790123456790056</v>
      </c>
      <c r="L129" s="374">
        <f t="shared" si="67"/>
        <v>7.8260869565217357</v>
      </c>
      <c r="M129" s="374">
        <f t="shared" si="67"/>
        <v>2.9585798816568047</v>
      </c>
      <c r="N129" s="374">
        <f t="shared" si="67"/>
        <v>3.2694475760992012</v>
      </c>
      <c r="O129" s="374">
        <f t="shared" si="67"/>
        <v>-1.4557670772676339</v>
      </c>
      <c r="P129" s="374">
        <f t="shared" si="67"/>
        <v>4.7457627118644101</v>
      </c>
      <c r="Q129" s="374">
        <f t="shared" si="67"/>
        <v>5.2213393870601692</v>
      </c>
      <c r="R129" s="374">
        <f t="shared" si="67"/>
        <v>5.8553386911595968</v>
      </c>
      <c r="S129" s="374">
        <f t="shared" si="67"/>
        <v>3.5516093229744765</v>
      </c>
      <c r="T129" s="374">
        <f t="shared" si="67"/>
        <v>5.5242390078917607</v>
      </c>
      <c r="U129" s="374">
        <f t="shared" si="67"/>
        <v>7.538280329799754</v>
      </c>
      <c r="V129" s="374">
        <f t="shared" si="67"/>
        <v>4.3478260869565117</v>
      </c>
      <c r="W129" s="374">
        <f t="shared" si="67"/>
        <v>0.95338983050846549</v>
      </c>
      <c r="X129" s="374">
        <f t="shared" si="67"/>
        <v>1.1702127659574406</v>
      </c>
      <c r="Y129" s="374">
        <f t="shared" si="67"/>
        <v>0.52356020942408377</v>
      </c>
      <c r="Z129" s="374">
        <f t="shared" si="67"/>
        <v>4.1128084606345476</v>
      </c>
      <c r="AA129" s="374">
        <f t="shared" si="67"/>
        <v>3.0133928571428608</v>
      </c>
      <c r="AB129" s="374">
        <f t="shared" si="67"/>
        <v>1.4207650273224013</v>
      </c>
      <c r="AC129" s="374">
        <f t="shared" si="67"/>
        <v>6.7796610169491638</v>
      </c>
      <c r="AD129" s="374">
        <f t="shared" si="67"/>
        <v>5.7499999999999929</v>
      </c>
      <c r="AE129" s="374">
        <f t="shared" si="67"/>
        <v>10.97222222222223</v>
      </c>
      <c r="AF129" s="374">
        <f t="shared" si="67"/>
        <v>1.053740779768177</v>
      </c>
      <c r="AG129" s="374">
        <f t="shared" si="53"/>
        <v>-3.4220532319391714</v>
      </c>
      <c r="AH129" s="374">
        <f t="shared" ref="AH129:AS129" si="68">(AH42-AH30)/AH30*100</f>
        <v>-0.80726538849646545</v>
      </c>
      <c r="AI129" s="374">
        <f t="shared" si="68"/>
        <v>5.5555555555555518</v>
      </c>
      <c r="AJ129" s="374">
        <f t="shared" si="68"/>
        <v>6.5315315315315283</v>
      </c>
      <c r="AK129" s="374">
        <f t="shared" si="68"/>
        <v>3.6908881199538666</v>
      </c>
      <c r="AL129" s="374">
        <f t="shared" si="68"/>
        <v>0</v>
      </c>
      <c r="AM129" s="374">
        <f t="shared" si="68"/>
        <v>13.874345549738212</v>
      </c>
      <c r="AN129" s="374">
        <f t="shared" si="68"/>
        <v>16.386554621848724</v>
      </c>
      <c r="AO129" s="374">
        <f t="shared" si="68"/>
        <v>7.8021978021977949</v>
      </c>
      <c r="AP129" s="374">
        <f t="shared" si="68"/>
        <v>0.38961038961038591</v>
      </c>
      <c r="AQ129" s="374">
        <f t="shared" si="68"/>
        <v>-2.0270270270270214</v>
      </c>
      <c r="AR129" s="374">
        <f t="shared" si="68"/>
        <v>0.70422535211266457</v>
      </c>
      <c r="AS129" s="374">
        <f t="shared" si="68"/>
        <v>-29.300776914539394</v>
      </c>
      <c r="AT129" s="374">
        <f t="shared" ref="AT129:BB129" si="69">(AT42-AT30)/AT30*100</f>
        <v>0.60851926977688497</v>
      </c>
      <c r="AU129" s="374">
        <f t="shared" si="69"/>
        <v>-6.648697214734943</v>
      </c>
      <c r="AV129" s="374">
        <f t="shared" si="69"/>
        <v>6.5168539325842669</v>
      </c>
      <c r="AW129" s="374">
        <f t="shared" si="69"/>
        <v>12.264150943396233</v>
      </c>
      <c r="AX129" s="374" t="e">
        <f t="shared" si="69"/>
        <v>#DIV/0!</v>
      </c>
      <c r="AY129" s="374">
        <f t="shared" si="69"/>
        <v>8.1367924528301945</v>
      </c>
      <c r="AZ129" s="374">
        <f t="shared" si="69"/>
        <v>1.5151515151515058</v>
      </c>
      <c r="BA129" s="374">
        <f t="shared" si="69"/>
        <v>2.9411764705882382</v>
      </c>
      <c r="BB129" s="374">
        <f t="shared" si="69"/>
        <v>-0.10752688172042399</v>
      </c>
      <c r="BC129" s="374">
        <f t="shared" si="66"/>
        <v>3.7569060773480727</v>
      </c>
      <c r="BD129" s="374">
        <f t="shared" si="66"/>
        <v>0.21008403361344835</v>
      </c>
      <c r="BE129" s="374">
        <f t="shared" si="66"/>
        <v>5.0790067720090297</v>
      </c>
      <c r="BF129" s="374">
        <f t="shared" si="66"/>
        <v>4.401805869074499</v>
      </c>
      <c r="BG129" s="374">
        <f t="shared" si="66"/>
        <v>3.373231773667023</v>
      </c>
    </row>
    <row r="130" spans="1:59" s="377" customFormat="1" x14ac:dyDescent="0.2">
      <c r="A130" s="376">
        <v>40664</v>
      </c>
      <c r="B130" s="373">
        <f t="shared" ref="B130:AF130" si="70">(B43-B31)/B31*100</f>
        <v>3.86363636363637</v>
      </c>
      <c r="C130" s="374">
        <f t="shared" si="70"/>
        <v>5.7761732851985697</v>
      </c>
      <c r="D130" s="374">
        <f t="shared" si="70"/>
        <v>5.7971014492753588</v>
      </c>
      <c r="E130" s="374">
        <f t="shared" si="70"/>
        <v>6.5920398009950212</v>
      </c>
      <c r="F130" s="374">
        <f t="shared" si="70"/>
        <v>5.7108140947752162</v>
      </c>
      <c r="G130" s="374">
        <f t="shared" si="70"/>
        <v>-2.3463687150837926</v>
      </c>
      <c r="H130" s="374">
        <f t="shared" si="70"/>
        <v>0.55617352614015569</v>
      </c>
      <c r="I130" s="374">
        <f t="shared" si="70"/>
        <v>23.450134770889473</v>
      </c>
      <c r="J130" s="374">
        <f t="shared" si="70"/>
        <v>3.7280701754385874</v>
      </c>
      <c r="K130" s="374">
        <f t="shared" si="70"/>
        <v>5.4761904761904692</v>
      </c>
      <c r="L130" s="374">
        <f t="shared" si="70"/>
        <v>6.2347188264058788</v>
      </c>
      <c r="M130" s="374">
        <f t="shared" si="70"/>
        <v>3.9239001189060776</v>
      </c>
      <c r="N130" s="374">
        <f t="shared" si="70"/>
        <v>4.617117117117127</v>
      </c>
      <c r="O130" s="374">
        <f t="shared" si="70"/>
        <v>6.1155152887882283</v>
      </c>
      <c r="P130" s="374">
        <f t="shared" si="70"/>
        <v>4.2744656917885235</v>
      </c>
      <c r="Q130" s="374">
        <f t="shared" si="70"/>
        <v>5.4421768707482956</v>
      </c>
      <c r="R130" s="374">
        <f t="shared" si="70"/>
        <v>5.6128293241695371</v>
      </c>
      <c r="S130" s="374">
        <f t="shared" si="70"/>
        <v>3.7735849056603841</v>
      </c>
      <c r="T130" s="374">
        <f t="shared" si="70"/>
        <v>4.3526785714285783</v>
      </c>
      <c r="U130" s="374">
        <f t="shared" si="70"/>
        <v>7.1596244131455338</v>
      </c>
      <c r="V130" s="374">
        <f t="shared" si="70"/>
        <v>5.1339285714285809</v>
      </c>
      <c r="W130" s="374">
        <f t="shared" si="70"/>
        <v>1.0593220338983049</v>
      </c>
      <c r="X130" s="374">
        <f t="shared" si="70"/>
        <v>1.1702127659574406</v>
      </c>
      <c r="Y130" s="374">
        <f t="shared" si="70"/>
        <v>0.73375262054506141</v>
      </c>
      <c r="Z130" s="374">
        <f t="shared" si="70"/>
        <v>4.2303172737955448</v>
      </c>
      <c r="AA130" s="374">
        <f t="shared" si="70"/>
        <v>3.0133928571428608</v>
      </c>
      <c r="AB130" s="374">
        <f t="shared" si="70"/>
        <v>1.4207650273224013</v>
      </c>
      <c r="AC130" s="374">
        <f t="shared" si="70"/>
        <v>7.117008443908313</v>
      </c>
      <c r="AD130" s="374">
        <f t="shared" si="70"/>
        <v>5.7499999999999929</v>
      </c>
      <c r="AE130" s="374">
        <f t="shared" si="70"/>
        <v>11.281337047353773</v>
      </c>
      <c r="AF130" s="374">
        <f t="shared" si="70"/>
        <v>1.1542497376705232</v>
      </c>
      <c r="AG130" s="374">
        <f t="shared" si="53"/>
        <v>-2.7436140018921531</v>
      </c>
      <c r="AH130" s="374">
        <f t="shared" ref="AH130:AS130" si="71">(AH43-AH31)/AH31*100</f>
        <v>-1.6048144433299987</v>
      </c>
      <c r="AI130" s="374">
        <f t="shared" si="71"/>
        <v>5.7670126874279122</v>
      </c>
      <c r="AJ130" s="374">
        <f t="shared" si="71"/>
        <v>6.756756756756757</v>
      </c>
      <c r="AK130" s="374">
        <f t="shared" si="71"/>
        <v>3.7931034482758585</v>
      </c>
      <c r="AL130" s="374">
        <f t="shared" si="71"/>
        <v>-9.9999999999994316E-2</v>
      </c>
      <c r="AM130" s="374">
        <f t="shared" si="71"/>
        <v>14.322580645161285</v>
      </c>
      <c r="AN130" s="374">
        <f t="shared" si="71"/>
        <v>17.768595041322325</v>
      </c>
      <c r="AO130" s="374">
        <f t="shared" si="71"/>
        <v>6.3318777292576556</v>
      </c>
      <c r="AP130" s="374">
        <f t="shared" si="71"/>
        <v>0.38961038961038591</v>
      </c>
      <c r="AQ130" s="374">
        <f t="shared" si="71"/>
        <v>-1.8428709990300596</v>
      </c>
      <c r="AR130" s="374">
        <f t="shared" si="71"/>
        <v>0.70422535211266457</v>
      </c>
      <c r="AS130" s="374">
        <f t="shared" si="71"/>
        <v>-30.155979202772958</v>
      </c>
      <c r="AT130" s="374">
        <f t="shared" ref="AT130:BB130" si="72">(AT43-AT31)/AT31*100</f>
        <v>0.30303030303030015</v>
      </c>
      <c r="AU130" s="374">
        <f t="shared" si="72"/>
        <v>-6.93333333333333</v>
      </c>
      <c r="AV130" s="374">
        <f t="shared" si="72"/>
        <v>6.5168539325842669</v>
      </c>
      <c r="AW130" s="374">
        <f t="shared" si="72"/>
        <v>11.652794292508933</v>
      </c>
      <c r="AX130" s="374" t="e">
        <f t="shared" si="72"/>
        <v>#DIV/0!</v>
      </c>
      <c r="AY130" s="374">
        <f t="shared" si="72"/>
        <v>8.1367924528301945</v>
      </c>
      <c r="AZ130" s="374">
        <f t="shared" si="72"/>
        <v>1.8378378378378408</v>
      </c>
      <c r="BA130" s="374">
        <f t="shared" si="72"/>
        <v>2.9347826086956554</v>
      </c>
      <c r="BB130" s="374">
        <f t="shared" si="72"/>
        <v>0.64446831364125523</v>
      </c>
      <c r="BC130" s="374">
        <f t="shared" si="66"/>
        <v>3.8588754134509373</v>
      </c>
      <c r="BD130" s="374">
        <f t="shared" si="66"/>
        <v>0.30927835051546099</v>
      </c>
      <c r="BE130" s="374">
        <f t="shared" si="66"/>
        <v>5.0790067720090297</v>
      </c>
      <c r="BF130" s="374">
        <f t="shared" si="66"/>
        <v>4.401805869074499</v>
      </c>
      <c r="BG130" s="374">
        <f t="shared" si="66"/>
        <v>3.373231773667023</v>
      </c>
    </row>
    <row r="131" spans="1:59" x14ac:dyDescent="0.2">
      <c r="A131" s="376">
        <v>40695</v>
      </c>
      <c r="B131" s="373">
        <f t="shared" ref="B131:AF131" si="73">(B44-B32)/B32*100</f>
        <v>4.4318181818181879</v>
      </c>
      <c r="C131" s="374">
        <f t="shared" si="73"/>
        <v>6.867469879518076</v>
      </c>
      <c r="D131" s="374">
        <f t="shared" si="73"/>
        <v>6.8923821039903297</v>
      </c>
      <c r="E131" s="374">
        <f t="shared" si="73"/>
        <v>8.8749999999999929</v>
      </c>
      <c r="F131" s="374">
        <f t="shared" si="73"/>
        <v>7.2904009720534635</v>
      </c>
      <c r="G131" s="374">
        <f t="shared" si="73"/>
        <v>-2.5669642857142829</v>
      </c>
      <c r="H131" s="374">
        <f t="shared" si="73"/>
        <v>1.1148272017837235</v>
      </c>
      <c r="I131" s="374">
        <f t="shared" si="73"/>
        <v>24.01628222523745</v>
      </c>
      <c r="J131" s="374">
        <f t="shared" si="73"/>
        <v>-2.3359288097886637</v>
      </c>
      <c r="K131" s="374">
        <f t="shared" si="73"/>
        <v>6.0070671378091802</v>
      </c>
      <c r="L131" s="374">
        <f t="shared" si="73"/>
        <v>6.2271062271062192</v>
      </c>
      <c r="M131" s="374">
        <f t="shared" si="73"/>
        <v>5.2380952380952452</v>
      </c>
      <c r="N131" s="374">
        <f t="shared" si="73"/>
        <v>5.5492638731596902</v>
      </c>
      <c r="O131" s="374">
        <f t="shared" si="73"/>
        <v>6.4772727272727302</v>
      </c>
      <c r="P131" s="374">
        <f t="shared" si="73"/>
        <v>5.1977401129943441</v>
      </c>
      <c r="Q131" s="374">
        <f t="shared" si="73"/>
        <v>5.9225512528473834</v>
      </c>
      <c r="R131" s="374">
        <f t="shared" si="73"/>
        <v>6.2283737024221351</v>
      </c>
      <c r="S131" s="374">
        <f t="shared" si="73"/>
        <v>4.5964125560538047</v>
      </c>
      <c r="T131" s="374">
        <f t="shared" si="73"/>
        <v>4.7032474804031388</v>
      </c>
      <c r="U131" s="374">
        <f t="shared" si="73"/>
        <v>7.665094339622641</v>
      </c>
      <c r="V131" s="374">
        <f t="shared" si="73"/>
        <v>5.3631284916201087</v>
      </c>
      <c r="W131" s="374">
        <f t="shared" si="73"/>
        <v>1.2725344644750824</v>
      </c>
      <c r="X131" s="374">
        <f t="shared" si="73"/>
        <v>1.276595744680854</v>
      </c>
      <c r="Y131" s="374">
        <f t="shared" si="73"/>
        <v>0.83857442348008082</v>
      </c>
      <c r="Z131" s="374">
        <f t="shared" si="73"/>
        <v>4.9295774647887356</v>
      </c>
      <c r="AA131" s="374">
        <f t="shared" si="73"/>
        <v>3.444444444444438</v>
      </c>
      <c r="AB131" s="374">
        <f t="shared" si="73"/>
        <v>2.5164113785557953</v>
      </c>
      <c r="AC131" s="374">
        <f t="shared" si="73"/>
        <v>10.024154589371978</v>
      </c>
      <c r="AD131" s="374">
        <f t="shared" si="73"/>
        <v>5.7499999999999929</v>
      </c>
      <c r="AE131" s="374">
        <f t="shared" si="73"/>
        <v>12.116991643454043</v>
      </c>
      <c r="AF131" s="374">
        <f t="shared" si="73"/>
        <v>0.72840790842872305</v>
      </c>
      <c r="AG131" s="374">
        <f t="shared" si="53"/>
        <v>-3.5950804162724661</v>
      </c>
      <c r="AH131" s="374">
        <f t="shared" ref="AH131:AS131" si="74">(AH44-AH32)/AH32*100</f>
        <v>-2.5999999999999943</v>
      </c>
      <c r="AI131" s="374">
        <f t="shared" si="74"/>
        <v>5.5555555555555456</v>
      </c>
      <c r="AJ131" s="374">
        <f t="shared" si="74"/>
        <v>5.7046979865771741</v>
      </c>
      <c r="AK131" s="374">
        <f t="shared" si="74"/>
        <v>6.0185185185185048</v>
      </c>
      <c r="AL131" s="374">
        <f t="shared" si="74"/>
        <v>-0.50100200400801598</v>
      </c>
      <c r="AM131" s="374">
        <f t="shared" si="74"/>
        <v>16.776750330250994</v>
      </c>
      <c r="AN131" s="374">
        <f t="shared" si="74"/>
        <v>21.337126600284495</v>
      </c>
      <c r="AO131" s="374">
        <f t="shared" si="74"/>
        <v>7.03296703296704</v>
      </c>
      <c r="AP131" s="374">
        <f t="shared" si="74"/>
        <v>7.1151358344113849</v>
      </c>
      <c r="AQ131" s="374">
        <f t="shared" si="74"/>
        <v>-1.4605647517039921</v>
      </c>
      <c r="AR131" s="374">
        <f t="shared" si="74"/>
        <v>0.80482897384305552</v>
      </c>
      <c r="AS131" s="374">
        <f t="shared" si="74"/>
        <v>-26.941747572815533</v>
      </c>
      <c r="AT131" s="374">
        <f t="shared" ref="AT131:BB131" si="75">(AT44-AT32)/AT32*100</f>
        <v>-0.70993914807301084</v>
      </c>
      <c r="AU131" s="374">
        <f t="shared" si="75"/>
        <v>-8.6762075134168182</v>
      </c>
      <c r="AV131" s="374">
        <f t="shared" si="75"/>
        <v>6.5168539325842669</v>
      </c>
      <c r="AW131" s="374">
        <f t="shared" si="75"/>
        <v>10.978520286396185</v>
      </c>
      <c r="AX131" s="374" t="e">
        <f t="shared" si="75"/>
        <v>#DIV/0!</v>
      </c>
      <c r="AY131" s="374">
        <f t="shared" si="75"/>
        <v>8.1367924528301945</v>
      </c>
      <c r="AZ131" s="374">
        <f t="shared" si="75"/>
        <v>-2.0811654526534862</v>
      </c>
      <c r="BA131" s="374">
        <f t="shared" si="75"/>
        <v>2.826086956521733</v>
      </c>
      <c r="BB131" s="374">
        <f t="shared" si="75"/>
        <v>-6.9513406156901683</v>
      </c>
      <c r="BC131" s="374">
        <f t="shared" si="66"/>
        <v>4.0883977900552519</v>
      </c>
      <c r="BD131" s="374">
        <f t="shared" si="66"/>
        <v>1.5657620041753653</v>
      </c>
      <c r="BE131" s="374">
        <f t="shared" si="66"/>
        <v>5.0790067720090297</v>
      </c>
      <c r="BF131" s="374">
        <f t="shared" si="66"/>
        <v>4.401805869074499</v>
      </c>
      <c r="BG131" s="374">
        <f t="shared" si="66"/>
        <v>3.373231773667023</v>
      </c>
    </row>
    <row r="132" spans="1:59" x14ac:dyDescent="0.2">
      <c r="A132" s="376">
        <v>40725</v>
      </c>
      <c r="B132" s="373">
        <f t="shared" ref="B132:AF132" si="76">(B45-B33)/B33*100</f>
        <v>4.7511312217194437</v>
      </c>
      <c r="C132" s="378">
        <f t="shared" si="76"/>
        <v>6.602641056422569</v>
      </c>
      <c r="D132" s="378">
        <f t="shared" si="76"/>
        <v>6.5060240963855485</v>
      </c>
      <c r="E132" s="378">
        <f t="shared" si="76"/>
        <v>8.8749999999999929</v>
      </c>
      <c r="F132" s="378">
        <f t="shared" si="76"/>
        <v>8.2725060827250569</v>
      </c>
      <c r="G132" s="378">
        <f t="shared" si="76"/>
        <v>-1.3498312710911167</v>
      </c>
      <c r="H132" s="378">
        <f t="shared" si="76"/>
        <v>1.1210762331838564</v>
      </c>
      <c r="I132" s="378">
        <f t="shared" si="76"/>
        <v>24.659400544959116</v>
      </c>
      <c r="J132" s="378">
        <f t="shared" si="76"/>
        <v>-3.1693989071038313</v>
      </c>
      <c r="K132" s="378">
        <f t="shared" si="76"/>
        <v>1.2499999999999936</v>
      </c>
      <c r="L132" s="378">
        <f t="shared" si="76"/>
        <v>6.9050554870530316</v>
      </c>
      <c r="M132" s="378">
        <f t="shared" si="76"/>
        <v>6.2052505966587148</v>
      </c>
      <c r="N132" s="378">
        <f t="shared" si="76"/>
        <v>6.8104426787741197</v>
      </c>
      <c r="O132" s="378">
        <f t="shared" si="76"/>
        <v>6.8693693693693794</v>
      </c>
      <c r="P132" s="378">
        <f t="shared" si="76"/>
        <v>6.8259385665529013</v>
      </c>
      <c r="Q132" s="378">
        <f t="shared" si="76"/>
        <v>5.4483541430193094</v>
      </c>
      <c r="R132" s="378">
        <f t="shared" si="76"/>
        <v>5.6192660550458617</v>
      </c>
      <c r="S132" s="378">
        <f t="shared" si="76"/>
        <v>4.4543429844097995</v>
      </c>
      <c r="T132" s="378">
        <f t="shared" si="76"/>
        <v>2.9933481152993382</v>
      </c>
      <c r="U132" s="378">
        <f t="shared" si="76"/>
        <v>7.0588235294117645</v>
      </c>
      <c r="V132" s="378">
        <f t="shared" si="76"/>
        <v>5.2513966480446959</v>
      </c>
      <c r="W132" s="378">
        <f t="shared" si="76"/>
        <v>1.4846235418875988</v>
      </c>
      <c r="X132" s="378">
        <f t="shared" si="76"/>
        <v>1.7021276595744619</v>
      </c>
      <c r="Y132" s="378">
        <f t="shared" si="76"/>
        <v>0.94438614900315387</v>
      </c>
      <c r="Z132" s="378">
        <f t="shared" si="76"/>
        <v>6.2929061784897016</v>
      </c>
      <c r="AA132" s="378">
        <f t="shared" si="76"/>
        <v>3.444444444444438</v>
      </c>
      <c r="AB132" s="378">
        <f t="shared" si="76"/>
        <v>2.5164113785557953</v>
      </c>
      <c r="AC132" s="378">
        <f t="shared" si="76"/>
        <v>10.12048192771085</v>
      </c>
      <c r="AD132" s="378">
        <f t="shared" si="76"/>
        <v>10.283687943262414</v>
      </c>
      <c r="AE132" s="378">
        <f t="shared" si="76"/>
        <v>13.909774436090236</v>
      </c>
      <c r="AF132" s="378">
        <f t="shared" si="76"/>
        <v>0.83420229405630575</v>
      </c>
      <c r="AG132" s="378">
        <f t="shared" ref="AG132" si="77">(AG45-AG33)/AG33*100</f>
        <v>-3.9848197343453537</v>
      </c>
      <c r="AH132" s="378">
        <f t="shared" ref="AH132:AS132" si="78">(AH45-AH33)/AH33*100</f>
        <v>-1.4098690835850871</v>
      </c>
      <c r="AI132" s="378">
        <f t="shared" si="78"/>
        <v>5.7757644394111081</v>
      </c>
      <c r="AJ132" s="378">
        <f t="shared" si="78"/>
        <v>5.574136008918618</v>
      </c>
      <c r="AK132" s="378">
        <f t="shared" si="78"/>
        <v>5.8004640371229694</v>
      </c>
      <c r="AL132" s="378">
        <f t="shared" si="78"/>
        <v>0</v>
      </c>
      <c r="AM132" s="378">
        <f t="shared" si="78"/>
        <v>15.487316421895853</v>
      </c>
      <c r="AN132" s="378">
        <f t="shared" si="78"/>
        <v>19.883889695210431</v>
      </c>
      <c r="AO132" s="378">
        <f t="shared" si="78"/>
        <v>5.6399132321041243</v>
      </c>
      <c r="AP132" s="378">
        <f t="shared" si="78"/>
        <v>7.1151358344113849</v>
      </c>
      <c r="AQ132" s="378">
        <f t="shared" si="78"/>
        <v>-1.3671875000000056</v>
      </c>
      <c r="AR132" s="378">
        <f t="shared" si="78"/>
        <v>0.80482897384305552</v>
      </c>
      <c r="AS132" s="378">
        <f t="shared" si="78"/>
        <v>-25.173501577287073</v>
      </c>
      <c r="AT132" s="378">
        <f t="shared" ref="AT132:BB132" si="79">(AT45-AT33)/AT33*100</f>
        <v>0.51440329218106995</v>
      </c>
      <c r="AU132" s="378">
        <f t="shared" si="79"/>
        <v>-6.0439560439560518</v>
      </c>
      <c r="AV132" s="378">
        <f t="shared" si="79"/>
        <v>6.0402684563758289</v>
      </c>
      <c r="AW132" s="378">
        <f t="shared" si="79"/>
        <v>9.9999999999999964</v>
      </c>
      <c r="AX132" s="378" t="e">
        <f t="shared" si="79"/>
        <v>#DIV/0!</v>
      </c>
      <c r="AY132" s="378">
        <f t="shared" si="79"/>
        <v>8.1367924528301945</v>
      </c>
      <c r="AZ132" s="378">
        <f t="shared" si="79"/>
        <v>2.3887079261672128</v>
      </c>
      <c r="BA132" s="378">
        <f t="shared" si="79"/>
        <v>1.2972972972973003</v>
      </c>
      <c r="BB132" s="378">
        <f t="shared" si="79"/>
        <v>3.6026200873362573</v>
      </c>
      <c r="BC132" s="378">
        <f t="shared" si="66"/>
        <v>3.9603960396039541</v>
      </c>
      <c r="BD132" s="378">
        <f t="shared" si="66"/>
        <v>2.854122621564485</v>
      </c>
      <c r="BE132" s="378">
        <f t="shared" si="66"/>
        <v>5.8890147225368095</v>
      </c>
      <c r="BF132" s="378">
        <f t="shared" si="66"/>
        <v>4.2458100558659186</v>
      </c>
      <c r="BG132" s="378">
        <f t="shared" si="66"/>
        <v>1.0638297872340425</v>
      </c>
    </row>
    <row r="133" spans="1:59" x14ac:dyDescent="0.2">
      <c r="A133" s="376">
        <v>40756</v>
      </c>
      <c r="B133" s="373">
        <f t="shared" ref="B133:AF133" si="80">(B46-B34)/B34*100</f>
        <v>5.0904977375565608</v>
      </c>
      <c r="C133" s="378">
        <f t="shared" si="80"/>
        <v>6.8263473053892243</v>
      </c>
      <c r="D133" s="378">
        <f t="shared" si="80"/>
        <v>6.7226890756302629</v>
      </c>
      <c r="E133" s="378">
        <f t="shared" si="80"/>
        <v>9.6009975062344175</v>
      </c>
      <c r="F133" s="378">
        <f t="shared" si="80"/>
        <v>8.2224909310761749</v>
      </c>
      <c r="G133" s="378">
        <f t="shared" si="80"/>
        <v>-1.2429378531073383</v>
      </c>
      <c r="H133" s="378">
        <f t="shared" si="80"/>
        <v>1.1111111111111112</v>
      </c>
      <c r="I133" s="378">
        <f t="shared" si="80"/>
        <v>24.523160762942776</v>
      </c>
      <c r="J133" s="378">
        <f t="shared" si="80"/>
        <v>-2.8384279475982472</v>
      </c>
      <c r="K133" s="378">
        <f t="shared" si="80"/>
        <v>-0.11299435028247946</v>
      </c>
      <c r="L133" s="378">
        <f t="shared" si="80"/>
        <v>9.8258706467661572</v>
      </c>
      <c r="M133" s="378">
        <f t="shared" si="80"/>
        <v>4.7505938242280283</v>
      </c>
      <c r="N133" s="378">
        <f t="shared" si="80"/>
        <v>6.4552661381653484</v>
      </c>
      <c r="O133" s="378">
        <f t="shared" si="80"/>
        <v>9.6885813148788831</v>
      </c>
      <c r="P133" s="378">
        <f t="shared" si="80"/>
        <v>5.636978579481398</v>
      </c>
      <c r="Q133" s="378">
        <f t="shared" si="80"/>
        <v>5.4360135900339728</v>
      </c>
      <c r="R133" s="378">
        <f t="shared" si="80"/>
        <v>5.3714285714285745</v>
      </c>
      <c r="S133" s="378">
        <f t="shared" si="80"/>
        <v>4.2128603104212825</v>
      </c>
      <c r="T133" s="378">
        <f t="shared" si="80"/>
        <v>3.5595105672969836</v>
      </c>
      <c r="U133" s="378">
        <f t="shared" si="80"/>
        <v>6.5497076023391747</v>
      </c>
      <c r="V133" s="378">
        <f t="shared" si="80"/>
        <v>5.8165548098433879</v>
      </c>
      <c r="W133" s="378">
        <f t="shared" si="80"/>
        <v>2.0148462354188821</v>
      </c>
      <c r="X133" s="378">
        <f t="shared" si="80"/>
        <v>2.5559105431309814</v>
      </c>
      <c r="Y133" s="378">
        <f t="shared" si="80"/>
        <v>0.52301255230125532</v>
      </c>
      <c r="Z133" s="378">
        <f t="shared" si="80"/>
        <v>6.2785388127853894</v>
      </c>
      <c r="AA133" s="378">
        <f t="shared" si="80"/>
        <v>3.444444444444438</v>
      </c>
      <c r="AB133" s="378">
        <f t="shared" si="80"/>
        <v>2.5164113785557953</v>
      </c>
      <c r="AC133" s="378">
        <f t="shared" si="80"/>
        <v>8.5106382978723438</v>
      </c>
      <c r="AD133" s="378">
        <f t="shared" si="80"/>
        <v>10.283687943262414</v>
      </c>
      <c r="AE133" s="378">
        <f t="shared" si="80"/>
        <v>14.518147684605747</v>
      </c>
      <c r="AF133" s="378">
        <f t="shared" si="80"/>
        <v>2.3157894736842133</v>
      </c>
      <c r="AG133" s="378">
        <f t="shared" ref="AG133:AG139" si="81">(AG46-AG34)/AG34*100</f>
        <v>0.19474196689386838</v>
      </c>
      <c r="AH133" s="378">
        <f t="shared" ref="AH133:AS133" si="82">(AH46-AH34)/AH34*100</f>
        <v>-1.4098690835850871</v>
      </c>
      <c r="AI133" s="378">
        <f t="shared" si="82"/>
        <v>5.6625141562853907</v>
      </c>
      <c r="AJ133" s="378">
        <f t="shared" si="82"/>
        <v>5.1111111111111045</v>
      </c>
      <c r="AK133" s="378">
        <f t="shared" si="82"/>
        <v>6.2790697674418663</v>
      </c>
      <c r="AL133" s="378">
        <f t="shared" si="82"/>
        <v>-0.10040160642569709</v>
      </c>
      <c r="AM133" s="378">
        <f t="shared" si="82"/>
        <v>18.353576248313104</v>
      </c>
      <c r="AN133" s="378">
        <f t="shared" si="82"/>
        <v>23.676470588235286</v>
      </c>
      <c r="AO133" s="378">
        <f t="shared" si="82"/>
        <v>6.8852459016393404</v>
      </c>
      <c r="AP133" s="378">
        <f t="shared" si="82"/>
        <v>7.1151358344113849</v>
      </c>
      <c r="AQ133" s="378">
        <f t="shared" si="82"/>
        <v>-2.2373540856031102</v>
      </c>
      <c r="AR133" s="378">
        <f t="shared" si="82"/>
        <v>-0.30030030030031168</v>
      </c>
      <c r="AS133" s="378">
        <f t="shared" si="82"/>
        <v>-24.793388429752071</v>
      </c>
      <c r="AT133" s="378">
        <f t="shared" ref="AT133:BB133" si="83">(AT46-AT34)/AT34*100</f>
        <v>-0.10214504596527939</v>
      </c>
      <c r="AU133" s="378">
        <f t="shared" si="83"/>
        <v>-5.3604436229205144</v>
      </c>
      <c r="AV133" s="378">
        <f t="shared" si="83"/>
        <v>3.6065573770491772</v>
      </c>
      <c r="AW133" s="378">
        <f t="shared" si="83"/>
        <v>8.3627797408716056</v>
      </c>
      <c r="AX133" s="378" t="e">
        <f t="shared" si="83"/>
        <v>#DIV/0!</v>
      </c>
      <c r="AY133" s="378">
        <f t="shared" si="83"/>
        <v>8.1367924528301945</v>
      </c>
      <c r="AZ133" s="378">
        <f t="shared" si="83"/>
        <v>3.1728665207877365</v>
      </c>
      <c r="BA133" s="378">
        <f t="shared" si="83"/>
        <v>1.8398268398268276</v>
      </c>
      <c r="BB133" s="378">
        <f t="shared" si="83"/>
        <v>4.7671840354767152</v>
      </c>
      <c r="BC133" s="378">
        <f t="shared" si="66"/>
        <v>3.9560439560439495</v>
      </c>
      <c r="BD133" s="378">
        <f t="shared" si="66"/>
        <v>2.944269190325985</v>
      </c>
      <c r="BE133" s="378">
        <f t="shared" si="66"/>
        <v>5.8890147225368095</v>
      </c>
      <c r="BF133" s="378">
        <f t="shared" si="66"/>
        <v>4.2458100558659186</v>
      </c>
      <c r="BG133" s="378">
        <f t="shared" si="66"/>
        <v>1.0638297872340425</v>
      </c>
    </row>
    <row r="134" spans="1:59" x14ac:dyDescent="0.2">
      <c r="A134" s="376">
        <v>40787</v>
      </c>
      <c r="B134" s="373">
        <f t="shared" ref="B134:AF134" si="84">(B47-B35)/B35*100</f>
        <v>5.3167420814479502</v>
      </c>
      <c r="C134" s="378">
        <f t="shared" si="84"/>
        <v>7.8031212484994006</v>
      </c>
      <c r="D134" s="378">
        <f t="shared" si="84"/>
        <v>7.8313253012048198</v>
      </c>
      <c r="E134" s="378">
        <f t="shared" si="84"/>
        <v>9.6129837702871459</v>
      </c>
      <c r="F134" s="378">
        <f t="shared" si="84"/>
        <v>9.5990279465370669</v>
      </c>
      <c r="G134" s="378">
        <f t="shared" si="84"/>
        <v>-1.3498312710911167</v>
      </c>
      <c r="H134" s="378">
        <f t="shared" si="84"/>
        <v>3.4949267192784599</v>
      </c>
      <c r="I134" s="378">
        <f t="shared" si="84"/>
        <v>21.68674698795181</v>
      </c>
      <c r="J134" s="378">
        <f t="shared" si="84"/>
        <v>-2.7624309392265194</v>
      </c>
      <c r="K134" s="378">
        <f t="shared" si="84"/>
        <v>1.7123287671232879</v>
      </c>
      <c r="L134" s="378">
        <f t="shared" si="84"/>
        <v>13.557213930348247</v>
      </c>
      <c r="M134" s="378">
        <f t="shared" si="84"/>
        <v>6.0355029585798743</v>
      </c>
      <c r="N134" s="378">
        <f t="shared" si="84"/>
        <v>7.2316384180791022</v>
      </c>
      <c r="O134" s="378">
        <f t="shared" si="84"/>
        <v>7.7097505668934208</v>
      </c>
      <c r="P134" s="378">
        <f t="shared" si="84"/>
        <v>6.9977426636568891</v>
      </c>
      <c r="Q134" s="378">
        <f t="shared" si="84"/>
        <v>5.8823529411764577</v>
      </c>
      <c r="R134" s="378">
        <f t="shared" si="84"/>
        <v>5.7339449541284404</v>
      </c>
      <c r="S134" s="378">
        <f t="shared" si="84"/>
        <v>4.6875000000000036</v>
      </c>
      <c r="T134" s="378">
        <f t="shared" si="84"/>
        <v>6.7950169875424695</v>
      </c>
      <c r="U134" s="378">
        <f t="shared" si="84"/>
        <v>6.3157894736842177</v>
      </c>
      <c r="V134" s="378">
        <f t="shared" si="84"/>
        <v>5.8693244739756336</v>
      </c>
      <c r="W134" s="378">
        <f t="shared" si="84"/>
        <v>2.3329798515376492</v>
      </c>
      <c r="X134" s="378">
        <f t="shared" si="84"/>
        <v>2.9818956336528188</v>
      </c>
      <c r="Y134" s="378">
        <f t="shared" si="84"/>
        <v>0.31315240083507012</v>
      </c>
      <c r="Z134" s="378">
        <f t="shared" si="84"/>
        <v>6.7351598173516045</v>
      </c>
      <c r="AA134" s="378">
        <f t="shared" si="84"/>
        <v>3.6383682469680232</v>
      </c>
      <c r="AB134" s="378">
        <f t="shared" si="84"/>
        <v>3.6223929747530312</v>
      </c>
      <c r="AC134" s="378">
        <f t="shared" si="84"/>
        <v>8.7719298245614024</v>
      </c>
      <c r="AD134" s="378">
        <f t="shared" si="84"/>
        <v>10.283687943262414</v>
      </c>
      <c r="AE134" s="378">
        <f t="shared" si="84"/>
        <v>14.518147684605747</v>
      </c>
      <c r="AF134" s="378">
        <f t="shared" si="84"/>
        <v>1.5706806282722512</v>
      </c>
      <c r="AG134" s="378">
        <f t="shared" si="81"/>
        <v>-2.1256038647343023</v>
      </c>
      <c r="AH134" s="378">
        <f t="shared" ref="AH134:AS134" si="85">(AH47-AH35)/AH35*100</f>
        <v>-2.8282828282828252</v>
      </c>
      <c r="AI134" s="378">
        <f t="shared" si="85"/>
        <v>6.1867266591676042</v>
      </c>
      <c r="AJ134" s="378">
        <f t="shared" si="85"/>
        <v>5.222222222222225</v>
      </c>
      <c r="AK134" s="378">
        <f t="shared" si="85"/>
        <v>6.8764568764568841</v>
      </c>
      <c r="AL134" s="378">
        <f t="shared" si="85"/>
        <v>0</v>
      </c>
      <c r="AM134" s="378">
        <f t="shared" si="85"/>
        <v>19.810040705563082</v>
      </c>
      <c r="AN134" s="378">
        <f t="shared" si="85"/>
        <v>26.190476190476179</v>
      </c>
      <c r="AO134" s="378">
        <f t="shared" si="85"/>
        <v>5.9459459459459465</v>
      </c>
      <c r="AP134" s="378">
        <f t="shared" si="85"/>
        <v>7.8913324708926371</v>
      </c>
      <c r="AQ134" s="378">
        <f t="shared" si="85"/>
        <v>-2.0467836257309888</v>
      </c>
      <c r="AR134" s="378">
        <f t="shared" si="85"/>
        <v>-0.30030030030031168</v>
      </c>
      <c r="AS134" s="378">
        <f t="shared" si="85"/>
        <v>-23.440577806959954</v>
      </c>
      <c r="AT134" s="378">
        <f t="shared" ref="AT134:BB134" si="86">(AT47-AT35)/AT35*100</f>
        <v>-0.30706243602865624</v>
      </c>
      <c r="AU134" s="378">
        <f t="shared" si="86"/>
        <v>-7.1494893221912745</v>
      </c>
      <c r="AV134" s="378">
        <f t="shared" si="86"/>
        <v>5.5374592833876317</v>
      </c>
      <c r="AW134" s="378">
        <f t="shared" si="86"/>
        <v>9.3712930011862472</v>
      </c>
      <c r="AX134" s="378" t="e">
        <f t="shared" si="86"/>
        <v>#DIV/0!</v>
      </c>
      <c r="AY134" s="378">
        <f t="shared" si="86"/>
        <v>8.1367924528301945</v>
      </c>
      <c r="AZ134" s="378">
        <f t="shared" si="86"/>
        <v>2.9411764705882382</v>
      </c>
      <c r="BA134" s="378">
        <f t="shared" si="86"/>
        <v>1.9459459459459427</v>
      </c>
      <c r="BB134" s="378">
        <f t="shared" si="86"/>
        <v>4.2904290429042806</v>
      </c>
      <c r="BC134" s="378">
        <f t="shared" si="66"/>
        <v>3.7362637362637425</v>
      </c>
      <c r="BD134" s="378">
        <f t="shared" si="66"/>
        <v>1.8947368421052602</v>
      </c>
      <c r="BE134" s="378">
        <f t="shared" si="66"/>
        <v>5.8890147225368095</v>
      </c>
      <c r="BF134" s="378">
        <f t="shared" si="66"/>
        <v>4.2458100558659186</v>
      </c>
      <c r="BG134" s="378">
        <f t="shared" si="66"/>
        <v>1.0638297872340425</v>
      </c>
    </row>
    <row r="135" spans="1:59" x14ac:dyDescent="0.2">
      <c r="A135" s="376">
        <v>40817</v>
      </c>
      <c r="B135" s="373">
        <f t="shared" ref="B135:AF135" si="87">(B48-B36)/B36*100</f>
        <v>5.9887005649717482</v>
      </c>
      <c r="C135" s="378">
        <f t="shared" si="87"/>
        <v>9.5693779904306222</v>
      </c>
      <c r="D135" s="378">
        <f t="shared" si="87"/>
        <v>9.712230215827331</v>
      </c>
      <c r="E135" s="378">
        <f t="shared" si="87"/>
        <v>9.5179233621755106</v>
      </c>
      <c r="F135" s="378">
        <f t="shared" si="87"/>
        <v>13.075060532687665</v>
      </c>
      <c r="G135" s="378">
        <f t="shared" si="87"/>
        <v>0</v>
      </c>
      <c r="H135" s="378">
        <f t="shared" si="87"/>
        <v>2.3702031602708904</v>
      </c>
      <c r="I135" s="378">
        <f t="shared" si="87"/>
        <v>22.709163346613558</v>
      </c>
      <c r="J135" s="378">
        <f t="shared" si="87"/>
        <v>-1.8478260869565251</v>
      </c>
      <c r="K135" s="378">
        <f t="shared" si="87"/>
        <v>8.5910652920962196</v>
      </c>
      <c r="L135" s="378">
        <f t="shared" si="87"/>
        <v>14.906832298136646</v>
      </c>
      <c r="M135" s="378">
        <f t="shared" si="87"/>
        <v>6.4478311840562723</v>
      </c>
      <c r="N135" s="378">
        <f t="shared" si="87"/>
        <v>6.1867266591676042</v>
      </c>
      <c r="O135" s="378">
        <f t="shared" si="87"/>
        <v>6.2571103526734921</v>
      </c>
      <c r="P135" s="378">
        <f t="shared" si="87"/>
        <v>6.0470324748040376</v>
      </c>
      <c r="Q135" s="378">
        <f t="shared" si="87"/>
        <v>5.8823529411764577</v>
      </c>
      <c r="R135" s="378">
        <f t="shared" si="87"/>
        <v>5.72737686139748</v>
      </c>
      <c r="S135" s="378">
        <f t="shared" si="87"/>
        <v>3.7735849056603841</v>
      </c>
      <c r="T135" s="378">
        <f t="shared" si="87"/>
        <v>6.2076749435665919</v>
      </c>
      <c r="U135" s="378">
        <f t="shared" si="87"/>
        <v>6.7836257309941486</v>
      </c>
      <c r="V135" s="378">
        <f t="shared" si="87"/>
        <v>5.9866962305986604</v>
      </c>
      <c r="W135" s="378">
        <f t="shared" si="87"/>
        <v>2.4364406779660985</v>
      </c>
      <c r="X135" s="378">
        <f t="shared" si="87"/>
        <v>3.1914893617021276</v>
      </c>
      <c r="Y135" s="378">
        <f t="shared" si="87"/>
        <v>0.31315240083507012</v>
      </c>
      <c r="Z135" s="378">
        <f t="shared" si="87"/>
        <v>6.8493150684931514</v>
      </c>
      <c r="AA135" s="378">
        <f t="shared" si="87"/>
        <v>3.6383682469680232</v>
      </c>
      <c r="AB135" s="378">
        <f t="shared" si="87"/>
        <v>3.6223929747530312</v>
      </c>
      <c r="AC135" s="378">
        <f t="shared" si="87"/>
        <v>8.7514585764294051</v>
      </c>
      <c r="AD135" s="378">
        <f t="shared" si="87"/>
        <v>10.283687943262414</v>
      </c>
      <c r="AE135" s="378">
        <f t="shared" si="87"/>
        <v>14.786967418546363</v>
      </c>
      <c r="AF135" s="378">
        <f t="shared" si="87"/>
        <v>1.6736401673640255</v>
      </c>
      <c r="AG135" s="378">
        <f t="shared" si="81"/>
        <v>-1.7424975798644697</v>
      </c>
      <c r="AH135" s="378">
        <f t="shared" ref="AH135:AS135" si="88">(AH48-AH36)/AH36*100</f>
        <v>-2.0222446916076846</v>
      </c>
      <c r="AI135" s="378">
        <f t="shared" si="88"/>
        <v>6.0538116591928155</v>
      </c>
      <c r="AJ135" s="378">
        <f t="shared" si="88"/>
        <v>5.6792873051225037</v>
      </c>
      <c r="AK135" s="378">
        <f t="shared" si="88"/>
        <v>7.2009291521486674</v>
      </c>
      <c r="AL135" s="378">
        <f t="shared" si="88"/>
        <v>-0.99601593625498008</v>
      </c>
      <c r="AM135" s="378">
        <f t="shared" si="88"/>
        <v>22.388059701492537</v>
      </c>
      <c r="AN135" s="378">
        <f t="shared" si="88"/>
        <v>30.029585798816587</v>
      </c>
      <c r="AO135" s="378">
        <f t="shared" si="88"/>
        <v>5.9080962800875181</v>
      </c>
      <c r="AP135" s="378">
        <f t="shared" si="88"/>
        <v>7.8913324708926371</v>
      </c>
      <c r="AQ135" s="378">
        <f t="shared" si="88"/>
        <v>-1.9512195121951219</v>
      </c>
      <c r="AR135" s="378">
        <f t="shared" si="88"/>
        <v>-0.20020020020020302</v>
      </c>
      <c r="AS135" s="378">
        <f t="shared" si="88"/>
        <v>-22.45033112582782</v>
      </c>
      <c r="AT135" s="378">
        <f t="shared" ref="AT135:BB135" si="89">(AT48-AT36)/AT36*100</f>
        <v>-2.0263424518743669</v>
      </c>
      <c r="AU135" s="378">
        <f t="shared" si="89"/>
        <v>-7.0370370370370319</v>
      </c>
      <c r="AV135" s="378">
        <f t="shared" si="89"/>
        <v>5.5374592833876317</v>
      </c>
      <c r="AW135" s="378">
        <f t="shared" si="89"/>
        <v>0.34090909090908766</v>
      </c>
      <c r="AX135" s="378" t="e">
        <f t="shared" si="89"/>
        <v>#DIV/0!</v>
      </c>
      <c r="AY135" s="378">
        <f t="shared" si="89"/>
        <v>8.1367924528301945</v>
      </c>
      <c r="AZ135" s="378">
        <f t="shared" si="89"/>
        <v>3.2502708559046587</v>
      </c>
      <c r="BA135" s="378">
        <f t="shared" si="89"/>
        <v>3.7878787878787881</v>
      </c>
      <c r="BB135" s="378">
        <f t="shared" si="89"/>
        <v>2.6058631921824169</v>
      </c>
      <c r="BC135" s="378">
        <f t="shared" si="66"/>
        <v>4.9450549450549453</v>
      </c>
      <c r="BD135" s="378">
        <f t="shared" si="66"/>
        <v>3.276955602537007</v>
      </c>
      <c r="BE135" s="378">
        <f t="shared" si="66"/>
        <v>7.0215175537938883</v>
      </c>
      <c r="BF135" s="378">
        <f t="shared" si="66"/>
        <v>4.2458100558659186</v>
      </c>
      <c r="BG135" s="378">
        <f t="shared" si="66"/>
        <v>2.6511134676564159</v>
      </c>
    </row>
    <row r="136" spans="1:59" x14ac:dyDescent="0.2">
      <c r="A136" s="376">
        <v>40848</v>
      </c>
      <c r="B136" s="373">
        <f t="shared" ref="B136:AF136" si="90">(B49-B37)/B37*100</f>
        <v>6.0879368658399002</v>
      </c>
      <c r="C136" s="378">
        <f t="shared" si="90"/>
        <v>9.9762470308788505</v>
      </c>
      <c r="D136" s="378">
        <f t="shared" si="90"/>
        <v>10.23809523809523</v>
      </c>
      <c r="E136" s="378">
        <f t="shared" si="90"/>
        <v>9.2771084337349432</v>
      </c>
      <c r="F136" s="378">
        <f t="shared" si="90"/>
        <v>14.440433212996389</v>
      </c>
      <c r="G136" s="378">
        <f t="shared" si="90"/>
        <v>0.22988505747126761</v>
      </c>
      <c r="H136" s="378">
        <f t="shared" si="90"/>
        <v>3.5107587768969521</v>
      </c>
      <c r="I136" s="378">
        <f t="shared" si="90"/>
        <v>22.845953002610965</v>
      </c>
      <c r="J136" s="378">
        <f t="shared" si="90"/>
        <v>2.0855057351407713</v>
      </c>
      <c r="K136" s="378">
        <f t="shared" si="90"/>
        <v>9.1549295774647845</v>
      </c>
      <c r="L136" s="378">
        <f t="shared" si="90"/>
        <v>12.792127921279221</v>
      </c>
      <c r="M136" s="378">
        <f t="shared" si="90"/>
        <v>5.5878928987194376</v>
      </c>
      <c r="N136" s="378">
        <f t="shared" si="90"/>
        <v>6.9977426636568891</v>
      </c>
      <c r="O136" s="378">
        <f t="shared" si="90"/>
        <v>11.239860950173815</v>
      </c>
      <c r="P136" s="378">
        <f t="shared" si="90"/>
        <v>5.592841163310962</v>
      </c>
      <c r="Q136" s="378">
        <f t="shared" si="90"/>
        <v>5.5242390078917607</v>
      </c>
      <c r="R136" s="378">
        <f t="shared" si="90"/>
        <v>5.841924398625439</v>
      </c>
      <c r="S136" s="378">
        <f t="shared" si="90"/>
        <v>3.4406215316315305</v>
      </c>
      <c r="T136" s="378">
        <f t="shared" si="90"/>
        <v>4.8152295632698738</v>
      </c>
      <c r="U136" s="378">
        <f t="shared" si="90"/>
        <v>7.3770491803278642</v>
      </c>
      <c r="V136" s="378">
        <f t="shared" si="90"/>
        <v>5.1762114537444965</v>
      </c>
      <c r="W136" s="378">
        <f t="shared" si="90"/>
        <v>2.3255813953488405</v>
      </c>
      <c r="X136" s="378">
        <f t="shared" si="90"/>
        <v>3.1880977683315623</v>
      </c>
      <c r="Y136" s="378">
        <f t="shared" si="90"/>
        <v>0.31282586027111275</v>
      </c>
      <c r="Z136" s="378">
        <f t="shared" si="90"/>
        <v>6.8493150684931514</v>
      </c>
      <c r="AA136" s="378">
        <f t="shared" si="90"/>
        <v>3.6383682469680232</v>
      </c>
      <c r="AB136" s="378">
        <f t="shared" si="90"/>
        <v>3.6223929747530312</v>
      </c>
      <c r="AC136" s="378">
        <f t="shared" si="90"/>
        <v>8.9430894308943127</v>
      </c>
      <c r="AD136" s="378">
        <f t="shared" si="90"/>
        <v>10.283687943262414</v>
      </c>
      <c r="AE136" s="378">
        <f t="shared" si="90"/>
        <v>14.643304130162688</v>
      </c>
      <c r="AF136" s="378">
        <f t="shared" si="90"/>
        <v>1.6789087093389388</v>
      </c>
      <c r="AG136" s="378">
        <f t="shared" si="81"/>
        <v>-2.2395326192794518</v>
      </c>
      <c r="AH136" s="378">
        <f t="shared" ref="AH136:AS136" si="91">(AH49-AH37)/AH37*100</f>
        <v>-1.727642276422767</v>
      </c>
      <c r="AI136" s="378">
        <f t="shared" si="91"/>
        <v>6.0538116591928155</v>
      </c>
      <c r="AJ136" s="378">
        <f t="shared" si="91"/>
        <v>5.4384017758046683</v>
      </c>
      <c r="AK136" s="378">
        <f t="shared" si="91"/>
        <v>7.4074074074073977</v>
      </c>
      <c r="AL136" s="378">
        <f t="shared" si="91"/>
        <v>-0.40040040040040603</v>
      </c>
      <c r="AM136" s="378">
        <f t="shared" si="91"/>
        <v>22.29639519359144</v>
      </c>
      <c r="AN136" s="378">
        <f t="shared" si="91"/>
        <v>29.58152958152958</v>
      </c>
      <c r="AO136" s="378">
        <f t="shared" si="91"/>
        <v>5.9145673603504996</v>
      </c>
      <c r="AP136" s="378">
        <f t="shared" si="91"/>
        <v>7.8913324708926371</v>
      </c>
      <c r="AQ136" s="378">
        <f t="shared" si="91"/>
        <v>-1.9569471624266144</v>
      </c>
      <c r="AR136" s="378">
        <f t="shared" si="91"/>
        <v>-0.29999999999999716</v>
      </c>
      <c r="AS136" s="378">
        <f t="shared" si="91"/>
        <v>-23.242867084203198</v>
      </c>
      <c r="AT136" s="378">
        <f t="shared" ref="AT136:BB136" si="92">(AT49-AT37)/AT37*100</f>
        <v>-1.1122345803842351</v>
      </c>
      <c r="AU136" s="378">
        <f t="shared" si="92"/>
        <v>-7.2222222222222205</v>
      </c>
      <c r="AV136" s="378">
        <f t="shared" si="92"/>
        <v>5.7546145494028362</v>
      </c>
      <c r="AW136" s="378">
        <f t="shared" si="92"/>
        <v>4.2600896860986515</v>
      </c>
      <c r="AX136" s="378" t="e">
        <f t="shared" si="92"/>
        <v>#DIV/0!</v>
      </c>
      <c r="AY136" s="378">
        <f t="shared" si="92"/>
        <v>8.1367924528301945</v>
      </c>
      <c r="AZ136" s="378">
        <f t="shared" si="92"/>
        <v>3.4744842562432177</v>
      </c>
      <c r="BA136" s="378">
        <f t="shared" si="92"/>
        <v>3.0075187969924935</v>
      </c>
      <c r="BB136" s="378">
        <f t="shared" si="92"/>
        <v>3.8419319429198682</v>
      </c>
      <c r="BC136" s="378">
        <f t="shared" si="66"/>
        <v>4.8298572996706977</v>
      </c>
      <c r="BD136" s="378">
        <f t="shared" si="66"/>
        <v>2.5210084033613356</v>
      </c>
      <c r="BE136" s="378">
        <f t="shared" si="66"/>
        <v>7.0215175537938883</v>
      </c>
      <c r="BF136" s="378">
        <f t="shared" si="66"/>
        <v>4.2458100558659186</v>
      </c>
      <c r="BG136" s="378">
        <f t="shared" si="66"/>
        <v>2.6511134676564159</v>
      </c>
    </row>
    <row r="137" spans="1:59" x14ac:dyDescent="0.2">
      <c r="A137" s="376">
        <v>40878</v>
      </c>
      <c r="B137" s="373">
        <f t="shared" ref="B137:AF137" si="93">(B50-B38)/B38*100</f>
        <v>6.6441441441441516</v>
      </c>
      <c r="C137" s="378">
        <f t="shared" si="93"/>
        <v>11.163895486935857</v>
      </c>
      <c r="D137" s="378">
        <f t="shared" si="93"/>
        <v>11.442193087008336</v>
      </c>
      <c r="E137" s="378">
        <f t="shared" si="93"/>
        <v>10.735826296743053</v>
      </c>
      <c r="F137" s="378">
        <f t="shared" si="93"/>
        <v>15.173237753882917</v>
      </c>
      <c r="G137" s="378">
        <f t="shared" si="93"/>
        <v>3.0444964871194311</v>
      </c>
      <c r="H137" s="378">
        <f t="shared" si="93"/>
        <v>4.6697038724373678</v>
      </c>
      <c r="I137" s="378">
        <f t="shared" si="93"/>
        <v>20.854271356783933</v>
      </c>
      <c r="J137" s="378">
        <f t="shared" si="93"/>
        <v>-3.9613526570048254</v>
      </c>
      <c r="K137" s="378">
        <f t="shared" si="93"/>
        <v>13.592233009708723</v>
      </c>
      <c r="L137" s="378">
        <f t="shared" si="93"/>
        <v>15.049751243781087</v>
      </c>
      <c r="M137" s="378">
        <f t="shared" si="93"/>
        <v>5.367561260210028</v>
      </c>
      <c r="N137" s="378">
        <f t="shared" si="93"/>
        <v>6.8539325842696561</v>
      </c>
      <c r="O137" s="378">
        <f t="shared" si="93"/>
        <v>11.239860950173815</v>
      </c>
      <c r="P137" s="378">
        <f t="shared" si="93"/>
        <v>5.797101449275365</v>
      </c>
      <c r="Q137" s="378">
        <f t="shared" si="93"/>
        <v>5.7692307692307629</v>
      </c>
      <c r="R137" s="378">
        <f t="shared" si="93"/>
        <v>6.1059907834101352</v>
      </c>
      <c r="S137" s="378">
        <f t="shared" si="93"/>
        <v>3.914988814317673</v>
      </c>
      <c r="T137" s="378">
        <f t="shared" si="93"/>
        <v>5.9838895281933118</v>
      </c>
      <c r="U137" s="378">
        <f t="shared" si="93"/>
        <v>7.3856975381008176</v>
      </c>
      <c r="V137" s="378">
        <f t="shared" si="93"/>
        <v>5.0549450549450485</v>
      </c>
      <c r="W137" s="378">
        <f t="shared" si="93"/>
        <v>2.3231256599788837</v>
      </c>
      <c r="X137" s="378">
        <f t="shared" si="93"/>
        <v>3.2908704883227111</v>
      </c>
      <c r="Y137" s="378">
        <f t="shared" si="93"/>
        <v>0.41710114702814538</v>
      </c>
      <c r="Z137" s="378">
        <f t="shared" si="93"/>
        <v>7.0534698521046506</v>
      </c>
      <c r="AA137" s="378">
        <f t="shared" si="93"/>
        <v>4.1712403951701553</v>
      </c>
      <c r="AB137" s="378">
        <f t="shared" si="93"/>
        <v>3.9258451472191869</v>
      </c>
      <c r="AC137" s="378">
        <f t="shared" si="93"/>
        <v>8.837209302325574</v>
      </c>
      <c r="AD137" s="378">
        <f t="shared" si="93"/>
        <v>10.283687943262414</v>
      </c>
      <c r="AE137" s="378">
        <f t="shared" si="93"/>
        <v>14.643304130162688</v>
      </c>
      <c r="AF137" s="378">
        <f t="shared" si="93"/>
        <v>1.2526096033402954</v>
      </c>
      <c r="AG137" s="378">
        <f t="shared" si="81"/>
        <v>-3.1128404669260727</v>
      </c>
      <c r="AH137" s="378">
        <f t="shared" ref="AH137:AS137" si="94">(AH50-AH38)/AH38*100</f>
        <v>-1.2158054711246229</v>
      </c>
      <c r="AI137" s="378">
        <f t="shared" si="94"/>
        <v>5.7713651498335219</v>
      </c>
      <c r="AJ137" s="378">
        <f t="shared" si="94"/>
        <v>5.321507760532147</v>
      </c>
      <c r="AK137" s="378">
        <f t="shared" si="94"/>
        <v>8.6505190311418687</v>
      </c>
      <c r="AL137" s="378">
        <f t="shared" si="94"/>
        <v>-0.10030090270813291</v>
      </c>
      <c r="AM137" s="378">
        <f t="shared" si="94"/>
        <v>20.052770448548817</v>
      </c>
      <c r="AN137" s="378">
        <f t="shared" si="94"/>
        <v>26.27840909090909</v>
      </c>
      <c r="AO137" s="378">
        <f t="shared" si="94"/>
        <v>6.1269146608315035</v>
      </c>
      <c r="AP137" s="378">
        <f t="shared" si="94"/>
        <v>14.487179487179484</v>
      </c>
      <c r="AQ137" s="378">
        <f t="shared" si="94"/>
        <v>-1.8609206660137039</v>
      </c>
      <c r="AR137" s="378">
        <f t="shared" si="94"/>
        <v>-0.29999999999999716</v>
      </c>
      <c r="AS137" s="378">
        <f t="shared" si="94"/>
        <v>-22.450424929178464</v>
      </c>
      <c r="AT137" s="378">
        <f t="shared" ref="AT137:BB137" si="95">(AT50-AT38)/AT38*100</f>
        <v>-1.7206477732793553</v>
      </c>
      <c r="AU137" s="378">
        <f t="shared" si="95"/>
        <v>-8.6753731343283551</v>
      </c>
      <c r="AV137" s="378">
        <f t="shared" si="95"/>
        <v>5.5254604550379289</v>
      </c>
      <c r="AW137" s="378">
        <f t="shared" si="95"/>
        <v>5.0884955752212324</v>
      </c>
      <c r="AX137" s="378" t="e">
        <f t="shared" si="95"/>
        <v>#DIV/0!</v>
      </c>
      <c r="AY137" s="378">
        <f t="shared" si="95"/>
        <v>8.1367924528301945</v>
      </c>
      <c r="AZ137" s="378">
        <f t="shared" si="95"/>
        <v>4.2391304347826146</v>
      </c>
      <c r="BA137" s="378">
        <f t="shared" si="95"/>
        <v>2.2556390977443703</v>
      </c>
      <c r="BB137" s="378">
        <f t="shared" si="95"/>
        <v>6.61521499448732</v>
      </c>
      <c r="BC137" s="378">
        <f t="shared" ref="BC137:BG137" si="96">(BC50-BC38)/BC38*100</f>
        <v>4.9450549450549453</v>
      </c>
      <c r="BD137" s="378">
        <f t="shared" si="96"/>
        <v>2.7455121436113985</v>
      </c>
      <c r="BE137" s="378">
        <f t="shared" si="96"/>
        <v>7.0215175537938883</v>
      </c>
      <c r="BF137" s="378">
        <f t="shared" si="96"/>
        <v>4.2458100558659186</v>
      </c>
      <c r="BG137" s="378">
        <f t="shared" si="96"/>
        <v>2.6511134676564159</v>
      </c>
    </row>
    <row r="138" spans="1:59" x14ac:dyDescent="0.2">
      <c r="A138" s="376">
        <v>40909</v>
      </c>
      <c r="B138" s="373">
        <f t="shared" ref="B138:AF138" si="97">(B51-B39)/B39*100</f>
        <v>6.3829787234042588</v>
      </c>
      <c r="C138" s="378">
        <f t="shared" si="97"/>
        <v>9.6736596736596709</v>
      </c>
      <c r="D138" s="378">
        <f t="shared" si="97"/>
        <v>9.8130841121495394</v>
      </c>
      <c r="E138" s="378">
        <f t="shared" si="97"/>
        <v>10.336538461538455</v>
      </c>
      <c r="F138" s="378">
        <f t="shared" si="97"/>
        <v>12.152777777777777</v>
      </c>
      <c r="G138" s="378">
        <f t="shared" si="97"/>
        <v>1.7162471395881007</v>
      </c>
      <c r="H138" s="378">
        <f t="shared" si="97"/>
        <v>3.6076662908680981</v>
      </c>
      <c r="I138" s="378">
        <f t="shared" si="97"/>
        <v>19.901112484548815</v>
      </c>
      <c r="J138" s="378">
        <f t="shared" si="97"/>
        <v>-8.3778966131907353</v>
      </c>
      <c r="K138" s="378">
        <f t="shared" si="97"/>
        <v>11.254396248534594</v>
      </c>
      <c r="L138" s="378">
        <f t="shared" si="97"/>
        <v>13.865030674846624</v>
      </c>
      <c r="M138" s="378">
        <f t="shared" si="97"/>
        <v>6.6125290023201888</v>
      </c>
      <c r="N138" s="378">
        <f t="shared" si="97"/>
        <v>6.2222222222222161</v>
      </c>
      <c r="O138" s="378">
        <f t="shared" si="97"/>
        <v>7.6666666666666732</v>
      </c>
      <c r="P138" s="378">
        <f t="shared" si="97"/>
        <v>6.0000000000000062</v>
      </c>
      <c r="Q138" s="378">
        <f t="shared" si="97"/>
        <v>5.5118110236220375</v>
      </c>
      <c r="R138" s="378">
        <f t="shared" si="97"/>
        <v>6.0640732265446191</v>
      </c>
      <c r="S138" s="378">
        <f t="shared" si="97"/>
        <v>3.322259136212625</v>
      </c>
      <c r="T138" s="378">
        <f t="shared" si="97"/>
        <v>6.5848214285714359</v>
      </c>
      <c r="U138" s="378">
        <f t="shared" si="97"/>
        <v>7.6112412177985949</v>
      </c>
      <c r="V138" s="378">
        <f t="shared" si="97"/>
        <v>4.835164835164842</v>
      </c>
      <c r="W138" s="378">
        <f t="shared" si="97"/>
        <v>2.5263157894736898</v>
      </c>
      <c r="X138" s="378">
        <f t="shared" si="97"/>
        <v>3.276955602537007</v>
      </c>
      <c r="Y138" s="378">
        <f t="shared" si="97"/>
        <v>0.83333333333333037</v>
      </c>
      <c r="Z138" s="378">
        <f t="shared" si="97"/>
        <v>7.0534698521046506</v>
      </c>
      <c r="AA138" s="378">
        <f t="shared" si="97"/>
        <v>4.1712403951701553</v>
      </c>
      <c r="AB138" s="378">
        <f t="shared" si="97"/>
        <v>3.9258451472191869</v>
      </c>
      <c r="AC138" s="378">
        <f t="shared" si="97"/>
        <v>8.0183276059564719</v>
      </c>
      <c r="AD138" s="378">
        <f t="shared" si="97"/>
        <v>10.283687943262414</v>
      </c>
      <c r="AE138" s="378">
        <f t="shared" si="97"/>
        <v>14.786967418546363</v>
      </c>
      <c r="AF138" s="378">
        <f t="shared" si="97"/>
        <v>2.3060796645702184</v>
      </c>
      <c r="AG138" s="378">
        <f t="shared" si="81"/>
        <v>-1.7578125000000111</v>
      </c>
      <c r="AH138" s="378">
        <f t="shared" ref="AH138:AS138" si="98">(AH51-AH39)/AH39*100</f>
        <v>-0.71065989847716027</v>
      </c>
      <c r="AI138" s="378">
        <f t="shared" si="98"/>
        <v>6.4659977703455924</v>
      </c>
      <c r="AJ138" s="378">
        <f t="shared" si="98"/>
        <v>5.4263565891472929</v>
      </c>
      <c r="AK138" s="378">
        <f t="shared" si="98"/>
        <v>8</v>
      </c>
      <c r="AL138" s="378">
        <f t="shared" si="98"/>
        <v>0.70140280561122537</v>
      </c>
      <c r="AM138" s="378">
        <f t="shared" si="98"/>
        <v>15.628970775095294</v>
      </c>
      <c r="AN138" s="378">
        <f t="shared" si="98"/>
        <v>21.565934065934069</v>
      </c>
      <c r="AO138" s="378">
        <f t="shared" si="98"/>
        <v>2.5104602510460312</v>
      </c>
      <c r="AP138" s="378">
        <f t="shared" si="98"/>
        <v>14.487179487179484</v>
      </c>
      <c r="AQ138" s="378">
        <f t="shared" si="98"/>
        <v>-1.5732546705998118</v>
      </c>
      <c r="AR138" s="378">
        <f t="shared" si="98"/>
        <v>-0.39960039960039112</v>
      </c>
      <c r="AS138" s="378">
        <f t="shared" si="98"/>
        <v>-18.147304479878507</v>
      </c>
      <c r="AT138" s="378">
        <f t="shared" ref="AT138:BB138" si="99">(AT51-AT39)/AT39*100</f>
        <v>-0.61538461538460953</v>
      </c>
      <c r="AU138" s="378">
        <f t="shared" si="99"/>
        <v>-6.4761904761904727</v>
      </c>
      <c r="AV138" s="378">
        <f t="shared" si="99"/>
        <v>5.7050592034445602</v>
      </c>
      <c r="AW138" s="378">
        <f t="shared" si="99"/>
        <v>4.772727272727276</v>
      </c>
      <c r="AX138" s="378" t="e">
        <f t="shared" si="99"/>
        <v>#DIV/0!</v>
      </c>
      <c r="AY138" s="378">
        <f t="shared" si="99"/>
        <v>8.1367924528301945</v>
      </c>
      <c r="AZ138" s="378">
        <f t="shared" si="99"/>
        <v>3.8084874863982585</v>
      </c>
      <c r="BA138" s="378">
        <f t="shared" si="99"/>
        <v>2.4678111587982801</v>
      </c>
      <c r="BB138" s="378">
        <f t="shared" si="99"/>
        <v>5.4263565891472929</v>
      </c>
      <c r="BC138" s="378">
        <f t="shared" ref="BC138:BG146" si="100">(BC51-BC39)/BC39*100</f>
        <v>5.2573932092004352</v>
      </c>
      <c r="BD138" s="378">
        <f t="shared" si="100"/>
        <v>3.6016949152542286</v>
      </c>
      <c r="BE138" s="378">
        <f t="shared" si="100"/>
        <v>7.4492099322799197</v>
      </c>
      <c r="BF138" s="378">
        <f t="shared" si="100"/>
        <v>4.8087431693989133</v>
      </c>
      <c r="BG138" s="378">
        <f t="shared" si="100"/>
        <v>2.6511134676564159</v>
      </c>
    </row>
    <row r="139" spans="1:59" x14ac:dyDescent="0.2">
      <c r="A139" s="376">
        <v>40940</v>
      </c>
      <c r="B139" s="373">
        <f t="shared" ref="B139:AF139" si="101">(B52-B40)/B40*100</f>
        <v>6.2291434927697376</v>
      </c>
      <c r="C139" s="378">
        <f t="shared" si="101"/>
        <v>9.2915214866434379</v>
      </c>
      <c r="D139" s="378">
        <f t="shared" si="101"/>
        <v>9.5571095571095608</v>
      </c>
      <c r="E139" s="378">
        <f t="shared" si="101"/>
        <v>11.644657863145262</v>
      </c>
      <c r="F139" s="378">
        <f t="shared" si="101"/>
        <v>11.201866977829631</v>
      </c>
      <c r="G139" s="378">
        <f t="shared" si="101"/>
        <v>1.609195402298857</v>
      </c>
      <c r="H139" s="378">
        <f t="shared" si="101"/>
        <v>7.3779795686719636</v>
      </c>
      <c r="I139" s="378">
        <f t="shared" si="101"/>
        <v>14.033018867924534</v>
      </c>
      <c r="J139" s="378">
        <f t="shared" si="101"/>
        <v>-3.1336405529953968</v>
      </c>
      <c r="K139" s="378">
        <f t="shared" si="101"/>
        <v>8.1490104772991838</v>
      </c>
      <c r="L139" s="378">
        <f t="shared" si="101"/>
        <v>8.8443396226415096</v>
      </c>
      <c r="M139" s="378">
        <f t="shared" si="101"/>
        <v>5.9770114942528769</v>
      </c>
      <c r="N139" s="378">
        <f t="shared" si="101"/>
        <v>6.160616061606154</v>
      </c>
      <c r="O139" s="378">
        <f t="shared" si="101"/>
        <v>14.319809069212411</v>
      </c>
      <c r="P139" s="378">
        <f t="shared" si="101"/>
        <v>4.0904198062432693</v>
      </c>
      <c r="Q139" s="378">
        <f t="shared" si="101"/>
        <v>5.7367829021372261</v>
      </c>
      <c r="R139" s="378">
        <f t="shared" si="101"/>
        <v>6.4073226544622361</v>
      </c>
      <c r="S139" s="378">
        <f t="shared" si="101"/>
        <v>4.1202672605790678</v>
      </c>
      <c r="T139" s="378">
        <f t="shared" si="101"/>
        <v>5.0997782705099715</v>
      </c>
      <c r="U139" s="378">
        <f t="shared" si="101"/>
        <v>8.0701754385964986</v>
      </c>
      <c r="V139" s="378">
        <f t="shared" si="101"/>
        <v>4.9450549450549453</v>
      </c>
      <c r="W139" s="378">
        <f t="shared" si="101"/>
        <v>2.8421052631578978</v>
      </c>
      <c r="X139" s="378">
        <f t="shared" si="101"/>
        <v>3.2734952481520532</v>
      </c>
      <c r="Y139" s="378">
        <f t="shared" si="101"/>
        <v>1.9791666666666725</v>
      </c>
      <c r="Z139" s="378">
        <f t="shared" si="101"/>
        <v>7.1672354948805435</v>
      </c>
      <c r="AA139" s="378">
        <f t="shared" si="101"/>
        <v>4.1712403951701553</v>
      </c>
      <c r="AB139" s="378">
        <f t="shared" si="101"/>
        <v>3.9258451472191869</v>
      </c>
      <c r="AC139" s="378">
        <f t="shared" si="101"/>
        <v>8.2474226804123756</v>
      </c>
      <c r="AD139" s="378">
        <f t="shared" si="101"/>
        <v>10.283687943262414</v>
      </c>
      <c r="AE139" s="378">
        <f t="shared" si="101"/>
        <v>14.912280701754394</v>
      </c>
      <c r="AF139" s="378">
        <f t="shared" si="101"/>
        <v>2.1008403361344534</v>
      </c>
      <c r="AG139" s="378">
        <f t="shared" si="81"/>
        <v>-2.0628683693516647</v>
      </c>
      <c r="AH139" s="378">
        <f t="shared" ref="AH139:AS139" si="102">(AH52-AH40)/AH40*100</f>
        <v>1.2320328542094339</v>
      </c>
      <c r="AI139" s="378">
        <f t="shared" si="102"/>
        <v>5.7842046718576068</v>
      </c>
      <c r="AJ139" s="378">
        <f t="shared" si="102"/>
        <v>5.1961823966065808</v>
      </c>
      <c r="AK139" s="378">
        <f t="shared" si="102"/>
        <v>8.1725312145289486</v>
      </c>
      <c r="AL139" s="378">
        <f t="shared" si="102"/>
        <v>1.1044176706827395</v>
      </c>
      <c r="AM139" s="378">
        <f t="shared" si="102"/>
        <v>15.346534653465355</v>
      </c>
      <c r="AN139" s="378">
        <f t="shared" si="102"/>
        <v>21.866666666666674</v>
      </c>
      <c r="AO139" s="378">
        <f t="shared" si="102"/>
        <v>0.92402464065707535</v>
      </c>
      <c r="AP139" s="378">
        <f t="shared" si="102"/>
        <v>14.487179487179484</v>
      </c>
      <c r="AQ139" s="378">
        <f t="shared" si="102"/>
        <v>-1.769911504424776</v>
      </c>
      <c r="AR139" s="378">
        <f t="shared" si="102"/>
        <v>-0.69930069930068806</v>
      </c>
      <c r="AS139" s="378">
        <f t="shared" si="102"/>
        <v>-18.078668683812403</v>
      </c>
      <c r="AT139" s="378">
        <f t="shared" ref="AT139:BB139" si="103">(AT52-AT40)/AT40*100</f>
        <v>0.20470829068577567</v>
      </c>
      <c r="AU139" s="378">
        <f t="shared" si="103"/>
        <v>-4.423076923076918</v>
      </c>
      <c r="AV139" s="378">
        <f t="shared" si="103"/>
        <v>5.6928034371643514</v>
      </c>
      <c r="AW139" s="378">
        <f t="shared" si="103"/>
        <v>3.7527593818984615</v>
      </c>
      <c r="AX139" s="378" t="e">
        <f t="shared" si="103"/>
        <v>#DIV/0!</v>
      </c>
      <c r="AY139" s="378">
        <f t="shared" si="103"/>
        <v>8.1367924528301945</v>
      </c>
      <c r="AZ139" s="378">
        <f t="shared" si="103"/>
        <v>3.7878787878787881</v>
      </c>
      <c r="BA139" s="378">
        <f t="shared" si="103"/>
        <v>2.1253985122210417</v>
      </c>
      <c r="BB139" s="378">
        <f t="shared" si="103"/>
        <v>6.0908084163898115</v>
      </c>
      <c r="BC139" s="378">
        <f t="shared" si="100"/>
        <v>5.0213675213675248</v>
      </c>
      <c r="BD139" s="378">
        <f t="shared" si="100"/>
        <v>3.039832285115295</v>
      </c>
      <c r="BE139" s="378">
        <f t="shared" si="100"/>
        <v>6.9817400644468313</v>
      </c>
      <c r="BF139" s="378">
        <f t="shared" si="100"/>
        <v>4.8087431693989133</v>
      </c>
      <c r="BG139" s="378">
        <f t="shared" si="100"/>
        <v>2.6511134676564159</v>
      </c>
    </row>
    <row r="140" spans="1:59" x14ac:dyDescent="0.2">
      <c r="A140" s="376">
        <v>40969</v>
      </c>
      <c r="B140" s="373">
        <f t="shared" ref="B140:AF140" si="104">(B53-B41)/B41*100</f>
        <v>6.61521499448732</v>
      </c>
      <c r="C140" s="378">
        <f t="shared" si="104"/>
        <v>9.2059838895281931</v>
      </c>
      <c r="D140" s="378">
        <f t="shared" si="104"/>
        <v>9.4688221709006974</v>
      </c>
      <c r="E140" s="378">
        <f t="shared" si="104"/>
        <v>11.058263971462559</v>
      </c>
      <c r="F140" s="378">
        <f t="shared" si="104"/>
        <v>10.057803468208096</v>
      </c>
      <c r="G140" s="378">
        <f t="shared" si="104"/>
        <v>6.9714285714285644</v>
      </c>
      <c r="H140" s="378">
        <f t="shared" si="104"/>
        <v>8.3705357142857153</v>
      </c>
      <c r="I140" s="378">
        <f t="shared" si="104"/>
        <v>7.536557930258704</v>
      </c>
      <c r="J140" s="378">
        <f t="shared" si="104"/>
        <v>0.47984644913627633</v>
      </c>
      <c r="K140" s="378">
        <f t="shared" si="104"/>
        <v>6.7285382830626421</v>
      </c>
      <c r="L140" s="378">
        <f t="shared" si="104"/>
        <v>14.352392065344223</v>
      </c>
      <c r="M140" s="378">
        <f t="shared" si="104"/>
        <v>7.9310344827586272</v>
      </c>
      <c r="N140" s="378">
        <f t="shared" si="104"/>
        <v>6.4130434782608754</v>
      </c>
      <c r="O140" s="378">
        <f t="shared" si="104"/>
        <v>10.111111111111105</v>
      </c>
      <c r="P140" s="378">
        <f t="shared" si="104"/>
        <v>5.393743257820927</v>
      </c>
      <c r="Q140" s="378">
        <f t="shared" si="104"/>
        <v>7.0960698689956327</v>
      </c>
      <c r="R140" s="378">
        <f t="shared" si="104"/>
        <v>9.1712707182320408</v>
      </c>
      <c r="S140" s="378">
        <f t="shared" si="104"/>
        <v>5.7297297297297263</v>
      </c>
      <c r="T140" s="378">
        <f t="shared" si="104"/>
        <v>6.0671722643553725</v>
      </c>
      <c r="U140" s="378">
        <f t="shared" si="104"/>
        <v>11.784511784511785</v>
      </c>
      <c r="V140" s="378">
        <f t="shared" si="104"/>
        <v>4.2826552462526761</v>
      </c>
      <c r="W140" s="378">
        <f t="shared" si="104"/>
        <v>3.3684210526315814</v>
      </c>
      <c r="X140" s="378">
        <f t="shared" si="104"/>
        <v>3.6919831223628692</v>
      </c>
      <c r="Y140" s="378">
        <f t="shared" si="104"/>
        <v>2.189781021897804</v>
      </c>
      <c r="Z140" s="378">
        <f t="shared" si="104"/>
        <v>7.5620767494356702</v>
      </c>
      <c r="AA140" s="378">
        <f t="shared" si="104"/>
        <v>4.9837486457204854</v>
      </c>
      <c r="AB140" s="378">
        <f t="shared" si="104"/>
        <v>4.8491379310344831</v>
      </c>
      <c r="AC140" s="378">
        <f t="shared" si="104"/>
        <v>7.8320090805902449</v>
      </c>
      <c r="AD140" s="378">
        <f t="shared" si="104"/>
        <v>10.283687943262414</v>
      </c>
      <c r="AE140" s="378">
        <f t="shared" si="104"/>
        <v>15.037593984962406</v>
      </c>
      <c r="AF140" s="378">
        <f t="shared" si="104"/>
        <v>1.9832985386221353</v>
      </c>
      <c r="AG140" s="378">
        <f t="shared" ref="AG140" si="105">(AG53-AG41)/AG41*100</f>
        <v>-2.1674876847290667</v>
      </c>
      <c r="AH140" s="378">
        <f t="shared" ref="AH140:AS140" si="106">(AH53-AH41)/AH41*100</f>
        <v>1.2219959266802474</v>
      </c>
      <c r="AI140" s="378">
        <f t="shared" si="106"/>
        <v>5.3787047200878222</v>
      </c>
      <c r="AJ140" s="378">
        <f t="shared" si="106"/>
        <v>5.0793650793650764</v>
      </c>
      <c r="AK140" s="378">
        <f t="shared" si="106"/>
        <v>8.3333333333333393</v>
      </c>
      <c r="AL140" s="378">
        <f t="shared" si="106"/>
        <v>0.70070070070068924</v>
      </c>
      <c r="AM140" s="378">
        <f t="shared" si="106"/>
        <v>13.755980861244019</v>
      </c>
      <c r="AN140" s="378">
        <f t="shared" si="106"/>
        <v>19.338422391857513</v>
      </c>
      <c r="AO140" s="378">
        <f t="shared" si="106"/>
        <v>1.0214504596527068</v>
      </c>
      <c r="AP140" s="378">
        <f t="shared" si="106"/>
        <v>17.639429312581075</v>
      </c>
      <c r="AQ140" s="378">
        <f t="shared" si="106"/>
        <v>-1.9646365422396856</v>
      </c>
      <c r="AR140" s="378">
        <f t="shared" si="106"/>
        <v>-0.69930069930068806</v>
      </c>
      <c r="AS140" s="378">
        <f t="shared" si="106"/>
        <v>-20.648078372268269</v>
      </c>
      <c r="AT140" s="378">
        <f t="shared" ref="AT140:BB140" si="107">(AT53-AT41)/AT41*100</f>
        <v>-1.5166835187057632</v>
      </c>
      <c r="AU140" s="378">
        <f t="shared" si="107"/>
        <v>-6.3567362428842529</v>
      </c>
      <c r="AV140" s="378">
        <f t="shared" si="107"/>
        <v>5.3533190578158454</v>
      </c>
      <c r="AW140" s="378">
        <f t="shared" si="107"/>
        <v>0.75349838536059055</v>
      </c>
      <c r="AX140" s="378" t="e">
        <f t="shared" si="107"/>
        <v>#DIV/0!</v>
      </c>
      <c r="AY140" s="378">
        <f t="shared" si="107"/>
        <v>9.0512540894220255</v>
      </c>
      <c r="AZ140" s="378">
        <f t="shared" si="107"/>
        <v>4.4967880085652983</v>
      </c>
      <c r="BA140" s="378">
        <f t="shared" si="107"/>
        <v>2.9692470837751825</v>
      </c>
      <c r="BB140" s="378">
        <f t="shared" si="107"/>
        <v>6.1621621621621649</v>
      </c>
      <c r="BC140" s="378">
        <f t="shared" si="100"/>
        <v>5.3361792956243326</v>
      </c>
      <c r="BD140" s="378">
        <f t="shared" si="100"/>
        <v>3.549060542797501</v>
      </c>
      <c r="BE140" s="378">
        <f t="shared" si="100"/>
        <v>6.9817400644468313</v>
      </c>
      <c r="BF140" s="378">
        <f t="shared" si="100"/>
        <v>7.0270270270270272</v>
      </c>
      <c r="BG140" s="378">
        <f t="shared" si="100"/>
        <v>2.6511134676564159</v>
      </c>
    </row>
    <row r="141" spans="1:59" x14ac:dyDescent="0.2">
      <c r="A141" s="376">
        <v>41000</v>
      </c>
      <c r="B141" s="373">
        <f t="shared" ref="B141:AF141" si="108">(B54-B42)/B42*100</f>
        <v>6.593406593406594</v>
      </c>
      <c r="C141" s="378">
        <f t="shared" si="108"/>
        <v>9.1118800461360916</v>
      </c>
      <c r="D141" s="378">
        <f t="shared" si="108"/>
        <v>9.3749999999999929</v>
      </c>
      <c r="E141" s="378">
        <f t="shared" si="108"/>
        <v>11.203814064362325</v>
      </c>
      <c r="F141" s="378">
        <f t="shared" si="108"/>
        <v>9.0382387022016193</v>
      </c>
      <c r="G141" s="378">
        <f t="shared" si="108"/>
        <v>8.2462253193960606</v>
      </c>
      <c r="H141" s="378">
        <f t="shared" si="108"/>
        <v>8.6474501108647424</v>
      </c>
      <c r="I141" s="378">
        <f t="shared" si="108"/>
        <v>6.8156424581005526</v>
      </c>
      <c r="J141" s="378">
        <f t="shared" si="108"/>
        <v>-1.2999999999999972</v>
      </c>
      <c r="K141" s="378">
        <f t="shared" si="108"/>
        <v>7.8271028037383212</v>
      </c>
      <c r="L141" s="378">
        <f t="shared" si="108"/>
        <v>13.82488479262673</v>
      </c>
      <c r="M141" s="378">
        <f t="shared" si="108"/>
        <v>7.2413793103448238</v>
      </c>
      <c r="N141" s="378">
        <f t="shared" si="108"/>
        <v>6.9868995633187838</v>
      </c>
      <c r="O141" s="378">
        <f t="shared" si="108"/>
        <v>12.840909090909088</v>
      </c>
      <c r="P141" s="378">
        <f t="shared" si="108"/>
        <v>5.2858683926644998</v>
      </c>
      <c r="Q141" s="378">
        <f t="shared" si="108"/>
        <v>7.2276159654800454</v>
      </c>
      <c r="R141" s="378">
        <f t="shared" si="108"/>
        <v>8.7852494577006439</v>
      </c>
      <c r="S141" s="378">
        <f t="shared" si="108"/>
        <v>7.7170418006430905</v>
      </c>
      <c r="T141" s="378">
        <f t="shared" si="108"/>
        <v>4.3803418803418896</v>
      </c>
      <c r="U141" s="378">
        <f t="shared" si="108"/>
        <v>10.405257393209201</v>
      </c>
      <c r="V141" s="378">
        <f t="shared" si="108"/>
        <v>4.9145299145299237</v>
      </c>
      <c r="W141" s="378">
        <f t="shared" si="108"/>
        <v>3.1479538300104934</v>
      </c>
      <c r="X141" s="378">
        <f t="shared" si="108"/>
        <v>3.4700315457413375</v>
      </c>
      <c r="Y141" s="378">
        <f t="shared" si="108"/>
        <v>2.3958333333333304</v>
      </c>
      <c r="Z141" s="378">
        <f t="shared" si="108"/>
        <v>7.7878103837471846</v>
      </c>
      <c r="AA141" s="378">
        <f t="shared" si="108"/>
        <v>4.9837486457204854</v>
      </c>
      <c r="AB141" s="378">
        <f t="shared" si="108"/>
        <v>4.8491379310344831</v>
      </c>
      <c r="AC141" s="378">
        <f t="shared" si="108"/>
        <v>8.0498866213151867</v>
      </c>
      <c r="AD141" s="378">
        <f t="shared" si="108"/>
        <v>10.283687943262414</v>
      </c>
      <c r="AE141" s="378">
        <f t="shared" si="108"/>
        <v>15.519399249061314</v>
      </c>
      <c r="AF141" s="378">
        <f t="shared" si="108"/>
        <v>2.2940563086548371</v>
      </c>
      <c r="AG141" s="378">
        <f t="shared" ref="AG141:AG155" si="109">(AG54-AG42)/AG42*100</f>
        <v>-1.6732283464566819</v>
      </c>
      <c r="AH141" s="378">
        <f t="shared" ref="AH141:AS141" si="110">(AH54-AH42)/AH42*100</f>
        <v>1.7293997965412033</v>
      </c>
      <c r="AI141" s="378">
        <f t="shared" si="110"/>
        <v>5.5921052631578885</v>
      </c>
      <c r="AJ141" s="378">
        <f t="shared" si="110"/>
        <v>5.0739957716702024</v>
      </c>
      <c r="AK141" s="378">
        <f t="shared" si="110"/>
        <v>8.7875417130144502</v>
      </c>
      <c r="AL141" s="378">
        <f t="shared" si="110"/>
        <v>0.70000000000000284</v>
      </c>
      <c r="AM141" s="378">
        <f t="shared" si="110"/>
        <v>14.712643678160916</v>
      </c>
      <c r="AN141" s="378">
        <f t="shared" si="110"/>
        <v>19.975932611311684</v>
      </c>
      <c r="AO141" s="378">
        <f t="shared" si="110"/>
        <v>1.9367991845056123</v>
      </c>
      <c r="AP141" s="378">
        <f t="shared" si="110"/>
        <v>17.593790426908164</v>
      </c>
      <c r="AQ141" s="378">
        <f t="shared" si="110"/>
        <v>-1.57635467980295</v>
      </c>
      <c r="AR141" s="378">
        <f t="shared" si="110"/>
        <v>-0.39960039960039112</v>
      </c>
      <c r="AS141" s="378">
        <f t="shared" si="110"/>
        <v>-18.916797488226063</v>
      </c>
      <c r="AT141" s="378">
        <f t="shared" ref="AT141:BB141" si="111">(AT54-AT42)/AT42*100</f>
        <v>-1.5120967741935483</v>
      </c>
      <c r="AU141" s="378">
        <f t="shared" si="111"/>
        <v>-5.8710298363811431</v>
      </c>
      <c r="AV141" s="378">
        <f t="shared" si="111"/>
        <v>4.2194092827004219</v>
      </c>
      <c r="AW141" s="378">
        <f t="shared" si="111"/>
        <v>0.42016806722688183</v>
      </c>
      <c r="AX141" s="378" t="e">
        <f t="shared" si="111"/>
        <v>#DIV/0!</v>
      </c>
      <c r="AY141" s="378">
        <f t="shared" si="111"/>
        <v>9.0512540894220255</v>
      </c>
      <c r="AZ141" s="378">
        <f t="shared" si="111"/>
        <v>4.3710021321961712</v>
      </c>
      <c r="BA141" s="378">
        <f t="shared" si="111"/>
        <v>3.3862433862433892</v>
      </c>
      <c r="BB141" s="378">
        <f t="shared" si="111"/>
        <v>5.7050592034445602</v>
      </c>
      <c r="BC141" s="378">
        <f t="shared" si="100"/>
        <v>5.324813631522896</v>
      </c>
      <c r="BD141" s="378">
        <f t="shared" si="100"/>
        <v>4.6121593291404519</v>
      </c>
      <c r="BE141" s="378">
        <f t="shared" si="100"/>
        <v>7.3039742212674676</v>
      </c>
      <c r="BF141" s="378">
        <f t="shared" si="100"/>
        <v>7.1351351351351289</v>
      </c>
      <c r="BG141" s="378">
        <f t="shared" si="100"/>
        <v>1.8947368421052602</v>
      </c>
    </row>
    <row r="142" spans="1:59" x14ac:dyDescent="0.2">
      <c r="A142" s="376">
        <v>41030</v>
      </c>
      <c r="B142" s="373">
        <f t="shared" ref="B142:AF142" si="112">(B55-B43)/B43*100</f>
        <v>6.2363238512034878</v>
      </c>
      <c r="C142" s="378">
        <f t="shared" si="112"/>
        <v>7.5085324232081838</v>
      </c>
      <c r="D142" s="378">
        <f t="shared" si="112"/>
        <v>7.6484018264840223</v>
      </c>
      <c r="E142" s="378">
        <f t="shared" si="112"/>
        <v>9.5682613768961513</v>
      </c>
      <c r="F142" s="378">
        <f t="shared" si="112"/>
        <v>7.8160919540229852</v>
      </c>
      <c r="G142" s="378">
        <f t="shared" si="112"/>
        <v>7.6659038901601697</v>
      </c>
      <c r="H142" s="378">
        <f t="shared" si="112"/>
        <v>8.6283185840707937</v>
      </c>
      <c r="I142" s="378">
        <f t="shared" si="112"/>
        <v>4.6943231441048168</v>
      </c>
      <c r="J142" s="378">
        <f t="shared" si="112"/>
        <v>1.3742071881606885</v>
      </c>
      <c r="K142" s="378">
        <f t="shared" si="112"/>
        <v>1.918735891647859</v>
      </c>
      <c r="L142" s="378">
        <f t="shared" si="112"/>
        <v>13.693901035673175</v>
      </c>
      <c r="M142" s="378">
        <f t="shared" si="112"/>
        <v>7.208237986270019</v>
      </c>
      <c r="N142" s="378">
        <f t="shared" si="112"/>
        <v>5.9203444564047363</v>
      </c>
      <c r="O142" s="378">
        <f t="shared" si="112"/>
        <v>6.0832443970117422</v>
      </c>
      <c r="P142" s="378">
        <f t="shared" si="112"/>
        <v>5.8252427184465922</v>
      </c>
      <c r="Q142" s="378">
        <f t="shared" si="112"/>
        <v>7.3118279569892444</v>
      </c>
      <c r="R142" s="378">
        <f t="shared" si="112"/>
        <v>9.4360086767895908</v>
      </c>
      <c r="S142" s="378">
        <f t="shared" si="112"/>
        <v>7.4866310160427805</v>
      </c>
      <c r="T142" s="378">
        <f t="shared" si="112"/>
        <v>5.2406417112299524</v>
      </c>
      <c r="U142" s="378">
        <f t="shared" si="112"/>
        <v>11.281489594742604</v>
      </c>
      <c r="V142" s="378">
        <f t="shared" si="112"/>
        <v>4.2462845010615711</v>
      </c>
      <c r="W142" s="378">
        <f t="shared" si="112"/>
        <v>3.1446540880503147</v>
      </c>
      <c r="X142" s="378">
        <f t="shared" si="112"/>
        <v>3.680336487907466</v>
      </c>
      <c r="Y142" s="378">
        <f t="shared" si="112"/>
        <v>2.2892819979188377</v>
      </c>
      <c r="Z142" s="378">
        <f t="shared" si="112"/>
        <v>7.8917700112739571</v>
      </c>
      <c r="AA142" s="378">
        <f t="shared" si="112"/>
        <v>4.9837486457204854</v>
      </c>
      <c r="AB142" s="378">
        <f t="shared" si="112"/>
        <v>4.8491379310344831</v>
      </c>
      <c r="AC142" s="378">
        <f t="shared" si="112"/>
        <v>9.5720720720720731</v>
      </c>
      <c r="AD142" s="378">
        <f t="shared" si="112"/>
        <v>10.283687943262414</v>
      </c>
      <c r="AE142" s="378">
        <f t="shared" si="112"/>
        <v>16.020025031289105</v>
      </c>
      <c r="AF142" s="378">
        <f t="shared" si="112"/>
        <v>2.1784232365145169</v>
      </c>
      <c r="AG142" s="378">
        <f t="shared" si="109"/>
        <v>-3.015564202334625</v>
      </c>
      <c r="AH142" s="378">
        <f t="shared" ref="AH142:AS142" si="113">(AH55-AH43)/AH43*100</f>
        <v>3.2619775739041823</v>
      </c>
      <c r="AI142" s="378">
        <f t="shared" si="113"/>
        <v>5.2344601962922539</v>
      </c>
      <c r="AJ142" s="378">
        <f t="shared" si="113"/>
        <v>5.2742616033755274</v>
      </c>
      <c r="AK142" s="378">
        <f t="shared" si="113"/>
        <v>8.7486157253599171</v>
      </c>
      <c r="AL142" s="378">
        <f t="shared" si="113"/>
        <v>0.50050050050050054</v>
      </c>
      <c r="AM142" s="378">
        <f t="shared" si="113"/>
        <v>14.898419864559823</v>
      </c>
      <c r="AN142" s="378">
        <f t="shared" si="113"/>
        <v>19.415204678362567</v>
      </c>
      <c r="AO142" s="378">
        <f t="shared" si="113"/>
        <v>3.4907597535934207</v>
      </c>
      <c r="AP142" s="378">
        <f t="shared" si="113"/>
        <v>17.593790426908164</v>
      </c>
      <c r="AQ142" s="378">
        <f t="shared" si="113"/>
        <v>-1.3833992094861716</v>
      </c>
      <c r="AR142" s="378">
        <f t="shared" si="113"/>
        <v>-0.49950049950049952</v>
      </c>
      <c r="AS142" s="378">
        <f t="shared" si="113"/>
        <v>-14.143920595533505</v>
      </c>
      <c r="AT142" s="378">
        <f t="shared" ref="AT142:BB142" si="114">(AT55-AT43)/AT43*100</f>
        <v>-1.5105740181268883</v>
      </c>
      <c r="AU142" s="378">
        <f t="shared" si="114"/>
        <v>-4.2979942693409736</v>
      </c>
      <c r="AV142" s="378">
        <f t="shared" si="114"/>
        <v>4.2194092827004219</v>
      </c>
      <c r="AW142" s="378">
        <f t="shared" si="114"/>
        <v>-3.0883919062832859</v>
      </c>
      <c r="AX142" s="378" t="e">
        <f t="shared" si="114"/>
        <v>#DIV/0!</v>
      </c>
      <c r="AY142" s="378">
        <f t="shared" si="114"/>
        <v>9.0512540894220255</v>
      </c>
      <c r="AZ142" s="378">
        <f t="shared" si="114"/>
        <v>4.1401273885350225</v>
      </c>
      <c r="BA142" s="378">
        <f t="shared" si="114"/>
        <v>3.5902851108764429</v>
      </c>
      <c r="BB142" s="378">
        <f t="shared" si="114"/>
        <v>4.8025613660618998</v>
      </c>
      <c r="BC142" s="378">
        <f t="shared" si="100"/>
        <v>4.7770700636942669</v>
      </c>
      <c r="BD142" s="378">
        <f t="shared" si="100"/>
        <v>0.8221993833504595</v>
      </c>
      <c r="BE142" s="378">
        <f t="shared" si="100"/>
        <v>7.3039742212674676</v>
      </c>
      <c r="BF142" s="378">
        <f t="shared" si="100"/>
        <v>7.1351351351351289</v>
      </c>
      <c r="BG142" s="378">
        <f t="shared" si="100"/>
        <v>1.8947368421052602</v>
      </c>
    </row>
    <row r="143" spans="1:59" x14ac:dyDescent="0.2">
      <c r="A143" s="376">
        <v>41061</v>
      </c>
      <c r="B143" s="373">
        <f t="shared" ref="B143:AF143" si="115">(B56-B44)/B44*100</f>
        <v>5.7671381936887887</v>
      </c>
      <c r="C143" s="378">
        <f t="shared" si="115"/>
        <v>6.4261555806087971</v>
      </c>
      <c r="D143" s="378">
        <f t="shared" si="115"/>
        <v>6.4479638009049642</v>
      </c>
      <c r="E143" s="378">
        <f t="shared" si="115"/>
        <v>7.9219288174512128</v>
      </c>
      <c r="F143" s="378">
        <f t="shared" si="115"/>
        <v>6.0022650056625109</v>
      </c>
      <c r="G143" s="378">
        <f t="shared" si="115"/>
        <v>7.6746849942726261</v>
      </c>
      <c r="H143" s="378">
        <f t="shared" si="115"/>
        <v>8.2690187431091502</v>
      </c>
      <c r="I143" s="378">
        <f t="shared" si="115"/>
        <v>6.2363238512034878</v>
      </c>
      <c r="J143" s="378">
        <f t="shared" si="115"/>
        <v>-2.1640091116173021</v>
      </c>
      <c r="K143" s="378">
        <f t="shared" si="115"/>
        <v>0</v>
      </c>
      <c r="L143" s="378">
        <f t="shared" si="115"/>
        <v>14.367816091954023</v>
      </c>
      <c r="M143" s="378">
        <f t="shared" si="115"/>
        <v>5.8823529411764577</v>
      </c>
      <c r="N143" s="378">
        <f t="shared" si="115"/>
        <v>6.8669527896995612</v>
      </c>
      <c r="O143" s="378">
        <f t="shared" si="115"/>
        <v>7.0437566702241137</v>
      </c>
      <c r="P143" s="378">
        <f t="shared" si="115"/>
        <v>6.766917293233095</v>
      </c>
      <c r="Q143" s="378">
        <f t="shared" si="115"/>
        <v>7.6344086021505317</v>
      </c>
      <c r="R143" s="378">
        <f t="shared" si="115"/>
        <v>9.9891422366992426</v>
      </c>
      <c r="S143" s="378">
        <f t="shared" si="115"/>
        <v>9.110396570203644</v>
      </c>
      <c r="T143" s="378">
        <f t="shared" si="115"/>
        <v>5.8823529411764701</v>
      </c>
      <c r="U143" s="378">
        <f t="shared" si="115"/>
        <v>11.281489594742604</v>
      </c>
      <c r="V143" s="378">
        <f t="shared" si="115"/>
        <v>4.3478260869565304</v>
      </c>
      <c r="W143" s="378">
        <f t="shared" si="115"/>
        <v>3.2460732984293132</v>
      </c>
      <c r="X143" s="378">
        <f t="shared" si="115"/>
        <v>3.5714285714285623</v>
      </c>
      <c r="Y143" s="378">
        <f t="shared" si="115"/>
        <v>2.5987525987525983</v>
      </c>
      <c r="Z143" s="378">
        <f t="shared" si="115"/>
        <v>7.4944071588366761</v>
      </c>
      <c r="AA143" s="378">
        <f t="shared" si="115"/>
        <v>5.1557465091299806</v>
      </c>
      <c r="AB143" s="378">
        <f t="shared" si="115"/>
        <v>4.4823906083244429</v>
      </c>
      <c r="AC143" s="378">
        <f t="shared" si="115"/>
        <v>7.9034028540065897</v>
      </c>
      <c r="AD143" s="378">
        <f t="shared" si="115"/>
        <v>10.283687943262414</v>
      </c>
      <c r="AE143" s="378">
        <f t="shared" si="115"/>
        <v>15.279503105590059</v>
      </c>
      <c r="AF143" s="378">
        <f t="shared" si="115"/>
        <v>2.2727272727272756</v>
      </c>
      <c r="AG143" s="378">
        <f t="shared" si="109"/>
        <v>-3.0421982335623241</v>
      </c>
      <c r="AH143" s="378">
        <f t="shared" ref="AH143:AS143" si="116">(AH56-AH44)/AH44*100</f>
        <v>3.5934291581108826</v>
      </c>
      <c r="AI143" s="378">
        <f t="shared" si="116"/>
        <v>5.6928034371643514</v>
      </c>
      <c r="AJ143" s="378">
        <f t="shared" si="116"/>
        <v>5.7142857142857206</v>
      </c>
      <c r="AK143" s="378">
        <f t="shared" si="116"/>
        <v>7.2052401746724986</v>
      </c>
      <c r="AL143" s="378">
        <f t="shared" si="116"/>
        <v>1.0070493454179255</v>
      </c>
      <c r="AM143" s="378">
        <f t="shared" si="116"/>
        <v>11.199095022624423</v>
      </c>
      <c r="AN143" s="378">
        <f t="shared" si="116"/>
        <v>14.185228604923807</v>
      </c>
      <c r="AO143" s="378">
        <f t="shared" si="116"/>
        <v>3.2854209445585099</v>
      </c>
      <c r="AP143" s="378">
        <f t="shared" si="116"/>
        <v>14.492753623188406</v>
      </c>
      <c r="AQ143" s="378">
        <f t="shared" si="116"/>
        <v>-1.3833992094861716</v>
      </c>
      <c r="AR143" s="378">
        <f t="shared" si="116"/>
        <v>-0.59880239520958933</v>
      </c>
      <c r="AS143" s="378">
        <f t="shared" si="116"/>
        <v>-14.202657807308977</v>
      </c>
      <c r="AT143" s="378">
        <f t="shared" ref="AT143:BB143" si="117">(AT56-AT44)/AT44*100</f>
        <v>0.10214504596526487</v>
      </c>
      <c r="AU143" s="378">
        <f t="shared" si="117"/>
        <v>-2.5465230166503376</v>
      </c>
      <c r="AV143" s="378">
        <f t="shared" si="117"/>
        <v>4.2194092827004219</v>
      </c>
      <c r="AW143" s="378">
        <f t="shared" si="117"/>
        <v>0.9677419354838771</v>
      </c>
      <c r="AX143" s="378" t="e">
        <f t="shared" si="117"/>
        <v>#DIV/0!</v>
      </c>
      <c r="AY143" s="378">
        <f t="shared" si="117"/>
        <v>9.0512540894220255</v>
      </c>
      <c r="AZ143" s="378">
        <f t="shared" si="117"/>
        <v>4.3570669500531443</v>
      </c>
      <c r="BA143" s="378">
        <f t="shared" si="117"/>
        <v>3.6997885835095139</v>
      </c>
      <c r="BB143" s="378">
        <f t="shared" si="117"/>
        <v>4.9092849519743806</v>
      </c>
      <c r="BC143" s="378">
        <f t="shared" si="100"/>
        <v>4.989384288747349</v>
      </c>
      <c r="BD143" s="378">
        <f t="shared" si="100"/>
        <v>2.0554984583761562</v>
      </c>
      <c r="BE143" s="378">
        <f t="shared" si="100"/>
        <v>7.3039742212674676</v>
      </c>
      <c r="BF143" s="378">
        <f t="shared" si="100"/>
        <v>7.2432432432432474</v>
      </c>
      <c r="BG143" s="378">
        <f t="shared" si="100"/>
        <v>1.8947368421052602</v>
      </c>
    </row>
    <row r="144" spans="1:59" x14ac:dyDescent="0.2">
      <c r="A144" s="376">
        <v>41091</v>
      </c>
      <c r="B144" s="373">
        <f t="shared" ref="B144:AF144" si="118">(B57-B45)/B45*100</f>
        <v>5.2915766738660972</v>
      </c>
      <c r="C144" s="378">
        <f t="shared" si="118"/>
        <v>6.1936936936936933</v>
      </c>
      <c r="D144" s="378">
        <f t="shared" si="118"/>
        <v>6.3348416289592686</v>
      </c>
      <c r="E144" s="378">
        <f t="shared" si="118"/>
        <v>7.4626865671641802</v>
      </c>
      <c r="F144" s="378">
        <f t="shared" si="118"/>
        <v>4.943820224719107</v>
      </c>
      <c r="G144" s="378">
        <f t="shared" si="118"/>
        <v>9.1220068415051312</v>
      </c>
      <c r="H144" s="378">
        <f t="shared" si="118"/>
        <v>8.8691796008869179</v>
      </c>
      <c r="I144" s="378">
        <f t="shared" si="118"/>
        <v>5.6830601092896202</v>
      </c>
      <c r="J144" s="378">
        <f t="shared" si="118"/>
        <v>-0.67720090293453095</v>
      </c>
      <c r="K144" s="378">
        <f t="shared" si="118"/>
        <v>0.7856341189674555</v>
      </c>
      <c r="L144" s="378">
        <f t="shared" si="118"/>
        <v>14.186851211072661</v>
      </c>
      <c r="M144" s="378">
        <f t="shared" si="118"/>
        <v>6.179775280898876</v>
      </c>
      <c r="N144" s="378">
        <f t="shared" si="118"/>
        <v>5.4197662061636649</v>
      </c>
      <c r="O144" s="378">
        <f t="shared" si="118"/>
        <v>6.2170706006322352</v>
      </c>
      <c r="P144" s="378">
        <f t="shared" si="118"/>
        <v>5.1118210862619771</v>
      </c>
      <c r="Q144" s="378">
        <f t="shared" si="118"/>
        <v>7.5349838536060281</v>
      </c>
      <c r="R144" s="378">
        <f t="shared" si="118"/>
        <v>9.3376764386536468</v>
      </c>
      <c r="S144" s="378">
        <f t="shared" si="118"/>
        <v>7.8891257995735664</v>
      </c>
      <c r="T144" s="378">
        <f t="shared" si="118"/>
        <v>5.1668460710441302</v>
      </c>
      <c r="U144" s="378">
        <f t="shared" si="118"/>
        <v>11.098901098901093</v>
      </c>
      <c r="V144" s="378">
        <f t="shared" si="118"/>
        <v>4.7770700636942669</v>
      </c>
      <c r="W144" s="378">
        <f t="shared" si="118"/>
        <v>3.0303030303030214</v>
      </c>
      <c r="X144" s="378">
        <f t="shared" si="118"/>
        <v>3.1380753138075312</v>
      </c>
      <c r="Y144" s="378">
        <f t="shared" si="118"/>
        <v>2.5987525987525983</v>
      </c>
      <c r="Z144" s="378">
        <f t="shared" si="118"/>
        <v>6.1356297093648964</v>
      </c>
      <c r="AA144" s="378">
        <f t="shared" si="118"/>
        <v>5.1557465091299806</v>
      </c>
      <c r="AB144" s="378">
        <f t="shared" si="118"/>
        <v>4.4823906083244429</v>
      </c>
      <c r="AC144" s="378">
        <f t="shared" si="118"/>
        <v>7.1115973741794303</v>
      </c>
      <c r="AD144" s="378">
        <f t="shared" si="118"/>
        <v>7.1811361200428765</v>
      </c>
      <c r="AE144" s="378">
        <f t="shared" si="118"/>
        <v>9.6809680968096785</v>
      </c>
      <c r="AF144" s="378">
        <f t="shared" si="118"/>
        <v>2.9989658738365992</v>
      </c>
      <c r="AG144" s="378">
        <f t="shared" si="109"/>
        <v>-1.2845849802371512</v>
      </c>
      <c r="AH144" s="378">
        <f t="shared" ref="AH144:AS144" si="119">(AH57-AH45)/AH45*100</f>
        <v>4.1879468845760925</v>
      </c>
      <c r="AI144" s="378">
        <f t="shared" si="119"/>
        <v>5.2462526766595197</v>
      </c>
      <c r="AJ144" s="378">
        <f t="shared" si="119"/>
        <v>5.0686378035902822</v>
      </c>
      <c r="AK144" s="378">
        <f t="shared" si="119"/>
        <v>6.0307017543859649</v>
      </c>
      <c r="AL144" s="378">
        <f t="shared" si="119"/>
        <v>0.60180541624874051</v>
      </c>
      <c r="AM144" s="378">
        <f t="shared" si="119"/>
        <v>7.2832369942196493</v>
      </c>
      <c r="AN144" s="378">
        <f t="shared" si="119"/>
        <v>8.9588377723971018</v>
      </c>
      <c r="AO144" s="378">
        <f t="shared" si="119"/>
        <v>3.4907597535934207</v>
      </c>
      <c r="AP144" s="378">
        <f t="shared" si="119"/>
        <v>14.975845410628027</v>
      </c>
      <c r="AQ144" s="378">
        <f t="shared" si="119"/>
        <v>-1.0891089108910834</v>
      </c>
      <c r="AR144" s="378">
        <f t="shared" si="119"/>
        <v>-0.49900199600798401</v>
      </c>
      <c r="AS144" s="378">
        <f t="shared" si="119"/>
        <v>-13.153456998313656</v>
      </c>
      <c r="AT144" s="378">
        <f t="shared" ref="AT144:BB144" si="120">(AT57-AT45)/AT45*100</f>
        <v>1.1258955987717443</v>
      </c>
      <c r="AU144" s="378">
        <f t="shared" si="120"/>
        <v>-2.0467836257309888</v>
      </c>
      <c r="AV144" s="378">
        <f t="shared" si="120"/>
        <v>4.7468354430379751</v>
      </c>
      <c r="AW144" s="378">
        <f t="shared" si="120"/>
        <v>3.5049288061336288</v>
      </c>
      <c r="AX144" s="378" t="e">
        <f t="shared" si="120"/>
        <v>#DIV/0!</v>
      </c>
      <c r="AY144" s="378">
        <f t="shared" si="120"/>
        <v>9.0512540894220255</v>
      </c>
      <c r="AZ144" s="378">
        <f t="shared" si="120"/>
        <v>4.0296924708377491</v>
      </c>
      <c r="BA144" s="378">
        <f t="shared" si="120"/>
        <v>4.6958377801494038</v>
      </c>
      <c r="BB144" s="378">
        <f t="shared" si="120"/>
        <v>3.4773445732349813</v>
      </c>
      <c r="BC144" s="378">
        <f t="shared" si="100"/>
        <v>4.656084656084662</v>
      </c>
      <c r="BD144" s="378">
        <f t="shared" si="100"/>
        <v>1.5416238437821173</v>
      </c>
      <c r="BE144" s="378">
        <f t="shared" si="100"/>
        <v>6.9518716577540109</v>
      </c>
      <c r="BF144" s="378">
        <f t="shared" si="100"/>
        <v>7.1811361200428765</v>
      </c>
      <c r="BG144" s="378">
        <f t="shared" si="100"/>
        <v>1.8947368421052602</v>
      </c>
    </row>
    <row r="145" spans="1:59" x14ac:dyDescent="0.2">
      <c r="A145" s="376">
        <v>41122</v>
      </c>
      <c r="B145" s="373">
        <f t="shared" ref="B145:AF145" si="121">(B58-B46)/B46*100</f>
        <v>5.1668460710441302</v>
      </c>
      <c r="C145" s="378">
        <f t="shared" si="121"/>
        <v>5.8295964125560564</v>
      </c>
      <c r="D145" s="378">
        <f t="shared" si="121"/>
        <v>5.8492688413948128</v>
      </c>
      <c r="E145" s="378">
        <f t="shared" si="121"/>
        <v>6.7121729237770085</v>
      </c>
      <c r="F145" s="378">
        <f t="shared" si="121"/>
        <v>4.5810055865921724</v>
      </c>
      <c r="G145" s="378">
        <f t="shared" si="121"/>
        <v>9.38215102974827</v>
      </c>
      <c r="H145" s="378">
        <f t="shared" si="121"/>
        <v>7.3626373626373658</v>
      </c>
      <c r="I145" s="378">
        <f t="shared" si="121"/>
        <v>5.7986870897155329</v>
      </c>
      <c r="J145" s="378">
        <f t="shared" si="121"/>
        <v>-0.5617977528089888</v>
      </c>
      <c r="K145" s="378">
        <f t="shared" si="121"/>
        <v>1.3574660633484033</v>
      </c>
      <c r="L145" s="378">
        <f t="shared" si="121"/>
        <v>11.098527746319363</v>
      </c>
      <c r="M145" s="378">
        <f t="shared" si="121"/>
        <v>9.1836734693877489</v>
      </c>
      <c r="N145" s="378">
        <f t="shared" si="121"/>
        <v>6.3829787234042552</v>
      </c>
      <c r="O145" s="378">
        <f t="shared" si="121"/>
        <v>4.9421661409043143</v>
      </c>
      <c r="P145" s="378">
        <f t="shared" si="121"/>
        <v>6.7235859124866559</v>
      </c>
      <c r="Q145" s="378">
        <f t="shared" si="121"/>
        <v>7.6262083780880872</v>
      </c>
      <c r="R145" s="378">
        <f t="shared" si="121"/>
        <v>9.2190889370932751</v>
      </c>
      <c r="S145" s="378">
        <f t="shared" si="121"/>
        <v>7.4468085106382977</v>
      </c>
      <c r="T145" s="378">
        <f t="shared" si="121"/>
        <v>6.3372717508055922</v>
      </c>
      <c r="U145" s="378">
        <f t="shared" si="121"/>
        <v>10.757409440175644</v>
      </c>
      <c r="V145" s="378">
        <f t="shared" si="121"/>
        <v>5.2854122621564485</v>
      </c>
      <c r="W145" s="378">
        <f t="shared" si="121"/>
        <v>2.8066528066528096</v>
      </c>
      <c r="X145" s="378">
        <f t="shared" si="121"/>
        <v>2.8037383177570123</v>
      </c>
      <c r="Y145" s="378">
        <f t="shared" si="121"/>
        <v>3.0176899063475608</v>
      </c>
      <c r="Z145" s="378">
        <f t="shared" si="121"/>
        <v>5.9076262083780886</v>
      </c>
      <c r="AA145" s="378">
        <f t="shared" si="121"/>
        <v>5.1557465091299806</v>
      </c>
      <c r="AB145" s="378">
        <f t="shared" si="121"/>
        <v>4.4823906083244429</v>
      </c>
      <c r="AC145" s="378">
        <f t="shared" si="121"/>
        <v>7.0806100217864927</v>
      </c>
      <c r="AD145" s="378">
        <f t="shared" si="121"/>
        <v>7.1811361200428765</v>
      </c>
      <c r="AE145" s="378">
        <f t="shared" si="121"/>
        <v>8.9617486338797843</v>
      </c>
      <c r="AF145" s="378">
        <f t="shared" si="121"/>
        <v>2.4691358024691268</v>
      </c>
      <c r="AG145" s="378">
        <f t="shared" si="109"/>
        <v>-3.4985422740524861</v>
      </c>
      <c r="AH145" s="378">
        <f t="shared" ref="AH145:AS145" si="122">(AH58-AH46)/AH46*100</f>
        <v>5.1072522982635338</v>
      </c>
      <c r="AI145" s="378">
        <f t="shared" si="122"/>
        <v>5.4662379421221958</v>
      </c>
      <c r="AJ145" s="378">
        <f t="shared" si="122"/>
        <v>5.4968287526427098</v>
      </c>
      <c r="AK145" s="378">
        <f t="shared" si="122"/>
        <v>6.2363238512034878</v>
      </c>
      <c r="AL145" s="378">
        <f t="shared" si="122"/>
        <v>0.90452261306533233</v>
      </c>
      <c r="AM145" s="378">
        <f t="shared" si="122"/>
        <v>7.2976054732040954</v>
      </c>
      <c r="AN145" s="378">
        <f t="shared" si="122"/>
        <v>9.2746730083234397</v>
      </c>
      <c r="AO145" s="378">
        <f t="shared" si="122"/>
        <v>2.7607361963190216</v>
      </c>
      <c r="AP145" s="378">
        <f t="shared" si="122"/>
        <v>14.975845410628027</v>
      </c>
      <c r="AQ145" s="378">
        <f t="shared" si="122"/>
        <v>-0.49751243781094528</v>
      </c>
      <c r="AR145" s="378">
        <f t="shared" si="122"/>
        <v>0.20080321285140845</v>
      </c>
      <c r="AS145" s="378">
        <f t="shared" si="122"/>
        <v>-12.933220625528316</v>
      </c>
      <c r="AT145" s="378">
        <f t="shared" ref="AT145:BB145" si="123">(AT58-AT46)/AT46*100</f>
        <v>1.0224948875255624</v>
      </c>
      <c r="AU145" s="378">
        <f t="shared" si="123"/>
        <v>-2.1484375000000027</v>
      </c>
      <c r="AV145" s="378">
        <f t="shared" si="123"/>
        <v>4.7468354430379751</v>
      </c>
      <c r="AW145" s="378">
        <f t="shared" si="123"/>
        <v>3.6956521739130501</v>
      </c>
      <c r="AX145" s="378" t="e">
        <f t="shared" si="123"/>
        <v>#DIV/0!</v>
      </c>
      <c r="AY145" s="378">
        <f t="shared" si="123"/>
        <v>9.0512540894220255</v>
      </c>
      <c r="AZ145" s="378">
        <f t="shared" si="123"/>
        <v>4.1357370095440142</v>
      </c>
      <c r="BA145" s="378">
        <f t="shared" si="123"/>
        <v>4.038257173219991</v>
      </c>
      <c r="BB145" s="378">
        <f t="shared" si="123"/>
        <v>4.2328042328042326</v>
      </c>
      <c r="BC145" s="378">
        <f t="shared" si="100"/>
        <v>4.5454545454545583</v>
      </c>
      <c r="BD145" s="378">
        <f t="shared" si="100"/>
        <v>0.91930541368742735</v>
      </c>
      <c r="BE145" s="378">
        <f t="shared" si="100"/>
        <v>6.9518716577540109</v>
      </c>
      <c r="BF145" s="378">
        <f t="shared" si="100"/>
        <v>7.1811361200428765</v>
      </c>
      <c r="BG145" s="378">
        <f t="shared" si="100"/>
        <v>1.8947368421052602</v>
      </c>
    </row>
    <row r="146" spans="1:59" x14ac:dyDescent="0.2">
      <c r="A146" s="376">
        <v>41153</v>
      </c>
      <c r="B146" s="373">
        <f t="shared" ref="B146:AF146" si="124">(B59-B47)/B47*100</f>
        <v>6.0150375939849718</v>
      </c>
      <c r="C146" s="378">
        <f t="shared" si="124"/>
        <v>6.7928730512249542</v>
      </c>
      <c r="D146" s="378">
        <f t="shared" si="124"/>
        <v>6.9273743016759814</v>
      </c>
      <c r="E146" s="378">
        <f t="shared" si="124"/>
        <v>8.3143507972665116</v>
      </c>
      <c r="F146" s="378">
        <f t="shared" si="124"/>
        <v>6.4301552106430124</v>
      </c>
      <c r="G146" s="378">
        <f t="shared" si="124"/>
        <v>9.9201824401368341</v>
      </c>
      <c r="H146" s="378">
        <f t="shared" si="124"/>
        <v>7.2984749455337727</v>
      </c>
      <c r="I146" s="378">
        <f t="shared" si="124"/>
        <v>7.1507150715071504</v>
      </c>
      <c r="J146" s="378">
        <f t="shared" si="124"/>
        <v>5.1136363636363642</v>
      </c>
      <c r="K146" s="378">
        <f t="shared" si="124"/>
        <v>1.6835016835016834</v>
      </c>
      <c r="L146" s="378">
        <f t="shared" si="124"/>
        <v>9.4194961664841266</v>
      </c>
      <c r="M146" s="378">
        <f t="shared" si="124"/>
        <v>9.1517857142857171</v>
      </c>
      <c r="N146" s="378">
        <f t="shared" si="124"/>
        <v>5.4794520547945087</v>
      </c>
      <c r="O146" s="378">
        <f t="shared" si="124"/>
        <v>5.6842105263157956</v>
      </c>
      <c r="P146" s="378">
        <f t="shared" si="124"/>
        <v>5.4852320675105517</v>
      </c>
      <c r="Q146" s="378">
        <f t="shared" si="124"/>
        <v>7.2649572649572782</v>
      </c>
      <c r="R146" s="378">
        <f t="shared" si="124"/>
        <v>9.2190889370932751</v>
      </c>
      <c r="S146" s="378">
        <f t="shared" si="124"/>
        <v>7.3560767590618399</v>
      </c>
      <c r="T146" s="378">
        <f t="shared" si="124"/>
        <v>6.5747613997879135</v>
      </c>
      <c r="U146" s="378">
        <f t="shared" si="124"/>
        <v>11.001100110011</v>
      </c>
      <c r="V146" s="378">
        <f t="shared" si="124"/>
        <v>4.3933054393305468</v>
      </c>
      <c r="W146" s="378">
        <f t="shared" si="124"/>
        <v>3.2124352331606163</v>
      </c>
      <c r="X146" s="378">
        <f t="shared" si="124"/>
        <v>2.9989658738365992</v>
      </c>
      <c r="Y146" s="378">
        <f t="shared" si="124"/>
        <v>3.8501560874089522</v>
      </c>
      <c r="Z146" s="378">
        <f t="shared" si="124"/>
        <v>6.0962566844919817</v>
      </c>
      <c r="AA146" s="378">
        <f t="shared" si="124"/>
        <v>5.3191489361702127</v>
      </c>
      <c r="AB146" s="378">
        <f t="shared" si="124"/>
        <v>4.7669491525423728</v>
      </c>
      <c r="AC146" s="378">
        <f t="shared" si="124"/>
        <v>6.2365591397849434</v>
      </c>
      <c r="AD146" s="378">
        <f t="shared" si="124"/>
        <v>7.1811361200428765</v>
      </c>
      <c r="AE146" s="378">
        <f t="shared" si="124"/>
        <v>8.9617486338797843</v>
      </c>
      <c r="AF146" s="378">
        <f t="shared" si="124"/>
        <v>2.5773195876288657</v>
      </c>
      <c r="AG146" s="378">
        <f t="shared" si="109"/>
        <v>-1.8756169792694881</v>
      </c>
      <c r="AH146" s="378">
        <f t="shared" ref="AH146:AS146" si="125">(AH59-AH47)/AH47*100</f>
        <v>5.8212058212058153</v>
      </c>
      <c r="AI146" s="378">
        <f t="shared" si="125"/>
        <v>4.5550847457627084</v>
      </c>
      <c r="AJ146" s="378">
        <f t="shared" si="125"/>
        <v>5.4910242872228112</v>
      </c>
      <c r="AK146" s="378">
        <f t="shared" si="125"/>
        <v>8.6150490730643305</v>
      </c>
      <c r="AL146" s="378">
        <f t="shared" si="125"/>
        <v>0.90543259557343203</v>
      </c>
      <c r="AM146" s="378">
        <f t="shared" si="125"/>
        <v>13.137032842582116</v>
      </c>
      <c r="AN146" s="378">
        <f t="shared" si="125"/>
        <v>17.688679245283019</v>
      </c>
      <c r="AO146" s="378">
        <f t="shared" si="125"/>
        <v>2.3469387755102011</v>
      </c>
      <c r="AP146" s="378">
        <f t="shared" si="125"/>
        <v>17.505995203836921</v>
      </c>
      <c r="AQ146" s="378">
        <f t="shared" si="125"/>
        <v>-0.49751243781094528</v>
      </c>
      <c r="AR146" s="378">
        <f t="shared" si="125"/>
        <v>0.20080321285140845</v>
      </c>
      <c r="AS146" s="378">
        <f t="shared" si="125"/>
        <v>-12.092624356775296</v>
      </c>
      <c r="AT146" s="378">
        <f t="shared" ref="AT146:BB146" si="126">(AT59-AT47)/AT47*100</f>
        <v>1.6427104722792549</v>
      </c>
      <c r="AU146" s="378">
        <f t="shared" si="126"/>
        <v>-0.40000000000000563</v>
      </c>
      <c r="AV146" s="378">
        <f t="shared" si="126"/>
        <v>2.8806584362139889</v>
      </c>
      <c r="AW146" s="378">
        <f t="shared" si="126"/>
        <v>4.3383947939262475</v>
      </c>
      <c r="AX146" s="378" t="e">
        <f t="shared" si="126"/>
        <v>#DIV/0!</v>
      </c>
      <c r="AY146" s="378">
        <f t="shared" si="126"/>
        <v>9.0512540894220255</v>
      </c>
      <c r="AZ146" s="378">
        <f t="shared" si="126"/>
        <v>4.656084656084662</v>
      </c>
      <c r="BA146" s="378">
        <f t="shared" si="126"/>
        <v>4.8780487804878137</v>
      </c>
      <c r="BB146" s="378">
        <f t="shared" si="126"/>
        <v>4.4303797468354462</v>
      </c>
      <c r="BC146" s="378">
        <f t="shared" si="100"/>
        <v>4.8728813559321971</v>
      </c>
      <c r="BD146" s="378">
        <f t="shared" si="100"/>
        <v>2.3760330578512368</v>
      </c>
      <c r="BE146" s="378">
        <f t="shared" si="100"/>
        <v>6.9518716577540109</v>
      </c>
      <c r="BF146" s="378">
        <f t="shared" si="100"/>
        <v>7.1811361200428765</v>
      </c>
      <c r="BG146" s="378">
        <f t="shared" si="100"/>
        <v>1.8947368421052602</v>
      </c>
    </row>
    <row r="147" spans="1:59" x14ac:dyDescent="0.2">
      <c r="A147" s="376">
        <v>41183</v>
      </c>
      <c r="B147" s="373">
        <f t="shared" ref="B147:AF147" si="127">(B60-B48)/B48*100</f>
        <v>5.9701492537313525</v>
      </c>
      <c r="C147" s="378">
        <f t="shared" si="127"/>
        <v>6.9868995633187838</v>
      </c>
      <c r="D147" s="378">
        <f t="shared" si="127"/>
        <v>7.1038251366120218</v>
      </c>
      <c r="E147" s="378">
        <f t="shared" si="127"/>
        <v>10.60948081264109</v>
      </c>
      <c r="F147" s="378">
        <f t="shared" si="127"/>
        <v>4.7109207708779346</v>
      </c>
      <c r="G147" s="378">
        <f t="shared" si="127"/>
        <v>9.7365406643757169</v>
      </c>
      <c r="H147" s="378">
        <f t="shared" si="127"/>
        <v>9.3715545755237031</v>
      </c>
      <c r="I147" s="378">
        <f t="shared" si="127"/>
        <v>6.0606060606060534</v>
      </c>
      <c r="J147" s="378">
        <f t="shared" si="127"/>
        <v>5.8693244739756336</v>
      </c>
      <c r="K147" s="378">
        <f t="shared" si="127"/>
        <v>1.4767932489451538</v>
      </c>
      <c r="L147" s="378">
        <f t="shared" si="127"/>
        <v>8.9729729729729701</v>
      </c>
      <c r="M147" s="378">
        <f t="shared" si="127"/>
        <v>9.0308370044052904</v>
      </c>
      <c r="N147" s="378">
        <f t="shared" si="127"/>
        <v>5.5084745762711735</v>
      </c>
      <c r="O147" s="378">
        <f t="shared" si="127"/>
        <v>7.1734475374732209</v>
      </c>
      <c r="P147" s="378">
        <f t="shared" si="127"/>
        <v>4.963041182682157</v>
      </c>
      <c r="Q147" s="378">
        <f t="shared" si="127"/>
        <v>6.9444444444444446</v>
      </c>
      <c r="R147" s="378">
        <f t="shared" si="127"/>
        <v>8.5590465872156081</v>
      </c>
      <c r="S147" s="378">
        <f t="shared" si="127"/>
        <v>7.9144385026738027</v>
      </c>
      <c r="T147" s="378">
        <f t="shared" si="127"/>
        <v>6.8012752391073388</v>
      </c>
      <c r="U147" s="378">
        <f t="shared" si="127"/>
        <v>9.4194961664841266</v>
      </c>
      <c r="V147" s="378">
        <f t="shared" si="127"/>
        <v>4.602510460251052</v>
      </c>
      <c r="W147" s="378">
        <f t="shared" si="127"/>
        <v>3.2057911065149889</v>
      </c>
      <c r="X147" s="378">
        <f t="shared" si="127"/>
        <v>2.9896907216494908</v>
      </c>
      <c r="Y147" s="378">
        <f t="shared" si="127"/>
        <v>3.6420395421436007</v>
      </c>
      <c r="Z147" s="378">
        <f t="shared" si="127"/>
        <v>5.9829059829059918</v>
      </c>
      <c r="AA147" s="378">
        <f t="shared" si="127"/>
        <v>5.3191489361702127</v>
      </c>
      <c r="AB147" s="378">
        <f t="shared" si="127"/>
        <v>4.7669491525423728</v>
      </c>
      <c r="AC147" s="378">
        <f t="shared" si="127"/>
        <v>6.2231759656652326</v>
      </c>
      <c r="AD147" s="378">
        <f t="shared" si="127"/>
        <v>7.1811361200428765</v>
      </c>
      <c r="AE147" s="378">
        <f t="shared" si="127"/>
        <v>8.7336244541484724</v>
      </c>
      <c r="AF147" s="378">
        <f t="shared" si="127"/>
        <v>2.8806584362139889</v>
      </c>
      <c r="AG147" s="378">
        <f t="shared" si="109"/>
        <v>-1.1822660098522195</v>
      </c>
      <c r="AH147" s="378">
        <f t="shared" ref="AH147:AS147" si="128">(AH60-AH48)/AH48*100</f>
        <v>4.3343653250773873</v>
      </c>
      <c r="AI147" s="378">
        <f t="shared" si="128"/>
        <v>5.0739957716702024</v>
      </c>
      <c r="AJ147" s="378">
        <f t="shared" si="128"/>
        <v>5.2687038988408847</v>
      </c>
      <c r="AK147" s="378">
        <f t="shared" si="128"/>
        <v>8.234019501625145</v>
      </c>
      <c r="AL147" s="378">
        <f t="shared" si="128"/>
        <v>0.90543259557343203</v>
      </c>
      <c r="AM147" s="378">
        <f t="shared" si="128"/>
        <v>12.195121951219512</v>
      </c>
      <c r="AN147" s="378">
        <f t="shared" si="128"/>
        <v>15.585893060295778</v>
      </c>
      <c r="AO147" s="378">
        <f t="shared" si="128"/>
        <v>3.0991735537190084</v>
      </c>
      <c r="AP147" s="378">
        <f t="shared" si="128"/>
        <v>17.505995203836921</v>
      </c>
      <c r="AQ147" s="378">
        <f t="shared" si="128"/>
        <v>-0.59701492537312872</v>
      </c>
      <c r="AR147" s="378">
        <f t="shared" si="128"/>
        <v>0.10030090270811867</v>
      </c>
      <c r="AS147" s="378">
        <f t="shared" si="128"/>
        <v>-14.175918018787357</v>
      </c>
      <c r="AT147" s="378">
        <f t="shared" ref="AT147:BB147" si="129">(AT60-AT48)/AT48*100</f>
        <v>3.5160289555325659</v>
      </c>
      <c r="AU147" s="378">
        <f t="shared" si="129"/>
        <v>-0.79681274900399535</v>
      </c>
      <c r="AV147" s="378">
        <f t="shared" si="129"/>
        <v>2.8806584362139889</v>
      </c>
      <c r="AW147" s="378">
        <f t="shared" si="129"/>
        <v>14.496036240090598</v>
      </c>
      <c r="AX147" s="378" t="e">
        <f t="shared" si="129"/>
        <v>#DIV/0!</v>
      </c>
      <c r="AY147" s="378">
        <f t="shared" si="129"/>
        <v>9.0512540894220255</v>
      </c>
      <c r="AZ147" s="378">
        <f t="shared" si="129"/>
        <v>4.092339979013647</v>
      </c>
      <c r="BA147" s="378">
        <f t="shared" si="129"/>
        <v>3.2325338894681899</v>
      </c>
      <c r="BB147" s="378">
        <f t="shared" si="129"/>
        <v>5.0793650793650764</v>
      </c>
      <c r="BC147" s="378">
        <f t="shared" ref="BC147:BG147" si="130">(BC60-BC48)/BC48*100</f>
        <v>4.6073298429319429</v>
      </c>
      <c r="BD147" s="378">
        <f t="shared" si="130"/>
        <v>1.5353121801432956</v>
      </c>
      <c r="BE147" s="378">
        <f t="shared" si="130"/>
        <v>5.8201058201058196</v>
      </c>
      <c r="BF147" s="378">
        <f t="shared" si="130"/>
        <v>7.1811361200428765</v>
      </c>
      <c r="BG147" s="378">
        <f t="shared" si="130"/>
        <v>3.3057851239669449</v>
      </c>
    </row>
    <row r="148" spans="1:59" x14ac:dyDescent="0.2">
      <c r="A148" s="376">
        <v>41214</v>
      </c>
      <c r="B148" s="373">
        <f t="shared" ref="B148:AF148" si="131">(B61-B49)/B49*100</f>
        <v>5.9511158342189256</v>
      </c>
      <c r="C148" s="378">
        <f t="shared" si="131"/>
        <v>7.5593952483801292</v>
      </c>
      <c r="D148" s="378">
        <f t="shared" si="131"/>
        <v>7.5593952483801292</v>
      </c>
      <c r="E148" s="378">
        <f t="shared" si="131"/>
        <v>9.3715545755237031</v>
      </c>
      <c r="F148" s="378">
        <f t="shared" si="131"/>
        <v>4.3112513144058981</v>
      </c>
      <c r="G148" s="378">
        <f t="shared" si="131"/>
        <v>13.876146788990818</v>
      </c>
      <c r="H148" s="378">
        <f t="shared" si="131"/>
        <v>8.205689277899344</v>
      </c>
      <c r="I148" s="378">
        <f t="shared" si="131"/>
        <v>5.2072263549415574</v>
      </c>
      <c r="J148" s="378">
        <f t="shared" si="131"/>
        <v>-0.51072522982635338</v>
      </c>
      <c r="K148" s="378">
        <f t="shared" si="131"/>
        <v>9.5698924731182853</v>
      </c>
      <c r="L148" s="378">
        <f t="shared" si="131"/>
        <v>9.4874591057797186</v>
      </c>
      <c r="M148" s="378">
        <f t="shared" si="131"/>
        <v>10.033076074972429</v>
      </c>
      <c r="N148" s="378">
        <f t="shared" si="131"/>
        <v>5.3797468354430471</v>
      </c>
      <c r="O148" s="378">
        <f t="shared" si="131"/>
        <v>3.4374999999999969</v>
      </c>
      <c r="P148" s="378">
        <f t="shared" si="131"/>
        <v>5.9322033898305024</v>
      </c>
      <c r="Q148" s="378">
        <f t="shared" si="131"/>
        <v>6.9444444444444446</v>
      </c>
      <c r="R148" s="378">
        <f t="shared" si="131"/>
        <v>8.3333333333333197</v>
      </c>
      <c r="S148" s="378">
        <f t="shared" si="131"/>
        <v>8.1545064377682337</v>
      </c>
      <c r="T148" s="378">
        <f t="shared" si="131"/>
        <v>7.3717948717948794</v>
      </c>
      <c r="U148" s="378">
        <f t="shared" si="131"/>
        <v>8.7241003271537618</v>
      </c>
      <c r="V148" s="378">
        <f t="shared" si="131"/>
        <v>4.7120418848167542</v>
      </c>
      <c r="W148" s="378">
        <f t="shared" si="131"/>
        <v>3.2024793388429842</v>
      </c>
      <c r="X148" s="378">
        <f t="shared" si="131"/>
        <v>2.9866117404737444</v>
      </c>
      <c r="Y148" s="378">
        <f t="shared" si="131"/>
        <v>3.7422037422037362</v>
      </c>
      <c r="Z148" s="378">
        <f t="shared" si="131"/>
        <v>6.089743589743593</v>
      </c>
      <c r="AA148" s="378">
        <f t="shared" si="131"/>
        <v>5.3191489361702127</v>
      </c>
      <c r="AB148" s="378">
        <f t="shared" si="131"/>
        <v>4.7669491525423728</v>
      </c>
      <c r="AC148" s="378">
        <f t="shared" si="131"/>
        <v>6.6098081023454185</v>
      </c>
      <c r="AD148" s="378">
        <f t="shared" si="131"/>
        <v>7.1811361200428765</v>
      </c>
      <c r="AE148" s="378">
        <f t="shared" si="131"/>
        <v>8.8427947598253365</v>
      </c>
      <c r="AF148" s="378">
        <f t="shared" si="131"/>
        <v>3.3023735810113397</v>
      </c>
      <c r="AG148" s="378">
        <f t="shared" si="109"/>
        <v>-0.19920318725099884</v>
      </c>
      <c r="AH148" s="378">
        <f t="shared" ref="AH148:AS148" si="132">(AH61-AH49)/AH49*100</f>
        <v>5.4808686659772459</v>
      </c>
      <c r="AI148" s="378">
        <f t="shared" si="132"/>
        <v>5.0739957716702024</v>
      </c>
      <c r="AJ148" s="378">
        <f t="shared" si="132"/>
        <v>5.2631578947368416</v>
      </c>
      <c r="AK148" s="378">
        <f t="shared" si="132"/>
        <v>7.4353448275862126</v>
      </c>
      <c r="AL148" s="378">
        <f t="shared" si="132"/>
        <v>0.60301507537687871</v>
      </c>
      <c r="AM148" s="378">
        <f t="shared" si="132"/>
        <v>9.7161572052401812</v>
      </c>
      <c r="AN148" s="378">
        <f t="shared" si="132"/>
        <v>12.24944320712695</v>
      </c>
      <c r="AO148" s="378">
        <f t="shared" si="132"/>
        <v>3.2057911065149889</v>
      </c>
      <c r="AP148" s="378">
        <f t="shared" si="132"/>
        <v>17.505995203836921</v>
      </c>
      <c r="AQ148" s="378">
        <f t="shared" si="132"/>
        <v>-0.19960079840319644</v>
      </c>
      <c r="AR148" s="378">
        <f t="shared" si="132"/>
        <v>0.30090270812437026</v>
      </c>
      <c r="AS148" s="378">
        <f t="shared" si="132"/>
        <v>-8.6128739800543972</v>
      </c>
      <c r="AT148" s="378">
        <f t="shared" ref="AT148:BB148" si="133">(AT61-AT49)/AT49*100</f>
        <v>2.4539877300613555</v>
      </c>
      <c r="AU148" s="378">
        <f t="shared" si="133"/>
        <v>-0.49900199600798401</v>
      </c>
      <c r="AV148" s="378">
        <f t="shared" si="133"/>
        <v>2.6694045174537928</v>
      </c>
      <c r="AW148" s="378">
        <f t="shared" si="133"/>
        <v>9.0322580645161352</v>
      </c>
      <c r="AX148" s="378" t="e">
        <f t="shared" si="133"/>
        <v>#DIV/0!</v>
      </c>
      <c r="AY148" s="378">
        <f t="shared" si="133"/>
        <v>9.0512540894220255</v>
      </c>
      <c r="AZ148" s="378">
        <f t="shared" si="133"/>
        <v>4.4071353620146931</v>
      </c>
      <c r="BA148" s="378">
        <f t="shared" si="133"/>
        <v>3.753910323253383</v>
      </c>
      <c r="BB148" s="378">
        <f t="shared" si="133"/>
        <v>5.0739957716702024</v>
      </c>
      <c r="BC148" s="378">
        <f t="shared" ref="BC148:BG156" si="134">(BC61-BC49)/BC49*100</f>
        <v>4.5026178010471174</v>
      </c>
      <c r="BD148" s="378">
        <f t="shared" si="134"/>
        <v>0.81967213114755266</v>
      </c>
      <c r="BE148" s="378">
        <f t="shared" si="134"/>
        <v>5.8201058201058196</v>
      </c>
      <c r="BF148" s="378">
        <f t="shared" si="134"/>
        <v>7.1811361200428765</v>
      </c>
      <c r="BG148" s="378">
        <f t="shared" si="134"/>
        <v>3.3057851239669449</v>
      </c>
    </row>
    <row r="149" spans="1:59" x14ac:dyDescent="0.2">
      <c r="A149" s="376">
        <v>41244</v>
      </c>
      <c r="B149" s="373">
        <f t="shared" ref="B149:AF149" si="135">(B62-B50)/B50*100</f>
        <v>5.5966209081309364</v>
      </c>
      <c r="C149" s="378">
        <f t="shared" si="135"/>
        <v>6.8376068376068435</v>
      </c>
      <c r="D149" s="378">
        <f t="shared" si="135"/>
        <v>6.9518716577540109</v>
      </c>
      <c r="E149" s="378">
        <f t="shared" si="135"/>
        <v>8.9324618736383474</v>
      </c>
      <c r="F149" s="378">
        <f t="shared" si="135"/>
        <v>3.7344398340248901</v>
      </c>
      <c r="G149" s="378">
        <f t="shared" si="135"/>
        <v>13.636363636363635</v>
      </c>
      <c r="H149" s="378">
        <f t="shared" si="135"/>
        <v>8.813928182807393</v>
      </c>
      <c r="I149" s="378">
        <f t="shared" si="135"/>
        <v>3.950103950103947</v>
      </c>
      <c r="J149" s="378">
        <f t="shared" si="135"/>
        <v>0.60362173038228795</v>
      </c>
      <c r="K149" s="378">
        <f t="shared" si="135"/>
        <v>6.8376068376068435</v>
      </c>
      <c r="L149" s="378">
        <f t="shared" si="135"/>
        <v>8.1081081081081088</v>
      </c>
      <c r="M149" s="378">
        <f t="shared" si="135"/>
        <v>10.74197120708749</v>
      </c>
      <c r="N149" s="378">
        <f t="shared" si="135"/>
        <v>5.1524710830704583</v>
      </c>
      <c r="O149" s="378">
        <f t="shared" si="135"/>
        <v>4.1666666666666661</v>
      </c>
      <c r="P149" s="378">
        <f t="shared" si="135"/>
        <v>5.3740779768176958</v>
      </c>
      <c r="Q149" s="378">
        <f t="shared" si="135"/>
        <v>6.9518716577540109</v>
      </c>
      <c r="R149" s="378">
        <f t="shared" si="135"/>
        <v>8.5776330076004417</v>
      </c>
      <c r="S149" s="378">
        <f t="shared" si="135"/>
        <v>7.6426264800861077</v>
      </c>
      <c r="T149" s="378">
        <f t="shared" si="135"/>
        <v>8.5776330076004417</v>
      </c>
      <c r="U149" s="378">
        <f t="shared" si="135"/>
        <v>9.1703056768559019</v>
      </c>
      <c r="V149" s="378">
        <f t="shared" si="135"/>
        <v>4.602510460251052</v>
      </c>
      <c r="W149" s="378">
        <f t="shared" si="135"/>
        <v>3.1991744066047412</v>
      </c>
      <c r="X149" s="378">
        <f t="shared" si="135"/>
        <v>2.7749229188078139</v>
      </c>
      <c r="Y149" s="378">
        <f t="shared" si="135"/>
        <v>3.842159916926275</v>
      </c>
      <c r="Z149" s="378">
        <f t="shared" si="135"/>
        <v>6.269925611052078</v>
      </c>
      <c r="AA149" s="378">
        <f t="shared" si="135"/>
        <v>5.3740779768176958</v>
      </c>
      <c r="AB149" s="378">
        <f t="shared" si="135"/>
        <v>4.9317943336831096</v>
      </c>
      <c r="AC149" s="378">
        <f t="shared" si="135"/>
        <v>6.8376068376068435</v>
      </c>
      <c r="AD149" s="378">
        <f t="shared" si="135"/>
        <v>7.1811361200428765</v>
      </c>
      <c r="AE149" s="378">
        <f t="shared" si="135"/>
        <v>9.1703056768559019</v>
      </c>
      <c r="AF149" s="378">
        <f t="shared" si="135"/>
        <v>3.0927835051546393</v>
      </c>
      <c r="AG149" s="378">
        <f t="shared" si="109"/>
        <v>0.4016064257028169</v>
      </c>
      <c r="AH149" s="378">
        <f t="shared" ref="AH149:AS149" si="136">(AH62-AH50)/AH50*100</f>
        <v>2.5641025641025639</v>
      </c>
      <c r="AI149" s="378">
        <f t="shared" si="136"/>
        <v>4.9317943336831096</v>
      </c>
      <c r="AJ149" s="378">
        <f t="shared" si="136"/>
        <v>5.2631578947368416</v>
      </c>
      <c r="AK149" s="378">
        <f t="shared" si="136"/>
        <v>6.157112526539275</v>
      </c>
      <c r="AL149" s="378">
        <f t="shared" si="136"/>
        <v>0.4016064257028169</v>
      </c>
      <c r="AM149" s="378">
        <f t="shared" si="136"/>
        <v>9.8901098901098905</v>
      </c>
      <c r="AN149" s="378">
        <f t="shared" si="136"/>
        <v>12.485939257592795</v>
      </c>
      <c r="AO149" s="378">
        <f t="shared" si="136"/>
        <v>3.0927835051546393</v>
      </c>
      <c r="AP149" s="378">
        <f t="shared" si="136"/>
        <v>11.982082866741326</v>
      </c>
      <c r="AQ149" s="378">
        <f t="shared" si="136"/>
        <v>-0.19960079840319644</v>
      </c>
      <c r="AR149" s="378">
        <f t="shared" si="136"/>
        <v>0.30090270812437026</v>
      </c>
      <c r="AS149" s="378">
        <f t="shared" si="136"/>
        <v>-8.6757990867579906</v>
      </c>
      <c r="AT149" s="378">
        <f t="shared" ref="AT149:BB149" si="137">(AT62-AT50)/AT50*100</f>
        <v>2.9866117404737444</v>
      </c>
      <c r="AU149" s="378">
        <f t="shared" si="137"/>
        <v>2.1450459652706786</v>
      </c>
      <c r="AV149" s="378">
        <f t="shared" si="137"/>
        <v>2.6694045174537928</v>
      </c>
      <c r="AW149" s="378">
        <f t="shared" si="137"/>
        <v>5.2631578947368416</v>
      </c>
      <c r="AX149" s="378" t="e">
        <f t="shared" si="137"/>
        <v>#DIV/0!</v>
      </c>
      <c r="AY149" s="378">
        <f t="shared" si="137"/>
        <v>9.0512540894220255</v>
      </c>
      <c r="AZ149" s="378">
        <f t="shared" si="137"/>
        <v>4.2752867570385762</v>
      </c>
      <c r="BA149" s="378">
        <f t="shared" si="137"/>
        <v>5.0420168067226854</v>
      </c>
      <c r="BB149" s="378">
        <f t="shared" si="137"/>
        <v>3.4126163391933786</v>
      </c>
      <c r="BC149" s="378">
        <f t="shared" si="134"/>
        <v>4.7120418848167542</v>
      </c>
      <c r="BD149" s="378">
        <f t="shared" si="134"/>
        <v>2.7749229188078139</v>
      </c>
      <c r="BE149" s="378">
        <f t="shared" si="134"/>
        <v>5.8201058201058196</v>
      </c>
      <c r="BF149" s="378">
        <f t="shared" si="134"/>
        <v>7.1811361200428765</v>
      </c>
      <c r="BG149" s="378">
        <f t="shared" si="134"/>
        <v>3.3057851239669449</v>
      </c>
    </row>
    <row r="150" spans="1:59" x14ac:dyDescent="0.2">
      <c r="A150" s="376">
        <v>41275</v>
      </c>
      <c r="B150" s="373">
        <f t="shared" ref="B150:AF150" si="138">(B63-B51)/B51*100</f>
        <v>5.3684210526315734</v>
      </c>
      <c r="C150" s="378">
        <f t="shared" si="138"/>
        <v>6.5887353878852322</v>
      </c>
      <c r="D150" s="378">
        <f t="shared" si="138"/>
        <v>6.595744680851066</v>
      </c>
      <c r="E150" s="378">
        <f t="shared" si="138"/>
        <v>8.8235294117647154</v>
      </c>
      <c r="F150" s="378">
        <f t="shared" si="138"/>
        <v>2.1671826625386936</v>
      </c>
      <c r="G150" s="378">
        <f t="shared" si="138"/>
        <v>12.59842519685038</v>
      </c>
      <c r="H150" s="378">
        <f t="shared" si="138"/>
        <v>8.9227421109901943</v>
      </c>
      <c r="I150" s="378">
        <f t="shared" si="138"/>
        <v>3.0927835051546393</v>
      </c>
      <c r="J150" s="378">
        <f t="shared" si="138"/>
        <v>-0.29182879377431631</v>
      </c>
      <c r="K150" s="378">
        <f t="shared" si="138"/>
        <v>8.9567966280295028</v>
      </c>
      <c r="L150" s="378">
        <f t="shared" si="138"/>
        <v>8.1896551724138025</v>
      </c>
      <c r="M150" s="378">
        <f t="shared" si="138"/>
        <v>9.5756256800870485</v>
      </c>
      <c r="N150" s="378">
        <f t="shared" si="138"/>
        <v>5.6485355648535629</v>
      </c>
      <c r="O150" s="378">
        <f t="shared" si="138"/>
        <v>4.7471620227038125</v>
      </c>
      <c r="P150" s="378">
        <f t="shared" si="138"/>
        <v>5.6603773584905568</v>
      </c>
      <c r="Q150" s="378">
        <f t="shared" si="138"/>
        <v>7.1428571428571468</v>
      </c>
      <c r="R150" s="378">
        <f t="shared" si="138"/>
        <v>8.7378640776698955</v>
      </c>
      <c r="S150" s="378">
        <f t="shared" si="138"/>
        <v>9.8606645230439476</v>
      </c>
      <c r="T150" s="378">
        <f t="shared" si="138"/>
        <v>4.7120418848167542</v>
      </c>
      <c r="U150" s="378">
        <f t="shared" si="138"/>
        <v>9.2491838955386285</v>
      </c>
      <c r="V150" s="378">
        <f t="shared" si="138"/>
        <v>4.7169811320754711</v>
      </c>
      <c r="W150" s="378">
        <f t="shared" si="138"/>
        <v>2.9774127310061513</v>
      </c>
      <c r="X150" s="378">
        <f t="shared" si="138"/>
        <v>2.6612077789150401</v>
      </c>
      <c r="Y150" s="378">
        <f t="shared" si="138"/>
        <v>3.6157024793388435</v>
      </c>
      <c r="Z150" s="378">
        <f t="shared" si="138"/>
        <v>6.269925611052078</v>
      </c>
      <c r="AA150" s="378">
        <f t="shared" si="138"/>
        <v>5.3740779768176958</v>
      </c>
      <c r="AB150" s="378">
        <f t="shared" si="138"/>
        <v>4.9317943336831096</v>
      </c>
      <c r="AC150" s="378">
        <f t="shared" si="138"/>
        <v>6.3626723223753983</v>
      </c>
      <c r="AD150" s="378">
        <f t="shared" si="138"/>
        <v>7.1811361200428765</v>
      </c>
      <c r="AE150" s="378">
        <f t="shared" si="138"/>
        <v>9.1703056768559019</v>
      </c>
      <c r="AF150" s="378">
        <f t="shared" si="138"/>
        <v>2.8688524590164053</v>
      </c>
      <c r="AG150" s="378">
        <f t="shared" si="109"/>
        <v>-0.99403578528827041</v>
      </c>
      <c r="AH150" s="378">
        <f t="shared" ref="AH150:AS150" si="139">(AH63-AH51)/AH51*100</f>
        <v>3.3742331288343532</v>
      </c>
      <c r="AI150" s="378">
        <f t="shared" si="139"/>
        <v>5.2356020942408374</v>
      </c>
      <c r="AJ150" s="378">
        <f t="shared" si="139"/>
        <v>5.1470588235294024</v>
      </c>
      <c r="AK150" s="378">
        <f t="shared" si="139"/>
        <v>5.6084656084656057</v>
      </c>
      <c r="AL150" s="378">
        <f t="shared" si="139"/>
        <v>0</v>
      </c>
      <c r="AM150" s="378">
        <f t="shared" si="139"/>
        <v>8.9010989010988943</v>
      </c>
      <c r="AN150" s="378">
        <f t="shared" si="139"/>
        <v>11.638418079096043</v>
      </c>
      <c r="AO150" s="378">
        <f t="shared" si="139"/>
        <v>2.0408163265306123</v>
      </c>
      <c r="AP150" s="378">
        <f t="shared" si="139"/>
        <v>11.982082866741326</v>
      </c>
      <c r="AQ150" s="378">
        <f t="shared" si="139"/>
        <v>-9.9900099900094214E-2</v>
      </c>
      <c r="AR150" s="378">
        <f t="shared" si="139"/>
        <v>0.30090270812437026</v>
      </c>
      <c r="AS150" s="378">
        <f t="shared" si="139"/>
        <v>-7.792207792207785</v>
      </c>
      <c r="AT150" s="378">
        <f t="shared" ref="AT150:BB150" si="140">(AT63-AT51)/AT51*100</f>
        <v>3.1991744066047412</v>
      </c>
      <c r="AU150" s="378">
        <f t="shared" si="140"/>
        <v>2.0366598778004072</v>
      </c>
      <c r="AV150" s="378">
        <f t="shared" si="140"/>
        <v>1.8329938900203637</v>
      </c>
      <c r="AW150" s="378">
        <f t="shared" si="140"/>
        <v>5.9652928416485898</v>
      </c>
      <c r="AX150" s="378" t="e">
        <f t="shared" si="140"/>
        <v>#DIV/0!</v>
      </c>
      <c r="AY150" s="378">
        <f t="shared" si="140"/>
        <v>9.0512540894220255</v>
      </c>
      <c r="AZ150" s="378">
        <f t="shared" si="140"/>
        <v>4.8218029350104761</v>
      </c>
      <c r="BA150" s="378">
        <f t="shared" si="140"/>
        <v>4.8167539267015647</v>
      </c>
      <c r="BB150" s="378">
        <f t="shared" si="140"/>
        <v>4.6218487394957899</v>
      </c>
      <c r="BC150" s="378">
        <f t="shared" si="134"/>
        <v>4.6826222684703431</v>
      </c>
      <c r="BD150" s="378">
        <f t="shared" si="134"/>
        <v>2.1472392638036899</v>
      </c>
      <c r="BE150" s="378">
        <f t="shared" si="134"/>
        <v>5.0420168067226854</v>
      </c>
      <c r="BF150" s="378">
        <f t="shared" si="134"/>
        <v>8.9676746611053115</v>
      </c>
      <c r="BG150" s="378">
        <f t="shared" si="134"/>
        <v>4.7520661157024886</v>
      </c>
    </row>
    <row r="151" spans="1:59" x14ac:dyDescent="0.2">
      <c r="A151" s="376">
        <v>41306</v>
      </c>
      <c r="B151" s="373">
        <f t="shared" ref="B151:AF151" si="141">(B64-B52)/B52*100</f>
        <v>5.863874345549732</v>
      </c>
      <c r="C151" s="378">
        <f t="shared" si="141"/>
        <v>6.269925611052078</v>
      </c>
      <c r="D151" s="378">
        <f t="shared" si="141"/>
        <v>6.3829787234042552</v>
      </c>
      <c r="E151" s="378">
        <f t="shared" si="141"/>
        <v>6.9892473118279561</v>
      </c>
      <c r="F151" s="378">
        <f t="shared" si="141"/>
        <v>3.3578174186778624</v>
      </c>
      <c r="G151" s="378">
        <f t="shared" si="141"/>
        <v>11.764705882352931</v>
      </c>
      <c r="H151" s="378">
        <f t="shared" si="141"/>
        <v>8.3509513742071952</v>
      </c>
      <c r="I151" s="378">
        <f t="shared" si="141"/>
        <v>3.1023784901758016</v>
      </c>
      <c r="J151" s="378">
        <f t="shared" si="141"/>
        <v>-1.7126546146527093</v>
      </c>
      <c r="K151" s="378">
        <f t="shared" si="141"/>
        <v>9.4725511302475738</v>
      </c>
      <c r="L151" s="378">
        <f t="shared" si="141"/>
        <v>9.6424702058504934</v>
      </c>
      <c r="M151" s="378">
        <f t="shared" si="141"/>
        <v>9.7613882863340571</v>
      </c>
      <c r="N151" s="378">
        <f t="shared" si="141"/>
        <v>4.6632124352331603</v>
      </c>
      <c r="O151" s="378">
        <f t="shared" si="141"/>
        <v>7.7244258872651423</v>
      </c>
      <c r="P151" s="378">
        <f t="shared" si="141"/>
        <v>3.7228541882109556</v>
      </c>
      <c r="Q151" s="378">
        <f t="shared" si="141"/>
        <v>7.8723404255319203</v>
      </c>
      <c r="R151" s="378">
        <f t="shared" si="141"/>
        <v>9.5698924731182853</v>
      </c>
      <c r="S151" s="378">
        <f t="shared" si="141"/>
        <v>9.9465240641711201</v>
      </c>
      <c r="T151" s="378">
        <f t="shared" si="141"/>
        <v>5.3797468354430471</v>
      </c>
      <c r="U151" s="378">
        <f t="shared" si="141"/>
        <v>10.606060606060602</v>
      </c>
      <c r="V151" s="378">
        <f t="shared" si="141"/>
        <v>4.6073298429319429</v>
      </c>
      <c r="W151" s="378">
        <f t="shared" si="141"/>
        <v>2.4564994882292646</v>
      </c>
      <c r="X151" s="378">
        <f t="shared" si="141"/>
        <v>2.556237218813906</v>
      </c>
      <c r="Y151" s="378">
        <f t="shared" si="141"/>
        <v>1.8386108273748691</v>
      </c>
      <c r="Z151" s="378">
        <f t="shared" si="141"/>
        <v>6.157112526539275</v>
      </c>
      <c r="AA151" s="378">
        <f t="shared" si="141"/>
        <v>5.3740779768176958</v>
      </c>
      <c r="AB151" s="378">
        <f t="shared" si="141"/>
        <v>4.9317943336831096</v>
      </c>
      <c r="AC151" s="378">
        <f t="shared" si="141"/>
        <v>6.0317460317460343</v>
      </c>
      <c r="AD151" s="378">
        <f t="shared" si="141"/>
        <v>7.1811361200428765</v>
      </c>
      <c r="AE151" s="378">
        <f t="shared" si="141"/>
        <v>9.0512540894220255</v>
      </c>
      <c r="AF151" s="378">
        <f t="shared" si="141"/>
        <v>3.0864197530864197</v>
      </c>
      <c r="AG151" s="378">
        <f t="shared" si="109"/>
        <v>-0.40120361083250322</v>
      </c>
      <c r="AH151" s="378">
        <f t="shared" ref="AH151:AS151" si="142">(AH64-AH52)/AH52*100</f>
        <v>2.231237322515216</v>
      </c>
      <c r="AI151" s="378">
        <f t="shared" si="142"/>
        <v>5.5730809674027464</v>
      </c>
      <c r="AJ151" s="378">
        <f t="shared" si="142"/>
        <v>3.6290322580645102</v>
      </c>
      <c r="AK151" s="378">
        <f t="shared" si="142"/>
        <v>5.9811122770199399</v>
      </c>
      <c r="AL151" s="378">
        <f t="shared" si="142"/>
        <v>0</v>
      </c>
      <c r="AM151" s="378">
        <f t="shared" si="142"/>
        <v>9.3347639484978568</v>
      </c>
      <c r="AN151" s="378">
        <f t="shared" si="142"/>
        <v>11.925601750547035</v>
      </c>
      <c r="AO151" s="378">
        <f t="shared" si="142"/>
        <v>1.9328585961342886</v>
      </c>
      <c r="AP151" s="378">
        <f t="shared" si="142"/>
        <v>12.094064949608061</v>
      </c>
      <c r="AQ151" s="378">
        <f t="shared" si="142"/>
        <v>-0.20020020020020302</v>
      </c>
      <c r="AR151" s="378">
        <f t="shared" si="142"/>
        <v>0.60362173038228795</v>
      </c>
      <c r="AS151" s="378">
        <f t="shared" si="142"/>
        <v>-11.726685133887353</v>
      </c>
      <c r="AT151" s="378">
        <f t="shared" ref="AT151:BB151" si="143">(AT64-AT52)/AT52*100</f>
        <v>3.2686414708886504</v>
      </c>
      <c r="AU151" s="378">
        <f t="shared" si="143"/>
        <v>1.0060362173038229</v>
      </c>
      <c r="AV151" s="378">
        <f t="shared" si="143"/>
        <v>3.2520325203251916</v>
      </c>
      <c r="AW151" s="378">
        <f t="shared" si="143"/>
        <v>6.1702127659574435</v>
      </c>
      <c r="AX151" s="378" t="e">
        <f t="shared" si="143"/>
        <v>#DIV/0!</v>
      </c>
      <c r="AY151" s="378">
        <f t="shared" si="143"/>
        <v>9.0512540894220255</v>
      </c>
      <c r="AZ151" s="378">
        <f t="shared" si="143"/>
        <v>4.6923879040667362</v>
      </c>
      <c r="BA151" s="378">
        <f t="shared" si="143"/>
        <v>4.370447450572323</v>
      </c>
      <c r="BB151" s="378">
        <f t="shared" si="143"/>
        <v>5.0104384133611664</v>
      </c>
      <c r="BC151" s="378">
        <f t="shared" si="134"/>
        <v>7.5279755849440546</v>
      </c>
      <c r="BD151" s="378">
        <f t="shared" si="134"/>
        <v>1.2207527975584973</v>
      </c>
      <c r="BE151" s="378">
        <f t="shared" si="134"/>
        <v>8.4337349397590433</v>
      </c>
      <c r="BF151" s="378">
        <f t="shared" si="134"/>
        <v>8.9676746611053115</v>
      </c>
      <c r="BG151" s="378">
        <f t="shared" si="134"/>
        <v>4.7520661157024886</v>
      </c>
    </row>
    <row r="152" spans="1:59" x14ac:dyDescent="0.2">
      <c r="A152" s="376">
        <v>41334</v>
      </c>
      <c r="B152" s="373">
        <f t="shared" ref="B152:AF152" si="144">(B65-B53)/B53*100</f>
        <v>5.7911065149948229</v>
      </c>
      <c r="C152" s="378">
        <f t="shared" si="144"/>
        <v>5.7955742887249739</v>
      </c>
      <c r="D152" s="378">
        <f t="shared" si="144"/>
        <v>5.9071729957805994</v>
      </c>
      <c r="E152" s="378">
        <f t="shared" si="144"/>
        <v>6.3169164882226889</v>
      </c>
      <c r="F152" s="378">
        <f t="shared" si="144"/>
        <v>4.0966386554621756</v>
      </c>
      <c r="G152" s="378">
        <f t="shared" si="144"/>
        <v>8.7606837606837651</v>
      </c>
      <c r="H152" s="378">
        <f t="shared" si="144"/>
        <v>6.7971163748712762</v>
      </c>
      <c r="I152" s="378">
        <f t="shared" si="144"/>
        <v>3.3472803347280369</v>
      </c>
      <c r="J152" s="378">
        <f t="shared" si="144"/>
        <v>-1.4326647564469912</v>
      </c>
      <c r="K152" s="378">
        <f t="shared" si="144"/>
        <v>10.10869565217391</v>
      </c>
      <c r="L152" s="378">
        <f t="shared" si="144"/>
        <v>9.183673469387756</v>
      </c>
      <c r="M152" s="378">
        <f t="shared" si="144"/>
        <v>6.3897763578274756</v>
      </c>
      <c r="N152" s="378">
        <f t="shared" si="144"/>
        <v>2.655771195097032</v>
      </c>
      <c r="O152" s="378">
        <f t="shared" si="144"/>
        <v>3.1281533804238233</v>
      </c>
      <c r="P152" s="378">
        <f t="shared" si="144"/>
        <v>2.2517911975435032</v>
      </c>
      <c r="Q152" s="378">
        <f t="shared" si="144"/>
        <v>4.5871559633027523</v>
      </c>
      <c r="R152" s="378">
        <f t="shared" si="144"/>
        <v>4.2510121457489909</v>
      </c>
      <c r="S152" s="378">
        <f t="shared" si="144"/>
        <v>6.8507157464212707</v>
      </c>
      <c r="T152" s="378">
        <f t="shared" si="144"/>
        <v>3.3707865168539297</v>
      </c>
      <c r="U152" s="378">
        <f t="shared" si="144"/>
        <v>3.3132530120482042</v>
      </c>
      <c r="V152" s="378">
        <f t="shared" si="144"/>
        <v>4.2094455852155992</v>
      </c>
      <c r="W152" s="378">
        <f t="shared" si="144"/>
        <v>2.0366598778004072</v>
      </c>
      <c r="X152" s="378">
        <f t="shared" si="144"/>
        <v>2.2380467955239092</v>
      </c>
      <c r="Y152" s="378">
        <f t="shared" si="144"/>
        <v>1.7346938775510232</v>
      </c>
      <c r="Z152" s="378">
        <f t="shared" si="144"/>
        <v>5.6663168940188937</v>
      </c>
      <c r="AA152" s="378">
        <f t="shared" si="144"/>
        <v>4.4375644994840009</v>
      </c>
      <c r="AB152" s="378">
        <f t="shared" si="144"/>
        <v>3.9054470709146942</v>
      </c>
      <c r="AC152" s="378">
        <f t="shared" si="144"/>
        <v>5.8947368421052575</v>
      </c>
      <c r="AD152" s="378">
        <f t="shared" si="144"/>
        <v>7.1811361200428765</v>
      </c>
      <c r="AE152" s="378">
        <f t="shared" si="144"/>
        <v>8.9324618736383474</v>
      </c>
      <c r="AF152" s="378">
        <f t="shared" si="144"/>
        <v>2.8659160696008157</v>
      </c>
      <c r="AG152" s="378">
        <f t="shared" si="109"/>
        <v>-0.90634441087612438</v>
      </c>
      <c r="AH152" s="378">
        <f t="shared" ref="AH152:AS152" si="145">(AH65-AH53)/AH53*100</f>
        <v>1.911468812877255</v>
      </c>
      <c r="AI152" s="378">
        <f t="shared" si="145"/>
        <v>5.6250000000000053</v>
      </c>
      <c r="AJ152" s="378">
        <f t="shared" si="145"/>
        <v>3.4239677744209525</v>
      </c>
      <c r="AK152" s="378">
        <f t="shared" si="145"/>
        <v>8.2120582120582029</v>
      </c>
      <c r="AL152" s="378">
        <f t="shared" si="145"/>
        <v>0.29821073558649241</v>
      </c>
      <c r="AM152" s="378">
        <f t="shared" si="145"/>
        <v>13.459516298633032</v>
      </c>
      <c r="AN152" s="378">
        <f t="shared" si="145"/>
        <v>16.417910447761201</v>
      </c>
      <c r="AO152" s="378">
        <f t="shared" si="145"/>
        <v>4.0444893832153692</v>
      </c>
      <c r="AP152" s="378">
        <f t="shared" si="145"/>
        <v>12.127894156560087</v>
      </c>
      <c r="AQ152" s="378">
        <f t="shared" si="145"/>
        <v>0.90180360721443464</v>
      </c>
      <c r="AR152" s="378">
        <f t="shared" si="145"/>
        <v>1.7102615694164873</v>
      </c>
      <c r="AS152" s="378">
        <f t="shared" si="145"/>
        <v>-10.541310541310537</v>
      </c>
      <c r="AT152" s="378">
        <f t="shared" ref="AT152:BB152" si="146">(AT65-AT53)/AT53*100</f>
        <v>4.3121149897330477</v>
      </c>
      <c r="AU152" s="378">
        <f t="shared" si="146"/>
        <v>2.4316109422492316</v>
      </c>
      <c r="AV152" s="378">
        <f t="shared" si="146"/>
        <v>3.2520325203251916</v>
      </c>
      <c r="AW152" s="378">
        <f t="shared" si="146"/>
        <v>7.4786324786324787</v>
      </c>
      <c r="AX152" s="378" t="e">
        <f t="shared" si="146"/>
        <v>#DIV/0!</v>
      </c>
      <c r="AY152" s="378">
        <f t="shared" si="146"/>
        <v>9.2999999999999972</v>
      </c>
      <c r="AZ152" s="378">
        <f t="shared" si="146"/>
        <v>3.5860655737704925</v>
      </c>
      <c r="BA152" s="378">
        <f t="shared" si="146"/>
        <v>3.9134912461380145</v>
      </c>
      <c r="BB152" s="378">
        <f t="shared" si="146"/>
        <v>3.7678207739307563</v>
      </c>
      <c r="BC152" s="378">
        <f t="shared" si="134"/>
        <v>7.193515704153997</v>
      </c>
      <c r="BD152" s="378">
        <f t="shared" si="134"/>
        <v>0.1008064516128975</v>
      </c>
      <c r="BE152" s="378">
        <f t="shared" si="134"/>
        <v>8.6345381526104514</v>
      </c>
      <c r="BF152" s="378">
        <f t="shared" si="134"/>
        <v>5.6565656565656504</v>
      </c>
      <c r="BG152" s="378">
        <f t="shared" si="134"/>
        <v>4.7520661157024886</v>
      </c>
    </row>
    <row r="153" spans="1:59" x14ac:dyDescent="0.2">
      <c r="A153" s="376">
        <v>41365</v>
      </c>
      <c r="B153" s="373">
        <f t="shared" ref="B153:AF153" si="147">(B66-B54)/B54*100</f>
        <v>5.7731958762886535</v>
      </c>
      <c r="C153" s="378">
        <f t="shared" si="147"/>
        <v>6.5539112050739989</v>
      </c>
      <c r="D153" s="378">
        <f t="shared" si="147"/>
        <v>6.6666666666666634</v>
      </c>
      <c r="E153" s="378">
        <f t="shared" si="147"/>
        <v>6.8595927116827511</v>
      </c>
      <c r="F153" s="378">
        <f t="shared" si="147"/>
        <v>5.4197662061636649</v>
      </c>
      <c r="G153" s="378">
        <f t="shared" si="147"/>
        <v>11.051502145922743</v>
      </c>
      <c r="H153" s="378">
        <f t="shared" si="147"/>
        <v>5.7142857142857082</v>
      </c>
      <c r="I153" s="378">
        <f t="shared" si="147"/>
        <v>3.0334728033472866</v>
      </c>
      <c r="J153" s="378">
        <f t="shared" si="147"/>
        <v>0.60790273556230423</v>
      </c>
      <c r="K153" s="378">
        <f t="shared" si="147"/>
        <v>11.267605633802823</v>
      </c>
      <c r="L153" s="378">
        <f t="shared" si="147"/>
        <v>9.716599190283409</v>
      </c>
      <c r="M153" s="378">
        <f t="shared" si="147"/>
        <v>8.0385852090032159</v>
      </c>
      <c r="N153" s="378">
        <f t="shared" si="147"/>
        <v>3.0612244897959182</v>
      </c>
      <c r="O153" s="378">
        <f t="shared" si="147"/>
        <v>4.4310171198388781</v>
      </c>
      <c r="P153" s="378">
        <f t="shared" si="147"/>
        <v>2.5614754098360657</v>
      </c>
      <c r="Q153" s="378">
        <f t="shared" si="147"/>
        <v>5.5331991951710258</v>
      </c>
      <c r="R153" s="378">
        <f t="shared" si="147"/>
        <v>5.184446660019943</v>
      </c>
      <c r="S153" s="378">
        <f t="shared" si="147"/>
        <v>6.8656716417910504</v>
      </c>
      <c r="T153" s="378">
        <f t="shared" si="147"/>
        <v>4.7082906857727682</v>
      </c>
      <c r="U153" s="378">
        <f t="shared" si="147"/>
        <v>4.9603174603174605</v>
      </c>
      <c r="V153" s="378">
        <f t="shared" si="147"/>
        <v>4.6843177189409309</v>
      </c>
      <c r="W153" s="378">
        <f t="shared" si="147"/>
        <v>2.136317395727374</v>
      </c>
      <c r="X153" s="378">
        <f t="shared" si="147"/>
        <v>2.3373983739837367</v>
      </c>
      <c r="Y153" s="378">
        <f t="shared" si="147"/>
        <v>1.4242115971515825</v>
      </c>
      <c r="Z153" s="378">
        <f t="shared" si="147"/>
        <v>5.4450261780104743</v>
      </c>
      <c r="AA153" s="378">
        <f t="shared" si="147"/>
        <v>4.4375644994840009</v>
      </c>
      <c r="AB153" s="378">
        <f t="shared" si="147"/>
        <v>3.9054470709146942</v>
      </c>
      <c r="AC153" s="378">
        <f t="shared" si="147"/>
        <v>5.7712486883525713</v>
      </c>
      <c r="AD153" s="378">
        <f t="shared" si="147"/>
        <v>7.1811361200428765</v>
      </c>
      <c r="AE153" s="378">
        <f t="shared" si="147"/>
        <v>8.3423618634886267</v>
      </c>
      <c r="AF153" s="378">
        <f t="shared" si="147"/>
        <v>2.4464831804281406</v>
      </c>
      <c r="AG153" s="378">
        <f t="shared" si="109"/>
        <v>-1.9019019019019077</v>
      </c>
      <c r="AH153" s="378">
        <f t="shared" ref="AH153:AS153" si="148">(AH66-AH54)/AH54*100</f>
        <v>1.5</v>
      </c>
      <c r="AI153" s="378">
        <f t="shared" si="148"/>
        <v>5.3997923156801697</v>
      </c>
      <c r="AJ153" s="378">
        <f t="shared" si="148"/>
        <v>4.4265593561368117</v>
      </c>
      <c r="AK153" s="378">
        <f t="shared" si="148"/>
        <v>6.8507157464212707</v>
      </c>
      <c r="AL153" s="378">
        <f t="shared" si="148"/>
        <v>0.39721946375371542</v>
      </c>
      <c r="AM153" s="378">
        <f t="shared" si="148"/>
        <v>8.9178356713426918</v>
      </c>
      <c r="AN153" s="378">
        <f t="shared" si="148"/>
        <v>10.330992978936807</v>
      </c>
      <c r="AO153" s="378">
        <f t="shared" si="148"/>
        <v>3.4000000000000057</v>
      </c>
      <c r="AP153" s="378">
        <f t="shared" si="148"/>
        <v>11.771177117711758</v>
      </c>
      <c r="AQ153" s="378">
        <f t="shared" si="148"/>
        <v>0.80080080080079785</v>
      </c>
      <c r="AR153" s="378">
        <f t="shared" si="148"/>
        <v>1.5045135406218655</v>
      </c>
      <c r="AS153" s="378">
        <f t="shared" si="148"/>
        <v>-9.6805421103581804</v>
      </c>
      <c r="AT153" s="378">
        <f t="shared" ref="AT153:BB153" si="149">(AT66-AT54)/AT54*100</f>
        <v>4.2988741044012313</v>
      </c>
      <c r="AU153" s="378">
        <f t="shared" si="149"/>
        <v>2.9652351738241367</v>
      </c>
      <c r="AV153" s="378">
        <f t="shared" si="149"/>
        <v>3.5425101214574899</v>
      </c>
      <c r="AW153" s="378">
        <f t="shared" si="149"/>
        <v>6.4853556485355677</v>
      </c>
      <c r="AX153" s="378" t="e">
        <f t="shared" si="149"/>
        <v>#DIV/0!</v>
      </c>
      <c r="AY153" s="378">
        <f t="shared" si="149"/>
        <v>9.2999999999999972</v>
      </c>
      <c r="AZ153" s="378">
        <f t="shared" si="149"/>
        <v>5.4136874361593428</v>
      </c>
      <c r="BA153" s="378">
        <f t="shared" si="149"/>
        <v>5.7318321392016314</v>
      </c>
      <c r="BB153" s="378">
        <f t="shared" si="149"/>
        <v>4.989816700610989</v>
      </c>
      <c r="BC153" s="378">
        <f t="shared" si="134"/>
        <v>7.3811931243680444</v>
      </c>
      <c r="BD153" s="378">
        <f t="shared" si="134"/>
        <v>1.1022044088176439</v>
      </c>
      <c r="BE153" s="378">
        <f t="shared" si="134"/>
        <v>8.508508508508509</v>
      </c>
      <c r="BF153" s="378">
        <f t="shared" si="134"/>
        <v>5.5499495459132193</v>
      </c>
      <c r="BG153" s="378">
        <f t="shared" si="134"/>
        <v>4.7520661157024886</v>
      </c>
    </row>
    <row r="154" spans="1:59" x14ac:dyDescent="0.2">
      <c r="A154" s="376">
        <v>41395</v>
      </c>
      <c r="B154" s="373">
        <f t="shared" ref="B154:AF154" si="150">(B67-B55)/B55*100</f>
        <v>5.3553038105046378</v>
      </c>
      <c r="C154" s="378">
        <f t="shared" si="150"/>
        <v>6.5608465608465645</v>
      </c>
      <c r="D154" s="378">
        <f t="shared" si="150"/>
        <v>6.7868504772004306</v>
      </c>
      <c r="E154" s="378">
        <f t="shared" si="150"/>
        <v>6.1767838125665566</v>
      </c>
      <c r="F154" s="378">
        <f t="shared" si="150"/>
        <v>5.5437100213219646</v>
      </c>
      <c r="G154" s="378">
        <f t="shared" si="150"/>
        <v>11.264612114771531</v>
      </c>
      <c r="H154" s="378">
        <f t="shared" si="150"/>
        <v>5.4989816700610907</v>
      </c>
      <c r="I154" s="378">
        <f t="shared" si="150"/>
        <v>3.5453597497393026</v>
      </c>
      <c r="J154" s="378">
        <f t="shared" si="150"/>
        <v>1.8769551616266915</v>
      </c>
      <c r="K154" s="378">
        <f t="shared" si="150"/>
        <v>13.621262458471758</v>
      </c>
      <c r="L154" s="378">
        <f t="shared" si="150"/>
        <v>9.8178137651821906</v>
      </c>
      <c r="M154" s="378">
        <f t="shared" si="150"/>
        <v>6.1899679829242231</v>
      </c>
      <c r="N154" s="378">
        <f t="shared" si="150"/>
        <v>1.9308943089430806</v>
      </c>
      <c r="O154" s="378">
        <f t="shared" si="150"/>
        <v>5.4325955734406346</v>
      </c>
      <c r="P154" s="378">
        <f t="shared" si="150"/>
        <v>0.81549439347605657</v>
      </c>
      <c r="Q154" s="378">
        <f t="shared" si="150"/>
        <v>5.6112224448897878</v>
      </c>
      <c r="R154" s="378">
        <f t="shared" si="150"/>
        <v>5.2527254707631288</v>
      </c>
      <c r="S154" s="378">
        <f t="shared" si="150"/>
        <v>6.8656716417910504</v>
      </c>
      <c r="T154" s="378">
        <f t="shared" si="150"/>
        <v>3.4552845528455194</v>
      </c>
      <c r="U154" s="378">
        <f t="shared" si="150"/>
        <v>5.3149606299212655</v>
      </c>
      <c r="V154" s="378">
        <f t="shared" si="150"/>
        <v>4.6843177189409309</v>
      </c>
      <c r="W154" s="378">
        <f t="shared" si="150"/>
        <v>2.134146341463409</v>
      </c>
      <c r="X154" s="378">
        <f t="shared" si="150"/>
        <v>2.3326572008113708</v>
      </c>
      <c r="Y154" s="378">
        <f t="shared" si="150"/>
        <v>1.3224821973550329</v>
      </c>
      <c r="Z154" s="378">
        <f t="shared" si="150"/>
        <v>5.2246603970741896</v>
      </c>
      <c r="AA154" s="378">
        <f t="shared" si="150"/>
        <v>4.4375644994840009</v>
      </c>
      <c r="AB154" s="378">
        <f t="shared" si="150"/>
        <v>3.9054470709146942</v>
      </c>
      <c r="AC154" s="378">
        <f t="shared" si="150"/>
        <v>3.5971223021582732</v>
      </c>
      <c r="AD154" s="378">
        <f t="shared" si="150"/>
        <v>7.1811361200428765</v>
      </c>
      <c r="AE154" s="378">
        <f t="shared" si="150"/>
        <v>7.8748651564185508</v>
      </c>
      <c r="AF154" s="378">
        <f t="shared" si="150"/>
        <v>2.1319796954314665</v>
      </c>
      <c r="AG154" s="378">
        <f t="shared" si="109"/>
        <v>-1.4042126379137467</v>
      </c>
      <c r="AH154" s="378">
        <f t="shared" ref="AH154:AS154" si="151">(AH67-AH55)/AH55*100</f>
        <v>0.29615004935833872</v>
      </c>
      <c r="AI154" s="378">
        <f t="shared" si="151"/>
        <v>5.1813471502590671</v>
      </c>
      <c r="AJ154" s="378">
        <f t="shared" si="151"/>
        <v>4.2084168336673375</v>
      </c>
      <c r="AK154" s="378">
        <f t="shared" si="151"/>
        <v>4.4806517311608873</v>
      </c>
      <c r="AL154" s="378">
        <f t="shared" si="151"/>
        <v>1.1952191235059646</v>
      </c>
      <c r="AM154" s="378">
        <f t="shared" si="151"/>
        <v>1.9646365422396856</v>
      </c>
      <c r="AN154" s="378">
        <f t="shared" si="151"/>
        <v>1.5670910871694501</v>
      </c>
      <c r="AO154" s="378">
        <f t="shared" si="151"/>
        <v>3.2738095238095211</v>
      </c>
      <c r="AP154" s="378">
        <f t="shared" si="151"/>
        <v>11.881188118811878</v>
      </c>
      <c r="AQ154" s="378">
        <f t="shared" si="151"/>
        <v>0.90180360721443464</v>
      </c>
      <c r="AR154" s="378">
        <f t="shared" si="151"/>
        <v>1.6064257028112534</v>
      </c>
      <c r="AS154" s="378">
        <f t="shared" si="151"/>
        <v>-10.019267822736024</v>
      </c>
      <c r="AT154" s="378">
        <f t="shared" ref="AT154:BB154" si="152">(AT67-AT55)/AT55*100</f>
        <v>4.1922290388548147</v>
      </c>
      <c r="AU154" s="378">
        <f t="shared" si="152"/>
        <v>0.39920159680637868</v>
      </c>
      <c r="AV154" s="378">
        <f t="shared" si="152"/>
        <v>3.5425101214574899</v>
      </c>
      <c r="AW154" s="378">
        <f t="shared" si="152"/>
        <v>11.428571428571436</v>
      </c>
      <c r="AX154" s="378" t="e">
        <f t="shared" si="152"/>
        <v>#DIV/0!</v>
      </c>
      <c r="AY154" s="378">
        <f t="shared" si="152"/>
        <v>9.2999999999999972</v>
      </c>
      <c r="AZ154" s="378">
        <f t="shared" si="152"/>
        <v>5.912334352701337</v>
      </c>
      <c r="BA154" s="378">
        <f t="shared" si="152"/>
        <v>6.2181447502548508</v>
      </c>
      <c r="BB154" s="378">
        <f t="shared" si="152"/>
        <v>4.7861507128309597</v>
      </c>
      <c r="BC154" s="378">
        <f t="shared" si="134"/>
        <v>7.598784194528875</v>
      </c>
      <c r="BD154" s="378">
        <f t="shared" si="134"/>
        <v>2.7522935779816544</v>
      </c>
      <c r="BE154" s="378">
        <f t="shared" si="134"/>
        <v>8.508508508508509</v>
      </c>
      <c r="BF154" s="378">
        <f t="shared" si="134"/>
        <v>5.5499495459132193</v>
      </c>
      <c r="BG154" s="378">
        <f t="shared" si="134"/>
        <v>4.7520661157024886</v>
      </c>
    </row>
    <row r="155" spans="1:59" x14ac:dyDescent="0.2">
      <c r="A155" s="376">
        <v>41426</v>
      </c>
      <c r="B155" s="373">
        <f t="shared" ref="B155:AF155" si="153">(B68-B56)/B56*100</f>
        <v>5.4526748971193379</v>
      </c>
      <c r="C155" s="378">
        <f t="shared" si="153"/>
        <v>6.3559322033898304</v>
      </c>
      <c r="D155" s="378">
        <f t="shared" si="153"/>
        <v>6.6950053134962921</v>
      </c>
      <c r="E155" s="378">
        <f t="shared" si="153"/>
        <v>6.0638297872340461</v>
      </c>
      <c r="F155" s="378">
        <f t="shared" si="153"/>
        <v>4.5940170940171061</v>
      </c>
      <c r="G155" s="378">
        <f t="shared" si="153"/>
        <v>11.91489361702128</v>
      </c>
      <c r="H155" s="378">
        <f t="shared" si="153"/>
        <v>6.619144602851323</v>
      </c>
      <c r="I155" s="378">
        <f t="shared" si="153"/>
        <v>3.5015447991761128</v>
      </c>
      <c r="J155" s="378">
        <f t="shared" si="153"/>
        <v>7.5669383003492419</v>
      </c>
      <c r="K155" s="378">
        <f t="shared" si="153"/>
        <v>12.222222222222221</v>
      </c>
      <c r="L155" s="378">
        <f t="shared" si="153"/>
        <v>7.7386934673366863</v>
      </c>
      <c r="M155" s="378">
        <f t="shared" si="153"/>
        <v>7.6923076923076952</v>
      </c>
      <c r="N155" s="378">
        <f t="shared" si="153"/>
        <v>1.6064257028112534</v>
      </c>
      <c r="O155" s="378">
        <f t="shared" si="153"/>
        <v>4.0877367896311156</v>
      </c>
      <c r="P155" s="378">
        <f t="shared" si="153"/>
        <v>0.80482897384305552</v>
      </c>
      <c r="Q155" s="378">
        <f t="shared" si="153"/>
        <v>5.0949050949051031</v>
      </c>
      <c r="R155" s="378">
        <f t="shared" si="153"/>
        <v>4.6396841066140206</v>
      </c>
      <c r="S155" s="378">
        <f t="shared" si="153"/>
        <v>4.616895874263264</v>
      </c>
      <c r="T155" s="378">
        <f t="shared" si="153"/>
        <v>2.8282828282828252</v>
      </c>
      <c r="U155" s="378">
        <f t="shared" si="153"/>
        <v>5.3149606299212655</v>
      </c>
      <c r="V155" s="378">
        <f t="shared" si="153"/>
        <v>4.4715447154471457</v>
      </c>
      <c r="W155" s="378">
        <f t="shared" si="153"/>
        <v>2.028397565922921</v>
      </c>
      <c r="X155" s="378">
        <f t="shared" si="153"/>
        <v>2.5354969574036512</v>
      </c>
      <c r="Y155" s="378">
        <f t="shared" si="153"/>
        <v>0.81053698074974379</v>
      </c>
      <c r="Z155" s="378">
        <f t="shared" si="153"/>
        <v>5.7232049947970864</v>
      </c>
      <c r="AA155" s="378">
        <f t="shared" si="153"/>
        <v>5.0051072522982549</v>
      </c>
      <c r="AB155" s="378">
        <f t="shared" si="153"/>
        <v>4.698672114402445</v>
      </c>
      <c r="AC155" s="378">
        <f t="shared" si="153"/>
        <v>2.7466937945066152</v>
      </c>
      <c r="AD155" s="378">
        <f t="shared" si="153"/>
        <v>7.1811361200428765</v>
      </c>
      <c r="AE155" s="378">
        <f t="shared" si="153"/>
        <v>7.7586206896551753</v>
      </c>
      <c r="AF155" s="378">
        <f t="shared" si="153"/>
        <v>2.3232323232323204</v>
      </c>
      <c r="AG155" s="378">
        <f t="shared" si="109"/>
        <v>-0.70850202429150089</v>
      </c>
      <c r="AH155" s="378">
        <f t="shared" ref="AH155:AS155" si="154">(AH68-AH56)/AH56*100</f>
        <v>-0.2973240832507546</v>
      </c>
      <c r="AI155" s="378">
        <f t="shared" si="154"/>
        <v>5.1829268292682871</v>
      </c>
      <c r="AJ155" s="378">
        <f t="shared" si="154"/>
        <v>3.903903903903895</v>
      </c>
      <c r="AK155" s="378">
        <f t="shared" si="154"/>
        <v>4.3788187372708727</v>
      </c>
      <c r="AL155" s="378">
        <f t="shared" si="154"/>
        <v>1.2961116650049822</v>
      </c>
      <c r="AM155" s="378">
        <f t="shared" si="154"/>
        <v>4.9847405900305244</v>
      </c>
      <c r="AN155" s="378">
        <f t="shared" si="154"/>
        <v>5.7494866529774065</v>
      </c>
      <c r="AO155" s="378">
        <f t="shared" si="154"/>
        <v>3.1809145129224685</v>
      </c>
      <c r="AP155" s="378">
        <f t="shared" si="154"/>
        <v>7.9113924050632916</v>
      </c>
      <c r="AQ155" s="378">
        <f t="shared" si="154"/>
        <v>1.6032064128256598</v>
      </c>
      <c r="AR155" s="378">
        <f t="shared" si="154"/>
        <v>2.3092369477911765</v>
      </c>
      <c r="AS155" s="378">
        <f t="shared" si="154"/>
        <v>-9.6805421103581804</v>
      </c>
      <c r="AT155" s="378">
        <f t="shared" ref="AT155:BB155" si="155">(AT68-AT56)/AT56*100</f>
        <v>3.8775510204081605</v>
      </c>
      <c r="AU155" s="378">
        <f t="shared" si="155"/>
        <v>0.20100502512563098</v>
      </c>
      <c r="AV155" s="378">
        <f t="shared" si="155"/>
        <v>3.8461538461538436</v>
      </c>
      <c r="AW155" s="378">
        <f t="shared" si="155"/>
        <v>9.6911608093716648</v>
      </c>
      <c r="AX155" s="378" t="e">
        <f t="shared" si="155"/>
        <v>#DIV/0!</v>
      </c>
      <c r="AY155" s="378">
        <f t="shared" si="155"/>
        <v>9.2999999999999972</v>
      </c>
      <c r="AZ155" s="378">
        <f t="shared" si="155"/>
        <v>5.8044806517311631</v>
      </c>
      <c r="BA155" s="378">
        <f t="shared" si="155"/>
        <v>6.4220183486238644</v>
      </c>
      <c r="BB155" s="378">
        <f t="shared" si="155"/>
        <v>4.2726347914547329</v>
      </c>
      <c r="BC155" s="378">
        <f t="shared" si="134"/>
        <v>7.2800808897876514</v>
      </c>
      <c r="BD155" s="378">
        <f t="shared" si="134"/>
        <v>1.812688821752263</v>
      </c>
      <c r="BE155" s="378">
        <f t="shared" si="134"/>
        <v>8.4084084084084001</v>
      </c>
      <c r="BF155" s="378">
        <f t="shared" si="134"/>
        <v>5.4435483870967651</v>
      </c>
      <c r="BG155" s="378">
        <f t="shared" si="134"/>
        <v>4.7520661157024886</v>
      </c>
    </row>
    <row r="156" spans="1:59" x14ac:dyDescent="0.2">
      <c r="A156" s="376">
        <v>41456</v>
      </c>
      <c r="B156" s="373">
        <f t="shared" ref="B156:AF156" si="156">(B69-B57)/B57*100</f>
        <v>6.3589743589743621</v>
      </c>
      <c r="C156" s="378">
        <f t="shared" si="156"/>
        <v>7.2110286320254486</v>
      </c>
      <c r="D156" s="378">
        <f t="shared" si="156"/>
        <v>7.553191489361696</v>
      </c>
      <c r="E156" s="378">
        <f t="shared" si="156"/>
        <v>7.5854700854700949</v>
      </c>
      <c r="F156" s="378">
        <f t="shared" si="156"/>
        <v>5.2462526766595197</v>
      </c>
      <c r="G156" s="378">
        <f t="shared" si="156"/>
        <v>11.494252873563218</v>
      </c>
      <c r="H156" s="378">
        <f t="shared" si="156"/>
        <v>8.044806517311601</v>
      </c>
      <c r="I156" s="378">
        <f t="shared" si="156"/>
        <v>2.6887280248190222</v>
      </c>
      <c r="J156" s="378">
        <f t="shared" si="156"/>
        <v>5.4545454545454515</v>
      </c>
      <c r="K156" s="378">
        <f t="shared" si="156"/>
        <v>14.253897550111356</v>
      </c>
      <c r="L156" s="378">
        <f t="shared" si="156"/>
        <v>8.2828282828282855</v>
      </c>
      <c r="M156" s="378">
        <f t="shared" si="156"/>
        <v>7.0899470899470938</v>
      </c>
      <c r="N156" s="378">
        <f t="shared" si="156"/>
        <v>2.4193548387096686</v>
      </c>
      <c r="O156" s="378">
        <f t="shared" si="156"/>
        <v>3.9682539682539679</v>
      </c>
      <c r="P156" s="378">
        <f t="shared" si="156"/>
        <v>1.9250253292806399</v>
      </c>
      <c r="Q156" s="378">
        <f t="shared" si="156"/>
        <v>6.1061061061061004</v>
      </c>
      <c r="R156" s="378">
        <f t="shared" si="156"/>
        <v>5.7596822244289942</v>
      </c>
      <c r="S156" s="378">
        <f t="shared" si="156"/>
        <v>5.928853754940711</v>
      </c>
      <c r="T156" s="378">
        <f t="shared" si="156"/>
        <v>6.1412487205731825</v>
      </c>
      <c r="U156" s="378">
        <f t="shared" si="156"/>
        <v>5.8358061325420438</v>
      </c>
      <c r="V156" s="378">
        <f t="shared" si="156"/>
        <v>5.9777102330293728</v>
      </c>
      <c r="W156" s="378">
        <f t="shared" si="156"/>
        <v>2.028397565922921</v>
      </c>
      <c r="X156" s="378">
        <f t="shared" si="156"/>
        <v>2.6369168356998056</v>
      </c>
      <c r="Y156" s="378">
        <f t="shared" si="156"/>
        <v>0.81053698074974379</v>
      </c>
      <c r="Z156" s="378">
        <f t="shared" si="156"/>
        <v>5.5780933062880331</v>
      </c>
      <c r="AA156" s="378">
        <f t="shared" si="156"/>
        <v>5.0051072522982549</v>
      </c>
      <c r="AB156" s="378">
        <f t="shared" si="156"/>
        <v>4.698672114402445</v>
      </c>
      <c r="AC156" s="378">
        <f t="shared" si="156"/>
        <v>3.3707865168539297</v>
      </c>
      <c r="AD156" s="378">
        <f t="shared" si="156"/>
        <v>7.7999999999999972</v>
      </c>
      <c r="AE156" s="378">
        <f t="shared" si="156"/>
        <v>7.0210631895687063</v>
      </c>
      <c r="AF156" s="378">
        <f t="shared" si="156"/>
        <v>1.6064257028112534</v>
      </c>
      <c r="AG156" s="378">
        <f t="shared" ref="AG156" si="157">(AG69-AG57)/AG57*100</f>
        <v>-1.6016016016016099</v>
      </c>
      <c r="AH156" s="378">
        <f t="shared" ref="AH156:AS156" si="158">(AH69-AH57)/AH57*100</f>
        <v>-1.3725490196078487</v>
      </c>
      <c r="AI156" s="378">
        <f t="shared" si="158"/>
        <v>4.9847405900305244</v>
      </c>
      <c r="AJ156" s="378">
        <f t="shared" si="158"/>
        <v>4.4221105527638249</v>
      </c>
      <c r="AK156" s="378">
        <f t="shared" si="158"/>
        <v>8.6866597724922343</v>
      </c>
      <c r="AL156" s="378">
        <f t="shared" si="158"/>
        <v>1.8943170488534455</v>
      </c>
      <c r="AM156" s="378">
        <f t="shared" si="158"/>
        <v>17.456896551724142</v>
      </c>
      <c r="AN156" s="378">
        <f t="shared" si="158"/>
        <v>22.444444444444446</v>
      </c>
      <c r="AO156" s="378">
        <f t="shared" si="158"/>
        <v>3.2738095238095211</v>
      </c>
      <c r="AP156" s="378">
        <f t="shared" si="158"/>
        <v>7.4579831932773049</v>
      </c>
      <c r="AQ156" s="378">
        <f t="shared" si="158"/>
        <v>1.8018018018017989</v>
      </c>
      <c r="AR156" s="378">
        <f t="shared" si="158"/>
        <v>2.607823470411228</v>
      </c>
      <c r="AS156" s="378">
        <f t="shared" si="158"/>
        <v>-9.4174757281553436</v>
      </c>
      <c r="AT156" s="378">
        <f t="shared" ref="AT156:BB156" si="159">(AT69-AT57)/AT57*100</f>
        <v>2.6315789473684301</v>
      </c>
      <c r="AU156" s="378">
        <f t="shared" si="159"/>
        <v>-0.89552238805970708</v>
      </c>
      <c r="AV156" s="378">
        <f t="shared" si="159"/>
        <v>3.3232628398791513</v>
      </c>
      <c r="AW156" s="378">
        <f t="shared" si="159"/>
        <v>6.7724867724867783</v>
      </c>
      <c r="AX156" s="378" t="e">
        <f t="shared" si="159"/>
        <v>#DIV/0!</v>
      </c>
      <c r="AY156" s="378">
        <f t="shared" si="159"/>
        <v>9.2999999999999972</v>
      </c>
      <c r="AZ156" s="378">
        <f t="shared" si="159"/>
        <v>5.8103975535168235</v>
      </c>
      <c r="BA156" s="378">
        <f t="shared" si="159"/>
        <v>6.320081549439351</v>
      </c>
      <c r="BB156" s="378">
        <f t="shared" si="159"/>
        <v>4.0733197556008145</v>
      </c>
      <c r="BC156" s="378">
        <f t="shared" si="134"/>
        <v>7.3811931243680444</v>
      </c>
      <c r="BD156" s="378">
        <f t="shared" si="134"/>
        <v>1.1133603238866483</v>
      </c>
      <c r="BE156" s="378">
        <f t="shared" si="134"/>
        <v>8.2999999999999972</v>
      </c>
      <c r="BF156" s="378">
        <f t="shared" si="134"/>
        <v>5.2999999999999972</v>
      </c>
      <c r="BG156" s="378">
        <f t="shared" si="134"/>
        <v>5.8884297520661191</v>
      </c>
    </row>
    <row r="157" spans="1:59" x14ac:dyDescent="0.2">
      <c r="A157" s="376">
        <v>41487</v>
      </c>
      <c r="B157" s="373">
        <f t="shared" ref="B157:AF157" si="160">(B70-B58)/B58*100</f>
        <v>6.4483111566018394</v>
      </c>
      <c r="C157" s="378">
        <f t="shared" si="160"/>
        <v>7.5211864406779601</v>
      </c>
      <c r="D157" s="378">
        <f t="shared" si="160"/>
        <v>7.7577045696068145</v>
      </c>
      <c r="E157" s="378">
        <f t="shared" si="160"/>
        <v>8.3155650319829402</v>
      </c>
      <c r="F157" s="378">
        <f t="shared" si="160"/>
        <v>6.1965811965812092</v>
      </c>
      <c r="G157" s="378">
        <f t="shared" si="160"/>
        <v>12.44769874476988</v>
      </c>
      <c r="H157" s="378">
        <f t="shared" si="160"/>
        <v>8.4953940634595675</v>
      </c>
      <c r="I157" s="378">
        <f t="shared" si="160"/>
        <v>2.7921406411582241</v>
      </c>
      <c r="J157" s="378">
        <f t="shared" si="160"/>
        <v>1.3559322033898338</v>
      </c>
      <c r="K157" s="378">
        <f t="shared" si="160"/>
        <v>12.388392857142867</v>
      </c>
      <c r="L157" s="378">
        <f t="shared" si="160"/>
        <v>10.703363914373089</v>
      </c>
      <c r="M157" s="378">
        <f t="shared" si="160"/>
        <v>4.1536863966770508</v>
      </c>
      <c r="N157" s="378">
        <f t="shared" si="160"/>
        <v>3.0999999999999943</v>
      </c>
      <c r="O157" s="378">
        <f t="shared" si="160"/>
        <v>7.3146292585170318</v>
      </c>
      <c r="P157" s="378">
        <f t="shared" si="160"/>
        <v>1.9000000000000059</v>
      </c>
      <c r="Q157" s="378">
        <f t="shared" si="160"/>
        <v>6.0878243512973995</v>
      </c>
      <c r="R157" s="378">
        <f t="shared" si="160"/>
        <v>5.9582919563058594</v>
      </c>
      <c r="S157" s="378">
        <f t="shared" si="160"/>
        <v>6.2376237623762352</v>
      </c>
      <c r="T157" s="378">
        <f t="shared" si="160"/>
        <v>4.9494949494949552</v>
      </c>
      <c r="U157" s="378">
        <f t="shared" si="160"/>
        <v>6.2438057482656069</v>
      </c>
      <c r="V157" s="378">
        <f t="shared" si="160"/>
        <v>5.5220883534136549</v>
      </c>
      <c r="W157" s="378">
        <f t="shared" si="160"/>
        <v>2.2244691607684413</v>
      </c>
      <c r="X157" s="378">
        <f t="shared" si="160"/>
        <v>2.6262626262626205</v>
      </c>
      <c r="Y157" s="378">
        <f t="shared" si="160"/>
        <v>1.0101010101010102</v>
      </c>
      <c r="Z157" s="378">
        <f t="shared" si="160"/>
        <v>5.6795131845841871</v>
      </c>
      <c r="AA157" s="378">
        <f t="shared" si="160"/>
        <v>5.0051072522982549</v>
      </c>
      <c r="AB157" s="378">
        <f t="shared" si="160"/>
        <v>4.698672114402445</v>
      </c>
      <c r="AC157" s="378">
        <f t="shared" si="160"/>
        <v>5.289928789420145</v>
      </c>
      <c r="AD157" s="378">
        <f t="shared" si="160"/>
        <v>7.7999999999999972</v>
      </c>
      <c r="AE157" s="378">
        <f t="shared" si="160"/>
        <v>7.0210631895687063</v>
      </c>
      <c r="AF157" s="378">
        <f t="shared" si="160"/>
        <v>1.4056224899598453</v>
      </c>
      <c r="AG157" s="378">
        <f t="shared" ref="AG157:AG163" si="161">(AG70-AG58)/AG58*100</f>
        <v>-1.91339375629405</v>
      </c>
      <c r="AH157" s="378">
        <f t="shared" ref="AH157:AS157" si="162">(AH70-AH58)/AH58*100</f>
        <v>-0.87463556851312496</v>
      </c>
      <c r="AI157" s="378">
        <f t="shared" si="162"/>
        <v>4.5731707317073171</v>
      </c>
      <c r="AJ157" s="378">
        <f t="shared" si="162"/>
        <v>3.907815631262531</v>
      </c>
      <c r="AK157" s="378">
        <f t="shared" si="162"/>
        <v>9.3717816683831199</v>
      </c>
      <c r="AL157" s="378">
        <f t="shared" si="162"/>
        <v>2.0916334661354523</v>
      </c>
      <c r="AM157" s="378">
        <f t="shared" si="162"/>
        <v>18.065887353878853</v>
      </c>
      <c r="AN157" s="378">
        <f t="shared" si="162"/>
        <v>22.959738846572353</v>
      </c>
      <c r="AO157" s="378">
        <f t="shared" si="162"/>
        <v>3.3830845771144333</v>
      </c>
      <c r="AP157" s="378">
        <f t="shared" si="162"/>
        <v>7.5630252100840361</v>
      </c>
      <c r="AQ157" s="378">
        <f t="shared" si="162"/>
        <v>1.9000000000000059</v>
      </c>
      <c r="AR157" s="378">
        <f t="shared" si="162"/>
        <v>2.8056112224448873</v>
      </c>
      <c r="AS157" s="378">
        <f t="shared" si="162"/>
        <v>-11.165048543689322</v>
      </c>
      <c r="AT157" s="378">
        <f t="shared" ref="AT157:BA166" si="163">(AT70-AT58)/AT58*100</f>
        <v>3.1376518218623568</v>
      </c>
      <c r="AU157" s="378">
        <f t="shared" si="163"/>
        <v>-0.39920159680639289</v>
      </c>
      <c r="AV157" s="378">
        <f t="shared" si="163"/>
        <v>3.3232628398791513</v>
      </c>
      <c r="AW157" s="378">
        <f t="shared" si="163"/>
        <v>7.9664570230607898</v>
      </c>
      <c r="AX157" s="378" t="e">
        <f t="shared" si="163"/>
        <v>#DIV/0!</v>
      </c>
      <c r="AY157" s="378">
        <f t="shared" si="163"/>
        <v>9.2999999999999972</v>
      </c>
      <c r="AZ157" s="378">
        <f t="shared" si="163"/>
        <v>5.9063136456211778</v>
      </c>
      <c r="BA157" s="378">
        <f t="shared" si="163"/>
        <v>6.6394279877425939</v>
      </c>
      <c r="BB157" s="378">
        <f t="shared" ref="BB157:BG157" si="164">(BB70-BB58)/BB58*100</f>
        <v>4.5685279187817258</v>
      </c>
      <c r="BC157" s="378">
        <f t="shared" si="164"/>
        <v>7.5834175935288171</v>
      </c>
      <c r="BD157" s="378">
        <f t="shared" si="164"/>
        <v>2.1255060728745026</v>
      </c>
      <c r="BE157" s="378">
        <f t="shared" si="164"/>
        <v>8.2999999999999972</v>
      </c>
      <c r="BF157" s="378">
        <f t="shared" si="164"/>
        <v>5.4000000000000057</v>
      </c>
      <c r="BG157" s="378">
        <f t="shared" si="164"/>
        <v>5.8884297520661191</v>
      </c>
    </row>
    <row r="158" spans="1:59" x14ac:dyDescent="0.2">
      <c r="A158" s="376">
        <v>41518</v>
      </c>
      <c r="B158" s="373">
        <f t="shared" ref="B158:AF158" si="165">(B71-B59)/B59*100</f>
        <v>5.775075987841948</v>
      </c>
      <c r="C158" s="378">
        <f t="shared" si="165"/>
        <v>6.6736183524504593</v>
      </c>
      <c r="D158" s="378">
        <f t="shared" si="165"/>
        <v>6.7920585161964473</v>
      </c>
      <c r="E158" s="378">
        <f t="shared" si="165"/>
        <v>7.8864353312302846</v>
      </c>
      <c r="F158" s="378">
        <f t="shared" si="165"/>
        <v>4.3750000000000036</v>
      </c>
      <c r="G158" s="378">
        <f t="shared" si="165"/>
        <v>12.551867219917007</v>
      </c>
      <c r="H158" s="378">
        <f t="shared" si="165"/>
        <v>7.5126903553299558</v>
      </c>
      <c r="I158" s="378">
        <f t="shared" si="165"/>
        <v>2.9774127310061513</v>
      </c>
      <c r="J158" s="378">
        <f t="shared" si="165"/>
        <v>-1.189189189189183</v>
      </c>
      <c r="K158" s="378">
        <f t="shared" si="165"/>
        <v>12.0309050772627</v>
      </c>
      <c r="L158" s="378">
        <f t="shared" si="165"/>
        <v>9.5095095095095097</v>
      </c>
      <c r="M158" s="378">
        <f t="shared" si="165"/>
        <v>2.862985685071572</v>
      </c>
      <c r="N158" s="378">
        <f t="shared" si="165"/>
        <v>4.0959040959041042</v>
      </c>
      <c r="O158" s="378">
        <f t="shared" si="165"/>
        <v>9.2629482071713127</v>
      </c>
      <c r="P158" s="378">
        <f t="shared" si="165"/>
        <v>2.5999999999999943</v>
      </c>
      <c r="Q158" s="378">
        <f t="shared" si="165"/>
        <v>5.7768924302788811</v>
      </c>
      <c r="R158" s="378">
        <f t="shared" si="165"/>
        <v>5.7596822244289942</v>
      </c>
      <c r="S158" s="378">
        <f t="shared" si="165"/>
        <v>6.0575968222442844</v>
      </c>
      <c r="T158" s="378">
        <f t="shared" si="165"/>
        <v>3.3830845771144333</v>
      </c>
      <c r="U158" s="378">
        <f t="shared" si="165"/>
        <v>6.1446977205153495</v>
      </c>
      <c r="V158" s="378">
        <f t="shared" si="165"/>
        <v>5.3106212424849666</v>
      </c>
      <c r="W158" s="378">
        <f t="shared" si="165"/>
        <v>1.807228915662662</v>
      </c>
      <c r="X158" s="378">
        <f t="shared" si="165"/>
        <v>2.409638554216873</v>
      </c>
      <c r="Y158" s="378">
        <f t="shared" si="165"/>
        <v>0.30060120240480681</v>
      </c>
      <c r="Z158" s="378">
        <f t="shared" si="165"/>
        <v>5.544354838709677</v>
      </c>
      <c r="AA158" s="378">
        <f t="shared" si="165"/>
        <v>4.848484848484846</v>
      </c>
      <c r="AB158" s="378">
        <f t="shared" si="165"/>
        <v>4.3478260869565188</v>
      </c>
      <c r="AC158" s="378">
        <f t="shared" si="165"/>
        <v>4.8582995951416974</v>
      </c>
      <c r="AD158" s="378">
        <f t="shared" si="165"/>
        <v>7.7999999999999972</v>
      </c>
      <c r="AE158" s="378">
        <f t="shared" si="165"/>
        <v>7.0210631895687063</v>
      </c>
      <c r="AF158" s="378">
        <f t="shared" si="165"/>
        <v>2.11055276381909</v>
      </c>
      <c r="AG158" s="378">
        <f t="shared" si="161"/>
        <v>-2.9175050301810921</v>
      </c>
      <c r="AH158" s="378">
        <f t="shared" ref="AH158:AS158" si="166">(AH71-AH59)/AH59*100</f>
        <v>1.4734774066797642</v>
      </c>
      <c r="AI158" s="378">
        <f t="shared" si="166"/>
        <v>5.471124620060781</v>
      </c>
      <c r="AJ158" s="378">
        <f t="shared" si="166"/>
        <v>4.2042042042041929</v>
      </c>
      <c r="AK158" s="378">
        <f t="shared" si="166"/>
        <v>6.8273092369478023</v>
      </c>
      <c r="AL158" s="378">
        <f t="shared" si="166"/>
        <v>2.9910269192422732</v>
      </c>
      <c r="AM158" s="378">
        <f t="shared" si="166"/>
        <v>11.011011011011011</v>
      </c>
      <c r="AN158" s="378">
        <f t="shared" si="166"/>
        <v>12.825651302605207</v>
      </c>
      <c r="AO158" s="378">
        <f t="shared" si="166"/>
        <v>4.1874376869391856</v>
      </c>
      <c r="AP158" s="378">
        <f t="shared" si="166"/>
        <v>5.0000000000000062</v>
      </c>
      <c r="AQ158" s="378">
        <f t="shared" si="166"/>
        <v>1.5999999999999945</v>
      </c>
      <c r="AR158" s="378">
        <f t="shared" si="166"/>
        <v>2.6052104208416917</v>
      </c>
      <c r="AS158" s="378">
        <f t="shared" si="166"/>
        <v>-11.902439024390246</v>
      </c>
      <c r="AT158" s="378">
        <f t="shared" si="163"/>
        <v>3.535353535353535</v>
      </c>
      <c r="AU158" s="378">
        <f t="shared" si="163"/>
        <v>0.30120481927711984</v>
      </c>
      <c r="AV158" s="378">
        <f t="shared" si="163"/>
        <v>2.7000000000000028</v>
      </c>
      <c r="AW158" s="378">
        <f t="shared" si="163"/>
        <v>8.9397089397089324</v>
      </c>
      <c r="AX158" s="378" t="e">
        <f t="shared" si="163"/>
        <v>#DIV/0!</v>
      </c>
      <c r="AY158" s="378">
        <f t="shared" si="163"/>
        <v>9.2999999999999972</v>
      </c>
      <c r="AZ158" s="378">
        <f t="shared" si="163"/>
        <v>5.3589484327603607</v>
      </c>
      <c r="BA158" s="378">
        <f t="shared" si="163"/>
        <v>5.8645096056622821</v>
      </c>
      <c r="BB158" s="378">
        <f t="shared" ref="BB158:BG166" si="167">(BB71-BB59)/BB59*100</f>
        <v>3.8383838383838356</v>
      </c>
      <c r="BC158" s="378">
        <f t="shared" si="167"/>
        <v>7.4747474747474802</v>
      </c>
      <c r="BD158" s="378">
        <f t="shared" si="167"/>
        <v>2.4217961654894102</v>
      </c>
      <c r="BE158" s="378">
        <f t="shared" si="167"/>
        <v>8.2000000000000028</v>
      </c>
      <c r="BF158" s="378">
        <f t="shared" si="167"/>
        <v>5.4000000000000057</v>
      </c>
      <c r="BG158" s="378">
        <f t="shared" si="167"/>
        <v>5.8884297520661191</v>
      </c>
    </row>
    <row r="159" spans="1:59" x14ac:dyDescent="0.2">
      <c r="A159" s="376">
        <v>41548</v>
      </c>
      <c r="B159" s="373">
        <f t="shared" ref="B159:AF159" si="168">(B72-B60)/B60*100</f>
        <v>5.1307847082494913</v>
      </c>
      <c r="C159" s="378">
        <f t="shared" si="168"/>
        <v>4.3877551020408134</v>
      </c>
      <c r="D159" s="378">
        <f t="shared" si="168"/>
        <v>4.2857142857142883</v>
      </c>
      <c r="E159" s="378">
        <f t="shared" si="168"/>
        <v>5.4081632653061193</v>
      </c>
      <c r="F159" s="378">
        <f t="shared" si="168"/>
        <v>1.1247443762781273</v>
      </c>
      <c r="G159" s="378">
        <f t="shared" si="168"/>
        <v>11.377870563674328</v>
      </c>
      <c r="H159" s="378">
        <f t="shared" si="168"/>
        <v>5.9475806451612812</v>
      </c>
      <c r="I159" s="378">
        <f t="shared" si="168"/>
        <v>3.3673469387755075</v>
      </c>
      <c r="J159" s="378">
        <f t="shared" si="168"/>
        <v>-1.6736401673640111</v>
      </c>
      <c r="K159" s="378">
        <f t="shared" si="168"/>
        <v>6.3409563409563345</v>
      </c>
      <c r="L159" s="378">
        <f t="shared" si="168"/>
        <v>6.9444444444444446</v>
      </c>
      <c r="M159" s="378">
        <f t="shared" si="168"/>
        <v>3.2323232323232349</v>
      </c>
      <c r="N159" s="378">
        <f t="shared" si="168"/>
        <v>5.2208835341365489</v>
      </c>
      <c r="O159" s="378">
        <f t="shared" si="168"/>
        <v>9.5904095904095996</v>
      </c>
      <c r="P159" s="378">
        <f t="shared" si="168"/>
        <v>3.9235412474849003</v>
      </c>
      <c r="Q159" s="378">
        <f t="shared" si="168"/>
        <v>6.6933066933066971</v>
      </c>
      <c r="R159" s="378">
        <f t="shared" si="168"/>
        <v>6.9860279441117763</v>
      </c>
      <c r="S159" s="378">
        <f t="shared" si="168"/>
        <v>4.9554013875123886</v>
      </c>
      <c r="T159" s="378">
        <f t="shared" si="168"/>
        <v>3.1840796019900521</v>
      </c>
      <c r="U159" s="378">
        <f t="shared" si="168"/>
        <v>8.7087087087086967</v>
      </c>
      <c r="V159" s="378">
        <f t="shared" si="168"/>
        <v>5.5999999999999943</v>
      </c>
      <c r="W159" s="378">
        <f t="shared" si="168"/>
        <v>1.8036072144288551</v>
      </c>
      <c r="X159" s="378">
        <f t="shared" si="168"/>
        <v>2.3023023023022993</v>
      </c>
      <c r="Y159" s="378">
        <f t="shared" si="168"/>
        <v>0.70281124497992264</v>
      </c>
      <c r="Z159" s="378">
        <f t="shared" si="168"/>
        <v>5.544354838709677</v>
      </c>
      <c r="AA159" s="378">
        <f t="shared" si="168"/>
        <v>4.848484848484846</v>
      </c>
      <c r="AB159" s="378">
        <f t="shared" si="168"/>
        <v>4.3478260869565188</v>
      </c>
      <c r="AC159" s="378">
        <f t="shared" si="168"/>
        <v>4.2424242424242458</v>
      </c>
      <c r="AD159" s="378">
        <f t="shared" si="168"/>
        <v>7.7999999999999972</v>
      </c>
      <c r="AE159" s="378">
        <f t="shared" si="168"/>
        <v>7.1285140562249092</v>
      </c>
      <c r="AF159" s="378">
        <f t="shared" si="168"/>
        <v>1.9000000000000059</v>
      </c>
      <c r="AG159" s="378">
        <f t="shared" si="161"/>
        <v>-3.5892323030907223</v>
      </c>
      <c r="AH159" s="378">
        <f t="shared" ref="AH159:AS159" si="169">(AH72-AH60)/AH60*100</f>
        <v>1.5825914935707306</v>
      </c>
      <c r="AI159" s="378">
        <f t="shared" si="169"/>
        <v>5.4325955734406346</v>
      </c>
      <c r="AJ159" s="378">
        <f t="shared" si="169"/>
        <v>4.5045045045045047</v>
      </c>
      <c r="AK159" s="378">
        <f t="shared" si="169"/>
        <v>6.2062062062061951</v>
      </c>
      <c r="AL159" s="378">
        <f t="shared" si="169"/>
        <v>3.7886340977068764</v>
      </c>
      <c r="AM159" s="378">
        <f t="shared" si="169"/>
        <v>8.2015810276679808</v>
      </c>
      <c r="AN159" s="378">
        <f t="shared" si="169"/>
        <v>9.1535433070866254</v>
      </c>
      <c r="AO159" s="378">
        <f t="shared" si="169"/>
        <v>4.5090180360721446</v>
      </c>
      <c r="AP159" s="378">
        <f t="shared" si="169"/>
        <v>5.1020408163265305</v>
      </c>
      <c r="AQ159" s="378">
        <f t="shared" si="169"/>
        <v>2.2022022022021908</v>
      </c>
      <c r="AR159" s="378">
        <f t="shared" si="169"/>
        <v>3.2064128256513058</v>
      </c>
      <c r="AS159" s="378">
        <f t="shared" si="169"/>
        <v>-11.343283582089558</v>
      </c>
      <c r="AT159" s="378">
        <f t="shared" si="163"/>
        <v>2.4975024975024978</v>
      </c>
      <c r="AU159" s="378">
        <f t="shared" si="163"/>
        <v>0.50200803212851408</v>
      </c>
      <c r="AV159" s="378">
        <f t="shared" si="163"/>
        <v>2.7000000000000028</v>
      </c>
      <c r="AW159" s="378">
        <f t="shared" si="163"/>
        <v>3.2640949554896257</v>
      </c>
      <c r="AX159" s="378" t="e">
        <f t="shared" si="163"/>
        <v>#DIV/0!</v>
      </c>
      <c r="AY159" s="378">
        <f t="shared" si="163"/>
        <v>9.2999999999999972</v>
      </c>
      <c r="AZ159" s="378">
        <f t="shared" si="163"/>
        <v>5.2419354838709706</v>
      </c>
      <c r="BA159" s="378">
        <f t="shared" si="163"/>
        <v>5.8585858585858555</v>
      </c>
      <c r="BB159" s="378">
        <f t="shared" si="167"/>
        <v>3.8267875125881137</v>
      </c>
      <c r="BC159" s="378">
        <f t="shared" si="167"/>
        <v>6.7067067067066946</v>
      </c>
      <c r="BD159" s="378">
        <f t="shared" si="167"/>
        <v>4.032258064516129</v>
      </c>
      <c r="BE159" s="378">
        <f t="shared" si="167"/>
        <v>8.2000000000000028</v>
      </c>
      <c r="BF159" s="378">
        <f t="shared" si="167"/>
        <v>5.4000000000000057</v>
      </c>
      <c r="BG159" s="378">
        <f t="shared" si="167"/>
        <v>2.5</v>
      </c>
    </row>
    <row r="160" spans="1:59" x14ac:dyDescent="0.2">
      <c r="A160" s="376">
        <v>41579</v>
      </c>
      <c r="B160" s="373">
        <f t="shared" ref="B160:AF160" si="170">(B73-B61)/B61*100</f>
        <v>4.9147442326980855</v>
      </c>
      <c r="C160" s="378">
        <f t="shared" si="170"/>
        <v>3.7148594377510071</v>
      </c>
      <c r="D160" s="378">
        <f t="shared" si="170"/>
        <v>3.6144578313253102</v>
      </c>
      <c r="E160" s="378">
        <f t="shared" si="170"/>
        <v>4.3346774193548354</v>
      </c>
      <c r="F160" s="378">
        <f t="shared" si="170"/>
        <v>1.6129032258064457</v>
      </c>
      <c r="G160" s="378">
        <f t="shared" si="170"/>
        <v>6.9486404833836914</v>
      </c>
      <c r="H160" s="378">
        <f t="shared" si="170"/>
        <v>6.6734074823053531</v>
      </c>
      <c r="I160" s="378">
        <f t="shared" si="170"/>
        <v>0.80808080808080518</v>
      </c>
      <c r="J160" s="378">
        <f t="shared" si="170"/>
        <v>-2.2587268993839866</v>
      </c>
      <c r="K160" s="378">
        <f t="shared" si="170"/>
        <v>2.5515210991167754</v>
      </c>
      <c r="L160" s="378">
        <f t="shared" si="170"/>
        <v>6.6733067729083553</v>
      </c>
      <c r="M160" s="378">
        <f t="shared" si="170"/>
        <v>6.4128256513026116</v>
      </c>
      <c r="N160" s="378">
        <f t="shared" si="170"/>
        <v>5.5055055055055053</v>
      </c>
      <c r="O160" s="378">
        <f t="shared" si="170"/>
        <v>11.782477341389731</v>
      </c>
      <c r="P160" s="378">
        <f t="shared" si="170"/>
        <v>3.7000000000000024</v>
      </c>
      <c r="Q160" s="378">
        <f t="shared" si="170"/>
        <v>6.4935064935064943</v>
      </c>
      <c r="R160" s="378">
        <f t="shared" si="170"/>
        <v>7.392607392607399</v>
      </c>
      <c r="S160" s="378">
        <f t="shared" si="170"/>
        <v>6.0515873015873103</v>
      </c>
      <c r="T160" s="378">
        <f t="shared" si="170"/>
        <v>1.7910447761194004</v>
      </c>
      <c r="U160" s="378">
        <f t="shared" si="170"/>
        <v>9.3279839518555629</v>
      </c>
      <c r="V160" s="378">
        <f t="shared" si="170"/>
        <v>3.9000000000000057</v>
      </c>
      <c r="W160" s="378">
        <f t="shared" si="170"/>
        <v>1.9019019019018935</v>
      </c>
      <c r="X160" s="378">
        <f t="shared" si="170"/>
        <v>2.4000000000000057</v>
      </c>
      <c r="Y160" s="378">
        <f t="shared" si="170"/>
        <v>0.60120240480962783</v>
      </c>
      <c r="Z160" s="378">
        <f t="shared" si="170"/>
        <v>5.4380664652568038</v>
      </c>
      <c r="AA160" s="378">
        <f t="shared" si="170"/>
        <v>4.848484848484846</v>
      </c>
      <c r="AB160" s="378">
        <f t="shared" si="170"/>
        <v>4.3478260869565188</v>
      </c>
      <c r="AC160" s="378">
        <f t="shared" si="170"/>
        <v>3.5999999999999943</v>
      </c>
      <c r="AD160" s="378">
        <f t="shared" si="170"/>
        <v>7.7999999999999972</v>
      </c>
      <c r="AE160" s="378">
        <f t="shared" si="170"/>
        <v>7.0210631895687063</v>
      </c>
      <c r="AF160" s="378">
        <f t="shared" si="170"/>
        <v>2.3976023976024035</v>
      </c>
      <c r="AG160" s="378">
        <f t="shared" si="161"/>
        <v>-3.0938123752495095</v>
      </c>
      <c r="AH160" s="378">
        <f t="shared" ref="AH160:AS160" si="171">(AH73-AH61)/AH61*100</f>
        <v>1.9607843137254901</v>
      </c>
      <c r="AI160" s="378">
        <f t="shared" si="171"/>
        <v>5.83501006036217</v>
      </c>
      <c r="AJ160" s="378">
        <f t="shared" si="171"/>
        <v>4.5999999999999943</v>
      </c>
      <c r="AK160" s="378">
        <f t="shared" si="171"/>
        <v>5.8174523570712111</v>
      </c>
      <c r="AL160" s="378">
        <f t="shared" si="171"/>
        <v>4.5954045954046041</v>
      </c>
      <c r="AM160" s="378">
        <f t="shared" si="171"/>
        <v>7.0646766169154178</v>
      </c>
      <c r="AN160" s="378">
        <f t="shared" si="171"/>
        <v>7.6388888888888919</v>
      </c>
      <c r="AO160" s="378">
        <f t="shared" si="171"/>
        <v>4.3086172344689349</v>
      </c>
      <c r="AP160" s="378">
        <f t="shared" si="171"/>
        <v>5.1020408163265305</v>
      </c>
      <c r="AQ160" s="378">
        <f t="shared" si="171"/>
        <v>1</v>
      </c>
      <c r="AR160" s="378">
        <f t="shared" si="171"/>
        <v>2</v>
      </c>
      <c r="AS160" s="378">
        <f t="shared" si="171"/>
        <v>-13.392857142857142</v>
      </c>
      <c r="AT160" s="378">
        <f t="shared" si="163"/>
        <v>2.7944111776447076</v>
      </c>
      <c r="AU160" s="378">
        <f t="shared" si="163"/>
        <v>1.4042126379137325</v>
      </c>
      <c r="AV160" s="378">
        <f t="shared" si="163"/>
        <v>2.7000000000000028</v>
      </c>
      <c r="AW160" s="378">
        <f t="shared" si="163"/>
        <v>3.1558185404339136</v>
      </c>
      <c r="AX160" s="378" t="e">
        <f t="shared" si="163"/>
        <v>#DIV/0!</v>
      </c>
      <c r="AY160" s="378">
        <f t="shared" si="163"/>
        <v>9.2999999999999972</v>
      </c>
      <c r="AZ160" s="378">
        <f t="shared" si="163"/>
        <v>5.6281407035175821</v>
      </c>
      <c r="BA160" s="378">
        <f t="shared" si="163"/>
        <v>6.6331658291457236</v>
      </c>
      <c r="BB160" s="378">
        <f t="shared" si="167"/>
        <v>3.0181086519114686</v>
      </c>
      <c r="BC160" s="378">
        <f t="shared" si="167"/>
        <v>7.0140280561122248</v>
      </c>
      <c r="BD160" s="378">
        <f t="shared" si="167"/>
        <v>6.4024390243902412</v>
      </c>
      <c r="BE160" s="378">
        <f t="shared" si="167"/>
        <v>8.2000000000000028</v>
      </c>
      <c r="BF160" s="378">
        <f t="shared" si="167"/>
        <v>5.4000000000000057</v>
      </c>
      <c r="BG160" s="378">
        <f t="shared" si="167"/>
        <v>2.5</v>
      </c>
    </row>
    <row r="161" spans="1:59" x14ac:dyDescent="0.2">
      <c r="A161" s="376">
        <v>41609</v>
      </c>
      <c r="B161" s="373">
        <f t="shared" ref="B161:AF161" si="172">(B74-B62)/B62*100</f>
        <v>5.2000000000000028</v>
      </c>
      <c r="C161" s="378">
        <f t="shared" si="172"/>
        <v>3.9000000000000057</v>
      </c>
      <c r="D161" s="378">
        <f t="shared" si="172"/>
        <v>3.9000000000000057</v>
      </c>
      <c r="E161" s="378">
        <f t="shared" si="172"/>
        <v>4.7999999999999972</v>
      </c>
      <c r="F161" s="378">
        <f t="shared" si="172"/>
        <v>1.2000000000000028</v>
      </c>
      <c r="G161" s="378">
        <f t="shared" si="172"/>
        <v>5</v>
      </c>
      <c r="H161" s="378">
        <f t="shared" si="172"/>
        <v>6.7000000000000028</v>
      </c>
      <c r="I161" s="378">
        <f t="shared" si="172"/>
        <v>2.4000000000000057</v>
      </c>
      <c r="J161" s="378">
        <f t="shared" si="172"/>
        <v>-2.5999999999999943</v>
      </c>
      <c r="K161" s="378">
        <f t="shared" si="172"/>
        <v>3.7000000000000024</v>
      </c>
      <c r="L161" s="378">
        <f t="shared" si="172"/>
        <v>8.2000000000000028</v>
      </c>
      <c r="M161" s="378">
        <f t="shared" si="172"/>
        <v>5.5999999999999943</v>
      </c>
      <c r="N161" s="378">
        <f t="shared" si="172"/>
        <v>4.5</v>
      </c>
      <c r="O161" s="378">
        <f t="shared" si="172"/>
        <v>9.7000000000000028</v>
      </c>
      <c r="P161" s="378">
        <f t="shared" si="172"/>
        <v>2.7999999999999972</v>
      </c>
      <c r="Q161" s="378">
        <f t="shared" si="172"/>
        <v>6.4000000000000057</v>
      </c>
      <c r="R161" s="378">
        <f t="shared" si="172"/>
        <v>6.9000000000000057</v>
      </c>
      <c r="S161" s="378">
        <f t="shared" si="172"/>
        <v>5.9000000000000057</v>
      </c>
      <c r="T161" s="378">
        <f t="shared" si="172"/>
        <v>2.2999999999999972</v>
      </c>
      <c r="U161" s="378">
        <f t="shared" si="172"/>
        <v>8.4000000000000057</v>
      </c>
      <c r="V161" s="378">
        <f t="shared" si="172"/>
        <v>4.7999999999999972</v>
      </c>
      <c r="W161" s="378">
        <f t="shared" si="172"/>
        <v>2.2999999999999972</v>
      </c>
      <c r="X161" s="378">
        <f t="shared" si="172"/>
        <v>3.0999999999999943</v>
      </c>
      <c r="Y161" s="378">
        <f t="shared" si="172"/>
        <v>0.70000000000000284</v>
      </c>
      <c r="Z161" s="378">
        <f t="shared" si="172"/>
        <v>5.4000000000000057</v>
      </c>
      <c r="AA161" s="378">
        <f t="shared" si="172"/>
        <v>5.0999999999999943</v>
      </c>
      <c r="AB161" s="378">
        <f t="shared" si="172"/>
        <v>4.4000000000000057</v>
      </c>
      <c r="AC161" s="378">
        <f t="shared" si="172"/>
        <v>3.7999999999999972</v>
      </c>
      <c r="AD161" s="378">
        <f t="shared" si="172"/>
        <v>7.7999999999999972</v>
      </c>
      <c r="AE161" s="378">
        <f t="shared" si="172"/>
        <v>6.7000000000000028</v>
      </c>
      <c r="AF161" s="378">
        <f t="shared" si="172"/>
        <v>2.5999999999999943</v>
      </c>
      <c r="AG161" s="378">
        <f t="shared" si="161"/>
        <v>-3</v>
      </c>
      <c r="AH161" s="378">
        <f t="shared" ref="AH161:AS161" si="173">(AH74-AH62)/AH62*100</f>
        <v>4.2000000000000028</v>
      </c>
      <c r="AI161" s="378">
        <f t="shared" si="173"/>
        <v>5.2000000000000028</v>
      </c>
      <c r="AJ161" s="378">
        <f t="shared" si="173"/>
        <v>4.0999999999999943</v>
      </c>
      <c r="AK161" s="378">
        <f t="shared" si="173"/>
        <v>7.0000000000000009</v>
      </c>
      <c r="AL161" s="378">
        <f t="shared" si="173"/>
        <v>4.7000000000000028</v>
      </c>
      <c r="AM161" s="378">
        <f t="shared" si="173"/>
        <v>8.7000000000000028</v>
      </c>
      <c r="AN161" s="378">
        <f t="shared" si="173"/>
        <v>9.9000000000000057</v>
      </c>
      <c r="AO161" s="378">
        <f t="shared" si="173"/>
        <v>3.7999999999999972</v>
      </c>
      <c r="AP161" s="378">
        <f t="shared" si="173"/>
        <v>7.0000000000000009</v>
      </c>
      <c r="AQ161" s="378">
        <f t="shared" si="173"/>
        <v>1</v>
      </c>
      <c r="AR161" s="378">
        <f t="shared" si="173"/>
        <v>2</v>
      </c>
      <c r="AS161" s="378">
        <f t="shared" si="173"/>
        <v>-13.5</v>
      </c>
      <c r="AT161" s="378">
        <f t="shared" si="163"/>
        <v>3.0999999999999943</v>
      </c>
      <c r="AU161" s="378">
        <f t="shared" si="163"/>
        <v>1.0999999999999943</v>
      </c>
      <c r="AV161" s="378">
        <f t="shared" si="163"/>
        <v>2.7000000000000028</v>
      </c>
      <c r="AW161" s="378">
        <f t="shared" si="163"/>
        <v>5.4000000000000057</v>
      </c>
      <c r="AX161" s="378">
        <f t="shared" si="163"/>
        <v>14.599999999999994</v>
      </c>
      <c r="AY161" s="378">
        <f t="shared" si="163"/>
        <v>9.2999999999999972</v>
      </c>
      <c r="AZ161" s="378">
        <f t="shared" si="163"/>
        <v>6.2999999999999972</v>
      </c>
      <c r="BA161" s="378">
        <f t="shared" si="163"/>
        <v>7.4000000000000048</v>
      </c>
      <c r="BB161" s="378">
        <f t="shared" si="167"/>
        <v>3.2000000000000028</v>
      </c>
      <c r="BC161" s="378">
        <f t="shared" si="167"/>
        <v>6.5999999999999943</v>
      </c>
      <c r="BD161" s="378">
        <f t="shared" si="167"/>
        <v>3.4000000000000057</v>
      </c>
      <c r="BE161" s="378">
        <f t="shared" si="167"/>
        <v>8.2000000000000028</v>
      </c>
      <c r="BF161" s="378">
        <f t="shared" si="167"/>
        <v>5.4000000000000057</v>
      </c>
      <c r="BG161" s="378">
        <f t="shared" si="167"/>
        <v>2.5</v>
      </c>
    </row>
    <row r="162" spans="1:59" x14ac:dyDescent="0.2">
      <c r="A162" s="379">
        <v>41640</v>
      </c>
      <c r="B162" s="373">
        <f t="shared" ref="B162:AF162" si="174">(B75-B63)/B63*100</f>
        <v>5.8941058941059001</v>
      </c>
      <c r="C162" s="378">
        <f t="shared" si="174"/>
        <v>5.184446660019943</v>
      </c>
      <c r="D162" s="378">
        <f t="shared" si="174"/>
        <v>5.2894211576846279</v>
      </c>
      <c r="E162" s="378">
        <f t="shared" si="174"/>
        <v>5.1051051051050989</v>
      </c>
      <c r="F162" s="378">
        <f t="shared" si="174"/>
        <v>4.9494949494949552</v>
      </c>
      <c r="G162" s="378">
        <f t="shared" si="174"/>
        <v>6.8931068931068999</v>
      </c>
      <c r="H162" s="378">
        <f t="shared" si="174"/>
        <v>7.7922077922078046</v>
      </c>
      <c r="I162" s="378">
        <f t="shared" si="174"/>
        <v>1.7000000000000028</v>
      </c>
      <c r="J162" s="378">
        <f t="shared" si="174"/>
        <v>-1.5609756097560921</v>
      </c>
      <c r="K162" s="378">
        <f t="shared" si="174"/>
        <v>4.1586073500967089</v>
      </c>
      <c r="L162" s="378">
        <f t="shared" si="174"/>
        <v>6.9721115537848597</v>
      </c>
      <c r="M162" s="378">
        <f t="shared" si="174"/>
        <v>7.6464746772591878</v>
      </c>
      <c r="N162" s="378">
        <f t="shared" si="174"/>
        <v>5.2475247524752442</v>
      </c>
      <c r="O162" s="378">
        <f t="shared" si="174"/>
        <v>8.8669950738916263</v>
      </c>
      <c r="P162" s="378">
        <f t="shared" si="174"/>
        <v>4.2658730158730132</v>
      </c>
      <c r="Q162" s="378">
        <f t="shared" si="174"/>
        <v>7.0646766169154178</v>
      </c>
      <c r="R162" s="378">
        <f t="shared" si="174"/>
        <v>7.4404761904761907</v>
      </c>
      <c r="S162" s="378">
        <f t="shared" si="174"/>
        <v>5.4634146341463357</v>
      </c>
      <c r="T162" s="378">
        <f t="shared" si="174"/>
        <v>3.5000000000000004</v>
      </c>
      <c r="U162" s="378">
        <f t="shared" si="174"/>
        <v>9.163346613545805</v>
      </c>
      <c r="V162" s="378">
        <f t="shared" si="174"/>
        <v>5.4054054054053964</v>
      </c>
      <c r="W162" s="378">
        <f t="shared" si="174"/>
        <v>2.691924227318049</v>
      </c>
      <c r="X162" s="378">
        <f t="shared" si="174"/>
        <v>3.1904287138584277</v>
      </c>
      <c r="Y162" s="378">
        <f t="shared" si="174"/>
        <v>1.7946161515453611</v>
      </c>
      <c r="Z162" s="378">
        <f t="shared" si="174"/>
        <v>5.5</v>
      </c>
      <c r="AA162" s="378">
        <f t="shared" si="174"/>
        <v>5.0999999999999943</v>
      </c>
      <c r="AB162" s="378">
        <f t="shared" si="174"/>
        <v>4.4000000000000057</v>
      </c>
      <c r="AC162" s="378">
        <f t="shared" si="174"/>
        <v>4.7856430707876347</v>
      </c>
      <c r="AD162" s="378">
        <f t="shared" si="174"/>
        <v>7.7999999999999972</v>
      </c>
      <c r="AE162" s="378">
        <f t="shared" si="174"/>
        <v>6.7000000000000028</v>
      </c>
      <c r="AF162" s="378">
        <f t="shared" si="174"/>
        <v>2.3904382470119434</v>
      </c>
      <c r="AG162" s="378">
        <f t="shared" si="161"/>
        <v>-2.8112449799196759</v>
      </c>
      <c r="AH162" s="378">
        <f t="shared" ref="AH162:AS162" si="175">(AH75-AH63)/AH63*100</f>
        <v>3.165182987141447</v>
      </c>
      <c r="AI162" s="378">
        <f t="shared" si="175"/>
        <v>5.2736318407960168</v>
      </c>
      <c r="AJ162" s="378">
        <f t="shared" si="175"/>
        <v>4.1958041958041985</v>
      </c>
      <c r="AK162" s="378">
        <f t="shared" si="175"/>
        <v>8.7174348697394812</v>
      </c>
      <c r="AL162" s="378">
        <f t="shared" si="175"/>
        <v>4.7761194029850715</v>
      </c>
      <c r="AM162" s="378">
        <f t="shared" si="175"/>
        <v>12.714429868819382</v>
      </c>
      <c r="AN162" s="378">
        <f t="shared" si="175"/>
        <v>14.574898785425109</v>
      </c>
      <c r="AO162" s="378">
        <f t="shared" si="175"/>
        <v>5.4000000000000057</v>
      </c>
      <c r="AP162" s="378">
        <f t="shared" si="175"/>
        <v>7.0000000000000009</v>
      </c>
      <c r="AQ162" s="378">
        <f t="shared" si="175"/>
        <v>0.90000000000000568</v>
      </c>
      <c r="AR162" s="378">
        <f t="shared" si="175"/>
        <v>2</v>
      </c>
      <c r="AS162" s="378">
        <f t="shared" si="175"/>
        <v>-14.285714285714288</v>
      </c>
      <c r="AT162" s="378">
        <f t="shared" si="163"/>
        <v>3.9000000000000057</v>
      </c>
      <c r="AU162" s="378">
        <f t="shared" si="163"/>
        <v>1.1976047904191645</v>
      </c>
      <c r="AV162" s="378">
        <f t="shared" si="163"/>
        <v>2.7000000000000028</v>
      </c>
      <c r="AW162" s="378">
        <f t="shared" si="163"/>
        <v>12.282497441146365</v>
      </c>
      <c r="AX162" s="378">
        <f t="shared" si="163"/>
        <v>8.1784386617100484</v>
      </c>
      <c r="AY162" s="378">
        <f t="shared" si="163"/>
        <v>9.2999999999999972</v>
      </c>
      <c r="AZ162" s="378">
        <f t="shared" si="163"/>
        <v>7.0000000000000009</v>
      </c>
      <c r="BA162" s="378">
        <f t="shared" si="163"/>
        <v>7.392607392607399</v>
      </c>
      <c r="BB162" s="378">
        <f t="shared" si="167"/>
        <v>6.024096385542169</v>
      </c>
      <c r="BC162" s="378">
        <f t="shared" si="167"/>
        <v>6.5606361829025932</v>
      </c>
      <c r="BD162" s="378">
        <f t="shared" si="167"/>
        <v>5.005005005005005</v>
      </c>
      <c r="BE162" s="378">
        <f t="shared" si="167"/>
        <v>8.0999999999999943</v>
      </c>
      <c r="BF162" s="378">
        <f t="shared" si="167"/>
        <v>3.3492822966507179</v>
      </c>
      <c r="BG162" s="378">
        <f t="shared" si="167"/>
        <v>2.7613412228796816</v>
      </c>
    </row>
    <row r="163" spans="1:59" x14ac:dyDescent="0.2">
      <c r="A163" s="379">
        <v>41671</v>
      </c>
      <c r="B163" s="373">
        <f t="shared" ref="B163:AF163" si="176">(B76-B64)/B64*100</f>
        <v>5.8358061325420438</v>
      </c>
      <c r="C163" s="378">
        <f t="shared" si="176"/>
        <v>5.9000000000000057</v>
      </c>
      <c r="D163" s="378">
        <f t="shared" si="176"/>
        <v>5.9000000000000057</v>
      </c>
      <c r="E163" s="378">
        <f t="shared" si="176"/>
        <v>7.6381909547738633</v>
      </c>
      <c r="F163" s="378">
        <f t="shared" si="176"/>
        <v>4.8730964467005045</v>
      </c>
      <c r="G163" s="378">
        <f t="shared" si="176"/>
        <v>8.5020242914979818</v>
      </c>
      <c r="H163" s="378">
        <f t="shared" si="176"/>
        <v>6.0487804878048808</v>
      </c>
      <c r="I163" s="378">
        <f t="shared" si="176"/>
        <v>2.0060180541624875</v>
      </c>
      <c r="J163" s="378">
        <f t="shared" si="176"/>
        <v>0.38722168441433275</v>
      </c>
      <c r="K163" s="378">
        <f t="shared" si="176"/>
        <v>5.7030481809242843</v>
      </c>
      <c r="L163" s="378">
        <f t="shared" si="176"/>
        <v>5.0395256916995992</v>
      </c>
      <c r="M163" s="378">
        <f t="shared" si="176"/>
        <v>5.4347826086956523</v>
      </c>
      <c r="N163" s="378">
        <f t="shared" si="176"/>
        <v>4.3564356435643621</v>
      </c>
      <c r="O163" s="378">
        <f t="shared" si="176"/>
        <v>6.3953488372092968</v>
      </c>
      <c r="P163" s="378">
        <f t="shared" si="176"/>
        <v>3.6889332003988065</v>
      </c>
      <c r="Q163" s="378">
        <f t="shared" si="176"/>
        <v>5.8185404339250413</v>
      </c>
      <c r="R163" s="378">
        <f t="shared" si="176"/>
        <v>6.1825318940137359</v>
      </c>
      <c r="S163" s="378">
        <f t="shared" si="176"/>
        <v>5.1556420233463012</v>
      </c>
      <c r="T163" s="378">
        <f t="shared" si="176"/>
        <v>3.2032032032031914</v>
      </c>
      <c r="U163" s="378">
        <f t="shared" si="176"/>
        <v>7.240704500978465</v>
      </c>
      <c r="V163" s="378">
        <f t="shared" si="176"/>
        <v>4.7047047047046933</v>
      </c>
      <c r="W163" s="378">
        <f t="shared" si="176"/>
        <v>3.796203796203808</v>
      </c>
      <c r="X163" s="378">
        <f t="shared" si="176"/>
        <v>3.988035892323031</v>
      </c>
      <c r="Y163" s="378">
        <f t="shared" si="176"/>
        <v>3.6108324974924715</v>
      </c>
      <c r="Z163" s="378">
        <f t="shared" si="176"/>
        <v>5.5999999999999943</v>
      </c>
      <c r="AA163" s="378">
        <f t="shared" si="176"/>
        <v>5.0999999999999943</v>
      </c>
      <c r="AB163" s="378">
        <f t="shared" si="176"/>
        <v>4.4000000000000057</v>
      </c>
      <c r="AC163" s="378">
        <f t="shared" si="176"/>
        <v>6.586826347305383</v>
      </c>
      <c r="AD163" s="378">
        <f t="shared" si="176"/>
        <v>7.7999999999999972</v>
      </c>
      <c r="AE163" s="378">
        <f t="shared" si="176"/>
        <v>6.7000000000000028</v>
      </c>
      <c r="AF163" s="378">
        <f t="shared" si="176"/>
        <v>2.894211576846299</v>
      </c>
      <c r="AG163" s="378">
        <f t="shared" si="161"/>
        <v>-2.0140986908358509</v>
      </c>
      <c r="AH163" s="378">
        <f t="shared" ref="AH163:AS163" si="177">(AH76-AH64)/AH64*100</f>
        <v>3.8690476190476248</v>
      </c>
      <c r="AI163" s="378">
        <f t="shared" si="177"/>
        <v>5.47808764940239</v>
      </c>
      <c r="AJ163" s="378">
        <f t="shared" si="177"/>
        <v>4.5719844357976687</v>
      </c>
      <c r="AK163" s="378">
        <f t="shared" si="177"/>
        <v>8.8118811881188162</v>
      </c>
      <c r="AL163" s="378">
        <f t="shared" si="177"/>
        <v>5.1638530287984139</v>
      </c>
      <c r="AM163" s="378">
        <f t="shared" si="177"/>
        <v>12.266928361138369</v>
      </c>
      <c r="AN163" s="378">
        <f t="shared" si="177"/>
        <v>13.978494623655912</v>
      </c>
      <c r="AO163" s="378">
        <f t="shared" si="177"/>
        <v>5.389221556886219</v>
      </c>
      <c r="AP163" s="378">
        <f t="shared" si="177"/>
        <v>7.092907092907101</v>
      </c>
      <c r="AQ163" s="378">
        <f t="shared" si="177"/>
        <v>1.303911735205614</v>
      </c>
      <c r="AR163" s="378">
        <f t="shared" si="177"/>
        <v>2</v>
      </c>
      <c r="AS163" s="378">
        <f t="shared" si="177"/>
        <v>-10.460251046025105</v>
      </c>
      <c r="AT163" s="378">
        <f t="shared" si="163"/>
        <v>2.5717111770524319</v>
      </c>
      <c r="AU163" s="378">
        <f t="shared" si="163"/>
        <v>0.19920318725098468</v>
      </c>
      <c r="AV163" s="378">
        <f t="shared" si="163"/>
        <v>1.1811023622047274</v>
      </c>
      <c r="AW163" s="378">
        <f t="shared" si="163"/>
        <v>9.6192384769539157</v>
      </c>
      <c r="AX163" s="378">
        <f t="shared" si="163"/>
        <v>11.069063386944183</v>
      </c>
      <c r="AY163" s="378">
        <f t="shared" si="163"/>
        <v>9.2999999999999972</v>
      </c>
      <c r="AZ163" s="378">
        <f t="shared" si="163"/>
        <v>6.9721115537848597</v>
      </c>
      <c r="BA163" s="378">
        <f t="shared" si="163"/>
        <v>7.2781655034895278</v>
      </c>
      <c r="BB163" s="378">
        <f t="shared" si="167"/>
        <v>6.361829025844937</v>
      </c>
      <c r="BC163" s="378">
        <f t="shared" si="167"/>
        <v>5.7710501419110631</v>
      </c>
      <c r="BD163" s="378">
        <f t="shared" si="167"/>
        <v>3.7185929648241238</v>
      </c>
      <c r="BE163" s="378">
        <f t="shared" si="167"/>
        <v>7.0370370370370319</v>
      </c>
      <c r="BF163" s="378">
        <f t="shared" si="167"/>
        <v>3.3492822966507179</v>
      </c>
      <c r="BG163" s="378">
        <f t="shared" si="167"/>
        <v>2.7613412228796816</v>
      </c>
    </row>
    <row r="164" spans="1:59" x14ac:dyDescent="0.2">
      <c r="A164" s="379">
        <v>41699</v>
      </c>
      <c r="B164" s="373">
        <f t="shared" ref="B164:AF164" si="178">(B77-B65)/B65*100</f>
        <v>6.2561094819159386</v>
      </c>
      <c r="C164" s="378">
        <f t="shared" si="178"/>
        <v>8.0677290836653324</v>
      </c>
      <c r="D164" s="378">
        <f t="shared" si="178"/>
        <v>8.1673306772908258</v>
      </c>
      <c r="E164" s="378">
        <f t="shared" si="178"/>
        <v>9.5669687814702922</v>
      </c>
      <c r="F164" s="378">
        <f t="shared" si="178"/>
        <v>6.6599394550958717</v>
      </c>
      <c r="G164" s="378">
        <f t="shared" si="178"/>
        <v>6.286836935166999</v>
      </c>
      <c r="H164" s="378">
        <f t="shared" si="178"/>
        <v>7.8109932497589147</v>
      </c>
      <c r="I164" s="378">
        <f t="shared" si="178"/>
        <v>4.4534412955465648</v>
      </c>
      <c r="J164" s="378">
        <f t="shared" si="178"/>
        <v>-9.6899224806209813E-2</v>
      </c>
      <c r="K164" s="378">
        <f t="shared" si="178"/>
        <v>12.931885488647591</v>
      </c>
      <c r="L164" s="378">
        <f t="shared" si="178"/>
        <v>3.1775700934579496</v>
      </c>
      <c r="M164" s="378">
        <f t="shared" si="178"/>
        <v>7.6076076076076014</v>
      </c>
      <c r="N164" s="378">
        <f t="shared" si="178"/>
        <v>5.3731343283582147</v>
      </c>
      <c r="O164" s="378">
        <f t="shared" si="178"/>
        <v>7.8277886497064575</v>
      </c>
      <c r="P164" s="378">
        <f t="shared" si="178"/>
        <v>4.7047047047046933</v>
      </c>
      <c r="Q164" s="378">
        <f t="shared" si="178"/>
        <v>7.6998050682261274</v>
      </c>
      <c r="R164" s="378">
        <f t="shared" si="178"/>
        <v>7.57281553398058</v>
      </c>
      <c r="S164" s="378">
        <f t="shared" si="178"/>
        <v>8.4210526315789451</v>
      </c>
      <c r="T164" s="378">
        <f t="shared" si="178"/>
        <v>7.7075098814229221</v>
      </c>
      <c r="U164" s="378">
        <f t="shared" si="178"/>
        <v>7.385811467444114</v>
      </c>
      <c r="V164" s="378">
        <f t="shared" si="178"/>
        <v>7.8817733990147785</v>
      </c>
      <c r="W164" s="378">
        <f t="shared" si="178"/>
        <v>4.2914171656686593</v>
      </c>
      <c r="X164" s="378">
        <f t="shared" si="178"/>
        <v>3.9800995024875623</v>
      </c>
      <c r="Y164" s="378">
        <f t="shared" si="178"/>
        <v>4.8144433299899667</v>
      </c>
      <c r="Z164" s="378">
        <f t="shared" si="178"/>
        <v>5.6603773584905692</v>
      </c>
      <c r="AA164" s="378">
        <f t="shared" si="178"/>
        <v>5.0395256916995992</v>
      </c>
      <c r="AB164" s="378">
        <f t="shared" si="178"/>
        <v>4.5499505440158341</v>
      </c>
      <c r="AC164" s="378">
        <f t="shared" si="178"/>
        <v>6.7594433399602503</v>
      </c>
      <c r="AD164" s="378">
        <f t="shared" si="178"/>
        <v>7.7999999999999972</v>
      </c>
      <c r="AE164" s="378">
        <f t="shared" si="178"/>
        <v>6.7000000000000028</v>
      </c>
      <c r="AF164" s="378">
        <f t="shared" si="178"/>
        <v>3.3830845771144333</v>
      </c>
      <c r="AG164" s="378">
        <f t="shared" ref="AG164" si="179">(AG77-AG65)/AG65*100</f>
        <v>-1.3211382113821253</v>
      </c>
      <c r="AH164" s="378">
        <f t="shared" ref="AH164:AS164" si="180">(AH77-AH65)/AH65*100</f>
        <v>4.7384007897334621</v>
      </c>
      <c r="AI164" s="378">
        <f t="shared" si="180"/>
        <v>5.6213017751479173</v>
      </c>
      <c r="AJ164" s="378">
        <f t="shared" si="180"/>
        <v>4.576436222005845</v>
      </c>
      <c r="AK164" s="378">
        <f t="shared" si="180"/>
        <v>7.6849183477425562</v>
      </c>
      <c r="AL164" s="378">
        <f t="shared" si="180"/>
        <v>5.550049554013869</v>
      </c>
      <c r="AM164" s="378">
        <f t="shared" si="180"/>
        <v>8.5264133456904432</v>
      </c>
      <c r="AN164" s="378">
        <f t="shared" si="180"/>
        <v>9.615384615384615</v>
      </c>
      <c r="AO164" s="378">
        <f t="shared" si="180"/>
        <v>3.7900874635568425</v>
      </c>
      <c r="AP164" s="378">
        <f t="shared" si="180"/>
        <v>8.3579154375614557</v>
      </c>
      <c r="AQ164" s="378">
        <f t="shared" si="180"/>
        <v>9.9304865938425343E-2</v>
      </c>
      <c r="AR164" s="378">
        <f t="shared" si="180"/>
        <v>0.79129574678537229</v>
      </c>
      <c r="AS164" s="378">
        <f t="shared" si="180"/>
        <v>-10.191082802547779</v>
      </c>
      <c r="AT164" s="378">
        <f t="shared" si="163"/>
        <v>2.7559055118110352</v>
      </c>
      <c r="AU164" s="378">
        <f t="shared" si="163"/>
        <v>-9.8911968348164514E-2</v>
      </c>
      <c r="AV164" s="378">
        <f t="shared" si="163"/>
        <v>1.1811023622047274</v>
      </c>
      <c r="AW164" s="378">
        <f t="shared" si="163"/>
        <v>12.127236580516902</v>
      </c>
      <c r="AX164" s="378">
        <f t="shared" si="163"/>
        <v>9.3173431734317287</v>
      </c>
      <c r="AY164" s="378">
        <f t="shared" si="163"/>
        <v>9.149130832570906</v>
      </c>
      <c r="AZ164" s="378">
        <f t="shared" si="163"/>
        <v>7.2205736894164305</v>
      </c>
      <c r="BA164" s="378">
        <f t="shared" si="163"/>
        <v>7.6313181367690666</v>
      </c>
      <c r="BB164" s="378">
        <f t="shared" si="167"/>
        <v>5.6918547595682014</v>
      </c>
      <c r="BC164" s="378">
        <f t="shared" si="167"/>
        <v>6.3327032136105883</v>
      </c>
      <c r="BD164" s="378">
        <f t="shared" si="167"/>
        <v>6.7472306143001042</v>
      </c>
      <c r="BE164" s="378">
        <f t="shared" si="167"/>
        <v>7.2088724584103483</v>
      </c>
      <c r="BF164" s="378">
        <f t="shared" si="167"/>
        <v>3.5372848948374789</v>
      </c>
      <c r="BG164" s="378">
        <f t="shared" si="167"/>
        <v>2.7613412228796816</v>
      </c>
    </row>
    <row r="165" spans="1:59" x14ac:dyDescent="0.2">
      <c r="A165" s="379">
        <v>41730</v>
      </c>
      <c r="B165" s="373">
        <f t="shared" ref="B165:AF165" si="181">(B78-B66)/B66*100</f>
        <v>6.7251461988304158</v>
      </c>
      <c r="C165" s="378">
        <f t="shared" si="181"/>
        <v>9.7222222222222197</v>
      </c>
      <c r="D165" s="378">
        <f t="shared" si="181"/>
        <v>10.01984126984128</v>
      </c>
      <c r="E165" s="378">
        <f t="shared" si="181"/>
        <v>12.738214643931798</v>
      </c>
      <c r="F165" s="378">
        <f t="shared" si="181"/>
        <v>9.8790322580645125</v>
      </c>
      <c r="G165" s="378">
        <f t="shared" si="181"/>
        <v>7.536231884057969</v>
      </c>
      <c r="H165" s="378">
        <f t="shared" si="181"/>
        <v>7.8185328185328267</v>
      </c>
      <c r="I165" s="378">
        <f t="shared" si="181"/>
        <v>4.9746192893401071</v>
      </c>
      <c r="J165" s="378">
        <f t="shared" si="181"/>
        <v>3.1218529707955778</v>
      </c>
      <c r="K165" s="378">
        <f t="shared" si="181"/>
        <v>11.587147030184997</v>
      </c>
      <c r="L165" s="378">
        <f t="shared" si="181"/>
        <v>3.7822878228782235</v>
      </c>
      <c r="M165" s="378">
        <f t="shared" si="181"/>
        <v>6.8452380952381011</v>
      </c>
      <c r="N165" s="378">
        <f t="shared" si="181"/>
        <v>4.8514851485148576</v>
      </c>
      <c r="O165" s="378">
        <f t="shared" si="181"/>
        <v>5.6894889103182171</v>
      </c>
      <c r="P165" s="378">
        <f t="shared" si="181"/>
        <v>4.5954045954046041</v>
      </c>
      <c r="Q165" s="378">
        <f t="shared" si="181"/>
        <v>6.1010486177311645</v>
      </c>
      <c r="R165" s="378">
        <f t="shared" si="181"/>
        <v>5.9715639810426513</v>
      </c>
      <c r="S165" s="378">
        <f t="shared" si="181"/>
        <v>7.6350093109869537</v>
      </c>
      <c r="T165" s="378">
        <f t="shared" si="181"/>
        <v>6.5493646138807451</v>
      </c>
      <c r="U165" s="378">
        <f t="shared" si="181"/>
        <v>5.1984877126654068</v>
      </c>
      <c r="V165" s="378">
        <f t="shared" si="181"/>
        <v>6.8093385214007789</v>
      </c>
      <c r="W165" s="378">
        <f t="shared" si="181"/>
        <v>4.4820717131474099</v>
      </c>
      <c r="X165" s="378">
        <f t="shared" si="181"/>
        <v>4.0714995034756649</v>
      </c>
      <c r="Y165" s="378">
        <f t="shared" si="181"/>
        <v>5.3159478435305889</v>
      </c>
      <c r="Z165" s="378">
        <f t="shared" si="181"/>
        <v>5.6603773584905692</v>
      </c>
      <c r="AA165" s="378">
        <f t="shared" si="181"/>
        <v>5.0395256916995992</v>
      </c>
      <c r="AB165" s="378">
        <f t="shared" si="181"/>
        <v>4.5499505440158341</v>
      </c>
      <c r="AC165" s="378">
        <f t="shared" si="181"/>
        <v>7.8373015873015923</v>
      </c>
      <c r="AD165" s="378">
        <f t="shared" si="181"/>
        <v>7.7999999999999972</v>
      </c>
      <c r="AE165" s="378">
        <f t="shared" si="181"/>
        <v>6.7000000000000028</v>
      </c>
      <c r="AF165" s="378">
        <f t="shared" si="181"/>
        <v>3.3830845771144333</v>
      </c>
      <c r="AG165" s="378">
        <f t="shared" ref="AG165:AG171" si="182">(AG78-AG66)/AG66*100</f>
        <v>-0.3061224489795889</v>
      </c>
      <c r="AH165" s="378">
        <f t="shared" ref="AH165:AS165" si="183">(AH78-AH66)/AH66*100</f>
        <v>4.3349753694581334</v>
      </c>
      <c r="AI165" s="378">
        <f t="shared" si="183"/>
        <v>5.2216748768472874</v>
      </c>
      <c r="AJ165" s="378">
        <f t="shared" si="183"/>
        <v>4.5279383429672482</v>
      </c>
      <c r="AK165" s="378">
        <f t="shared" si="183"/>
        <v>7.5598086124401966</v>
      </c>
      <c r="AL165" s="378">
        <f t="shared" si="183"/>
        <v>5.9347181008902083</v>
      </c>
      <c r="AM165" s="378">
        <f t="shared" si="183"/>
        <v>8.0956761729530786</v>
      </c>
      <c r="AN165" s="378">
        <f t="shared" si="183"/>
        <v>9.0000000000000053</v>
      </c>
      <c r="AO165" s="378">
        <f t="shared" si="183"/>
        <v>4.6421663442940009</v>
      </c>
      <c r="AP165" s="378">
        <f t="shared" si="183"/>
        <v>8.3661417322834648</v>
      </c>
      <c r="AQ165" s="378">
        <f t="shared" si="183"/>
        <v>-0.39721946375372957</v>
      </c>
      <c r="AR165" s="378">
        <f t="shared" si="183"/>
        <v>0.19762845849802652</v>
      </c>
      <c r="AS165" s="378">
        <f t="shared" si="183"/>
        <v>-10.075026795284021</v>
      </c>
      <c r="AT165" s="378">
        <f t="shared" si="163"/>
        <v>3.0421982335623103</v>
      </c>
      <c r="AU165" s="378">
        <f t="shared" si="163"/>
        <v>0.29791459781529012</v>
      </c>
      <c r="AV165" s="378">
        <f t="shared" si="163"/>
        <v>1.6617790811339226</v>
      </c>
      <c r="AW165" s="378">
        <f t="shared" si="163"/>
        <v>12.278978388998036</v>
      </c>
      <c r="AX165" s="378">
        <f t="shared" si="163"/>
        <v>5.0505050505050502</v>
      </c>
      <c r="AY165" s="378">
        <f t="shared" si="163"/>
        <v>9.149130832570906</v>
      </c>
      <c r="AZ165" s="378">
        <f t="shared" si="163"/>
        <v>7.84883720930232</v>
      </c>
      <c r="BA165" s="378">
        <f t="shared" si="163"/>
        <v>8.9060987415295294</v>
      </c>
      <c r="BB165" s="378">
        <f t="shared" si="167"/>
        <v>4.4616876818622782</v>
      </c>
      <c r="BC165" s="378">
        <f t="shared" si="167"/>
        <v>6.5913370998116756</v>
      </c>
      <c r="BD165" s="378">
        <f t="shared" si="167"/>
        <v>6.7393458870168459</v>
      </c>
      <c r="BE165" s="378">
        <f t="shared" si="167"/>
        <v>7.472324723247227</v>
      </c>
      <c r="BF165" s="378">
        <f t="shared" si="167"/>
        <v>3.5372848948374789</v>
      </c>
      <c r="BG165" s="378">
        <f t="shared" si="167"/>
        <v>4.1420118343195149</v>
      </c>
    </row>
    <row r="166" spans="1:59" x14ac:dyDescent="0.2">
      <c r="A166" s="379">
        <v>41760</v>
      </c>
      <c r="B166" s="373">
        <f t="shared" ref="B166:AF166" si="184">(B79-B67)/B67*100</f>
        <v>7.1358748778103598</v>
      </c>
      <c r="C166" s="378">
        <f t="shared" si="184"/>
        <v>10.228401191658389</v>
      </c>
      <c r="D166" s="378">
        <f t="shared" si="184"/>
        <v>10.427010923535253</v>
      </c>
      <c r="E166" s="378">
        <f t="shared" si="184"/>
        <v>11.835506519558672</v>
      </c>
      <c r="F166" s="378">
        <f t="shared" si="184"/>
        <v>10.606060606060606</v>
      </c>
      <c r="G166" s="378">
        <f t="shared" si="184"/>
        <v>7.2588347659980847</v>
      </c>
      <c r="H166" s="378">
        <f t="shared" si="184"/>
        <v>10.135135135135135</v>
      </c>
      <c r="I166" s="378">
        <f t="shared" si="184"/>
        <v>0.70493454179255066</v>
      </c>
      <c r="J166" s="378">
        <f t="shared" si="184"/>
        <v>3.5823950870010237</v>
      </c>
      <c r="K166" s="378">
        <f t="shared" si="184"/>
        <v>14.619883040935674</v>
      </c>
      <c r="L166" s="378">
        <f t="shared" si="184"/>
        <v>4.2396313364055249</v>
      </c>
      <c r="M166" s="378">
        <f t="shared" si="184"/>
        <v>9.0452261306532673</v>
      </c>
      <c r="N166" s="378">
        <f t="shared" si="184"/>
        <v>6.7796610169491496</v>
      </c>
      <c r="O166" s="378">
        <f t="shared" si="184"/>
        <v>8.1106870229007626</v>
      </c>
      <c r="P166" s="378">
        <f t="shared" si="184"/>
        <v>6.3700707785642035</v>
      </c>
      <c r="Q166" s="378">
        <f t="shared" si="184"/>
        <v>5.5977229601517946</v>
      </c>
      <c r="R166" s="378">
        <f t="shared" si="184"/>
        <v>4.9905838041431236</v>
      </c>
      <c r="S166" s="378">
        <f t="shared" si="184"/>
        <v>8.3798882681564244</v>
      </c>
      <c r="T166" s="378">
        <f t="shared" si="184"/>
        <v>5.7956777996070779</v>
      </c>
      <c r="U166" s="378">
        <f t="shared" si="184"/>
        <v>3.7383177570093453</v>
      </c>
      <c r="V166" s="378">
        <f t="shared" si="184"/>
        <v>7.6848249027237419</v>
      </c>
      <c r="W166" s="378">
        <f t="shared" si="184"/>
        <v>4.6766169154228887</v>
      </c>
      <c r="X166" s="378">
        <f t="shared" si="184"/>
        <v>4.0634291377601528</v>
      </c>
      <c r="Y166" s="378">
        <f t="shared" si="184"/>
        <v>5.8232931726907751</v>
      </c>
      <c r="Z166" s="378">
        <f t="shared" si="184"/>
        <v>5.7596822244289942</v>
      </c>
      <c r="AA166" s="378">
        <f t="shared" si="184"/>
        <v>5.0395256916995992</v>
      </c>
      <c r="AB166" s="378">
        <f t="shared" si="184"/>
        <v>4.5499505440158341</v>
      </c>
      <c r="AC166" s="378">
        <f t="shared" si="184"/>
        <v>9.3253968253968313</v>
      </c>
      <c r="AD166" s="378">
        <f t="shared" si="184"/>
        <v>7.7999999999999972</v>
      </c>
      <c r="AE166" s="378">
        <f t="shared" si="184"/>
        <v>6.7000000000000028</v>
      </c>
      <c r="AF166" s="378">
        <f t="shared" si="184"/>
        <v>3.0815109343936471</v>
      </c>
      <c r="AG166" s="378">
        <f t="shared" si="182"/>
        <v>-0.81383519837232676</v>
      </c>
      <c r="AH166" s="378">
        <f t="shared" ref="AH166:AS166" si="185">(AH79-AH67)/AH67*100</f>
        <v>4.0354330708661506</v>
      </c>
      <c r="AI166" s="378">
        <f t="shared" si="185"/>
        <v>5.1231527093596085</v>
      </c>
      <c r="AJ166" s="378">
        <f t="shared" si="185"/>
        <v>4.8076923076923084</v>
      </c>
      <c r="AK166" s="378">
        <f t="shared" si="185"/>
        <v>9.6491228070175499</v>
      </c>
      <c r="AL166" s="378">
        <f t="shared" si="185"/>
        <v>6.5944881889763813</v>
      </c>
      <c r="AM166" s="378">
        <f t="shared" si="185"/>
        <v>12.524084778420038</v>
      </c>
      <c r="AN166" s="378">
        <f t="shared" si="185"/>
        <v>14.36837029893924</v>
      </c>
      <c r="AO166" s="378">
        <f t="shared" si="185"/>
        <v>5.2833813640730076</v>
      </c>
      <c r="AP166" s="378">
        <f t="shared" si="185"/>
        <v>8.3579154375614557</v>
      </c>
      <c r="AQ166" s="378">
        <f t="shared" si="185"/>
        <v>-0.59582919563059433</v>
      </c>
      <c r="AR166" s="378">
        <f t="shared" si="185"/>
        <v>9.8814229249006236E-2</v>
      </c>
      <c r="AS166" s="378">
        <f t="shared" si="185"/>
        <v>-12.205567451820134</v>
      </c>
      <c r="AT166" s="378">
        <f t="shared" si="163"/>
        <v>3.7291462217860616</v>
      </c>
      <c r="AU166" s="378">
        <f t="shared" si="163"/>
        <v>2.0874751491053765</v>
      </c>
      <c r="AV166" s="378">
        <f t="shared" si="163"/>
        <v>2.2482893450635357</v>
      </c>
      <c r="AW166" s="378">
        <f t="shared" si="163"/>
        <v>13.017751479289929</v>
      </c>
      <c r="AX166" s="378">
        <f t="shared" si="163"/>
        <v>1.4598540145985481</v>
      </c>
      <c r="AY166" s="378">
        <f t="shared" si="163"/>
        <v>9.149130832570906</v>
      </c>
      <c r="AZ166" s="378">
        <f t="shared" si="163"/>
        <v>7.7959576515880595</v>
      </c>
      <c r="BA166" s="378">
        <f t="shared" si="163"/>
        <v>8.8291746641074873</v>
      </c>
      <c r="BB166" s="378">
        <f t="shared" si="167"/>
        <v>4.4703595724003824</v>
      </c>
      <c r="BC166" s="378">
        <f t="shared" si="167"/>
        <v>6.4971751412429297</v>
      </c>
      <c r="BD166" s="378">
        <f t="shared" si="167"/>
        <v>6.1507936507936538</v>
      </c>
      <c r="BE166" s="378">
        <f t="shared" si="167"/>
        <v>7.472324723247227</v>
      </c>
      <c r="BF166" s="378">
        <f t="shared" si="167"/>
        <v>3.5372848948374789</v>
      </c>
      <c r="BG166" s="378">
        <f t="shared" si="167"/>
        <v>4.1420118343195149</v>
      </c>
    </row>
    <row r="167" spans="1:59" x14ac:dyDescent="0.2">
      <c r="A167" s="379">
        <v>41791</v>
      </c>
      <c r="B167" s="373">
        <f t="shared" ref="B167:AF167" si="186">(B80-B68)/B68*100</f>
        <v>7.2195121951219559</v>
      </c>
      <c r="C167" s="378">
        <f t="shared" si="186"/>
        <v>10.95617529880478</v>
      </c>
      <c r="D167" s="378">
        <f t="shared" si="186"/>
        <v>11.254980079681271</v>
      </c>
      <c r="E167" s="378">
        <f t="shared" si="186"/>
        <v>12.337011033099294</v>
      </c>
      <c r="F167" s="378">
        <f t="shared" si="186"/>
        <v>12.359550561797747</v>
      </c>
      <c r="G167" s="378">
        <f t="shared" si="186"/>
        <v>8.4600760456273676</v>
      </c>
      <c r="H167" s="378">
        <f t="shared" si="186"/>
        <v>11.6523400191022</v>
      </c>
      <c r="I167" s="378">
        <f t="shared" si="186"/>
        <v>0.99502487562189057</v>
      </c>
      <c r="J167" s="378">
        <f t="shared" si="186"/>
        <v>6.6017316017315943</v>
      </c>
      <c r="K167" s="378">
        <f t="shared" si="186"/>
        <v>14.455445544554449</v>
      </c>
      <c r="L167" s="378">
        <f t="shared" si="186"/>
        <v>5.7835820895522421</v>
      </c>
      <c r="M167" s="378">
        <f t="shared" si="186"/>
        <v>8.3333333333333393</v>
      </c>
      <c r="N167" s="378">
        <f t="shared" si="186"/>
        <v>6.126482213438738</v>
      </c>
      <c r="O167" s="378">
        <f t="shared" si="186"/>
        <v>9.961685823754781</v>
      </c>
      <c r="P167" s="378">
        <f t="shared" si="186"/>
        <v>4.8902195608782346</v>
      </c>
      <c r="Q167" s="378">
        <f t="shared" si="186"/>
        <v>5.9885931558935335</v>
      </c>
      <c r="R167" s="378">
        <f t="shared" si="186"/>
        <v>5.4716981132075446</v>
      </c>
      <c r="S167" s="378">
        <f t="shared" si="186"/>
        <v>9.0140845070422486</v>
      </c>
      <c r="T167" s="378">
        <f t="shared" si="186"/>
        <v>7.7603143418467635</v>
      </c>
      <c r="U167" s="378">
        <f t="shared" si="186"/>
        <v>3.7383177570093453</v>
      </c>
      <c r="V167" s="378">
        <f t="shared" si="186"/>
        <v>7.6848249027237419</v>
      </c>
      <c r="W167" s="378">
        <f t="shared" si="186"/>
        <v>4.6719681908548738</v>
      </c>
      <c r="X167" s="378">
        <f t="shared" si="186"/>
        <v>4.055390702274984</v>
      </c>
      <c r="Y167" s="378">
        <f t="shared" si="186"/>
        <v>6.0301507537688437</v>
      </c>
      <c r="Z167" s="378">
        <f t="shared" si="186"/>
        <v>5.807086614173234</v>
      </c>
      <c r="AA167" s="378">
        <f t="shared" si="186"/>
        <v>5.1556420233463012</v>
      </c>
      <c r="AB167" s="378">
        <f t="shared" si="186"/>
        <v>4.6829268292682897</v>
      </c>
      <c r="AC167" s="378">
        <f t="shared" si="186"/>
        <v>9.1089108910891117</v>
      </c>
      <c r="AD167" s="378">
        <f t="shared" si="186"/>
        <v>7.7999999999999972</v>
      </c>
      <c r="AE167" s="378">
        <f t="shared" si="186"/>
        <v>6.7000000000000028</v>
      </c>
      <c r="AF167" s="378">
        <f t="shared" si="186"/>
        <v>3.2576505429417542</v>
      </c>
      <c r="AG167" s="378">
        <f t="shared" si="182"/>
        <v>-0.509683995922528</v>
      </c>
      <c r="AH167" s="378">
        <f t="shared" ref="AH167:AS167" si="187">(AH80-AH68)/AH68*100</f>
        <v>5.4671968190854878</v>
      </c>
      <c r="AI167" s="378">
        <f t="shared" si="187"/>
        <v>4.5410628019323696</v>
      </c>
      <c r="AJ167" s="378">
        <f t="shared" si="187"/>
        <v>5.1059730250481667</v>
      </c>
      <c r="AK167" s="378">
        <f t="shared" si="187"/>
        <v>9.4634146341463445</v>
      </c>
      <c r="AL167" s="378">
        <f t="shared" si="187"/>
        <v>6.7913385826771711</v>
      </c>
      <c r="AM167" s="378">
        <f t="shared" si="187"/>
        <v>11.918604651162788</v>
      </c>
      <c r="AN167" s="378">
        <f t="shared" si="187"/>
        <v>13.300970873786412</v>
      </c>
      <c r="AO167" s="378">
        <f t="shared" si="187"/>
        <v>6.4547206165703308</v>
      </c>
      <c r="AP167" s="378">
        <f t="shared" si="187"/>
        <v>8.4066471163245442</v>
      </c>
      <c r="AQ167" s="378">
        <f t="shared" si="187"/>
        <v>-1.282051282051293</v>
      </c>
      <c r="AR167" s="378">
        <f t="shared" si="187"/>
        <v>-0.5888125613346501</v>
      </c>
      <c r="AS167" s="378">
        <f t="shared" si="187"/>
        <v>-11.789924973204716</v>
      </c>
      <c r="AT167" s="378">
        <f t="shared" ref="AT167:BA176" si="188">(AT80-AT68)/AT68*100</f>
        <v>3.9292730844793713</v>
      </c>
      <c r="AU167" s="378">
        <f t="shared" si="188"/>
        <v>3.1093279839518497</v>
      </c>
      <c r="AV167" s="378">
        <f t="shared" si="188"/>
        <v>1.9493177387914233</v>
      </c>
      <c r="AW167" s="378">
        <f t="shared" si="188"/>
        <v>11.067961165048549</v>
      </c>
      <c r="AX167" s="378">
        <f t="shared" si="188"/>
        <v>4.2056074766355138</v>
      </c>
      <c r="AY167" s="378">
        <f t="shared" si="188"/>
        <v>9.149130832570906</v>
      </c>
      <c r="AZ167" s="378">
        <f t="shared" si="188"/>
        <v>7.1222329162656317</v>
      </c>
      <c r="BA167" s="378">
        <f t="shared" si="188"/>
        <v>7.6628352490421454</v>
      </c>
      <c r="BB167" s="378">
        <f t="shared" ref="BB167:BB186" si="189">(BB80-BB68)/BB68*100</f>
        <v>5.3658536585365857</v>
      </c>
      <c r="BC167" s="378">
        <f t="shared" ref="BC167:BG167" si="190">(BC80-BC68)/BC68*100</f>
        <v>6.7860508953817176</v>
      </c>
      <c r="BD167" s="378">
        <f t="shared" si="190"/>
        <v>7.5173095944609383</v>
      </c>
      <c r="BE167" s="378">
        <f t="shared" si="190"/>
        <v>7.4792243767313096</v>
      </c>
      <c r="BF167" s="378">
        <f t="shared" si="190"/>
        <v>3.5372848948374789</v>
      </c>
      <c r="BG167" s="378">
        <f t="shared" si="190"/>
        <v>4.1420118343195149</v>
      </c>
    </row>
    <row r="168" spans="1:59" x14ac:dyDescent="0.2">
      <c r="A168" s="379">
        <v>41821</v>
      </c>
      <c r="B168" s="373">
        <f t="shared" ref="B168:AF168" si="191">(B81-B69)/B69*100</f>
        <v>6.750241080038573</v>
      </c>
      <c r="C168" s="378">
        <f t="shared" si="191"/>
        <v>9.1988130563798336</v>
      </c>
      <c r="D168" s="378">
        <f t="shared" si="191"/>
        <v>9.3966369930761626</v>
      </c>
      <c r="E168" s="378">
        <f t="shared" si="191"/>
        <v>8.8381330685203494</v>
      </c>
      <c r="F168" s="378">
        <f t="shared" si="191"/>
        <v>11.902339776195324</v>
      </c>
      <c r="G168" s="378">
        <f t="shared" si="191"/>
        <v>5.1546391752577314</v>
      </c>
      <c r="H168" s="378">
        <f t="shared" si="191"/>
        <v>12.158341187558912</v>
      </c>
      <c r="I168" s="378">
        <f t="shared" si="191"/>
        <v>-0.60422960725074959</v>
      </c>
      <c r="J168" s="378">
        <f t="shared" si="191"/>
        <v>6.6810344827586245</v>
      </c>
      <c r="K168" s="378">
        <f t="shared" si="191"/>
        <v>10.428849902534116</v>
      </c>
      <c r="L168" s="378">
        <f t="shared" si="191"/>
        <v>6.6231343283582031</v>
      </c>
      <c r="M168" s="378">
        <f t="shared" si="191"/>
        <v>7.1146245059288553</v>
      </c>
      <c r="N168" s="378">
        <f t="shared" si="191"/>
        <v>6.3976377952755907</v>
      </c>
      <c r="O168" s="378">
        <f t="shared" si="191"/>
        <v>10.782442748091601</v>
      </c>
      <c r="P168" s="378">
        <f t="shared" si="191"/>
        <v>5.069582504970187</v>
      </c>
      <c r="Q168" s="378">
        <f t="shared" si="191"/>
        <v>6.0377358490566095</v>
      </c>
      <c r="R168" s="378">
        <f t="shared" si="191"/>
        <v>4.9765258215962414</v>
      </c>
      <c r="S168" s="378">
        <f t="shared" si="191"/>
        <v>8.2089552238805936</v>
      </c>
      <c r="T168" s="378">
        <f t="shared" si="191"/>
        <v>5.7859209257473481</v>
      </c>
      <c r="U168" s="378">
        <f t="shared" si="191"/>
        <v>3.7383177570093453</v>
      </c>
      <c r="V168" s="378">
        <f t="shared" si="191"/>
        <v>9.4646271510516318</v>
      </c>
      <c r="W168" s="378">
        <f t="shared" si="191"/>
        <v>4.8707753479125309</v>
      </c>
      <c r="X168" s="378">
        <f t="shared" si="191"/>
        <v>4.0513833992094801</v>
      </c>
      <c r="Y168" s="378">
        <f t="shared" si="191"/>
        <v>6.3316582914572832</v>
      </c>
      <c r="Z168" s="378">
        <f t="shared" si="191"/>
        <v>6.1479346781940505</v>
      </c>
      <c r="AA168" s="378">
        <f t="shared" si="191"/>
        <v>5.1556420233463012</v>
      </c>
      <c r="AB168" s="378">
        <f t="shared" si="191"/>
        <v>4.6829268292682897</v>
      </c>
      <c r="AC168" s="378">
        <f t="shared" si="191"/>
        <v>8.7944664031620459</v>
      </c>
      <c r="AD168" s="378">
        <f t="shared" si="191"/>
        <v>9.3692022263450916</v>
      </c>
      <c r="AE168" s="378">
        <f t="shared" si="191"/>
        <v>7.3102155576382346</v>
      </c>
      <c r="AF168" s="378">
        <f t="shared" si="191"/>
        <v>3.458498023715415</v>
      </c>
      <c r="AG168" s="378">
        <f t="shared" si="182"/>
        <v>-0.71210579857579126</v>
      </c>
      <c r="AH168" s="378">
        <f t="shared" ref="AH168:AS168" si="192">(AH81-AH69)/AH69*100</f>
        <v>5.367793240556666</v>
      </c>
      <c r="AI168" s="378">
        <f t="shared" si="192"/>
        <v>5.0387596899224834</v>
      </c>
      <c r="AJ168" s="378">
        <f t="shared" si="192"/>
        <v>5.3897978825793977</v>
      </c>
      <c r="AK168" s="378">
        <f t="shared" si="192"/>
        <v>7.6117982873453851</v>
      </c>
      <c r="AL168" s="378">
        <f t="shared" si="192"/>
        <v>6.1643835616438327</v>
      </c>
      <c r="AM168" s="378">
        <f t="shared" si="192"/>
        <v>7.7981651376146797</v>
      </c>
      <c r="AN168" s="378">
        <f t="shared" si="192"/>
        <v>8.2577132486388329</v>
      </c>
      <c r="AO168" s="378">
        <f t="shared" si="192"/>
        <v>6.2439961575408267</v>
      </c>
      <c r="AP168" s="378">
        <f t="shared" si="192"/>
        <v>8.4066471163245442</v>
      </c>
      <c r="AQ168" s="378">
        <f t="shared" si="192"/>
        <v>-1.5732546705998118</v>
      </c>
      <c r="AR168" s="378">
        <f t="shared" si="192"/>
        <v>-0.97751710654936463</v>
      </c>
      <c r="AS168" s="378">
        <f t="shared" si="192"/>
        <v>-13.183279742765272</v>
      </c>
      <c r="AT168" s="378">
        <f t="shared" si="188"/>
        <v>4.635108481262316</v>
      </c>
      <c r="AU168" s="378">
        <f t="shared" si="188"/>
        <v>3.1124497991967961</v>
      </c>
      <c r="AV168" s="378">
        <f t="shared" si="188"/>
        <v>2.4366471734892792</v>
      </c>
      <c r="AW168" s="378">
        <f t="shared" si="188"/>
        <v>14.370664023785926</v>
      </c>
      <c r="AX168" s="378">
        <f t="shared" si="188"/>
        <v>5.4716981132075446</v>
      </c>
      <c r="AY168" s="378">
        <f t="shared" si="188"/>
        <v>9.149130832570906</v>
      </c>
      <c r="AZ168" s="378">
        <f t="shared" si="188"/>
        <v>8.1888246628131025</v>
      </c>
      <c r="BA168" s="378">
        <f t="shared" si="188"/>
        <v>8.7248322147651081</v>
      </c>
      <c r="BB168" s="378">
        <f t="shared" si="189"/>
        <v>6.4579256360078219</v>
      </c>
      <c r="BC168" s="378">
        <f t="shared" ref="BC168:BG176" si="193">(BC81-BC69)/BC69*100</f>
        <v>6.9679849340866209</v>
      </c>
      <c r="BD168" s="378">
        <f t="shared" si="193"/>
        <v>8.0080080080080087</v>
      </c>
      <c r="BE168" s="378">
        <f t="shared" si="193"/>
        <v>7.6638965835641715</v>
      </c>
      <c r="BF168" s="378">
        <f t="shared" si="193"/>
        <v>4.6533713200379925</v>
      </c>
      <c r="BG168" s="378">
        <f t="shared" si="193"/>
        <v>4.0975609756097588</v>
      </c>
    </row>
    <row r="169" spans="1:59" x14ac:dyDescent="0.2">
      <c r="A169" s="379">
        <v>41852</v>
      </c>
      <c r="B169" s="373">
        <f t="shared" ref="B169:AF169" si="194">(B82-B70)/B70*100</f>
        <v>6.7307692307692308</v>
      </c>
      <c r="C169" s="378">
        <f t="shared" si="194"/>
        <v>9.3596059113300498</v>
      </c>
      <c r="D169" s="378">
        <f t="shared" si="194"/>
        <v>9.4674556213017702</v>
      </c>
      <c r="E169" s="378">
        <f t="shared" si="194"/>
        <v>8.3661417322834648</v>
      </c>
      <c r="F169" s="378">
        <f t="shared" si="194"/>
        <v>11.468812877263572</v>
      </c>
      <c r="G169" s="378">
        <f t="shared" si="194"/>
        <v>4.8372093023255838</v>
      </c>
      <c r="H169" s="378">
        <f t="shared" si="194"/>
        <v>13.962264150943394</v>
      </c>
      <c r="I169" s="378">
        <f t="shared" si="194"/>
        <v>-0.90543259557344624</v>
      </c>
      <c r="J169" s="378">
        <f t="shared" si="194"/>
        <v>7.5808249721293173</v>
      </c>
      <c r="K169" s="378">
        <f t="shared" si="194"/>
        <v>11.221449851042697</v>
      </c>
      <c r="L169" s="378">
        <f t="shared" si="194"/>
        <v>5.3406998158379482</v>
      </c>
      <c r="M169" s="378">
        <f t="shared" si="194"/>
        <v>10.468594217347956</v>
      </c>
      <c r="N169" s="378">
        <f t="shared" si="194"/>
        <v>6.7895247332686717</v>
      </c>
      <c r="O169" s="378">
        <f t="shared" si="194"/>
        <v>11.017740429505146</v>
      </c>
      <c r="P169" s="378">
        <f t="shared" si="194"/>
        <v>5.4955839057899842</v>
      </c>
      <c r="Q169" s="378">
        <f t="shared" si="194"/>
        <v>6.3969896519285019</v>
      </c>
      <c r="R169" s="378">
        <f t="shared" si="194"/>
        <v>5.2483598875351394</v>
      </c>
      <c r="S169" s="378">
        <f t="shared" si="194"/>
        <v>8.2013047530288894</v>
      </c>
      <c r="T169" s="378">
        <f t="shared" si="194"/>
        <v>6.2560153994225214</v>
      </c>
      <c r="U169" s="378">
        <f t="shared" si="194"/>
        <v>4.1044776119402906</v>
      </c>
      <c r="V169" s="378">
        <f t="shared" si="194"/>
        <v>9.8953377735490058</v>
      </c>
      <c r="W169" s="378">
        <f t="shared" si="194"/>
        <v>4.7477744807121773</v>
      </c>
      <c r="X169" s="378">
        <f t="shared" si="194"/>
        <v>4.1338582677165387</v>
      </c>
      <c r="Y169" s="378">
        <f t="shared" si="194"/>
        <v>5.9000000000000057</v>
      </c>
      <c r="Z169" s="378">
        <f t="shared" si="194"/>
        <v>6.0460652591170794</v>
      </c>
      <c r="AA169" s="378">
        <f t="shared" si="194"/>
        <v>5.1556420233463012</v>
      </c>
      <c r="AB169" s="378">
        <f t="shared" si="194"/>
        <v>4.6829268292682897</v>
      </c>
      <c r="AC169" s="378">
        <f t="shared" si="194"/>
        <v>6.0869565217391282</v>
      </c>
      <c r="AD169" s="378">
        <f t="shared" si="194"/>
        <v>9.3692022263450916</v>
      </c>
      <c r="AE169" s="378">
        <f t="shared" si="194"/>
        <v>7.3102155576382346</v>
      </c>
      <c r="AF169" s="378">
        <f t="shared" si="194"/>
        <v>3.6633663366336657</v>
      </c>
      <c r="AG169" s="378">
        <f t="shared" si="182"/>
        <v>-0.30800821355237301</v>
      </c>
      <c r="AH169" s="378">
        <f t="shared" ref="AH169:AS169" si="195">(AH82-AH70)/AH70*100</f>
        <v>5.3921568627450984</v>
      </c>
      <c r="AI169" s="378">
        <f t="shared" si="195"/>
        <v>5.1506316812439232</v>
      </c>
      <c r="AJ169" s="378">
        <f t="shared" si="195"/>
        <v>5.4966248794599837</v>
      </c>
      <c r="AK169" s="378">
        <f t="shared" si="195"/>
        <v>6.8738229755178875</v>
      </c>
      <c r="AL169" s="378">
        <f t="shared" si="195"/>
        <v>7.1219512195121917</v>
      </c>
      <c r="AM169" s="378">
        <f t="shared" si="195"/>
        <v>5.8505850585058505</v>
      </c>
      <c r="AN169" s="378">
        <f t="shared" si="195"/>
        <v>5.5752212389380507</v>
      </c>
      <c r="AO169" s="378">
        <f t="shared" si="195"/>
        <v>6.4485081809432039</v>
      </c>
      <c r="AP169" s="378">
        <f t="shared" si="195"/>
        <v>8.3984374999999947</v>
      </c>
      <c r="AQ169" s="378">
        <f t="shared" si="195"/>
        <v>-1.3738959764475029</v>
      </c>
      <c r="AR169" s="378">
        <f t="shared" si="195"/>
        <v>-0.97465886939571167</v>
      </c>
      <c r="AS169" s="378">
        <f t="shared" si="195"/>
        <v>-9.071038251366117</v>
      </c>
      <c r="AT169" s="378">
        <f t="shared" si="188"/>
        <v>4.0235525024533798</v>
      </c>
      <c r="AU169" s="378">
        <f t="shared" si="188"/>
        <v>2.6052104208416917</v>
      </c>
      <c r="AV169" s="378">
        <f t="shared" si="188"/>
        <v>2.4366471734892792</v>
      </c>
      <c r="AW169" s="378">
        <f t="shared" si="188"/>
        <v>11.456310679611647</v>
      </c>
      <c r="AX169" s="378">
        <f t="shared" si="188"/>
        <v>3.9449541284403642</v>
      </c>
      <c r="AY169" s="378">
        <f t="shared" si="188"/>
        <v>9.149130832570906</v>
      </c>
      <c r="AZ169" s="378">
        <f t="shared" si="188"/>
        <v>9.1346153846153832</v>
      </c>
      <c r="BA169" s="378">
        <f t="shared" si="188"/>
        <v>9.386973180076625</v>
      </c>
      <c r="BB169" s="378">
        <f t="shared" si="189"/>
        <v>8.0582524271844633</v>
      </c>
      <c r="BC169" s="378">
        <f t="shared" si="193"/>
        <v>6.954887218045104</v>
      </c>
      <c r="BD169" s="378">
        <f t="shared" si="193"/>
        <v>7.8295341922695645</v>
      </c>
      <c r="BE169" s="378">
        <f t="shared" si="193"/>
        <v>7.6638965835641715</v>
      </c>
      <c r="BF169" s="378">
        <f t="shared" si="193"/>
        <v>4.5540796963946839</v>
      </c>
      <c r="BG169" s="378">
        <f t="shared" si="193"/>
        <v>4.0975609756097588</v>
      </c>
    </row>
    <row r="170" spans="1:59" x14ac:dyDescent="0.2">
      <c r="A170" s="379">
        <v>41883</v>
      </c>
      <c r="B170" s="373">
        <f t="shared" ref="B170:AF170" si="196">(B83-B71)/B71*100</f>
        <v>6.226053639846743</v>
      </c>
      <c r="C170" s="378">
        <f t="shared" si="196"/>
        <v>8.4066471163245442</v>
      </c>
      <c r="D170" s="378">
        <f t="shared" si="196"/>
        <v>8.6105675146771006</v>
      </c>
      <c r="E170" s="378">
        <f t="shared" si="196"/>
        <v>7.1150097465887061</v>
      </c>
      <c r="F170" s="378">
        <f t="shared" si="196"/>
        <v>10.279441117764469</v>
      </c>
      <c r="G170" s="378">
        <f t="shared" si="196"/>
        <v>3.7788018433179671</v>
      </c>
      <c r="H170" s="378">
        <f t="shared" si="196"/>
        <v>14.730878186968832</v>
      </c>
      <c r="I170" s="378">
        <f t="shared" si="196"/>
        <v>-1.5952143569292068</v>
      </c>
      <c r="J170" s="378">
        <f t="shared" si="196"/>
        <v>8.4245076586433125</v>
      </c>
      <c r="K170" s="378">
        <f t="shared" si="196"/>
        <v>9.950738916256153</v>
      </c>
      <c r="L170" s="378">
        <f t="shared" si="196"/>
        <v>4.9360146252285109</v>
      </c>
      <c r="M170" s="378">
        <f t="shared" si="196"/>
        <v>10.337972166998018</v>
      </c>
      <c r="N170" s="378">
        <f t="shared" si="196"/>
        <v>5.7581573896353166</v>
      </c>
      <c r="O170" s="378">
        <f t="shared" si="196"/>
        <v>8.20419325432999</v>
      </c>
      <c r="P170" s="378">
        <f t="shared" si="196"/>
        <v>4.9707602339181376</v>
      </c>
      <c r="Q170" s="378">
        <f t="shared" si="196"/>
        <v>6.3088512241054637</v>
      </c>
      <c r="R170" s="378">
        <f t="shared" si="196"/>
        <v>5.4460093896713584</v>
      </c>
      <c r="S170" s="378">
        <f t="shared" si="196"/>
        <v>8.988764044943828</v>
      </c>
      <c r="T170" s="378">
        <f t="shared" si="196"/>
        <v>6.2560153994225214</v>
      </c>
      <c r="U170" s="378">
        <f t="shared" si="196"/>
        <v>4.1083099906629377</v>
      </c>
      <c r="V170" s="378">
        <f t="shared" si="196"/>
        <v>9.3244529019981073</v>
      </c>
      <c r="W170" s="378">
        <f t="shared" si="196"/>
        <v>5.2268244575936853</v>
      </c>
      <c r="X170" s="378">
        <f t="shared" si="196"/>
        <v>4.4117647058823533</v>
      </c>
      <c r="Y170" s="378">
        <f t="shared" si="196"/>
        <v>7.1928071928071962</v>
      </c>
      <c r="Z170" s="378">
        <f t="shared" si="196"/>
        <v>6.0171919770773608</v>
      </c>
      <c r="AA170" s="378">
        <f t="shared" si="196"/>
        <v>5.1059730250481667</v>
      </c>
      <c r="AB170" s="378">
        <f t="shared" si="196"/>
        <v>4.8449612403100772</v>
      </c>
      <c r="AC170" s="378">
        <f t="shared" si="196"/>
        <v>6.2741312741312738</v>
      </c>
      <c r="AD170" s="378">
        <f t="shared" si="196"/>
        <v>9.3692022263450916</v>
      </c>
      <c r="AE170" s="378">
        <f t="shared" si="196"/>
        <v>7.3102155576382346</v>
      </c>
      <c r="AF170" s="378">
        <f t="shared" si="196"/>
        <v>3.3464566929133919</v>
      </c>
      <c r="AG170" s="378">
        <f t="shared" si="182"/>
        <v>-1.3471502590673545</v>
      </c>
      <c r="AH170" s="378">
        <f t="shared" ref="AH170:AS170" si="197">(AH83-AH71)/AH71*100</f>
        <v>5.5179090029041662</v>
      </c>
      <c r="AI170" s="378">
        <f t="shared" si="197"/>
        <v>5.0912584053794543</v>
      </c>
      <c r="AJ170" s="378">
        <f t="shared" si="197"/>
        <v>5.3794428434197972</v>
      </c>
      <c r="AK170" s="378">
        <f t="shared" si="197"/>
        <v>5.0751879699248033</v>
      </c>
      <c r="AL170" s="378">
        <f t="shared" si="197"/>
        <v>6.292352371732818</v>
      </c>
      <c r="AM170" s="378">
        <f t="shared" si="197"/>
        <v>1.8034265103697025</v>
      </c>
      <c r="AN170" s="378">
        <f t="shared" si="197"/>
        <v>0.88809946714031984</v>
      </c>
      <c r="AO170" s="378">
        <f t="shared" si="197"/>
        <v>5.5502392344497578</v>
      </c>
      <c r="AP170" s="378">
        <f t="shared" si="197"/>
        <v>8.9407191448007648</v>
      </c>
      <c r="AQ170" s="378">
        <f t="shared" si="197"/>
        <v>-1.0826771653543252</v>
      </c>
      <c r="AR170" s="378">
        <f t="shared" si="197"/>
        <v>-0.7812500000000111</v>
      </c>
      <c r="AS170" s="378">
        <f t="shared" si="197"/>
        <v>-7.6411960132890266</v>
      </c>
      <c r="AT170" s="378">
        <f t="shared" si="188"/>
        <v>3.7073170731707288</v>
      </c>
      <c r="AU170" s="378">
        <f t="shared" si="188"/>
        <v>2.9029029029028939</v>
      </c>
      <c r="AV170" s="378">
        <f t="shared" si="188"/>
        <v>2.336903602726379</v>
      </c>
      <c r="AW170" s="378">
        <f t="shared" si="188"/>
        <v>10.20992366412214</v>
      </c>
      <c r="AX170" s="378">
        <f t="shared" si="188"/>
        <v>2.3090586145648389</v>
      </c>
      <c r="AY170" s="378">
        <f t="shared" si="188"/>
        <v>9.149130832570906</v>
      </c>
      <c r="AZ170" s="378">
        <f t="shared" si="188"/>
        <v>9.0211132437619881</v>
      </c>
      <c r="BA170" s="378">
        <f t="shared" si="188"/>
        <v>9.3600764087870072</v>
      </c>
      <c r="BB170" s="378">
        <f t="shared" si="189"/>
        <v>7.9766536964980581</v>
      </c>
      <c r="BC170" s="378">
        <f t="shared" si="193"/>
        <v>6.766917293233071</v>
      </c>
      <c r="BD170" s="378">
        <f t="shared" si="193"/>
        <v>6.403940886699508</v>
      </c>
      <c r="BE170" s="378">
        <f t="shared" si="193"/>
        <v>7.763401109057293</v>
      </c>
      <c r="BF170" s="378">
        <f t="shared" si="193"/>
        <v>4.5540796963946839</v>
      </c>
      <c r="BG170" s="378">
        <f t="shared" si="193"/>
        <v>4.0975609756097588</v>
      </c>
    </row>
    <row r="171" spans="1:59" x14ac:dyDescent="0.2">
      <c r="A171" s="379">
        <v>41913</v>
      </c>
      <c r="B171" s="373">
        <f t="shared" ref="B171:AF171" si="198">(B84-B72)/B72*100</f>
        <v>6.2200956937799043</v>
      </c>
      <c r="C171" s="378">
        <f t="shared" si="198"/>
        <v>8.5043988269794752</v>
      </c>
      <c r="D171" s="378">
        <f t="shared" si="198"/>
        <v>8.6105675146771006</v>
      </c>
      <c r="E171" s="378">
        <f t="shared" si="198"/>
        <v>4.9370764762826802</v>
      </c>
      <c r="F171" s="378">
        <f t="shared" si="198"/>
        <v>12.942366026289179</v>
      </c>
      <c r="G171" s="378">
        <f t="shared" si="198"/>
        <v>5.6232427366447988</v>
      </c>
      <c r="H171" s="378">
        <f t="shared" si="198"/>
        <v>15.033301617507147</v>
      </c>
      <c r="I171" s="378">
        <f t="shared" si="198"/>
        <v>-3.4550839091806513</v>
      </c>
      <c r="J171" s="378">
        <f t="shared" si="198"/>
        <v>5.3191489361702127</v>
      </c>
      <c r="K171" s="378">
        <f t="shared" si="198"/>
        <v>10.361681329423273</v>
      </c>
      <c r="L171" s="378">
        <f t="shared" si="198"/>
        <v>5.4730983302411929</v>
      </c>
      <c r="M171" s="378">
        <f t="shared" si="198"/>
        <v>11.839530332681012</v>
      </c>
      <c r="N171" s="378">
        <f t="shared" si="198"/>
        <v>5.0572519083969443</v>
      </c>
      <c r="O171" s="378">
        <f t="shared" si="198"/>
        <v>7.1103008204193223</v>
      </c>
      <c r="P171" s="378">
        <f t="shared" si="198"/>
        <v>4.4530493707647709</v>
      </c>
      <c r="Q171" s="378">
        <f t="shared" si="198"/>
        <v>6.9288389513108672</v>
      </c>
      <c r="R171" s="378">
        <f t="shared" si="198"/>
        <v>6.3432835820895495</v>
      </c>
      <c r="S171" s="378">
        <f t="shared" si="198"/>
        <v>10.670443814919732</v>
      </c>
      <c r="T171" s="378">
        <f t="shared" si="198"/>
        <v>7.714561234329798</v>
      </c>
      <c r="U171" s="378">
        <f t="shared" si="198"/>
        <v>4.6040515653775325</v>
      </c>
      <c r="V171" s="378">
        <f t="shared" si="198"/>
        <v>8.6174242424242511</v>
      </c>
      <c r="W171" s="378">
        <f t="shared" si="198"/>
        <v>5.3149606299212655</v>
      </c>
      <c r="X171" s="378">
        <f t="shared" si="198"/>
        <v>4.500978473581208</v>
      </c>
      <c r="Y171" s="378">
        <f t="shared" si="198"/>
        <v>7.0787637088733879</v>
      </c>
      <c r="Z171" s="378">
        <f t="shared" si="198"/>
        <v>6.0171919770773608</v>
      </c>
      <c r="AA171" s="378">
        <f t="shared" si="198"/>
        <v>5.1059730250481667</v>
      </c>
      <c r="AB171" s="378">
        <f t="shared" si="198"/>
        <v>4.8449612403100772</v>
      </c>
      <c r="AC171" s="378">
        <f t="shared" si="198"/>
        <v>6.2015503875968907</v>
      </c>
      <c r="AD171" s="378">
        <f t="shared" si="198"/>
        <v>9.3692022263450916</v>
      </c>
      <c r="AE171" s="378">
        <f t="shared" si="198"/>
        <v>7.3102155576382346</v>
      </c>
      <c r="AF171" s="378">
        <f t="shared" si="198"/>
        <v>2.4533856722276743</v>
      </c>
      <c r="AG171" s="378">
        <f t="shared" si="182"/>
        <v>-2.3784901758014447</v>
      </c>
      <c r="AH171" s="378">
        <f t="shared" ref="AH171:AS171" si="199">(AH84-AH72)/AH72*100</f>
        <v>4.6738072054527722</v>
      </c>
      <c r="AI171" s="378">
        <f t="shared" si="199"/>
        <v>4.2938931297709928</v>
      </c>
      <c r="AJ171" s="378">
        <f t="shared" si="199"/>
        <v>5.5555555555555527</v>
      </c>
      <c r="AK171" s="378">
        <f t="shared" si="199"/>
        <v>5.5607917059377998</v>
      </c>
      <c r="AL171" s="378">
        <f t="shared" si="199"/>
        <v>6.0518731988472734</v>
      </c>
      <c r="AM171" s="378">
        <f t="shared" si="199"/>
        <v>3.1050228310502335</v>
      </c>
      <c r="AN171" s="378">
        <f t="shared" si="199"/>
        <v>2.254283137962128</v>
      </c>
      <c r="AO171" s="378">
        <f t="shared" si="199"/>
        <v>6.4237775647171649</v>
      </c>
      <c r="AP171" s="378">
        <f t="shared" si="199"/>
        <v>9.0291262135922299</v>
      </c>
      <c r="AQ171" s="378">
        <f t="shared" si="199"/>
        <v>-1.7629774730656194</v>
      </c>
      <c r="AR171" s="378">
        <f t="shared" si="199"/>
        <v>-1.3592233009708794</v>
      </c>
      <c r="AS171" s="378">
        <f t="shared" si="199"/>
        <v>-8.8664421997755252</v>
      </c>
      <c r="AT171" s="378">
        <f t="shared" si="188"/>
        <v>3.8011695906432807</v>
      </c>
      <c r="AU171" s="378">
        <f t="shared" si="188"/>
        <v>2.8971028971029029</v>
      </c>
      <c r="AV171" s="378">
        <f t="shared" si="188"/>
        <v>2.336903602726379</v>
      </c>
      <c r="AW171" s="378">
        <f t="shared" si="188"/>
        <v>11.206896551724126</v>
      </c>
      <c r="AX171" s="378">
        <f t="shared" si="188"/>
        <v>0.69686411149825545</v>
      </c>
      <c r="AY171" s="378">
        <f t="shared" si="188"/>
        <v>9.149130832570906</v>
      </c>
      <c r="AZ171" s="378">
        <f t="shared" si="188"/>
        <v>8.9080459770114917</v>
      </c>
      <c r="BA171" s="378">
        <f t="shared" si="188"/>
        <v>9.4465648854961888</v>
      </c>
      <c r="BB171" s="378">
        <f t="shared" si="189"/>
        <v>7.37148399612028</v>
      </c>
      <c r="BC171" s="378">
        <f t="shared" si="193"/>
        <v>6.6604127579737424</v>
      </c>
      <c r="BD171" s="378">
        <f t="shared" si="193"/>
        <v>5.1356589147286797</v>
      </c>
      <c r="BE171" s="378">
        <f t="shared" si="193"/>
        <v>7.763401109057293</v>
      </c>
      <c r="BF171" s="378">
        <f t="shared" si="193"/>
        <v>4.5540796963946839</v>
      </c>
      <c r="BG171" s="378">
        <f t="shared" si="193"/>
        <v>4.0975609756097588</v>
      </c>
    </row>
    <row r="172" spans="1:59" x14ac:dyDescent="0.2">
      <c r="A172" s="379">
        <v>41944</v>
      </c>
      <c r="B172" s="373">
        <f t="shared" ref="B172:AF172" si="200">(B85-B73)/B73*100</f>
        <v>6.0229445506692274</v>
      </c>
      <c r="C172" s="378">
        <f t="shared" si="200"/>
        <v>7.5508228460793774</v>
      </c>
      <c r="D172" s="378">
        <f t="shared" si="200"/>
        <v>7.7519379844961236</v>
      </c>
      <c r="E172" s="378">
        <f t="shared" si="200"/>
        <v>3.8647342995169081</v>
      </c>
      <c r="F172" s="378">
        <f t="shared" si="200"/>
        <v>12.896825396825399</v>
      </c>
      <c r="G172" s="378">
        <f t="shared" si="200"/>
        <v>8.6629001883239205</v>
      </c>
      <c r="H172" s="378">
        <f t="shared" si="200"/>
        <v>14.407582938388627</v>
      </c>
      <c r="I172" s="378">
        <f t="shared" si="200"/>
        <v>-2.8056112224448873</v>
      </c>
      <c r="J172" s="378">
        <f t="shared" si="200"/>
        <v>13.130252100840337</v>
      </c>
      <c r="K172" s="378">
        <f t="shared" si="200"/>
        <v>8.133971291866029</v>
      </c>
      <c r="L172" s="378">
        <f t="shared" si="200"/>
        <v>5.6022408963585439</v>
      </c>
      <c r="M172" s="378">
        <f t="shared" si="200"/>
        <v>5.8380414312617726</v>
      </c>
      <c r="N172" s="378">
        <f t="shared" si="200"/>
        <v>4.1745730550284552</v>
      </c>
      <c r="O172" s="378">
        <f t="shared" si="200"/>
        <v>6.5765765765765742</v>
      </c>
      <c r="P172" s="378">
        <f t="shared" si="200"/>
        <v>3.3751205400192865</v>
      </c>
      <c r="Q172" s="378">
        <f t="shared" si="200"/>
        <v>8.5365853658536679</v>
      </c>
      <c r="R172" s="378">
        <f t="shared" si="200"/>
        <v>7.9069767441860463</v>
      </c>
      <c r="S172" s="378">
        <f t="shared" si="200"/>
        <v>10.102899906454628</v>
      </c>
      <c r="T172" s="378">
        <f t="shared" si="200"/>
        <v>7.2336265884653042</v>
      </c>
      <c r="U172" s="378">
        <f t="shared" si="200"/>
        <v>7.4311926605504537</v>
      </c>
      <c r="V172" s="378">
        <f t="shared" si="200"/>
        <v>10.298363811357063</v>
      </c>
      <c r="W172" s="378">
        <f t="shared" si="200"/>
        <v>5.6974459724950854</v>
      </c>
      <c r="X172" s="378">
        <f t="shared" si="200"/>
        <v>5.0781249999999893</v>
      </c>
      <c r="Y172" s="378">
        <f t="shared" si="200"/>
        <v>7.0717131474103523</v>
      </c>
      <c r="Z172" s="378">
        <f t="shared" si="200"/>
        <v>6.0171919770773608</v>
      </c>
      <c r="AA172" s="378">
        <f t="shared" si="200"/>
        <v>5.1059730250481667</v>
      </c>
      <c r="AB172" s="378">
        <f t="shared" si="200"/>
        <v>4.8449612403100772</v>
      </c>
      <c r="AC172" s="378">
        <f t="shared" si="200"/>
        <v>6.2741312741312738</v>
      </c>
      <c r="AD172" s="378">
        <f t="shared" si="200"/>
        <v>9.3692022263450916</v>
      </c>
      <c r="AE172" s="378">
        <f t="shared" si="200"/>
        <v>7.3102155576382346</v>
      </c>
      <c r="AF172" s="378">
        <f t="shared" si="200"/>
        <v>1.8536585365853713</v>
      </c>
      <c r="AG172" s="378">
        <f t="shared" ref="AG172" si="201">(AG85-AG73)/AG73*100</f>
        <v>-3.5015447991760986</v>
      </c>
      <c r="AH172" s="378">
        <f t="shared" ref="AH172:AS172" si="202">(AH85-AH73)/AH73*100</f>
        <v>3.3653846153846154</v>
      </c>
      <c r="AI172" s="378">
        <f t="shared" si="202"/>
        <v>4.1825095057034138</v>
      </c>
      <c r="AJ172" s="378">
        <f t="shared" si="202"/>
        <v>4.3977055449330864</v>
      </c>
      <c r="AK172" s="378">
        <f t="shared" si="202"/>
        <v>5.0236966824644522</v>
      </c>
      <c r="AL172" s="378">
        <f t="shared" si="202"/>
        <v>5.7306590257879648</v>
      </c>
      <c r="AM172" s="378">
        <f t="shared" si="202"/>
        <v>2.1375464684014975</v>
      </c>
      <c r="AN172" s="378">
        <f t="shared" si="202"/>
        <v>1.0138248847926215</v>
      </c>
      <c r="AO172" s="378">
        <f t="shared" si="202"/>
        <v>6.7243035542747371</v>
      </c>
      <c r="AP172" s="378">
        <f t="shared" si="202"/>
        <v>8.9320388349514577</v>
      </c>
      <c r="AQ172" s="378">
        <f t="shared" si="202"/>
        <v>-0.79207920792078934</v>
      </c>
      <c r="AR172" s="378">
        <f t="shared" si="202"/>
        <v>-0.39215686274510358</v>
      </c>
      <c r="AS172" s="378">
        <f t="shared" si="202"/>
        <v>-8.7056128293241635</v>
      </c>
      <c r="AT172" s="378">
        <f t="shared" si="188"/>
        <v>3.6893203883495116</v>
      </c>
      <c r="AU172" s="378">
        <f t="shared" si="188"/>
        <v>2.2749752720079246</v>
      </c>
      <c r="AV172" s="378">
        <f t="shared" si="188"/>
        <v>2.336903602726379</v>
      </c>
      <c r="AW172" s="378">
        <f t="shared" si="188"/>
        <v>11.759082217973244</v>
      </c>
      <c r="AX172" s="378">
        <f t="shared" si="188"/>
        <v>1.1304347826086933</v>
      </c>
      <c r="AY172" s="378">
        <f t="shared" si="188"/>
        <v>9.149130832570906</v>
      </c>
      <c r="AZ172" s="378">
        <f t="shared" si="188"/>
        <v>9.6098953377735583</v>
      </c>
      <c r="BA172" s="378">
        <f t="shared" si="188"/>
        <v>9.8020735155513723</v>
      </c>
      <c r="BB172" s="378">
        <f t="shared" si="189"/>
        <v>8.6914062499999911</v>
      </c>
      <c r="BC172" s="378">
        <f t="shared" si="193"/>
        <v>6.4606741573033766</v>
      </c>
      <c r="BD172" s="378">
        <f t="shared" si="193"/>
        <v>3.4383954154727738</v>
      </c>
      <c r="BE172" s="378">
        <f t="shared" si="193"/>
        <v>7.763401109057293</v>
      </c>
      <c r="BF172" s="378">
        <f t="shared" si="193"/>
        <v>4.5540796963946839</v>
      </c>
      <c r="BG172" s="378">
        <f t="shared" si="193"/>
        <v>4.0975609756097588</v>
      </c>
    </row>
    <row r="173" spans="1:59" x14ac:dyDescent="0.2">
      <c r="A173" s="379">
        <v>41974</v>
      </c>
      <c r="B173" s="373">
        <f t="shared" ref="B173:AF173" si="203">(B86-B74)/B74*100</f>
        <v>5.3231939163498039</v>
      </c>
      <c r="C173" s="378">
        <f t="shared" si="203"/>
        <v>6.9297401347449359</v>
      </c>
      <c r="D173" s="378">
        <f t="shared" si="203"/>
        <v>7.0259865255052905</v>
      </c>
      <c r="E173" s="378">
        <f t="shared" si="203"/>
        <v>2.7671755725190894</v>
      </c>
      <c r="F173" s="378">
        <f t="shared" si="203"/>
        <v>12.252964426877462</v>
      </c>
      <c r="G173" s="378">
        <f t="shared" si="203"/>
        <v>8.1904761904761862</v>
      </c>
      <c r="H173" s="378">
        <f t="shared" si="203"/>
        <v>13.683223992502338</v>
      </c>
      <c r="I173" s="378">
        <f t="shared" si="203"/>
        <v>-5.2734375000000053</v>
      </c>
      <c r="J173" s="378">
        <f t="shared" si="203"/>
        <v>7.9055441478439308</v>
      </c>
      <c r="K173" s="378">
        <f t="shared" si="203"/>
        <v>7.8109932497589147</v>
      </c>
      <c r="L173" s="378">
        <f t="shared" si="203"/>
        <v>6.1922365988909451</v>
      </c>
      <c r="M173" s="378">
        <f t="shared" si="203"/>
        <v>6.9128787878787987</v>
      </c>
      <c r="N173" s="378">
        <f t="shared" si="203"/>
        <v>4.5933014354066959</v>
      </c>
      <c r="O173" s="378">
        <f t="shared" si="203"/>
        <v>8.4776663628076552</v>
      </c>
      <c r="P173" s="378">
        <f t="shared" si="203"/>
        <v>3.4046692607003894</v>
      </c>
      <c r="Q173" s="378">
        <f t="shared" si="203"/>
        <v>8.6466165413533727</v>
      </c>
      <c r="R173" s="378">
        <f t="shared" si="203"/>
        <v>8.5126286248830638</v>
      </c>
      <c r="S173" s="378">
        <f t="shared" si="203"/>
        <v>10.953729933899901</v>
      </c>
      <c r="T173" s="378">
        <f t="shared" si="203"/>
        <v>8.4066471163245442</v>
      </c>
      <c r="U173" s="378">
        <f t="shared" si="203"/>
        <v>7.8413284132841321</v>
      </c>
      <c r="V173" s="378">
        <f t="shared" si="203"/>
        <v>9.3511450381679371</v>
      </c>
      <c r="W173" s="378">
        <f t="shared" si="203"/>
        <v>5.2785923753665749</v>
      </c>
      <c r="X173" s="378">
        <f t="shared" si="203"/>
        <v>4.4616876818622782</v>
      </c>
      <c r="Y173" s="378">
        <f t="shared" si="203"/>
        <v>6.752730883813304</v>
      </c>
      <c r="Z173" s="378">
        <f t="shared" si="203"/>
        <v>5.7874762808349089</v>
      </c>
      <c r="AA173" s="378">
        <f t="shared" si="203"/>
        <v>4.6622264509990536</v>
      </c>
      <c r="AB173" s="378">
        <f t="shared" si="203"/>
        <v>4.4061302681992283</v>
      </c>
      <c r="AC173" s="378">
        <f t="shared" si="203"/>
        <v>6.262042389210019</v>
      </c>
      <c r="AD173" s="378">
        <f t="shared" si="203"/>
        <v>9.3692022263450916</v>
      </c>
      <c r="AE173" s="378">
        <f t="shared" si="203"/>
        <v>7.3102155576382346</v>
      </c>
      <c r="AF173" s="378">
        <f t="shared" si="203"/>
        <v>1.8518518518518576</v>
      </c>
      <c r="AG173" s="378">
        <f t="shared" ref="AG173:AG179" si="204">(AG86-AG74)/AG74*100</f>
        <v>-3.1958762886597878</v>
      </c>
      <c r="AH173" s="378">
        <f t="shared" ref="AH173:AS173" si="205">(AH86-AH74)/AH74*100</f>
        <v>2.3032629558541187</v>
      </c>
      <c r="AI173" s="378">
        <f t="shared" si="205"/>
        <v>4.6577946768060752</v>
      </c>
      <c r="AJ173" s="378">
        <f t="shared" si="205"/>
        <v>5.2833813640730076</v>
      </c>
      <c r="AK173" s="378">
        <f t="shared" si="205"/>
        <v>1.6822429906542029</v>
      </c>
      <c r="AL173" s="378">
        <f t="shared" si="205"/>
        <v>5.9216809933142338</v>
      </c>
      <c r="AM173" s="378">
        <f t="shared" si="205"/>
        <v>-3.2198712051517941</v>
      </c>
      <c r="AN173" s="378">
        <f t="shared" si="205"/>
        <v>-5.6414922656960895</v>
      </c>
      <c r="AO173" s="378">
        <f t="shared" si="205"/>
        <v>7.1290944123314119</v>
      </c>
      <c r="AP173" s="378">
        <f t="shared" si="205"/>
        <v>4.8598130841121527</v>
      </c>
      <c r="AQ173" s="378">
        <f t="shared" si="205"/>
        <v>-1.683168316831686</v>
      </c>
      <c r="AR173" s="378">
        <f t="shared" si="205"/>
        <v>-1.2745098039215659</v>
      </c>
      <c r="AS173" s="378">
        <f t="shared" si="205"/>
        <v>-9.0173410404624246</v>
      </c>
      <c r="AT173" s="378">
        <f t="shared" si="188"/>
        <v>3.6857419980601471</v>
      </c>
      <c r="AU173" s="378">
        <f t="shared" si="188"/>
        <v>1.7804154302670738</v>
      </c>
      <c r="AV173" s="378">
        <f t="shared" si="188"/>
        <v>2.6290165530671885</v>
      </c>
      <c r="AW173" s="378">
        <f t="shared" si="188"/>
        <v>11.669829222011382</v>
      </c>
      <c r="AX173" s="378">
        <f t="shared" si="188"/>
        <v>2.3560209424083793</v>
      </c>
      <c r="AY173" s="378">
        <f t="shared" si="188"/>
        <v>9.149130832570906</v>
      </c>
      <c r="AZ173" s="378">
        <f t="shared" si="188"/>
        <v>9.0310442144873093</v>
      </c>
      <c r="BA173" s="378">
        <f t="shared" si="188"/>
        <v>8.9385474860335137</v>
      </c>
      <c r="BB173" s="378">
        <f t="shared" si="189"/>
        <v>9.302325581395344</v>
      </c>
      <c r="BC173" s="378">
        <f t="shared" si="193"/>
        <v>7.1294559099437231</v>
      </c>
      <c r="BD173" s="378">
        <f t="shared" si="193"/>
        <v>5.415860735009665</v>
      </c>
      <c r="BE173" s="378">
        <f t="shared" si="193"/>
        <v>8.317929759704251</v>
      </c>
      <c r="BF173" s="378">
        <f t="shared" si="193"/>
        <v>4.5540796963946839</v>
      </c>
      <c r="BG173" s="378">
        <f t="shared" si="193"/>
        <v>4.0975609756097588</v>
      </c>
    </row>
    <row r="174" spans="1:59" x14ac:dyDescent="0.2">
      <c r="A174" s="379">
        <v>42005</v>
      </c>
      <c r="B174" s="373">
        <f t="shared" ref="B174:AF174" si="206">(B87-B75)/B75*100</f>
        <v>4.8113207547169763</v>
      </c>
      <c r="C174" s="378">
        <f t="shared" si="206"/>
        <v>6.5402843601895784</v>
      </c>
      <c r="D174" s="378">
        <f t="shared" si="206"/>
        <v>6.6350710900473935</v>
      </c>
      <c r="E174" s="378">
        <f t="shared" si="206"/>
        <v>7.4285714285714262</v>
      </c>
      <c r="F174" s="378">
        <f t="shared" si="206"/>
        <v>8.5659287776708286</v>
      </c>
      <c r="G174" s="378">
        <f t="shared" si="206"/>
        <v>10.09345794392523</v>
      </c>
      <c r="H174" s="378">
        <f t="shared" si="206"/>
        <v>9.1751621872103719</v>
      </c>
      <c r="I174" s="378">
        <f t="shared" si="206"/>
        <v>-1.1799410029498554</v>
      </c>
      <c r="J174" s="378">
        <f t="shared" si="206"/>
        <v>-10.505450941526272</v>
      </c>
      <c r="K174" s="378">
        <f t="shared" si="206"/>
        <v>1.392757660167131</v>
      </c>
      <c r="L174" s="378">
        <f t="shared" si="206"/>
        <v>7.6350093109869537</v>
      </c>
      <c r="M174" s="378">
        <f t="shared" si="206"/>
        <v>5.3505535055350526</v>
      </c>
      <c r="N174" s="378">
        <f t="shared" si="206"/>
        <v>4.5155221072436476</v>
      </c>
      <c r="O174" s="378">
        <f t="shared" si="206"/>
        <v>3.5294117647058871</v>
      </c>
      <c r="P174" s="378">
        <f t="shared" si="206"/>
        <v>4.2816365366317797</v>
      </c>
      <c r="Q174" s="378">
        <f t="shared" si="206"/>
        <v>5.7620817843866208</v>
      </c>
      <c r="R174" s="378">
        <f t="shared" si="206"/>
        <v>6.0941828254847721</v>
      </c>
      <c r="S174" s="378">
        <f t="shared" si="206"/>
        <v>8.7881591119333962</v>
      </c>
      <c r="T174" s="378">
        <f t="shared" si="206"/>
        <v>4.5410628019323696</v>
      </c>
      <c r="U174" s="378">
        <f t="shared" si="206"/>
        <v>6.8430656934306571</v>
      </c>
      <c r="V174" s="378">
        <f t="shared" si="206"/>
        <v>6.1728395061728403</v>
      </c>
      <c r="W174" s="378">
        <f t="shared" si="206"/>
        <v>7.961165048543692</v>
      </c>
      <c r="X174" s="378">
        <f t="shared" si="206"/>
        <v>8.4057971014492772</v>
      </c>
      <c r="Y174" s="378">
        <f t="shared" si="206"/>
        <v>6.9539666993144067</v>
      </c>
      <c r="Z174" s="378">
        <f t="shared" si="206"/>
        <v>7.2985781990521357</v>
      </c>
      <c r="AA174" s="378">
        <f t="shared" si="206"/>
        <v>6.1845861084681255</v>
      </c>
      <c r="AB174" s="378">
        <f t="shared" si="206"/>
        <v>6.7049808429118771</v>
      </c>
      <c r="AC174" s="378">
        <f t="shared" si="206"/>
        <v>8.6584205518553858</v>
      </c>
      <c r="AD174" s="378">
        <f t="shared" si="206"/>
        <v>7.9777365491651295</v>
      </c>
      <c r="AE174" s="378">
        <f t="shared" si="206"/>
        <v>11.621368322399242</v>
      </c>
      <c r="AF174" s="378">
        <f t="shared" si="206"/>
        <v>4.1828793774319042</v>
      </c>
      <c r="AG174" s="378">
        <f t="shared" si="204"/>
        <v>1.446280991735543</v>
      </c>
      <c r="AH174" s="378">
        <f t="shared" ref="AH174:AS174" si="207">(AH87-AH75)/AH75*100</f>
        <v>0.4793863854266539</v>
      </c>
      <c r="AI174" s="378">
        <f t="shared" si="207"/>
        <v>5.0094517958412066</v>
      </c>
      <c r="AJ174" s="378">
        <f t="shared" si="207"/>
        <v>6.51965484180249</v>
      </c>
      <c r="AK174" s="378">
        <f t="shared" si="207"/>
        <v>-5.8064516129032233</v>
      </c>
      <c r="AL174" s="378">
        <f t="shared" si="207"/>
        <v>3.0389363722697085</v>
      </c>
      <c r="AM174" s="378">
        <f t="shared" si="207"/>
        <v>-13.965980304386758</v>
      </c>
      <c r="AN174" s="378">
        <f t="shared" si="207"/>
        <v>-17.932862190812717</v>
      </c>
      <c r="AO174" s="378">
        <f t="shared" si="207"/>
        <v>1.138519924098661</v>
      </c>
      <c r="AP174" s="378">
        <f t="shared" si="207"/>
        <v>1.8691588785046727</v>
      </c>
      <c r="AQ174" s="378">
        <f t="shared" si="207"/>
        <v>-1.3875123885034744</v>
      </c>
      <c r="AR174" s="378">
        <f t="shared" si="207"/>
        <v>-1.3725490196078487</v>
      </c>
      <c r="AS174" s="378">
        <f t="shared" si="207"/>
        <v>-8.9201877934272389</v>
      </c>
      <c r="AT174" s="378">
        <f t="shared" si="188"/>
        <v>3.4648700673724679</v>
      </c>
      <c r="AU174" s="378">
        <f t="shared" si="188"/>
        <v>-1.6765285996055252</v>
      </c>
      <c r="AV174" s="378">
        <f t="shared" si="188"/>
        <v>12.07400194741966</v>
      </c>
      <c r="AW174" s="378">
        <f t="shared" si="188"/>
        <v>9.2980856882406595</v>
      </c>
      <c r="AX174" s="378">
        <f t="shared" si="188"/>
        <v>-0.94501718213059138</v>
      </c>
      <c r="AY174" s="378">
        <f t="shared" si="188"/>
        <v>6.2214089661482133</v>
      </c>
      <c r="AZ174" s="378">
        <f t="shared" si="188"/>
        <v>11.308411214953265</v>
      </c>
      <c r="BA174" s="378">
        <f t="shared" si="188"/>
        <v>4.7441860465116221</v>
      </c>
      <c r="BB174" s="378">
        <f t="shared" si="189"/>
        <v>32.291666666666664</v>
      </c>
      <c r="BC174" s="378">
        <f t="shared" si="193"/>
        <v>6.7164179104477642</v>
      </c>
      <c r="BD174" s="378">
        <f t="shared" si="193"/>
        <v>5.7197330791229737</v>
      </c>
      <c r="BE174" s="378">
        <f t="shared" si="193"/>
        <v>7.5855689176688283</v>
      </c>
      <c r="BF174" s="378">
        <f t="shared" si="193"/>
        <v>5.7407407407407431</v>
      </c>
      <c r="BG174" s="378">
        <f t="shared" si="193"/>
        <v>6.8138195777351198</v>
      </c>
    </row>
    <row r="175" spans="1:59" x14ac:dyDescent="0.2">
      <c r="A175" s="379">
        <v>42036</v>
      </c>
      <c r="B175" s="373">
        <f t="shared" ref="B175:AF175" si="208">(B88-B76)/B76*100</f>
        <v>4.2056074766355138</v>
      </c>
      <c r="C175" s="378">
        <f t="shared" si="208"/>
        <v>6.3267233238904517</v>
      </c>
      <c r="D175" s="378">
        <f t="shared" si="208"/>
        <v>6.3267233238904517</v>
      </c>
      <c r="E175" s="378">
        <f t="shared" si="208"/>
        <v>6.5359477124183014</v>
      </c>
      <c r="F175" s="378">
        <f t="shared" si="208"/>
        <v>8.422071636011621</v>
      </c>
      <c r="G175" s="378">
        <f t="shared" si="208"/>
        <v>12.03358208955223</v>
      </c>
      <c r="H175" s="378">
        <f t="shared" si="208"/>
        <v>8.4636614535418619</v>
      </c>
      <c r="I175" s="378">
        <f t="shared" si="208"/>
        <v>0.58997050147492058</v>
      </c>
      <c r="J175" s="378">
        <f t="shared" si="208"/>
        <v>-20.636451301832214</v>
      </c>
      <c r="K175" s="378">
        <f t="shared" si="208"/>
        <v>2.1395348837209274</v>
      </c>
      <c r="L175" s="378">
        <f t="shared" si="208"/>
        <v>9.7836312323612482</v>
      </c>
      <c r="M175" s="378">
        <f t="shared" si="208"/>
        <v>7.4976569821930639</v>
      </c>
      <c r="N175" s="378">
        <f t="shared" si="208"/>
        <v>6.1669829222011385</v>
      </c>
      <c r="O175" s="378">
        <f t="shared" si="208"/>
        <v>5.1912568306010956</v>
      </c>
      <c r="P175" s="378">
        <f t="shared" si="208"/>
        <v>5.9615384615384643</v>
      </c>
      <c r="Q175" s="378">
        <f t="shared" si="208"/>
        <v>6.5237651444548002</v>
      </c>
      <c r="R175" s="378">
        <f t="shared" si="208"/>
        <v>7.1164510166358621</v>
      </c>
      <c r="S175" s="378">
        <f t="shared" si="208"/>
        <v>9.4357076780758593</v>
      </c>
      <c r="T175" s="378">
        <f t="shared" si="208"/>
        <v>4.9466537342386117</v>
      </c>
      <c r="U175" s="378">
        <f t="shared" si="208"/>
        <v>8.6678832116788325</v>
      </c>
      <c r="V175" s="378">
        <f t="shared" si="208"/>
        <v>6.4053537284894864</v>
      </c>
      <c r="W175" s="378">
        <f t="shared" si="208"/>
        <v>7.5072184793070234</v>
      </c>
      <c r="X175" s="378">
        <f t="shared" si="208"/>
        <v>8.0536912751677896</v>
      </c>
      <c r="Y175" s="378">
        <f t="shared" si="208"/>
        <v>6.0987415295256513</v>
      </c>
      <c r="Z175" s="378">
        <f t="shared" si="208"/>
        <v>7.1022727272727275</v>
      </c>
      <c r="AA175" s="378">
        <f t="shared" si="208"/>
        <v>6.1845861084681255</v>
      </c>
      <c r="AB175" s="378">
        <f t="shared" si="208"/>
        <v>6.7049808429118771</v>
      </c>
      <c r="AC175" s="378">
        <f t="shared" si="208"/>
        <v>6.9288389513108672</v>
      </c>
      <c r="AD175" s="378">
        <f t="shared" si="208"/>
        <v>7.9777365491651295</v>
      </c>
      <c r="AE175" s="378">
        <f t="shared" si="208"/>
        <v>11.621368322399242</v>
      </c>
      <c r="AF175" s="378">
        <f t="shared" si="208"/>
        <v>4.1707080504364811</v>
      </c>
      <c r="AG175" s="378">
        <f t="shared" si="204"/>
        <v>1.2332990750256967</v>
      </c>
      <c r="AH175" s="378">
        <f t="shared" ref="AH175:AS175" si="209">(AH88-AH76)/AH76*100</f>
        <v>0.85959885386818669</v>
      </c>
      <c r="AI175" s="378">
        <f t="shared" si="209"/>
        <v>5.1935788479697829</v>
      </c>
      <c r="AJ175" s="378">
        <f t="shared" si="209"/>
        <v>7.0697674418604599</v>
      </c>
      <c r="AK175" s="378">
        <f t="shared" si="209"/>
        <v>-9.7361237488626049</v>
      </c>
      <c r="AL175" s="378">
        <f t="shared" si="209"/>
        <v>2.738432483474968</v>
      </c>
      <c r="AM175" s="378">
        <f t="shared" si="209"/>
        <v>-21.328671328671334</v>
      </c>
      <c r="AN175" s="378">
        <f t="shared" si="209"/>
        <v>-27.186963979416802</v>
      </c>
      <c r="AO175" s="378">
        <f t="shared" si="209"/>
        <v>1.2310606060606168</v>
      </c>
      <c r="AP175" s="378">
        <f t="shared" si="209"/>
        <v>1.7723880597014845</v>
      </c>
      <c r="AQ175" s="378">
        <f t="shared" si="209"/>
        <v>-1.3861386138613918</v>
      </c>
      <c r="AR175" s="378">
        <f t="shared" si="209"/>
        <v>-1.2745098039215659</v>
      </c>
      <c r="AS175" s="378">
        <f t="shared" si="209"/>
        <v>-9.4626168224299008</v>
      </c>
      <c r="AT175" s="378">
        <f t="shared" si="188"/>
        <v>4.0501446480231458</v>
      </c>
      <c r="AU175" s="378">
        <f t="shared" si="188"/>
        <v>-0.894632206759435</v>
      </c>
      <c r="AV175" s="378">
        <f t="shared" si="188"/>
        <v>12.062256809338527</v>
      </c>
      <c r="AW175" s="378">
        <f t="shared" si="188"/>
        <v>10.603290676416814</v>
      </c>
      <c r="AX175" s="378">
        <f t="shared" si="188"/>
        <v>1.3628620102214601</v>
      </c>
      <c r="AY175" s="378">
        <f t="shared" si="188"/>
        <v>6.2214089661482133</v>
      </c>
      <c r="AZ175" s="378">
        <f t="shared" si="188"/>
        <v>10.800744878957163</v>
      </c>
      <c r="BA175" s="378">
        <f t="shared" si="188"/>
        <v>4.6468401486988853</v>
      </c>
      <c r="BB175" s="378">
        <f t="shared" si="189"/>
        <v>30.093457943925223</v>
      </c>
      <c r="BC175" s="378">
        <f t="shared" si="193"/>
        <v>6.9767441860465089</v>
      </c>
      <c r="BD175" s="378">
        <f t="shared" si="193"/>
        <v>8.1395348837209216</v>
      </c>
      <c r="BE175" s="378">
        <f t="shared" si="193"/>
        <v>7.6989619377162688</v>
      </c>
      <c r="BF175" s="378">
        <f t="shared" si="193"/>
        <v>5.7407407407407431</v>
      </c>
      <c r="BG175" s="378">
        <f t="shared" si="193"/>
        <v>6.8138195777351198</v>
      </c>
    </row>
    <row r="176" spans="1:59" x14ac:dyDescent="0.2">
      <c r="A176" s="379">
        <v>42064</v>
      </c>
      <c r="B176" s="373">
        <f t="shared" ref="B176:AF176" si="210">(B89-B77)/B77*100</f>
        <v>4.0478380864765331</v>
      </c>
      <c r="C176" s="378">
        <f t="shared" si="210"/>
        <v>4.3317972350230436</v>
      </c>
      <c r="D176" s="378">
        <f t="shared" si="210"/>
        <v>4.4198895027624419</v>
      </c>
      <c r="E176" s="378">
        <f t="shared" si="210"/>
        <v>5.7904411764705861</v>
      </c>
      <c r="F176" s="378">
        <f t="shared" si="210"/>
        <v>6.2440870387890204</v>
      </c>
      <c r="G176" s="378">
        <f t="shared" si="210"/>
        <v>11.367837338262474</v>
      </c>
      <c r="H176" s="378">
        <f t="shared" si="210"/>
        <v>5.277280858676213</v>
      </c>
      <c r="I176" s="378">
        <f t="shared" si="210"/>
        <v>-0.67829457364341361</v>
      </c>
      <c r="J176" s="378">
        <f t="shared" si="210"/>
        <v>-17.84675072744907</v>
      </c>
      <c r="K176" s="378">
        <f t="shared" si="210"/>
        <v>-2.6223776223776225</v>
      </c>
      <c r="L176" s="378">
        <f t="shared" si="210"/>
        <v>8.3333333333333233</v>
      </c>
      <c r="M176" s="378">
        <f t="shared" si="210"/>
        <v>7.813953488372098</v>
      </c>
      <c r="N176" s="378">
        <f t="shared" si="210"/>
        <v>5.0047214353163332</v>
      </c>
      <c r="O176" s="378">
        <f t="shared" si="210"/>
        <v>4.0834845735027221</v>
      </c>
      <c r="P176" s="378">
        <f t="shared" si="210"/>
        <v>4.7801147227533463</v>
      </c>
      <c r="Q176" s="378">
        <f t="shared" si="210"/>
        <v>5.9728506787330264</v>
      </c>
      <c r="R176" s="378">
        <f t="shared" si="210"/>
        <v>7.0397111913357371</v>
      </c>
      <c r="S176" s="378">
        <f t="shared" si="210"/>
        <v>6.7961165048543712</v>
      </c>
      <c r="T176" s="378">
        <f t="shared" si="210"/>
        <v>1.1926605504587131</v>
      </c>
      <c r="U176" s="378">
        <f t="shared" si="210"/>
        <v>10.407239819004525</v>
      </c>
      <c r="V176" s="378">
        <f t="shared" si="210"/>
        <v>4.5662100456620998</v>
      </c>
      <c r="W176" s="378">
        <f t="shared" si="210"/>
        <v>7.2727272727272672</v>
      </c>
      <c r="X176" s="378">
        <f t="shared" si="210"/>
        <v>8.229665071770329</v>
      </c>
      <c r="Y176" s="378">
        <f t="shared" si="210"/>
        <v>5.0717703349282273</v>
      </c>
      <c r="Z176" s="378">
        <f t="shared" si="210"/>
        <v>7.4248120300751799</v>
      </c>
      <c r="AA176" s="378">
        <f t="shared" si="210"/>
        <v>6.6792097836312401</v>
      </c>
      <c r="AB176" s="378">
        <f t="shared" si="210"/>
        <v>6.7171239356669767</v>
      </c>
      <c r="AC176" s="378">
        <f t="shared" si="210"/>
        <v>7.5418994413407772</v>
      </c>
      <c r="AD176" s="378">
        <f t="shared" si="210"/>
        <v>7.9777365491651295</v>
      </c>
      <c r="AE176" s="378">
        <f t="shared" si="210"/>
        <v>11.621368322399242</v>
      </c>
      <c r="AF176" s="378">
        <f t="shared" si="210"/>
        <v>3.6573628488931633</v>
      </c>
      <c r="AG176" s="378">
        <f t="shared" si="204"/>
        <v>0.51493305870236872</v>
      </c>
      <c r="AH176" s="378">
        <f t="shared" ref="AH176:AS176" si="211">(AH89-AH77)/AH77*100</f>
        <v>-0.75400565504241024</v>
      </c>
      <c r="AI176" s="378">
        <f t="shared" si="211"/>
        <v>4.8552754435107408</v>
      </c>
      <c r="AJ176" s="378">
        <f t="shared" si="211"/>
        <v>7.6350093109869537</v>
      </c>
      <c r="AK176" s="378">
        <f t="shared" si="211"/>
        <v>-8.2069580731489644</v>
      </c>
      <c r="AL176" s="378">
        <f t="shared" si="211"/>
        <v>2.0657276995305192</v>
      </c>
      <c r="AM176" s="378">
        <f t="shared" si="211"/>
        <v>-17.250213492741238</v>
      </c>
      <c r="AN176" s="378">
        <f t="shared" si="211"/>
        <v>-22.138680033416875</v>
      </c>
      <c r="AO176" s="378">
        <f t="shared" si="211"/>
        <v>2.3408239700374533</v>
      </c>
      <c r="AP176" s="378">
        <f t="shared" si="211"/>
        <v>0</v>
      </c>
      <c r="AQ176" s="378">
        <f t="shared" si="211"/>
        <v>-1.3888888888888804</v>
      </c>
      <c r="AR176" s="378">
        <f t="shared" si="211"/>
        <v>-1.1776251226692864</v>
      </c>
      <c r="AS176" s="378">
        <f t="shared" si="211"/>
        <v>-11.702127659574458</v>
      </c>
      <c r="AT176" s="378">
        <f t="shared" si="188"/>
        <v>3.3524904214559386</v>
      </c>
      <c r="AU176" s="378">
        <f t="shared" si="188"/>
        <v>-1.2871287128712843</v>
      </c>
      <c r="AV176" s="378">
        <f t="shared" si="188"/>
        <v>12.062256809338527</v>
      </c>
      <c r="AW176" s="378">
        <f t="shared" si="188"/>
        <v>7.7127659574468117</v>
      </c>
      <c r="AX176" s="378">
        <f t="shared" si="188"/>
        <v>-1.9409282700421919</v>
      </c>
      <c r="AY176" s="378">
        <f t="shared" si="188"/>
        <v>5.9513830678960673</v>
      </c>
      <c r="AZ176" s="378">
        <f t="shared" si="188"/>
        <v>11.439114391143903</v>
      </c>
      <c r="BA176" s="378">
        <f t="shared" si="188"/>
        <v>4.1436464088397793</v>
      </c>
      <c r="BB176" s="378">
        <f t="shared" si="189"/>
        <v>34.447539461467045</v>
      </c>
      <c r="BC176" s="378">
        <f t="shared" si="193"/>
        <v>6.8444444444444477</v>
      </c>
      <c r="BD176" s="378">
        <f t="shared" si="193"/>
        <v>8.1132075471698055</v>
      </c>
      <c r="BE176" s="378">
        <f t="shared" si="193"/>
        <v>7.2413793103448327</v>
      </c>
      <c r="BF176" s="378">
        <f t="shared" si="193"/>
        <v>5.7248384118190243</v>
      </c>
      <c r="BG176" s="378">
        <f t="shared" si="193"/>
        <v>6.8138195777351198</v>
      </c>
    </row>
    <row r="177" spans="1:59" x14ac:dyDescent="0.2">
      <c r="A177" s="379">
        <v>42095</v>
      </c>
      <c r="B177" s="373">
        <f t="shared" ref="B177:AF177" si="212">(B90-B78)/B78*100</f>
        <v>4.2009132420091273</v>
      </c>
      <c r="C177" s="378">
        <f t="shared" si="212"/>
        <v>2.9837251356238803</v>
      </c>
      <c r="D177" s="378">
        <f t="shared" si="212"/>
        <v>2.8854824165915134</v>
      </c>
      <c r="E177" s="378">
        <f t="shared" si="212"/>
        <v>2.7580071174377174</v>
      </c>
      <c r="F177" s="378">
        <f t="shared" si="212"/>
        <v>3.4862385321100891</v>
      </c>
      <c r="G177" s="378">
        <f t="shared" si="212"/>
        <v>9.0745732255166303</v>
      </c>
      <c r="H177" s="378">
        <f t="shared" si="212"/>
        <v>7.0725156669650779</v>
      </c>
      <c r="I177" s="378">
        <f t="shared" si="212"/>
        <v>-1.5473887814313427</v>
      </c>
      <c r="J177" s="378">
        <f t="shared" si="212"/>
        <v>-12.500000000000011</v>
      </c>
      <c r="K177" s="378">
        <f t="shared" si="212"/>
        <v>-1.1343804537521791</v>
      </c>
      <c r="L177" s="378">
        <f t="shared" si="212"/>
        <v>7.7333333333333361</v>
      </c>
      <c r="M177" s="378">
        <f t="shared" si="212"/>
        <v>3.9925719591457729</v>
      </c>
      <c r="N177" s="378">
        <f t="shared" si="212"/>
        <v>4.9102927289896021</v>
      </c>
      <c r="O177" s="378">
        <f t="shared" si="212"/>
        <v>4.8357664233576747</v>
      </c>
      <c r="P177" s="378">
        <f t="shared" si="212"/>
        <v>4.4890162368672426</v>
      </c>
      <c r="Q177" s="378">
        <f t="shared" si="212"/>
        <v>7.1877807726864331</v>
      </c>
      <c r="R177" s="378">
        <f t="shared" si="212"/>
        <v>8.7656529516994617</v>
      </c>
      <c r="S177" s="378">
        <f t="shared" si="212"/>
        <v>6.6608996539792411</v>
      </c>
      <c r="T177" s="378">
        <f t="shared" si="212"/>
        <v>3.9449541284403642</v>
      </c>
      <c r="U177" s="378">
        <f t="shared" si="212"/>
        <v>12.848158131176998</v>
      </c>
      <c r="V177" s="378">
        <f t="shared" si="212"/>
        <v>4.7358834244080175</v>
      </c>
      <c r="W177" s="378">
        <f t="shared" si="212"/>
        <v>7.1496663489037173</v>
      </c>
      <c r="X177" s="378">
        <f t="shared" si="212"/>
        <v>8.2061068702290161</v>
      </c>
      <c r="Y177" s="378">
        <f t="shared" si="212"/>
        <v>4.9523809523809552</v>
      </c>
      <c r="Z177" s="378">
        <f t="shared" si="212"/>
        <v>7.4248120300751799</v>
      </c>
      <c r="AA177" s="378">
        <f t="shared" si="212"/>
        <v>6.6792097836312401</v>
      </c>
      <c r="AB177" s="378">
        <f t="shared" si="212"/>
        <v>6.7171239356669767</v>
      </c>
      <c r="AC177" s="378">
        <f t="shared" si="212"/>
        <v>6.531738730450777</v>
      </c>
      <c r="AD177" s="378">
        <f t="shared" si="212"/>
        <v>7.9777365491651295</v>
      </c>
      <c r="AE177" s="378">
        <f t="shared" si="212"/>
        <v>11.621368322399242</v>
      </c>
      <c r="AF177" s="378">
        <f t="shared" si="212"/>
        <v>4.0423484119345412</v>
      </c>
      <c r="AG177" s="378">
        <f t="shared" si="204"/>
        <v>0.92118730808596871</v>
      </c>
      <c r="AH177" s="378">
        <f t="shared" ref="AH177:AS177" si="213">(AH90-AH78)/AH78*100</f>
        <v>0</v>
      </c>
      <c r="AI177" s="378">
        <f t="shared" si="213"/>
        <v>5.3370786516853963</v>
      </c>
      <c r="AJ177" s="378">
        <f t="shared" si="213"/>
        <v>6.8202764976958585</v>
      </c>
      <c r="AK177" s="378">
        <f t="shared" si="213"/>
        <v>-3.380782918149476</v>
      </c>
      <c r="AL177" s="378">
        <f t="shared" si="213"/>
        <v>1.3071895424836655</v>
      </c>
      <c r="AM177" s="378">
        <f t="shared" si="213"/>
        <v>-8.68085106382979</v>
      </c>
      <c r="AN177" s="378">
        <f t="shared" si="213"/>
        <v>-11.009174311926607</v>
      </c>
      <c r="AO177" s="378">
        <f t="shared" si="213"/>
        <v>1.1090573012939027</v>
      </c>
      <c r="AP177" s="378">
        <f t="shared" si="213"/>
        <v>2.1798365122615855</v>
      </c>
      <c r="AQ177" s="378">
        <f t="shared" si="213"/>
        <v>-0.79760717846460338</v>
      </c>
      <c r="AR177" s="378">
        <f t="shared" si="213"/>
        <v>-0.69033530571992385</v>
      </c>
      <c r="AS177" s="378">
        <f t="shared" si="213"/>
        <v>-10.369487485101313</v>
      </c>
      <c r="AT177" s="378">
        <f t="shared" ref="AT177:BA186" si="214">(AT90-AT78)/AT78*100</f>
        <v>3.1428571428571401</v>
      </c>
      <c r="AU177" s="378">
        <f t="shared" si="214"/>
        <v>-1.0891089108910834</v>
      </c>
      <c r="AV177" s="378">
        <f t="shared" si="214"/>
        <v>11.730769230769234</v>
      </c>
      <c r="AW177" s="378">
        <f t="shared" si="214"/>
        <v>6.5616797900262469</v>
      </c>
      <c r="AX177" s="378">
        <f t="shared" si="214"/>
        <v>1.7482517482517481</v>
      </c>
      <c r="AY177" s="378">
        <f t="shared" si="214"/>
        <v>5.9513830678960673</v>
      </c>
      <c r="AZ177" s="378">
        <f t="shared" si="214"/>
        <v>6.1096136567834654</v>
      </c>
      <c r="BA177" s="378">
        <f t="shared" si="214"/>
        <v>0.71111111111110858</v>
      </c>
      <c r="BB177" s="378">
        <f t="shared" si="189"/>
        <v>23.676880222841213</v>
      </c>
      <c r="BC177" s="378">
        <f t="shared" ref="BC177:BG177" si="215">(BC90-BC78)/BC78*100</f>
        <v>6.2720848056537051</v>
      </c>
      <c r="BD177" s="378">
        <f t="shared" si="215"/>
        <v>5.3853296193129037</v>
      </c>
      <c r="BE177" s="378">
        <f t="shared" si="215"/>
        <v>7.2103004291845547</v>
      </c>
      <c r="BF177" s="378">
        <f t="shared" si="215"/>
        <v>5.7248384118190243</v>
      </c>
      <c r="BG177" s="378">
        <f t="shared" si="215"/>
        <v>5.5871212121212173</v>
      </c>
    </row>
    <row r="178" spans="1:59" x14ac:dyDescent="0.2">
      <c r="A178" s="379">
        <v>42125</v>
      </c>
      <c r="B178" s="373">
        <f t="shared" ref="B178:AF178" si="216">(B91-B79)/B79*100</f>
        <v>4.3795620437956311</v>
      </c>
      <c r="C178" s="378">
        <f t="shared" si="216"/>
        <v>3.6036036036036037</v>
      </c>
      <c r="D178" s="378">
        <f t="shared" si="216"/>
        <v>3.5971223021582732</v>
      </c>
      <c r="E178" s="378">
        <f t="shared" si="216"/>
        <v>5.2914798206278073</v>
      </c>
      <c r="F178" s="378">
        <f t="shared" si="216"/>
        <v>3.1963470319634704</v>
      </c>
      <c r="G178" s="378">
        <f t="shared" si="216"/>
        <v>10.507569011576132</v>
      </c>
      <c r="H178" s="378">
        <f t="shared" si="216"/>
        <v>6.1349693251533743</v>
      </c>
      <c r="I178" s="378">
        <f t="shared" si="216"/>
        <v>4.5999999999999943</v>
      </c>
      <c r="J178" s="378">
        <f t="shared" si="216"/>
        <v>-14.426877470355739</v>
      </c>
      <c r="K178" s="378">
        <f t="shared" si="216"/>
        <v>-3.9965986394557729</v>
      </c>
      <c r="L178" s="378">
        <f t="shared" si="216"/>
        <v>8.222811671087543</v>
      </c>
      <c r="M178" s="378">
        <f t="shared" si="216"/>
        <v>7.6497695852534537</v>
      </c>
      <c r="N178" s="378">
        <f t="shared" si="216"/>
        <v>5.1353874883286652</v>
      </c>
      <c r="O178" s="378">
        <f t="shared" si="216"/>
        <v>1.8534863195057445</v>
      </c>
      <c r="P178" s="378">
        <f t="shared" si="216"/>
        <v>5.7984790874524661</v>
      </c>
      <c r="Q178" s="378">
        <f t="shared" si="216"/>
        <v>7.9065588499550739</v>
      </c>
      <c r="R178" s="378">
        <f t="shared" si="216"/>
        <v>10.224215246636776</v>
      </c>
      <c r="S178" s="378">
        <f t="shared" si="216"/>
        <v>7.3883161512027433</v>
      </c>
      <c r="T178" s="378">
        <f t="shared" si="216"/>
        <v>6.3138347260909899</v>
      </c>
      <c r="U178" s="378">
        <f t="shared" si="216"/>
        <v>14.234234234234231</v>
      </c>
      <c r="V178" s="378">
        <f t="shared" si="216"/>
        <v>3.7940379403794062</v>
      </c>
      <c r="W178" s="378">
        <f t="shared" si="216"/>
        <v>7.3193916349809918</v>
      </c>
      <c r="X178" s="378">
        <f t="shared" si="216"/>
        <v>8.5714285714285712</v>
      </c>
      <c r="Y178" s="378">
        <f t="shared" si="216"/>
        <v>5.1233396584440145</v>
      </c>
      <c r="Z178" s="378">
        <f t="shared" si="216"/>
        <v>7.3239436619718283</v>
      </c>
      <c r="AA178" s="378">
        <f t="shared" si="216"/>
        <v>6.6792097836312401</v>
      </c>
      <c r="AB178" s="378">
        <f t="shared" si="216"/>
        <v>6.7171239356669767</v>
      </c>
      <c r="AC178" s="378">
        <f t="shared" si="216"/>
        <v>5.081669691470049</v>
      </c>
      <c r="AD178" s="378">
        <f t="shared" si="216"/>
        <v>7.9777365491651295</v>
      </c>
      <c r="AE178" s="378">
        <f t="shared" si="216"/>
        <v>11.621368322399242</v>
      </c>
      <c r="AF178" s="378">
        <f t="shared" si="216"/>
        <v>4.6287367405978754</v>
      </c>
      <c r="AG178" s="378">
        <f t="shared" si="204"/>
        <v>2.2564102564102595</v>
      </c>
      <c r="AH178" s="378">
        <f t="shared" ref="AH178:AS178" si="217">(AH91-AH79)/AH79*100</f>
        <v>0</v>
      </c>
      <c r="AI178" s="378">
        <f t="shared" si="217"/>
        <v>5.6232427366447988</v>
      </c>
      <c r="AJ178" s="378">
        <f t="shared" si="217"/>
        <v>7.4311926605504537</v>
      </c>
      <c r="AK178" s="378">
        <f t="shared" si="217"/>
        <v>-3.3777777777777755</v>
      </c>
      <c r="AL178" s="378">
        <f t="shared" si="217"/>
        <v>0.738688827331484</v>
      </c>
      <c r="AM178" s="378">
        <f t="shared" si="217"/>
        <v>-8.1335616438356162</v>
      </c>
      <c r="AN178" s="378">
        <f t="shared" si="217"/>
        <v>-10.033726812816182</v>
      </c>
      <c r="AO178" s="378">
        <f t="shared" si="217"/>
        <v>-9.1240875912403568E-2</v>
      </c>
      <c r="AP178" s="378">
        <f t="shared" si="217"/>
        <v>1.8148820326678767</v>
      </c>
      <c r="AQ178" s="378">
        <f t="shared" si="217"/>
        <v>-9.9900099900094214E-2</v>
      </c>
      <c r="AR178" s="378">
        <f t="shared" si="217"/>
        <v>0</v>
      </c>
      <c r="AS178" s="378">
        <f t="shared" si="217"/>
        <v>-10.731707317073168</v>
      </c>
      <c r="AT178" s="378">
        <f t="shared" si="214"/>
        <v>2.3651844843897827</v>
      </c>
      <c r="AU178" s="378">
        <f t="shared" si="214"/>
        <v>-2.8237585199610571</v>
      </c>
      <c r="AV178" s="378">
        <f t="shared" si="214"/>
        <v>11.089866156787771</v>
      </c>
      <c r="AW178" s="378">
        <f t="shared" si="214"/>
        <v>7.7661431064572479</v>
      </c>
      <c r="AX178" s="378">
        <f t="shared" si="214"/>
        <v>-1.8884892086331013</v>
      </c>
      <c r="AY178" s="378">
        <f t="shared" si="214"/>
        <v>5.9513830678960673</v>
      </c>
      <c r="AZ178" s="378">
        <f t="shared" si="214"/>
        <v>4.642857142857145</v>
      </c>
      <c r="BA178" s="378">
        <f t="shared" si="214"/>
        <v>0.52910052910052408</v>
      </c>
      <c r="BB178" s="378">
        <f t="shared" si="189"/>
        <v>18.232558139534881</v>
      </c>
      <c r="BC178" s="378">
        <f t="shared" ref="BC178:BG186" si="218">(BC91-BC79)/BC79*100</f>
        <v>6.4544650751547401</v>
      </c>
      <c r="BD178" s="378">
        <f t="shared" si="218"/>
        <v>6.4485981308411269</v>
      </c>
      <c r="BE178" s="378">
        <f t="shared" si="218"/>
        <v>7.2103004291845547</v>
      </c>
      <c r="BF178" s="378">
        <f t="shared" si="218"/>
        <v>6.6481994459833826</v>
      </c>
      <c r="BG178" s="378">
        <f t="shared" si="218"/>
        <v>5.5871212121212173</v>
      </c>
    </row>
    <row r="179" spans="1:59" x14ac:dyDescent="0.2">
      <c r="A179" s="379">
        <v>42156</v>
      </c>
      <c r="B179" s="373">
        <f t="shared" ref="B179:AF179" si="219">(B92-B80)/B80*100</f>
        <v>3.9126478616924447</v>
      </c>
      <c r="C179" s="378">
        <f t="shared" si="219"/>
        <v>2.2441651705565531</v>
      </c>
      <c r="D179" s="378">
        <f t="shared" si="219"/>
        <v>1.9695613249776212</v>
      </c>
      <c r="E179" s="378">
        <f t="shared" si="219"/>
        <v>-0.89285714285714279</v>
      </c>
      <c r="F179" s="378">
        <f t="shared" si="219"/>
        <v>6.6363636363636331</v>
      </c>
      <c r="G179" s="378">
        <f t="shared" si="219"/>
        <v>5.0832602979842347</v>
      </c>
      <c r="H179" s="378">
        <f t="shared" si="219"/>
        <v>4.9615055603079528</v>
      </c>
      <c r="I179" s="378">
        <f t="shared" si="219"/>
        <v>0.49261083743842365</v>
      </c>
      <c r="J179" s="378">
        <f t="shared" si="219"/>
        <v>2.2335025380710691</v>
      </c>
      <c r="K179" s="378">
        <f t="shared" si="219"/>
        <v>-4.2387543252595083</v>
      </c>
      <c r="L179" s="378">
        <f t="shared" si="219"/>
        <v>4.2328042328042299</v>
      </c>
      <c r="M179" s="378">
        <f t="shared" si="219"/>
        <v>7.4175824175824117</v>
      </c>
      <c r="N179" s="378">
        <f t="shared" si="219"/>
        <v>5.5865921787709496</v>
      </c>
      <c r="O179" s="378">
        <f t="shared" si="219"/>
        <v>5.4878048780487783</v>
      </c>
      <c r="P179" s="378">
        <f t="shared" si="219"/>
        <v>5.7088487155090393</v>
      </c>
      <c r="Q179" s="378">
        <f t="shared" si="219"/>
        <v>10.224215246636776</v>
      </c>
      <c r="R179" s="378">
        <f t="shared" si="219"/>
        <v>10.644007155635068</v>
      </c>
      <c r="S179" s="378">
        <f t="shared" si="219"/>
        <v>7.8380706287683104</v>
      </c>
      <c r="T179" s="378">
        <f t="shared" si="219"/>
        <v>5.5606198723792106</v>
      </c>
      <c r="U179" s="378">
        <f t="shared" si="219"/>
        <v>12.882882882882878</v>
      </c>
      <c r="V179" s="378">
        <f t="shared" si="219"/>
        <v>8.8527551942186058</v>
      </c>
      <c r="W179" s="378">
        <f t="shared" si="219"/>
        <v>4.2735042735042734</v>
      </c>
      <c r="X179" s="378">
        <f t="shared" si="219"/>
        <v>4.3726235741444812</v>
      </c>
      <c r="Y179" s="378">
        <f t="shared" si="219"/>
        <v>4.1706161137440816</v>
      </c>
      <c r="Z179" s="378">
        <f t="shared" si="219"/>
        <v>5.1162790697674421</v>
      </c>
      <c r="AA179" s="378">
        <f t="shared" si="219"/>
        <v>3.8852913968547669</v>
      </c>
      <c r="AB179" s="378">
        <f t="shared" si="219"/>
        <v>3.9142590866728826</v>
      </c>
      <c r="AC179" s="378">
        <f t="shared" si="219"/>
        <v>-0.45372050816696918</v>
      </c>
      <c r="AD179" s="378">
        <f t="shared" si="219"/>
        <v>9.3692022263450916</v>
      </c>
      <c r="AE179" s="378">
        <f t="shared" si="219"/>
        <v>7.3102155576382346</v>
      </c>
      <c r="AF179" s="378">
        <f t="shared" si="219"/>
        <v>1.3384321223709423</v>
      </c>
      <c r="AG179" s="378">
        <f t="shared" si="204"/>
        <v>-6.8647540983606437</v>
      </c>
      <c r="AH179" s="378">
        <f t="shared" ref="AH179:AS179" si="220">(AH92-AH80)/AH80*100</f>
        <v>4.05278039585298</v>
      </c>
      <c r="AI179" s="378">
        <f t="shared" si="220"/>
        <v>4.8059149722735697</v>
      </c>
      <c r="AJ179" s="378">
        <f t="shared" si="220"/>
        <v>6.2328139321723297</v>
      </c>
      <c r="AK179" s="378">
        <f t="shared" si="220"/>
        <v>0.17825311942959254</v>
      </c>
      <c r="AL179" s="378">
        <f t="shared" si="220"/>
        <v>4.5161290322580694</v>
      </c>
      <c r="AM179" s="378">
        <f t="shared" si="220"/>
        <v>-3.2900432900432874</v>
      </c>
      <c r="AN179" s="378">
        <f t="shared" si="220"/>
        <v>-5.1413881748071981</v>
      </c>
      <c r="AO179" s="378">
        <f t="shared" si="220"/>
        <v>4.5248868778280542</v>
      </c>
      <c r="AP179" s="378">
        <f t="shared" si="220"/>
        <v>1.5329125338142366</v>
      </c>
      <c r="AQ179" s="378">
        <f t="shared" si="220"/>
        <v>-0.39960039960039112</v>
      </c>
      <c r="AR179" s="378">
        <f t="shared" si="220"/>
        <v>0.19743336623889718</v>
      </c>
      <c r="AS179" s="378">
        <f t="shared" si="220"/>
        <v>-11.178614823815314</v>
      </c>
      <c r="AT179" s="378">
        <f t="shared" si="214"/>
        <v>2.6465028355387501</v>
      </c>
      <c r="AU179" s="378">
        <f t="shared" si="214"/>
        <v>1.4591439688715953</v>
      </c>
      <c r="AV179" s="378">
        <f t="shared" si="214"/>
        <v>2.3900573613766731</v>
      </c>
      <c r="AW179" s="378">
        <f t="shared" si="214"/>
        <v>8.5664335664335631</v>
      </c>
      <c r="AX179" s="378">
        <f t="shared" si="214"/>
        <v>-6.0986547085201774</v>
      </c>
      <c r="AY179" s="378">
        <f t="shared" si="214"/>
        <v>9.6395641240570118</v>
      </c>
      <c r="AZ179" s="378">
        <f t="shared" si="214"/>
        <v>6.0197663971248909</v>
      </c>
      <c r="BA179" s="378">
        <f t="shared" si="214"/>
        <v>7.1174377224199281</v>
      </c>
      <c r="BB179" s="378">
        <f t="shared" si="189"/>
        <v>2.6851851851851904</v>
      </c>
      <c r="BC179" s="378">
        <f t="shared" si="218"/>
        <v>7.0609002647837604</v>
      </c>
      <c r="BD179" s="378">
        <f t="shared" si="218"/>
        <v>4.3238270469181259</v>
      </c>
      <c r="BE179" s="378">
        <f t="shared" si="218"/>
        <v>8.4192439862542923</v>
      </c>
      <c r="BF179" s="378">
        <f t="shared" si="218"/>
        <v>6.3711911357340778</v>
      </c>
      <c r="BG179" s="378">
        <f t="shared" si="218"/>
        <v>2.4621212121212204</v>
      </c>
    </row>
    <row r="180" spans="1:59" x14ac:dyDescent="0.2">
      <c r="A180" s="379">
        <v>42186</v>
      </c>
      <c r="B180" s="373">
        <f t="shared" ref="B180:AF180" si="221">(B93-B81)/B81*100</f>
        <v>4.3360433604336013</v>
      </c>
      <c r="C180" s="378">
        <f t="shared" si="221"/>
        <v>2.9891304347826062</v>
      </c>
      <c r="D180" s="378">
        <f t="shared" si="221"/>
        <v>2.8028933092224309</v>
      </c>
      <c r="E180" s="378">
        <f t="shared" si="221"/>
        <v>1.8248175182481754</v>
      </c>
      <c r="F180" s="378">
        <f t="shared" si="221"/>
        <v>5.6363636363636385</v>
      </c>
      <c r="G180" s="378">
        <f t="shared" si="221"/>
        <v>7.7540106951871675</v>
      </c>
      <c r="H180" s="378">
        <f t="shared" si="221"/>
        <v>2.9411764705882351</v>
      </c>
      <c r="I180" s="378">
        <f t="shared" si="221"/>
        <v>2.8368794326241105</v>
      </c>
      <c r="J180" s="378">
        <f t="shared" si="221"/>
        <v>1.4141414141414199</v>
      </c>
      <c r="K180" s="378">
        <f t="shared" si="221"/>
        <v>-1.9417475728155367</v>
      </c>
      <c r="L180" s="378">
        <f t="shared" si="221"/>
        <v>3.499562554680665</v>
      </c>
      <c r="M180" s="378">
        <f t="shared" si="221"/>
        <v>5.7195571955719444</v>
      </c>
      <c r="N180" s="378">
        <f t="shared" si="221"/>
        <v>5.7354301572617974</v>
      </c>
      <c r="O180" s="378">
        <f t="shared" si="221"/>
        <v>6.9767441860465196</v>
      </c>
      <c r="P180" s="378">
        <f t="shared" si="221"/>
        <v>5.2980132450331068</v>
      </c>
      <c r="Q180" s="378">
        <f t="shared" si="221"/>
        <v>9.5195729537366436</v>
      </c>
      <c r="R180" s="378">
        <f t="shared" si="221"/>
        <v>10.912343470483009</v>
      </c>
      <c r="S180" s="378">
        <f t="shared" si="221"/>
        <v>8.1034482758620747</v>
      </c>
      <c r="T180" s="378">
        <f t="shared" si="221"/>
        <v>6.381039197812215</v>
      </c>
      <c r="U180" s="378">
        <f t="shared" si="221"/>
        <v>13.063063063063062</v>
      </c>
      <c r="V180" s="378">
        <f t="shared" si="221"/>
        <v>5.2401746724890828</v>
      </c>
      <c r="W180" s="378">
        <f t="shared" si="221"/>
        <v>4.5497630331753527</v>
      </c>
      <c r="X180" s="378">
        <f t="shared" si="221"/>
        <v>4.5584045584045558</v>
      </c>
      <c r="Y180" s="378">
        <f t="shared" si="221"/>
        <v>4.5368620037807155</v>
      </c>
      <c r="Z180" s="378">
        <f t="shared" si="221"/>
        <v>6.3348416289592757</v>
      </c>
      <c r="AA180" s="378">
        <f t="shared" si="221"/>
        <v>3.8852913968547669</v>
      </c>
      <c r="AB180" s="378">
        <f t="shared" si="221"/>
        <v>3.9142590866728826</v>
      </c>
      <c r="AC180" s="378">
        <f t="shared" si="221"/>
        <v>-0.18165304268845472</v>
      </c>
      <c r="AD180" s="378">
        <f t="shared" si="221"/>
        <v>10.008481764206941</v>
      </c>
      <c r="AE180" s="378">
        <f t="shared" si="221"/>
        <v>11.965065502183396</v>
      </c>
      <c r="AF180" s="378">
        <f t="shared" si="221"/>
        <v>1.9102196752626552</v>
      </c>
      <c r="AG180" s="378">
        <f t="shared" ref="AG180" si="222">(AG93-AG81)/AG81*100</f>
        <v>-6.0450819672131058</v>
      </c>
      <c r="AH180" s="378">
        <f t="shared" ref="AH180:AS180" si="223">(AH93-AH81)/AH81*100</f>
        <v>5.5660377358490623</v>
      </c>
      <c r="AI180" s="378">
        <f t="shared" si="223"/>
        <v>4.8892988929889265</v>
      </c>
      <c r="AJ180" s="378">
        <f t="shared" si="223"/>
        <v>6.3013698630137034</v>
      </c>
      <c r="AK180" s="378">
        <f t="shared" si="223"/>
        <v>0.53050397877984845</v>
      </c>
      <c r="AL180" s="378">
        <f t="shared" si="223"/>
        <v>4.6082949308755765</v>
      </c>
      <c r="AM180" s="378">
        <f t="shared" si="223"/>
        <v>-2.382978723404253</v>
      </c>
      <c r="AN180" s="378">
        <f t="shared" si="223"/>
        <v>-4.1072925398155835</v>
      </c>
      <c r="AO180" s="378">
        <f t="shared" si="223"/>
        <v>4.7016274864376157</v>
      </c>
      <c r="AP180" s="378">
        <f t="shared" si="223"/>
        <v>1.3525698827772767</v>
      </c>
      <c r="AQ180" s="378">
        <f t="shared" si="223"/>
        <v>-0.59940059940059376</v>
      </c>
      <c r="AR180" s="378">
        <f t="shared" si="223"/>
        <v>0</v>
      </c>
      <c r="AS180" s="378">
        <f t="shared" si="223"/>
        <v>-10.370370370370377</v>
      </c>
      <c r="AT180" s="378">
        <f t="shared" si="214"/>
        <v>2.7332704995287518</v>
      </c>
      <c r="AU180" s="378">
        <f t="shared" si="214"/>
        <v>1.947419668938656</v>
      </c>
      <c r="AV180" s="378">
        <f t="shared" si="214"/>
        <v>2.2835394862036211</v>
      </c>
      <c r="AW180" s="378">
        <f t="shared" si="214"/>
        <v>6.325823223570187</v>
      </c>
      <c r="AX180" s="378">
        <f t="shared" si="214"/>
        <v>-0.98389982110911844</v>
      </c>
      <c r="AY180" s="378">
        <f t="shared" si="214"/>
        <v>9.6395641240570118</v>
      </c>
      <c r="AZ180" s="378">
        <f t="shared" si="214"/>
        <v>4.8085485307212874</v>
      </c>
      <c r="BA180" s="378">
        <f t="shared" si="214"/>
        <v>6.4373897707231009</v>
      </c>
      <c r="BB180" s="378">
        <f t="shared" si="189"/>
        <v>9.1911764705890187E-2</v>
      </c>
      <c r="BC180" s="378">
        <f t="shared" si="218"/>
        <v>7.1302816901408539</v>
      </c>
      <c r="BD180" s="378">
        <f t="shared" si="218"/>
        <v>5.3753475440222402</v>
      </c>
      <c r="BE180" s="378">
        <f t="shared" si="218"/>
        <v>8.4048027444253961</v>
      </c>
      <c r="BF180" s="378">
        <f t="shared" si="218"/>
        <v>5.7168784029038084</v>
      </c>
      <c r="BG180" s="378">
        <f t="shared" si="218"/>
        <v>2.3430178069353329</v>
      </c>
    </row>
    <row r="181" spans="1:59" x14ac:dyDescent="0.2">
      <c r="A181" s="379">
        <v>42217</v>
      </c>
      <c r="B181" s="373">
        <f t="shared" ref="B181:AF181" si="224">(B94-B82)/B82*100</f>
        <v>4.0540540540540544</v>
      </c>
      <c r="C181" s="378">
        <f t="shared" si="224"/>
        <v>2.7927927927927874</v>
      </c>
      <c r="D181" s="378">
        <f t="shared" si="224"/>
        <v>2.7927927927927874</v>
      </c>
      <c r="E181" s="378">
        <f t="shared" si="224"/>
        <v>1.6348773841961957</v>
      </c>
      <c r="F181" s="378">
        <f t="shared" si="224"/>
        <v>5.0541516245487443</v>
      </c>
      <c r="G181" s="378">
        <f t="shared" si="224"/>
        <v>5.8562555456965342</v>
      </c>
      <c r="H181" s="378">
        <f t="shared" si="224"/>
        <v>0.99337748344371091</v>
      </c>
      <c r="I181" s="378">
        <f t="shared" si="224"/>
        <v>7.6142131979695442</v>
      </c>
      <c r="J181" s="378">
        <f t="shared" si="224"/>
        <v>5.8031088082901494</v>
      </c>
      <c r="K181" s="378">
        <f t="shared" si="224"/>
        <v>-2.4107142857142883</v>
      </c>
      <c r="L181" s="378">
        <f t="shared" si="224"/>
        <v>4.3706293706293708</v>
      </c>
      <c r="M181" s="378">
        <f t="shared" si="224"/>
        <v>6.4079422382671556</v>
      </c>
      <c r="N181" s="378">
        <f t="shared" si="224"/>
        <v>3.7238873751135411</v>
      </c>
      <c r="O181" s="378">
        <f t="shared" si="224"/>
        <v>5.6349873843565916</v>
      </c>
      <c r="P181" s="378">
        <f t="shared" si="224"/>
        <v>3.0697674418604626</v>
      </c>
      <c r="Q181" s="378">
        <f t="shared" si="224"/>
        <v>9.3722369584438638</v>
      </c>
      <c r="R181" s="378">
        <f t="shared" si="224"/>
        <v>11.130899376669635</v>
      </c>
      <c r="S181" s="378">
        <f t="shared" si="224"/>
        <v>7.5796726959517766</v>
      </c>
      <c r="T181" s="378">
        <f t="shared" si="224"/>
        <v>5.9782608695652124</v>
      </c>
      <c r="U181" s="378">
        <f t="shared" si="224"/>
        <v>13.530465949820798</v>
      </c>
      <c r="V181" s="378">
        <f t="shared" si="224"/>
        <v>4.4155844155844104</v>
      </c>
      <c r="W181" s="378">
        <f t="shared" si="224"/>
        <v>4.6270066100094347</v>
      </c>
      <c r="X181" s="378">
        <f t="shared" si="224"/>
        <v>4.4423440453686229</v>
      </c>
      <c r="Y181" s="378">
        <f t="shared" si="224"/>
        <v>5.3824362606232183</v>
      </c>
      <c r="Z181" s="378">
        <f t="shared" si="224"/>
        <v>6.3348416289592757</v>
      </c>
      <c r="AA181" s="378">
        <f t="shared" si="224"/>
        <v>3.8852913968547669</v>
      </c>
      <c r="AB181" s="378">
        <f t="shared" si="224"/>
        <v>3.9142590866728826</v>
      </c>
      <c r="AC181" s="378">
        <f t="shared" si="224"/>
        <v>0.36429872495446786</v>
      </c>
      <c r="AD181" s="378">
        <f t="shared" si="224"/>
        <v>10.008481764206941</v>
      </c>
      <c r="AE181" s="378">
        <f t="shared" si="224"/>
        <v>11.965065502183396</v>
      </c>
      <c r="AF181" s="378">
        <f t="shared" si="224"/>
        <v>2.0057306590257826</v>
      </c>
      <c r="AG181" s="378">
        <f t="shared" ref="AG181:AG186" si="225">(AG94-AG82)/AG82*100</f>
        <v>-5.1493305870236874</v>
      </c>
      <c r="AH181" s="378">
        <f t="shared" ref="AH181:AS181" si="226">(AH94-AH82)/AH82*100</f>
        <v>3.53488372093023</v>
      </c>
      <c r="AI181" s="378">
        <f t="shared" si="226"/>
        <v>5.2680221811460282</v>
      </c>
      <c r="AJ181" s="378">
        <f t="shared" si="226"/>
        <v>5.6672760511882894</v>
      </c>
      <c r="AK181" s="378">
        <f t="shared" si="226"/>
        <v>-1.057268722466963</v>
      </c>
      <c r="AL181" s="378">
        <f t="shared" si="226"/>
        <v>4.0983606557377055</v>
      </c>
      <c r="AM181" s="378">
        <f t="shared" si="226"/>
        <v>-5.442176870748292</v>
      </c>
      <c r="AN181" s="378">
        <f t="shared" si="226"/>
        <v>-7.795473595976528</v>
      </c>
      <c r="AO181" s="378">
        <f t="shared" si="226"/>
        <v>4.8824593128390648</v>
      </c>
      <c r="AP181" s="378">
        <f t="shared" si="226"/>
        <v>0.81081081081081585</v>
      </c>
      <c r="AQ181" s="378">
        <f t="shared" si="226"/>
        <v>-0.89552238805970708</v>
      </c>
      <c r="AR181" s="378">
        <f t="shared" si="226"/>
        <v>-9.84251968503881E-2</v>
      </c>
      <c r="AS181" s="378">
        <f t="shared" si="226"/>
        <v>-14.062500000000004</v>
      </c>
      <c r="AT181" s="378">
        <f t="shared" si="214"/>
        <v>3.2075471698113263</v>
      </c>
      <c r="AU181" s="378">
        <f t="shared" si="214"/>
        <v>2.1484374999999889</v>
      </c>
      <c r="AV181" s="378">
        <f t="shared" si="214"/>
        <v>2.2835394862036211</v>
      </c>
      <c r="AW181" s="378">
        <f t="shared" si="214"/>
        <v>8.7979094076655127</v>
      </c>
      <c r="AX181" s="378">
        <f t="shared" si="214"/>
        <v>-0.35304501323918047</v>
      </c>
      <c r="AY181" s="378">
        <f t="shared" si="214"/>
        <v>9.6395641240570118</v>
      </c>
      <c r="AZ181" s="378">
        <f t="shared" si="214"/>
        <v>4.5814977973568309</v>
      </c>
      <c r="BA181" s="378">
        <f t="shared" si="214"/>
        <v>6.3922942206654971</v>
      </c>
      <c r="BB181" s="378">
        <f t="shared" si="189"/>
        <v>-0.71877807726864074</v>
      </c>
      <c r="BC181" s="378">
        <f t="shared" si="218"/>
        <v>6.9420035149384942</v>
      </c>
      <c r="BD181" s="378">
        <f t="shared" si="218"/>
        <v>4.4117647058823506</v>
      </c>
      <c r="BE181" s="378">
        <f t="shared" si="218"/>
        <v>8.4048027444253961</v>
      </c>
      <c r="BF181" s="378">
        <f t="shared" si="218"/>
        <v>5.4446460980036298</v>
      </c>
      <c r="BG181" s="378">
        <f t="shared" si="218"/>
        <v>2.3430178069353329</v>
      </c>
    </row>
    <row r="182" spans="1:59" x14ac:dyDescent="0.2">
      <c r="A182" s="379">
        <v>42248</v>
      </c>
      <c r="B182" s="373">
        <f t="shared" ref="B182:AF182" si="227">(B95-B83)/B83*100</f>
        <v>4.4183949504057631</v>
      </c>
      <c r="C182" s="378">
        <f t="shared" si="227"/>
        <v>4.05770964833183</v>
      </c>
      <c r="D182" s="378">
        <f t="shared" si="227"/>
        <v>3.9639639639639692</v>
      </c>
      <c r="E182" s="378">
        <f t="shared" si="227"/>
        <v>4.2766151046405714</v>
      </c>
      <c r="F182" s="378">
        <f t="shared" si="227"/>
        <v>6.0633484162895952</v>
      </c>
      <c r="G182" s="378">
        <f t="shared" si="227"/>
        <v>6.749555950266438</v>
      </c>
      <c r="H182" s="378">
        <f t="shared" si="227"/>
        <v>0.32921810699588944</v>
      </c>
      <c r="I182" s="378">
        <f t="shared" si="227"/>
        <v>7.7001013171225878</v>
      </c>
      <c r="J182" s="378">
        <f t="shared" si="227"/>
        <v>2.1190716448032378</v>
      </c>
      <c r="K182" s="378">
        <f t="shared" si="227"/>
        <v>-1.4336917562723963</v>
      </c>
      <c r="L182" s="378">
        <f t="shared" si="227"/>
        <v>5.5749128919860675</v>
      </c>
      <c r="M182" s="378">
        <f t="shared" si="227"/>
        <v>8.0180180180180241</v>
      </c>
      <c r="N182" s="378">
        <f t="shared" si="227"/>
        <v>3.4482758620689626</v>
      </c>
      <c r="O182" s="378">
        <f t="shared" si="227"/>
        <v>5.8972198820556025</v>
      </c>
      <c r="P182" s="378">
        <f t="shared" si="227"/>
        <v>2.5069637883008382</v>
      </c>
      <c r="Q182" s="378">
        <f t="shared" si="227"/>
        <v>9.3888396811337405</v>
      </c>
      <c r="R182" s="378">
        <f t="shared" si="227"/>
        <v>10.952804986642919</v>
      </c>
      <c r="S182" s="378">
        <f t="shared" si="227"/>
        <v>7.4742268041237017</v>
      </c>
      <c r="T182" s="378">
        <f t="shared" si="227"/>
        <v>5.1630434782608594</v>
      </c>
      <c r="U182" s="378">
        <f t="shared" si="227"/>
        <v>13.632286995515697</v>
      </c>
      <c r="V182" s="378">
        <f t="shared" si="227"/>
        <v>4.525674499564829</v>
      </c>
      <c r="W182" s="378">
        <f t="shared" si="227"/>
        <v>4.2174320524835984</v>
      </c>
      <c r="X182" s="378">
        <f t="shared" si="227"/>
        <v>4.225352112676056</v>
      </c>
      <c r="Y182" s="378">
        <f t="shared" si="227"/>
        <v>4.1006523765144509</v>
      </c>
      <c r="Z182" s="378">
        <f t="shared" si="227"/>
        <v>6.3063063063063058</v>
      </c>
      <c r="AA182" s="378">
        <f t="shared" si="227"/>
        <v>3.5747021081576591</v>
      </c>
      <c r="AB182" s="378">
        <f t="shared" si="227"/>
        <v>3.696857670979667</v>
      </c>
      <c r="AC182" s="378">
        <f t="shared" si="227"/>
        <v>0.72661217075387052</v>
      </c>
      <c r="AD182" s="378">
        <f t="shared" si="227"/>
        <v>10.008481764206941</v>
      </c>
      <c r="AE182" s="378">
        <f t="shared" si="227"/>
        <v>11.965065502183396</v>
      </c>
      <c r="AF182" s="378">
        <f t="shared" si="227"/>
        <v>2.095238095238098</v>
      </c>
      <c r="AG182" s="378">
        <f t="shared" si="225"/>
        <v>-3.4663865546218453</v>
      </c>
      <c r="AH182" s="378">
        <f t="shared" ref="AH182:AS182" si="228">(AH95-AH83)/AH83*100</f>
        <v>2.0183486238532136</v>
      </c>
      <c r="AI182" s="378">
        <f t="shared" si="228"/>
        <v>4.9360146252285109</v>
      </c>
      <c r="AJ182" s="378">
        <f t="shared" si="228"/>
        <v>6.1075660893345516</v>
      </c>
      <c r="AK182" s="378">
        <f t="shared" si="228"/>
        <v>8.9445438282655221E-2</v>
      </c>
      <c r="AL182" s="378">
        <f t="shared" si="228"/>
        <v>4.1894353369763282</v>
      </c>
      <c r="AM182" s="378">
        <f t="shared" si="228"/>
        <v>-5.6687333923826442</v>
      </c>
      <c r="AN182" s="378">
        <f t="shared" si="228"/>
        <v>-8.362676056338028</v>
      </c>
      <c r="AO182" s="378">
        <f t="shared" si="228"/>
        <v>5.0770625566636518</v>
      </c>
      <c r="AP182" s="378">
        <f t="shared" si="228"/>
        <v>4.72792149866192</v>
      </c>
      <c r="AQ182" s="378">
        <f t="shared" si="228"/>
        <v>-0.89552238805970708</v>
      </c>
      <c r="AR182" s="378">
        <f t="shared" si="228"/>
        <v>-9.84251968503881E-2</v>
      </c>
      <c r="AS182" s="378">
        <f t="shared" si="228"/>
        <v>-14.388489208633093</v>
      </c>
      <c r="AT182" s="378">
        <f t="shared" si="214"/>
        <v>3.1044214487300068</v>
      </c>
      <c r="AU182" s="378">
        <f t="shared" si="214"/>
        <v>1.8482490272373597</v>
      </c>
      <c r="AV182" s="378">
        <f t="shared" si="214"/>
        <v>2.2835394862036211</v>
      </c>
      <c r="AW182" s="378">
        <f t="shared" si="214"/>
        <v>9.3506493506493484</v>
      </c>
      <c r="AX182" s="378">
        <f t="shared" si="214"/>
        <v>-2.0833333333333379</v>
      </c>
      <c r="AY182" s="378">
        <f t="shared" si="214"/>
        <v>9.6395641240570118</v>
      </c>
      <c r="AZ182" s="378">
        <f t="shared" si="214"/>
        <v>4.6654929577464896</v>
      </c>
      <c r="BA182" s="378">
        <f t="shared" si="214"/>
        <v>6.1135371179039302</v>
      </c>
      <c r="BB182" s="378">
        <f t="shared" si="189"/>
        <v>9.0090090090084979E-2</v>
      </c>
      <c r="BC182" s="378">
        <f t="shared" si="218"/>
        <v>6.8661971830986017</v>
      </c>
      <c r="BD182" s="378">
        <f t="shared" si="218"/>
        <v>4.444444444444442</v>
      </c>
      <c r="BE182" s="378">
        <f t="shared" si="218"/>
        <v>8.2332761578044664</v>
      </c>
      <c r="BF182" s="378">
        <f t="shared" si="218"/>
        <v>5.4446460980036298</v>
      </c>
      <c r="BG182" s="378">
        <f t="shared" si="218"/>
        <v>2.3430178069353329</v>
      </c>
    </row>
    <row r="183" spans="1:59" x14ac:dyDescent="0.2">
      <c r="A183" s="379">
        <v>42278</v>
      </c>
      <c r="B183" s="373">
        <f t="shared" ref="B183:AF183" si="229">(B96-B84)/B84*100</f>
        <v>4.5045045045045047</v>
      </c>
      <c r="C183" s="378">
        <f t="shared" si="229"/>
        <v>4.4144144144144191</v>
      </c>
      <c r="D183" s="378">
        <f t="shared" si="229"/>
        <v>4.5945945945945894</v>
      </c>
      <c r="E183" s="378">
        <f t="shared" si="229"/>
        <v>7.2878228782287735</v>
      </c>
      <c r="F183" s="378">
        <f t="shared" si="229"/>
        <v>4.834377797672329</v>
      </c>
      <c r="G183" s="378">
        <f t="shared" si="229"/>
        <v>6.2111801242236027</v>
      </c>
      <c r="H183" s="378">
        <f t="shared" si="229"/>
        <v>0.90984284532671156</v>
      </c>
      <c r="I183" s="378">
        <f t="shared" si="229"/>
        <v>10.736196319018406</v>
      </c>
      <c r="J183" s="378">
        <f t="shared" si="229"/>
        <v>3.2323232323232349</v>
      </c>
      <c r="K183" s="378">
        <f t="shared" si="229"/>
        <v>-2.8343666961913221</v>
      </c>
      <c r="L183" s="378">
        <f t="shared" si="229"/>
        <v>6.6842568161829323</v>
      </c>
      <c r="M183" s="378">
        <f t="shared" si="229"/>
        <v>4.8993875765529378</v>
      </c>
      <c r="N183" s="378">
        <f t="shared" si="229"/>
        <v>3.0881017257039107</v>
      </c>
      <c r="O183" s="378">
        <f t="shared" si="229"/>
        <v>7.3191489361702082</v>
      </c>
      <c r="P183" s="378">
        <f t="shared" si="229"/>
        <v>1.5755329008340953</v>
      </c>
      <c r="Q183" s="378">
        <f t="shared" si="229"/>
        <v>8.0560420315236456</v>
      </c>
      <c r="R183" s="378">
        <f t="shared" si="229"/>
        <v>9.2105263157894726</v>
      </c>
      <c r="S183" s="378">
        <f t="shared" si="229"/>
        <v>6.0580204778156945</v>
      </c>
      <c r="T183" s="378">
        <f t="shared" si="229"/>
        <v>4.2972247090420748</v>
      </c>
      <c r="U183" s="378">
        <f t="shared" si="229"/>
        <v>11.531690140845079</v>
      </c>
      <c r="V183" s="378">
        <f t="shared" si="229"/>
        <v>4.620749782040102</v>
      </c>
      <c r="W183" s="378">
        <f t="shared" si="229"/>
        <v>4.2056074766355138</v>
      </c>
      <c r="X183" s="378">
        <f t="shared" si="229"/>
        <v>4.1198501872659232</v>
      </c>
      <c r="Y183" s="378">
        <f t="shared" si="229"/>
        <v>4.3761638733705661</v>
      </c>
      <c r="Z183" s="378">
        <f t="shared" si="229"/>
        <v>6.3063063063063058</v>
      </c>
      <c r="AA183" s="378">
        <f t="shared" si="229"/>
        <v>3.5747021081576591</v>
      </c>
      <c r="AB183" s="378">
        <f t="shared" si="229"/>
        <v>3.696857670979667</v>
      </c>
      <c r="AC183" s="378">
        <f t="shared" si="229"/>
        <v>1.4598540145985481</v>
      </c>
      <c r="AD183" s="378">
        <f t="shared" si="229"/>
        <v>10.008481764206941</v>
      </c>
      <c r="AE183" s="378">
        <f t="shared" si="229"/>
        <v>11.965065502183396</v>
      </c>
      <c r="AF183" s="378">
        <f t="shared" si="229"/>
        <v>2.5862068965517131</v>
      </c>
      <c r="AG183" s="378">
        <f t="shared" si="225"/>
        <v>-1.9067796610169612</v>
      </c>
      <c r="AH183" s="378">
        <f t="shared" ref="AH183:AS183" si="230">(AH96-AH84)/AH84*100</f>
        <v>3.906976744186049</v>
      </c>
      <c r="AI183" s="378">
        <f t="shared" si="230"/>
        <v>4.3915827996340324</v>
      </c>
      <c r="AJ183" s="378">
        <f t="shared" si="230"/>
        <v>5.6261343012704197</v>
      </c>
      <c r="AK183" s="378">
        <f t="shared" si="230"/>
        <v>0.2678571428571403</v>
      </c>
      <c r="AL183" s="378">
        <f t="shared" si="230"/>
        <v>4.6195652173912993</v>
      </c>
      <c r="AM183" s="378">
        <f t="shared" si="230"/>
        <v>-5.5801594331266706</v>
      </c>
      <c r="AN183" s="378">
        <f t="shared" si="230"/>
        <v>-8.112874779541448</v>
      </c>
      <c r="AO183" s="378">
        <f t="shared" si="230"/>
        <v>4.5045045045045047</v>
      </c>
      <c r="AP183" s="378">
        <f t="shared" si="230"/>
        <v>4.630454140694571</v>
      </c>
      <c r="AQ183" s="378">
        <f t="shared" si="230"/>
        <v>-0.79760717846460338</v>
      </c>
      <c r="AR183" s="378">
        <f t="shared" si="230"/>
        <v>-0.1968503937007762</v>
      </c>
      <c r="AS183" s="378">
        <f t="shared" si="230"/>
        <v>-13.300492610837434</v>
      </c>
      <c r="AT183" s="378">
        <f t="shared" si="214"/>
        <v>3.286384976525822</v>
      </c>
      <c r="AU183" s="378">
        <f t="shared" si="214"/>
        <v>1.8446601941747627</v>
      </c>
      <c r="AV183" s="378">
        <f t="shared" si="214"/>
        <v>2.378686964795433</v>
      </c>
      <c r="AW183" s="378">
        <f t="shared" si="214"/>
        <v>9.6468561584840682</v>
      </c>
      <c r="AX183" s="378">
        <f t="shared" si="214"/>
        <v>-1.470588235294108</v>
      </c>
      <c r="AY183" s="378">
        <f t="shared" si="214"/>
        <v>9.6395641240570118</v>
      </c>
      <c r="AZ183" s="378">
        <f t="shared" si="214"/>
        <v>4.2216358839050105</v>
      </c>
      <c r="BA183" s="378">
        <f t="shared" si="214"/>
        <v>6.1900610287707014</v>
      </c>
      <c r="BB183" s="378">
        <f t="shared" si="189"/>
        <v>-1.5356820234869042</v>
      </c>
      <c r="BC183" s="378">
        <f t="shared" si="218"/>
        <v>6.9481090589269936</v>
      </c>
      <c r="BD183" s="378">
        <f t="shared" si="218"/>
        <v>5.5299539170506913</v>
      </c>
      <c r="BE183" s="378">
        <f t="shared" si="218"/>
        <v>8.2332761578044664</v>
      </c>
      <c r="BF183" s="378">
        <f t="shared" si="218"/>
        <v>5.4446460980036298</v>
      </c>
      <c r="BG183" s="378">
        <f t="shared" si="218"/>
        <v>2.3430178069353329</v>
      </c>
    </row>
    <row r="184" spans="1:59" x14ac:dyDescent="0.2">
      <c r="A184" s="379">
        <v>42309</v>
      </c>
      <c r="B184" s="373">
        <f t="shared" ref="B184:AF184" si="231">(B97-B85)/B85*100</f>
        <v>4.5987376014427355</v>
      </c>
      <c r="C184" s="378">
        <f t="shared" si="231"/>
        <v>4.7704770477047811</v>
      </c>
      <c r="D184" s="378">
        <f t="shared" si="231"/>
        <v>4.8561151079136611</v>
      </c>
      <c r="E184" s="378">
        <f t="shared" si="231"/>
        <v>7.7209302325581373</v>
      </c>
      <c r="F184" s="378">
        <f t="shared" si="231"/>
        <v>4.3057996485061558</v>
      </c>
      <c r="G184" s="378">
        <f t="shared" si="231"/>
        <v>5.2859618717504286</v>
      </c>
      <c r="H184" s="378">
        <f t="shared" si="231"/>
        <v>0.66280033140016337</v>
      </c>
      <c r="I184" s="378">
        <f t="shared" si="231"/>
        <v>11.752577319587635</v>
      </c>
      <c r="J184" s="378">
        <f t="shared" si="231"/>
        <v>-1.7641597028783711</v>
      </c>
      <c r="K184" s="378">
        <f t="shared" si="231"/>
        <v>-0.44247787610619471</v>
      </c>
      <c r="L184" s="378">
        <f t="shared" si="231"/>
        <v>6.3660477453580926</v>
      </c>
      <c r="M184" s="378">
        <f t="shared" si="231"/>
        <v>4.7153024911032002</v>
      </c>
      <c r="N184" s="378">
        <f t="shared" si="231"/>
        <v>3.9162112932604707</v>
      </c>
      <c r="O184" s="378">
        <f t="shared" si="231"/>
        <v>6.0862214708368576</v>
      </c>
      <c r="P184" s="378">
        <f t="shared" si="231"/>
        <v>3.1716417910447681</v>
      </c>
      <c r="Q184" s="378">
        <f t="shared" si="231"/>
        <v>6.9144338807260146</v>
      </c>
      <c r="R184" s="378">
        <f t="shared" si="231"/>
        <v>7.7586206896551726</v>
      </c>
      <c r="S184" s="378">
        <f t="shared" si="231"/>
        <v>5.8623619371282842</v>
      </c>
      <c r="T184" s="378">
        <f t="shared" si="231"/>
        <v>5.469462169553327</v>
      </c>
      <c r="U184" s="378">
        <f t="shared" si="231"/>
        <v>8.8812980358667861</v>
      </c>
      <c r="V184" s="378">
        <f t="shared" si="231"/>
        <v>4.7120418848167587</v>
      </c>
      <c r="W184" s="378">
        <f t="shared" si="231"/>
        <v>3.9033457249070662</v>
      </c>
      <c r="X184" s="378">
        <f t="shared" si="231"/>
        <v>3.6245353159851357</v>
      </c>
      <c r="Y184" s="378">
        <f t="shared" si="231"/>
        <v>4.5581395348837264</v>
      </c>
      <c r="Z184" s="378">
        <f t="shared" si="231"/>
        <v>6.3063063063063058</v>
      </c>
      <c r="AA184" s="378">
        <f t="shared" si="231"/>
        <v>3.5747021081576591</v>
      </c>
      <c r="AB184" s="378">
        <f t="shared" si="231"/>
        <v>3.696857670979667</v>
      </c>
      <c r="AC184" s="378">
        <f t="shared" si="231"/>
        <v>0.99909173478656554</v>
      </c>
      <c r="AD184" s="378">
        <f t="shared" si="231"/>
        <v>10.008481764206941</v>
      </c>
      <c r="AE184" s="378">
        <f t="shared" si="231"/>
        <v>11.965065502183396</v>
      </c>
      <c r="AF184" s="378">
        <f t="shared" si="231"/>
        <v>2.7777777777777692</v>
      </c>
      <c r="AG184" s="378">
        <f t="shared" si="225"/>
        <v>-1.3874066168623234</v>
      </c>
      <c r="AH184" s="378">
        <f t="shared" ref="AH184:AS184" si="232">(AH97-AH85)/AH85*100</f>
        <v>3.3488372093023204</v>
      </c>
      <c r="AI184" s="378">
        <f t="shared" si="232"/>
        <v>4.6532846715328553</v>
      </c>
      <c r="AJ184" s="378">
        <f t="shared" si="232"/>
        <v>6.0439560439560385</v>
      </c>
      <c r="AK184" s="378">
        <f t="shared" si="232"/>
        <v>0.72202166064981688</v>
      </c>
      <c r="AL184" s="378">
        <f t="shared" si="232"/>
        <v>4.3360433604336013</v>
      </c>
      <c r="AM184" s="378">
        <f t="shared" si="232"/>
        <v>-4.3676069153776265</v>
      </c>
      <c r="AN184" s="378">
        <f t="shared" si="232"/>
        <v>-6.6605839416058368</v>
      </c>
      <c r="AO184" s="378">
        <f t="shared" si="232"/>
        <v>4.4104410441044157</v>
      </c>
      <c r="AP184" s="378">
        <f t="shared" si="232"/>
        <v>4.7237076648841327</v>
      </c>
      <c r="AQ184" s="378">
        <f t="shared" si="232"/>
        <v>-0.79840319361277157</v>
      </c>
      <c r="AR184" s="378">
        <f t="shared" si="232"/>
        <v>-0.1968503937007762</v>
      </c>
      <c r="AS184" s="378">
        <f t="shared" si="232"/>
        <v>-13.299874529485582</v>
      </c>
      <c r="AT184" s="378">
        <f t="shared" si="214"/>
        <v>3.2771535580524347</v>
      </c>
      <c r="AU184" s="378">
        <f t="shared" si="214"/>
        <v>1.8375241779497016</v>
      </c>
      <c r="AV184" s="378">
        <f t="shared" si="214"/>
        <v>2.378686964795433</v>
      </c>
      <c r="AW184" s="378">
        <f t="shared" si="214"/>
        <v>8.9820359281437128</v>
      </c>
      <c r="AX184" s="378">
        <f t="shared" si="214"/>
        <v>0.77386070507309179</v>
      </c>
      <c r="AY184" s="378">
        <f t="shared" si="214"/>
        <v>9.6395641240570118</v>
      </c>
      <c r="AZ184" s="378">
        <f t="shared" si="214"/>
        <v>3.1249999999999951</v>
      </c>
      <c r="BA184" s="378">
        <f t="shared" si="214"/>
        <v>4.8068669527896946</v>
      </c>
      <c r="BB184" s="378">
        <f t="shared" si="189"/>
        <v>-2.0664869721473469</v>
      </c>
      <c r="BC184" s="378">
        <f t="shared" si="218"/>
        <v>6.7722075637642947</v>
      </c>
      <c r="BD184" s="378">
        <f t="shared" si="218"/>
        <v>3.9704524469067382</v>
      </c>
      <c r="BE184" s="378">
        <f t="shared" si="218"/>
        <v>8.2332761578044664</v>
      </c>
      <c r="BF184" s="378">
        <f t="shared" si="218"/>
        <v>5.4446460980036298</v>
      </c>
      <c r="BG184" s="378">
        <f t="shared" si="218"/>
        <v>2.3430178069353329</v>
      </c>
    </row>
    <row r="185" spans="1:59" x14ac:dyDescent="0.2">
      <c r="A185" s="379">
        <v>42339</v>
      </c>
      <c r="B185" s="373">
        <f t="shared" ref="B185:AF185" si="233">(B98-B86)/B86*100</f>
        <v>4.8736462093862869</v>
      </c>
      <c r="C185" s="378">
        <f t="shared" si="233"/>
        <v>5.1305130513051331</v>
      </c>
      <c r="D185" s="378">
        <f t="shared" si="233"/>
        <v>5.2158273381294942</v>
      </c>
      <c r="E185" s="378">
        <f t="shared" si="233"/>
        <v>7.5208913649025018</v>
      </c>
      <c r="F185" s="378">
        <f t="shared" si="233"/>
        <v>4.5774647887323976</v>
      </c>
      <c r="G185" s="378">
        <f t="shared" si="233"/>
        <v>5.8978873239436647</v>
      </c>
      <c r="H185" s="378">
        <f t="shared" si="233"/>
        <v>-0.24732069249793665</v>
      </c>
      <c r="I185" s="378">
        <f t="shared" si="233"/>
        <v>15.773195876288657</v>
      </c>
      <c r="J185" s="378">
        <f t="shared" si="233"/>
        <v>-0.95147478591817314</v>
      </c>
      <c r="K185" s="378">
        <f t="shared" si="233"/>
        <v>1.610017889087654</v>
      </c>
      <c r="L185" s="378">
        <f t="shared" si="233"/>
        <v>6.8755439512619585</v>
      </c>
      <c r="M185" s="378">
        <f t="shared" si="233"/>
        <v>4.3401240035429511</v>
      </c>
      <c r="N185" s="378">
        <f t="shared" si="233"/>
        <v>3.5681610247026581</v>
      </c>
      <c r="O185" s="378">
        <f t="shared" si="233"/>
        <v>5.8823529411764701</v>
      </c>
      <c r="P185" s="378">
        <f t="shared" si="233"/>
        <v>2.8222013170272815</v>
      </c>
      <c r="Q185" s="378">
        <f t="shared" si="233"/>
        <v>6.8339100346020807</v>
      </c>
      <c r="R185" s="378">
        <f t="shared" si="233"/>
        <v>7.5000000000000027</v>
      </c>
      <c r="S185" s="378">
        <f t="shared" si="233"/>
        <v>5.361702127659572</v>
      </c>
      <c r="T185" s="378">
        <f t="shared" si="233"/>
        <v>4.1478809738503104</v>
      </c>
      <c r="U185" s="378">
        <f t="shared" si="233"/>
        <v>8.9820359281437128</v>
      </c>
      <c r="V185" s="378">
        <f t="shared" si="233"/>
        <v>4.7993019197207678</v>
      </c>
      <c r="W185" s="378">
        <f t="shared" si="233"/>
        <v>3.9925719591457729</v>
      </c>
      <c r="X185" s="378">
        <f t="shared" si="233"/>
        <v>3.8997214484679694</v>
      </c>
      <c r="Y185" s="378">
        <f t="shared" si="233"/>
        <v>4.5581395348837264</v>
      </c>
      <c r="Z185" s="378">
        <f t="shared" si="233"/>
        <v>6.1883408071748924</v>
      </c>
      <c r="AA185" s="378">
        <f t="shared" si="233"/>
        <v>3.4545454545454519</v>
      </c>
      <c r="AB185" s="378">
        <f t="shared" si="233"/>
        <v>3.4862385321100891</v>
      </c>
      <c r="AC185" s="378">
        <f t="shared" si="233"/>
        <v>0.81595648232094808</v>
      </c>
      <c r="AD185" s="378">
        <f t="shared" si="233"/>
        <v>10.008481764206941</v>
      </c>
      <c r="AE185" s="378">
        <f t="shared" si="233"/>
        <v>11.965065502183396</v>
      </c>
      <c r="AF185" s="378">
        <f t="shared" si="233"/>
        <v>2.8708133971291865</v>
      </c>
      <c r="AG185" s="378">
        <f t="shared" si="225"/>
        <v>-2.0234291799787067</v>
      </c>
      <c r="AH185" s="378">
        <f t="shared" ref="AH185:AS185" si="234">(AH98-AH86)/AH86*100</f>
        <v>4.6904315196998132</v>
      </c>
      <c r="AI185" s="378">
        <f t="shared" si="234"/>
        <v>4.722979109900094</v>
      </c>
      <c r="AJ185" s="378">
        <f t="shared" si="234"/>
        <v>6.2043795620438065</v>
      </c>
      <c r="AK185" s="378">
        <f t="shared" si="234"/>
        <v>2.6654411764705936</v>
      </c>
      <c r="AL185" s="378">
        <f t="shared" si="234"/>
        <v>4.1478809738503104</v>
      </c>
      <c r="AM185" s="378">
        <f t="shared" si="234"/>
        <v>-9.5057034220540418E-2</v>
      </c>
      <c r="AN185" s="378">
        <f t="shared" si="234"/>
        <v>-1.2536162005785894</v>
      </c>
      <c r="AO185" s="378">
        <f t="shared" si="234"/>
        <v>4.3165467625899252</v>
      </c>
      <c r="AP185" s="378">
        <f t="shared" si="234"/>
        <v>4.8128342245989231</v>
      </c>
      <c r="AQ185" s="378">
        <f t="shared" si="234"/>
        <v>0.10070493454180113</v>
      </c>
      <c r="AR185" s="378">
        <f t="shared" si="234"/>
        <v>0.69513406156901969</v>
      </c>
      <c r="AS185" s="378">
        <f t="shared" si="234"/>
        <v>-11.56289707750954</v>
      </c>
      <c r="AT185" s="378">
        <f t="shared" si="214"/>
        <v>2.8999064546304902</v>
      </c>
      <c r="AU185" s="378">
        <f t="shared" si="214"/>
        <v>2.2351797862001912</v>
      </c>
      <c r="AV185" s="378">
        <f t="shared" si="214"/>
        <v>2.0872865275142205</v>
      </c>
      <c r="AW185" s="378">
        <f t="shared" si="214"/>
        <v>7.5615972812234418</v>
      </c>
      <c r="AX185" s="378">
        <f t="shared" si="214"/>
        <v>-2.387041773231029</v>
      </c>
      <c r="AY185" s="378">
        <f t="shared" si="214"/>
        <v>9.6395641240570118</v>
      </c>
      <c r="AZ185" s="378">
        <f t="shared" si="214"/>
        <v>3.3649698015530554</v>
      </c>
      <c r="BA185" s="378">
        <f t="shared" si="214"/>
        <v>4.4444444444444464</v>
      </c>
      <c r="BB185" s="378">
        <f t="shared" si="189"/>
        <v>0</v>
      </c>
      <c r="BC185" s="378">
        <f t="shared" si="218"/>
        <v>6.3047285464098106</v>
      </c>
      <c r="BD185" s="378">
        <f t="shared" si="218"/>
        <v>3.8532110091743141</v>
      </c>
      <c r="BE185" s="378">
        <f t="shared" si="218"/>
        <v>7.5938566552900948</v>
      </c>
      <c r="BF185" s="378">
        <f t="shared" si="218"/>
        <v>5.4446460980036298</v>
      </c>
      <c r="BG185" s="378">
        <f t="shared" si="218"/>
        <v>2.3430178069353329</v>
      </c>
    </row>
    <row r="186" spans="1:59" x14ac:dyDescent="0.2">
      <c r="A186" s="379">
        <v>42370</v>
      </c>
      <c r="B186" s="373">
        <f t="shared" ref="B186:AF186" si="235">(B99-B87)/B87*100</f>
        <v>5.5805580558055832</v>
      </c>
      <c r="C186" s="378">
        <f t="shared" si="235"/>
        <v>6.4056939501779251</v>
      </c>
      <c r="D186" s="378">
        <f t="shared" si="235"/>
        <v>6.4888888888888854</v>
      </c>
      <c r="E186" s="378">
        <f t="shared" si="235"/>
        <v>4.698581560283686</v>
      </c>
      <c r="F186" s="378">
        <f t="shared" si="235"/>
        <v>6.7375886524822777</v>
      </c>
      <c r="G186" s="378">
        <f t="shared" si="235"/>
        <v>4.4142614601018701</v>
      </c>
      <c r="H186" s="378">
        <f t="shared" si="235"/>
        <v>3.9049235993208899</v>
      </c>
      <c r="I186" s="378">
        <f t="shared" si="235"/>
        <v>14.626865671641795</v>
      </c>
      <c r="J186" s="378">
        <f t="shared" si="235"/>
        <v>26.688815060908095</v>
      </c>
      <c r="K186" s="378">
        <f t="shared" si="235"/>
        <v>10.622710622710617</v>
      </c>
      <c r="L186" s="378">
        <f t="shared" si="235"/>
        <v>6.2283737024221475</v>
      </c>
      <c r="M186" s="378">
        <f t="shared" si="235"/>
        <v>7.1803852889667272</v>
      </c>
      <c r="N186" s="378">
        <f t="shared" si="235"/>
        <v>4.5004500450045004</v>
      </c>
      <c r="O186" s="378">
        <f t="shared" si="235"/>
        <v>13.986013986013985</v>
      </c>
      <c r="P186" s="378">
        <f t="shared" si="235"/>
        <v>2.0072992700729952</v>
      </c>
      <c r="Q186" s="378">
        <f t="shared" si="235"/>
        <v>9.7539543057996561</v>
      </c>
      <c r="R186" s="378">
        <f t="shared" si="235"/>
        <v>10.269799825935594</v>
      </c>
      <c r="S186" s="378">
        <f t="shared" si="235"/>
        <v>7.2278911564625847</v>
      </c>
      <c r="T186" s="378">
        <f t="shared" si="235"/>
        <v>7.5785582255083206</v>
      </c>
      <c r="U186" s="378">
        <f t="shared" si="235"/>
        <v>10.589239965841166</v>
      </c>
      <c r="V186" s="378">
        <f t="shared" si="235"/>
        <v>6.8872987477638663</v>
      </c>
      <c r="W186" s="378">
        <f t="shared" si="235"/>
        <v>1.1690647482014362</v>
      </c>
      <c r="X186" s="378">
        <f t="shared" si="235"/>
        <v>8.9126559714789944E-2</v>
      </c>
      <c r="Y186" s="378">
        <f t="shared" si="235"/>
        <v>3.4798534798534773</v>
      </c>
      <c r="Z186" s="378">
        <f t="shared" si="235"/>
        <v>4.6819787985865693</v>
      </c>
      <c r="AA186" s="378">
        <f t="shared" si="235"/>
        <v>1.9713261648745546</v>
      </c>
      <c r="AB186" s="378">
        <f t="shared" si="235"/>
        <v>1.2567324955116619</v>
      </c>
      <c r="AC186" s="378">
        <f t="shared" si="235"/>
        <v>-1.2259194395796897</v>
      </c>
      <c r="AD186" s="378">
        <f t="shared" si="235"/>
        <v>11.426116838487957</v>
      </c>
      <c r="AE186" s="378">
        <f t="shared" si="235"/>
        <v>7.6406381192275354</v>
      </c>
      <c r="AF186" s="378">
        <f t="shared" si="235"/>
        <v>0.65359477124183274</v>
      </c>
      <c r="AG186" s="378">
        <f t="shared" si="225"/>
        <v>-7.739307535641557</v>
      </c>
      <c r="AH186" s="378">
        <f t="shared" ref="AH186:AS186" si="236">(AH99-AH87)/AH87*100</f>
        <v>8.2061068702290161</v>
      </c>
      <c r="AI186" s="378">
        <f t="shared" si="236"/>
        <v>4.5004500450045004</v>
      </c>
      <c r="AJ186" s="378">
        <f t="shared" si="236"/>
        <v>4.8604860486048658</v>
      </c>
      <c r="AK186" s="378">
        <f t="shared" si="236"/>
        <v>9.8825831702543976</v>
      </c>
      <c r="AL186" s="378">
        <f t="shared" si="236"/>
        <v>8.0184331797235053</v>
      </c>
      <c r="AM186" s="378">
        <f t="shared" si="236"/>
        <v>9.2611862643080194</v>
      </c>
      <c r="AN186" s="378">
        <f t="shared" si="236"/>
        <v>10.010764262648005</v>
      </c>
      <c r="AO186" s="378">
        <f t="shared" si="236"/>
        <v>8.724202626641663</v>
      </c>
      <c r="AP186" s="378">
        <f t="shared" si="236"/>
        <v>8.348623853211004</v>
      </c>
      <c r="AQ186" s="378">
        <f t="shared" si="236"/>
        <v>0</v>
      </c>
      <c r="AR186" s="378">
        <f t="shared" si="236"/>
        <v>0.89463220675944899</v>
      </c>
      <c r="AS186" s="378">
        <f t="shared" si="236"/>
        <v>-10.695876288659791</v>
      </c>
      <c r="AT186" s="378">
        <f t="shared" si="214"/>
        <v>6.4186046511627959</v>
      </c>
      <c r="AU186" s="378">
        <f t="shared" si="214"/>
        <v>6.2186559679037146</v>
      </c>
      <c r="AV186" s="378">
        <f t="shared" si="214"/>
        <v>1.2163336229365818</v>
      </c>
      <c r="AW186" s="378">
        <f t="shared" si="214"/>
        <v>8.7572977481234346</v>
      </c>
      <c r="AX186" s="378">
        <f t="shared" si="214"/>
        <v>-8.5862966175195066</v>
      </c>
      <c r="AY186" s="378">
        <f t="shared" si="214"/>
        <v>12.661498708010352</v>
      </c>
      <c r="AZ186" s="378">
        <f t="shared" si="214"/>
        <v>0.92359361880773183</v>
      </c>
      <c r="BA186" s="378">
        <f t="shared" si="214"/>
        <v>9.3250444049733581</v>
      </c>
      <c r="BB186" s="378">
        <f t="shared" si="189"/>
        <v>-20.042949176807436</v>
      </c>
      <c r="BC186" s="378">
        <f t="shared" si="218"/>
        <v>7.1678321678321568</v>
      </c>
      <c r="BD186" s="378">
        <f t="shared" si="218"/>
        <v>3.3363390441839389</v>
      </c>
      <c r="BE186" s="378">
        <f t="shared" si="218"/>
        <v>8.4264832330180539</v>
      </c>
      <c r="BF186" s="378">
        <f t="shared" si="218"/>
        <v>7.7933450087565594</v>
      </c>
      <c r="BG186" s="378">
        <f t="shared" si="218"/>
        <v>-8.9847259658575318E-2</v>
      </c>
    </row>
    <row r="187" spans="1:59" s="380" customFormat="1" x14ac:dyDescent="0.2">
      <c r="A187" s="379">
        <v>42401</v>
      </c>
      <c r="B187" s="373">
        <f>(B100-B88)/B88*100</f>
        <v>6.5470852017937187</v>
      </c>
      <c r="C187" s="378">
        <f t="shared" ref="C187:BG187" si="237">(C100-C88)/C88*100</f>
        <v>8.3481349911190108</v>
      </c>
      <c r="D187" s="378">
        <f t="shared" si="237"/>
        <v>8.6145648312611041</v>
      </c>
      <c r="E187" s="378">
        <f t="shared" si="237"/>
        <v>4.9956178790534649</v>
      </c>
      <c r="F187" s="378">
        <f t="shared" si="237"/>
        <v>8.4821428571428577</v>
      </c>
      <c r="G187" s="378">
        <f t="shared" si="237"/>
        <v>2.6644462947543737</v>
      </c>
      <c r="H187" s="378">
        <f t="shared" si="237"/>
        <v>4.4953350296861716</v>
      </c>
      <c r="I187" s="378">
        <f t="shared" si="237"/>
        <v>16.422287390029322</v>
      </c>
      <c r="J187" s="378">
        <f t="shared" si="237"/>
        <v>38.639125151883356</v>
      </c>
      <c r="K187" s="378">
        <f t="shared" si="237"/>
        <v>19.398907103825135</v>
      </c>
      <c r="L187" s="378">
        <f t="shared" si="237"/>
        <v>5.3984575835475548</v>
      </c>
      <c r="M187" s="378">
        <f t="shared" si="237"/>
        <v>6.0156931124672983</v>
      </c>
      <c r="N187" s="378">
        <f t="shared" si="237"/>
        <v>4.3789097408400277</v>
      </c>
      <c r="O187" s="378">
        <f t="shared" si="237"/>
        <v>14.458874458874449</v>
      </c>
      <c r="P187" s="378">
        <f t="shared" si="237"/>
        <v>1.7241379310344751</v>
      </c>
      <c r="Q187" s="378">
        <f t="shared" si="237"/>
        <v>10.236220472440948</v>
      </c>
      <c r="R187" s="378">
        <f t="shared" si="237"/>
        <v>10.526315789473674</v>
      </c>
      <c r="S187" s="378">
        <f t="shared" si="237"/>
        <v>6.5088757396449735</v>
      </c>
      <c r="T187" s="378">
        <f t="shared" si="237"/>
        <v>8.1330868761552662</v>
      </c>
      <c r="U187" s="378">
        <f t="shared" si="237"/>
        <v>10.495382031905962</v>
      </c>
      <c r="V187" s="378">
        <f t="shared" si="237"/>
        <v>7.7268643306379241</v>
      </c>
      <c r="W187" s="378">
        <f t="shared" si="237"/>
        <v>1.2533572068039316</v>
      </c>
      <c r="X187" s="378">
        <f t="shared" si="237"/>
        <v>0.26619343389529471</v>
      </c>
      <c r="Y187" s="378">
        <f t="shared" si="237"/>
        <v>3.4671532846715434</v>
      </c>
      <c r="Z187" s="378">
        <f t="shared" si="237"/>
        <v>4.7745358090185732</v>
      </c>
      <c r="AA187" s="378">
        <f t="shared" si="237"/>
        <v>1.9713261648745546</v>
      </c>
      <c r="AB187" s="378">
        <f t="shared" si="237"/>
        <v>1.2567324955116619</v>
      </c>
      <c r="AC187" s="378">
        <f t="shared" si="237"/>
        <v>-1.2259194395796897</v>
      </c>
      <c r="AD187" s="378">
        <f t="shared" si="237"/>
        <v>11.426116838487957</v>
      </c>
      <c r="AE187" s="378">
        <f t="shared" si="237"/>
        <v>7.6406381192275354</v>
      </c>
      <c r="AF187" s="378">
        <f t="shared" si="237"/>
        <v>0.93109869646182486</v>
      </c>
      <c r="AG187" s="378">
        <f t="shared" si="237"/>
        <v>-6.091370558375635</v>
      </c>
      <c r="AH187" s="378">
        <f t="shared" si="237"/>
        <v>7.5757575757575761</v>
      </c>
      <c r="AI187" s="378">
        <f t="shared" si="237"/>
        <v>4.1292639138240519</v>
      </c>
      <c r="AJ187" s="378">
        <f t="shared" si="237"/>
        <v>4.6046915725456223</v>
      </c>
      <c r="AK187" s="378">
        <f t="shared" si="237"/>
        <v>13.508064516129023</v>
      </c>
      <c r="AL187" s="378">
        <f t="shared" si="237"/>
        <v>8.4558823529411793</v>
      </c>
      <c r="AM187" s="378">
        <f t="shared" si="237"/>
        <v>17.222222222222221</v>
      </c>
      <c r="AN187" s="378">
        <f t="shared" si="237"/>
        <v>21.083627797408706</v>
      </c>
      <c r="AO187" s="378">
        <f t="shared" si="237"/>
        <v>8.886810102899906</v>
      </c>
      <c r="AP187" s="378">
        <f t="shared" si="237"/>
        <v>7.8826764436297063</v>
      </c>
      <c r="AQ187" s="378">
        <f t="shared" si="237"/>
        <v>-0.20080321285139419</v>
      </c>
      <c r="AR187" s="378">
        <f t="shared" si="237"/>
        <v>0.79443892750744505</v>
      </c>
      <c r="AS187" s="378">
        <f t="shared" si="237"/>
        <v>-12.645161290322577</v>
      </c>
      <c r="AT187" s="378">
        <f t="shared" si="237"/>
        <v>6.6728452270620835</v>
      </c>
      <c r="AU187" s="378">
        <f t="shared" si="237"/>
        <v>7.7231695085255794</v>
      </c>
      <c r="AV187" s="378">
        <f t="shared" si="237"/>
        <v>1.2152777777777704</v>
      </c>
      <c r="AW187" s="378">
        <f t="shared" si="237"/>
        <v>8.5123966942148854</v>
      </c>
      <c r="AX187" s="378">
        <f t="shared" si="237"/>
        <v>-11.596638655462183</v>
      </c>
      <c r="AY187" s="378">
        <f t="shared" si="237"/>
        <v>12.661498708010352</v>
      </c>
      <c r="AZ187" s="378">
        <f t="shared" si="237"/>
        <v>1.0924369747899136</v>
      </c>
      <c r="BA187" s="378">
        <f t="shared" si="237"/>
        <v>9.769094138543517</v>
      </c>
      <c r="BB187" s="378">
        <f t="shared" si="237"/>
        <v>-20.617816091954015</v>
      </c>
      <c r="BC187" s="378">
        <f t="shared" si="237"/>
        <v>7.5250836120401345</v>
      </c>
      <c r="BD187" s="378">
        <f t="shared" si="237"/>
        <v>3.5842293906810041</v>
      </c>
      <c r="BE187" s="378">
        <f t="shared" si="237"/>
        <v>8.6746987951807331</v>
      </c>
      <c r="BF187" s="378">
        <f t="shared" si="237"/>
        <v>7.7933450087565594</v>
      </c>
      <c r="BG187" s="378">
        <f t="shared" si="237"/>
        <v>-8.9847259658575318E-2</v>
      </c>
    </row>
    <row r="188" spans="1:59" s="380" customFormat="1" x14ac:dyDescent="0.2">
      <c r="A188" s="379">
        <v>42430</v>
      </c>
      <c r="B188" s="373">
        <f>(B101-B89)/B89*100</f>
        <v>6.1007957559681758</v>
      </c>
      <c r="C188" s="378">
        <f t="shared" ref="C188:AH188" si="238">(C101-C89)/C89*100</f>
        <v>11.042402826855122</v>
      </c>
      <c r="D188" s="378">
        <f t="shared" si="238"/>
        <v>11.287477954144617</v>
      </c>
      <c r="E188" s="378">
        <f t="shared" si="238"/>
        <v>8.6880973066898353</v>
      </c>
      <c r="F188" s="378">
        <f t="shared" si="238"/>
        <v>10.507569011576132</v>
      </c>
      <c r="G188" s="378">
        <f t="shared" si="238"/>
        <v>5.394190871369295</v>
      </c>
      <c r="H188" s="378">
        <f t="shared" si="238"/>
        <v>5.7774001699235322</v>
      </c>
      <c r="I188" s="378">
        <f t="shared" si="238"/>
        <v>19.024390243902438</v>
      </c>
      <c r="J188" s="378">
        <f>(J101-J89)/J89*100</f>
        <v>40.968122786304605</v>
      </c>
      <c r="K188" s="378">
        <f t="shared" si="238"/>
        <v>20.646319569120287</v>
      </c>
      <c r="L188" s="378">
        <f t="shared" si="238"/>
        <v>10.953177257525079</v>
      </c>
      <c r="M188" s="378">
        <f t="shared" si="238"/>
        <v>7.5064710957722074</v>
      </c>
      <c r="N188" s="378">
        <f t="shared" si="238"/>
        <v>5.7553956834532292</v>
      </c>
      <c r="O188" s="378">
        <f t="shared" si="238"/>
        <v>18.918918918918919</v>
      </c>
      <c r="P188" s="378">
        <f t="shared" si="238"/>
        <v>2.0072992700729952</v>
      </c>
      <c r="Q188" s="378">
        <f t="shared" si="238"/>
        <v>8.4543125533731907</v>
      </c>
      <c r="R188" s="378">
        <f t="shared" si="238"/>
        <v>8.7689713322091123</v>
      </c>
      <c r="S188" s="378">
        <f t="shared" si="238"/>
        <v>6.6115702479338845</v>
      </c>
      <c r="T188" s="378">
        <f t="shared" si="238"/>
        <v>7.8875793291024507</v>
      </c>
      <c r="U188" s="378">
        <f t="shared" si="238"/>
        <v>7.9508196721311393</v>
      </c>
      <c r="V188" s="378">
        <f t="shared" si="238"/>
        <v>5.7641921397379861</v>
      </c>
      <c r="W188" s="378">
        <f t="shared" si="238"/>
        <v>1.3380909901873328</v>
      </c>
      <c r="X188" s="378">
        <f t="shared" si="238"/>
        <v>0.35366931918656563</v>
      </c>
      <c r="Y188" s="378">
        <f t="shared" si="238"/>
        <v>3.6429872495446269</v>
      </c>
      <c r="Z188" s="378">
        <f t="shared" si="238"/>
        <v>4.8118985126859144</v>
      </c>
      <c r="AA188" s="378">
        <f t="shared" si="238"/>
        <v>2.3809523809523707</v>
      </c>
      <c r="AB188" s="378">
        <f t="shared" si="238"/>
        <v>1.861702127659582</v>
      </c>
      <c r="AC188" s="378">
        <f t="shared" si="238"/>
        <v>-2.2510822510822459</v>
      </c>
      <c r="AD188" s="378">
        <f t="shared" si="238"/>
        <v>11.426116838487957</v>
      </c>
      <c r="AE188" s="378">
        <f t="shared" si="238"/>
        <v>7.6406381192275354</v>
      </c>
      <c r="AF188" s="378">
        <f t="shared" si="238"/>
        <v>1.2070566388115107</v>
      </c>
      <c r="AG188" s="378">
        <f t="shared" si="238"/>
        <v>-6.2499999999999947</v>
      </c>
      <c r="AH188" s="378">
        <f t="shared" si="238"/>
        <v>8.8319088319088301</v>
      </c>
      <c r="AI188" s="378">
        <f t="shared" ref="AI188:BG188" si="239">(AI101-AI89)/AI89*100</f>
        <v>4.5414069456812189</v>
      </c>
      <c r="AJ188" s="378">
        <f t="shared" si="239"/>
        <v>4.9307958477508675</v>
      </c>
      <c r="AK188" s="378">
        <f t="shared" si="239"/>
        <v>8.7463556851311957</v>
      </c>
      <c r="AL188" s="378">
        <f t="shared" si="239"/>
        <v>11.131554737810482</v>
      </c>
      <c r="AM188" s="378">
        <f t="shared" si="239"/>
        <v>4.2311661506707887</v>
      </c>
      <c r="AN188" s="378">
        <f t="shared" si="239"/>
        <v>3.8626609442060027</v>
      </c>
      <c r="AO188" s="378">
        <f t="shared" si="239"/>
        <v>7.4107959743824416</v>
      </c>
      <c r="AP188" s="378">
        <f t="shared" si="239"/>
        <v>8.1669691470054442</v>
      </c>
      <c r="AQ188" s="378">
        <f t="shared" si="239"/>
        <v>-0.3018108651911583</v>
      </c>
      <c r="AR188" s="378">
        <f t="shared" si="239"/>
        <v>0.79443892750744505</v>
      </c>
      <c r="AS188" s="378">
        <f t="shared" si="239"/>
        <v>-14.591700133868816</v>
      </c>
      <c r="AT188" s="378">
        <f t="shared" si="239"/>
        <v>6.6728452270620835</v>
      </c>
      <c r="AU188" s="378">
        <f t="shared" si="239"/>
        <v>8.0240722166499499</v>
      </c>
      <c r="AV188" s="378">
        <f t="shared" si="239"/>
        <v>1.3020833333333333</v>
      </c>
      <c r="AW188" s="378">
        <f t="shared" si="239"/>
        <v>8.8888888888888982</v>
      </c>
      <c r="AX188" s="378">
        <f t="shared" si="239"/>
        <v>-16.86746987951808</v>
      </c>
      <c r="AY188" s="378">
        <f t="shared" si="239"/>
        <v>8.7025316455696196</v>
      </c>
      <c r="AZ188" s="378">
        <f t="shared" si="239"/>
        <v>-0.33112582781456246</v>
      </c>
      <c r="BA188" s="378">
        <f t="shared" si="239"/>
        <v>9.5490716180371464</v>
      </c>
      <c r="BB188" s="378">
        <f t="shared" si="239"/>
        <v>-24.102209944751383</v>
      </c>
      <c r="BC188" s="378">
        <f t="shared" si="239"/>
        <v>7.2379367720465906</v>
      </c>
      <c r="BD188" s="378">
        <f t="shared" si="239"/>
        <v>2.2687609075043706</v>
      </c>
      <c r="BE188" s="378">
        <f t="shared" si="239"/>
        <v>8.6816720257234579</v>
      </c>
      <c r="BF188" s="378">
        <f t="shared" si="239"/>
        <v>7.860262008733625</v>
      </c>
      <c r="BG188" s="378">
        <f t="shared" si="239"/>
        <v>-8.9847259658575318E-2</v>
      </c>
    </row>
    <row r="189" spans="1:59" s="380" customFormat="1" x14ac:dyDescent="0.2">
      <c r="A189" s="379">
        <v>42461</v>
      </c>
      <c r="B189" s="373">
        <f t="shared" ref="B189:BG189" si="240">(B102-B90)/B90*100</f>
        <v>6.2226117440841442</v>
      </c>
      <c r="C189" s="378">
        <f t="shared" si="240"/>
        <v>12.730465320456542</v>
      </c>
      <c r="D189" s="378">
        <f t="shared" si="240"/>
        <v>13.058720420683617</v>
      </c>
      <c r="E189" s="378">
        <f t="shared" si="240"/>
        <v>12.207792207792204</v>
      </c>
      <c r="F189" s="378">
        <f t="shared" si="240"/>
        <v>9.6631205673758913</v>
      </c>
      <c r="G189" s="378">
        <f t="shared" si="240"/>
        <v>3.9538714991762745</v>
      </c>
      <c r="H189" s="378">
        <f t="shared" si="240"/>
        <v>6.521739130434792</v>
      </c>
      <c r="I189" s="378">
        <f t="shared" si="240"/>
        <v>19.056974459724955</v>
      </c>
      <c r="J189" s="378">
        <f t="shared" si="240"/>
        <v>36.383928571428584</v>
      </c>
      <c r="K189" s="378">
        <f t="shared" si="240"/>
        <v>26.831421006178282</v>
      </c>
      <c r="L189" s="378">
        <f t="shared" si="240"/>
        <v>8.415841584158418</v>
      </c>
      <c r="M189" s="378">
        <f t="shared" si="240"/>
        <v>11.339285714285717</v>
      </c>
      <c r="N189" s="378">
        <f t="shared" si="240"/>
        <v>5.6705670567056812</v>
      </c>
      <c r="O189" s="378">
        <f t="shared" si="240"/>
        <v>18.624891209747609</v>
      </c>
      <c r="P189" s="378">
        <f t="shared" si="240"/>
        <v>2.0109689213893862</v>
      </c>
      <c r="Q189" s="378">
        <f t="shared" si="240"/>
        <v>6.7896060352053711</v>
      </c>
      <c r="R189" s="378">
        <f t="shared" si="240"/>
        <v>6.2499999999999956</v>
      </c>
      <c r="S189" s="378">
        <f t="shared" si="240"/>
        <v>6.3260340632603382</v>
      </c>
      <c r="T189" s="378">
        <f t="shared" si="240"/>
        <v>5.6487202118270128</v>
      </c>
      <c r="U189" s="378">
        <f t="shared" si="240"/>
        <v>4.3789808917197455</v>
      </c>
      <c r="V189" s="378">
        <f t="shared" si="240"/>
        <v>6.0869565217391308</v>
      </c>
      <c r="W189" s="378">
        <f t="shared" si="240"/>
        <v>1.5124555160142246</v>
      </c>
      <c r="X189" s="378">
        <f t="shared" si="240"/>
        <v>0.61728395061727381</v>
      </c>
      <c r="Y189" s="378">
        <f t="shared" si="240"/>
        <v>3.5390199637023514</v>
      </c>
      <c r="Z189" s="378">
        <f t="shared" si="240"/>
        <v>4.8118985126859144</v>
      </c>
      <c r="AA189" s="378">
        <f t="shared" si="240"/>
        <v>2.3809523809523707</v>
      </c>
      <c r="AB189" s="378">
        <f t="shared" si="240"/>
        <v>1.861702127659582</v>
      </c>
      <c r="AC189" s="378">
        <f t="shared" si="240"/>
        <v>-1.8134715025906685</v>
      </c>
      <c r="AD189" s="378">
        <f t="shared" si="240"/>
        <v>11.426116838487957</v>
      </c>
      <c r="AE189" s="378">
        <f t="shared" si="240"/>
        <v>7.6406381192275354</v>
      </c>
      <c r="AF189" s="378">
        <f t="shared" si="240"/>
        <v>1.1100832562442211</v>
      </c>
      <c r="AG189" s="378">
        <f t="shared" si="240"/>
        <v>-6.7951318458417749</v>
      </c>
      <c r="AH189" s="378">
        <f t="shared" si="240"/>
        <v>9.4428706326723315</v>
      </c>
      <c r="AI189" s="378">
        <f t="shared" si="240"/>
        <v>4.2666666666666648</v>
      </c>
      <c r="AJ189" s="378">
        <f t="shared" si="240"/>
        <v>5.1768766177739431</v>
      </c>
      <c r="AK189" s="378">
        <f t="shared" si="240"/>
        <v>5.6169429097605974</v>
      </c>
      <c r="AL189" s="378">
        <f t="shared" si="240"/>
        <v>11.797235023041472</v>
      </c>
      <c r="AM189" s="378">
        <f t="shared" si="240"/>
        <v>-9.319664492077756E-2</v>
      </c>
      <c r="AN189" s="378">
        <f t="shared" si="240"/>
        <v>-2.6241799437675697</v>
      </c>
      <c r="AO189" s="378">
        <f t="shared" si="240"/>
        <v>9.9634369287020039</v>
      </c>
      <c r="AP189" s="378">
        <f t="shared" si="240"/>
        <v>5.8666666666666618</v>
      </c>
      <c r="AQ189" s="378">
        <f t="shared" si="240"/>
        <v>-0.20100502512563098</v>
      </c>
      <c r="AR189" s="378">
        <f t="shared" si="240"/>
        <v>0.8937437934458704</v>
      </c>
      <c r="AS189" s="378">
        <f t="shared" si="240"/>
        <v>-15.026595744680856</v>
      </c>
      <c r="AT189" s="378">
        <f t="shared" si="240"/>
        <v>6.6481994459833826</v>
      </c>
      <c r="AU189" s="378">
        <f t="shared" si="240"/>
        <v>8.2082082082081964</v>
      </c>
      <c r="AV189" s="378">
        <f t="shared" si="240"/>
        <v>0.34423407917383086</v>
      </c>
      <c r="AW189" s="378">
        <f t="shared" si="240"/>
        <v>8.9490968801313553</v>
      </c>
      <c r="AX189" s="378">
        <f t="shared" si="240"/>
        <v>-12.542955326460486</v>
      </c>
      <c r="AY189" s="378">
        <f t="shared" si="240"/>
        <v>8.7025316455696196</v>
      </c>
      <c r="AZ189" s="378">
        <f t="shared" si="240"/>
        <v>1.0160880609652863</v>
      </c>
      <c r="BA189" s="378">
        <f t="shared" si="240"/>
        <v>9.4439541041482826</v>
      </c>
      <c r="BB189" s="378">
        <f t="shared" si="240"/>
        <v>-20.795795795795787</v>
      </c>
      <c r="BC189" s="378">
        <f t="shared" si="240"/>
        <v>7.7306733167082271</v>
      </c>
      <c r="BD189" s="378">
        <f t="shared" si="240"/>
        <v>3.6123348017621097</v>
      </c>
      <c r="BE189" s="378">
        <f t="shared" si="240"/>
        <v>8.5668534827862199</v>
      </c>
      <c r="BF189" s="378">
        <f t="shared" si="240"/>
        <v>8.1222707423580758</v>
      </c>
      <c r="BG189" s="378">
        <f t="shared" si="240"/>
        <v>3.0493273542600949</v>
      </c>
    </row>
    <row r="190" spans="1:59" s="380" customFormat="1" x14ac:dyDescent="0.2">
      <c r="A190" s="379">
        <v>42491</v>
      </c>
      <c r="B190" s="373">
        <f t="shared" ref="B190:BG190" si="241">(B103-B91)/B91*100</f>
        <v>6.1188811188811183</v>
      </c>
      <c r="C190" s="378">
        <f>(C103-C91)/C91*100</f>
        <v>11.739130434782609</v>
      </c>
      <c r="D190" s="378">
        <f t="shared" si="241"/>
        <v>12.065972222222214</v>
      </c>
      <c r="E190" s="378">
        <f>(E103-E91)/E91*100</f>
        <v>12.86201022146507</v>
      </c>
      <c r="F190" s="378">
        <f t="shared" si="241"/>
        <v>6.9026548672566346</v>
      </c>
      <c r="G190" s="378">
        <f t="shared" si="241"/>
        <v>1.5310233682514149</v>
      </c>
      <c r="H190" s="378">
        <f>(H103-H91)/H91*100</f>
        <v>6.9364161849711028</v>
      </c>
      <c r="I190" s="378">
        <f t="shared" si="241"/>
        <v>15.67877629063098</v>
      </c>
      <c r="J190" s="378">
        <f t="shared" si="241"/>
        <v>34.872979214780607</v>
      </c>
      <c r="K190" s="378">
        <f>(K103-K91)/K91*100</f>
        <v>25.332152347209913</v>
      </c>
      <c r="L190" s="378">
        <f t="shared" si="241"/>
        <v>9.0686274509803884</v>
      </c>
      <c r="M190" s="378">
        <f t="shared" si="241"/>
        <v>5.7363013698630168</v>
      </c>
      <c r="N190" s="378">
        <f t="shared" si="241"/>
        <v>5.1509769094138642</v>
      </c>
      <c r="O190" s="378">
        <f t="shared" si="241"/>
        <v>18.89081455805891</v>
      </c>
      <c r="P190" s="378">
        <f t="shared" si="241"/>
        <v>1.1680143755615429</v>
      </c>
      <c r="Q190" s="378">
        <f t="shared" si="241"/>
        <v>6.8276436303080921</v>
      </c>
      <c r="R190" s="378">
        <f t="shared" si="241"/>
        <v>6.0211554109031775</v>
      </c>
      <c r="S190" s="378">
        <f t="shared" si="241"/>
        <v>4.7200000000000051</v>
      </c>
      <c r="T190" s="378">
        <f t="shared" si="241"/>
        <v>6.1135371179039302</v>
      </c>
      <c r="U190" s="378">
        <f t="shared" si="241"/>
        <v>4.4164037854889653</v>
      </c>
      <c r="V190" s="378">
        <f t="shared" si="241"/>
        <v>6.5274151436031325</v>
      </c>
      <c r="W190" s="378">
        <f t="shared" si="241"/>
        <v>1.2400354295836948</v>
      </c>
      <c r="X190" s="378">
        <f t="shared" si="241"/>
        <v>0.17543859649123056</v>
      </c>
      <c r="Y190" s="378">
        <f t="shared" si="241"/>
        <v>3.2490974729241957</v>
      </c>
      <c r="Z190" s="378">
        <f t="shared" si="241"/>
        <v>4.8993875765529378</v>
      </c>
      <c r="AA190" s="378">
        <f t="shared" si="241"/>
        <v>2.3809523809523707</v>
      </c>
      <c r="AB190" s="378">
        <f t="shared" si="241"/>
        <v>1.861702127659582</v>
      </c>
      <c r="AC190" s="378">
        <f t="shared" si="241"/>
        <v>-1.1226252158894623</v>
      </c>
      <c r="AD190" s="378">
        <f t="shared" si="241"/>
        <v>11.426116838487957</v>
      </c>
      <c r="AE190" s="378">
        <f t="shared" si="241"/>
        <v>7.6406381192275354</v>
      </c>
      <c r="AF190" s="378">
        <f t="shared" si="241"/>
        <v>0.64516129032258329</v>
      </c>
      <c r="AG190" s="378">
        <f t="shared" si="241"/>
        <v>-8.4252758274824515</v>
      </c>
      <c r="AH190" s="378">
        <f t="shared" si="241"/>
        <v>10.7852412488174</v>
      </c>
      <c r="AI190" s="378">
        <f t="shared" si="241"/>
        <v>3.8154392191659245</v>
      </c>
      <c r="AJ190" s="378">
        <f t="shared" si="241"/>
        <v>4.269854824935952</v>
      </c>
      <c r="AK190" s="378">
        <f t="shared" si="241"/>
        <v>6.0717571297148059</v>
      </c>
      <c r="AL190" s="378">
        <f t="shared" si="241"/>
        <v>12.190650779101752</v>
      </c>
      <c r="AM190" s="378">
        <f t="shared" si="241"/>
        <v>0.65237651444548261</v>
      </c>
      <c r="AN190" s="378">
        <f t="shared" si="241"/>
        <v>-1.6869728209934369</v>
      </c>
      <c r="AO190" s="378">
        <f t="shared" si="241"/>
        <v>9.8630136986301338</v>
      </c>
      <c r="AP190" s="378">
        <f t="shared" si="241"/>
        <v>6.0606060606060579</v>
      </c>
      <c r="AQ190" s="378">
        <f t="shared" si="241"/>
        <v>-0.90000000000000568</v>
      </c>
      <c r="AR190" s="378">
        <f t="shared" si="241"/>
        <v>0.29615004935833872</v>
      </c>
      <c r="AS190" s="378">
        <f t="shared" si="241"/>
        <v>-16.120218579234976</v>
      </c>
      <c r="AT190" s="378">
        <f t="shared" si="241"/>
        <v>6.9316081330868764</v>
      </c>
      <c r="AU190" s="378">
        <f t="shared" si="241"/>
        <v>9.819639278557112</v>
      </c>
      <c r="AV190" s="378">
        <f t="shared" si="241"/>
        <v>0.34423407917383086</v>
      </c>
      <c r="AW190" s="378">
        <f t="shared" si="241"/>
        <v>7.530364372469645</v>
      </c>
      <c r="AX190" s="378">
        <f t="shared" si="241"/>
        <v>-13.198900091659022</v>
      </c>
      <c r="AY190" s="378">
        <f t="shared" si="241"/>
        <v>8.7025316455696196</v>
      </c>
      <c r="AZ190" s="378">
        <f t="shared" si="241"/>
        <v>3.7542662116040884</v>
      </c>
      <c r="BA190" s="378">
        <f t="shared" si="241"/>
        <v>10.789473684210524</v>
      </c>
      <c r="BB190" s="378">
        <f t="shared" si="241"/>
        <v>-15.420928402832413</v>
      </c>
      <c r="BC190" s="378">
        <f t="shared" si="241"/>
        <v>7.4750830564784039</v>
      </c>
      <c r="BD190" s="378">
        <f t="shared" si="241"/>
        <v>1.755926251097454</v>
      </c>
      <c r="BE190" s="378">
        <f t="shared" si="241"/>
        <v>8.5668534827862199</v>
      </c>
      <c r="BF190" s="378">
        <f t="shared" si="241"/>
        <v>7.5324675324675354</v>
      </c>
      <c r="BG190" s="378">
        <f t="shared" si="241"/>
        <v>3.0493273542600949</v>
      </c>
    </row>
    <row r="191" spans="1:59" s="380" customFormat="1" x14ac:dyDescent="0.2">
      <c r="A191" s="410"/>
      <c r="B191" s="411"/>
      <c r="C191" s="412"/>
      <c r="D191" s="412"/>
      <c r="E191" s="412"/>
      <c r="F191" s="412"/>
      <c r="G191" s="412"/>
      <c r="H191" s="412"/>
      <c r="I191" s="412"/>
      <c r="J191" s="412"/>
      <c r="K191" s="412"/>
      <c r="L191" s="412"/>
      <c r="M191" s="412"/>
      <c r="N191" s="412"/>
      <c r="O191" s="412"/>
      <c r="P191" s="412"/>
      <c r="Q191" s="412"/>
      <c r="R191" s="412"/>
      <c r="S191" s="412"/>
      <c r="T191" s="412"/>
      <c r="U191" s="412"/>
      <c r="V191" s="412"/>
      <c r="W191" s="412"/>
      <c r="X191" s="412"/>
      <c r="Y191" s="412"/>
      <c r="Z191" s="412"/>
      <c r="AA191" s="412"/>
      <c r="AB191" s="412"/>
      <c r="AC191" s="412"/>
      <c r="AD191" s="412"/>
      <c r="AE191" s="412"/>
      <c r="AF191" s="412"/>
      <c r="AG191" s="412"/>
      <c r="AH191" s="412"/>
      <c r="AI191" s="412"/>
      <c r="AJ191" s="412"/>
      <c r="AK191" s="412"/>
      <c r="AL191" s="412"/>
      <c r="AM191" s="412"/>
      <c r="AN191" s="412"/>
      <c r="AO191" s="412"/>
      <c r="AP191" s="412"/>
      <c r="AQ191" s="412"/>
      <c r="AR191" s="412"/>
      <c r="AS191" s="412"/>
      <c r="AT191" s="412"/>
      <c r="AU191" s="412"/>
      <c r="AV191" s="412"/>
      <c r="AW191" s="412"/>
      <c r="AX191" s="412"/>
      <c r="AY191" s="412"/>
      <c r="AZ191" s="412"/>
      <c r="BA191" s="412"/>
      <c r="BB191" s="412"/>
      <c r="BC191" s="412"/>
      <c r="BD191" s="412"/>
      <c r="BE191" s="412"/>
      <c r="BF191" s="412"/>
      <c r="BG191" s="412"/>
    </row>
    <row r="192" spans="1:59" s="380" customFormat="1" x14ac:dyDescent="0.2">
      <c r="A192" s="410"/>
      <c r="B192" s="411"/>
      <c r="C192" s="412"/>
      <c r="D192" s="412"/>
      <c r="E192" s="412"/>
      <c r="F192" s="412"/>
      <c r="G192" s="412"/>
      <c r="H192" s="412"/>
      <c r="I192" s="412"/>
      <c r="J192" s="412"/>
      <c r="K192" s="412"/>
      <c r="L192" s="412"/>
      <c r="M192" s="412"/>
      <c r="N192" s="412"/>
      <c r="O192" s="412"/>
      <c r="P192" s="412"/>
      <c r="Q192" s="412"/>
      <c r="R192" s="412"/>
      <c r="S192" s="412"/>
      <c r="T192" s="412"/>
      <c r="U192" s="412"/>
      <c r="V192" s="412"/>
      <c r="W192" s="412"/>
      <c r="X192" s="412"/>
      <c r="Y192" s="412"/>
      <c r="Z192" s="412"/>
      <c r="AA192" s="412"/>
      <c r="AB192" s="412"/>
      <c r="AC192" s="412"/>
      <c r="AD192" s="412"/>
      <c r="AE192" s="412"/>
      <c r="AF192" s="412"/>
      <c r="AG192" s="412"/>
      <c r="AH192" s="412"/>
      <c r="AI192" s="412"/>
      <c r="AJ192" s="412"/>
      <c r="AK192" s="412"/>
      <c r="AL192" s="412"/>
      <c r="AM192" s="412"/>
      <c r="AN192" s="412"/>
      <c r="AO192" s="412"/>
      <c r="AP192" s="412"/>
      <c r="AQ192" s="412"/>
      <c r="AR192" s="412"/>
      <c r="AS192" s="412"/>
      <c r="AT192" s="412"/>
      <c r="AU192" s="412"/>
      <c r="AV192" s="412"/>
      <c r="AW192" s="412"/>
      <c r="AX192" s="412"/>
      <c r="AY192" s="412"/>
      <c r="AZ192" s="412"/>
      <c r="BA192" s="412"/>
      <c r="BB192" s="412"/>
      <c r="BC192" s="412"/>
      <c r="BD192" s="412"/>
      <c r="BE192" s="412"/>
      <c r="BF192" s="412"/>
      <c r="BG192" s="412"/>
    </row>
    <row r="193" spans="1:59" s="413" customFormat="1" x14ac:dyDescent="0.2">
      <c r="A193" s="410"/>
      <c r="B193" s="411"/>
      <c r="C193" s="412"/>
      <c r="D193" s="412"/>
      <c r="E193" s="412"/>
      <c r="F193" s="412"/>
      <c r="G193" s="412"/>
      <c r="H193" s="412"/>
      <c r="I193" s="412"/>
      <c r="J193" s="412"/>
      <c r="K193" s="412"/>
      <c r="L193" s="412"/>
      <c r="M193" s="412"/>
      <c r="N193" s="412"/>
      <c r="O193" s="412"/>
      <c r="P193" s="412"/>
      <c r="Q193" s="412"/>
      <c r="R193" s="412"/>
      <c r="S193" s="412"/>
      <c r="T193" s="412"/>
      <c r="U193" s="412"/>
      <c r="V193" s="412"/>
      <c r="W193" s="412"/>
      <c r="X193" s="412"/>
      <c r="Y193" s="412"/>
      <c r="Z193" s="412"/>
      <c r="AA193" s="412"/>
      <c r="AB193" s="412"/>
      <c r="AC193" s="412"/>
      <c r="AD193" s="412"/>
      <c r="AE193" s="412"/>
      <c r="AF193" s="412"/>
      <c r="AG193" s="412"/>
      <c r="AH193" s="412"/>
      <c r="AI193" s="412"/>
      <c r="AJ193" s="412"/>
      <c r="AK193" s="412"/>
      <c r="AL193" s="412"/>
      <c r="AM193" s="412"/>
      <c r="AN193" s="412"/>
      <c r="AO193" s="412"/>
      <c r="AP193" s="412"/>
      <c r="AQ193" s="412"/>
      <c r="AR193" s="412"/>
      <c r="AS193" s="412"/>
      <c r="AT193" s="412"/>
      <c r="AU193" s="412"/>
      <c r="AV193" s="412"/>
      <c r="AW193" s="412"/>
      <c r="AX193" s="412"/>
      <c r="AY193" s="412"/>
      <c r="AZ193" s="412"/>
      <c r="BA193" s="412"/>
      <c r="BB193" s="412"/>
      <c r="BC193" s="412"/>
      <c r="BD193" s="412"/>
      <c r="BE193" s="412"/>
      <c r="BF193" s="412"/>
      <c r="BG193" s="412"/>
    </row>
    <row r="194" spans="1:59" x14ac:dyDescent="0.2">
      <c r="O194" s="381"/>
      <c r="P194" s="381"/>
      <c r="Q194" s="381"/>
      <c r="R194" s="381"/>
      <c r="S194" s="381"/>
      <c r="T194" s="381"/>
      <c r="U194" s="382"/>
    </row>
    <row r="195" spans="1:59" ht="12.75" customHeight="1" x14ac:dyDescent="0.2">
      <c r="O195" s="284"/>
      <c r="P195" s="284"/>
      <c r="Q195" s="284" t="s">
        <v>139</v>
      </c>
      <c r="R195" s="284"/>
      <c r="S195" s="384"/>
      <c r="T195" s="278">
        <v>34.872979214780607</v>
      </c>
      <c r="U195" s="384">
        <f t="shared" ref="U195:U226" si="242">U194+1</f>
        <v>1</v>
      </c>
    </row>
    <row r="196" spans="1:59" ht="12.75" customHeight="1" x14ac:dyDescent="0.2">
      <c r="O196" s="284"/>
      <c r="P196" s="284"/>
      <c r="Q196" s="284" t="s">
        <v>140</v>
      </c>
      <c r="R196" s="284"/>
      <c r="S196" s="384"/>
      <c r="T196" s="278">
        <v>25.332152347209913</v>
      </c>
      <c r="U196" s="384">
        <f t="shared" si="242"/>
        <v>2</v>
      </c>
      <c r="V196" s="380"/>
      <c r="W196" s="386"/>
    </row>
    <row r="197" spans="1:59" ht="12.75" customHeight="1" x14ac:dyDescent="0.2">
      <c r="O197" s="284"/>
      <c r="P197" s="284"/>
      <c r="Q197" s="284" t="s">
        <v>490</v>
      </c>
      <c r="R197" s="284"/>
      <c r="S197" s="384"/>
      <c r="T197" s="278">
        <v>18.89081455805891</v>
      </c>
      <c r="U197" s="384">
        <f t="shared" si="242"/>
        <v>3</v>
      </c>
      <c r="W197" s="386"/>
    </row>
    <row r="198" spans="1:59" ht="12.75" customHeight="1" x14ac:dyDescent="0.25">
      <c r="O198" s="284"/>
      <c r="P198" s="284"/>
      <c r="Q198" s="284" t="s">
        <v>138</v>
      </c>
      <c r="R198" s="383"/>
      <c r="S198" s="383"/>
      <c r="T198" s="278">
        <v>15.67877629063098</v>
      </c>
      <c r="U198" s="384">
        <f t="shared" si="242"/>
        <v>4</v>
      </c>
      <c r="W198" s="386"/>
    </row>
    <row r="199" spans="1:59" ht="12.75" customHeight="1" x14ac:dyDescent="0.2">
      <c r="O199" s="284"/>
      <c r="P199" s="284"/>
      <c r="Q199" s="284" t="s">
        <v>134</v>
      </c>
      <c r="R199" s="284"/>
      <c r="S199" s="384"/>
      <c r="T199" s="278">
        <v>12.86201022146507</v>
      </c>
      <c r="U199" s="384">
        <f t="shared" si="242"/>
        <v>5</v>
      </c>
    </row>
    <row r="200" spans="1:59" ht="12.75" customHeight="1" x14ac:dyDescent="0.25">
      <c r="O200" s="284"/>
      <c r="P200" s="284"/>
      <c r="Q200" s="284" t="s">
        <v>162</v>
      </c>
      <c r="R200" s="383"/>
      <c r="S200" s="383"/>
      <c r="T200" s="278">
        <v>12.190650779101752</v>
      </c>
      <c r="U200" s="384">
        <f t="shared" si="242"/>
        <v>6</v>
      </c>
    </row>
    <row r="201" spans="1:59" ht="12.75" customHeight="1" x14ac:dyDescent="0.2">
      <c r="O201" s="284"/>
      <c r="P201" s="284"/>
      <c r="Q201" s="284" t="s">
        <v>133</v>
      </c>
      <c r="R201" s="284"/>
      <c r="S201" s="384"/>
      <c r="T201" s="278">
        <v>12.065972222222214</v>
      </c>
      <c r="U201" s="384">
        <f t="shared" si="242"/>
        <v>7</v>
      </c>
    </row>
    <row r="202" spans="1:59" ht="12.75" customHeight="1" x14ac:dyDescent="0.25">
      <c r="O202" s="284"/>
      <c r="P202" s="284"/>
      <c r="Q202" s="284" t="s">
        <v>132</v>
      </c>
      <c r="R202" s="383"/>
      <c r="S202" s="383"/>
      <c r="T202" s="278">
        <v>11.739130434782609</v>
      </c>
      <c r="U202" s="384">
        <f t="shared" si="242"/>
        <v>8</v>
      </c>
    </row>
    <row r="203" spans="1:59" ht="12.75" customHeight="1" x14ac:dyDescent="0.2">
      <c r="O203" s="285"/>
      <c r="P203" s="284"/>
      <c r="Q203" s="284" t="s">
        <v>155</v>
      </c>
      <c r="R203" s="284"/>
      <c r="S203" s="384"/>
      <c r="T203" s="278">
        <v>11.426116838487957</v>
      </c>
      <c r="U203" s="384">
        <f t="shared" si="242"/>
        <v>9</v>
      </c>
    </row>
    <row r="204" spans="1:59" ht="12.75" customHeight="1" x14ac:dyDescent="0.2">
      <c r="O204" s="284"/>
      <c r="P204" s="284"/>
      <c r="Q204" s="284" t="s">
        <v>176</v>
      </c>
      <c r="R204" s="284"/>
      <c r="S204" s="384"/>
      <c r="T204" s="278">
        <v>10.789473684210524</v>
      </c>
      <c r="U204" s="384">
        <f t="shared" si="242"/>
        <v>10</v>
      </c>
    </row>
    <row r="205" spans="1:59" ht="12.75" customHeight="1" x14ac:dyDescent="0.2">
      <c r="O205" s="284"/>
      <c r="P205" s="284"/>
      <c r="Q205" s="284" t="s">
        <v>159</v>
      </c>
      <c r="R205" s="284"/>
      <c r="S205" s="384"/>
      <c r="T205" s="278">
        <v>10.7852412488174</v>
      </c>
      <c r="U205" s="384">
        <f t="shared" si="242"/>
        <v>11</v>
      </c>
    </row>
    <row r="206" spans="1:59" ht="12.75" customHeight="1" x14ac:dyDescent="0.2">
      <c r="O206" s="284"/>
      <c r="P206" s="284"/>
      <c r="Q206" s="284" t="s">
        <v>165</v>
      </c>
      <c r="R206" s="284"/>
      <c r="S206" s="384"/>
      <c r="T206" s="278">
        <v>9.8630136986301338</v>
      </c>
      <c r="U206" s="384">
        <f t="shared" si="242"/>
        <v>12</v>
      </c>
    </row>
    <row r="207" spans="1:59" ht="12.75" customHeight="1" x14ac:dyDescent="0.2">
      <c r="O207" s="284"/>
      <c r="P207" s="284"/>
      <c r="Q207" s="284" t="s">
        <v>171</v>
      </c>
      <c r="R207" s="284"/>
      <c r="S207" s="384"/>
      <c r="T207" s="278">
        <v>9.819639278557112</v>
      </c>
      <c r="U207" s="384">
        <f t="shared" si="242"/>
        <v>13</v>
      </c>
    </row>
    <row r="208" spans="1:59" ht="12.75" customHeight="1" x14ac:dyDescent="0.25">
      <c r="O208" s="284"/>
      <c r="P208" s="284"/>
      <c r="Q208" s="284" t="s">
        <v>141</v>
      </c>
      <c r="R208" s="383"/>
      <c r="S208" s="383"/>
      <c r="T208" s="278">
        <v>9.0686274509803884</v>
      </c>
      <c r="U208" s="384">
        <f t="shared" si="242"/>
        <v>14</v>
      </c>
    </row>
    <row r="209" spans="15:21" ht="12.75" customHeight="1" x14ac:dyDescent="0.2">
      <c r="O209" s="284"/>
      <c r="P209" s="284"/>
      <c r="Q209" s="284" t="s">
        <v>174</v>
      </c>
      <c r="R209" s="284"/>
      <c r="S209" s="384"/>
      <c r="T209" s="278">
        <v>8.7025316455696196</v>
      </c>
      <c r="U209" s="384">
        <f t="shared" si="242"/>
        <v>15</v>
      </c>
    </row>
    <row r="210" spans="15:21" ht="12.75" customHeight="1" x14ac:dyDescent="0.2">
      <c r="O210" s="284"/>
      <c r="P210" s="284"/>
      <c r="Q210" s="284" t="s">
        <v>180</v>
      </c>
      <c r="R210" s="284"/>
      <c r="S210" s="384"/>
      <c r="T210" s="278">
        <v>8.5668534827862199</v>
      </c>
      <c r="U210" s="384">
        <f t="shared" si="242"/>
        <v>16</v>
      </c>
    </row>
    <row r="211" spans="15:21" ht="12.75" customHeight="1" x14ac:dyDescent="0.2">
      <c r="O211" s="284"/>
      <c r="P211" s="284"/>
      <c r="Q211" s="284" t="s">
        <v>156</v>
      </c>
      <c r="R211" s="284"/>
      <c r="S211" s="384"/>
      <c r="T211" s="278">
        <v>7.6406381192275354</v>
      </c>
      <c r="U211" s="384">
        <f t="shared" si="242"/>
        <v>17</v>
      </c>
    </row>
    <row r="212" spans="15:21" ht="12.75" customHeight="1" x14ac:dyDescent="0.2">
      <c r="O212" s="284"/>
      <c r="P212" s="284"/>
      <c r="Q212" s="284" t="s">
        <v>181</v>
      </c>
      <c r="R212" s="284"/>
      <c r="S212" s="384"/>
      <c r="T212" s="278">
        <v>7.5324675324675354</v>
      </c>
      <c r="U212" s="384">
        <f t="shared" si="242"/>
        <v>18</v>
      </c>
    </row>
    <row r="213" spans="15:21" ht="12.75" customHeight="1" x14ac:dyDescent="0.2">
      <c r="O213" s="284"/>
      <c r="P213" s="284"/>
      <c r="Q213" s="284" t="s">
        <v>173</v>
      </c>
      <c r="R213" s="284"/>
      <c r="S213" s="384"/>
      <c r="T213" s="278">
        <v>7.530364372469645</v>
      </c>
      <c r="U213" s="384">
        <f t="shared" si="242"/>
        <v>19</v>
      </c>
    </row>
    <row r="214" spans="15:21" ht="12.75" customHeight="1" x14ac:dyDescent="0.2">
      <c r="O214" s="284"/>
      <c r="P214" s="284"/>
      <c r="Q214" s="284" t="s">
        <v>178</v>
      </c>
      <c r="R214" s="284"/>
      <c r="S214" s="384"/>
      <c r="T214" s="278">
        <v>7.4750830564784039</v>
      </c>
      <c r="U214" s="384">
        <f t="shared" si="242"/>
        <v>20</v>
      </c>
    </row>
    <row r="215" spans="15:21" ht="12.75" customHeight="1" x14ac:dyDescent="0.25">
      <c r="O215" s="284"/>
      <c r="P215" s="284"/>
      <c r="Q215" s="284" t="s">
        <v>137</v>
      </c>
      <c r="R215" s="383"/>
      <c r="S215" s="383"/>
      <c r="T215" s="278">
        <v>6.9364161849711028</v>
      </c>
      <c r="U215" s="384">
        <f t="shared" si="242"/>
        <v>21</v>
      </c>
    </row>
    <row r="216" spans="15:21" ht="12.75" customHeight="1" x14ac:dyDescent="0.2">
      <c r="O216" s="284"/>
      <c r="P216" s="284"/>
      <c r="Q216" s="284" t="s">
        <v>170</v>
      </c>
      <c r="R216" s="284"/>
      <c r="S216" s="384"/>
      <c r="T216" s="278">
        <v>6.9316081330868764</v>
      </c>
      <c r="U216" s="384">
        <f t="shared" si="242"/>
        <v>22</v>
      </c>
    </row>
    <row r="217" spans="15:21" ht="12.75" customHeight="1" x14ac:dyDescent="0.2">
      <c r="O217" s="284"/>
      <c r="P217" s="284"/>
      <c r="Q217" s="284" t="s">
        <v>135</v>
      </c>
      <c r="R217" s="284"/>
      <c r="S217" s="384"/>
      <c r="T217" s="278">
        <v>6.9026548672566346</v>
      </c>
      <c r="U217" s="384">
        <f t="shared" si="242"/>
        <v>23</v>
      </c>
    </row>
    <row r="218" spans="15:21" ht="12.75" customHeight="1" x14ac:dyDescent="0.2">
      <c r="O218" s="284"/>
      <c r="P218" s="284"/>
      <c r="Q218" s="284" t="s">
        <v>143</v>
      </c>
      <c r="R218" s="284"/>
      <c r="S218" s="384"/>
      <c r="T218" s="278">
        <v>6.8276436303080921</v>
      </c>
      <c r="U218" s="384">
        <f t="shared" si="242"/>
        <v>24</v>
      </c>
    </row>
    <row r="219" spans="15:21" ht="12.75" customHeight="1" x14ac:dyDescent="0.2">
      <c r="O219" s="284"/>
      <c r="P219" s="421"/>
      <c r="Q219" s="284" t="s">
        <v>492</v>
      </c>
      <c r="R219" s="284"/>
      <c r="S219" s="384"/>
      <c r="T219" s="278">
        <v>6.5274151436031325</v>
      </c>
      <c r="U219" s="384">
        <f t="shared" si="242"/>
        <v>25</v>
      </c>
    </row>
    <row r="220" spans="15:21" ht="12.75" customHeight="1" x14ac:dyDescent="0.2">
      <c r="O220" s="284"/>
      <c r="P220" s="284"/>
      <c r="Q220" s="284" t="s">
        <v>146</v>
      </c>
      <c r="R220" s="284"/>
      <c r="S220" s="384"/>
      <c r="T220" s="278">
        <v>6.1135371179039302</v>
      </c>
      <c r="U220" s="384">
        <f t="shared" si="242"/>
        <v>26</v>
      </c>
    </row>
    <row r="221" spans="15:21" ht="12.75" customHeight="1" x14ac:dyDescent="0.2">
      <c r="O221" s="284"/>
      <c r="P221" s="284"/>
      <c r="Q221" s="284" t="s">
        <v>56</v>
      </c>
      <c r="R221" s="284"/>
      <c r="S221" s="384"/>
      <c r="T221" s="278">
        <v>6.0717571297148059</v>
      </c>
      <c r="U221" s="384">
        <f t="shared" si="242"/>
        <v>27</v>
      </c>
    </row>
    <row r="222" spans="15:21" ht="12.75" customHeight="1" x14ac:dyDescent="0.2">
      <c r="O222" s="284"/>
      <c r="P222" s="284"/>
      <c r="Q222" s="284" t="s">
        <v>166</v>
      </c>
      <c r="R222" s="284"/>
      <c r="S222" s="384"/>
      <c r="T222" s="385">
        <v>6.0606060606060579</v>
      </c>
      <c r="U222" s="384">
        <f t="shared" si="242"/>
        <v>28</v>
      </c>
    </row>
    <row r="223" spans="15:21" ht="12.75" customHeight="1" x14ac:dyDescent="0.2">
      <c r="O223" s="284"/>
      <c r="P223" s="284"/>
      <c r="Q223" s="284" t="s">
        <v>144</v>
      </c>
      <c r="R223" s="284"/>
      <c r="S223" s="384"/>
      <c r="T223" s="278">
        <v>6.0211554109031775</v>
      </c>
      <c r="U223" s="384">
        <f t="shared" si="242"/>
        <v>29</v>
      </c>
    </row>
    <row r="224" spans="15:21" ht="12.75" customHeight="1" x14ac:dyDescent="0.25">
      <c r="O224" s="284"/>
      <c r="P224" s="284"/>
      <c r="Q224" s="284" t="s">
        <v>142</v>
      </c>
      <c r="R224" s="383"/>
      <c r="S224" s="383"/>
      <c r="T224" s="278">
        <v>5.7363013698630168</v>
      </c>
      <c r="U224" s="384">
        <f t="shared" si="242"/>
        <v>30</v>
      </c>
    </row>
    <row r="225" spans="4:21" ht="12.75" customHeight="1" x14ac:dyDescent="0.2">
      <c r="O225" s="284"/>
      <c r="P225" s="284"/>
      <c r="Q225" s="284" t="s">
        <v>489</v>
      </c>
      <c r="R225" s="284"/>
      <c r="S225" s="384"/>
      <c r="T225" s="278">
        <v>5.1509769094138642</v>
      </c>
      <c r="U225" s="384">
        <f t="shared" si="242"/>
        <v>31</v>
      </c>
    </row>
    <row r="226" spans="4:21" ht="12.75" customHeight="1" x14ac:dyDescent="0.2">
      <c r="O226" s="284"/>
      <c r="P226" s="284"/>
      <c r="Q226" s="284" t="s">
        <v>151</v>
      </c>
      <c r="R226" s="284"/>
      <c r="S226" s="384"/>
      <c r="T226" s="278">
        <v>4.8993875765529378</v>
      </c>
      <c r="U226" s="384">
        <f t="shared" si="242"/>
        <v>32</v>
      </c>
    </row>
    <row r="227" spans="4:21" ht="12.75" customHeight="1" x14ac:dyDescent="0.25">
      <c r="O227" s="284"/>
      <c r="P227" s="284"/>
      <c r="Q227" s="284" t="s">
        <v>145</v>
      </c>
      <c r="R227" s="383"/>
      <c r="S227" s="383"/>
      <c r="T227" s="278">
        <v>4.7200000000000051</v>
      </c>
      <c r="U227" s="384">
        <f t="shared" ref="U227:U251" si="243">U226+1</f>
        <v>33</v>
      </c>
    </row>
    <row r="228" spans="4:21" ht="12.75" customHeight="1" x14ac:dyDescent="0.2">
      <c r="O228" s="284"/>
      <c r="P228" s="284"/>
      <c r="Q228" s="284" t="s">
        <v>147</v>
      </c>
      <c r="R228" s="284"/>
      <c r="S228" s="384"/>
      <c r="T228" s="278">
        <v>4.4164037854889653</v>
      </c>
      <c r="U228" s="384">
        <f t="shared" si="243"/>
        <v>34</v>
      </c>
    </row>
    <row r="229" spans="4:21" ht="12.75" customHeight="1" x14ac:dyDescent="0.2">
      <c r="O229" s="284"/>
      <c r="P229" s="284"/>
      <c r="Q229" s="284" t="s">
        <v>161</v>
      </c>
      <c r="R229" s="284"/>
      <c r="S229" s="384"/>
      <c r="T229" s="278">
        <v>4.269854824935952</v>
      </c>
      <c r="U229" s="384">
        <f t="shared" si="243"/>
        <v>35</v>
      </c>
    </row>
    <row r="230" spans="4:21" ht="12.75" customHeight="1" x14ac:dyDescent="0.2">
      <c r="O230" s="284"/>
      <c r="P230" s="284"/>
      <c r="Q230" s="284" t="s">
        <v>160</v>
      </c>
      <c r="R230" s="284"/>
      <c r="S230" s="384"/>
      <c r="T230" s="278">
        <v>3.8154392191659245</v>
      </c>
      <c r="U230" s="384">
        <f t="shared" si="243"/>
        <v>36</v>
      </c>
    </row>
    <row r="231" spans="4:21" ht="12.75" customHeight="1" x14ac:dyDescent="0.2">
      <c r="D231" s="386"/>
      <c r="O231" s="284"/>
      <c r="P231" s="284"/>
      <c r="Q231" s="284" t="s">
        <v>175</v>
      </c>
      <c r="R231" s="284"/>
      <c r="S231" s="384"/>
      <c r="T231" s="278">
        <v>3.7542662116040884</v>
      </c>
      <c r="U231" s="384">
        <f t="shared" si="243"/>
        <v>37</v>
      </c>
    </row>
    <row r="232" spans="4:21" ht="12.75" customHeight="1" x14ac:dyDescent="0.2">
      <c r="O232" s="284"/>
      <c r="P232" s="284"/>
      <c r="Q232" s="284" t="s">
        <v>150</v>
      </c>
      <c r="R232" s="284"/>
      <c r="S232" s="384"/>
      <c r="T232" s="278">
        <v>3.2490974729241957</v>
      </c>
      <c r="U232" s="384">
        <f t="shared" si="243"/>
        <v>38</v>
      </c>
    </row>
    <row r="233" spans="4:21" ht="12.75" customHeight="1" x14ac:dyDescent="0.25">
      <c r="O233" s="284"/>
      <c r="P233" s="284"/>
      <c r="Q233" s="284" t="s">
        <v>182</v>
      </c>
      <c r="R233" s="383"/>
      <c r="S233" s="383"/>
      <c r="T233" s="278">
        <v>3.0493273542600949</v>
      </c>
      <c r="U233" s="384">
        <f t="shared" si="243"/>
        <v>39</v>
      </c>
    </row>
    <row r="234" spans="4:21" ht="12.75" customHeight="1" x14ac:dyDescent="0.2">
      <c r="D234" s="387"/>
      <c r="O234" s="284"/>
      <c r="P234" s="284"/>
      <c r="Q234" s="284" t="s">
        <v>152</v>
      </c>
      <c r="R234" s="284"/>
      <c r="S234" s="384"/>
      <c r="T234" s="278">
        <v>2.3809523809523707</v>
      </c>
      <c r="U234" s="384">
        <f t="shared" si="243"/>
        <v>40</v>
      </c>
    </row>
    <row r="235" spans="4:21" ht="12.75" customHeight="1" x14ac:dyDescent="0.2">
      <c r="O235" s="284"/>
      <c r="P235" s="284"/>
      <c r="Q235" s="284" t="s">
        <v>153</v>
      </c>
      <c r="R235" s="284"/>
      <c r="S235" s="384"/>
      <c r="T235" s="278">
        <v>1.861702127659582</v>
      </c>
      <c r="U235" s="384">
        <f t="shared" si="243"/>
        <v>41</v>
      </c>
    </row>
    <row r="236" spans="4:21" ht="12.75" customHeight="1" x14ac:dyDescent="0.2">
      <c r="O236" s="284"/>
      <c r="P236" s="284"/>
      <c r="Q236" s="284" t="s">
        <v>179</v>
      </c>
      <c r="R236" s="284"/>
      <c r="S236" s="384"/>
      <c r="T236" s="278">
        <v>1.755926251097454</v>
      </c>
      <c r="U236" s="384">
        <f t="shared" si="243"/>
        <v>42</v>
      </c>
    </row>
    <row r="237" spans="4:21" ht="12.75" customHeight="1" x14ac:dyDescent="0.2">
      <c r="O237" s="284"/>
      <c r="P237" s="284"/>
      <c r="Q237" s="284" t="s">
        <v>136</v>
      </c>
      <c r="R237" s="284"/>
      <c r="S237" s="384"/>
      <c r="T237" s="278">
        <v>1.5310233682514149</v>
      </c>
      <c r="U237" s="384">
        <f t="shared" si="243"/>
        <v>43</v>
      </c>
    </row>
    <row r="238" spans="4:21" ht="12.75" customHeight="1" x14ac:dyDescent="0.2">
      <c r="O238" s="284"/>
      <c r="P238" s="284"/>
      <c r="Q238" s="284" t="s">
        <v>148</v>
      </c>
      <c r="R238" s="284"/>
      <c r="S238" s="384"/>
      <c r="T238" s="278">
        <v>1.2400354295836948</v>
      </c>
      <c r="U238" s="384">
        <f t="shared" si="243"/>
        <v>44</v>
      </c>
    </row>
    <row r="239" spans="4:21" ht="12.75" customHeight="1" x14ac:dyDescent="0.2">
      <c r="O239" s="284"/>
      <c r="P239" s="284"/>
      <c r="Q239" s="284" t="s">
        <v>491</v>
      </c>
      <c r="R239" s="284"/>
      <c r="S239" s="384"/>
      <c r="T239" s="278">
        <v>1.1680143755615429</v>
      </c>
      <c r="U239" s="384">
        <f t="shared" si="243"/>
        <v>45</v>
      </c>
    </row>
    <row r="240" spans="4:21" ht="12.75" customHeight="1" x14ac:dyDescent="0.2">
      <c r="O240" s="284"/>
      <c r="P240" s="284"/>
      <c r="Q240" s="284" t="s">
        <v>163</v>
      </c>
      <c r="R240" s="284"/>
      <c r="S240" s="384"/>
      <c r="T240" s="278">
        <v>0.65237651444548261</v>
      </c>
      <c r="U240" s="384">
        <f t="shared" si="243"/>
        <v>46</v>
      </c>
    </row>
    <row r="241" spans="15:22" ht="12.75" customHeight="1" x14ac:dyDescent="0.2">
      <c r="O241" s="284"/>
      <c r="P241" s="284"/>
      <c r="Q241" s="284" t="s">
        <v>157</v>
      </c>
      <c r="R241" s="285"/>
      <c r="S241" s="384"/>
      <c r="T241" s="278">
        <v>0.64516129032258329</v>
      </c>
      <c r="U241" s="384">
        <f t="shared" si="243"/>
        <v>47</v>
      </c>
    </row>
    <row r="242" spans="15:22" ht="12.75" customHeight="1" x14ac:dyDescent="0.25">
      <c r="O242" s="284"/>
      <c r="P242" s="284"/>
      <c r="Q242" s="284" t="s">
        <v>172</v>
      </c>
      <c r="R242" s="383"/>
      <c r="S242" s="383"/>
      <c r="T242" s="278">
        <v>0.34423407917383086</v>
      </c>
      <c r="U242" s="384">
        <f t="shared" si="243"/>
        <v>48</v>
      </c>
    </row>
    <row r="243" spans="15:22" ht="12.75" customHeight="1" x14ac:dyDescent="0.2">
      <c r="O243" s="284"/>
      <c r="P243" s="284"/>
      <c r="Q243" s="284" t="s">
        <v>168</v>
      </c>
      <c r="R243" s="284"/>
      <c r="S243" s="384"/>
      <c r="T243" s="278">
        <v>0.29615004935833872</v>
      </c>
      <c r="U243" s="384">
        <f t="shared" si="243"/>
        <v>49</v>
      </c>
    </row>
    <row r="244" spans="15:22" ht="12.75" customHeight="1" x14ac:dyDescent="0.2">
      <c r="O244" s="284"/>
      <c r="P244" s="284"/>
      <c r="Q244" s="284" t="s">
        <v>149</v>
      </c>
      <c r="R244" s="284"/>
      <c r="S244" s="384"/>
      <c r="T244" s="278">
        <v>0.17543859649123056</v>
      </c>
      <c r="U244" s="384">
        <f t="shared" si="243"/>
        <v>50</v>
      </c>
    </row>
    <row r="245" spans="15:22" ht="12.75" customHeight="1" x14ac:dyDescent="0.2">
      <c r="O245" s="284"/>
      <c r="P245" s="284"/>
      <c r="Q245" s="284" t="s">
        <v>167</v>
      </c>
      <c r="R245" s="284"/>
      <c r="S245" s="384"/>
      <c r="T245" s="278">
        <v>-0.90000000000000568</v>
      </c>
      <c r="U245" s="384">
        <f t="shared" si="243"/>
        <v>51</v>
      </c>
    </row>
    <row r="246" spans="15:22" ht="12.75" customHeight="1" x14ac:dyDescent="0.25">
      <c r="O246" s="284"/>
      <c r="P246" s="284"/>
      <c r="Q246" s="284" t="s">
        <v>154</v>
      </c>
      <c r="R246" s="383"/>
      <c r="S246" s="383"/>
      <c r="T246" s="278">
        <v>-1.1226252158894623</v>
      </c>
      <c r="U246" s="384">
        <f t="shared" si="243"/>
        <v>52</v>
      </c>
    </row>
    <row r="247" spans="15:22" ht="12.75" customHeight="1" x14ac:dyDescent="0.2">
      <c r="O247" s="284"/>
      <c r="P247" s="284"/>
      <c r="Q247" s="284" t="s">
        <v>164</v>
      </c>
      <c r="R247" s="284"/>
      <c r="S247" s="384"/>
      <c r="T247" s="278">
        <v>-1.6869728209934369</v>
      </c>
      <c r="U247" s="384">
        <f t="shared" si="243"/>
        <v>53</v>
      </c>
    </row>
    <row r="248" spans="15:22" ht="12.75" customHeight="1" x14ac:dyDescent="0.2">
      <c r="O248" s="284"/>
      <c r="P248" s="284"/>
      <c r="Q248" s="284" t="s">
        <v>158</v>
      </c>
      <c r="R248" s="284"/>
      <c r="S248" s="384"/>
      <c r="T248" s="278">
        <v>-8.4252758274824515</v>
      </c>
      <c r="U248" s="384">
        <f t="shared" si="243"/>
        <v>54</v>
      </c>
    </row>
    <row r="249" spans="15:22" ht="12.75" customHeight="1" x14ac:dyDescent="0.2">
      <c r="O249" s="284"/>
      <c r="P249" s="284"/>
      <c r="Q249" s="284" t="s">
        <v>493</v>
      </c>
      <c r="R249" s="284"/>
      <c r="S249" s="384"/>
      <c r="T249" s="278">
        <v>-13.198900091659022</v>
      </c>
      <c r="U249" s="384">
        <f t="shared" si="243"/>
        <v>55</v>
      </c>
    </row>
    <row r="250" spans="15:22" ht="12.75" customHeight="1" x14ac:dyDescent="0.2">
      <c r="O250" s="284"/>
      <c r="P250" s="284"/>
      <c r="Q250" s="284" t="s">
        <v>177</v>
      </c>
      <c r="R250" s="284"/>
      <c r="S250" s="384"/>
      <c r="T250" s="278">
        <v>-15.420928402832413</v>
      </c>
      <c r="U250" s="384">
        <f t="shared" si="243"/>
        <v>56</v>
      </c>
    </row>
    <row r="251" spans="15:22" ht="12.75" customHeight="1" x14ac:dyDescent="0.2">
      <c r="O251" s="284"/>
      <c r="P251" s="284"/>
      <c r="Q251" s="284" t="s">
        <v>169</v>
      </c>
      <c r="R251" s="284"/>
      <c r="S251" s="384"/>
      <c r="T251" s="278">
        <v>-16.120218579234976</v>
      </c>
      <c r="U251" s="384">
        <f t="shared" si="243"/>
        <v>57</v>
      </c>
    </row>
    <row r="252" spans="15:22" x14ac:dyDescent="0.2">
      <c r="O252" s="284"/>
      <c r="V252" s="386"/>
    </row>
    <row r="253" spans="15:22" x14ac:dyDescent="0.2">
      <c r="V253" s="386"/>
    </row>
    <row r="254" spans="15:22" x14ac:dyDescent="0.2">
      <c r="V254" s="386"/>
    </row>
    <row r="255" spans="15:22" x14ac:dyDescent="0.2">
      <c r="V255" s="386"/>
    </row>
    <row r="256" spans="15:22" x14ac:dyDescent="0.2">
      <c r="V256" s="386"/>
    </row>
    <row r="257" spans="22:22" x14ac:dyDescent="0.2">
      <c r="V257" s="386"/>
    </row>
    <row r="258" spans="22:22" x14ac:dyDescent="0.2">
      <c r="V258" s="386"/>
    </row>
    <row r="259" spans="22:22" x14ac:dyDescent="0.2">
      <c r="V259" s="386"/>
    </row>
    <row r="260" spans="22:22" x14ac:dyDescent="0.2">
      <c r="V260" s="386"/>
    </row>
    <row r="261" spans="22:22" x14ac:dyDescent="0.2">
      <c r="V261" s="386"/>
    </row>
    <row r="262" spans="22:22" x14ac:dyDescent="0.2">
      <c r="V262" s="386"/>
    </row>
    <row r="263" spans="22:22" x14ac:dyDescent="0.2">
      <c r="V263" s="386"/>
    </row>
    <row r="264" spans="22:22" x14ac:dyDescent="0.2">
      <c r="V264" s="386"/>
    </row>
    <row r="265" spans="22:22" x14ac:dyDescent="0.2">
      <c r="V265" s="386"/>
    </row>
    <row r="266" spans="22:22" x14ac:dyDescent="0.2">
      <c r="V266" s="386"/>
    </row>
    <row r="267" spans="22:22" x14ac:dyDescent="0.2">
      <c r="V267" s="386"/>
    </row>
    <row r="268" spans="22:22" x14ac:dyDescent="0.2">
      <c r="V268" s="386"/>
    </row>
    <row r="269" spans="22:22" x14ac:dyDescent="0.2">
      <c r="V269" s="386"/>
    </row>
    <row r="270" spans="22:22" x14ac:dyDescent="0.2">
      <c r="V270" s="386"/>
    </row>
    <row r="271" spans="22:22" x14ac:dyDescent="0.2">
      <c r="V271" s="386"/>
    </row>
    <row r="272" spans="22:22" x14ac:dyDescent="0.2">
      <c r="V272" s="386"/>
    </row>
    <row r="273" spans="8:22" x14ac:dyDescent="0.2">
      <c r="V273" s="386"/>
    </row>
    <row r="274" spans="8:22" x14ac:dyDescent="0.2">
      <c r="V274" s="386"/>
    </row>
    <row r="275" spans="8:22" x14ac:dyDescent="0.2">
      <c r="V275" s="386"/>
    </row>
    <row r="276" spans="8:22" x14ac:dyDescent="0.2">
      <c r="V276" s="386"/>
    </row>
    <row r="277" spans="8:22" x14ac:dyDescent="0.2">
      <c r="V277" s="386"/>
    </row>
    <row r="278" spans="8:22" x14ac:dyDescent="0.2">
      <c r="V278" s="386"/>
    </row>
    <row r="279" spans="8:22" x14ac:dyDescent="0.2">
      <c r="V279" s="386"/>
    </row>
    <row r="280" spans="8:22" x14ac:dyDescent="0.2">
      <c r="V280" s="386"/>
    </row>
    <row r="281" spans="8:22" x14ac:dyDescent="0.2">
      <c r="V281" s="386"/>
    </row>
    <row r="282" spans="8:22" x14ac:dyDescent="0.2">
      <c r="V282" s="386"/>
    </row>
    <row r="283" spans="8:22" x14ac:dyDescent="0.2">
      <c r="V283" s="386"/>
    </row>
    <row r="284" spans="8:22" x14ac:dyDescent="0.2">
      <c r="V284" s="386"/>
    </row>
    <row r="285" spans="8:22" x14ac:dyDescent="0.2">
      <c r="V285" s="386"/>
    </row>
    <row r="286" spans="8:22" x14ac:dyDescent="0.2">
      <c r="V286" s="386"/>
    </row>
    <row r="287" spans="8:22" x14ac:dyDescent="0.2">
      <c r="V287" s="386"/>
    </row>
    <row r="288" spans="8:22" x14ac:dyDescent="0.2">
      <c r="H288" s="359"/>
      <c r="I288" s="359"/>
      <c r="N288" s="388"/>
      <c r="O288" s="388"/>
      <c r="V288" s="386"/>
    </row>
    <row r="289" spans="8:15" x14ac:dyDescent="0.2">
      <c r="H289" s="154"/>
      <c r="I289" s="155"/>
      <c r="N289" s="359"/>
      <c r="O289" s="359"/>
    </row>
    <row r="290" spans="8:15" x14ac:dyDescent="0.2">
      <c r="H290" s="157"/>
      <c r="I290" s="158"/>
      <c r="N290" s="156"/>
      <c r="O290" s="155"/>
    </row>
    <row r="291" spans="8:15" x14ac:dyDescent="0.2">
      <c r="H291" s="157"/>
      <c r="I291" s="158"/>
      <c r="N291" s="159"/>
      <c r="O291" s="155"/>
    </row>
    <row r="292" spans="8:15" x14ac:dyDescent="0.2">
      <c r="H292" s="157"/>
      <c r="I292" s="158"/>
      <c r="N292" s="159"/>
      <c r="O292" s="155"/>
    </row>
    <row r="293" spans="8:15" x14ac:dyDescent="0.2">
      <c r="H293" s="389"/>
      <c r="I293" s="389"/>
      <c r="N293" s="159"/>
      <c r="O293" s="155"/>
    </row>
    <row r="294" spans="8:15" x14ac:dyDescent="0.2">
      <c r="H294" s="389"/>
      <c r="I294" s="389"/>
      <c r="N294" s="159"/>
      <c r="O294" s="155"/>
    </row>
    <row r="295" spans="8:15" x14ac:dyDescent="0.2">
      <c r="H295" s="389"/>
      <c r="I295" s="389"/>
      <c r="N295" s="159"/>
      <c r="O295" s="155"/>
    </row>
    <row r="296" spans="8:15" x14ac:dyDescent="0.2">
      <c r="H296" s="389"/>
      <c r="I296" s="389"/>
      <c r="N296" s="159"/>
      <c r="O296" s="155"/>
    </row>
    <row r="297" spans="8:15" x14ac:dyDescent="0.2">
      <c r="H297" s="389"/>
      <c r="I297" s="389"/>
      <c r="N297" s="159"/>
      <c r="O297" s="155"/>
    </row>
    <row r="298" spans="8:15" x14ac:dyDescent="0.2">
      <c r="H298" s="389"/>
      <c r="I298" s="389"/>
      <c r="N298" s="159"/>
      <c r="O298" s="155"/>
    </row>
    <row r="299" spans="8:15" x14ac:dyDescent="0.2">
      <c r="H299" s="389"/>
      <c r="I299" s="389"/>
      <c r="N299" s="159"/>
      <c r="O299" s="155"/>
    </row>
    <row r="300" spans="8:15" x14ac:dyDescent="0.2">
      <c r="H300" s="389"/>
      <c r="I300" s="389"/>
      <c r="N300" s="159"/>
      <c r="O300" s="155"/>
    </row>
    <row r="301" spans="8:15" x14ac:dyDescent="0.2">
      <c r="H301" s="389"/>
      <c r="I301" s="389"/>
      <c r="N301" s="159"/>
      <c r="O301" s="155"/>
    </row>
    <row r="302" spans="8:15" x14ac:dyDescent="0.2">
      <c r="H302" s="389"/>
      <c r="I302" s="389"/>
      <c r="N302" s="159"/>
      <c r="O302" s="155"/>
    </row>
    <row r="303" spans="8:15" x14ac:dyDescent="0.2">
      <c r="H303" s="389"/>
      <c r="I303" s="389"/>
      <c r="N303" s="159"/>
      <c r="O303" s="155"/>
    </row>
    <row r="304" spans="8:15" x14ac:dyDescent="0.2">
      <c r="H304" s="389"/>
      <c r="I304" s="389"/>
      <c r="N304" s="159"/>
      <c r="O304" s="155"/>
    </row>
    <row r="305" spans="8:15" x14ac:dyDescent="0.2">
      <c r="H305" s="389"/>
      <c r="I305" s="389"/>
      <c r="N305" s="159"/>
      <c r="O305" s="155"/>
    </row>
    <row r="306" spans="8:15" x14ac:dyDescent="0.2">
      <c r="H306" s="389"/>
      <c r="I306" s="389"/>
      <c r="N306" s="159"/>
      <c r="O306" s="155"/>
    </row>
    <row r="307" spans="8:15" x14ac:dyDescent="0.2">
      <c r="H307" s="389"/>
      <c r="I307" s="389"/>
      <c r="N307" s="159"/>
      <c r="O307" s="155"/>
    </row>
    <row r="308" spans="8:15" x14ac:dyDescent="0.2">
      <c r="H308" s="389"/>
      <c r="I308" s="389"/>
      <c r="N308" s="159"/>
      <c r="O308" s="155"/>
    </row>
    <row r="309" spans="8:15" x14ac:dyDescent="0.2">
      <c r="H309" s="389"/>
      <c r="I309" s="389"/>
      <c r="N309" s="159"/>
      <c r="O309" s="155"/>
    </row>
    <row r="310" spans="8:15" x14ac:dyDescent="0.2">
      <c r="H310" s="389"/>
      <c r="I310" s="389"/>
      <c r="N310" s="159"/>
      <c r="O310" s="155"/>
    </row>
    <row r="311" spans="8:15" x14ac:dyDescent="0.2">
      <c r="H311" s="389"/>
      <c r="I311" s="389"/>
      <c r="N311" s="159"/>
      <c r="O311" s="155"/>
    </row>
    <row r="312" spans="8:15" x14ac:dyDescent="0.2">
      <c r="H312" s="389"/>
      <c r="I312" s="389"/>
      <c r="N312" s="159"/>
      <c r="O312" s="155"/>
    </row>
    <row r="313" spans="8:15" x14ac:dyDescent="0.2">
      <c r="H313" s="389"/>
      <c r="I313" s="389"/>
      <c r="N313" s="159"/>
      <c r="O313" s="155"/>
    </row>
    <row r="314" spans="8:15" x14ac:dyDescent="0.2">
      <c r="H314" s="389"/>
      <c r="I314" s="389"/>
      <c r="N314" s="159"/>
      <c r="O314" s="155"/>
    </row>
    <row r="315" spans="8:15" x14ac:dyDescent="0.2">
      <c r="H315" s="389"/>
      <c r="I315" s="389"/>
      <c r="N315" s="159"/>
      <c r="O315" s="155"/>
    </row>
    <row r="316" spans="8:15" x14ac:dyDescent="0.2">
      <c r="H316" s="389"/>
      <c r="I316" s="389"/>
      <c r="N316" s="159"/>
      <c r="O316" s="155"/>
    </row>
    <row r="317" spans="8:15" x14ac:dyDescent="0.2">
      <c r="H317" s="389"/>
      <c r="I317" s="389"/>
      <c r="N317" s="159"/>
      <c r="O317" s="155"/>
    </row>
    <row r="318" spans="8:15" x14ac:dyDescent="0.2">
      <c r="H318" s="389"/>
      <c r="I318" s="389"/>
      <c r="N318" s="159"/>
      <c r="O318" s="155"/>
    </row>
    <row r="319" spans="8:15" x14ac:dyDescent="0.2">
      <c r="H319" s="389"/>
      <c r="I319" s="389"/>
      <c r="N319" s="159"/>
      <c r="O319" s="155"/>
    </row>
    <row r="320" spans="8:15" x14ac:dyDescent="0.2">
      <c r="H320" s="389"/>
      <c r="I320" s="389"/>
      <c r="N320" s="159"/>
      <c r="O320" s="155"/>
    </row>
    <row r="321" spans="8:15" x14ac:dyDescent="0.2">
      <c r="H321" s="389"/>
      <c r="I321" s="389"/>
      <c r="N321" s="159"/>
      <c r="O321" s="155"/>
    </row>
    <row r="322" spans="8:15" x14ac:dyDescent="0.2">
      <c r="H322" s="389"/>
      <c r="I322" s="389"/>
      <c r="N322" s="159"/>
      <c r="O322" s="155"/>
    </row>
    <row r="323" spans="8:15" x14ac:dyDescent="0.2">
      <c r="H323" s="389"/>
      <c r="I323" s="389"/>
      <c r="N323" s="159"/>
      <c r="O323" s="155"/>
    </row>
    <row r="324" spans="8:15" x14ac:dyDescent="0.2">
      <c r="H324" s="389"/>
      <c r="I324" s="389"/>
      <c r="N324" s="159"/>
      <c r="O324" s="155"/>
    </row>
    <row r="325" spans="8:15" x14ac:dyDescent="0.2">
      <c r="H325" s="389"/>
      <c r="I325" s="389"/>
      <c r="N325" s="159"/>
      <c r="O325" s="155"/>
    </row>
    <row r="326" spans="8:15" x14ac:dyDescent="0.2">
      <c r="H326" s="389"/>
      <c r="I326" s="389"/>
      <c r="N326" s="159"/>
      <c r="O326" s="155"/>
    </row>
    <row r="327" spans="8:15" x14ac:dyDescent="0.2">
      <c r="H327" s="389"/>
      <c r="I327" s="389"/>
      <c r="N327" s="159"/>
      <c r="O327" s="155"/>
    </row>
    <row r="328" spans="8:15" x14ac:dyDescent="0.2">
      <c r="H328" s="389"/>
      <c r="I328" s="389"/>
      <c r="N328" s="159"/>
      <c r="O328" s="155"/>
    </row>
    <row r="329" spans="8:15" x14ac:dyDescent="0.2">
      <c r="H329" s="389"/>
      <c r="I329" s="389"/>
      <c r="N329" s="159"/>
      <c r="O329" s="155"/>
    </row>
    <row r="330" spans="8:15" x14ac:dyDescent="0.2">
      <c r="H330" s="389"/>
      <c r="I330" s="389"/>
      <c r="N330" s="159"/>
      <c r="O330" s="155"/>
    </row>
    <row r="331" spans="8:15" x14ac:dyDescent="0.2">
      <c r="H331" s="389"/>
      <c r="I331" s="389"/>
      <c r="N331" s="159"/>
      <c r="O331" s="155"/>
    </row>
    <row r="332" spans="8:15" x14ac:dyDescent="0.2">
      <c r="H332" s="157"/>
      <c r="I332" s="158"/>
      <c r="N332" s="159"/>
      <c r="O332" s="155"/>
    </row>
    <row r="333" spans="8:15" x14ac:dyDescent="0.2">
      <c r="H333" s="389"/>
      <c r="I333" s="389"/>
      <c r="N333" s="159"/>
      <c r="O333" s="155"/>
    </row>
    <row r="334" spans="8:15" x14ac:dyDescent="0.2">
      <c r="H334" s="389"/>
      <c r="I334" s="389"/>
      <c r="N334" s="159"/>
      <c r="O334" s="155"/>
    </row>
    <row r="335" spans="8:15" x14ac:dyDescent="0.2">
      <c r="H335" s="389"/>
      <c r="I335" s="389"/>
      <c r="N335" s="159"/>
      <c r="O335" s="155"/>
    </row>
    <row r="336" spans="8:15" x14ac:dyDescent="0.2">
      <c r="H336" s="389"/>
      <c r="I336" s="389"/>
      <c r="N336" s="159"/>
      <c r="O336" s="155"/>
    </row>
    <row r="337" spans="8:15" x14ac:dyDescent="0.2">
      <c r="H337" s="389"/>
      <c r="I337" s="389"/>
      <c r="N337" s="159"/>
      <c r="O337" s="155"/>
    </row>
    <row r="338" spans="8:15" x14ac:dyDescent="0.2">
      <c r="H338" s="389"/>
      <c r="I338" s="389"/>
      <c r="N338" s="159"/>
      <c r="O338" s="155"/>
    </row>
    <row r="339" spans="8:15" x14ac:dyDescent="0.2">
      <c r="H339" s="389"/>
      <c r="I339" s="389"/>
      <c r="N339" s="159"/>
      <c r="O339" s="155"/>
    </row>
    <row r="340" spans="8:15" x14ac:dyDescent="0.2">
      <c r="H340" s="389"/>
      <c r="I340" s="389"/>
      <c r="N340" s="159"/>
      <c r="O340" s="155"/>
    </row>
    <row r="341" spans="8:15" x14ac:dyDescent="0.2">
      <c r="H341" s="389"/>
      <c r="I341" s="389"/>
      <c r="J341" s="389"/>
      <c r="K341" s="389"/>
      <c r="L341" s="155"/>
      <c r="M341" s="380"/>
      <c r="N341" s="159"/>
      <c r="O341" s="155"/>
    </row>
    <row r="342" spans="8:15" x14ac:dyDescent="0.2">
      <c r="H342" s="389"/>
      <c r="I342" s="389"/>
      <c r="J342" s="389"/>
      <c r="K342" s="389"/>
      <c r="L342" s="155"/>
      <c r="M342" s="380"/>
      <c r="N342" s="159"/>
      <c r="O342" s="155"/>
    </row>
    <row r="343" spans="8:15" x14ac:dyDescent="0.2">
      <c r="H343" s="389"/>
      <c r="I343" s="389"/>
      <c r="J343" s="389"/>
      <c r="K343" s="389"/>
      <c r="L343" s="155"/>
      <c r="M343" s="380"/>
      <c r="N343" s="159"/>
      <c r="O343" s="155"/>
    </row>
    <row r="344" spans="8:15" x14ac:dyDescent="0.2">
      <c r="H344" s="389"/>
      <c r="I344" s="389"/>
      <c r="J344" s="389"/>
      <c r="K344" s="389"/>
      <c r="L344" s="155"/>
      <c r="M344" s="380"/>
      <c r="N344" s="159"/>
      <c r="O344" s="155"/>
    </row>
    <row r="345" spans="8:15" x14ac:dyDescent="0.2">
      <c r="H345" s="380"/>
      <c r="I345" s="380"/>
      <c r="J345" s="380"/>
      <c r="K345" s="380"/>
      <c r="L345" s="380"/>
      <c r="M345" s="380"/>
      <c r="N345" s="159"/>
      <c r="O345" s="155"/>
    </row>
    <row r="346" spans="8:15" x14ac:dyDescent="0.2">
      <c r="H346" s="380"/>
      <c r="I346" s="380"/>
      <c r="J346" s="380"/>
      <c r="K346" s="380"/>
      <c r="L346" s="380"/>
      <c r="M346" s="380"/>
    </row>
    <row r="347" spans="8:15" x14ac:dyDescent="0.2">
      <c r="H347" s="380"/>
      <c r="I347" s="380"/>
      <c r="J347" s="380"/>
      <c r="K347" s="380"/>
      <c r="L347" s="380"/>
      <c r="M347" s="380"/>
    </row>
    <row r="348" spans="8:15" x14ac:dyDescent="0.2">
      <c r="H348" s="380"/>
      <c r="I348" s="380"/>
      <c r="J348" s="380"/>
      <c r="K348" s="380"/>
      <c r="L348" s="380"/>
      <c r="M348" s="380"/>
    </row>
    <row r="349" spans="8:15" x14ac:dyDescent="0.2">
      <c r="H349" s="380"/>
      <c r="I349" s="380"/>
      <c r="J349" s="380"/>
      <c r="K349" s="380"/>
      <c r="L349" s="380"/>
      <c r="M349" s="380"/>
    </row>
    <row r="350" spans="8:15" x14ac:dyDescent="0.2">
      <c r="H350" s="380"/>
      <c r="I350" s="380"/>
      <c r="J350" s="380"/>
      <c r="K350" s="380"/>
      <c r="L350" s="380"/>
      <c r="M350" s="380"/>
    </row>
    <row r="351" spans="8:15" x14ac:dyDescent="0.2">
      <c r="H351" s="380"/>
      <c r="I351" s="380"/>
      <c r="J351" s="380"/>
      <c r="K351" s="380"/>
      <c r="L351" s="380"/>
      <c r="M351" s="380"/>
    </row>
    <row r="352" spans="8:15" x14ac:dyDescent="0.2">
      <c r="H352" s="380"/>
      <c r="I352" s="380"/>
      <c r="J352" s="380"/>
      <c r="K352" s="380"/>
      <c r="L352" s="380"/>
      <c r="M352" s="380"/>
    </row>
    <row r="353" spans="8:13" x14ac:dyDescent="0.2">
      <c r="H353" s="380"/>
      <c r="I353" s="380"/>
      <c r="J353" s="380"/>
      <c r="K353" s="380"/>
      <c r="L353" s="380"/>
      <c r="M353" s="380"/>
    </row>
    <row r="354" spans="8:13" x14ac:dyDescent="0.2">
      <c r="H354" s="380"/>
      <c r="I354" s="380"/>
      <c r="J354" s="380"/>
      <c r="K354" s="380"/>
      <c r="L354" s="380"/>
      <c r="M354" s="380"/>
    </row>
    <row r="355" spans="8:13" x14ac:dyDescent="0.2">
      <c r="H355" s="380"/>
      <c r="I355" s="380"/>
      <c r="J355" s="380"/>
      <c r="K355" s="380"/>
      <c r="L355" s="380"/>
      <c r="M355" s="380"/>
    </row>
    <row r="356" spans="8:13" x14ac:dyDescent="0.2">
      <c r="H356" s="380"/>
      <c r="I356" s="380"/>
      <c r="J356" s="380"/>
      <c r="K356" s="380"/>
      <c r="L356" s="380"/>
      <c r="M356" s="380"/>
    </row>
    <row r="357" spans="8:13" x14ac:dyDescent="0.2">
      <c r="H357" s="380"/>
      <c r="I357" s="380"/>
      <c r="J357" s="380"/>
      <c r="K357" s="380"/>
      <c r="L357" s="380"/>
      <c r="M357" s="380"/>
    </row>
    <row r="358" spans="8:13" x14ac:dyDescent="0.2">
      <c r="H358" s="380"/>
      <c r="I358" s="380"/>
      <c r="J358" s="380"/>
      <c r="K358" s="380"/>
      <c r="L358" s="380"/>
      <c r="M358" s="380"/>
    </row>
    <row r="359" spans="8:13" x14ac:dyDescent="0.2">
      <c r="H359" s="380"/>
      <c r="I359" s="380"/>
      <c r="J359" s="380"/>
      <c r="K359" s="380"/>
      <c r="L359" s="380"/>
      <c r="M359" s="380"/>
    </row>
    <row r="360" spans="8:13" x14ac:dyDescent="0.2">
      <c r="H360" s="380"/>
      <c r="I360" s="380"/>
      <c r="J360" s="380"/>
      <c r="K360" s="380"/>
      <c r="L360" s="380"/>
      <c r="M360" s="380"/>
    </row>
    <row r="361" spans="8:13" x14ac:dyDescent="0.2">
      <c r="H361" s="380"/>
      <c r="I361" s="380"/>
      <c r="J361" s="380"/>
      <c r="K361" s="380"/>
      <c r="L361" s="380"/>
      <c r="M361" s="380"/>
    </row>
    <row r="362" spans="8:13" x14ac:dyDescent="0.2">
      <c r="H362" s="380"/>
      <c r="I362" s="380"/>
      <c r="J362" s="380"/>
      <c r="K362" s="380"/>
      <c r="L362" s="380"/>
      <c r="M362" s="380"/>
    </row>
    <row r="363" spans="8:13" x14ac:dyDescent="0.2">
      <c r="H363" s="380"/>
      <c r="I363" s="380"/>
      <c r="J363" s="380"/>
      <c r="K363" s="380"/>
      <c r="L363" s="380"/>
      <c r="M363" s="380"/>
    </row>
    <row r="364" spans="8:13" x14ac:dyDescent="0.2">
      <c r="H364" s="380"/>
      <c r="I364" s="380"/>
      <c r="J364" s="380"/>
      <c r="K364" s="380"/>
      <c r="L364" s="380"/>
      <c r="M364" s="380"/>
    </row>
    <row r="365" spans="8:13" x14ac:dyDescent="0.2">
      <c r="H365" s="380"/>
      <c r="I365" s="380"/>
      <c r="J365" s="380"/>
      <c r="K365" s="380"/>
      <c r="L365" s="380"/>
      <c r="M365" s="380"/>
    </row>
    <row r="366" spans="8:13" x14ac:dyDescent="0.2">
      <c r="H366" s="380"/>
      <c r="I366" s="380"/>
      <c r="J366" s="380"/>
      <c r="K366" s="380"/>
      <c r="L366" s="380"/>
      <c r="M366" s="380"/>
    </row>
    <row r="367" spans="8:13" x14ac:dyDescent="0.2">
      <c r="H367" s="380"/>
      <c r="I367" s="380"/>
      <c r="J367" s="380"/>
      <c r="K367" s="380"/>
      <c r="L367" s="380"/>
      <c r="M367" s="380"/>
    </row>
    <row r="368" spans="8:13" x14ac:dyDescent="0.2">
      <c r="H368" s="380"/>
      <c r="I368" s="380"/>
      <c r="J368" s="380"/>
      <c r="K368" s="380"/>
      <c r="L368" s="380"/>
      <c r="M368" s="380"/>
    </row>
    <row r="369" spans="8:13" x14ac:dyDescent="0.2">
      <c r="H369" s="380"/>
      <c r="I369" s="380"/>
      <c r="J369" s="380"/>
      <c r="K369" s="380"/>
      <c r="L369" s="380"/>
      <c r="M369" s="380"/>
    </row>
    <row r="370" spans="8:13" x14ac:dyDescent="0.2">
      <c r="H370" s="380"/>
      <c r="I370" s="380"/>
      <c r="J370" s="380"/>
      <c r="K370" s="380"/>
      <c r="L370" s="380"/>
      <c r="M370" s="380"/>
    </row>
    <row r="371" spans="8:13" x14ac:dyDescent="0.2">
      <c r="H371" s="380"/>
      <c r="I371" s="380"/>
      <c r="J371" s="380"/>
      <c r="K371" s="380"/>
      <c r="L371" s="380"/>
      <c r="M371" s="380"/>
    </row>
    <row r="372" spans="8:13" x14ac:dyDescent="0.2">
      <c r="H372" s="380"/>
      <c r="I372" s="380"/>
      <c r="J372" s="380"/>
      <c r="K372" s="380"/>
      <c r="L372" s="380"/>
      <c r="M372" s="380"/>
    </row>
    <row r="373" spans="8:13" x14ac:dyDescent="0.2">
      <c r="H373" s="380"/>
      <c r="I373" s="380"/>
      <c r="J373" s="380"/>
      <c r="K373" s="380"/>
      <c r="L373" s="380"/>
      <c r="M373" s="380"/>
    </row>
    <row r="374" spans="8:13" x14ac:dyDescent="0.2">
      <c r="H374" s="380"/>
      <c r="I374" s="380"/>
      <c r="J374" s="380"/>
      <c r="K374" s="380"/>
      <c r="L374" s="380"/>
      <c r="M374" s="380"/>
    </row>
    <row r="375" spans="8:13" x14ac:dyDescent="0.2">
      <c r="H375" s="380"/>
      <c r="I375" s="380"/>
      <c r="J375" s="380"/>
      <c r="K375" s="380"/>
      <c r="L375" s="380"/>
      <c r="M375" s="380"/>
    </row>
    <row r="376" spans="8:13" x14ac:dyDescent="0.2">
      <c r="H376" s="380"/>
      <c r="I376" s="380"/>
      <c r="J376" s="380"/>
      <c r="K376" s="380"/>
      <c r="L376" s="380"/>
      <c r="M376" s="380"/>
    </row>
    <row r="377" spans="8:13" x14ac:dyDescent="0.2">
      <c r="H377" s="380"/>
      <c r="I377" s="380"/>
      <c r="J377" s="380"/>
      <c r="K377" s="380"/>
      <c r="L377" s="380"/>
      <c r="M377" s="380"/>
    </row>
    <row r="378" spans="8:13" x14ac:dyDescent="0.2">
      <c r="H378" s="380"/>
      <c r="I378" s="380"/>
      <c r="J378" s="380"/>
      <c r="K378" s="380"/>
      <c r="L378" s="380"/>
      <c r="M378" s="380"/>
    </row>
    <row r="379" spans="8:13" x14ac:dyDescent="0.2">
      <c r="H379" s="380"/>
      <c r="I379" s="380"/>
      <c r="J379" s="380"/>
      <c r="K379" s="380"/>
      <c r="L379" s="380"/>
      <c r="M379" s="380"/>
    </row>
    <row r="380" spans="8:13" x14ac:dyDescent="0.2">
      <c r="H380" s="380"/>
      <c r="I380" s="380"/>
      <c r="J380" s="380"/>
      <c r="K380" s="380"/>
      <c r="L380" s="380"/>
      <c r="M380" s="380"/>
    </row>
    <row r="381" spans="8:13" x14ac:dyDescent="0.2">
      <c r="H381" s="380"/>
      <c r="I381" s="380"/>
      <c r="J381" s="380"/>
      <c r="K381" s="380"/>
      <c r="L381" s="380"/>
      <c r="M381" s="380"/>
    </row>
    <row r="382" spans="8:13" x14ac:dyDescent="0.2">
      <c r="H382" s="380"/>
      <c r="I382" s="380"/>
      <c r="J382" s="389"/>
      <c r="K382" s="389"/>
      <c r="L382" s="389"/>
      <c r="M382" s="389"/>
    </row>
    <row r="383" spans="8:13" x14ac:dyDescent="0.2">
      <c r="H383" s="380"/>
      <c r="I383" s="380"/>
      <c r="J383" s="518"/>
      <c r="K383" s="518"/>
      <c r="L383" s="518"/>
      <c r="M383" s="359"/>
    </row>
    <row r="384" spans="8:13" x14ac:dyDescent="0.2">
      <c r="H384" s="380"/>
      <c r="I384" s="380"/>
      <c r="J384" s="389"/>
      <c r="K384" s="389"/>
      <c r="L384" s="389"/>
      <c r="M384" s="389"/>
    </row>
    <row r="385" spans="8:13" x14ac:dyDescent="0.2">
      <c r="H385" s="380"/>
      <c r="I385" s="380"/>
      <c r="J385" s="389"/>
      <c r="K385" s="389"/>
      <c r="L385" s="389"/>
      <c r="M385" s="389"/>
    </row>
    <row r="386" spans="8:13" x14ac:dyDescent="0.2">
      <c r="H386" s="380"/>
      <c r="I386" s="380"/>
      <c r="J386" s="389"/>
      <c r="K386" s="389"/>
      <c r="L386" s="389"/>
      <c r="M386" s="389"/>
    </row>
    <row r="387" spans="8:13" x14ac:dyDescent="0.2">
      <c r="H387" s="380"/>
      <c r="I387" s="380"/>
      <c r="J387" s="389"/>
      <c r="K387" s="389"/>
      <c r="L387" s="389"/>
      <c r="M387" s="389"/>
    </row>
    <row r="388" spans="8:13" x14ac:dyDescent="0.2">
      <c r="H388" s="380"/>
      <c r="I388" s="380"/>
      <c r="J388" s="389"/>
      <c r="K388" s="389"/>
      <c r="L388" s="389"/>
      <c r="M388" s="389"/>
    </row>
    <row r="389" spans="8:13" x14ac:dyDescent="0.2">
      <c r="H389" s="380"/>
      <c r="I389" s="380"/>
      <c r="J389" s="389"/>
      <c r="K389" s="389"/>
      <c r="L389" s="389"/>
      <c r="M389" s="389"/>
    </row>
    <row r="390" spans="8:13" x14ac:dyDescent="0.2">
      <c r="H390" s="380"/>
      <c r="I390" s="380"/>
      <c r="J390" s="389"/>
      <c r="K390" s="389"/>
      <c r="L390" s="389"/>
      <c r="M390" s="389"/>
    </row>
    <row r="391" spans="8:13" x14ac:dyDescent="0.2">
      <c r="H391" s="380"/>
      <c r="I391" s="380"/>
      <c r="J391" s="389"/>
      <c r="K391" s="389"/>
      <c r="L391" s="389"/>
      <c r="M391" s="389"/>
    </row>
    <row r="392" spans="8:13" x14ac:dyDescent="0.2">
      <c r="H392" s="380"/>
      <c r="I392" s="380"/>
      <c r="J392" s="389"/>
      <c r="K392" s="389"/>
      <c r="L392" s="389"/>
      <c r="M392" s="389"/>
    </row>
    <row r="393" spans="8:13" x14ac:dyDescent="0.2">
      <c r="H393" s="380"/>
      <c r="I393" s="380"/>
      <c r="J393" s="389"/>
      <c r="K393" s="389"/>
      <c r="L393" s="389"/>
      <c r="M393" s="389"/>
    </row>
    <row r="394" spans="8:13" x14ac:dyDescent="0.2">
      <c r="H394" s="380"/>
      <c r="I394" s="380"/>
      <c r="J394" s="389"/>
      <c r="K394" s="389"/>
      <c r="L394" s="389"/>
      <c r="M394" s="389"/>
    </row>
    <row r="395" spans="8:13" x14ac:dyDescent="0.2">
      <c r="H395" s="380"/>
      <c r="I395" s="380"/>
      <c r="J395" s="389"/>
      <c r="K395" s="389"/>
      <c r="L395" s="389"/>
      <c r="M395" s="389"/>
    </row>
    <row r="396" spans="8:13" x14ac:dyDescent="0.2">
      <c r="H396" s="380"/>
      <c r="I396" s="380"/>
      <c r="J396" s="389"/>
      <c r="K396" s="389"/>
      <c r="L396" s="389"/>
      <c r="M396" s="389"/>
    </row>
    <row r="397" spans="8:13" x14ac:dyDescent="0.2">
      <c r="H397" s="380"/>
      <c r="I397" s="380"/>
      <c r="J397" s="389"/>
      <c r="K397" s="389"/>
      <c r="L397" s="389"/>
      <c r="M397" s="389"/>
    </row>
    <row r="398" spans="8:13" x14ac:dyDescent="0.2">
      <c r="H398" s="380"/>
      <c r="I398" s="380"/>
      <c r="J398" s="389"/>
      <c r="K398" s="389"/>
      <c r="L398" s="389"/>
      <c r="M398" s="389"/>
    </row>
    <row r="399" spans="8:13" x14ac:dyDescent="0.2">
      <c r="H399" s="380"/>
      <c r="I399" s="380"/>
      <c r="J399" s="389"/>
      <c r="K399" s="389"/>
      <c r="L399" s="389"/>
      <c r="M399" s="389"/>
    </row>
    <row r="400" spans="8:13" x14ac:dyDescent="0.2">
      <c r="H400" s="380"/>
      <c r="I400" s="380"/>
      <c r="J400" s="389"/>
      <c r="K400" s="389"/>
      <c r="L400" s="389"/>
      <c r="M400" s="389"/>
    </row>
    <row r="401" spans="8:13" x14ac:dyDescent="0.2">
      <c r="H401" s="380"/>
      <c r="I401" s="380"/>
      <c r="J401" s="389"/>
      <c r="K401" s="389"/>
      <c r="L401" s="389"/>
      <c r="M401" s="389"/>
    </row>
    <row r="402" spans="8:13" x14ac:dyDescent="0.2">
      <c r="H402" s="380"/>
      <c r="I402" s="380"/>
      <c r="J402" s="389"/>
      <c r="K402" s="389"/>
      <c r="L402" s="389"/>
      <c r="M402" s="389"/>
    </row>
    <row r="403" spans="8:13" x14ac:dyDescent="0.2">
      <c r="H403" s="380"/>
      <c r="I403" s="380"/>
      <c r="J403" s="389"/>
      <c r="K403" s="389"/>
      <c r="L403" s="389"/>
      <c r="M403" s="389"/>
    </row>
    <row r="404" spans="8:13" x14ac:dyDescent="0.2">
      <c r="H404" s="380"/>
      <c r="I404" s="380"/>
      <c r="J404" s="389"/>
      <c r="K404" s="389"/>
      <c r="L404" s="389"/>
      <c r="M404" s="389"/>
    </row>
    <row r="405" spans="8:13" x14ac:dyDescent="0.2">
      <c r="H405" s="380"/>
      <c r="I405" s="380"/>
      <c r="J405" s="389"/>
      <c r="K405" s="389"/>
      <c r="L405" s="389"/>
      <c r="M405" s="389"/>
    </row>
    <row r="406" spans="8:13" x14ac:dyDescent="0.2">
      <c r="H406" s="380"/>
      <c r="I406" s="380"/>
      <c r="J406" s="389"/>
      <c r="K406" s="389"/>
      <c r="L406" s="389"/>
      <c r="M406" s="389"/>
    </row>
    <row r="407" spans="8:13" x14ac:dyDescent="0.2">
      <c r="H407" s="380"/>
      <c r="I407" s="380"/>
      <c r="J407" s="389"/>
      <c r="K407" s="389"/>
      <c r="L407" s="389"/>
      <c r="M407" s="389"/>
    </row>
    <row r="408" spans="8:13" x14ac:dyDescent="0.2">
      <c r="H408" s="380"/>
      <c r="I408" s="380"/>
      <c r="J408" s="389"/>
      <c r="K408" s="389"/>
      <c r="L408" s="389"/>
      <c r="M408" s="389"/>
    </row>
    <row r="409" spans="8:13" x14ac:dyDescent="0.2">
      <c r="H409" s="380"/>
      <c r="I409" s="380"/>
      <c r="J409" s="389"/>
      <c r="K409" s="389"/>
      <c r="L409" s="389"/>
      <c r="M409" s="389"/>
    </row>
    <row r="410" spans="8:13" x14ac:dyDescent="0.2">
      <c r="H410" s="380"/>
      <c r="I410" s="380"/>
      <c r="J410" s="389"/>
      <c r="K410" s="389"/>
      <c r="L410" s="389"/>
      <c r="M410" s="389"/>
    </row>
    <row r="411" spans="8:13" x14ac:dyDescent="0.2">
      <c r="H411" s="380"/>
      <c r="I411" s="380"/>
      <c r="J411" s="389"/>
      <c r="K411" s="389"/>
      <c r="L411" s="389"/>
      <c r="M411" s="389"/>
    </row>
    <row r="412" spans="8:13" x14ac:dyDescent="0.2">
      <c r="H412" s="380"/>
      <c r="I412" s="380"/>
      <c r="J412" s="389"/>
      <c r="K412" s="389"/>
      <c r="L412" s="389"/>
      <c r="M412" s="389"/>
    </row>
    <row r="413" spans="8:13" x14ac:dyDescent="0.2">
      <c r="H413" s="380"/>
      <c r="I413" s="380"/>
      <c r="J413" s="389"/>
      <c r="K413" s="389"/>
      <c r="L413" s="389"/>
      <c r="M413" s="389"/>
    </row>
    <row r="414" spans="8:13" x14ac:dyDescent="0.2">
      <c r="H414" s="380"/>
      <c r="I414" s="380"/>
      <c r="J414" s="389"/>
      <c r="K414" s="389"/>
      <c r="L414" s="389"/>
      <c r="M414" s="389"/>
    </row>
    <row r="415" spans="8:13" x14ac:dyDescent="0.2">
      <c r="H415" s="380"/>
      <c r="I415" s="380"/>
      <c r="J415" s="389"/>
      <c r="K415" s="389"/>
      <c r="L415" s="389"/>
      <c r="M415" s="389"/>
    </row>
    <row r="416" spans="8:13" x14ac:dyDescent="0.2">
      <c r="H416" s="380"/>
      <c r="I416" s="380"/>
      <c r="J416" s="389"/>
      <c r="K416" s="389"/>
      <c r="L416" s="389"/>
      <c r="M416" s="389"/>
    </row>
    <row r="417" spans="8:13" x14ac:dyDescent="0.2">
      <c r="H417" s="380"/>
      <c r="I417" s="380"/>
      <c r="J417" s="389"/>
      <c r="K417" s="389"/>
      <c r="L417" s="389"/>
      <c r="M417" s="389"/>
    </row>
    <row r="418" spans="8:13" x14ac:dyDescent="0.2">
      <c r="H418" s="380"/>
      <c r="I418" s="380"/>
      <c r="J418" s="389"/>
      <c r="K418" s="389"/>
      <c r="L418" s="389"/>
      <c r="M418" s="389"/>
    </row>
    <row r="419" spans="8:13" x14ac:dyDescent="0.2">
      <c r="H419" s="380"/>
      <c r="I419" s="380"/>
      <c r="J419" s="389"/>
      <c r="K419" s="389"/>
      <c r="L419" s="389"/>
      <c r="M419" s="389"/>
    </row>
    <row r="420" spans="8:13" x14ac:dyDescent="0.2">
      <c r="H420" s="380"/>
      <c r="I420" s="380"/>
      <c r="J420" s="389"/>
      <c r="K420" s="389"/>
      <c r="L420" s="389"/>
      <c r="M420" s="389"/>
    </row>
    <row r="421" spans="8:13" x14ac:dyDescent="0.2">
      <c r="H421" s="380"/>
      <c r="I421" s="380"/>
      <c r="J421" s="389"/>
      <c r="K421" s="389"/>
      <c r="L421" s="389"/>
      <c r="M421" s="389"/>
    </row>
    <row r="422" spans="8:13" x14ac:dyDescent="0.2">
      <c r="H422" s="380"/>
      <c r="I422" s="380"/>
      <c r="J422" s="389"/>
      <c r="K422" s="389"/>
      <c r="L422" s="389"/>
      <c r="M422" s="389"/>
    </row>
    <row r="423" spans="8:13" x14ac:dyDescent="0.2">
      <c r="H423" s="380"/>
      <c r="I423" s="380"/>
      <c r="J423" s="389"/>
      <c r="K423" s="389"/>
      <c r="L423" s="389"/>
      <c r="M423" s="389"/>
    </row>
    <row r="424" spans="8:13" x14ac:dyDescent="0.2">
      <c r="H424" s="380"/>
      <c r="I424" s="380"/>
      <c r="J424" s="389"/>
      <c r="K424" s="389"/>
      <c r="L424" s="389"/>
      <c r="M424" s="389"/>
    </row>
    <row r="425" spans="8:13" x14ac:dyDescent="0.2">
      <c r="H425" s="380"/>
      <c r="I425" s="380"/>
      <c r="J425" s="389"/>
      <c r="K425" s="389"/>
      <c r="L425" s="389"/>
      <c r="M425" s="389"/>
    </row>
    <row r="426" spans="8:13" x14ac:dyDescent="0.2">
      <c r="H426" s="380"/>
      <c r="I426" s="380"/>
      <c r="J426" s="389"/>
      <c r="K426" s="389"/>
      <c r="L426" s="389"/>
      <c r="M426" s="389"/>
    </row>
    <row r="427" spans="8:13" x14ac:dyDescent="0.2">
      <c r="H427" s="380"/>
      <c r="I427" s="380"/>
      <c r="J427" s="389"/>
      <c r="K427" s="389"/>
      <c r="L427" s="389"/>
      <c r="M427" s="389"/>
    </row>
    <row r="428" spans="8:13" x14ac:dyDescent="0.2">
      <c r="H428" s="380"/>
      <c r="I428" s="380"/>
      <c r="J428" s="389"/>
      <c r="K428" s="389"/>
      <c r="L428" s="389"/>
      <c r="M428" s="389"/>
    </row>
    <row r="429" spans="8:13" x14ac:dyDescent="0.2">
      <c r="H429" s="380"/>
      <c r="I429" s="380"/>
      <c r="J429" s="389"/>
      <c r="K429" s="389"/>
      <c r="L429" s="389"/>
      <c r="M429" s="389"/>
    </row>
    <row r="430" spans="8:13" x14ac:dyDescent="0.2">
      <c r="H430" s="380"/>
      <c r="I430" s="380"/>
      <c r="J430" s="389"/>
      <c r="K430" s="389"/>
      <c r="L430" s="389"/>
      <c r="M430" s="389"/>
    </row>
    <row r="431" spans="8:13" x14ac:dyDescent="0.2">
      <c r="H431" s="380"/>
      <c r="I431" s="380"/>
      <c r="J431" s="389"/>
      <c r="K431" s="389"/>
      <c r="L431" s="389"/>
      <c r="M431" s="389"/>
    </row>
    <row r="432" spans="8:13" x14ac:dyDescent="0.2">
      <c r="H432" s="380"/>
      <c r="I432" s="380"/>
      <c r="J432" s="389"/>
      <c r="K432" s="389"/>
      <c r="L432" s="389"/>
      <c r="M432" s="389"/>
    </row>
    <row r="433" spans="8:13" x14ac:dyDescent="0.2">
      <c r="H433" s="380"/>
      <c r="I433" s="380"/>
      <c r="J433" s="389"/>
      <c r="K433" s="389"/>
      <c r="L433" s="389"/>
      <c r="M433" s="389"/>
    </row>
    <row r="434" spans="8:13" x14ac:dyDescent="0.2">
      <c r="H434" s="380"/>
      <c r="I434" s="380"/>
      <c r="J434" s="389"/>
      <c r="K434" s="389"/>
      <c r="L434" s="389"/>
      <c r="M434" s="389"/>
    </row>
    <row r="435" spans="8:13" x14ac:dyDescent="0.2">
      <c r="H435" s="380"/>
      <c r="I435" s="380"/>
      <c r="J435" s="389"/>
      <c r="K435" s="389"/>
      <c r="L435" s="389"/>
      <c r="M435" s="389"/>
    </row>
    <row r="436" spans="8:13" x14ac:dyDescent="0.2">
      <c r="H436" s="380"/>
      <c r="I436" s="380"/>
      <c r="J436" s="389"/>
      <c r="K436" s="389"/>
      <c r="L436" s="389"/>
      <c r="M436" s="389"/>
    </row>
    <row r="437" spans="8:13" x14ac:dyDescent="0.2">
      <c r="H437" s="380"/>
      <c r="I437" s="380"/>
      <c r="J437" s="389"/>
      <c r="K437" s="389"/>
      <c r="L437" s="389"/>
      <c r="M437" s="389"/>
    </row>
    <row r="438" spans="8:13" x14ac:dyDescent="0.2">
      <c r="H438" s="380"/>
      <c r="I438" s="380"/>
      <c r="J438" s="389"/>
      <c r="K438" s="389"/>
      <c r="L438" s="389"/>
      <c r="M438" s="389"/>
    </row>
    <row r="439" spans="8:13" x14ac:dyDescent="0.2">
      <c r="H439" s="380"/>
      <c r="I439" s="380"/>
      <c r="J439" s="389"/>
      <c r="K439" s="389"/>
      <c r="L439" s="389"/>
      <c r="M439" s="389"/>
    </row>
    <row r="440" spans="8:13" x14ac:dyDescent="0.2">
      <c r="H440" s="380"/>
      <c r="I440" s="380"/>
      <c r="J440" s="389"/>
      <c r="K440" s="389"/>
      <c r="L440" s="389"/>
      <c r="M440" s="389"/>
    </row>
    <row r="441" spans="8:13" x14ac:dyDescent="0.2">
      <c r="H441" s="380"/>
      <c r="I441" s="380"/>
      <c r="J441" s="389"/>
      <c r="K441" s="389"/>
      <c r="L441" s="389"/>
      <c r="M441" s="389"/>
    </row>
    <row r="442" spans="8:13" x14ac:dyDescent="0.2">
      <c r="H442" s="380"/>
      <c r="I442" s="380"/>
      <c r="J442" s="389"/>
      <c r="K442" s="389"/>
      <c r="L442" s="389"/>
      <c r="M442" s="389"/>
    </row>
    <row r="443" spans="8:13" x14ac:dyDescent="0.2">
      <c r="H443" s="380"/>
      <c r="I443" s="380"/>
      <c r="J443" s="389"/>
      <c r="K443" s="389"/>
      <c r="L443" s="389"/>
      <c r="M443" s="389"/>
    </row>
    <row r="444" spans="8:13" x14ac:dyDescent="0.2">
      <c r="H444" s="380"/>
      <c r="I444" s="380"/>
      <c r="J444" s="389"/>
      <c r="K444" s="389"/>
      <c r="L444" s="389"/>
      <c r="M444" s="389"/>
    </row>
    <row r="445" spans="8:13" x14ac:dyDescent="0.2">
      <c r="H445" s="380"/>
      <c r="I445" s="380"/>
      <c r="J445" s="389"/>
      <c r="K445" s="389"/>
      <c r="L445" s="389"/>
      <c r="M445" s="389"/>
    </row>
    <row r="446" spans="8:13" x14ac:dyDescent="0.2">
      <c r="H446" s="380"/>
      <c r="I446" s="380"/>
      <c r="J446" s="389"/>
      <c r="K446" s="389"/>
      <c r="L446" s="389"/>
      <c r="M446" s="389"/>
    </row>
    <row r="447" spans="8:13" x14ac:dyDescent="0.2">
      <c r="H447" s="380"/>
      <c r="I447" s="380"/>
      <c r="J447" s="389"/>
      <c r="K447" s="389"/>
      <c r="L447" s="389"/>
      <c r="M447" s="389"/>
    </row>
    <row r="448" spans="8:13" x14ac:dyDescent="0.2">
      <c r="H448" s="380"/>
      <c r="I448" s="380"/>
      <c r="J448" s="389"/>
      <c r="K448" s="389"/>
      <c r="L448" s="389"/>
      <c r="M448" s="389"/>
    </row>
    <row r="449" spans="8:13" x14ac:dyDescent="0.2">
      <c r="H449" s="380"/>
      <c r="I449" s="380"/>
      <c r="J449" s="389"/>
      <c r="K449" s="389"/>
      <c r="L449" s="389"/>
      <c r="M449" s="389"/>
    </row>
    <row r="450" spans="8:13" x14ac:dyDescent="0.2">
      <c r="H450" s="380"/>
      <c r="I450" s="380"/>
      <c r="J450" s="389"/>
      <c r="K450" s="389"/>
      <c r="L450" s="389"/>
      <c r="M450" s="389"/>
    </row>
    <row r="451" spans="8:13" x14ac:dyDescent="0.2">
      <c r="H451" s="380"/>
      <c r="I451" s="380"/>
      <c r="J451" s="389"/>
      <c r="K451" s="389"/>
      <c r="L451" s="389"/>
      <c r="M451" s="389"/>
    </row>
    <row r="452" spans="8:13" x14ac:dyDescent="0.2">
      <c r="H452" s="380"/>
      <c r="I452" s="380"/>
      <c r="J452" s="389"/>
      <c r="K452" s="389"/>
      <c r="L452" s="389"/>
      <c r="M452" s="389"/>
    </row>
    <row r="453" spans="8:13" x14ac:dyDescent="0.2">
      <c r="H453" s="380"/>
      <c r="I453" s="380"/>
      <c r="J453" s="389"/>
      <c r="K453" s="389"/>
      <c r="L453" s="389"/>
      <c r="M453" s="389"/>
    </row>
    <row r="454" spans="8:13" x14ac:dyDescent="0.2">
      <c r="H454" s="380"/>
      <c r="I454" s="380"/>
      <c r="J454" s="389"/>
      <c r="K454" s="389"/>
      <c r="L454" s="389"/>
      <c r="M454" s="389"/>
    </row>
    <row r="455" spans="8:13" x14ac:dyDescent="0.2">
      <c r="H455" s="380"/>
      <c r="I455" s="380"/>
      <c r="J455" s="389"/>
      <c r="K455" s="389"/>
      <c r="L455" s="389"/>
      <c r="M455" s="389"/>
    </row>
    <row r="456" spans="8:13" x14ac:dyDescent="0.2">
      <c r="H456" s="380"/>
      <c r="I456" s="380"/>
      <c r="J456" s="389"/>
      <c r="K456" s="389"/>
      <c r="L456" s="389"/>
      <c r="M456" s="389"/>
    </row>
    <row r="457" spans="8:13" x14ac:dyDescent="0.2">
      <c r="H457" s="380"/>
      <c r="I457" s="380"/>
      <c r="J457" s="389"/>
      <c r="K457" s="389"/>
      <c r="L457" s="389"/>
      <c r="M457" s="389"/>
    </row>
    <row r="458" spans="8:13" x14ac:dyDescent="0.2">
      <c r="H458" s="380"/>
      <c r="I458" s="380"/>
      <c r="J458" s="389"/>
      <c r="K458" s="389"/>
      <c r="L458" s="389"/>
      <c r="M458" s="389"/>
    </row>
    <row r="459" spans="8:13" x14ac:dyDescent="0.2">
      <c r="H459" s="380"/>
      <c r="I459" s="380"/>
      <c r="J459" s="389"/>
      <c r="K459" s="389"/>
      <c r="L459" s="389"/>
      <c r="M459" s="389"/>
    </row>
    <row r="460" spans="8:13" x14ac:dyDescent="0.2">
      <c r="H460" s="380"/>
      <c r="I460" s="380"/>
      <c r="J460" s="389"/>
      <c r="K460" s="389"/>
      <c r="L460" s="389"/>
      <c r="M460" s="389"/>
    </row>
    <row r="461" spans="8:13" x14ac:dyDescent="0.2">
      <c r="H461" s="380"/>
      <c r="I461" s="380"/>
      <c r="J461" s="389"/>
      <c r="K461" s="389"/>
      <c r="L461" s="389"/>
      <c r="M461" s="389"/>
    </row>
    <row r="462" spans="8:13" x14ac:dyDescent="0.2">
      <c r="H462" s="380"/>
      <c r="I462" s="380"/>
      <c r="J462" s="389"/>
      <c r="K462" s="389"/>
      <c r="L462" s="389"/>
      <c r="M462" s="389"/>
    </row>
    <row r="463" spans="8:13" x14ac:dyDescent="0.2">
      <c r="H463" s="380"/>
      <c r="I463" s="380"/>
      <c r="J463" s="389"/>
      <c r="K463" s="389"/>
      <c r="L463" s="389"/>
      <c r="M463" s="389"/>
    </row>
    <row r="464" spans="8:13" x14ac:dyDescent="0.2">
      <c r="H464" s="380"/>
      <c r="I464" s="380"/>
      <c r="J464" s="389"/>
      <c r="K464" s="389"/>
      <c r="L464" s="389"/>
      <c r="M464" s="389"/>
    </row>
    <row r="465" spans="8:13" x14ac:dyDescent="0.2">
      <c r="H465" s="380"/>
      <c r="I465" s="380"/>
      <c r="J465" s="389"/>
      <c r="K465" s="389"/>
      <c r="L465" s="389"/>
      <c r="M465" s="389"/>
    </row>
    <row r="466" spans="8:13" x14ac:dyDescent="0.2">
      <c r="H466" s="380"/>
      <c r="I466" s="380"/>
      <c r="J466" s="389"/>
      <c r="K466" s="389"/>
      <c r="L466" s="389"/>
      <c r="M466" s="389"/>
    </row>
    <row r="467" spans="8:13" x14ac:dyDescent="0.2">
      <c r="H467" s="380"/>
      <c r="I467" s="380"/>
      <c r="J467" s="389"/>
      <c r="K467" s="389"/>
      <c r="L467" s="389"/>
      <c r="M467" s="389"/>
    </row>
    <row r="468" spans="8:13" x14ac:dyDescent="0.2">
      <c r="H468" s="380"/>
      <c r="I468" s="380"/>
      <c r="J468" s="389"/>
      <c r="K468" s="389"/>
      <c r="L468" s="389"/>
      <c r="M468" s="389"/>
    </row>
    <row r="469" spans="8:13" x14ac:dyDescent="0.2">
      <c r="H469" s="380"/>
      <c r="I469" s="380"/>
      <c r="J469" s="389"/>
      <c r="K469" s="389"/>
      <c r="L469" s="389"/>
      <c r="M469" s="389"/>
    </row>
    <row r="470" spans="8:13" x14ac:dyDescent="0.2">
      <c r="H470" s="380"/>
      <c r="I470" s="380"/>
      <c r="J470" s="389"/>
      <c r="K470" s="389"/>
      <c r="L470" s="389"/>
      <c r="M470" s="389"/>
    </row>
    <row r="471" spans="8:13" x14ac:dyDescent="0.2">
      <c r="H471" s="380"/>
      <c r="I471" s="380"/>
      <c r="J471" s="389"/>
      <c r="K471" s="389"/>
      <c r="L471" s="389"/>
      <c r="M471" s="389"/>
    </row>
    <row r="472" spans="8:13" x14ac:dyDescent="0.2">
      <c r="H472" s="380"/>
      <c r="I472" s="380"/>
      <c r="J472" s="389"/>
      <c r="K472" s="389"/>
      <c r="L472" s="389"/>
      <c r="M472" s="389"/>
    </row>
    <row r="473" spans="8:13" x14ac:dyDescent="0.2">
      <c r="H473" s="380"/>
      <c r="I473" s="380"/>
      <c r="J473" s="389"/>
      <c r="K473" s="389"/>
      <c r="L473" s="389"/>
      <c r="M473" s="389"/>
    </row>
    <row r="474" spans="8:13" x14ac:dyDescent="0.2">
      <c r="H474" s="380"/>
      <c r="I474" s="380"/>
      <c r="J474" s="389"/>
      <c r="K474" s="389"/>
      <c r="L474" s="389"/>
      <c r="M474" s="389"/>
    </row>
    <row r="475" spans="8:13" x14ac:dyDescent="0.2">
      <c r="H475" s="380"/>
      <c r="I475" s="380"/>
      <c r="J475" s="389"/>
      <c r="K475" s="389"/>
      <c r="L475" s="389"/>
      <c r="M475" s="389"/>
    </row>
    <row r="476" spans="8:13" x14ac:dyDescent="0.2">
      <c r="H476" s="380"/>
      <c r="I476" s="380"/>
      <c r="J476" s="389"/>
      <c r="K476" s="389"/>
      <c r="L476" s="389"/>
      <c r="M476" s="389"/>
    </row>
    <row r="477" spans="8:13" x14ac:dyDescent="0.2">
      <c r="H477" s="380"/>
      <c r="I477" s="380"/>
      <c r="J477" s="389"/>
      <c r="K477" s="389"/>
      <c r="L477" s="389"/>
      <c r="M477" s="389"/>
    </row>
    <row r="478" spans="8:13" x14ac:dyDescent="0.2">
      <c r="H478" s="380"/>
      <c r="I478" s="380"/>
      <c r="J478" s="389"/>
      <c r="K478" s="389"/>
      <c r="L478" s="389"/>
      <c r="M478" s="389"/>
    </row>
    <row r="479" spans="8:13" x14ac:dyDescent="0.2">
      <c r="H479" s="380"/>
      <c r="I479" s="380"/>
      <c r="J479" s="389"/>
      <c r="K479" s="389"/>
      <c r="L479" s="389"/>
      <c r="M479" s="389"/>
    </row>
    <row r="480" spans="8:13" x14ac:dyDescent="0.2">
      <c r="H480" s="380"/>
      <c r="I480" s="380"/>
      <c r="J480" s="389"/>
      <c r="K480" s="389"/>
      <c r="L480" s="389"/>
      <c r="M480" s="389"/>
    </row>
    <row r="481" spans="8:13" x14ac:dyDescent="0.2">
      <c r="H481" s="380"/>
      <c r="I481" s="380"/>
      <c r="J481" s="389"/>
      <c r="K481" s="389"/>
      <c r="L481" s="389"/>
      <c r="M481" s="389"/>
    </row>
    <row r="482" spans="8:13" x14ac:dyDescent="0.2">
      <c r="H482" s="380"/>
      <c r="I482" s="380"/>
      <c r="J482" s="389"/>
      <c r="K482" s="389"/>
      <c r="L482" s="389"/>
      <c r="M482" s="389"/>
    </row>
    <row r="483" spans="8:13" x14ac:dyDescent="0.2">
      <c r="H483" s="380"/>
      <c r="I483" s="380"/>
      <c r="J483" s="389"/>
      <c r="K483" s="389"/>
      <c r="L483" s="389"/>
      <c r="M483" s="389"/>
    </row>
    <row r="484" spans="8:13" x14ac:dyDescent="0.2">
      <c r="H484" s="380"/>
      <c r="I484" s="380"/>
      <c r="J484" s="389"/>
      <c r="K484" s="389"/>
      <c r="L484" s="389"/>
      <c r="M484" s="389"/>
    </row>
    <row r="485" spans="8:13" x14ac:dyDescent="0.2">
      <c r="H485" s="380"/>
      <c r="I485" s="380"/>
      <c r="J485" s="389"/>
      <c r="K485" s="389"/>
      <c r="L485" s="389"/>
      <c r="M485" s="389"/>
    </row>
    <row r="486" spans="8:13" x14ac:dyDescent="0.2">
      <c r="H486" s="380"/>
      <c r="I486" s="380"/>
      <c r="J486" s="389"/>
      <c r="K486" s="389"/>
      <c r="L486" s="389"/>
      <c r="M486" s="389"/>
    </row>
    <row r="487" spans="8:13" x14ac:dyDescent="0.2">
      <c r="H487" s="380"/>
      <c r="I487" s="380"/>
      <c r="J487" s="389"/>
      <c r="K487" s="389"/>
      <c r="L487" s="389"/>
      <c r="M487" s="389"/>
    </row>
    <row r="488" spans="8:13" x14ac:dyDescent="0.2">
      <c r="H488" s="380"/>
      <c r="I488" s="380"/>
      <c r="J488" s="389"/>
      <c r="K488" s="389"/>
      <c r="L488" s="389"/>
      <c r="M488" s="389"/>
    </row>
    <row r="489" spans="8:13" x14ac:dyDescent="0.2">
      <c r="H489" s="380"/>
      <c r="I489" s="380"/>
      <c r="J489" s="389"/>
      <c r="K489" s="389"/>
      <c r="L489" s="389"/>
      <c r="M489" s="389"/>
    </row>
    <row r="490" spans="8:13" x14ac:dyDescent="0.2">
      <c r="H490" s="380"/>
      <c r="I490" s="380"/>
      <c r="J490" s="389"/>
      <c r="K490" s="389"/>
      <c r="L490" s="389"/>
      <c r="M490" s="389"/>
    </row>
    <row r="491" spans="8:13" x14ac:dyDescent="0.2">
      <c r="H491" s="380"/>
      <c r="I491" s="380"/>
      <c r="J491" s="389"/>
      <c r="K491" s="389"/>
      <c r="L491" s="389"/>
      <c r="M491" s="389"/>
    </row>
    <row r="492" spans="8:13" x14ac:dyDescent="0.2">
      <c r="H492" s="380"/>
      <c r="I492" s="380"/>
      <c r="J492" s="389"/>
      <c r="K492" s="389"/>
      <c r="L492" s="389"/>
      <c r="M492" s="389"/>
    </row>
    <row r="493" spans="8:13" x14ac:dyDescent="0.2">
      <c r="H493" s="380"/>
      <c r="I493" s="380"/>
      <c r="J493" s="389"/>
      <c r="K493" s="389"/>
      <c r="L493" s="389"/>
      <c r="M493" s="389"/>
    </row>
    <row r="494" spans="8:13" x14ac:dyDescent="0.2">
      <c r="H494" s="380"/>
      <c r="I494" s="380"/>
      <c r="J494" s="389"/>
      <c r="K494" s="389"/>
      <c r="L494" s="389"/>
      <c r="M494" s="389"/>
    </row>
    <row r="495" spans="8:13" x14ac:dyDescent="0.2">
      <c r="H495" s="380"/>
      <c r="I495" s="380"/>
      <c r="J495" s="389"/>
      <c r="K495" s="389"/>
      <c r="L495" s="389"/>
      <c r="M495" s="389"/>
    </row>
    <row r="496" spans="8:13" x14ac:dyDescent="0.2">
      <c r="H496" s="380"/>
      <c r="I496" s="380"/>
      <c r="J496" s="389"/>
      <c r="K496" s="389"/>
      <c r="L496" s="389"/>
      <c r="M496" s="389"/>
    </row>
    <row r="497" spans="8:13" x14ac:dyDescent="0.2">
      <c r="H497" s="380"/>
      <c r="I497" s="380"/>
      <c r="J497" s="389"/>
      <c r="K497" s="389"/>
      <c r="L497" s="389"/>
      <c r="M497" s="389"/>
    </row>
    <row r="498" spans="8:13" x14ac:dyDescent="0.2">
      <c r="H498" s="380"/>
      <c r="I498" s="380"/>
      <c r="J498" s="389"/>
      <c r="K498" s="389"/>
      <c r="L498" s="389"/>
      <c r="M498" s="389"/>
    </row>
    <row r="499" spans="8:13" x14ac:dyDescent="0.2">
      <c r="H499" s="380"/>
      <c r="I499" s="380"/>
      <c r="J499" s="389"/>
      <c r="K499" s="389"/>
      <c r="L499" s="389"/>
      <c r="M499" s="389"/>
    </row>
    <row r="500" spans="8:13" x14ac:dyDescent="0.2">
      <c r="H500" s="380"/>
      <c r="I500" s="380"/>
      <c r="J500" s="389"/>
      <c r="K500" s="389"/>
      <c r="L500" s="389"/>
      <c r="M500" s="389"/>
    </row>
    <row r="501" spans="8:13" x14ac:dyDescent="0.2">
      <c r="H501" s="380"/>
      <c r="I501" s="380"/>
      <c r="J501" s="389"/>
      <c r="K501" s="389"/>
      <c r="L501" s="389"/>
      <c r="M501" s="389"/>
    </row>
    <row r="502" spans="8:13" x14ac:dyDescent="0.2">
      <c r="H502" s="380"/>
      <c r="I502" s="380"/>
      <c r="J502" s="389"/>
      <c r="K502" s="389"/>
      <c r="L502" s="389"/>
      <c r="M502" s="389"/>
    </row>
    <row r="503" spans="8:13" x14ac:dyDescent="0.2">
      <c r="H503" s="380"/>
      <c r="I503" s="380"/>
      <c r="J503" s="389"/>
      <c r="K503" s="389"/>
      <c r="L503" s="389"/>
      <c r="M503" s="389"/>
    </row>
    <row r="504" spans="8:13" x14ac:dyDescent="0.2">
      <c r="H504" s="380"/>
      <c r="I504" s="380"/>
      <c r="J504" s="389"/>
      <c r="K504" s="389"/>
      <c r="L504" s="389"/>
      <c r="M504" s="389"/>
    </row>
    <row r="505" spans="8:13" x14ac:dyDescent="0.2">
      <c r="H505" s="380"/>
      <c r="I505" s="380"/>
      <c r="J505" s="389"/>
      <c r="K505" s="389"/>
      <c r="L505" s="389"/>
      <c r="M505" s="389"/>
    </row>
    <row r="506" spans="8:13" x14ac:dyDescent="0.2">
      <c r="H506" s="380"/>
      <c r="I506" s="380"/>
      <c r="J506" s="389"/>
      <c r="K506" s="389"/>
      <c r="L506" s="389"/>
      <c r="M506" s="389"/>
    </row>
    <row r="507" spans="8:13" x14ac:dyDescent="0.2">
      <c r="H507" s="380"/>
      <c r="I507" s="380"/>
      <c r="J507" s="389"/>
      <c r="K507" s="389"/>
      <c r="L507" s="389"/>
      <c r="M507" s="389"/>
    </row>
    <row r="508" spans="8:13" x14ac:dyDescent="0.2">
      <c r="H508" s="380"/>
      <c r="I508" s="380"/>
      <c r="J508" s="389"/>
      <c r="K508" s="389"/>
      <c r="L508" s="389"/>
      <c r="M508" s="389"/>
    </row>
    <row r="509" spans="8:13" x14ac:dyDescent="0.2">
      <c r="H509" s="380"/>
      <c r="I509" s="380"/>
      <c r="J509" s="389"/>
      <c r="K509" s="389"/>
      <c r="L509" s="389"/>
      <c r="M509" s="389"/>
    </row>
    <row r="510" spans="8:13" x14ac:dyDescent="0.2">
      <c r="H510" s="380"/>
      <c r="I510" s="380"/>
      <c r="J510" s="389"/>
      <c r="K510" s="389"/>
      <c r="L510" s="389"/>
      <c r="M510" s="389"/>
    </row>
    <row r="511" spans="8:13" x14ac:dyDescent="0.2">
      <c r="H511" s="380"/>
      <c r="I511" s="380"/>
      <c r="J511" s="389"/>
      <c r="K511" s="389"/>
      <c r="L511" s="389"/>
      <c r="M511" s="389"/>
    </row>
    <row r="512" spans="8:13" x14ac:dyDescent="0.2">
      <c r="H512" s="380"/>
      <c r="I512" s="380"/>
      <c r="J512" s="389"/>
      <c r="K512" s="389"/>
      <c r="L512" s="389"/>
      <c r="M512" s="389"/>
    </row>
    <row r="513" spans="8:13" x14ac:dyDescent="0.2">
      <c r="H513" s="380"/>
      <c r="I513" s="380"/>
      <c r="J513" s="389"/>
      <c r="K513" s="389"/>
      <c r="L513" s="389"/>
      <c r="M513" s="389"/>
    </row>
    <row r="514" spans="8:13" x14ac:dyDescent="0.2">
      <c r="H514" s="380"/>
      <c r="I514" s="380"/>
      <c r="J514" s="389"/>
      <c r="K514" s="389"/>
      <c r="L514" s="389"/>
      <c r="M514" s="389"/>
    </row>
    <row r="515" spans="8:13" x14ac:dyDescent="0.2">
      <c r="H515" s="380"/>
      <c r="I515" s="380"/>
      <c r="J515" s="389"/>
      <c r="K515" s="389"/>
      <c r="L515" s="389"/>
      <c r="M515" s="389"/>
    </row>
    <row r="516" spans="8:13" x14ac:dyDescent="0.2">
      <c r="H516" s="380"/>
      <c r="I516" s="380"/>
      <c r="J516" s="389"/>
      <c r="K516" s="389"/>
      <c r="L516" s="389"/>
      <c r="M516" s="389"/>
    </row>
    <row r="517" spans="8:13" x14ac:dyDescent="0.2">
      <c r="H517" s="380"/>
      <c r="I517" s="380"/>
      <c r="J517" s="389"/>
      <c r="K517" s="389"/>
      <c r="L517" s="389"/>
      <c r="M517" s="389"/>
    </row>
    <row r="518" spans="8:13" x14ac:dyDescent="0.2">
      <c r="H518" s="380"/>
      <c r="I518" s="380"/>
      <c r="J518" s="389"/>
      <c r="K518" s="389"/>
      <c r="L518" s="389"/>
      <c r="M518" s="389"/>
    </row>
    <row r="519" spans="8:13" x14ac:dyDescent="0.2">
      <c r="H519" s="380"/>
      <c r="I519" s="380"/>
      <c r="J519" s="389"/>
      <c r="K519" s="389"/>
      <c r="L519" s="389"/>
      <c r="M519" s="389"/>
    </row>
    <row r="520" spans="8:13" x14ac:dyDescent="0.2">
      <c r="H520" s="380"/>
      <c r="I520" s="380"/>
      <c r="J520" s="389"/>
      <c r="K520" s="389"/>
      <c r="L520" s="389"/>
      <c r="M520" s="389"/>
    </row>
    <row r="521" spans="8:13" x14ac:dyDescent="0.2">
      <c r="H521" s="380"/>
      <c r="I521" s="380"/>
      <c r="J521" s="389"/>
      <c r="K521" s="389"/>
      <c r="L521" s="389"/>
      <c r="M521" s="389"/>
    </row>
    <row r="522" spans="8:13" x14ac:dyDescent="0.2">
      <c r="H522" s="380"/>
      <c r="I522" s="380"/>
      <c r="J522" s="389"/>
      <c r="K522" s="389"/>
      <c r="L522" s="389"/>
      <c r="M522" s="389"/>
    </row>
    <row r="523" spans="8:13" x14ac:dyDescent="0.2">
      <c r="H523" s="380"/>
      <c r="I523" s="380"/>
      <c r="J523" s="389"/>
      <c r="K523" s="389"/>
      <c r="L523" s="389"/>
      <c r="M523" s="389"/>
    </row>
    <row r="524" spans="8:13" x14ac:dyDescent="0.2">
      <c r="H524" s="380"/>
      <c r="I524" s="380"/>
      <c r="J524" s="389"/>
      <c r="K524" s="389"/>
      <c r="L524" s="389"/>
      <c r="M524" s="389"/>
    </row>
    <row r="525" spans="8:13" x14ac:dyDescent="0.2">
      <c r="J525" s="389"/>
      <c r="K525" s="389"/>
      <c r="L525" s="389"/>
      <c r="M525" s="389"/>
    </row>
    <row r="526" spans="8:13" x14ac:dyDescent="0.2">
      <c r="J526" s="389"/>
      <c r="K526" s="389"/>
      <c r="L526" s="389"/>
      <c r="M526" s="389"/>
    </row>
  </sheetData>
  <sortState ref="Q195:T251">
    <sortCondition sortBy="fontColor" ref="Q195:Q251" dxfId="0"/>
    <sortCondition descending="1" ref="T195:T251"/>
  </sortState>
  <mergeCells count="2">
    <mergeCell ref="B1:BG1"/>
    <mergeCell ref="J383:L383"/>
  </mergeCell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08"/>
  <sheetViews>
    <sheetView showGridLines="0" zoomScale="90" zoomScaleNormal="90" workbookViewId="0">
      <selection activeCell="B1" sqref="B1:K1"/>
    </sheetView>
  </sheetViews>
  <sheetFormatPr defaultRowHeight="12.75" x14ac:dyDescent="0.2"/>
  <cols>
    <col min="1" max="1" width="17.42578125" style="210" customWidth="1"/>
    <col min="2" max="2" width="14.42578125" style="210" customWidth="1"/>
    <col min="3" max="3" width="12.7109375" style="210" customWidth="1"/>
    <col min="4" max="4" width="11.42578125" style="210" customWidth="1"/>
    <col min="5" max="5" width="13.28515625" style="210" customWidth="1"/>
    <col min="6" max="6" width="11.140625" style="210" customWidth="1"/>
    <col min="7" max="7" width="11.5703125" style="210" bestFit="1" customWidth="1"/>
    <col min="8" max="8" width="14.42578125" style="210" customWidth="1"/>
    <col min="9" max="9" width="12.140625" style="210" customWidth="1"/>
    <col min="10" max="11" width="14" style="210" customWidth="1"/>
    <col min="12" max="12" width="12" style="210" customWidth="1"/>
    <col min="13" max="16384" width="9.140625" style="210"/>
  </cols>
  <sheetData>
    <row r="1" spans="1:11" ht="33.75" customHeight="1" thickBot="1" x14ac:dyDescent="0.25">
      <c r="A1" s="210" t="s">
        <v>305</v>
      </c>
      <c r="B1" s="519" t="s">
        <v>195</v>
      </c>
      <c r="C1" s="520"/>
      <c r="D1" s="520"/>
      <c r="E1" s="520"/>
      <c r="F1" s="520"/>
      <c r="G1" s="520"/>
      <c r="H1" s="520"/>
      <c r="I1" s="520"/>
      <c r="J1" s="520"/>
      <c r="K1" s="521"/>
    </row>
    <row r="3" spans="1:11" ht="20.25" customHeight="1" x14ac:dyDescent="0.2">
      <c r="B3" s="319" t="s">
        <v>184</v>
      </c>
      <c r="C3" s="319" t="s">
        <v>185</v>
      </c>
      <c r="D3" s="319" t="s">
        <v>186</v>
      </c>
      <c r="E3" s="319" t="s">
        <v>187</v>
      </c>
      <c r="F3" s="319" t="s">
        <v>188</v>
      </c>
      <c r="G3" s="319" t="s">
        <v>189</v>
      </c>
      <c r="H3" s="319" t="s">
        <v>190</v>
      </c>
      <c r="I3" s="319" t="s">
        <v>191</v>
      </c>
      <c r="J3" s="319" t="s">
        <v>192</v>
      </c>
      <c r="K3" s="319" t="s">
        <v>193</v>
      </c>
    </row>
    <row r="4" spans="1:11" hidden="1" x14ac:dyDescent="0.2">
      <c r="A4" s="230">
        <v>37257</v>
      </c>
      <c r="B4" s="210">
        <v>576</v>
      </c>
      <c r="C4" s="210">
        <v>749</v>
      </c>
      <c r="D4" s="210">
        <v>4012</v>
      </c>
      <c r="E4" s="210">
        <v>3054</v>
      </c>
      <c r="F4" s="210">
        <v>675</v>
      </c>
      <c r="G4" s="210">
        <v>2083</v>
      </c>
      <c r="H4" s="210">
        <v>373</v>
      </c>
      <c r="I4" s="210">
        <v>2105</v>
      </c>
      <c r="J4" s="210">
        <v>1565</v>
      </c>
      <c r="K4" s="210">
        <v>15192</v>
      </c>
    </row>
    <row r="5" spans="1:11" hidden="1" x14ac:dyDescent="0.2">
      <c r="A5" s="230">
        <v>37288</v>
      </c>
      <c r="B5" s="210">
        <v>579</v>
      </c>
      <c r="C5" s="210">
        <v>707</v>
      </c>
      <c r="D5" s="210">
        <v>3795</v>
      </c>
      <c r="E5" s="210">
        <v>2844</v>
      </c>
      <c r="F5" s="210">
        <v>618</v>
      </c>
      <c r="G5" s="210">
        <v>1898</v>
      </c>
      <c r="H5" s="210">
        <v>355</v>
      </c>
      <c r="I5" s="210">
        <v>1933</v>
      </c>
      <c r="J5" s="210">
        <v>1539</v>
      </c>
      <c r="K5" s="210">
        <v>14268</v>
      </c>
    </row>
    <row r="6" spans="1:11" hidden="1" x14ac:dyDescent="0.2">
      <c r="A6" s="230">
        <v>37316</v>
      </c>
      <c r="B6" s="210">
        <v>613</v>
      </c>
      <c r="C6" s="210">
        <v>769</v>
      </c>
      <c r="D6" s="210">
        <v>4195</v>
      </c>
      <c r="E6" s="210">
        <v>3119</v>
      </c>
      <c r="F6" s="210">
        <v>703</v>
      </c>
      <c r="G6" s="210">
        <v>2125</v>
      </c>
      <c r="H6" s="210">
        <v>365</v>
      </c>
      <c r="I6" s="210">
        <v>2136</v>
      </c>
      <c r="J6" s="210">
        <v>1665</v>
      </c>
      <c r="K6" s="210">
        <v>15690</v>
      </c>
    </row>
    <row r="7" spans="1:11" hidden="1" x14ac:dyDescent="0.2">
      <c r="A7" s="230">
        <v>37347</v>
      </c>
      <c r="B7" s="210">
        <v>566</v>
      </c>
      <c r="C7" s="210">
        <v>741</v>
      </c>
      <c r="D7" s="210">
        <v>4005</v>
      </c>
      <c r="E7" s="210">
        <v>3027</v>
      </c>
      <c r="F7" s="210">
        <v>651</v>
      </c>
      <c r="G7" s="210">
        <v>2068</v>
      </c>
      <c r="H7" s="210">
        <v>310</v>
      </c>
      <c r="I7" s="210">
        <v>2137</v>
      </c>
      <c r="J7" s="210">
        <v>1522</v>
      </c>
      <c r="K7" s="210">
        <v>15027</v>
      </c>
    </row>
    <row r="8" spans="1:11" hidden="1" x14ac:dyDescent="0.2">
      <c r="A8" s="230">
        <v>37377</v>
      </c>
      <c r="B8" s="210">
        <v>618</v>
      </c>
      <c r="C8" s="210">
        <v>821</v>
      </c>
      <c r="D8" s="210">
        <v>4591</v>
      </c>
      <c r="E8" s="210">
        <v>3241</v>
      </c>
      <c r="F8" s="210">
        <v>730</v>
      </c>
      <c r="G8" s="210">
        <v>2250</v>
      </c>
      <c r="H8" s="210">
        <v>316</v>
      </c>
      <c r="I8" s="210">
        <v>2306</v>
      </c>
      <c r="J8" s="210">
        <v>1597</v>
      </c>
      <c r="K8" s="210">
        <v>16470</v>
      </c>
    </row>
    <row r="9" spans="1:11" hidden="1" x14ac:dyDescent="0.2">
      <c r="A9" s="230">
        <v>37408</v>
      </c>
      <c r="B9" s="210">
        <v>615</v>
      </c>
      <c r="C9" s="210">
        <v>811</v>
      </c>
      <c r="D9" s="210">
        <v>4841</v>
      </c>
      <c r="E9" s="210">
        <v>3140</v>
      </c>
      <c r="F9" s="210">
        <v>689</v>
      </c>
      <c r="G9" s="210">
        <v>2130</v>
      </c>
      <c r="H9" s="210">
        <v>318</v>
      </c>
      <c r="I9" s="210">
        <v>2254</v>
      </c>
      <c r="J9" s="210">
        <v>1656</v>
      </c>
      <c r="K9" s="210">
        <v>16454</v>
      </c>
    </row>
    <row r="10" spans="1:11" hidden="1" x14ac:dyDescent="0.2">
      <c r="A10" s="230">
        <v>37438</v>
      </c>
      <c r="B10" s="210">
        <v>635</v>
      </c>
      <c r="C10" s="210">
        <v>853</v>
      </c>
      <c r="D10" s="210">
        <v>5267</v>
      </c>
      <c r="E10" s="210">
        <v>3262</v>
      </c>
      <c r="F10" s="210">
        <v>747</v>
      </c>
      <c r="G10" s="210">
        <v>2220</v>
      </c>
      <c r="H10" s="210">
        <v>347</v>
      </c>
      <c r="I10" s="210">
        <v>2331</v>
      </c>
      <c r="J10" s="210">
        <v>1760</v>
      </c>
      <c r="K10" s="210">
        <v>17422</v>
      </c>
    </row>
    <row r="11" spans="1:11" hidden="1" x14ac:dyDescent="0.2">
      <c r="A11" s="230">
        <v>37469</v>
      </c>
      <c r="B11" s="210">
        <v>592</v>
      </c>
      <c r="C11" s="210">
        <v>813</v>
      </c>
      <c r="D11" s="210">
        <v>4621</v>
      </c>
      <c r="E11" s="210">
        <v>3234</v>
      </c>
      <c r="F11" s="210">
        <v>759</v>
      </c>
      <c r="G11" s="210">
        <v>2191</v>
      </c>
      <c r="H11" s="210">
        <v>355</v>
      </c>
      <c r="I11" s="210">
        <v>2323</v>
      </c>
      <c r="J11" s="210">
        <v>1763</v>
      </c>
      <c r="K11" s="210">
        <v>16651</v>
      </c>
    </row>
    <row r="12" spans="1:11" hidden="1" x14ac:dyDescent="0.2">
      <c r="A12" s="230">
        <v>37500</v>
      </c>
      <c r="B12" s="210">
        <v>552</v>
      </c>
      <c r="C12" s="210">
        <v>784</v>
      </c>
      <c r="D12" s="210">
        <v>4250</v>
      </c>
      <c r="E12" s="210">
        <v>3111</v>
      </c>
      <c r="F12" s="210">
        <v>744</v>
      </c>
      <c r="G12" s="210">
        <v>2132</v>
      </c>
      <c r="H12" s="210">
        <v>359</v>
      </c>
      <c r="I12" s="210">
        <v>2199</v>
      </c>
      <c r="J12" s="210">
        <v>1632</v>
      </c>
      <c r="K12" s="210">
        <v>15763</v>
      </c>
    </row>
    <row r="13" spans="1:11" hidden="1" x14ac:dyDescent="0.2">
      <c r="A13" s="230">
        <v>37530</v>
      </c>
      <c r="B13" s="210">
        <v>586</v>
      </c>
      <c r="C13" s="210">
        <v>816</v>
      </c>
      <c r="D13" s="210">
        <v>4368</v>
      </c>
      <c r="E13" s="210">
        <v>3260</v>
      </c>
      <c r="F13" s="210">
        <v>776</v>
      </c>
      <c r="G13" s="210">
        <v>2156</v>
      </c>
      <c r="H13" s="210">
        <v>398</v>
      </c>
      <c r="I13" s="210">
        <v>2342</v>
      </c>
      <c r="J13" s="210">
        <v>1690</v>
      </c>
      <c r="K13" s="210">
        <v>16392</v>
      </c>
    </row>
    <row r="14" spans="1:11" hidden="1" x14ac:dyDescent="0.2">
      <c r="A14" s="230">
        <v>37561</v>
      </c>
      <c r="B14" s="210">
        <v>568</v>
      </c>
      <c r="C14" s="210">
        <v>796</v>
      </c>
      <c r="D14" s="210">
        <v>4206</v>
      </c>
      <c r="E14" s="210">
        <v>3166</v>
      </c>
      <c r="F14" s="210">
        <v>737</v>
      </c>
      <c r="G14" s="210">
        <v>2123</v>
      </c>
      <c r="H14" s="210">
        <v>352</v>
      </c>
      <c r="I14" s="210">
        <v>2286</v>
      </c>
      <c r="J14" s="210">
        <v>1659</v>
      </c>
      <c r="K14" s="210">
        <v>15893</v>
      </c>
    </row>
    <row r="15" spans="1:11" hidden="1" x14ac:dyDescent="0.2">
      <c r="A15" s="230">
        <v>37591</v>
      </c>
      <c r="B15" s="210">
        <v>492</v>
      </c>
      <c r="C15" s="210">
        <v>745</v>
      </c>
      <c r="D15" s="210">
        <v>3856</v>
      </c>
      <c r="E15" s="210">
        <v>3171</v>
      </c>
      <c r="F15" s="210">
        <v>742</v>
      </c>
      <c r="G15" s="210">
        <v>2142</v>
      </c>
      <c r="H15" s="210">
        <v>327</v>
      </c>
      <c r="I15" s="210">
        <v>2249</v>
      </c>
      <c r="J15" s="210">
        <v>1652</v>
      </c>
      <c r="K15" s="210">
        <v>15376</v>
      </c>
    </row>
    <row r="16" spans="1:11" hidden="1" x14ac:dyDescent="0.2">
      <c r="A16" s="230">
        <v>37622</v>
      </c>
      <c r="B16" s="210">
        <v>545</v>
      </c>
      <c r="C16" s="210">
        <v>792</v>
      </c>
      <c r="D16" s="210">
        <v>4058</v>
      </c>
      <c r="E16" s="210">
        <v>3204</v>
      </c>
      <c r="F16" s="210">
        <v>740</v>
      </c>
      <c r="G16" s="210">
        <v>2090</v>
      </c>
      <c r="H16" s="210">
        <v>379</v>
      </c>
      <c r="I16" s="210">
        <v>2356</v>
      </c>
      <c r="J16" s="210">
        <v>1673</v>
      </c>
      <c r="K16" s="210">
        <v>15838</v>
      </c>
    </row>
    <row r="17" spans="1:11" hidden="1" x14ac:dyDescent="0.2">
      <c r="A17" s="230">
        <v>37653</v>
      </c>
      <c r="B17" s="210">
        <v>520</v>
      </c>
      <c r="C17" s="210">
        <v>742</v>
      </c>
      <c r="D17" s="210">
        <v>3802</v>
      </c>
      <c r="E17" s="210">
        <v>2970</v>
      </c>
      <c r="F17" s="210">
        <v>699</v>
      </c>
      <c r="G17" s="210">
        <v>1938</v>
      </c>
      <c r="H17" s="210">
        <v>355</v>
      </c>
      <c r="I17" s="210">
        <v>2169</v>
      </c>
      <c r="J17" s="210">
        <v>1622</v>
      </c>
      <c r="K17" s="210">
        <v>14818</v>
      </c>
    </row>
    <row r="18" spans="1:11" hidden="1" x14ac:dyDescent="0.2">
      <c r="A18" s="230">
        <v>37681</v>
      </c>
      <c r="B18" s="210">
        <v>590</v>
      </c>
      <c r="C18" s="210">
        <v>814</v>
      </c>
      <c r="D18" s="210">
        <v>4201</v>
      </c>
      <c r="E18" s="210">
        <v>3216</v>
      </c>
      <c r="F18" s="210">
        <v>786</v>
      </c>
      <c r="G18" s="210">
        <v>2217</v>
      </c>
      <c r="H18" s="210">
        <v>372</v>
      </c>
      <c r="I18" s="210">
        <v>2318</v>
      </c>
      <c r="J18" s="210">
        <v>1763</v>
      </c>
      <c r="K18" s="210">
        <v>16279</v>
      </c>
    </row>
    <row r="19" spans="1:11" hidden="1" x14ac:dyDescent="0.2">
      <c r="A19" s="230">
        <v>37712</v>
      </c>
      <c r="B19" s="210">
        <v>534</v>
      </c>
      <c r="C19" s="210">
        <v>766</v>
      </c>
      <c r="D19" s="210">
        <v>4095</v>
      </c>
      <c r="E19" s="210">
        <v>3155</v>
      </c>
      <c r="F19" s="210">
        <v>752</v>
      </c>
      <c r="G19" s="210">
        <v>2070</v>
      </c>
      <c r="H19" s="210">
        <v>330</v>
      </c>
      <c r="I19" s="210">
        <v>2241</v>
      </c>
      <c r="J19" s="210">
        <v>1655</v>
      </c>
      <c r="K19" s="210">
        <v>15599</v>
      </c>
    </row>
    <row r="20" spans="1:11" hidden="1" x14ac:dyDescent="0.2">
      <c r="A20" s="230">
        <v>37742</v>
      </c>
      <c r="B20" s="210">
        <v>582</v>
      </c>
      <c r="C20" s="210">
        <v>828</v>
      </c>
      <c r="D20" s="210">
        <v>4507</v>
      </c>
      <c r="E20" s="210">
        <v>3404</v>
      </c>
      <c r="F20" s="210">
        <v>785</v>
      </c>
      <c r="G20" s="210">
        <v>2183</v>
      </c>
      <c r="H20" s="210">
        <v>383</v>
      </c>
      <c r="I20" s="210">
        <v>2348</v>
      </c>
      <c r="J20" s="210">
        <v>1720</v>
      </c>
      <c r="K20" s="210">
        <v>16741</v>
      </c>
    </row>
    <row r="21" spans="1:11" hidden="1" x14ac:dyDescent="0.2">
      <c r="A21" s="230">
        <v>37773</v>
      </c>
      <c r="B21" s="210">
        <v>635</v>
      </c>
      <c r="C21" s="210">
        <v>854</v>
      </c>
      <c r="D21" s="210">
        <v>4808</v>
      </c>
      <c r="E21" s="210">
        <v>3211</v>
      </c>
      <c r="F21" s="210">
        <v>789</v>
      </c>
      <c r="G21" s="210">
        <v>2061</v>
      </c>
      <c r="H21" s="210">
        <v>339</v>
      </c>
      <c r="I21" s="210">
        <v>2391</v>
      </c>
      <c r="J21" s="210">
        <v>1746</v>
      </c>
      <c r="K21" s="210">
        <v>16836</v>
      </c>
    </row>
    <row r="22" spans="1:11" hidden="1" x14ac:dyDescent="0.2">
      <c r="A22" s="230">
        <v>37803</v>
      </c>
      <c r="B22" s="210">
        <v>661</v>
      </c>
      <c r="C22" s="210">
        <v>883</v>
      </c>
      <c r="D22" s="210">
        <v>5116</v>
      </c>
      <c r="E22" s="210">
        <v>3387</v>
      </c>
      <c r="F22" s="210">
        <v>832</v>
      </c>
      <c r="G22" s="210">
        <v>2166</v>
      </c>
      <c r="H22" s="210">
        <v>358</v>
      </c>
      <c r="I22" s="210">
        <v>2424</v>
      </c>
      <c r="J22" s="210">
        <v>1821</v>
      </c>
      <c r="K22" s="210">
        <v>17649</v>
      </c>
    </row>
    <row r="23" spans="1:11" hidden="1" x14ac:dyDescent="0.2">
      <c r="A23" s="230">
        <v>37834</v>
      </c>
      <c r="B23" s="210">
        <v>667</v>
      </c>
      <c r="C23" s="210">
        <v>857</v>
      </c>
      <c r="D23" s="210">
        <v>4854</v>
      </c>
      <c r="E23" s="210">
        <v>3334</v>
      </c>
      <c r="F23" s="210">
        <v>828</v>
      </c>
      <c r="G23" s="210">
        <v>2120</v>
      </c>
      <c r="H23" s="210">
        <v>361</v>
      </c>
      <c r="I23" s="210">
        <v>2359</v>
      </c>
      <c r="J23" s="210">
        <v>1791</v>
      </c>
      <c r="K23" s="210">
        <v>17173</v>
      </c>
    </row>
    <row r="24" spans="1:11" hidden="1" x14ac:dyDescent="0.2">
      <c r="A24" s="230">
        <v>37865</v>
      </c>
      <c r="B24" s="210">
        <v>617</v>
      </c>
      <c r="C24" s="210">
        <v>767</v>
      </c>
      <c r="D24" s="210">
        <v>4356</v>
      </c>
      <c r="E24" s="210">
        <v>3226</v>
      </c>
      <c r="F24" s="210">
        <v>794</v>
      </c>
      <c r="G24" s="210">
        <v>2032</v>
      </c>
      <c r="H24" s="210">
        <v>364</v>
      </c>
      <c r="I24" s="210">
        <v>2302</v>
      </c>
      <c r="J24" s="210">
        <v>1697</v>
      </c>
      <c r="K24" s="210">
        <v>16155</v>
      </c>
    </row>
    <row r="25" spans="1:11" hidden="1" x14ac:dyDescent="0.2">
      <c r="A25" s="230">
        <v>37895</v>
      </c>
      <c r="B25" s="210">
        <v>632</v>
      </c>
      <c r="C25" s="210">
        <v>807</v>
      </c>
      <c r="D25" s="210">
        <v>4518</v>
      </c>
      <c r="E25" s="210">
        <v>3413</v>
      </c>
      <c r="F25" s="210">
        <v>825</v>
      </c>
      <c r="G25" s="210">
        <v>2140</v>
      </c>
      <c r="H25" s="210">
        <v>401</v>
      </c>
      <c r="I25" s="210">
        <v>2465</v>
      </c>
      <c r="J25" s="210">
        <v>1746</v>
      </c>
      <c r="K25" s="210">
        <v>16947</v>
      </c>
    </row>
    <row r="26" spans="1:11" hidden="1" x14ac:dyDescent="0.2">
      <c r="A26" s="230">
        <v>37926</v>
      </c>
      <c r="B26" s="210">
        <v>591</v>
      </c>
      <c r="C26" s="210">
        <v>759</v>
      </c>
      <c r="D26" s="210">
        <v>4216</v>
      </c>
      <c r="E26" s="210">
        <v>3346</v>
      </c>
      <c r="F26" s="210">
        <v>802</v>
      </c>
      <c r="G26" s="210">
        <v>2112</v>
      </c>
      <c r="H26" s="210">
        <v>364</v>
      </c>
      <c r="I26" s="210">
        <v>2395</v>
      </c>
      <c r="J26" s="210">
        <v>1639</v>
      </c>
      <c r="K26" s="210">
        <v>16225</v>
      </c>
    </row>
    <row r="27" spans="1:11" hidden="1" x14ac:dyDescent="0.2">
      <c r="A27" s="230">
        <v>37956</v>
      </c>
      <c r="B27" s="210">
        <v>561</v>
      </c>
      <c r="C27" s="210">
        <v>779</v>
      </c>
      <c r="D27" s="210">
        <v>3999</v>
      </c>
      <c r="E27" s="210">
        <v>3364</v>
      </c>
      <c r="F27" s="210">
        <v>809</v>
      </c>
      <c r="G27" s="210">
        <v>2148</v>
      </c>
      <c r="H27" s="210">
        <v>394</v>
      </c>
      <c r="I27" s="210">
        <v>2330</v>
      </c>
      <c r="J27" s="210">
        <v>1714</v>
      </c>
      <c r="K27" s="210">
        <v>16099</v>
      </c>
    </row>
    <row r="28" spans="1:11" hidden="1" x14ac:dyDescent="0.2">
      <c r="A28" s="230">
        <v>37987</v>
      </c>
      <c r="B28" s="210">
        <v>516</v>
      </c>
      <c r="C28" s="210">
        <v>839</v>
      </c>
      <c r="D28" s="210">
        <v>4335</v>
      </c>
      <c r="E28" s="210">
        <v>3416</v>
      </c>
      <c r="F28" s="210">
        <v>788</v>
      </c>
      <c r="G28" s="210">
        <v>2087</v>
      </c>
      <c r="H28" s="210">
        <v>384</v>
      </c>
      <c r="I28" s="210">
        <v>2389</v>
      </c>
      <c r="J28" s="210">
        <v>1782</v>
      </c>
      <c r="K28" s="210">
        <v>16537</v>
      </c>
    </row>
    <row r="29" spans="1:11" hidden="1" x14ac:dyDescent="0.2">
      <c r="A29" s="230">
        <v>38018</v>
      </c>
      <c r="B29" s="210">
        <v>599</v>
      </c>
      <c r="C29" s="210">
        <v>772</v>
      </c>
      <c r="D29" s="210">
        <v>4144</v>
      </c>
      <c r="E29" s="210">
        <v>3373</v>
      </c>
      <c r="F29" s="210">
        <v>727</v>
      </c>
      <c r="G29" s="210">
        <v>2097</v>
      </c>
      <c r="H29" s="210">
        <v>369</v>
      </c>
      <c r="I29" s="210">
        <v>2230</v>
      </c>
      <c r="J29" s="210">
        <v>1741</v>
      </c>
      <c r="K29" s="210">
        <v>16052</v>
      </c>
    </row>
    <row r="30" spans="1:11" hidden="1" x14ac:dyDescent="0.2">
      <c r="A30" s="230">
        <v>38047</v>
      </c>
      <c r="B30" s="210">
        <v>643</v>
      </c>
      <c r="C30" s="210">
        <v>791</v>
      </c>
      <c r="D30" s="210">
        <v>4454</v>
      </c>
      <c r="E30" s="210">
        <v>3496</v>
      </c>
      <c r="F30" s="210">
        <v>798</v>
      </c>
      <c r="G30" s="210">
        <v>2161</v>
      </c>
      <c r="H30" s="210">
        <v>385</v>
      </c>
      <c r="I30" s="210">
        <v>2443</v>
      </c>
      <c r="J30" s="210">
        <v>1826</v>
      </c>
      <c r="K30" s="210">
        <v>16997</v>
      </c>
    </row>
    <row r="31" spans="1:11" hidden="1" x14ac:dyDescent="0.2">
      <c r="A31" s="230">
        <v>38078</v>
      </c>
      <c r="B31" s="210">
        <v>567</v>
      </c>
      <c r="C31" s="210">
        <v>740</v>
      </c>
      <c r="D31" s="210">
        <v>4296</v>
      </c>
      <c r="E31" s="210">
        <v>3293</v>
      </c>
      <c r="F31" s="210">
        <v>761</v>
      </c>
      <c r="G31" s="210">
        <v>2065</v>
      </c>
      <c r="H31" s="210">
        <v>317</v>
      </c>
      <c r="I31" s="210">
        <v>2218</v>
      </c>
      <c r="J31" s="210">
        <v>1693</v>
      </c>
      <c r="K31" s="210">
        <v>15950</v>
      </c>
    </row>
    <row r="32" spans="1:11" hidden="1" x14ac:dyDescent="0.2">
      <c r="A32" s="230">
        <v>38108</v>
      </c>
      <c r="B32" s="210">
        <v>656</v>
      </c>
      <c r="C32" s="210">
        <v>822</v>
      </c>
      <c r="D32" s="210">
        <v>4749</v>
      </c>
      <c r="E32" s="210">
        <v>3570</v>
      </c>
      <c r="F32" s="210">
        <v>839</v>
      </c>
      <c r="G32" s="210">
        <v>2308</v>
      </c>
      <c r="H32" s="210">
        <v>354</v>
      </c>
      <c r="I32" s="210">
        <v>2418</v>
      </c>
      <c r="J32" s="210">
        <v>1792</v>
      </c>
      <c r="K32" s="210">
        <v>17508</v>
      </c>
    </row>
    <row r="33" spans="1:11" hidden="1" x14ac:dyDescent="0.2">
      <c r="A33" s="230">
        <v>38139</v>
      </c>
      <c r="B33" s="210">
        <v>648</v>
      </c>
      <c r="C33" s="210">
        <v>837</v>
      </c>
      <c r="D33" s="210">
        <v>4940</v>
      </c>
      <c r="E33" s="210">
        <v>3971</v>
      </c>
      <c r="F33" s="210">
        <v>816</v>
      </c>
      <c r="G33" s="210">
        <v>2104</v>
      </c>
      <c r="H33" s="210">
        <v>353</v>
      </c>
      <c r="I33" s="210">
        <v>2303</v>
      </c>
      <c r="J33" s="210">
        <v>1734</v>
      </c>
      <c r="K33" s="210">
        <v>17706</v>
      </c>
    </row>
    <row r="34" spans="1:11" hidden="1" x14ac:dyDescent="0.2">
      <c r="A34" s="230">
        <v>38169</v>
      </c>
      <c r="B34" s="210">
        <v>693</v>
      </c>
      <c r="C34" s="210">
        <v>892</v>
      </c>
      <c r="D34" s="210">
        <v>5488</v>
      </c>
      <c r="E34" s="210">
        <v>3642</v>
      </c>
      <c r="F34" s="210">
        <v>859</v>
      </c>
      <c r="G34" s="210">
        <v>2206</v>
      </c>
      <c r="H34" s="210">
        <v>383</v>
      </c>
      <c r="I34" s="210">
        <v>2504</v>
      </c>
      <c r="J34" s="210">
        <v>1905</v>
      </c>
      <c r="K34" s="210">
        <v>18572</v>
      </c>
    </row>
    <row r="35" spans="1:11" hidden="1" x14ac:dyDescent="0.2">
      <c r="A35" s="230">
        <v>38200</v>
      </c>
      <c r="B35" s="210">
        <v>676</v>
      </c>
      <c r="C35" s="210">
        <v>841</v>
      </c>
      <c r="D35" s="210">
        <v>4898</v>
      </c>
      <c r="E35" s="210">
        <v>3559</v>
      </c>
      <c r="F35" s="210">
        <v>878</v>
      </c>
      <c r="G35" s="210">
        <v>2178</v>
      </c>
      <c r="H35" s="210">
        <v>371</v>
      </c>
      <c r="I35" s="210">
        <v>2430</v>
      </c>
      <c r="J35" s="210">
        <v>1904</v>
      </c>
      <c r="K35" s="210">
        <v>17735</v>
      </c>
    </row>
    <row r="36" spans="1:11" hidden="1" x14ac:dyDescent="0.2">
      <c r="A36" s="230">
        <v>38231</v>
      </c>
      <c r="B36" s="210">
        <v>647</v>
      </c>
      <c r="C36" s="210">
        <v>772</v>
      </c>
      <c r="D36" s="210">
        <v>4575</v>
      </c>
      <c r="E36" s="210">
        <v>3455</v>
      </c>
      <c r="F36" s="210">
        <v>833</v>
      </c>
      <c r="G36" s="210">
        <v>2029</v>
      </c>
      <c r="H36" s="210">
        <v>378</v>
      </c>
      <c r="I36" s="210">
        <v>2398</v>
      </c>
      <c r="J36" s="210">
        <v>1771</v>
      </c>
      <c r="K36" s="210">
        <v>16857</v>
      </c>
    </row>
    <row r="37" spans="1:11" hidden="1" x14ac:dyDescent="0.2">
      <c r="A37" s="230">
        <v>38261</v>
      </c>
      <c r="B37" s="210">
        <v>646</v>
      </c>
      <c r="C37" s="210">
        <v>801</v>
      </c>
      <c r="D37" s="210">
        <v>4576</v>
      </c>
      <c r="E37" s="210">
        <v>3583</v>
      </c>
      <c r="F37" s="210">
        <v>817</v>
      </c>
      <c r="G37" s="210">
        <v>2213</v>
      </c>
      <c r="H37" s="210">
        <v>400</v>
      </c>
      <c r="I37" s="210">
        <v>2411</v>
      </c>
      <c r="J37" s="210">
        <v>1786</v>
      </c>
      <c r="K37" s="210">
        <v>17233</v>
      </c>
    </row>
    <row r="38" spans="1:11" hidden="1" x14ac:dyDescent="0.2">
      <c r="A38" s="230">
        <v>38292</v>
      </c>
      <c r="B38" s="210">
        <v>646</v>
      </c>
      <c r="C38" s="210">
        <v>769</v>
      </c>
      <c r="D38" s="210">
        <v>4375</v>
      </c>
      <c r="E38" s="210">
        <v>3450</v>
      </c>
      <c r="F38" s="210">
        <v>828</v>
      </c>
      <c r="G38" s="210">
        <v>2222</v>
      </c>
      <c r="H38" s="210">
        <v>411</v>
      </c>
      <c r="I38" s="210">
        <v>2326</v>
      </c>
      <c r="J38" s="210">
        <v>1783</v>
      </c>
      <c r="K38" s="210">
        <v>16811</v>
      </c>
    </row>
    <row r="39" spans="1:11" hidden="1" x14ac:dyDescent="0.2">
      <c r="A39" s="230">
        <v>38322</v>
      </c>
      <c r="B39" s="210">
        <v>573</v>
      </c>
      <c r="C39" s="210">
        <v>749</v>
      </c>
      <c r="D39" s="210">
        <v>4140</v>
      </c>
      <c r="E39" s="210">
        <v>3456</v>
      </c>
      <c r="F39" s="210">
        <v>847</v>
      </c>
      <c r="G39" s="210">
        <v>2255</v>
      </c>
      <c r="H39" s="210">
        <v>397</v>
      </c>
      <c r="I39" s="210">
        <v>2117</v>
      </c>
      <c r="J39" s="210">
        <v>1774</v>
      </c>
      <c r="K39" s="210">
        <v>16309</v>
      </c>
    </row>
    <row r="40" spans="1:11" hidden="1" x14ac:dyDescent="0.2">
      <c r="A40" s="230">
        <v>38353</v>
      </c>
      <c r="B40" s="210">
        <v>616</v>
      </c>
      <c r="C40" s="210">
        <v>765</v>
      </c>
      <c r="D40" s="210">
        <v>4402</v>
      </c>
      <c r="E40" s="210">
        <v>3599</v>
      </c>
      <c r="F40" s="210">
        <v>858</v>
      </c>
      <c r="G40" s="210">
        <v>2206</v>
      </c>
      <c r="H40" s="210">
        <v>424</v>
      </c>
      <c r="I40" s="210">
        <v>2172</v>
      </c>
      <c r="J40" s="210">
        <v>1795</v>
      </c>
      <c r="K40" s="210">
        <v>16837</v>
      </c>
    </row>
    <row r="41" spans="1:11" hidden="1" x14ac:dyDescent="0.2">
      <c r="A41" s="230">
        <v>38384</v>
      </c>
      <c r="B41" s="210">
        <v>585</v>
      </c>
      <c r="C41" s="210">
        <v>727</v>
      </c>
      <c r="D41" s="210">
        <v>4052</v>
      </c>
      <c r="E41" s="210">
        <v>3406</v>
      </c>
      <c r="F41" s="210">
        <v>815</v>
      </c>
      <c r="G41" s="210">
        <v>2285</v>
      </c>
      <c r="H41" s="210">
        <v>380</v>
      </c>
      <c r="I41" s="210">
        <v>2056</v>
      </c>
      <c r="J41" s="210">
        <v>1516</v>
      </c>
      <c r="K41" s="210">
        <v>15823</v>
      </c>
    </row>
    <row r="42" spans="1:11" hidden="1" x14ac:dyDescent="0.2">
      <c r="A42" s="230">
        <v>38412</v>
      </c>
      <c r="B42" s="210">
        <v>633</v>
      </c>
      <c r="C42" s="210">
        <v>747</v>
      </c>
      <c r="D42" s="210">
        <v>4494</v>
      </c>
      <c r="E42" s="210">
        <v>3642</v>
      </c>
      <c r="F42" s="210">
        <v>854</v>
      </c>
      <c r="G42" s="210">
        <v>2378</v>
      </c>
      <c r="H42" s="210">
        <v>437</v>
      </c>
      <c r="I42" s="210">
        <v>2171</v>
      </c>
      <c r="J42" s="210">
        <v>1650</v>
      </c>
      <c r="K42" s="210">
        <v>17005</v>
      </c>
    </row>
    <row r="43" spans="1:11" hidden="1" x14ac:dyDescent="0.2">
      <c r="A43" s="230">
        <v>38443</v>
      </c>
      <c r="B43" s="210">
        <v>627</v>
      </c>
      <c r="C43" s="210">
        <v>742</v>
      </c>
      <c r="D43" s="210">
        <v>4489</v>
      </c>
      <c r="E43" s="210">
        <v>3534</v>
      </c>
      <c r="F43" s="210">
        <v>676</v>
      </c>
      <c r="G43" s="210">
        <v>2676</v>
      </c>
      <c r="H43" s="210">
        <v>335</v>
      </c>
      <c r="I43" s="210">
        <v>2089</v>
      </c>
      <c r="J43" s="210">
        <v>1583</v>
      </c>
      <c r="K43" s="210">
        <v>16751</v>
      </c>
    </row>
    <row r="44" spans="1:11" hidden="1" x14ac:dyDescent="0.2">
      <c r="A44" s="230">
        <v>38473</v>
      </c>
      <c r="B44" s="210">
        <v>667</v>
      </c>
      <c r="C44" s="210">
        <v>779</v>
      </c>
      <c r="D44" s="210">
        <v>4730</v>
      </c>
      <c r="E44" s="210">
        <v>3558</v>
      </c>
      <c r="F44" s="210">
        <v>909</v>
      </c>
      <c r="G44" s="210">
        <v>2581</v>
      </c>
      <c r="H44" s="210">
        <v>358</v>
      </c>
      <c r="I44" s="210">
        <v>2173</v>
      </c>
      <c r="J44" s="210">
        <v>1871</v>
      </c>
      <c r="K44" s="210">
        <v>17626</v>
      </c>
    </row>
    <row r="45" spans="1:11" hidden="1" x14ac:dyDescent="0.2">
      <c r="A45" s="230">
        <v>38504</v>
      </c>
      <c r="B45" s="210">
        <v>672</v>
      </c>
      <c r="C45" s="210">
        <v>761</v>
      </c>
      <c r="D45" s="210">
        <v>4760</v>
      </c>
      <c r="E45" s="210">
        <v>3536</v>
      </c>
      <c r="F45" s="210">
        <v>899</v>
      </c>
      <c r="G45" s="210">
        <v>2449</v>
      </c>
      <c r="H45" s="210">
        <v>359</v>
      </c>
      <c r="I45" s="210">
        <v>2068</v>
      </c>
      <c r="J45" s="210">
        <v>1860</v>
      </c>
      <c r="K45" s="210">
        <v>17364</v>
      </c>
    </row>
    <row r="46" spans="1:11" hidden="1" x14ac:dyDescent="0.2">
      <c r="A46" s="230">
        <v>38534</v>
      </c>
      <c r="B46" s="210">
        <v>690</v>
      </c>
      <c r="C46" s="210">
        <v>793</v>
      </c>
      <c r="D46" s="210">
        <v>5057</v>
      </c>
      <c r="E46" s="210">
        <v>3713</v>
      </c>
      <c r="F46" s="210">
        <v>925</v>
      </c>
      <c r="G46" s="210">
        <v>2498</v>
      </c>
      <c r="H46" s="210">
        <v>380</v>
      </c>
      <c r="I46" s="210">
        <v>2042</v>
      </c>
      <c r="J46" s="210">
        <v>1895</v>
      </c>
      <c r="K46" s="210">
        <v>17993</v>
      </c>
    </row>
    <row r="47" spans="1:11" hidden="1" x14ac:dyDescent="0.2">
      <c r="A47" s="230">
        <v>38565</v>
      </c>
      <c r="B47" s="210">
        <v>659</v>
      </c>
      <c r="C47" s="210">
        <v>785</v>
      </c>
      <c r="D47" s="210">
        <v>4866</v>
      </c>
      <c r="E47" s="210">
        <v>3666</v>
      </c>
      <c r="F47" s="210">
        <v>932</v>
      </c>
      <c r="G47" s="210">
        <v>2319</v>
      </c>
      <c r="H47" s="210">
        <v>375</v>
      </c>
      <c r="I47" s="210">
        <v>1937</v>
      </c>
      <c r="J47" s="210">
        <v>1991</v>
      </c>
      <c r="K47" s="210">
        <v>17530</v>
      </c>
    </row>
    <row r="48" spans="1:11" hidden="1" x14ac:dyDescent="0.2">
      <c r="A48" s="230">
        <v>38596</v>
      </c>
      <c r="B48" s="210">
        <v>672</v>
      </c>
      <c r="C48" s="210">
        <v>735</v>
      </c>
      <c r="D48" s="210">
        <v>4493</v>
      </c>
      <c r="E48" s="210">
        <v>3531</v>
      </c>
      <c r="F48" s="210">
        <v>860</v>
      </c>
      <c r="G48" s="210">
        <v>2373</v>
      </c>
      <c r="H48" s="210">
        <v>385</v>
      </c>
      <c r="I48" s="210">
        <v>1996</v>
      </c>
      <c r="J48" s="210">
        <v>1837</v>
      </c>
      <c r="K48" s="210">
        <v>16882</v>
      </c>
    </row>
    <row r="49" spans="1:11" hidden="1" x14ac:dyDescent="0.2">
      <c r="A49" s="230">
        <v>38626</v>
      </c>
      <c r="B49" s="210">
        <v>666</v>
      </c>
      <c r="C49" s="210">
        <v>746</v>
      </c>
      <c r="D49" s="210">
        <v>4776</v>
      </c>
      <c r="E49" s="210">
        <v>3712</v>
      </c>
      <c r="F49" s="210">
        <v>861</v>
      </c>
      <c r="G49" s="210">
        <v>2703</v>
      </c>
      <c r="H49" s="210">
        <v>424</v>
      </c>
      <c r="I49" s="210">
        <v>2050</v>
      </c>
      <c r="J49" s="210">
        <v>1831</v>
      </c>
      <c r="K49" s="210">
        <v>17769</v>
      </c>
    </row>
    <row r="50" spans="1:11" hidden="1" x14ac:dyDescent="0.2">
      <c r="A50" s="230">
        <v>38657</v>
      </c>
      <c r="B50" s="210">
        <v>632</v>
      </c>
      <c r="C50" s="210">
        <v>700</v>
      </c>
      <c r="D50" s="210">
        <v>4672</v>
      </c>
      <c r="E50" s="210">
        <v>3589</v>
      </c>
      <c r="F50" s="210">
        <v>821</v>
      </c>
      <c r="G50" s="210">
        <v>2467</v>
      </c>
      <c r="H50" s="210">
        <v>390</v>
      </c>
      <c r="I50" s="210">
        <v>2070</v>
      </c>
      <c r="J50" s="210">
        <v>1790</v>
      </c>
      <c r="K50" s="210">
        <v>17131</v>
      </c>
    </row>
    <row r="51" spans="1:11" hidden="1" x14ac:dyDescent="0.2">
      <c r="A51" s="230">
        <v>38687</v>
      </c>
      <c r="B51" s="210">
        <v>594</v>
      </c>
      <c r="C51" s="210">
        <v>700</v>
      </c>
      <c r="D51" s="210">
        <v>4316</v>
      </c>
      <c r="E51" s="210">
        <v>3563</v>
      </c>
      <c r="F51" s="210">
        <v>871</v>
      </c>
      <c r="G51" s="210">
        <v>2534</v>
      </c>
      <c r="H51" s="210">
        <v>402</v>
      </c>
      <c r="I51" s="210">
        <v>2041</v>
      </c>
      <c r="J51" s="210">
        <v>1826</v>
      </c>
      <c r="K51" s="210">
        <v>16847</v>
      </c>
    </row>
    <row r="52" spans="1:11" hidden="1" x14ac:dyDescent="0.2">
      <c r="A52" s="230">
        <v>38718</v>
      </c>
      <c r="B52" s="210">
        <v>626</v>
      </c>
      <c r="C52" s="210">
        <v>712</v>
      </c>
      <c r="D52" s="210">
        <v>4442</v>
      </c>
      <c r="E52" s="210">
        <v>3611</v>
      </c>
      <c r="F52" s="210">
        <v>904</v>
      </c>
      <c r="G52" s="210">
        <v>2635</v>
      </c>
      <c r="H52" s="210">
        <v>388</v>
      </c>
      <c r="I52" s="210">
        <v>2073</v>
      </c>
      <c r="J52" s="210">
        <v>1852</v>
      </c>
      <c r="K52" s="210">
        <v>17242</v>
      </c>
    </row>
    <row r="53" spans="1:11" hidden="1" x14ac:dyDescent="0.2">
      <c r="A53" s="230">
        <v>38749</v>
      </c>
      <c r="B53" s="210">
        <v>595</v>
      </c>
      <c r="C53" s="210">
        <v>721</v>
      </c>
      <c r="D53" s="210">
        <v>4129</v>
      </c>
      <c r="E53" s="210">
        <v>3410</v>
      </c>
      <c r="F53" s="210">
        <v>1023</v>
      </c>
      <c r="G53" s="210">
        <v>2343</v>
      </c>
      <c r="H53" s="210">
        <v>339</v>
      </c>
      <c r="I53" s="210">
        <v>1934</v>
      </c>
      <c r="J53" s="210">
        <v>1703</v>
      </c>
      <c r="K53" s="210">
        <v>16197</v>
      </c>
    </row>
    <row r="54" spans="1:11" hidden="1" x14ac:dyDescent="0.2">
      <c r="A54" s="230">
        <v>38777</v>
      </c>
      <c r="B54" s="210">
        <v>639</v>
      </c>
      <c r="C54" s="210">
        <v>740</v>
      </c>
      <c r="D54" s="210">
        <v>4690</v>
      </c>
      <c r="E54" s="210">
        <v>3747</v>
      </c>
      <c r="F54" s="210">
        <v>890</v>
      </c>
      <c r="G54" s="210">
        <v>2684</v>
      </c>
      <c r="H54" s="210">
        <v>394</v>
      </c>
      <c r="I54" s="210">
        <v>2019</v>
      </c>
      <c r="J54" s="210">
        <v>1879</v>
      </c>
      <c r="K54" s="210">
        <v>17682</v>
      </c>
    </row>
    <row r="55" spans="1:11" hidden="1" x14ac:dyDescent="0.2">
      <c r="A55" s="230">
        <v>38808</v>
      </c>
      <c r="B55" s="210">
        <v>591</v>
      </c>
      <c r="C55" s="210">
        <v>730</v>
      </c>
      <c r="D55" s="210">
        <v>4514</v>
      </c>
      <c r="E55" s="210">
        <v>3572</v>
      </c>
      <c r="F55" s="210">
        <v>874</v>
      </c>
      <c r="G55" s="210">
        <v>2550</v>
      </c>
      <c r="H55" s="210">
        <v>357</v>
      </c>
      <c r="I55" s="210">
        <v>1904</v>
      </c>
      <c r="J55" s="210">
        <v>1809</v>
      </c>
      <c r="K55" s="210">
        <v>16901</v>
      </c>
    </row>
    <row r="56" spans="1:11" hidden="1" x14ac:dyDescent="0.2">
      <c r="A56" s="230">
        <v>38838</v>
      </c>
      <c r="B56" s="210">
        <v>665</v>
      </c>
      <c r="C56" s="210">
        <v>809</v>
      </c>
      <c r="D56" s="210">
        <v>5525</v>
      </c>
      <c r="E56" s="210">
        <v>3826</v>
      </c>
      <c r="F56" s="210">
        <v>955</v>
      </c>
      <c r="G56" s="210">
        <v>2784</v>
      </c>
      <c r="H56" s="210">
        <v>374</v>
      </c>
      <c r="I56" s="210">
        <v>2082</v>
      </c>
      <c r="J56" s="210">
        <v>1906</v>
      </c>
      <c r="K56" s="210">
        <v>18925</v>
      </c>
    </row>
    <row r="57" spans="1:11" hidden="1" x14ac:dyDescent="0.2">
      <c r="A57" s="230">
        <v>38869</v>
      </c>
      <c r="B57" s="210">
        <v>670</v>
      </c>
      <c r="C57" s="210">
        <v>732</v>
      </c>
      <c r="D57" s="210">
        <v>5476</v>
      </c>
      <c r="E57" s="210">
        <v>3870</v>
      </c>
      <c r="F57" s="210">
        <v>964</v>
      </c>
      <c r="G57" s="210">
        <v>2648</v>
      </c>
      <c r="H57" s="210">
        <v>363</v>
      </c>
      <c r="I57" s="210">
        <v>2093</v>
      </c>
      <c r="J57" s="210">
        <v>1832</v>
      </c>
      <c r="K57" s="210">
        <v>18647</v>
      </c>
    </row>
    <row r="58" spans="1:11" hidden="1" x14ac:dyDescent="0.2">
      <c r="A58" s="230">
        <v>38899</v>
      </c>
      <c r="B58" s="210">
        <v>788</v>
      </c>
      <c r="C58" s="210">
        <v>810</v>
      </c>
      <c r="D58" s="210">
        <v>5707</v>
      </c>
      <c r="E58" s="210">
        <v>3657</v>
      </c>
      <c r="F58" s="210">
        <v>998</v>
      </c>
      <c r="G58" s="210">
        <v>2661</v>
      </c>
      <c r="H58" s="210">
        <v>399</v>
      </c>
      <c r="I58" s="210">
        <v>2151</v>
      </c>
      <c r="J58" s="210">
        <v>1946</v>
      </c>
      <c r="K58" s="210">
        <v>19116</v>
      </c>
    </row>
    <row r="59" spans="1:11" hidden="1" x14ac:dyDescent="0.2">
      <c r="A59" s="230">
        <v>38930</v>
      </c>
      <c r="B59" s="210">
        <v>780</v>
      </c>
      <c r="C59" s="210">
        <v>826</v>
      </c>
      <c r="D59" s="210">
        <v>5605</v>
      </c>
      <c r="E59" s="210">
        <v>3563</v>
      </c>
      <c r="F59" s="210">
        <v>1000</v>
      </c>
      <c r="G59" s="210">
        <v>2560</v>
      </c>
      <c r="H59" s="210">
        <v>391</v>
      </c>
      <c r="I59" s="210">
        <v>2103</v>
      </c>
      <c r="J59" s="210">
        <v>1939</v>
      </c>
      <c r="K59" s="210">
        <v>18767</v>
      </c>
    </row>
    <row r="60" spans="1:11" hidden="1" x14ac:dyDescent="0.2">
      <c r="A60" s="230">
        <v>38961</v>
      </c>
      <c r="B60" s="210">
        <v>753</v>
      </c>
      <c r="C60" s="210">
        <v>736</v>
      </c>
      <c r="D60" s="210">
        <v>4963</v>
      </c>
      <c r="E60" s="210">
        <v>3456</v>
      </c>
      <c r="F60" s="210">
        <v>993</v>
      </c>
      <c r="G60" s="210">
        <v>2487</v>
      </c>
      <c r="H60" s="210">
        <v>409</v>
      </c>
      <c r="I60" s="210">
        <v>1963</v>
      </c>
      <c r="J60" s="210">
        <v>1828</v>
      </c>
      <c r="K60" s="210">
        <v>17588</v>
      </c>
    </row>
    <row r="61" spans="1:11" hidden="1" x14ac:dyDescent="0.2">
      <c r="A61" s="230">
        <v>38991</v>
      </c>
      <c r="B61" s="210">
        <v>769</v>
      </c>
      <c r="C61" s="210">
        <v>786</v>
      </c>
      <c r="D61" s="210">
        <v>5045</v>
      </c>
      <c r="E61" s="210">
        <v>3590</v>
      </c>
      <c r="F61" s="210">
        <v>1037</v>
      </c>
      <c r="G61" s="210">
        <v>2644</v>
      </c>
      <c r="H61" s="210">
        <v>435</v>
      </c>
      <c r="I61" s="210">
        <v>2079</v>
      </c>
      <c r="J61" s="210">
        <v>1909</v>
      </c>
      <c r="K61" s="210">
        <v>18294</v>
      </c>
    </row>
    <row r="62" spans="1:11" hidden="1" x14ac:dyDescent="0.2">
      <c r="A62" s="230">
        <v>39022</v>
      </c>
      <c r="B62" s="210">
        <v>745</v>
      </c>
      <c r="C62" s="210">
        <v>762</v>
      </c>
      <c r="D62" s="210">
        <v>4965</v>
      </c>
      <c r="E62" s="210">
        <v>3443</v>
      </c>
      <c r="F62" s="210">
        <v>958</v>
      </c>
      <c r="G62" s="210">
        <v>2687</v>
      </c>
      <c r="H62" s="210">
        <v>439</v>
      </c>
      <c r="I62" s="210">
        <v>1982</v>
      </c>
      <c r="J62" s="210">
        <v>1867</v>
      </c>
      <c r="K62" s="210">
        <v>17848</v>
      </c>
    </row>
    <row r="63" spans="1:11" hidden="1" x14ac:dyDescent="0.2">
      <c r="A63" s="230">
        <v>39052</v>
      </c>
      <c r="B63" s="210">
        <v>640</v>
      </c>
      <c r="C63" s="210">
        <v>777</v>
      </c>
      <c r="D63" s="210">
        <v>4667</v>
      </c>
      <c r="E63" s="210">
        <v>3429</v>
      </c>
      <c r="F63" s="210">
        <v>924</v>
      </c>
      <c r="G63" s="210">
        <v>2705</v>
      </c>
      <c r="H63" s="210">
        <v>439</v>
      </c>
      <c r="I63" s="210">
        <v>2036</v>
      </c>
      <c r="J63" s="210">
        <v>1912</v>
      </c>
      <c r="K63" s="210">
        <v>17529</v>
      </c>
    </row>
    <row r="64" spans="1:11" hidden="1" x14ac:dyDescent="0.2">
      <c r="A64" s="230">
        <v>39083</v>
      </c>
      <c r="B64" s="210">
        <v>770</v>
      </c>
      <c r="C64" s="210">
        <v>780</v>
      </c>
      <c r="D64" s="210">
        <v>4809</v>
      </c>
      <c r="E64" s="210">
        <v>3541</v>
      </c>
      <c r="F64" s="210">
        <v>930</v>
      </c>
      <c r="G64" s="210">
        <v>2835</v>
      </c>
      <c r="H64" s="210">
        <v>456</v>
      </c>
      <c r="I64" s="210">
        <v>2168</v>
      </c>
      <c r="J64" s="210">
        <v>1955</v>
      </c>
      <c r="K64" s="210">
        <v>18244</v>
      </c>
    </row>
    <row r="65" spans="1:11" hidden="1" x14ac:dyDescent="0.2">
      <c r="A65" s="230">
        <v>39114</v>
      </c>
      <c r="B65" s="210">
        <v>746</v>
      </c>
      <c r="C65" s="210">
        <v>718</v>
      </c>
      <c r="D65" s="210">
        <v>4583</v>
      </c>
      <c r="E65" s="210">
        <v>3326</v>
      </c>
      <c r="F65" s="210">
        <v>878</v>
      </c>
      <c r="G65" s="210">
        <v>2561</v>
      </c>
      <c r="H65" s="210">
        <v>410</v>
      </c>
      <c r="I65" s="210">
        <v>2074</v>
      </c>
      <c r="J65" s="210">
        <v>1817</v>
      </c>
      <c r="K65" s="210">
        <v>17113</v>
      </c>
    </row>
    <row r="66" spans="1:11" hidden="1" x14ac:dyDescent="0.2">
      <c r="A66" s="230">
        <v>39142</v>
      </c>
      <c r="B66" s="210">
        <v>816</v>
      </c>
      <c r="C66" s="210">
        <v>793</v>
      </c>
      <c r="D66" s="210">
        <v>5070</v>
      </c>
      <c r="E66" s="210">
        <v>3650</v>
      </c>
      <c r="F66" s="210">
        <v>965</v>
      </c>
      <c r="G66" s="210">
        <v>2884</v>
      </c>
      <c r="H66" s="210">
        <v>467</v>
      </c>
      <c r="I66" s="210">
        <v>2299</v>
      </c>
      <c r="J66" s="210">
        <v>2018</v>
      </c>
      <c r="K66" s="210">
        <v>18962</v>
      </c>
    </row>
    <row r="67" spans="1:11" hidden="1" x14ac:dyDescent="0.2">
      <c r="A67" s="230">
        <v>39173</v>
      </c>
      <c r="B67" s="210">
        <v>854</v>
      </c>
      <c r="C67" s="210">
        <v>769</v>
      </c>
      <c r="D67" s="210">
        <v>4758</v>
      </c>
      <c r="E67" s="210">
        <v>3416</v>
      </c>
      <c r="F67" s="210">
        <v>915</v>
      </c>
      <c r="G67" s="210">
        <v>2665</v>
      </c>
      <c r="H67" s="210">
        <v>371</v>
      </c>
      <c r="I67" s="210">
        <v>2079</v>
      </c>
      <c r="J67" s="210">
        <v>1861</v>
      </c>
      <c r="K67" s="210">
        <v>17688</v>
      </c>
    </row>
    <row r="68" spans="1:11" hidden="1" x14ac:dyDescent="0.2">
      <c r="A68" s="230">
        <v>39203</v>
      </c>
      <c r="B68" s="210">
        <v>951</v>
      </c>
      <c r="C68" s="210">
        <v>825</v>
      </c>
      <c r="D68" s="210">
        <v>5563</v>
      </c>
      <c r="E68" s="210">
        <v>3702</v>
      </c>
      <c r="F68" s="210">
        <v>975</v>
      </c>
      <c r="G68" s="210">
        <v>2866</v>
      </c>
      <c r="H68" s="210">
        <v>401</v>
      </c>
      <c r="I68" s="210">
        <v>2279</v>
      </c>
      <c r="J68" s="210">
        <v>2012</v>
      </c>
      <c r="K68" s="210">
        <v>19574</v>
      </c>
    </row>
    <row r="69" spans="1:11" hidden="1" x14ac:dyDescent="0.2">
      <c r="A69" s="230">
        <v>39234</v>
      </c>
      <c r="B69" s="210">
        <v>828</v>
      </c>
      <c r="C69" s="210">
        <v>841</v>
      </c>
      <c r="D69" s="210">
        <v>5788</v>
      </c>
      <c r="E69" s="210">
        <v>3643</v>
      </c>
      <c r="F69" s="210">
        <v>957</v>
      </c>
      <c r="G69" s="210">
        <v>2814</v>
      </c>
      <c r="H69" s="210">
        <v>413</v>
      </c>
      <c r="I69" s="210">
        <v>2231</v>
      </c>
      <c r="J69" s="210">
        <v>1989</v>
      </c>
      <c r="K69" s="210">
        <v>19504</v>
      </c>
    </row>
    <row r="70" spans="1:11" hidden="1" x14ac:dyDescent="0.2">
      <c r="A70" s="230">
        <v>39264</v>
      </c>
      <c r="B70" s="210">
        <v>820</v>
      </c>
      <c r="C70" s="210">
        <v>884</v>
      </c>
      <c r="D70" s="210">
        <v>6013</v>
      </c>
      <c r="E70" s="210">
        <v>3805</v>
      </c>
      <c r="F70" s="210">
        <v>966</v>
      </c>
      <c r="G70" s="210">
        <v>2974</v>
      </c>
      <c r="H70" s="210">
        <v>442</v>
      </c>
      <c r="I70" s="210">
        <v>2257</v>
      </c>
      <c r="J70" s="210">
        <v>2007</v>
      </c>
      <c r="K70" s="210">
        <v>20168</v>
      </c>
    </row>
    <row r="71" spans="1:11" hidden="1" x14ac:dyDescent="0.2">
      <c r="A71" s="230">
        <v>39295</v>
      </c>
      <c r="B71" s="210">
        <v>825</v>
      </c>
      <c r="C71" s="210">
        <v>840</v>
      </c>
      <c r="D71" s="210">
        <v>5635</v>
      </c>
      <c r="E71" s="210">
        <v>3738</v>
      </c>
      <c r="F71" s="210">
        <v>961</v>
      </c>
      <c r="G71" s="210">
        <v>2918</v>
      </c>
      <c r="H71" s="210">
        <v>417</v>
      </c>
      <c r="I71" s="210">
        <v>2268</v>
      </c>
      <c r="J71" s="210">
        <v>2060</v>
      </c>
      <c r="K71" s="210">
        <v>19662</v>
      </c>
    </row>
    <row r="72" spans="1:11" hidden="1" x14ac:dyDescent="0.2">
      <c r="A72" s="230">
        <v>39326</v>
      </c>
      <c r="B72" s="210">
        <v>884</v>
      </c>
      <c r="C72" s="210">
        <v>790</v>
      </c>
      <c r="D72" s="210">
        <v>4930</v>
      </c>
      <c r="E72" s="210">
        <v>3581</v>
      </c>
      <c r="F72" s="210">
        <v>927</v>
      </c>
      <c r="G72" s="210">
        <v>2764</v>
      </c>
      <c r="H72" s="210">
        <v>401</v>
      </c>
      <c r="I72" s="210">
        <v>2254</v>
      </c>
      <c r="J72" s="210">
        <v>1904</v>
      </c>
      <c r="K72" s="210">
        <v>18435</v>
      </c>
    </row>
    <row r="73" spans="1:11" hidden="1" x14ac:dyDescent="0.2">
      <c r="A73" s="230">
        <v>39356</v>
      </c>
      <c r="B73" s="210">
        <v>812</v>
      </c>
      <c r="C73" s="210">
        <v>775</v>
      </c>
      <c r="D73" s="210">
        <v>5125</v>
      </c>
      <c r="E73" s="210">
        <v>3693</v>
      </c>
      <c r="F73" s="210">
        <v>944</v>
      </c>
      <c r="G73" s="210">
        <v>2878</v>
      </c>
      <c r="H73" s="210">
        <v>413</v>
      </c>
      <c r="I73" s="210">
        <v>2335</v>
      </c>
      <c r="J73" s="210">
        <v>1985</v>
      </c>
      <c r="K73" s="210">
        <v>18960</v>
      </c>
    </row>
    <row r="74" spans="1:11" hidden="1" x14ac:dyDescent="0.2">
      <c r="A74" s="230">
        <v>39387</v>
      </c>
      <c r="B74" s="210">
        <v>763</v>
      </c>
      <c r="C74" s="210">
        <v>801</v>
      </c>
      <c r="D74" s="210">
        <v>4963</v>
      </c>
      <c r="E74" s="210">
        <v>3574</v>
      </c>
      <c r="F74" s="210">
        <v>915</v>
      </c>
      <c r="G74" s="210">
        <v>2773</v>
      </c>
      <c r="H74" s="210">
        <v>419</v>
      </c>
      <c r="I74" s="210">
        <v>2285</v>
      </c>
      <c r="J74" s="210">
        <v>1907</v>
      </c>
      <c r="K74" s="210">
        <v>18400</v>
      </c>
    </row>
    <row r="75" spans="1:11" hidden="1" x14ac:dyDescent="0.2">
      <c r="A75" s="230">
        <v>39417</v>
      </c>
      <c r="B75" s="210">
        <v>696</v>
      </c>
      <c r="C75" s="210">
        <v>740</v>
      </c>
      <c r="D75" s="210">
        <v>4760</v>
      </c>
      <c r="E75" s="210">
        <v>3524</v>
      </c>
      <c r="F75" s="210">
        <v>937</v>
      </c>
      <c r="G75" s="210">
        <v>2770</v>
      </c>
      <c r="H75" s="210">
        <v>417</v>
      </c>
      <c r="I75" s="210">
        <v>1986</v>
      </c>
      <c r="J75" s="210">
        <v>1895</v>
      </c>
      <c r="K75" s="210">
        <v>17725</v>
      </c>
    </row>
    <row r="76" spans="1:11" hidden="1" x14ac:dyDescent="0.2">
      <c r="A76" s="230">
        <v>39448</v>
      </c>
      <c r="B76" s="210">
        <v>749</v>
      </c>
      <c r="C76" s="210">
        <v>749</v>
      </c>
      <c r="D76" s="210">
        <v>4861</v>
      </c>
      <c r="E76" s="210">
        <v>3552</v>
      </c>
      <c r="F76" s="210">
        <v>874</v>
      </c>
      <c r="G76" s="210">
        <v>2661</v>
      </c>
      <c r="H76" s="210">
        <v>396</v>
      </c>
      <c r="I76" s="210">
        <v>2207</v>
      </c>
      <c r="J76" s="210">
        <v>1928</v>
      </c>
      <c r="K76" s="210">
        <v>17977</v>
      </c>
    </row>
    <row r="77" spans="1:11" hidden="1" x14ac:dyDescent="0.2">
      <c r="A77" s="230">
        <v>39479</v>
      </c>
      <c r="B77" s="210">
        <v>758</v>
      </c>
      <c r="C77" s="210">
        <v>700</v>
      </c>
      <c r="D77" s="210">
        <v>4640</v>
      </c>
      <c r="E77" s="210">
        <v>3390</v>
      </c>
      <c r="F77" s="210">
        <v>898</v>
      </c>
      <c r="G77" s="210">
        <v>2600</v>
      </c>
      <c r="H77" s="210">
        <v>396</v>
      </c>
      <c r="I77" s="210">
        <v>2102</v>
      </c>
      <c r="J77" s="210">
        <v>1839</v>
      </c>
      <c r="K77" s="210">
        <v>17323</v>
      </c>
    </row>
    <row r="78" spans="1:11" hidden="1" x14ac:dyDescent="0.2">
      <c r="A78" s="230">
        <v>39508</v>
      </c>
      <c r="B78" s="210">
        <v>779</v>
      </c>
      <c r="C78" s="210">
        <v>749</v>
      </c>
      <c r="D78" s="210">
        <v>4945</v>
      </c>
      <c r="E78" s="210">
        <v>3363</v>
      </c>
      <c r="F78" s="210">
        <v>934</v>
      </c>
      <c r="G78" s="210">
        <v>2801</v>
      </c>
      <c r="H78" s="210">
        <v>393</v>
      </c>
      <c r="I78" s="210">
        <v>2217</v>
      </c>
      <c r="J78" s="210">
        <v>1937</v>
      </c>
      <c r="K78" s="210">
        <v>18118</v>
      </c>
    </row>
    <row r="79" spans="1:11" hidden="1" x14ac:dyDescent="0.2">
      <c r="A79" s="230">
        <v>39539</v>
      </c>
      <c r="B79" s="210">
        <v>753</v>
      </c>
      <c r="C79" s="210">
        <v>717</v>
      </c>
      <c r="D79" s="210">
        <v>4784</v>
      </c>
      <c r="E79" s="210">
        <v>3322</v>
      </c>
      <c r="F79" s="210">
        <v>934</v>
      </c>
      <c r="G79" s="210">
        <v>2796</v>
      </c>
      <c r="H79" s="210">
        <v>363</v>
      </c>
      <c r="I79" s="210">
        <v>2089</v>
      </c>
      <c r="J79" s="210">
        <v>1893</v>
      </c>
      <c r="K79" s="210">
        <v>17651</v>
      </c>
    </row>
    <row r="80" spans="1:11" hidden="1" x14ac:dyDescent="0.2">
      <c r="A80" s="230">
        <v>39569</v>
      </c>
      <c r="B80" s="210">
        <v>760</v>
      </c>
      <c r="C80" s="210">
        <v>796</v>
      </c>
      <c r="D80" s="210">
        <v>5414</v>
      </c>
      <c r="E80" s="210">
        <v>3417</v>
      </c>
      <c r="F80" s="210">
        <v>1015</v>
      </c>
      <c r="G80" s="210">
        <v>2990</v>
      </c>
      <c r="H80" s="210">
        <v>373</v>
      </c>
      <c r="I80" s="210">
        <v>2141</v>
      </c>
      <c r="J80" s="210">
        <v>1985</v>
      </c>
      <c r="K80" s="210">
        <v>18891</v>
      </c>
    </row>
    <row r="81" spans="1:11" hidden="1" x14ac:dyDescent="0.2">
      <c r="A81" s="230">
        <v>39600</v>
      </c>
      <c r="B81" s="210">
        <v>834</v>
      </c>
      <c r="C81" s="210">
        <v>800</v>
      </c>
      <c r="D81" s="210">
        <v>5523</v>
      </c>
      <c r="E81" s="210">
        <v>3333</v>
      </c>
      <c r="F81" s="210">
        <v>992</v>
      </c>
      <c r="G81" s="210">
        <v>2966</v>
      </c>
      <c r="H81" s="210">
        <v>374</v>
      </c>
      <c r="I81" s="210">
        <v>2142</v>
      </c>
      <c r="J81" s="210">
        <v>1987</v>
      </c>
      <c r="K81" s="210">
        <v>18951</v>
      </c>
    </row>
    <row r="82" spans="1:11" hidden="1" x14ac:dyDescent="0.2">
      <c r="A82" s="230">
        <v>39630</v>
      </c>
      <c r="B82" s="210">
        <v>864</v>
      </c>
      <c r="C82" s="210">
        <v>839</v>
      </c>
      <c r="D82" s="210">
        <v>5919</v>
      </c>
      <c r="E82" s="210">
        <v>3571</v>
      </c>
      <c r="F82" s="210">
        <v>1044</v>
      </c>
      <c r="G82" s="210">
        <v>3078</v>
      </c>
      <c r="H82" s="210">
        <v>410</v>
      </c>
      <c r="I82" s="210">
        <v>2234</v>
      </c>
      <c r="J82" s="210">
        <v>2065</v>
      </c>
      <c r="K82" s="210">
        <v>20024</v>
      </c>
    </row>
    <row r="83" spans="1:11" hidden="1" x14ac:dyDescent="0.2">
      <c r="A83" s="230">
        <v>39661</v>
      </c>
      <c r="B83" s="210">
        <v>845</v>
      </c>
      <c r="C83" s="210">
        <v>757</v>
      </c>
      <c r="D83" s="210">
        <v>5438</v>
      </c>
      <c r="E83" s="210">
        <v>3575</v>
      </c>
      <c r="F83" s="210">
        <v>1039</v>
      </c>
      <c r="G83" s="210">
        <v>2937</v>
      </c>
      <c r="H83" s="210">
        <v>406</v>
      </c>
      <c r="I83" s="210">
        <v>2180</v>
      </c>
      <c r="J83" s="210">
        <v>1999</v>
      </c>
      <c r="K83" s="210">
        <v>19176</v>
      </c>
    </row>
    <row r="84" spans="1:11" hidden="1" x14ac:dyDescent="0.2">
      <c r="A84" s="230">
        <v>39692</v>
      </c>
      <c r="B84" s="210">
        <v>829</v>
      </c>
      <c r="C84" s="210">
        <v>785</v>
      </c>
      <c r="D84" s="210">
        <v>5009</v>
      </c>
      <c r="E84" s="210">
        <v>3460</v>
      </c>
      <c r="F84" s="210">
        <v>1005</v>
      </c>
      <c r="G84" s="210">
        <v>2806</v>
      </c>
      <c r="H84" s="210">
        <v>419</v>
      </c>
      <c r="I84" s="210">
        <v>2093</v>
      </c>
      <c r="J84" s="210">
        <v>1975</v>
      </c>
      <c r="K84" s="210">
        <v>18381</v>
      </c>
    </row>
    <row r="85" spans="1:11" hidden="1" x14ac:dyDescent="0.2">
      <c r="A85" s="230">
        <v>39722</v>
      </c>
      <c r="B85" s="210">
        <v>838</v>
      </c>
      <c r="C85" s="210">
        <v>803</v>
      </c>
      <c r="D85" s="210">
        <v>4983</v>
      </c>
      <c r="E85" s="210">
        <v>3575</v>
      </c>
      <c r="F85" s="210">
        <v>1010</v>
      </c>
      <c r="G85" s="210">
        <v>2985</v>
      </c>
      <c r="H85" s="210">
        <v>442</v>
      </c>
      <c r="I85" s="210">
        <v>2192</v>
      </c>
      <c r="J85" s="210">
        <v>1952</v>
      </c>
      <c r="K85" s="210">
        <v>18780</v>
      </c>
    </row>
    <row r="86" spans="1:11" hidden="1" x14ac:dyDescent="0.2">
      <c r="A86" s="230">
        <v>39753</v>
      </c>
      <c r="B86" s="210">
        <v>750</v>
      </c>
      <c r="C86" s="210">
        <v>754</v>
      </c>
      <c r="D86" s="210">
        <v>4665</v>
      </c>
      <c r="E86" s="210">
        <v>3425</v>
      </c>
      <c r="F86" s="210">
        <v>828</v>
      </c>
      <c r="G86" s="210">
        <v>2594</v>
      </c>
      <c r="H86" s="210">
        <v>405</v>
      </c>
      <c r="I86" s="210">
        <v>2052</v>
      </c>
      <c r="J86" s="210">
        <v>1813</v>
      </c>
      <c r="K86" s="210">
        <v>17286</v>
      </c>
    </row>
    <row r="87" spans="1:11" hidden="1" x14ac:dyDescent="0.2">
      <c r="A87" s="230">
        <v>39783</v>
      </c>
      <c r="B87" s="210">
        <v>673</v>
      </c>
      <c r="C87" s="210">
        <v>737</v>
      </c>
      <c r="D87" s="210">
        <v>4292</v>
      </c>
      <c r="E87" s="210">
        <v>3258</v>
      </c>
      <c r="F87" s="210">
        <v>848</v>
      </c>
      <c r="G87" s="210">
        <v>2399</v>
      </c>
      <c r="H87" s="210">
        <v>391</v>
      </c>
      <c r="I87" s="210">
        <v>1845</v>
      </c>
      <c r="J87" s="210">
        <v>1872</v>
      </c>
      <c r="K87" s="210">
        <v>16315</v>
      </c>
    </row>
    <row r="88" spans="1:11" x14ac:dyDescent="0.2">
      <c r="A88" s="230">
        <v>39814</v>
      </c>
      <c r="B88" s="210">
        <v>733</v>
      </c>
      <c r="C88" s="210">
        <v>748</v>
      </c>
      <c r="D88" s="210">
        <v>4502</v>
      </c>
      <c r="E88" s="210">
        <v>3368</v>
      </c>
      <c r="F88" s="210">
        <v>849</v>
      </c>
      <c r="G88" s="210">
        <v>2265</v>
      </c>
      <c r="H88" s="210">
        <v>408</v>
      </c>
      <c r="I88" s="210">
        <v>1833</v>
      </c>
      <c r="J88" s="210">
        <v>1886</v>
      </c>
      <c r="K88" s="210">
        <v>16592</v>
      </c>
    </row>
    <row r="89" spans="1:11" x14ac:dyDescent="0.2">
      <c r="A89" s="230">
        <v>39845</v>
      </c>
      <c r="B89" s="210">
        <v>625</v>
      </c>
      <c r="C89" s="210">
        <v>661</v>
      </c>
      <c r="D89" s="210">
        <v>4272</v>
      </c>
      <c r="E89" s="210">
        <v>3196</v>
      </c>
      <c r="F89" s="210">
        <v>752</v>
      </c>
      <c r="G89" s="210">
        <v>2154</v>
      </c>
      <c r="H89" s="210">
        <v>367</v>
      </c>
      <c r="I89" s="210">
        <v>1721</v>
      </c>
      <c r="J89" s="210">
        <v>1779</v>
      </c>
      <c r="K89" s="210">
        <v>15527</v>
      </c>
    </row>
    <row r="90" spans="1:11" x14ac:dyDescent="0.2">
      <c r="A90" s="230">
        <v>39873</v>
      </c>
      <c r="B90" s="210">
        <v>691</v>
      </c>
      <c r="C90" s="210">
        <v>739</v>
      </c>
      <c r="D90" s="210">
        <v>4716</v>
      </c>
      <c r="E90" s="210">
        <v>3553</v>
      </c>
      <c r="F90" s="210">
        <v>875</v>
      </c>
      <c r="G90" s="210">
        <v>2442</v>
      </c>
      <c r="H90" s="210">
        <v>404</v>
      </c>
      <c r="I90" s="210">
        <v>1936</v>
      </c>
      <c r="J90" s="210">
        <v>1995</v>
      </c>
      <c r="K90" s="210">
        <v>17351</v>
      </c>
    </row>
    <row r="91" spans="1:11" x14ac:dyDescent="0.2">
      <c r="A91" s="230">
        <v>39904</v>
      </c>
      <c r="B91" s="210">
        <v>713</v>
      </c>
      <c r="C91" s="210">
        <v>673</v>
      </c>
      <c r="D91" s="210">
        <v>4499</v>
      </c>
      <c r="E91" s="210">
        <v>3410</v>
      </c>
      <c r="F91" s="210">
        <v>860</v>
      </c>
      <c r="G91" s="210">
        <v>2476</v>
      </c>
      <c r="H91" s="210">
        <v>350</v>
      </c>
      <c r="I91" s="210">
        <v>1852</v>
      </c>
      <c r="J91" s="210">
        <v>1812</v>
      </c>
      <c r="K91" s="210">
        <v>16645</v>
      </c>
    </row>
    <row r="92" spans="1:11" x14ac:dyDescent="0.2">
      <c r="A92" s="230">
        <v>39934</v>
      </c>
      <c r="B92" s="210">
        <v>799</v>
      </c>
      <c r="C92" s="210">
        <v>735</v>
      </c>
      <c r="D92" s="210">
        <v>5270</v>
      </c>
      <c r="E92" s="210">
        <v>3583</v>
      </c>
      <c r="F92" s="210">
        <v>935</v>
      </c>
      <c r="G92" s="210">
        <v>2736</v>
      </c>
      <c r="H92" s="210">
        <v>361</v>
      </c>
      <c r="I92" s="210">
        <v>2009</v>
      </c>
      <c r="J92" s="210">
        <v>1852</v>
      </c>
      <c r="K92" s="210">
        <v>18280</v>
      </c>
    </row>
    <row r="93" spans="1:11" x14ac:dyDescent="0.2">
      <c r="A93" s="230">
        <v>39965</v>
      </c>
      <c r="B93" s="210">
        <v>744</v>
      </c>
      <c r="C93" s="210">
        <v>763</v>
      </c>
      <c r="D93" s="210">
        <v>5552</v>
      </c>
      <c r="E93" s="210">
        <v>3529</v>
      </c>
      <c r="F93" s="210">
        <v>924</v>
      </c>
      <c r="G93" s="210">
        <v>2711</v>
      </c>
      <c r="H93" s="210">
        <v>368</v>
      </c>
      <c r="I93" s="210">
        <v>2033</v>
      </c>
      <c r="J93" s="210">
        <v>1891</v>
      </c>
      <c r="K93" s="210">
        <v>18515</v>
      </c>
    </row>
    <row r="94" spans="1:11" x14ac:dyDescent="0.2">
      <c r="A94" s="230">
        <v>39995</v>
      </c>
      <c r="B94" s="210">
        <v>789</v>
      </c>
      <c r="C94" s="210">
        <v>825</v>
      </c>
      <c r="D94" s="210">
        <v>6059</v>
      </c>
      <c r="E94" s="210">
        <v>3689</v>
      </c>
      <c r="F94" s="210">
        <v>975</v>
      </c>
      <c r="G94" s="210">
        <v>2841</v>
      </c>
      <c r="H94" s="210">
        <v>398</v>
      </c>
      <c r="I94" s="210">
        <v>2188</v>
      </c>
      <c r="J94" s="210">
        <v>1942</v>
      </c>
      <c r="K94" s="210">
        <v>19706</v>
      </c>
    </row>
    <row r="95" spans="1:11" x14ac:dyDescent="0.2">
      <c r="A95" s="230">
        <v>40026</v>
      </c>
      <c r="B95" s="210">
        <v>761</v>
      </c>
      <c r="C95" s="210">
        <v>776</v>
      </c>
      <c r="D95" s="210">
        <v>5600</v>
      </c>
      <c r="E95" s="210">
        <v>3620</v>
      </c>
      <c r="F95" s="210">
        <v>993</v>
      </c>
      <c r="G95" s="210">
        <v>2810</v>
      </c>
      <c r="H95" s="210">
        <v>370</v>
      </c>
      <c r="I95" s="210">
        <v>2095</v>
      </c>
      <c r="J95" s="210">
        <v>1982</v>
      </c>
      <c r="K95" s="210">
        <v>19007</v>
      </c>
    </row>
    <row r="96" spans="1:11" x14ac:dyDescent="0.2">
      <c r="A96" s="230">
        <v>40057</v>
      </c>
      <c r="B96" s="210">
        <v>769</v>
      </c>
      <c r="C96" s="210">
        <v>658</v>
      </c>
      <c r="D96" s="210">
        <v>4923</v>
      </c>
      <c r="E96" s="210">
        <v>3515</v>
      </c>
      <c r="F96" s="210">
        <v>1045</v>
      </c>
      <c r="G96" s="210">
        <v>2762</v>
      </c>
      <c r="H96" s="210">
        <v>383</v>
      </c>
      <c r="I96" s="210">
        <v>2055</v>
      </c>
      <c r="J96" s="210">
        <v>1889</v>
      </c>
      <c r="K96" s="210">
        <v>17999</v>
      </c>
    </row>
    <row r="97" spans="1:11" x14ac:dyDescent="0.2">
      <c r="A97" s="230">
        <v>40087</v>
      </c>
      <c r="B97" s="210">
        <v>752</v>
      </c>
      <c r="C97" s="210">
        <v>704</v>
      </c>
      <c r="D97" s="210">
        <v>5005</v>
      </c>
      <c r="E97" s="210">
        <v>3629</v>
      </c>
      <c r="F97" s="210">
        <v>1000</v>
      </c>
      <c r="G97" s="210">
        <v>2885</v>
      </c>
      <c r="H97" s="210">
        <v>398</v>
      </c>
      <c r="I97" s="210">
        <v>2276</v>
      </c>
      <c r="J97" s="210">
        <v>1878</v>
      </c>
      <c r="K97" s="210">
        <v>18527</v>
      </c>
    </row>
    <row r="98" spans="1:11" x14ac:dyDescent="0.2">
      <c r="A98" s="230">
        <v>40118</v>
      </c>
      <c r="B98" s="210">
        <v>761</v>
      </c>
      <c r="C98" s="210">
        <v>739</v>
      </c>
      <c r="D98" s="210">
        <v>4916</v>
      </c>
      <c r="E98" s="210">
        <v>3490</v>
      </c>
      <c r="F98" s="210">
        <v>942</v>
      </c>
      <c r="G98" s="210">
        <v>2717</v>
      </c>
      <c r="H98" s="210">
        <v>402</v>
      </c>
      <c r="I98" s="210">
        <v>2221</v>
      </c>
      <c r="J98" s="210">
        <v>1837</v>
      </c>
      <c r="K98" s="210">
        <v>18025</v>
      </c>
    </row>
    <row r="99" spans="1:11" x14ac:dyDescent="0.2">
      <c r="A99" s="230">
        <v>40148</v>
      </c>
      <c r="B99" s="210">
        <v>736</v>
      </c>
      <c r="C99" s="210">
        <v>719</v>
      </c>
      <c r="D99" s="210">
        <v>4651</v>
      </c>
      <c r="E99" s="210">
        <v>3499</v>
      </c>
      <c r="F99" s="210">
        <v>947</v>
      </c>
      <c r="G99" s="210">
        <v>2725</v>
      </c>
      <c r="H99" s="210">
        <v>420</v>
      </c>
      <c r="I99" s="210">
        <v>2170</v>
      </c>
      <c r="J99" s="210">
        <v>1840</v>
      </c>
      <c r="K99" s="210">
        <v>17707</v>
      </c>
    </row>
    <row r="100" spans="1:11" x14ac:dyDescent="0.2">
      <c r="A100" s="230">
        <v>40179</v>
      </c>
      <c r="B100" s="210">
        <v>780</v>
      </c>
      <c r="C100" s="210">
        <v>751</v>
      </c>
      <c r="D100" s="210">
        <v>4806</v>
      </c>
      <c r="E100" s="210">
        <v>3540</v>
      </c>
      <c r="F100" s="210">
        <v>991</v>
      </c>
      <c r="G100" s="210">
        <v>2845</v>
      </c>
      <c r="H100" s="210">
        <v>404</v>
      </c>
      <c r="I100" s="210">
        <v>2182</v>
      </c>
      <c r="J100" s="210">
        <v>1932</v>
      </c>
      <c r="K100" s="210">
        <v>18231</v>
      </c>
    </row>
    <row r="101" spans="1:11" x14ac:dyDescent="0.2">
      <c r="A101" s="230">
        <v>40210</v>
      </c>
      <c r="B101" s="210">
        <v>719</v>
      </c>
      <c r="C101" s="210">
        <v>706</v>
      </c>
      <c r="D101" s="210">
        <v>4592</v>
      </c>
      <c r="E101" s="210">
        <v>3281</v>
      </c>
      <c r="F101" s="210">
        <v>917</v>
      </c>
      <c r="G101" s="210">
        <v>2658</v>
      </c>
      <c r="H101" s="210">
        <v>383</v>
      </c>
      <c r="I101" s="210">
        <v>2029</v>
      </c>
      <c r="J101" s="210">
        <v>1842</v>
      </c>
      <c r="K101" s="210">
        <v>17127</v>
      </c>
    </row>
    <row r="102" spans="1:11" x14ac:dyDescent="0.2">
      <c r="A102" s="230">
        <v>40238</v>
      </c>
      <c r="B102" s="210">
        <v>809</v>
      </c>
      <c r="C102" s="210">
        <v>780</v>
      </c>
      <c r="D102" s="210">
        <v>5086</v>
      </c>
      <c r="E102" s="210">
        <v>3629</v>
      </c>
      <c r="F102" s="210">
        <v>1032</v>
      </c>
      <c r="G102" s="210">
        <v>2926</v>
      </c>
      <c r="H102" s="210">
        <v>405</v>
      </c>
      <c r="I102" s="210">
        <v>2273</v>
      </c>
      <c r="J102" s="210">
        <v>2037</v>
      </c>
      <c r="K102" s="210">
        <v>18977</v>
      </c>
    </row>
    <row r="103" spans="1:11" x14ac:dyDescent="0.2">
      <c r="A103" s="230">
        <v>40269</v>
      </c>
      <c r="B103" s="210">
        <v>750</v>
      </c>
      <c r="C103" s="210">
        <v>735</v>
      </c>
      <c r="D103" s="210">
        <v>4959</v>
      </c>
      <c r="E103" s="210">
        <v>3432</v>
      </c>
      <c r="F103" s="210">
        <v>970</v>
      </c>
      <c r="G103" s="210">
        <v>2813</v>
      </c>
      <c r="H103" s="210">
        <v>362</v>
      </c>
      <c r="I103" s="210">
        <v>2100</v>
      </c>
      <c r="J103" s="210">
        <v>1873</v>
      </c>
      <c r="K103" s="210">
        <v>17994</v>
      </c>
    </row>
    <row r="104" spans="1:11" x14ac:dyDescent="0.2">
      <c r="A104" s="230">
        <v>40299</v>
      </c>
      <c r="B104" s="210">
        <v>825</v>
      </c>
      <c r="C104" s="210">
        <v>788</v>
      </c>
      <c r="D104" s="210">
        <v>5468</v>
      </c>
      <c r="E104" s="210">
        <v>3550</v>
      </c>
      <c r="F104" s="210">
        <v>979</v>
      </c>
      <c r="G104" s="210">
        <v>3080</v>
      </c>
      <c r="H104" s="210">
        <v>365</v>
      </c>
      <c r="I104" s="210">
        <v>2241</v>
      </c>
      <c r="J104" s="210">
        <v>1931</v>
      </c>
      <c r="K104" s="210">
        <v>19227</v>
      </c>
    </row>
    <row r="105" spans="1:11" x14ac:dyDescent="0.2">
      <c r="A105" s="230">
        <v>40330</v>
      </c>
      <c r="B105" s="210">
        <v>828</v>
      </c>
      <c r="C105" s="210">
        <v>813</v>
      </c>
      <c r="D105" s="210">
        <v>5836</v>
      </c>
      <c r="E105" s="210">
        <v>3559</v>
      </c>
      <c r="F105" s="210">
        <v>991</v>
      </c>
      <c r="G105" s="210">
        <v>3011</v>
      </c>
      <c r="H105" s="210">
        <v>378</v>
      </c>
      <c r="I105" s="210">
        <v>2159</v>
      </c>
      <c r="J105" s="210">
        <v>1946</v>
      </c>
      <c r="K105" s="210">
        <v>19521</v>
      </c>
    </row>
    <row r="106" spans="1:11" x14ac:dyDescent="0.2">
      <c r="A106" s="230">
        <v>40360</v>
      </c>
      <c r="B106" s="210">
        <v>877</v>
      </c>
      <c r="C106" s="210">
        <v>824</v>
      </c>
      <c r="D106" s="210">
        <v>5978</v>
      </c>
      <c r="E106" s="210">
        <v>3684</v>
      </c>
      <c r="F106" s="210">
        <v>1062</v>
      </c>
      <c r="G106" s="210">
        <v>2948</v>
      </c>
      <c r="H106" s="210">
        <v>400</v>
      </c>
      <c r="I106" s="210">
        <v>2204</v>
      </c>
      <c r="J106" s="210">
        <v>2013</v>
      </c>
      <c r="K106" s="210">
        <v>19990</v>
      </c>
    </row>
    <row r="107" spans="1:11" x14ac:dyDescent="0.2">
      <c r="A107" s="230">
        <v>40391</v>
      </c>
      <c r="B107" s="210">
        <v>827</v>
      </c>
      <c r="C107" s="210">
        <v>779</v>
      </c>
      <c r="D107" s="210">
        <v>5360</v>
      </c>
      <c r="E107" s="210">
        <v>3595</v>
      </c>
      <c r="F107" s="210">
        <v>1038</v>
      </c>
      <c r="G107" s="210">
        <v>2802</v>
      </c>
      <c r="H107" s="210">
        <v>386</v>
      </c>
      <c r="I107" s="210">
        <v>2167</v>
      </c>
      <c r="J107" s="210">
        <v>1968</v>
      </c>
      <c r="K107" s="210">
        <v>18922</v>
      </c>
    </row>
    <row r="108" spans="1:11" x14ac:dyDescent="0.2">
      <c r="A108" s="230">
        <v>40422</v>
      </c>
      <c r="B108" s="210">
        <v>784</v>
      </c>
      <c r="C108" s="210">
        <v>675</v>
      </c>
      <c r="D108" s="210">
        <v>4857</v>
      </c>
      <c r="E108" s="210">
        <v>3474</v>
      </c>
      <c r="F108" s="210">
        <v>1054</v>
      </c>
      <c r="G108" s="210">
        <v>2580</v>
      </c>
      <c r="H108" s="210">
        <v>383</v>
      </c>
      <c r="I108" s="210">
        <v>2094</v>
      </c>
      <c r="J108" s="210">
        <v>1851</v>
      </c>
      <c r="K108" s="210">
        <v>17752</v>
      </c>
    </row>
    <row r="109" spans="1:11" x14ac:dyDescent="0.2">
      <c r="A109" s="230">
        <v>40452</v>
      </c>
      <c r="B109" s="210">
        <v>846</v>
      </c>
      <c r="C109" s="210">
        <v>724</v>
      </c>
      <c r="D109" s="210">
        <v>5009</v>
      </c>
      <c r="E109" s="210">
        <v>3577</v>
      </c>
      <c r="F109" s="210">
        <v>1088</v>
      </c>
      <c r="G109" s="210">
        <v>2907</v>
      </c>
      <c r="H109" s="210">
        <v>429</v>
      </c>
      <c r="I109" s="210">
        <v>2276</v>
      </c>
      <c r="J109" s="210">
        <v>1911</v>
      </c>
      <c r="K109" s="210">
        <v>18767</v>
      </c>
    </row>
    <row r="110" spans="1:11" x14ac:dyDescent="0.2">
      <c r="A110" s="230">
        <v>40483</v>
      </c>
      <c r="B110" s="210">
        <v>820</v>
      </c>
      <c r="C110" s="210">
        <v>703</v>
      </c>
      <c r="D110" s="210">
        <v>4911</v>
      </c>
      <c r="E110" s="210">
        <v>3433</v>
      </c>
      <c r="F110" s="210">
        <v>1033</v>
      </c>
      <c r="G110" s="210">
        <v>2968</v>
      </c>
      <c r="H110" s="210">
        <v>406</v>
      </c>
      <c r="I110" s="210">
        <v>2201</v>
      </c>
      <c r="J110" s="210">
        <v>1882</v>
      </c>
      <c r="K110" s="210">
        <v>18357</v>
      </c>
    </row>
    <row r="111" spans="1:11" x14ac:dyDescent="0.2">
      <c r="A111" s="230">
        <v>40513</v>
      </c>
      <c r="B111" s="210">
        <v>781</v>
      </c>
      <c r="C111" s="210">
        <v>694</v>
      </c>
      <c r="D111" s="210">
        <v>4645</v>
      </c>
      <c r="E111" s="210">
        <v>3371</v>
      </c>
      <c r="F111" s="210">
        <v>1044</v>
      </c>
      <c r="G111" s="210">
        <v>2945</v>
      </c>
      <c r="H111" s="210">
        <v>418</v>
      </c>
      <c r="I111" s="210">
        <v>2004</v>
      </c>
      <c r="J111" s="210">
        <v>1907</v>
      </c>
      <c r="K111" s="210">
        <v>17809</v>
      </c>
    </row>
    <row r="112" spans="1:11" x14ac:dyDescent="0.2">
      <c r="A112" s="230">
        <v>40544</v>
      </c>
      <c r="B112" s="210">
        <v>777</v>
      </c>
      <c r="C112" s="210">
        <v>721</v>
      </c>
      <c r="D112" s="210">
        <v>4738</v>
      </c>
      <c r="E112" s="210">
        <v>3417</v>
      </c>
      <c r="F112" s="210">
        <v>1021</v>
      </c>
      <c r="G112" s="210">
        <v>3052</v>
      </c>
      <c r="H112" s="210">
        <v>408</v>
      </c>
      <c r="I112" s="210">
        <v>2187</v>
      </c>
      <c r="J112" s="210">
        <v>1962</v>
      </c>
      <c r="K112" s="210">
        <v>18283</v>
      </c>
    </row>
    <row r="113" spans="1:11" x14ac:dyDescent="0.2">
      <c r="A113" s="230">
        <v>40575</v>
      </c>
      <c r="B113" s="210">
        <v>734</v>
      </c>
      <c r="C113" s="210">
        <v>665</v>
      </c>
      <c r="D113" s="210">
        <v>4394</v>
      </c>
      <c r="E113" s="210">
        <v>3256</v>
      </c>
      <c r="F113" s="210">
        <v>937</v>
      </c>
      <c r="G113" s="210">
        <v>2808</v>
      </c>
      <c r="H113" s="210">
        <v>372</v>
      </c>
      <c r="I113" s="210">
        <v>2044</v>
      </c>
      <c r="J113" s="210">
        <v>1881</v>
      </c>
      <c r="K113" s="210">
        <v>17091</v>
      </c>
    </row>
    <row r="114" spans="1:11" x14ac:dyDescent="0.2">
      <c r="A114" s="230">
        <v>40603</v>
      </c>
      <c r="B114" s="210">
        <v>773</v>
      </c>
      <c r="C114" s="210">
        <v>774</v>
      </c>
      <c r="D114" s="210">
        <v>4955</v>
      </c>
      <c r="E114" s="210">
        <v>3631</v>
      </c>
      <c r="F114" s="210">
        <v>1063</v>
      </c>
      <c r="G114" s="210">
        <v>3017</v>
      </c>
      <c r="H114" s="210">
        <v>417</v>
      </c>
      <c r="I114" s="210">
        <v>2292</v>
      </c>
      <c r="J114" s="210">
        <v>2031</v>
      </c>
      <c r="K114" s="210">
        <v>18953</v>
      </c>
    </row>
    <row r="115" spans="1:11" x14ac:dyDescent="0.2">
      <c r="A115" s="230">
        <v>40634</v>
      </c>
      <c r="B115" s="210">
        <v>726</v>
      </c>
      <c r="C115" s="210">
        <v>753</v>
      </c>
      <c r="D115" s="210">
        <v>5016</v>
      </c>
      <c r="E115" s="210">
        <v>3432</v>
      </c>
      <c r="F115" s="210">
        <v>992</v>
      </c>
      <c r="G115" s="210">
        <v>2946</v>
      </c>
      <c r="H115" s="210">
        <v>389</v>
      </c>
      <c r="I115" s="210">
        <v>2159</v>
      </c>
      <c r="J115" s="210">
        <v>1877</v>
      </c>
      <c r="K115" s="210">
        <v>18290</v>
      </c>
    </row>
    <row r="116" spans="1:11" x14ac:dyDescent="0.2">
      <c r="A116" s="230">
        <v>40664</v>
      </c>
      <c r="B116" s="210">
        <v>811</v>
      </c>
      <c r="C116" s="210">
        <v>772</v>
      </c>
      <c r="D116" s="210">
        <v>5435</v>
      </c>
      <c r="E116" s="210">
        <v>3624</v>
      </c>
      <c r="F116" s="210">
        <v>1000</v>
      </c>
      <c r="G116" s="210">
        <v>3106</v>
      </c>
      <c r="H116" s="210">
        <v>406</v>
      </c>
      <c r="I116" s="210">
        <v>2283</v>
      </c>
      <c r="J116" s="210">
        <v>1980</v>
      </c>
      <c r="K116" s="210">
        <v>19417</v>
      </c>
    </row>
    <row r="117" spans="1:11" x14ac:dyDescent="0.2">
      <c r="A117" s="230">
        <v>40695</v>
      </c>
      <c r="B117" s="210">
        <v>826</v>
      </c>
      <c r="C117" s="210">
        <v>812</v>
      </c>
      <c r="D117" s="210">
        <v>5804</v>
      </c>
      <c r="E117" s="210">
        <v>3527</v>
      </c>
      <c r="F117" s="210">
        <v>1020</v>
      </c>
      <c r="G117" s="210">
        <v>2945</v>
      </c>
      <c r="H117" s="210">
        <v>417</v>
      </c>
      <c r="I117" s="210">
        <v>2097</v>
      </c>
      <c r="J117" s="210">
        <v>1966</v>
      </c>
      <c r="K117" s="210">
        <v>19414</v>
      </c>
    </row>
    <row r="118" spans="1:11" x14ac:dyDescent="0.2">
      <c r="A118" s="230">
        <v>40725</v>
      </c>
      <c r="B118" s="210">
        <v>876</v>
      </c>
      <c r="C118" s="210">
        <v>814</v>
      </c>
      <c r="D118" s="210">
        <v>5971</v>
      </c>
      <c r="E118" s="210">
        <v>3639</v>
      </c>
      <c r="F118" s="210">
        <v>972</v>
      </c>
      <c r="G118" s="210">
        <v>2852</v>
      </c>
      <c r="H118" s="210">
        <v>428</v>
      </c>
      <c r="I118" s="210">
        <v>2086</v>
      </c>
      <c r="J118" s="210">
        <v>2014</v>
      </c>
      <c r="K118" s="210">
        <v>19652</v>
      </c>
    </row>
    <row r="119" spans="1:11" x14ac:dyDescent="0.2">
      <c r="A119" s="230">
        <v>40756</v>
      </c>
      <c r="B119" s="210">
        <v>884</v>
      </c>
      <c r="C119" s="210">
        <v>783</v>
      </c>
      <c r="D119" s="210">
        <v>5727</v>
      </c>
      <c r="E119" s="210">
        <v>3574</v>
      </c>
      <c r="F119" s="210">
        <v>960</v>
      </c>
      <c r="G119" s="210">
        <v>2830</v>
      </c>
      <c r="H119" s="210">
        <v>414</v>
      </c>
      <c r="I119" s="210">
        <v>2029</v>
      </c>
      <c r="J119" s="210">
        <v>1985</v>
      </c>
      <c r="K119" s="210">
        <v>19186</v>
      </c>
    </row>
    <row r="120" spans="1:11" x14ac:dyDescent="0.2">
      <c r="A120" s="230">
        <v>40787</v>
      </c>
      <c r="B120" s="210">
        <v>840</v>
      </c>
      <c r="C120" s="210">
        <v>688</v>
      </c>
      <c r="D120" s="210">
        <v>4985</v>
      </c>
      <c r="E120" s="210">
        <v>3381</v>
      </c>
      <c r="F120" s="210">
        <v>1028</v>
      </c>
      <c r="G120" s="210">
        <v>2788</v>
      </c>
      <c r="H120" s="210">
        <v>418</v>
      </c>
      <c r="I120" s="210">
        <v>2172</v>
      </c>
      <c r="J120" s="210">
        <v>1752</v>
      </c>
      <c r="K120" s="210">
        <v>18052</v>
      </c>
    </row>
    <row r="121" spans="1:11" x14ac:dyDescent="0.2">
      <c r="A121" s="230">
        <v>40817</v>
      </c>
      <c r="B121" s="210">
        <v>840</v>
      </c>
      <c r="C121" s="210">
        <v>709</v>
      </c>
      <c r="D121" s="210">
        <v>4991</v>
      </c>
      <c r="E121" s="210">
        <v>3547</v>
      </c>
      <c r="F121" s="210">
        <v>1051</v>
      </c>
      <c r="G121" s="210">
        <v>2997</v>
      </c>
      <c r="H121" s="210">
        <v>447</v>
      </c>
      <c r="I121" s="210">
        <v>2268</v>
      </c>
      <c r="J121" s="210">
        <v>1801</v>
      </c>
      <c r="K121" s="210">
        <v>18651</v>
      </c>
    </row>
    <row r="122" spans="1:11" x14ac:dyDescent="0.2">
      <c r="A122" s="230">
        <v>40848</v>
      </c>
      <c r="B122" s="210">
        <v>840</v>
      </c>
      <c r="C122" s="210">
        <v>666</v>
      </c>
      <c r="D122" s="210">
        <v>4814</v>
      </c>
      <c r="E122" s="210">
        <v>3429</v>
      </c>
      <c r="F122" s="210">
        <v>1035</v>
      </c>
      <c r="G122" s="210">
        <v>2916</v>
      </c>
      <c r="H122" s="210">
        <v>428</v>
      </c>
      <c r="I122" s="210">
        <v>2248</v>
      </c>
      <c r="J122" s="210">
        <v>1767</v>
      </c>
      <c r="K122" s="210">
        <v>18143</v>
      </c>
    </row>
    <row r="123" spans="1:11" x14ac:dyDescent="0.2">
      <c r="A123" s="230">
        <v>40878</v>
      </c>
      <c r="B123" s="210">
        <v>783</v>
      </c>
      <c r="C123" s="210">
        <v>647</v>
      </c>
      <c r="D123" s="210">
        <v>4426</v>
      </c>
      <c r="E123" s="210">
        <v>3466</v>
      </c>
      <c r="F123" s="210">
        <v>1050</v>
      </c>
      <c r="G123" s="210">
        <v>2895</v>
      </c>
      <c r="H123" s="210">
        <v>441</v>
      </c>
      <c r="I123" s="210">
        <v>2107</v>
      </c>
      <c r="J123" s="210">
        <v>1763</v>
      </c>
      <c r="K123" s="210">
        <v>17578</v>
      </c>
    </row>
    <row r="124" spans="1:11" x14ac:dyDescent="0.2">
      <c r="A124" s="230">
        <v>40909</v>
      </c>
      <c r="B124" s="210">
        <v>844</v>
      </c>
      <c r="C124" s="210">
        <v>706</v>
      </c>
      <c r="D124" s="210">
        <v>4631</v>
      </c>
      <c r="E124" s="210">
        <v>3527</v>
      </c>
      <c r="F124" s="210">
        <v>1038</v>
      </c>
      <c r="G124" s="210">
        <v>2910</v>
      </c>
      <c r="H124" s="210">
        <v>464</v>
      </c>
      <c r="I124" s="210">
        <v>2237</v>
      </c>
      <c r="J124" s="210">
        <v>1889</v>
      </c>
      <c r="K124" s="210">
        <v>18246</v>
      </c>
    </row>
    <row r="125" spans="1:11" x14ac:dyDescent="0.2">
      <c r="A125" s="230">
        <v>40940</v>
      </c>
      <c r="B125" s="210">
        <v>816</v>
      </c>
      <c r="C125" s="210">
        <v>668</v>
      </c>
      <c r="D125" s="210">
        <v>4509</v>
      </c>
      <c r="E125" s="210">
        <v>3271</v>
      </c>
      <c r="F125" s="210">
        <v>988</v>
      </c>
      <c r="G125" s="210">
        <v>2779</v>
      </c>
      <c r="H125" s="210">
        <v>403</v>
      </c>
      <c r="I125" s="210">
        <v>2034</v>
      </c>
      <c r="J125" s="210">
        <v>1922</v>
      </c>
      <c r="K125" s="210">
        <v>17390</v>
      </c>
    </row>
    <row r="126" spans="1:11" x14ac:dyDescent="0.2">
      <c r="A126" s="230">
        <v>40969</v>
      </c>
      <c r="B126" s="210">
        <v>859</v>
      </c>
      <c r="C126" s="210">
        <v>688</v>
      </c>
      <c r="D126" s="210">
        <v>4849</v>
      </c>
      <c r="E126" s="210">
        <v>3282</v>
      </c>
      <c r="F126" s="210">
        <v>1000</v>
      </c>
      <c r="G126" s="210">
        <v>2900</v>
      </c>
      <c r="H126" s="210">
        <v>436</v>
      </c>
      <c r="I126" s="210">
        <v>2161</v>
      </c>
      <c r="J126" s="210">
        <v>2027</v>
      </c>
      <c r="K126" s="210">
        <v>18202</v>
      </c>
    </row>
    <row r="127" spans="1:11" x14ac:dyDescent="0.2">
      <c r="A127" s="230">
        <v>41000</v>
      </c>
      <c r="B127" s="210">
        <v>763</v>
      </c>
      <c r="C127" s="210">
        <v>655</v>
      </c>
      <c r="D127" s="210">
        <v>4624</v>
      </c>
      <c r="E127" s="210">
        <v>3154</v>
      </c>
      <c r="F127" s="210">
        <v>937</v>
      </c>
      <c r="G127" s="210">
        <v>2800</v>
      </c>
      <c r="H127" s="210">
        <v>391</v>
      </c>
      <c r="I127" s="210">
        <v>1993</v>
      </c>
      <c r="J127" s="210">
        <v>1846</v>
      </c>
      <c r="K127" s="210">
        <v>17163</v>
      </c>
    </row>
    <row r="128" spans="1:11" x14ac:dyDescent="0.2">
      <c r="A128" s="230">
        <v>41030</v>
      </c>
      <c r="B128" s="210">
        <v>839</v>
      </c>
      <c r="C128" s="210">
        <v>709</v>
      </c>
      <c r="D128" s="210">
        <v>5159</v>
      </c>
      <c r="E128" s="210">
        <v>3318</v>
      </c>
      <c r="F128" s="210">
        <v>991</v>
      </c>
      <c r="G128" s="210">
        <v>2884</v>
      </c>
      <c r="H128" s="210">
        <v>401</v>
      </c>
      <c r="I128" s="210">
        <v>2181</v>
      </c>
      <c r="J128" s="210">
        <v>1943</v>
      </c>
      <c r="K128" s="210">
        <v>18425</v>
      </c>
    </row>
    <row r="129" spans="1:11" x14ac:dyDescent="0.2">
      <c r="A129" s="230">
        <v>41061</v>
      </c>
      <c r="B129" s="210">
        <v>802</v>
      </c>
      <c r="C129" s="210">
        <v>775</v>
      </c>
      <c r="D129" s="210">
        <v>5643</v>
      </c>
      <c r="E129" s="210">
        <v>3315</v>
      </c>
      <c r="F129" s="210">
        <v>974</v>
      </c>
      <c r="G129" s="210">
        <v>2816</v>
      </c>
      <c r="H129" s="210">
        <v>406</v>
      </c>
      <c r="I129" s="210">
        <v>2205</v>
      </c>
      <c r="J129" s="210">
        <v>1933</v>
      </c>
      <c r="K129" s="210">
        <v>18869</v>
      </c>
    </row>
    <row r="130" spans="1:11" x14ac:dyDescent="0.2">
      <c r="A130" s="230">
        <v>41091</v>
      </c>
      <c r="B130" s="210">
        <v>837</v>
      </c>
      <c r="C130" s="210">
        <v>793</v>
      </c>
      <c r="D130" s="210">
        <v>5731</v>
      </c>
      <c r="E130" s="210">
        <v>3441</v>
      </c>
      <c r="F130" s="210">
        <v>952</v>
      </c>
      <c r="G130" s="210">
        <v>2922</v>
      </c>
      <c r="H130" s="210">
        <v>432</v>
      </c>
      <c r="I130" s="210">
        <v>2273</v>
      </c>
      <c r="J130" s="210">
        <v>1978</v>
      </c>
      <c r="K130" s="210">
        <v>19359</v>
      </c>
    </row>
    <row r="131" spans="1:11" x14ac:dyDescent="0.2">
      <c r="A131" s="230">
        <v>41122</v>
      </c>
      <c r="B131" s="210">
        <v>838</v>
      </c>
      <c r="C131" s="210">
        <v>776</v>
      </c>
      <c r="D131" s="210">
        <v>5540</v>
      </c>
      <c r="E131" s="210">
        <v>3436</v>
      </c>
      <c r="F131" s="210">
        <v>937</v>
      </c>
      <c r="G131" s="210">
        <v>2767</v>
      </c>
      <c r="H131" s="210">
        <v>420</v>
      </c>
      <c r="I131" s="210">
        <v>2186</v>
      </c>
      <c r="J131" s="210">
        <v>1993</v>
      </c>
      <c r="K131" s="210">
        <v>18893</v>
      </c>
    </row>
    <row r="132" spans="1:11" x14ac:dyDescent="0.2">
      <c r="A132" s="230">
        <v>41153</v>
      </c>
      <c r="B132" s="210">
        <v>788</v>
      </c>
      <c r="C132" s="210">
        <v>664</v>
      </c>
      <c r="D132" s="210">
        <v>4981</v>
      </c>
      <c r="E132" s="210">
        <v>3316</v>
      </c>
      <c r="F132" s="210">
        <v>950</v>
      </c>
      <c r="G132" s="210">
        <v>2678</v>
      </c>
      <c r="H132" s="210">
        <v>414</v>
      </c>
      <c r="I132" s="210">
        <v>2097</v>
      </c>
      <c r="J132" s="210">
        <v>1852</v>
      </c>
      <c r="K132" s="210">
        <v>17740</v>
      </c>
    </row>
    <row r="133" spans="1:11" x14ac:dyDescent="0.2">
      <c r="A133" s="230">
        <v>41183</v>
      </c>
      <c r="B133" s="210">
        <v>795</v>
      </c>
      <c r="C133" s="210">
        <v>703</v>
      </c>
      <c r="D133" s="210">
        <v>4856</v>
      </c>
      <c r="E133" s="210">
        <v>3458</v>
      </c>
      <c r="F133" s="210">
        <v>988</v>
      </c>
      <c r="G133" s="210">
        <v>2884</v>
      </c>
      <c r="H133" s="210">
        <v>418</v>
      </c>
      <c r="I133" s="210">
        <v>2085</v>
      </c>
      <c r="J133" s="210">
        <v>1885</v>
      </c>
      <c r="K133" s="210">
        <v>18072</v>
      </c>
    </row>
    <row r="134" spans="1:11" x14ac:dyDescent="0.2">
      <c r="A134" s="230">
        <v>41214</v>
      </c>
      <c r="B134" s="210">
        <v>784</v>
      </c>
      <c r="C134" s="210">
        <v>717</v>
      </c>
      <c r="D134" s="210">
        <v>4701</v>
      </c>
      <c r="E134" s="210">
        <v>3422</v>
      </c>
      <c r="F134" s="210">
        <v>975</v>
      </c>
      <c r="G134" s="210">
        <v>2944</v>
      </c>
      <c r="H134" s="210">
        <v>451</v>
      </c>
      <c r="I134" s="210">
        <v>2170</v>
      </c>
      <c r="J134" s="210">
        <v>1840</v>
      </c>
      <c r="K134" s="210">
        <v>18004</v>
      </c>
    </row>
    <row r="135" spans="1:11" x14ac:dyDescent="0.2">
      <c r="A135" s="230">
        <v>41214</v>
      </c>
      <c r="B135" s="210">
        <v>784</v>
      </c>
      <c r="C135" s="210">
        <v>717</v>
      </c>
      <c r="D135" s="210">
        <v>4701</v>
      </c>
      <c r="E135" s="210">
        <v>3422</v>
      </c>
      <c r="F135" s="210">
        <v>975</v>
      </c>
      <c r="G135" s="210">
        <v>2944</v>
      </c>
      <c r="H135" s="210">
        <v>451</v>
      </c>
      <c r="I135" s="210">
        <v>2170</v>
      </c>
      <c r="J135" s="210">
        <v>1840</v>
      </c>
      <c r="K135" s="210">
        <v>18004</v>
      </c>
    </row>
    <row r="136" spans="1:11" x14ac:dyDescent="0.2">
      <c r="A136" s="230">
        <v>41244</v>
      </c>
      <c r="B136" s="210">
        <v>751</v>
      </c>
      <c r="C136" s="210">
        <v>433</v>
      </c>
      <c r="D136" s="210">
        <v>633</v>
      </c>
      <c r="E136" s="210">
        <v>3355</v>
      </c>
      <c r="F136" s="210">
        <v>2039</v>
      </c>
      <c r="G136" s="210">
        <v>4213</v>
      </c>
      <c r="H136" s="210">
        <v>959</v>
      </c>
      <c r="I136" s="210">
        <v>2805</v>
      </c>
      <c r="J136" s="210">
        <v>1867</v>
      </c>
      <c r="K136" s="210">
        <v>17055</v>
      </c>
    </row>
    <row r="137" spans="1:11" x14ac:dyDescent="0.2">
      <c r="A137" s="230">
        <v>41275</v>
      </c>
      <c r="B137" s="210">
        <v>796</v>
      </c>
      <c r="C137" s="210">
        <v>490</v>
      </c>
      <c r="D137" s="210">
        <v>667</v>
      </c>
      <c r="E137" s="210">
        <v>3409</v>
      </c>
      <c r="F137" s="210">
        <v>2022</v>
      </c>
      <c r="G137" s="210">
        <v>4432</v>
      </c>
      <c r="H137" s="210">
        <v>910</v>
      </c>
      <c r="I137" s="210">
        <v>2911</v>
      </c>
      <c r="J137" s="210">
        <v>1932</v>
      </c>
      <c r="K137" s="210">
        <v>17569</v>
      </c>
    </row>
    <row r="138" spans="1:11" x14ac:dyDescent="0.2">
      <c r="A138" s="230">
        <v>41306</v>
      </c>
      <c r="B138" s="210">
        <v>751</v>
      </c>
      <c r="C138" s="210">
        <v>441</v>
      </c>
      <c r="D138" s="210">
        <v>618</v>
      </c>
      <c r="E138" s="210">
        <v>3137</v>
      </c>
      <c r="F138" s="210">
        <v>1900</v>
      </c>
      <c r="G138" s="210">
        <v>4216</v>
      </c>
      <c r="H138" s="210">
        <v>811</v>
      </c>
      <c r="I138" s="210">
        <v>2517</v>
      </c>
      <c r="J138" s="210">
        <v>1825</v>
      </c>
      <c r="K138" s="210">
        <v>16216</v>
      </c>
    </row>
    <row r="139" spans="1:11" x14ac:dyDescent="0.2">
      <c r="A139" s="230">
        <v>41334</v>
      </c>
      <c r="B139" s="210">
        <v>839</v>
      </c>
      <c r="C139" s="210">
        <v>630</v>
      </c>
      <c r="D139" s="210">
        <v>4655</v>
      </c>
      <c r="E139" s="210">
        <v>3454</v>
      </c>
      <c r="F139" s="210">
        <v>930</v>
      </c>
      <c r="G139" s="210">
        <v>2781</v>
      </c>
      <c r="H139" s="210">
        <v>476</v>
      </c>
      <c r="I139" s="210">
        <v>1973</v>
      </c>
      <c r="J139" s="210">
        <v>1956</v>
      </c>
      <c r="K139" s="210">
        <v>17694</v>
      </c>
    </row>
    <row r="140" spans="1:11" x14ac:dyDescent="0.2">
      <c r="A140" s="230">
        <v>41365</v>
      </c>
      <c r="B140" s="210">
        <v>802</v>
      </c>
      <c r="C140" s="210">
        <v>615</v>
      </c>
      <c r="D140" s="210">
        <v>4799</v>
      </c>
      <c r="E140" s="210">
        <v>3352</v>
      </c>
      <c r="F140" s="210">
        <v>901</v>
      </c>
      <c r="G140" s="210">
        <v>2657</v>
      </c>
      <c r="H140" s="210">
        <v>415</v>
      </c>
      <c r="I140" s="210">
        <v>2000</v>
      </c>
      <c r="J140" s="210">
        <v>1833</v>
      </c>
      <c r="K140" s="210">
        <v>17324</v>
      </c>
    </row>
    <row r="141" spans="1:11" x14ac:dyDescent="0.2">
      <c r="A141" s="230">
        <v>41395</v>
      </c>
      <c r="B141" s="210">
        <v>869</v>
      </c>
      <c r="C141" s="210">
        <v>644</v>
      </c>
      <c r="D141" s="210">
        <v>5346</v>
      </c>
      <c r="E141" s="210">
        <v>3455</v>
      </c>
      <c r="F141" s="210">
        <v>913</v>
      </c>
      <c r="G141" s="210">
        <v>2871</v>
      </c>
      <c r="H141" s="210">
        <v>441</v>
      </c>
      <c r="I141" s="210">
        <v>2088</v>
      </c>
      <c r="J141" s="210">
        <v>1941</v>
      </c>
      <c r="K141" s="210">
        <v>18568</v>
      </c>
    </row>
    <row r="142" spans="1:11" x14ac:dyDescent="0.2">
      <c r="A142" s="230">
        <v>41426</v>
      </c>
      <c r="B142" s="210">
        <v>857</v>
      </c>
      <c r="C142" s="210">
        <v>689</v>
      </c>
      <c r="D142" s="210">
        <v>5344</v>
      </c>
      <c r="E142" s="210">
        <v>3428</v>
      </c>
      <c r="F142" s="210">
        <v>994</v>
      </c>
      <c r="G142" s="210">
        <v>2975</v>
      </c>
      <c r="H142" s="210">
        <v>440</v>
      </c>
      <c r="I142" s="210">
        <v>2149</v>
      </c>
      <c r="J142" s="210">
        <v>1902</v>
      </c>
      <c r="K142" s="210">
        <v>18778</v>
      </c>
    </row>
    <row r="143" spans="1:11" x14ac:dyDescent="0.2">
      <c r="A143" s="230">
        <v>41456</v>
      </c>
      <c r="B143" s="210">
        <v>909</v>
      </c>
      <c r="C143" s="210">
        <v>734</v>
      </c>
      <c r="D143" s="210">
        <v>5638</v>
      </c>
      <c r="E143" s="210">
        <v>3636</v>
      </c>
      <c r="F143" s="210">
        <v>1062</v>
      </c>
      <c r="G143" s="210">
        <v>2973</v>
      </c>
      <c r="H143" s="210">
        <v>461</v>
      </c>
      <c r="I143" s="210">
        <v>2212</v>
      </c>
      <c r="J143" s="210">
        <v>1963</v>
      </c>
      <c r="K143" s="210">
        <v>19588</v>
      </c>
    </row>
    <row r="144" spans="1:11" x14ac:dyDescent="0.2">
      <c r="A144" s="230">
        <v>41487</v>
      </c>
      <c r="B144" s="210">
        <v>869</v>
      </c>
      <c r="C144" s="210">
        <v>702</v>
      </c>
      <c r="D144" s="210">
        <v>5415</v>
      </c>
      <c r="E144" s="210">
        <v>3576</v>
      </c>
      <c r="F144" s="210">
        <v>1060</v>
      </c>
      <c r="G144" s="210">
        <v>2969</v>
      </c>
      <c r="H144" s="210">
        <v>456</v>
      </c>
      <c r="I144" s="210">
        <v>2185</v>
      </c>
      <c r="J144" s="210">
        <v>1970</v>
      </c>
      <c r="K144" s="210">
        <v>19202</v>
      </c>
    </row>
    <row r="145" spans="1:11" x14ac:dyDescent="0.2">
      <c r="A145" s="230">
        <v>41518</v>
      </c>
      <c r="B145" s="210">
        <v>786</v>
      </c>
      <c r="C145" s="210">
        <v>619</v>
      </c>
      <c r="D145" s="210">
        <v>4850</v>
      </c>
      <c r="E145" s="210">
        <v>3390</v>
      </c>
      <c r="F145" s="210">
        <v>1085</v>
      </c>
      <c r="G145" s="210">
        <v>2751</v>
      </c>
      <c r="H145" s="210">
        <v>449</v>
      </c>
      <c r="I145" s="210">
        <v>2114</v>
      </c>
      <c r="J145" s="210">
        <v>1898</v>
      </c>
      <c r="K145" s="210">
        <v>17942</v>
      </c>
    </row>
    <row r="146" spans="1:11" x14ac:dyDescent="0.2">
      <c r="A146" s="230">
        <v>41548</v>
      </c>
      <c r="B146" s="210">
        <v>810</v>
      </c>
      <c r="C146" s="210">
        <v>660</v>
      </c>
      <c r="D146" s="210">
        <v>4938</v>
      </c>
      <c r="E146" s="210">
        <v>3520</v>
      </c>
      <c r="F146" s="210">
        <v>1058</v>
      </c>
      <c r="G146" s="210">
        <v>2942</v>
      </c>
      <c r="H146" s="210">
        <v>479</v>
      </c>
      <c r="I146" s="210">
        <v>2158</v>
      </c>
      <c r="J146" s="210">
        <v>1885</v>
      </c>
      <c r="K146" s="210">
        <v>18450</v>
      </c>
    </row>
    <row r="147" spans="1:11" x14ac:dyDescent="0.2">
      <c r="A147" s="230">
        <v>41579</v>
      </c>
      <c r="B147" s="210">
        <v>745</v>
      </c>
      <c r="C147" s="210">
        <v>632</v>
      </c>
      <c r="D147" s="210">
        <v>4716</v>
      </c>
      <c r="E147" s="210">
        <v>3371</v>
      </c>
      <c r="F147" s="210">
        <v>996</v>
      </c>
      <c r="G147" s="210">
        <v>2832</v>
      </c>
      <c r="H147" s="210">
        <v>469</v>
      </c>
      <c r="I147" s="210">
        <v>2117</v>
      </c>
      <c r="J147" s="210">
        <v>1756</v>
      </c>
      <c r="K147" s="210">
        <v>17634</v>
      </c>
    </row>
    <row r="148" spans="1:11" x14ac:dyDescent="0.2">
      <c r="A148" s="230">
        <v>41609</v>
      </c>
      <c r="B148" s="210">
        <v>737</v>
      </c>
      <c r="C148" s="210">
        <v>601</v>
      </c>
      <c r="D148" s="210">
        <v>4516</v>
      </c>
      <c r="E148" s="210">
        <v>3331</v>
      </c>
      <c r="F148" s="210">
        <v>1008</v>
      </c>
      <c r="G148" s="210">
        <v>2741</v>
      </c>
      <c r="H148" s="210">
        <v>449</v>
      </c>
      <c r="I148" s="210">
        <v>2057</v>
      </c>
      <c r="J148" s="210">
        <v>1853</v>
      </c>
      <c r="K148" s="210">
        <v>17293</v>
      </c>
    </row>
    <row r="149" spans="1:11" x14ac:dyDescent="0.2">
      <c r="A149" s="230">
        <v>41640</v>
      </c>
      <c r="B149" s="210">
        <v>674</v>
      </c>
      <c r="C149" s="210">
        <v>654</v>
      </c>
      <c r="D149" s="210">
        <v>4559</v>
      </c>
      <c r="E149" s="210">
        <v>3569</v>
      </c>
      <c r="F149" s="210">
        <v>982</v>
      </c>
      <c r="G149" s="210">
        <v>2868</v>
      </c>
      <c r="H149" s="210">
        <v>400</v>
      </c>
      <c r="I149" s="210">
        <v>2093</v>
      </c>
      <c r="J149" s="210">
        <v>1963</v>
      </c>
      <c r="K149" s="210">
        <v>17762</v>
      </c>
    </row>
    <row r="150" spans="1:11" x14ac:dyDescent="0.2">
      <c r="A150" s="230">
        <v>41684</v>
      </c>
      <c r="B150" s="210">
        <v>621</v>
      </c>
      <c r="C150" s="210">
        <v>604</v>
      </c>
      <c r="D150" s="210">
        <v>4370</v>
      </c>
      <c r="E150" s="210">
        <v>3295</v>
      </c>
      <c r="F150" s="210">
        <v>907</v>
      </c>
      <c r="G150" s="210">
        <v>2649</v>
      </c>
      <c r="H150" s="210">
        <v>349</v>
      </c>
      <c r="I150" s="210">
        <v>1934</v>
      </c>
      <c r="J150" s="210">
        <v>1887</v>
      </c>
      <c r="K150" s="210">
        <v>16616</v>
      </c>
    </row>
    <row r="151" spans="1:11" x14ac:dyDescent="0.2">
      <c r="A151" s="230">
        <v>41712</v>
      </c>
      <c r="B151" s="210">
        <v>750</v>
      </c>
      <c r="C151" s="210">
        <v>649</v>
      </c>
      <c r="D151" s="210">
        <v>4747</v>
      </c>
      <c r="E151" s="210">
        <v>3507</v>
      </c>
      <c r="F151" s="210">
        <v>973</v>
      </c>
      <c r="G151" s="210">
        <v>2842</v>
      </c>
      <c r="H151" s="210">
        <v>365</v>
      </c>
      <c r="I151" s="210">
        <v>1975</v>
      </c>
      <c r="J151" s="210">
        <v>1967</v>
      </c>
      <c r="K151" s="210">
        <v>17775</v>
      </c>
    </row>
    <row r="152" spans="1:11" x14ac:dyDescent="0.2">
      <c r="A152" s="230">
        <v>41743</v>
      </c>
      <c r="B152" s="210">
        <v>753</v>
      </c>
      <c r="C152" s="210">
        <v>641</v>
      </c>
      <c r="D152" s="210">
        <v>4634</v>
      </c>
      <c r="E152" s="210">
        <v>3411</v>
      </c>
      <c r="F152" s="210">
        <v>987</v>
      </c>
      <c r="G152" s="210">
        <v>2770</v>
      </c>
      <c r="H152" s="210">
        <v>346</v>
      </c>
      <c r="I152" s="210">
        <v>1887</v>
      </c>
      <c r="J152" s="210">
        <v>1882</v>
      </c>
      <c r="K152" s="210">
        <v>17311</v>
      </c>
    </row>
    <row r="153" spans="1:11" x14ac:dyDescent="0.2">
      <c r="A153" s="230">
        <v>41773</v>
      </c>
      <c r="B153" s="210">
        <v>799</v>
      </c>
      <c r="C153" s="210">
        <v>662</v>
      </c>
      <c r="D153" s="210">
        <v>5121</v>
      </c>
      <c r="E153" s="210">
        <v>3538</v>
      </c>
      <c r="F153" s="210">
        <v>1029</v>
      </c>
      <c r="G153" s="210">
        <v>2922</v>
      </c>
      <c r="H153" s="210">
        <v>368</v>
      </c>
      <c r="I153" s="210">
        <v>1985</v>
      </c>
      <c r="J153" s="210">
        <v>1953</v>
      </c>
      <c r="K153" s="210">
        <v>18377</v>
      </c>
    </row>
    <row r="154" spans="1:11" x14ac:dyDescent="0.2">
      <c r="A154" s="230">
        <v>41804</v>
      </c>
      <c r="B154" s="210">
        <v>789</v>
      </c>
      <c r="C154" s="210">
        <v>642</v>
      </c>
      <c r="D154" s="210">
        <v>5447</v>
      </c>
      <c r="E154" s="210">
        <v>3419</v>
      </c>
      <c r="F154" s="210">
        <v>1028</v>
      </c>
      <c r="G154" s="210">
        <v>2900</v>
      </c>
      <c r="H154" s="210">
        <v>367</v>
      </c>
      <c r="I154" s="210">
        <v>1835</v>
      </c>
      <c r="J154" s="210">
        <v>1927</v>
      </c>
      <c r="K154" s="210">
        <v>18354</v>
      </c>
    </row>
    <row r="155" spans="1:11" x14ac:dyDescent="0.2">
      <c r="A155" s="230">
        <v>41834</v>
      </c>
      <c r="B155" s="210">
        <v>778</v>
      </c>
      <c r="C155" s="210">
        <v>665</v>
      </c>
      <c r="D155" s="210">
        <v>5584</v>
      </c>
      <c r="E155" s="210">
        <v>3397</v>
      </c>
      <c r="F155" s="210">
        <v>1019</v>
      </c>
      <c r="G155" s="210">
        <v>2962</v>
      </c>
      <c r="H155" s="210">
        <v>361</v>
      </c>
      <c r="I155" s="210">
        <v>2174</v>
      </c>
      <c r="J155" s="210">
        <v>2050</v>
      </c>
      <c r="K155" s="210">
        <v>18990</v>
      </c>
    </row>
    <row r="156" spans="1:11" x14ac:dyDescent="0.2">
      <c r="A156" s="230">
        <v>41865</v>
      </c>
      <c r="B156" s="210">
        <v>750</v>
      </c>
      <c r="C156" s="210">
        <v>646</v>
      </c>
      <c r="D156" s="210">
        <v>5421</v>
      </c>
      <c r="E156" s="210">
        <v>3311</v>
      </c>
      <c r="F156" s="210">
        <v>1017</v>
      </c>
      <c r="G156" s="210">
        <v>2917</v>
      </c>
      <c r="H156" s="210">
        <v>350</v>
      </c>
      <c r="I156" s="210">
        <v>2165</v>
      </c>
      <c r="J156" s="210">
        <v>1944</v>
      </c>
      <c r="K156" s="210">
        <v>18521</v>
      </c>
    </row>
    <row r="157" spans="1:11" x14ac:dyDescent="0.2">
      <c r="A157" s="230">
        <v>41896</v>
      </c>
      <c r="B157" s="210">
        <v>715</v>
      </c>
      <c r="C157" s="210">
        <v>619</v>
      </c>
      <c r="D157" s="210">
        <v>5066</v>
      </c>
      <c r="E157" s="210">
        <v>3271</v>
      </c>
      <c r="F157" s="210">
        <v>1057</v>
      </c>
      <c r="G157" s="210">
        <v>2828</v>
      </c>
      <c r="H157" s="210">
        <v>356</v>
      </c>
      <c r="I157" s="210">
        <v>1965</v>
      </c>
      <c r="J157" s="210">
        <v>1865</v>
      </c>
      <c r="K157" s="210">
        <v>17742</v>
      </c>
    </row>
    <row r="158" spans="1:11" x14ac:dyDescent="0.2">
      <c r="A158" s="230">
        <v>41926</v>
      </c>
      <c r="B158" s="210">
        <v>721</v>
      </c>
      <c r="C158" s="210">
        <v>639</v>
      </c>
      <c r="D158" s="210">
        <v>4974</v>
      </c>
      <c r="E158" s="210">
        <v>3405</v>
      </c>
      <c r="F158" s="210">
        <v>1020</v>
      </c>
      <c r="G158" s="210">
        <v>2908</v>
      </c>
      <c r="H158" s="210">
        <v>359</v>
      </c>
      <c r="I158" s="210">
        <v>2104</v>
      </c>
      <c r="J158" s="210">
        <v>1930</v>
      </c>
      <c r="K158" s="210">
        <v>18060</v>
      </c>
    </row>
    <row r="159" spans="1:11" x14ac:dyDescent="0.2">
      <c r="A159" s="230">
        <v>41957</v>
      </c>
      <c r="B159" s="210">
        <v>677</v>
      </c>
      <c r="C159" s="210">
        <v>609</v>
      </c>
      <c r="D159" s="210">
        <v>4806</v>
      </c>
      <c r="E159" s="210">
        <v>3305</v>
      </c>
      <c r="F159" s="210">
        <v>973</v>
      </c>
      <c r="G159" s="210">
        <v>2800</v>
      </c>
      <c r="H159" s="210">
        <v>370</v>
      </c>
      <c r="I159" s="210">
        <v>2050</v>
      </c>
      <c r="J159" s="210">
        <v>1814</v>
      </c>
      <c r="K159" s="210">
        <v>17404</v>
      </c>
    </row>
    <row r="160" spans="1:11" x14ac:dyDescent="0.2">
      <c r="A160" s="230">
        <v>41987</v>
      </c>
      <c r="B160" s="210">
        <v>608</v>
      </c>
      <c r="C160" s="210">
        <v>615</v>
      </c>
      <c r="D160" s="210">
        <v>4382</v>
      </c>
      <c r="E160" s="210">
        <v>3225</v>
      </c>
      <c r="F160" s="210">
        <v>972</v>
      </c>
      <c r="G160" s="210">
        <v>2679</v>
      </c>
      <c r="H160" s="210">
        <v>421</v>
      </c>
      <c r="I160" s="210">
        <v>1988</v>
      </c>
      <c r="J160" s="210">
        <v>1861</v>
      </c>
      <c r="K160" s="210">
        <v>16851</v>
      </c>
    </row>
    <row r="161" spans="1:11" x14ac:dyDescent="0.2">
      <c r="A161" s="230">
        <v>42018</v>
      </c>
      <c r="B161" s="306">
        <v>670</v>
      </c>
      <c r="C161" s="306">
        <v>640</v>
      </c>
      <c r="D161" s="210">
        <v>4478</v>
      </c>
      <c r="E161" s="210">
        <v>3494</v>
      </c>
      <c r="F161" s="306">
        <v>978</v>
      </c>
      <c r="G161" s="306">
        <v>2811</v>
      </c>
      <c r="H161" s="306">
        <v>395</v>
      </c>
      <c r="I161" s="306">
        <v>2045</v>
      </c>
      <c r="J161" s="306">
        <v>1965</v>
      </c>
      <c r="K161" s="306">
        <v>17476</v>
      </c>
    </row>
    <row r="162" spans="1:11" x14ac:dyDescent="0.2">
      <c r="A162" s="230">
        <v>42049</v>
      </c>
      <c r="B162" s="306">
        <v>605</v>
      </c>
      <c r="C162" s="306">
        <v>587</v>
      </c>
      <c r="D162" s="210">
        <v>4301</v>
      </c>
      <c r="E162" s="210">
        <v>3238</v>
      </c>
      <c r="F162" s="306">
        <v>883</v>
      </c>
      <c r="G162" s="306">
        <v>2618</v>
      </c>
      <c r="H162" s="306">
        <v>343</v>
      </c>
      <c r="I162" s="306">
        <v>1914</v>
      </c>
      <c r="J162" s="306">
        <v>1865</v>
      </c>
      <c r="K162" s="306">
        <v>16354</v>
      </c>
    </row>
    <row r="163" spans="1:11" x14ac:dyDescent="0.2">
      <c r="A163" s="230">
        <v>42077</v>
      </c>
      <c r="B163" s="306">
        <v>721</v>
      </c>
      <c r="C163" s="306">
        <v>685</v>
      </c>
      <c r="D163" s="210">
        <v>4868</v>
      </c>
      <c r="E163" s="210">
        <v>3529</v>
      </c>
      <c r="F163" s="306">
        <v>960</v>
      </c>
      <c r="G163" s="306">
        <v>2867</v>
      </c>
      <c r="H163" s="306">
        <v>415</v>
      </c>
      <c r="I163" s="306">
        <v>2055</v>
      </c>
      <c r="J163" s="306">
        <v>1930</v>
      </c>
      <c r="K163" s="306">
        <v>18030</v>
      </c>
    </row>
    <row r="164" spans="1:11" x14ac:dyDescent="0.2">
      <c r="A164" s="230">
        <v>42108</v>
      </c>
      <c r="B164" s="332">
        <v>719</v>
      </c>
      <c r="C164" s="332">
        <v>610</v>
      </c>
      <c r="D164" s="210">
        <v>4608</v>
      </c>
      <c r="E164" s="210">
        <v>3393</v>
      </c>
      <c r="F164" s="332">
        <v>939</v>
      </c>
      <c r="G164" s="332">
        <v>2674</v>
      </c>
      <c r="H164" s="332">
        <v>340</v>
      </c>
      <c r="I164" s="332">
        <v>1879</v>
      </c>
      <c r="J164" s="332">
        <v>1815</v>
      </c>
      <c r="K164" s="332">
        <v>16977</v>
      </c>
    </row>
    <row r="165" spans="1:11" x14ac:dyDescent="0.2">
      <c r="A165" s="230">
        <v>42138</v>
      </c>
      <c r="B165" s="332">
        <v>727</v>
      </c>
      <c r="C165" s="332">
        <v>585</v>
      </c>
      <c r="D165" s="210">
        <v>4893</v>
      </c>
      <c r="E165" s="210">
        <v>3464</v>
      </c>
      <c r="F165" s="332">
        <v>1011</v>
      </c>
      <c r="G165" s="332">
        <v>2872</v>
      </c>
      <c r="H165" s="332">
        <v>355</v>
      </c>
      <c r="I165" s="332">
        <v>1890</v>
      </c>
      <c r="J165" s="332">
        <v>1932</v>
      </c>
      <c r="K165" s="332">
        <v>17729</v>
      </c>
    </row>
    <row r="166" spans="1:11" x14ac:dyDescent="0.2">
      <c r="A166" s="230">
        <v>42169</v>
      </c>
      <c r="B166" s="332">
        <v>741</v>
      </c>
      <c r="C166" s="332">
        <v>670</v>
      </c>
      <c r="D166" s="210">
        <v>5347</v>
      </c>
      <c r="E166" s="332">
        <v>3379</v>
      </c>
      <c r="F166" s="332">
        <v>970</v>
      </c>
      <c r="G166" s="332">
        <v>2830</v>
      </c>
      <c r="H166" s="332">
        <v>359</v>
      </c>
      <c r="I166" s="332">
        <v>2130</v>
      </c>
      <c r="J166" s="332">
        <v>1928</v>
      </c>
      <c r="K166" s="332">
        <v>18354</v>
      </c>
    </row>
    <row r="167" spans="1:11" x14ac:dyDescent="0.2">
      <c r="A167" s="230">
        <v>42199</v>
      </c>
      <c r="B167" s="332">
        <v>749</v>
      </c>
      <c r="C167" s="332">
        <v>939</v>
      </c>
      <c r="D167" s="210">
        <v>5576</v>
      </c>
      <c r="E167" s="332">
        <v>3624</v>
      </c>
      <c r="F167" s="332">
        <v>1119</v>
      </c>
      <c r="G167" s="332">
        <v>2925</v>
      </c>
      <c r="H167" s="332">
        <v>479</v>
      </c>
      <c r="I167" s="332">
        <v>2422</v>
      </c>
      <c r="J167" s="332">
        <v>1967</v>
      </c>
      <c r="K167" s="332">
        <v>19800</v>
      </c>
    </row>
    <row r="168" spans="1:11" x14ac:dyDescent="0.2">
      <c r="A168" s="230">
        <v>42230</v>
      </c>
      <c r="B168" s="332">
        <v>722</v>
      </c>
      <c r="C168" s="332">
        <v>887</v>
      </c>
      <c r="D168" s="210">
        <v>5110</v>
      </c>
      <c r="E168" s="332">
        <v>3543</v>
      </c>
      <c r="F168" s="332">
        <v>1141</v>
      </c>
      <c r="G168" s="332">
        <v>2739</v>
      </c>
      <c r="H168" s="332">
        <v>475</v>
      </c>
      <c r="I168" s="332">
        <v>2322</v>
      </c>
      <c r="J168" s="332">
        <v>1943</v>
      </c>
      <c r="K168" s="332">
        <v>18882</v>
      </c>
    </row>
    <row r="169" spans="1:11" x14ac:dyDescent="0.2">
      <c r="A169" s="230">
        <v>42261</v>
      </c>
      <c r="B169" s="332">
        <v>696</v>
      </c>
      <c r="C169" s="332">
        <v>825</v>
      </c>
      <c r="D169" s="210">
        <v>4715</v>
      </c>
      <c r="E169" s="332">
        <v>3436</v>
      </c>
      <c r="F169" s="332">
        <v>1160</v>
      </c>
      <c r="G169" s="332">
        <v>2777</v>
      </c>
      <c r="H169" s="332">
        <v>479</v>
      </c>
      <c r="I169" s="332">
        <v>2363</v>
      </c>
      <c r="J169" s="332">
        <v>1848</v>
      </c>
      <c r="K169" s="332">
        <v>18299</v>
      </c>
    </row>
    <row r="170" spans="1:11" x14ac:dyDescent="0.2">
      <c r="A170" s="230">
        <v>42291</v>
      </c>
      <c r="B170" s="332">
        <v>715</v>
      </c>
      <c r="C170" s="332">
        <v>840</v>
      </c>
      <c r="D170" s="210">
        <v>4737</v>
      </c>
      <c r="E170" s="332">
        <v>3486</v>
      </c>
      <c r="F170" s="332">
        <v>1243</v>
      </c>
      <c r="G170" s="332">
        <v>2898</v>
      </c>
      <c r="H170" s="332">
        <v>509</v>
      </c>
      <c r="I170" s="332">
        <v>2517</v>
      </c>
      <c r="J170" s="332">
        <v>1912</v>
      </c>
      <c r="K170" s="332">
        <v>18857</v>
      </c>
    </row>
    <row r="171" spans="1:11" x14ac:dyDescent="0.2">
      <c r="A171" s="230">
        <v>42322</v>
      </c>
      <c r="B171" s="332">
        <v>701</v>
      </c>
      <c r="C171" s="332">
        <v>822</v>
      </c>
      <c r="D171" s="210">
        <v>4542</v>
      </c>
      <c r="E171" s="332">
        <v>3357</v>
      </c>
      <c r="F171" s="332">
        <v>1169</v>
      </c>
      <c r="G171" s="332">
        <v>2804</v>
      </c>
      <c r="H171" s="332">
        <v>490</v>
      </c>
      <c r="I171" s="332">
        <v>2452</v>
      </c>
      <c r="J171" s="332">
        <v>1835</v>
      </c>
      <c r="K171" s="332">
        <v>18171</v>
      </c>
    </row>
    <row r="172" spans="1:11" x14ac:dyDescent="0.2">
      <c r="A172" s="230">
        <v>42352</v>
      </c>
      <c r="B172" s="332">
        <v>682</v>
      </c>
      <c r="C172" s="332">
        <v>844</v>
      </c>
      <c r="D172" s="210">
        <v>4239</v>
      </c>
      <c r="E172" s="332">
        <v>3385</v>
      </c>
      <c r="F172" s="332">
        <v>1177</v>
      </c>
      <c r="G172" s="332">
        <v>2876</v>
      </c>
      <c r="H172" s="332">
        <v>506</v>
      </c>
      <c r="I172" s="332">
        <v>2375</v>
      </c>
      <c r="J172" s="332">
        <v>1875</v>
      </c>
      <c r="K172" s="332">
        <v>17959</v>
      </c>
    </row>
    <row r="173" spans="1:11" x14ac:dyDescent="0.2">
      <c r="A173" s="230">
        <v>42383</v>
      </c>
      <c r="B173" s="332">
        <v>716</v>
      </c>
      <c r="C173" s="332">
        <v>875</v>
      </c>
      <c r="D173" s="210">
        <v>4362</v>
      </c>
      <c r="E173" s="332">
        <v>3428</v>
      </c>
      <c r="F173" s="332">
        <v>1193</v>
      </c>
      <c r="G173" s="332">
        <v>2903</v>
      </c>
      <c r="H173" s="332">
        <v>467</v>
      </c>
      <c r="I173" s="332">
        <v>2407</v>
      </c>
      <c r="J173" s="332">
        <v>1960</v>
      </c>
      <c r="K173" s="332">
        <v>18311</v>
      </c>
    </row>
    <row r="174" spans="1:11" x14ac:dyDescent="0.2">
      <c r="A174" s="230">
        <v>42414</v>
      </c>
      <c r="B174" s="332">
        <v>680</v>
      </c>
      <c r="C174" s="332">
        <v>829</v>
      </c>
      <c r="D174" s="210">
        <v>4331</v>
      </c>
      <c r="E174" s="332">
        <v>3263</v>
      </c>
      <c r="F174" s="332">
        <v>1123</v>
      </c>
      <c r="G174" s="332">
        <v>2714</v>
      </c>
      <c r="H174" s="332">
        <v>463</v>
      </c>
      <c r="I174" s="332">
        <v>2343</v>
      </c>
      <c r="J174" s="332">
        <v>1872</v>
      </c>
      <c r="K174" s="332">
        <v>17617</v>
      </c>
    </row>
    <row r="175" spans="1:11" x14ac:dyDescent="0.2">
      <c r="A175" s="230">
        <v>42443</v>
      </c>
      <c r="B175" s="332">
        <v>690</v>
      </c>
      <c r="C175" s="332">
        <v>821</v>
      </c>
      <c r="D175" s="210">
        <v>4552</v>
      </c>
      <c r="E175" s="332">
        <v>3459</v>
      </c>
      <c r="F175" s="332">
        <v>1173</v>
      </c>
      <c r="G175" s="332">
        <v>2866</v>
      </c>
      <c r="H175" s="332">
        <v>444</v>
      </c>
      <c r="I175" s="332">
        <v>2416</v>
      </c>
      <c r="J175" s="332">
        <v>1940</v>
      </c>
      <c r="K175" s="332">
        <v>18362</v>
      </c>
    </row>
    <row r="176" spans="1:11" x14ac:dyDescent="0.2">
      <c r="A176" s="230">
        <v>42474</v>
      </c>
      <c r="B176" s="332">
        <v>661</v>
      </c>
      <c r="C176" s="332">
        <v>813</v>
      </c>
      <c r="D176" s="210">
        <v>4531</v>
      </c>
      <c r="E176" s="332">
        <v>3382</v>
      </c>
      <c r="F176" s="332">
        <v>1155</v>
      </c>
      <c r="G176" s="332">
        <v>2893</v>
      </c>
      <c r="H176" s="332">
        <v>388</v>
      </c>
      <c r="I176" s="332">
        <v>2342</v>
      </c>
      <c r="J176" s="332">
        <v>1830</v>
      </c>
      <c r="K176" s="332">
        <v>17995</v>
      </c>
    </row>
    <row r="177" spans="1:11" x14ac:dyDescent="0.2">
      <c r="A177" s="230">
        <v>42504</v>
      </c>
      <c r="B177" s="332">
        <v>677</v>
      </c>
      <c r="C177" s="332">
        <v>886</v>
      </c>
      <c r="D177" s="210">
        <v>5120</v>
      </c>
      <c r="E177" s="332">
        <v>3489</v>
      </c>
      <c r="F177" s="332">
        <v>1168</v>
      </c>
      <c r="G177" s="332">
        <v>2971</v>
      </c>
      <c r="H177" s="332">
        <v>392</v>
      </c>
      <c r="I177" s="332">
        <v>2424</v>
      </c>
      <c r="J177" s="332">
        <v>1897</v>
      </c>
      <c r="K177" s="332">
        <v>19023</v>
      </c>
    </row>
    <row r="178" spans="1:11" x14ac:dyDescent="0.2">
      <c r="A178" s="230"/>
      <c r="J178" s="320"/>
    </row>
    <row r="179" spans="1:11" x14ac:dyDescent="0.2">
      <c r="A179" s="196" t="s">
        <v>18</v>
      </c>
      <c r="B179" s="321">
        <f>AVERAGE(B4:B15)</f>
        <v>582.66666666666663</v>
      </c>
      <c r="C179" s="321">
        <f t="shared" ref="C179:K179" si="0">AVERAGE(C4:C15)</f>
        <v>783.75</v>
      </c>
      <c r="D179" s="321">
        <f t="shared" si="0"/>
        <v>4333.916666666667</v>
      </c>
      <c r="E179" s="321">
        <f t="shared" si="0"/>
        <v>3135.75</v>
      </c>
      <c r="F179" s="321">
        <f t="shared" si="0"/>
        <v>714.25</v>
      </c>
      <c r="G179" s="321">
        <f t="shared" si="0"/>
        <v>2126.5</v>
      </c>
      <c r="H179" s="321">
        <f t="shared" si="0"/>
        <v>347.91666666666669</v>
      </c>
      <c r="I179" s="321">
        <f t="shared" si="0"/>
        <v>2216.75</v>
      </c>
      <c r="J179" s="321">
        <f t="shared" si="0"/>
        <v>1641.6666666666667</v>
      </c>
      <c r="K179" s="321">
        <f t="shared" si="0"/>
        <v>15883.166666666666</v>
      </c>
    </row>
    <row r="180" spans="1:11" x14ac:dyDescent="0.2">
      <c r="A180" s="196" t="s">
        <v>19</v>
      </c>
      <c r="B180" s="321">
        <f>AVERAGE(B16:B27)</f>
        <v>594.58333333333337</v>
      </c>
      <c r="C180" s="321">
        <f t="shared" ref="C180:K180" si="1">AVERAGE(C16:C27)</f>
        <v>804</v>
      </c>
      <c r="D180" s="321">
        <f t="shared" si="1"/>
        <v>4377.5</v>
      </c>
      <c r="E180" s="321">
        <f t="shared" si="1"/>
        <v>3269.1666666666665</v>
      </c>
      <c r="F180" s="321">
        <f t="shared" si="1"/>
        <v>786.75</v>
      </c>
      <c r="G180" s="321">
        <f t="shared" si="1"/>
        <v>2106.4166666666665</v>
      </c>
      <c r="H180" s="321">
        <f t="shared" si="1"/>
        <v>366.66666666666669</v>
      </c>
      <c r="I180" s="321">
        <f t="shared" si="1"/>
        <v>2341.5</v>
      </c>
      <c r="J180" s="321">
        <f t="shared" si="1"/>
        <v>1715.5833333333333</v>
      </c>
      <c r="K180" s="321">
        <f t="shared" si="1"/>
        <v>16363.25</v>
      </c>
    </row>
    <row r="181" spans="1:11" x14ac:dyDescent="0.2">
      <c r="A181" s="196" t="s">
        <v>20</v>
      </c>
      <c r="B181" s="321">
        <f>AVERAGE(B28:B39)</f>
        <v>625.83333333333337</v>
      </c>
      <c r="C181" s="321">
        <f t="shared" ref="C181:K181" si="2">AVERAGE(C28:C39)</f>
        <v>802.08333333333337</v>
      </c>
      <c r="D181" s="321">
        <f t="shared" si="2"/>
        <v>4580.833333333333</v>
      </c>
      <c r="E181" s="321">
        <f t="shared" si="2"/>
        <v>3522</v>
      </c>
      <c r="F181" s="321">
        <f t="shared" si="2"/>
        <v>815.91666666666663</v>
      </c>
      <c r="G181" s="321">
        <f t="shared" si="2"/>
        <v>2160.4166666666665</v>
      </c>
      <c r="H181" s="321">
        <f t="shared" si="2"/>
        <v>375.16666666666669</v>
      </c>
      <c r="I181" s="321">
        <f t="shared" si="2"/>
        <v>2348.9166666666665</v>
      </c>
      <c r="J181" s="321">
        <f t="shared" si="2"/>
        <v>1790.9166666666667</v>
      </c>
      <c r="K181" s="321">
        <f t="shared" si="2"/>
        <v>17022.25</v>
      </c>
    </row>
    <row r="182" spans="1:11" x14ac:dyDescent="0.2">
      <c r="A182" s="196" t="s">
        <v>21</v>
      </c>
      <c r="B182" s="321">
        <f>AVERAGE(B40:B51)</f>
        <v>642.75</v>
      </c>
      <c r="C182" s="321">
        <f t="shared" ref="C182:K182" si="3">AVERAGE(C40:C51)</f>
        <v>748.33333333333337</v>
      </c>
      <c r="D182" s="321">
        <f t="shared" si="3"/>
        <v>4592.25</v>
      </c>
      <c r="E182" s="321">
        <f t="shared" si="3"/>
        <v>3587.4166666666665</v>
      </c>
      <c r="F182" s="321">
        <f t="shared" si="3"/>
        <v>856.75</v>
      </c>
      <c r="G182" s="321">
        <f t="shared" si="3"/>
        <v>2455.75</v>
      </c>
      <c r="H182" s="321">
        <f t="shared" si="3"/>
        <v>387.41666666666669</v>
      </c>
      <c r="I182" s="321">
        <f t="shared" si="3"/>
        <v>2072.0833333333335</v>
      </c>
      <c r="J182" s="321">
        <f t="shared" si="3"/>
        <v>1787.0833333333333</v>
      </c>
      <c r="K182" s="321">
        <f t="shared" si="3"/>
        <v>17129.833333333332</v>
      </c>
    </row>
    <row r="183" spans="1:11" x14ac:dyDescent="0.2">
      <c r="A183" s="196" t="s">
        <v>22</v>
      </c>
      <c r="B183" s="321">
        <f>AVERAGE(B52:B63)</f>
        <v>688.41666666666663</v>
      </c>
      <c r="C183" s="321">
        <f t="shared" ref="C183:K183" si="4">AVERAGE(C52:C63)</f>
        <v>761.75</v>
      </c>
      <c r="D183" s="321">
        <f t="shared" si="4"/>
        <v>4977.333333333333</v>
      </c>
      <c r="E183" s="321">
        <f t="shared" si="4"/>
        <v>3597.8333333333335</v>
      </c>
      <c r="F183" s="321">
        <f t="shared" si="4"/>
        <v>960</v>
      </c>
      <c r="G183" s="321">
        <f t="shared" si="4"/>
        <v>2615.6666666666665</v>
      </c>
      <c r="H183" s="321">
        <f t="shared" si="4"/>
        <v>393.91666666666669</v>
      </c>
      <c r="I183" s="321">
        <f t="shared" si="4"/>
        <v>2034.9166666666667</v>
      </c>
      <c r="J183" s="321">
        <f t="shared" si="4"/>
        <v>1865.1666666666667</v>
      </c>
      <c r="K183" s="321">
        <f t="shared" si="4"/>
        <v>17894.666666666668</v>
      </c>
    </row>
    <row r="184" spans="1:11" x14ac:dyDescent="0.2">
      <c r="A184" s="196" t="s">
        <v>23</v>
      </c>
      <c r="B184" s="321">
        <f>AVERAGE(B64:B75)</f>
        <v>813.75</v>
      </c>
      <c r="C184" s="321">
        <f t="shared" ref="C184:K184" si="5">AVERAGE(C64:C75)</f>
        <v>796.33333333333337</v>
      </c>
      <c r="D184" s="321">
        <f t="shared" si="5"/>
        <v>5166.416666666667</v>
      </c>
      <c r="E184" s="321">
        <f t="shared" si="5"/>
        <v>3599.4166666666665</v>
      </c>
      <c r="F184" s="321">
        <f t="shared" si="5"/>
        <v>939.16666666666663</v>
      </c>
      <c r="G184" s="321">
        <f t="shared" si="5"/>
        <v>2808.5</v>
      </c>
      <c r="H184" s="321">
        <f t="shared" si="5"/>
        <v>418.91666666666669</v>
      </c>
      <c r="I184" s="321">
        <f t="shared" si="5"/>
        <v>2209.5833333333335</v>
      </c>
      <c r="J184" s="321">
        <f t="shared" si="5"/>
        <v>1950.8333333333333</v>
      </c>
      <c r="K184" s="321">
        <f t="shared" si="5"/>
        <v>18702.916666666668</v>
      </c>
    </row>
    <row r="185" spans="1:11" x14ac:dyDescent="0.2">
      <c r="A185" s="196" t="s">
        <v>24</v>
      </c>
      <c r="B185" s="321">
        <f>AVERAGE(B76:B87)</f>
        <v>786</v>
      </c>
      <c r="C185" s="321">
        <f t="shared" ref="C185:K185" si="6">AVERAGE(C76:C87)</f>
        <v>765.5</v>
      </c>
      <c r="D185" s="321">
        <f t="shared" si="6"/>
        <v>5039.416666666667</v>
      </c>
      <c r="E185" s="321">
        <f t="shared" si="6"/>
        <v>3436.75</v>
      </c>
      <c r="F185" s="321">
        <f t="shared" si="6"/>
        <v>951.75</v>
      </c>
      <c r="G185" s="321">
        <f t="shared" si="6"/>
        <v>2801.0833333333335</v>
      </c>
      <c r="H185" s="321">
        <f t="shared" si="6"/>
        <v>397.33333333333331</v>
      </c>
      <c r="I185" s="321">
        <f t="shared" si="6"/>
        <v>2124.5</v>
      </c>
      <c r="J185" s="321">
        <f t="shared" si="6"/>
        <v>1937.0833333333333</v>
      </c>
      <c r="K185" s="321">
        <f t="shared" si="6"/>
        <v>18239.416666666668</v>
      </c>
    </row>
    <row r="186" spans="1:11" x14ac:dyDescent="0.2">
      <c r="A186" s="196" t="s">
        <v>25</v>
      </c>
      <c r="B186" s="321">
        <f>AVERAGE(B88:B99)</f>
        <v>739.41666666666663</v>
      </c>
      <c r="C186" s="321">
        <f t="shared" ref="C186:K186" si="7">AVERAGE(C88:C99)</f>
        <v>728.33333333333337</v>
      </c>
      <c r="D186" s="321">
        <f>AVERAGE(D88:D99)</f>
        <v>4997.083333333333</v>
      </c>
      <c r="E186" s="321">
        <f t="shared" si="7"/>
        <v>3506.75</v>
      </c>
      <c r="F186" s="321">
        <f t="shared" si="7"/>
        <v>924.75</v>
      </c>
      <c r="G186" s="321">
        <f t="shared" si="7"/>
        <v>2627</v>
      </c>
      <c r="H186" s="321">
        <f t="shared" si="7"/>
        <v>385.75</v>
      </c>
      <c r="I186" s="321">
        <f t="shared" si="7"/>
        <v>2032.4166666666667</v>
      </c>
      <c r="J186" s="321">
        <f t="shared" si="7"/>
        <v>1881.9166666666667</v>
      </c>
      <c r="K186" s="321">
        <f t="shared" si="7"/>
        <v>17823.416666666668</v>
      </c>
    </row>
    <row r="187" spans="1:11" x14ac:dyDescent="0.2">
      <c r="A187" s="196" t="s">
        <v>389</v>
      </c>
      <c r="B187" s="321">
        <f>AVERAGE(B99:B111)</f>
        <v>798.61538461538464</v>
      </c>
      <c r="C187" s="321">
        <f t="shared" ref="C187:K187" si="8">AVERAGE(C99:C111)</f>
        <v>745.46153846153845</v>
      </c>
      <c r="D187" s="321">
        <f t="shared" si="8"/>
        <v>5089.0769230769229</v>
      </c>
      <c r="E187" s="321">
        <f>AVERAGE(E99:E111)</f>
        <v>3509.5384615384614</v>
      </c>
      <c r="F187" s="321">
        <f t="shared" si="8"/>
        <v>1011.2307692307693</v>
      </c>
      <c r="G187" s="321">
        <f t="shared" si="8"/>
        <v>2862.1538461538462</v>
      </c>
      <c r="H187" s="321">
        <f t="shared" si="8"/>
        <v>395.30769230769232</v>
      </c>
      <c r="I187" s="321">
        <f t="shared" si="8"/>
        <v>2161.5384615384614</v>
      </c>
      <c r="J187" s="321">
        <f t="shared" si="8"/>
        <v>1917.9230769230769</v>
      </c>
      <c r="K187" s="321">
        <f t="shared" si="8"/>
        <v>18490.846153846152</v>
      </c>
    </row>
    <row r="188" spans="1:11" x14ac:dyDescent="0.2">
      <c r="A188" s="196" t="s">
        <v>421</v>
      </c>
      <c r="B188" s="321">
        <f>AVERAGE(B112:B123)</f>
        <v>809.16666666666663</v>
      </c>
      <c r="C188" s="321">
        <f t="shared" ref="C188:J188" si="9">AVERAGE(C112:C123)</f>
        <v>733.66666666666663</v>
      </c>
      <c r="D188" s="321">
        <f t="shared" si="9"/>
        <v>5104.666666666667</v>
      </c>
      <c r="E188" s="321">
        <f t="shared" si="9"/>
        <v>3493.5833333333335</v>
      </c>
      <c r="F188" s="321">
        <f t="shared" si="9"/>
        <v>1010.75</v>
      </c>
      <c r="G188" s="321">
        <f t="shared" si="9"/>
        <v>2929.3333333333335</v>
      </c>
      <c r="H188" s="321">
        <f t="shared" si="9"/>
        <v>415.41666666666669</v>
      </c>
      <c r="I188" s="321">
        <f t="shared" si="9"/>
        <v>2164.3333333333335</v>
      </c>
      <c r="J188" s="321">
        <f t="shared" si="9"/>
        <v>1898.25</v>
      </c>
      <c r="K188" s="321">
        <f>AVERAGE(K112:K123)</f>
        <v>18559.166666666668</v>
      </c>
    </row>
    <row r="189" spans="1:11" x14ac:dyDescent="0.2">
      <c r="A189" s="196" t="s">
        <v>456</v>
      </c>
      <c r="B189" s="321">
        <f t="shared" ref="B189:J189" si="10">AVERAGE(B124:B136)</f>
        <v>807.69230769230774</v>
      </c>
      <c r="C189" s="321">
        <f t="shared" si="10"/>
        <v>692.61538461538464</v>
      </c>
      <c r="D189" s="321">
        <f t="shared" si="10"/>
        <v>4658.3076923076924</v>
      </c>
      <c r="E189" s="321">
        <f t="shared" si="10"/>
        <v>3362.8461538461538</v>
      </c>
      <c r="F189" s="321">
        <f t="shared" si="10"/>
        <v>1057.2307692307693</v>
      </c>
      <c r="G189" s="321">
        <f t="shared" si="10"/>
        <v>2957</v>
      </c>
      <c r="H189" s="321">
        <f t="shared" si="10"/>
        <v>465.07692307692309</v>
      </c>
      <c r="I189" s="321">
        <f t="shared" si="10"/>
        <v>2199.7692307692309</v>
      </c>
      <c r="J189" s="321">
        <f t="shared" si="10"/>
        <v>1908.8461538461538</v>
      </c>
      <c r="K189" s="321">
        <f>AVERAGE(K124:K134)</f>
        <v>18214.81818181818</v>
      </c>
    </row>
    <row r="190" spans="1:11" x14ac:dyDescent="0.2">
      <c r="A190" s="196" t="s">
        <v>480</v>
      </c>
      <c r="B190" s="321">
        <f>AVERAGE(B137:B148)</f>
        <v>814.16666666666663</v>
      </c>
      <c r="C190" s="321">
        <f t="shared" ref="C190:K190" si="11">AVERAGE(C137:C148)</f>
        <v>621.41666666666663</v>
      </c>
      <c r="D190" s="321">
        <f t="shared" si="11"/>
        <v>4291.833333333333</v>
      </c>
      <c r="E190" s="321">
        <f t="shared" si="11"/>
        <v>3421.5833333333335</v>
      </c>
      <c r="F190" s="321">
        <f t="shared" si="11"/>
        <v>1160.75</v>
      </c>
      <c r="G190" s="321">
        <f t="shared" si="11"/>
        <v>3095</v>
      </c>
      <c r="H190" s="321">
        <f t="shared" si="11"/>
        <v>521.33333333333337</v>
      </c>
      <c r="I190" s="321">
        <f t="shared" si="11"/>
        <v>2206.75</v>
      </c>
      <c r="J190" s="321">
        <f t="shared" si="11"/>
        <v>1892.8333333333333</v>
      </c>
      <c r="K190" s="321">
        <f t="shared" si="11"/>
        <v>18021.5</v>
      </c>
    </row>
    <row r="191" spans="1:11" x14ac:dyDescent="0.2">
      <c r="A191" s="196" t="s">
        <v>508</v>
      </c>
      <c r="B191" s="321">
        <f>AVERAGE(B149:B160)</f>
        <v>719.58333333333337</v>
      </c>
      <c r="C191" s="321">
        <f t="shared" ref="C191:K191" si="12">AVERAGE(C149:C160)</f>
        <v>637.08333333333337</v>
      </c>
      <c r="D191" s="321">
        <f t="shared" si="12"/>
        <v>4925.916666666667</v>
      </c>
      <c r="E191" s="321">
        <f t="shared" si="12"/>
        <v>3387.75</v>
      </c>
      <c r="F191" s="321">
        <f t="shared" si="12"/>
        <v>997</v>
      </c>
      <c r="G191" s="321">
        <f t="shared" si="12"/>
        <v>2837.0833333333335</v>
      </c>
      <c r="H191" s="321">
        <f t="shared" si="12"/>
        <v>367.66666666666669</v>
      </c>
      <c r="I191" s="321">
        <f t="shared" si="12"/>
        <v>2012.9166666666667</v>
      </c>
      <c r="J191" s="321">
        <f t="shared" si="12"/>
        <v>1920.25</v>
      </c>
      <c r="K191" s="321">
        <f t="shared" si="12"/>
        <v>17813.583333333332</v>
      </c>
    </row>
    <row r="192" spans="1:11" x14ac:dyDescent="0.2">
      <c r="A192" s="196" t="s">
        <v>552</v>
      </c>
      <c r="B192" s="321">
        <f>AVERAGE(B161:B172)</f>
        <v>704</v>
      </c>
      <c r="C192" s="321">
        <f t="shared" ref="C192:K192" si="13">AVERAGE(C160:C172)</f>
        <v>734.53846153846155</v>
      </c>
      <c r="D192" s="321">
        <f t="shared" si="13"/>
        <v>4753.5384615384619</v>
      </c>
      <c r="E192" s="321">
        <f t="shared" si="13"/>
        <v>3427.1538461538462</v>
      </c>
      <c r="F192" s="321">
        <f t="shared" si="13"/>
        <v>1055.5384615384614</v>
      </c>
      <c r="G192" s="321">
        <f t="shared" si="13"/>
        <v>2797.6923076923076</v>
      </c>
      <c r="H192" s="321">
        <f t="shared" si="13"/>
        <v>428.15384615384613</v>
      </c>
      <c r="I192" s="321">
        <f t="shared" si="13"/>
        <v>2180.9230769230771</v>
      </c>
      <c r="J192" s="321">
        <f t="shared" si="13"/>
        <v>1898.1538461538462</v>
      </c>
      <c r="K192" s="321">
        <f t="shared" si="13"/>
        <v>17979.923076923078</v>
      </c>
    </row>
    <row r="193" spans="1:11" x14ac:dyDescent="0.2">
      <c r="A193" s="196" t="s">
        <v>647</v>
      </c>
      <c r="B193" s="321">
        <f>AVERAGE(B173:B177)</f>
        <v>684.8</v>
      </c>
      <c r="C193" s="321">
        <f t="shared" ref="C193:K193" si="14">AVERAGE(C173:C177)</f>
        <v>844.8</v>
      </c>
      <c r="D193" s="321">
        <f t="shared" si="14"/>
        <v>4579.2</v>
      </c>
      <c r="E193" s="321">
        <f t="shared" si="14"/>
        <v>3404.2</v>
      </c>
      <c r="F193" s="321">
        <f t="shared" si="14"/>
        <v>1162.4000000000001</v>
      </c>
      <c r="G193" s="321">
        <f t="shared" si="14"/>
        <v>2869.4</v>
      </c>
      <c r="H193" s="321">
        <f t="shared" si="14"/>
        <v>430.8</v>
      </c>
      <c r="I193" s="321">
        <f t="shared" si="14"/>
        <v>2386.4</v>
      </c>
      <c r="J193" s="321">
        <f t="shared" si="14"/>
        <v>1899.8</v>
      </c>
      <c r="K193" s="321">
        <f t="shared" si="14"/>
        <v>18261.599999999999</v>
      </c>
    </row>
    <row r="194" spans="1:11" x14ac:dyDescent="0.2">
      <c r="A194" s="196"/>
      <c r="B194" s="321"/>
      <c r="C194" s="321"/>
      <c r="D194" s="321"/>
      <c r="E194" s="321"/>
      <c r="F194" s="321"/>
      <c r="G194" s="321"/>
      <c r="H194" s="321"/>
      <c r="I194" s="321"/>
      <c r="J194" s="321"/>
      <c r="K194" s="321"/>
    </row>
    <row r="195" spans="1:11" x14ac:dyDescent="0.2">
      <c r="A195" s="196" t="s">
        <v>196</v>
      </c>
      <c r="B195" s="322">
        <f t="shared" ref="B195:B208" si="15">(B180-B179)/B179*100</f>
        <v>2.0451945080091667</v>
      </c>
      <c r="C195" s="322">
        <f t="shared" ref="C195:K195" si="16">(C180-C179)/C179*100</f>
        <v>2.5837320574162681</v>
      </c>
      <c r="D195" s="322">
        <f t="shared" si="16"/>
        <v>1.0056338569807839</v>
      </c>
      <c r="E195" s="322">
        <f t="shared" si="16"/>
        <v>4.2546971750511524</v>
      </c>
      <c r="F195" s="322">
        <f t="shared" si="16"/>
        <v>10.15050752537627</v>
      </c>
      <c r="G195" s="322">
        <f t="shared" si="16"/>
        <v>-0.94443138176973829</v>
      </c>
      <c r="H195" s="322">
        <f t="shared" si="16"/>
        <v>5.3892215568862269</v>
      </c>
      <c r="I195" s="322">
        <f t="shared" si="16"/>
        <v>5.6276079846622302</v>
      </c>
      <c r="J195" s="322">
        <f t="shared" si="16"/>
        <v>4.5025380710659801</v>
      </c>
      <c r="K195" s="322">
        <f t="shared" si="16"/>
        <v>3.0225920523825054</v>
      </c>
    </row>
    <row r="196" spans="1:11" x14ac:dyDescent="0.2">
      <c r="A196" s="196" t="s">
        <v>197</v>
      </c>
      <c r="B196" s="322">
        <f t="shared" si="15"/>
        <v>5.2557813594954448</v>
      </c>
      <c r="C196" s="322">
        <f t="shared" ref="C196:K196" si="17">(C181-C180)/C180*100</f>
        <v>-0.23839137645107322</v>
      </c>
      <c r="D196" s="322">
        <f t="shared" si="17"/>
        <v>4.6449647820293096</v>
      </c>
      <c r="E196" s="322">
        <f t="shared" si="17"/>
        <v>7.7338771348457858</v>
      </c>
      <c r="F196" s="322">
        <f t="shared" si="17"/>
        <v>3.707234403135256</v>
      </c>
      <c r="G196" s="322">
        <f t="shared" si="17"/>
        <v>2.5635953633738184</v>
      </c>
      <c r="H196" s="322">
        <f t="shared" si="17"/>
        <v>2.3181818181818183</v>
      </c>
      <c r="I196" s="322">
        <f t="shared" si="17"/>
        <v>0.31674852302654344</v>
      </c>
      <c r="J196" s="322">
        <f t="shared" si="17"/>
        <v>4.3911206100937576</v>
      </c>
      <c r="K196" s="322">
        <f t="shared" si="17"/>
        <v>4.0273173116587477</v>
      </c>
    </row>
    <row r="197" spans="1:11" x14ac:dyDescent="0.2">
      <c r="A197" s="196" t="s">
        <v>198</v>
      </c>
      <c r="B197" s="322">
        <f t="shared" si="15"/>
        <v>2.7030625832223638</v>
      </c>
      <c r="C197" s="322">
        <f t="shared" ref="C197:K197" si="18">(C182-C181)/C181*100</f>
        <v>-6.7012987012987013</v>
      </c>
      <c r="D197" s="322">
        <f t="shared" si="18"/>
        <v>0.24922685100964825</v>
      </c>
      <c r="E197" s="322">
        <f t="shared" si="18"/>
        <v>1.8573727049025133</v>
      </c>
      <c r="F197" s="322">
        <f t="shared" si="18"/>
        <v>5.0045960576039263</v>
      </c>
      <c r="G197" s="322">
        <f t="shared" si="18"/>
        <v>13.67020250723241</v>
      </c>
      <c r="H197" s="322">
        <f t="shared" si="18"/>
        <v>3.2652154597956464</v>
      </c>
      <c r="I197" s="322">
        <f t="shared" si="18"/>
        <v>-11.785574910419685</v>
      </c>
      <c r="J197" s="322">
        <f t="shared" si="18"/>
        <v>-0.21404308780420558</v>
      </c>
      <c r="K197" s="322">
        <f t="shared" si="18"/>
        <v>0.63201593992176197</v>
      </c>
    </row>
    <row r="198" spans="1:11" x14ac:dyDescent="0.2">
      <c r="A198" s="196" t="s">
        <v>199</v>
      </c>
      <c r="B198" s="322">
        <f t="shared" si="15"/>
        <v>7.1048878516789777</v>
      </c>
      <c r="C198" s="322">
        <f t="shared" ref="C198:K198" si="19">(C183-C182)/C182*100</f>
        <v>1.7928730512249393</v>
      </c>
      <c r="D198" s="322">
        <f t="shared" si="19"/>
        <v>8.3855045638485066</v>
      </c>
      <c r="E198" s="322">
        <f t="shared" si="19"/>
        <v>0.29036679133081755</v>
      </c>
      <c r="F198" s="322">
        <f t="shared" si="19"/>
        <v>12.051356871899621</v>
      </c>
      <c r="G198" s="322">
        <f t="shared" si="19"/>
        <v>6.5119277885235274</v>
      </c>
      <c r="H198" s="322">
        <f t="shared" si="19"/>
        <v>1.6777801677780166</v>
      </c>
      <c r="I198" s="322">
        <f t="shared" si="19"/>
        <v>-1.7936859038809607</v>
      </c>
      <c r="J198" s="322">
        <f t="shared" si="19"/>
        <v>4.3693168570762504</v>
      </c>
      <c r="K198" s="322">
        <f t="shared" si="19"/>
        <v>4.4649198766285085</v>
      </c>
    </row>
    <row r="199" spans="1:11" x14ac:dyDescent="0.2">
      <c r="A199" s="196" t="s">
        <v>200</v>
      </c>
      <c r="B199" s="322">
        <f t="shared" si="15"/>
        <v>18.206028325868544</v>
      </c>
      <c r="C199" s="322">
        <f t="shared" ref="C199:K199" si="20">(C184-C183)/C183*100</f>
        <v>4.5399846843890215</v>
      </c>
      <c r="D199" s="322">
        <f t="shared" si="20"/>
        <v>3.7988882935976549</v>
      </c>
      <c r="E199" s="322">
        <f t="shared" si="20"/>
        <v>4.4007967758364665E-2</v>
      </c>
      <c r="F199" s="322">
        <f t="shared" si="20"/>
        <v>-2.1701388888888928</v>
      </c>
      <c r="G199" s="322">
        <f t="shared" si="20"/>
        <v>7.3722441697464056</v>
      </c>
      <c r="H199" s="322">
        <f t="shared" si="20"/>
        <v>6.3465199915379733</v>
      </c>
      <c r="I199" s="322">
        <f t="shared" si="20"/>
        <v>8.5834800769892325</v>
      </c>
      <c r="J199" s="322">
        <f t="shared" si="20"/>
        <v>4.59297649897238</v>
      </c>
      <c r="K199" s="322">
        <f t="shared" si="20"/>
        <v>4.5167088890544669</v>
      </c>
    </row>
    <row r="200" spans="1:11" x14ac:dyDescent="0.2">
      <c r="A200" s="196" t="s">
        <v>201</v>
      </c>
      <c r="B200" s="322">
        <f t="shared" si="15"/>
        <v>-3.4101382488479262</v>
      </c>
      <c r="C200" s="322">
        <f t="shared" ref="C200:K200" si="21">(C185-C184)/C184*100</f>
        <v>-3.8719129342821312</v>
      </c>
      <c r="D200" s="322">
        <f t="shared" si="21"/>
        <v>-2.4581834604900235</v>
      </c>
      <c r="E200" s="322">
        <f t="shared" si="21"/>
        <v>-4.5192508045285074</v>
      </c>
      <c r="F200" s="322">
        <f t="shared" si="21"/>
        <v>1.3398402839396668</v>
      </c>
      <c r="G200" s="322">
        <f t="shared" si="21"/>
        <v>-0.2640792831285923</v>
      </c>
      <c r="H200" s="322">
        <f t="shared" si="21"/>
        <v>-5.1521782375174148</v>
      </c>
      <c r="I200" s="322">
        <f t="shared" si="21"/>
        <v>-3.8506505751461502</v>
      </c>
      <c r="J200" s="322">
        <f t="shared" si="21"/>
        <v>-0.70482699700982487</v>
      </c>
      <c r="K200" s="322">
        <f t="shared" si="21"/>
        <v>-2.4782230935460152</v>
      </c>
    </row>
    <row r="201" spans="1:11" x14ac:dyDescent="0.2">
      <c r="A201" s="196" t="s">
        <v>202</v>
      </c>
      <c r="B201" s="322">
        <f t="shared" si="15"/>
        <v>-5.9266327396098442</v>
      </c>
      <c r="C201" s="322">
        <f t="shared" ref="C201:K201" si="22">(C186-C185)/C185*100</f>
        <v>-4.855214456782055</v>
      </c>
      <c r="D201" s="322">
        <f t="shared" si="22"/>
        <v>-0.84004431729864104</v>
      </c>
      <c r="E201" s="322">
        <f t="shared" si="22"/>
        <v>2.0368080308430931</v>
      </c>
      <c r="F201" s="322">
        <f t="shared" si="22"/>
        <v>-2.8368794326241136</v>
      </c>
      <c r="G201" s="322">
        <f t="shared" si="22"/>
        <v>-6.2148573468598514</v>
      </c>
      <c r="H201" s="322">
        <f t="shared" si="22"/>
        <v>-2.9152684563758342</v>
      </c>
      <c r="I201" s="322">
        <f t="shared" si="22"/>
        <v>-4.3343531811406573</v>
      </c>
      <c r="J201" s="322">
        <f t="shared" si="22"/>
        <v>-2.8479242847924207</v>
      </c>
      <c r="K201" s="322">
        <f t="shared" si="22"/>
        <v>-2.2807746958281743</v>
      </c>
    </row>
    <row r="202" spans="1:11" x14ac:dyDescent="0.2">
      <c r="A202" s="196" t="s">
        <v>390</v>
      </c>
      <c r="B202" s="322">
        <f t="shared" si="15"/>
        <v>8.006137894563464</v>
      </c>
      <c r="C202" s="322">
        <f t="shared" ref="C202:K202" si="23">(C187-C186)/C186*100</f>
        <v>2.3516986446048169</v>
      </c>
      <c r="D202" s="322">
        <f t="shared" si="23"/>
        <v>1.8409456798517105</v>
      </c>
      <c r="E202" s="322">
        <f t="shared" si="23"/>
        <v>7.9516975503284626E-2</v>
      </c>
      <c r="F202" s="322">
        <f t="shared" si="23"/>
        <v>9.3517998627487735</v>
      </c>
      <c r="G202" s="322">
        <f t="shared" si="23"/>
        <v>8.9514216274779663</v>
      </c>
      <c r="H202" s="322">
        <f t="shared" si="23"/>
        <v>2.4776908121042958</v>
      </c>
      <c r="I202" s="322">
        <f t="shared" si="23"/>
        <v>6.3531163166244466</v>
      </c>
      <c r="J202" s="322">
        <f t="shared" si="23"/>
        <v>1.9132839882961605</v>
      </c>
      <c r="K202" s="322">
        <f t="shared" si="23"/>
        <v>3.7446775759201683</v>
      </c>
    </row>
    <row r="203" spans="1:11" x14ac:dyDescent="0.2">
      <c r="A203" s="196" t="s">
        <v>422</v>
      </c>
      <c r="B203" s="322">
        <f t="shared" si="15"/>
        <v>1.3211969434277195</v>
      </c>
      <c r="C203" s="322">
        <f t="shared" ref="C203:K203" si="24">(C188-C187)/C187*100</f>
        <v>-1.5822240566849006</v>
      </c>
      <c r="D203" s="322">
        <f t="shared" si="24"/>
        <v>0.30633735401111484</v>
      </c>
      <c r="E203" s="322">
        <f t="shared" si="24"/>
        <v>-0.45462183646033522</v>
      </c>
      <c r="F203" s="322">
        <f t="shared" si="24"/>
        <v>-4.754297885288819E-2</v>
      </c>
      <c r="G203" s="322">
        <f t="shared" si="24"/>
        <v>2.347165484125282</v>
      </c>
      <c r="H203" s="322">
        <f t="shared" si="24"/>
        <v>5.0869170396315768</v>
      </c>
      <c r="I203" s="322">
        <f t="shared" si="24"/>
        <v>0.12930011862397392</v>
      </c>
      <c r="J203" s="322">
        <f t="shared" si="24"/>
        <v>-1.0257490073396693</v>
      </c>
      <c r="K203" s="322">
        <f t="shared" si="24"/>
        <v>0.36948289035601845</v>
      </c>
    </row>
    <row r="204" spans="1:11" x14ac:dyDescent="0.2">
      <c r="A204" s="196" t="s">
        <v>457</v>
      </c>
      <c r="B204" s="322">
        <f t="shared" si="15"/>
        <v>-0.18220708231005883</v>
      </c>
      <c r="C204" s="322">
        <f t="shared" ref="C204:K204" si="25">(C189-C188)/C188*100</f>
        <v>-5.5953587530143549</v>
      </c>
      <c r="D204" s="322">
        <f t="shared" si="25"/>
        <v>-8.7441355823228673</v>
      </c>
      <c r="E204" s="322">
        <f t="shared" si="25"/>
        <v>-3.7422087013003744</v>
      </c>
      <c r="F204" s="322">
        <f t="shared" si="25"/>
        <v>4.5986415266652765</v>
      </c>
      <c r="G204" s="322">
        <f t="shared" si="25"/>
        <v>0.94446973145197477</v>
      </c>
      <c r="H204" s="322">
        <f t="shared" si="25"/>
        <v>11.95432451199753</v>
      </c>
      <c r="I204" s="322">
        <f t="shared" si="25"/>
        <v>1.6372661682995899</v>
      </c>
      <c r="J204" s="322">
        <f>(J189-J188)/J188*100</f>
        <v>0.55820644520762863</v>
      </c>
      <c r="K204" s="322">
        <f t="shared" si="25"/>
        <v>-1.8554091949988112</v>
      </c>
    </row>
    <row r="205" spans="1:11" x14ac:dyDescent="0.2">
      <c r="A205" s="196" t="s">
        <v>482</v>
      </c>
      <c r="B205" s="322">
        <f t="shared" si="15"/>
        <v>0.80158730158729141</v>
      </c>
      <c r="C205" s="322">
        <f t="shared" ref="C205:I205" si="26">(C190-C189)/C189*100</f>
        <v>-10.279690507922414</v>
      </c>
      <c r="D205" s="322">
        <f t="shared" si="26"/>
        <v>-7.8671136211015416</v>
      </c>
      <c r="E205" s="322">
        <f t="shared" si="26"/>
        <v>1.7466508070849687</v>
      </c>
      <c r="F205" s="322">
        <f t="shared" si="26"/>
        <v>9.7915454016297954</v>
      </c>
      <c r="G205" s="322">
        <f t="shared" si="26"/>
        <v>4.6668921203922897</v>
      </c>
      <c r="H205" s="322">
        <f t="shared" si="26"/>
        <v>12.096151725658842</v>
      </c>
      <c r="I205" s="322">
        <f t="shared" si="26"/>
        <v>0.31734097982305037</v>
      </c>
      <c r="J205" s="322">
        <f>(J190-J189)/J189*100</f>
        <v>-0.83887433675868317</v>
      </c>
      <c r="K205" s="322">
        <f>(K190-K189)/K189*100</f>
        <v>-1.0613236974890483</v>
      </c>
    </row>
    <row r="206" spans="1:11" x14ac:dyDescent="0.2">
      <c r="A206" s="196" t="s">
        <v>509</v>
      </c>
      <c r="B206" s="322">
        <f t="shared" si="15"/>
        <v>-11.617195496417596</v>
      </c>
      <c r="C206" s="322">
        <f>(C191-C190)/C190*100</f>
        <v>2.5211210942738491</v>
      </c>
      <c r="D206" s="322">
        <f t="shared" ref="D206:K206" si="27">(D191-D190)/D190*100</f>
        <v>14.77418352685334</v>
      </c>
      <c r="E206" s="322">
        <f t="shared" si="27"/>
        <v>-0.98882096495287708</v>
      </c>
      <c r="F206" s="322">
        <f t="shared" si="27"/>
        <v>-14.107258238208056</v>
      </c>
      <c r="G206" s="322">
        <f t="shared" si="27"/>
        <v>-8.3333333333333286</v>
      </c>
      <c r="H206" s="322">
        <f t="shared" si="27"/>
        <v>-29.475703324808183</v>
      </c>
      <c r="I206" s="322">
        <f t="shared" si="27"/>
        <v>-8.7836562063366159</v>
      </c>
      <c r="J206" s="322">
        <f t="shared" si="27"/>
        <v>1.4484458924011663</v>
      </c>
      <c r="K206" s="322">
        <f t="shared" si="27"/>
        <v>-1.1537145446642503</v>
      </c>
    </row>
    <row r="207" spans="1:11" x14ac:dyDescent="0.2">
      <c r="A207" s="196" t="s">
        <v>553</v>
      </c>
      <c r="B207" s="322">
        <f t="shared" si="15"/>
        <v>-2.1656050955414061</v>
      </c>
      <c r="C207" s="322">
        <f t="shared" ref="C207:K208" si="28">(C192-C191)/C191*100</f>
        <v>15.297077023695724</v>
      </c>
      <c r="D207" s="322">
        <f t="shared" si="28"/>
        <v>-3.4994137496209858</v>
      </c>
      <c r="E207" s="322">
        <f t="shared" si="28"/>
        <v>1.1631273309378256</v>
      </c>
      <c r="F207" s="322">
        <f t="shared" si="28"/>
        <v>5.8714605354525009</v>
      </c>
      <c r="G207" s="322">
        <f t="shared" si="28"/>
        <v>-1.3884338601624624</v>
      </c>
      <c r="H207" s="322">
        <f t="shared" si="28"/>
        <v>16.451635399958146</v>
      </c>
      <c r="I207" s="322">
        <f t="shared" si="28"/>
        <v>8.3464165724567358</v>
      </c>
      <c r="J207" s="322">
        <f t="shared" si="28"/>
        <v>-1.1506915165292964</v>
      </c>
      <c r="K207" s="322">
        <f t="shared" si="28"/>
        <v>0.93378036567457934</v>
      </c>
    </row>
    <row r="208" spans="1:11" x14ac:dyDescent="0.2">
      <c r="A208" s="196" t="s">
        <v>648</v>
      </c>
      <c r="B208" s="322">
        <f t="shared" si="15"/>
        <v>-2.7272727272727337</v>
      </c>
      <c r="C208" s="322">
        <f t="shared" si="28"/>
        <v>15.010995915802694</v>
      </c>
      <c r="D208" s="322">
        <f t="shared" si="28"/>
        <v>-3.66755129781864</v>
      </c>
      <c r="E208" s="322">
        <f t="shared" si="28"/>
        <v>-0.66976410118286711</v>
      </c>
      <c r="F208" s="322">
        <f t="shared" si="28"/>
        <v>10.123888645969995</v>
      </c>
      <c r="G208" s="322">
        <f t="shared" si="28"/>
        <v>2.5631014572449882</v>
      </c>
      <c r="H208" s="322">
        <f t="shared" si="28"/>
        <v>0.61803808839382746</v>
      </c>
      <c r="I208" s="322">
        <f t="shared" si="28"/>
        <v>9.4215575620767424</v>
      </c>
      <c r="J208" s="322">
        <f t="shared" si="28"/>
        <v>8.6723942292101452E-2</v>
      </c>
      <c r="K208" s="322">
        <f t="shared" si="28"/>
        <v>1.566619177800866</v>
      </c>
    </row>
  </sheetData>
  <dataConsolidate/>
  <mergeCells count="1">
    <mergeCell ref="B1:K1"/>
  </mergeCells>
  <phoneticPr fontId="16" type="noConversion"/>
  <conditionalFormatting sqref="E88:E99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E100:E111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E113:E117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E118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E119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E120:E121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E122:E124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E153:E157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E125:E171 E112:E117 E175:E178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E135:E171 E175:E178">
    <cfRule type="iconSet" priority="38">
      <iconSet iconSet="3Arrows">
        <cfvo type="percent" val="0"/>
        <cfvo type="percent" val="33"/>
        <cfvo type="percent" val="67"/>
      </iconSet>
    </cfRule>
  </conditionalFormatting>
  <conditionalFormatting sqref="E172:E174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E172:E174">
    <cfRule type="iconSet" priority="2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W335"/>
  <sheetViews>
    <sheetView showGridLines="0" zoomScale="90" zoomScaleNormal="90" workbookViewId="0">
      <selection activeCell="B1" sqref="B1:L1"/>
    </sheetView>
  </sheetViews>
  <sheetFormatPr defaultRowHeight="12.75" x14ac:dyDescent="0.2"/>
  <cols>
    <col min="1" max="1" width="17.28515625" style="28" customWidth="1"/>
    <col min="2" max="2" width="9.140625" style="28" customWidth="1"/>
    <col min="3" max="3" width="14.28515625" style="28" customWidth="1"/>
    <col min="4" max="4" width="13.7109375" style="28" customWidth="1"/>
    <col min="5" max="5" width="9.140625" style="28" bestFit="1"/>
    <col min="6" max="6" width="13.140625" style="28" customWidth="1"/>
    <col min="7" max="7" width="15.85546875" style="28" customWidth="1"/>
    <col min="8" max="8" width="13.42578125" style="28" customWidth="1"/>
    <col min="9" max="9" width="13.28515625" style="28" customWidth="1"/>
    <col min="10" max="10" width="15.7109375" style="28" customWidth="1"/>
    <col min="11" max="11" width="14.5703125" style="28" customWidth="1"/>
    <col min="12" max="12" width="15.28515625" style="28" customWidth="1"/>
    <col min="13" max="13" width="9.140625" style="28"/>
    <col min="14" max="14" width="9.140625" style="179"/>
    <col min="15" max="15" width="9.140625" style="203" customWidth="1"/>
    <col min="16" max="16384" width="9.140625" style="28"/>
  </cols>
  <sheetData>
    <row r="1" spans="1:75" ht="32.25" customHeight="1" thickBot="1" x14ac:dyDescent="0.25">
      <c r="A1" s="524" t="s">
        <v>78</v>
      </c>
      <c r="B1" s="522" t="s">
        <v>77</v>
      </c>
      <c r="C1" s="522"/>
      <c r="D1" s="522"/>
      <c r="E1" s="522"/>
      <c r="F1" s="522"/>
      <c r="G1" s="522"/>
      <c r="H1" s="522"/>
      <c r="I1" s="522"/>
      <c r="J1" s="522"/>
      <c r="K1" s="522"/>
      <c r="L1" s="523"/>
    </row>
    <row r="2" spans="1:75" ht="36.75" customHeight="1" x14ac:dyDescent="0.2">
      <c r="A2" s="525"/>
      <c r="B2" s="527" t="s">
        <v>69</v>
      </c>
      <c r="C2" s="527"/>
      <c r="D2" s="527"/>
      <c r="E2" s="527" t="s">
        <v>70</v>
      </c>
      <c r="F2" s="527"/>
      <c r="G2" s="527"/>
      <c r="H2" s="527" t="s">
        <v>75</v>
      </c>
      <c r="I2" s="527"/>
      <c r="J2" s="527"/>
      <c r="K2" s="527" t="s">
        <v>76</v>
      </c>
      <c r="L2" s="527"/>
    </row>
    <row r="3" spans="1:75" ht="29.25" customHeight="1" x14ac:dyDescent="0.2">
      <c r="A3" s="525"/>
      <c r="B3" s="31"/>
      <c r="C3" s="31"/>
      <c r="D3" s="31" t="s">
        <v>71</v>
      </c>
      <c r="E3" s="32"/>
      <c r="F3" s="32"/>
      <c r="G3" s="32" t="s">
        <v>71</v>
      </c>
      <c r="H3" s="33"/>
      <c r="I3" s="33"/>
      <c r="J3" s="33" t="s">
        <v>71</v>
      </c>
      <c r="K3" s="34"/>
      <c r="L3" s="34" t="s">
        <v>71</v>
      </c>
      <c r="M3" s="267"/>
      <c r="N3" s="268"/>
      <c r="O3" s="268"/>
      <c r="P3" s="267"/>
      <c r="Q3" s="267"/>
      <c r="R3" s="197"/>
      <c r="S3" s="197"/>
    </row>
    <row r="4" spans="1:75" ht="33" customHeight="1" thickBot="1" x14ac:dyDescent="0.25">
      <c r="A4" s="526"/>
      <c r="B4" s="31" t="s">
        <v>72</v>
      </c>
      <c r="C4" s="31" t="s">
        <v>73</v>
      </c>
      <c r="D4" s="31" t="s">
        <v>74</v>
      </c>
      <c r="E4" s="32" t="s">
        <v>72</v>
      </c>
      <c r="F4" s="32" t="s">
        <v>73</v>
      </c>
      <c r="G4" s="32" t="s">
        <v>74</v>
      </c>
      <c r="H4" s="33" t="s">
        <v>72</v>
      </c>
      <c r="I4" s="33" t="s">
        <v>73</v>
      </c>
      <c r="J4" s="33" t="s">
        <v>74</v>
      </c>
      <c r="K4" s="34" t="s">
        <v>73</v>
      </c>
      <c r="L4" s="34" t="s">
        <v>74</v>
      </c>
      <c r="M4" s="267"/>
      <c r="N4" s="268"/>
      <c r="O4" s="268"/>
      <c r="P4" s="267"/>
      <c r="Q4" s="267"/>
      <c r="R4" s="267"/>
      <c r="S4" s="267"/>
      <c r="T4" s="267"/>
      <c r="U4" s="267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</row>
    <row r="5" spans="1:75" ht="21.75" hidden="1" customHeight="1" x14ac:dyDescent="0.2">
      <c r="A5" s="29">
        <v>33970</v>
      </c>
      <c r="B5" s="30">
        <v>52</v>
      </c>
      <c r="C5" s="30">
        <v>3180</v>
      </c>
      <c r="D5" s="30">
        <v>2777</v>
      </c>
      <c r="E5" s="30">
        <v>260</v>
      </c>
      <c r="F5" s="30">
        <v>41741</v>
      </c>
      <c r="G5" s="30">
        <v>33916</v>
      </c>
      <c r="H5" s="30">
        <v>95</v>
      </c>
      <c r="I5" s="30">
        <v>10803</v>
      </c>
      <c r="J5" s="30">
        <v>10392</v>
      </c>
      <c r="K5" s="30">
        <v>0</v>
      </c>
      <c r="L5" s="30">
        <v>0</v>
      </c>
      <c r="M5" s="267"/>
      <c r="N5" s="268"/>
      <c r="O5" s="268"/>
      <c r="P5" s="266">
        <f t="shared" ref="P5:P68" si="0">K5+I5+F5+C5</f>
        <v>55724</v>
      </c>
      <c r="Q5" s="267"/>
      <c r="R5" s="267"/>
      <c r="S5" s="267"/>
      <c r="T5" s="267"/>
      <c r="U5" s="267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</row>
    <row r="6" spans="1:75" ht="15" hidden="1" customHeight="1" x14ac:dyDescent="0.2">
      <c r="A6" s="29">
        <v>34001</v>
      </c>
      <c r="B6" s="30">
        <v>185</v>
      </c>
      <c r="C6" s="30">
        <v>10479</v>
      </c>
      <c r="D6" s="30">
        <v>7056</v>
      </c>
      <c r="E6" s="30">
        <v>295</v>
      </c>
      <c r="F6" s="30">
        <v>47507</v>
      </c>
      <c r="G6" s="30">
        <v>40251</v>
      </c>
      <c r="H6" s="30">
        <v>253</v>
      </c>
      <c r="I6" s="30">
        <v>28838</v>
      </c>
      <c r="J6" s="30">
        <v>28835</v>
      </c>
      <c r="K6" s="30">
        <v>1545</v>
      </c>
      <c r="L6" s="30">
        <v>1400</v>
      </c>
      <c r="M6" s="267"/>
      <c r="N6" s="268"/>
      <c r="O6" s="268"/>
      <c r="P6" s="266">
        <f t="shared" si="0"/>
        <v>88369</v>
      </c>
      <c r="Q6" s="267"/>
      <c r="R6" s="267"/>
      <c r="S6" s="267"/>
      <c r="T6" s="267"/>
      <c r="U6" s="267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</row>
    <row r="7" spans="1:75" ht="15" hidden="1" customHeight="1" x14ac:dyDescent="0.2">
      <c r="A7" s="29">
        <v>34029</v>
      </c>
      <c r="B7" s="30">
        <v>189</v>
      </c>
      <c r="C7" s="30">
        <v>10954</v>
      </c>
      <c r="D7" s="30">
        <v>8630</v>
      </c>
      <c r="E7" s="30">
        <v>316</v>
      </c>
      <c r="F7" s="30">
        <v>48762</v>
      </c>
      <c r="G7" s="30">
        <v>40321</v>
      </c>
      <c r="H7" s="30">
        <v>204</v>
      </c>
      <c r="I7" s="30">
        <v>22256</v>
      </c>
      <c r="J7" s="30">
        <v>26358</v>
      </c>
      <c r="K7" s="30">
        <v>2942</v>
      </c>
      <c r="L7" s="30">
        <v>1500</v>
      </c>
      <c r="M7" s="267"/>
      <c r="N7" s="268"/>
      <c r="O7" s="268"/>
      <c r="P7" s="266">
        <f t="shared" si="0"/>
        <v>84914</v>
      </c>
      <c r="Q7" s="267"/>
      <c r="R7" s="267"/>
      <c r="S7" s="267"/>
      <c r="T7" s="267"/>
      <c r="U7" s="267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</row>
    <row r="8" spans="1:75" ht="15" hidden="1" customHeight="1" x14ac:dyDescent="0.2">
      <c r="A8" s="29">
        <v>34060</v>
      </c>
      <c r="B8" s="30">
        <v>126</v>
      </c>
      <c r="C8" s="30">
        <v>7515</v>
      </c>
      <c r="D8" s="30">
        <v>6502</v>
      </c>
      <c r="E8" s="30">
        <v>287</v>
      </c>
      <c r="F8" s="30">
        <v>44510</v>
      </c>
      <c r="G8" s="30">
        <v>36846</v>
      </c>
      <c r="H8" s="30">
        <v>243</v>
      </c>
      <c r="I8" s="30">
        <v>24936</v>
      </c>
      <c r="J8" s="30">
        <v>26630</v>
      </c>
      <c r="K8" s="30">
        <v>1372</v>
      </c>
      <c r="L8" s="30">
        <v>1300</v>
      </c>
      <c r="M8" s="267"/>
      <c r="N8" s="268"/>
      <c r="O8" s="268"/>
      <c r="P8" s="266">
        <f t="shared" si="0"/>
        <v>78333</v>
      </c>
      <c r="Q8" s="267"/>
      <c r="R8" s="267"/>
      <c r="S8" s="267"/>
      <c r="T8" s="267"/>
      <c r="U8" s="267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</row>
    <row r="9" spans="1:75" ht="15" hidden="1" customHeight="1" x14ac:dyDescent="0.2">
      <c r="A9" s="29">
        <v>34090</v>
      </c>
      <c r="B9" s="30">
        <v>84</v>
      </c>
      <c r="C9" s="30">
        <v>5167</v>
      </c>
      <c r="D9" s="30">
        <v>4660</v>
      </c>
      <c r="E9" s="30">
        <v>330</v>
      </c>
      <c r="F9" s="30">
        <v>49595</v>
      </c>
      <c r="G9" s="30">
        <v>42195</v>
      </c>
      <c r="H9" s="30">
        <v>158</v>
      </c>
      <c r="I9" s="30">
        <v>18218</v>
      </c>
      <c r="J9" s="30">
        <v>18220</v>
      </c>
      <c r="K9" s="30">
        <v>0</v>
      </c>
      <c r="L9" s="30">
        <v>0</v>
      </c>
      <c r="M9" s="267"/>
      <c r="N9" s="268"/>
      <c r="O9" s="268"/>
      <c r="P9" s="266">
        <f t="shared" si="0"/>
        <v>72980</v>
      </c>
      <c r="Q9" s="267"/>
      <c r="R9" s="267"/>
      <c r="S9" s="267"/>
      <c r="T9" s="267"/>
      <c r="U9" s="267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</row>
    <row r="10" spans="1:75" ht="15" hidden="1" customHeight="1" x14ac:dyDescent="0.2">
      <c r="A10" s="29">
        <v>34121</v>
      </c>
      <c r="B10" s="30">
        <v>176</v>
      </c>
      <c r="C10" s="30">
        <v>9920</v>
      </c>
      <c r="D10" s="30">
        <v>8600</v>
      </c>
      <c r="E10" s="30">
        <v>354</v>
      </c>
      <c r="F10" s="30">
        <v>56757</v>
      </c>
      <c r="G10" s="30">
        <v>51805</v>
      </c>
      <c r="H10" s="30">
        <v>551</v>
      </c>
      <c r="I10" s="30">
        <v>66453</v>
      </c>
      <c r="J10" s="30">
        <v>67476</v>
      </c>
      <c r="K10" s="30">
        <v>0</v>
      </c>
      <c r="L10" s="30">
        <v>0</v>
      </c>
      <c r="M10" s="267"/>
      <c r="N10" s="268"/>
      <c r="O10" s="268"/>
      <c r="P10" s="266">
        <f t="shared" si="0"/>
        <v>133130</v>
      </c>
      <c r="Q10" s="267"/>
      <c r="R10" s="267"/>
      <c r="S10" s="267"/>
      <c r="T10" s="267"/>
      <c r="U10" s="267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</row>
    <row r="11" spans="1:75" ht="15" hidden="1" customHeight="1" x14ac:dyDescent="0.2">
      <c r="A11" s="29">
        <v>34151</v>
      </c>
      <c r="B11" s="30">
        <v>120</v>
      </c>
      <c r="C11" s="30">
        <v>6771</v>
      </c>
      <c r="D11" s="30">
        <v>6184</v>
      </c>
      <c r="E11" s="30">
        <v>321</v>
      </c>
      <c r="F11" s="30">
        <v>52525</v>
      </c>
      <c r="G11" s="30">
        <v>46789</v>
      </c>
      <c r="H11" s="30">
        <v>579</v>
      </c>
      <c r="I11" s="30">
        <v>47397</v>
      </c>
      <c r="J11" s="30">
        <v>50651</v>
      </c>
      <c r="K11" s="30">
        <v>1275</v>
      </c>
      <c r="L11" s="30">
        <v>810</v>
      </c>
      <c r="M11" s="267"/>
      <c r="N11" s="268"/>
      <c r="O11" s="268"/>
      <c r="P11" s="266">
        <f t="shared" si="0"/>
        <v>107968</v>
      </c>
      <c r="Q11" s="267"/>
      <c r="R11" s="267"/>
      <c r="S11" s="267"/>
      <c r="T11" s="267"/>
      <c r="U11" s="267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</row>
    <row r="12" spans="1:75" ht="15" hidden="1" customHeight="1" x14ac:dyDescent="0.2">
      <c r="A12" s="29">
        <v>34182</v>
      </c>
      <c r="B12" s="30">
        <v>145</v>
      </c>
      <c r="C12" s="30">
        <v>8159</v>
      </c>
      <c r="D12" s="30">
        <v>7485</v>
      </c>
      <c r="E12" s="30">
        <v>379</v>
      </c>
      <c r="F12" s="30">
        <v>60509</v>
      </c>
      <c r="G12" s="30">
        <v>52084</v>
      </c>
      <c r="H12" s="30">
        <v>557</v>
      </c>
      <c r="I12" s="30">
        <v>59667</v>
      </c>
      <c r="J12" s="30">
        <v>58404</v>
      </c>
      <c r="K12" s="30">
        <v>1781</v>
      </c>
      <c r="L12" s="30">
        <v>3200</v>
      </c>
      <c r="M12" s="267"/>
      <c r="N12" s="268"/>
      <c r="O12" s="268"/>
      <c r="P12" s="266">
        <f t="shared" si="0"/>
        <v>130116</v>
      </c>
      <c r="Q12" s="267"/>
      <c r="R12" s="267"/>
      <c r="S12" s="267"/>
      <c r="T12" s="267"/>
      <c r="U12" s="267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</row>
    <row r="13" spans="1:75" ht="15" hidden="1" customHeight="1" x14ac:dyDescent="0.2">
      <c r="A13" s="29">
        <v>34213</v>
      </c>
      <c r="B13" s="30">
        <v>143</v>
      </c>
      <c r="C13" s="30">
        <v>8369</v>
      </c>
      <c r="D13" s="30">
        <v>7551</v>
      </c>
      <c r="E13" s="30">
        <v>312</v>
      </c>
      <c r="F13" s="30">
        <v>48426</v>
      </c>
      <c r="G13" s="30">
        <v>40715</v>
      </c>
      <c r="H13" s="30">
        <v>429</v>
      </c>
      <c r="I13" s="30">
        <v>44343</v>
      </c>
      <c r="J13" s="30">
        <v>49002</v>
      </c>
      <c r="K13" s="30">
        <v>0</v>
      </c>
      <c r="L13" s="30">
        <v>0</v>
      </c>
      <c r="M13" s="267"/>
      <c r="N13" s="268"/>
      <c r="O13" s="268"/>
      <c r="P13" s="266">
        <f t="shared" si="0"/>
        <v>101138</v>
      </c>
      <c r="Q13" s="267"/>
      <c r="R13" s="267"/>
      <c r="S13" s="267"/>
      <c r="T13" s="267"/>
      <c r="U13" s="267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</row>
    <row r="14" spans="1:75" ht="15" hidden="1" customHeight="1" x14ac:dyDescent="0.2">
      <c r="A14" s="29">
        <v>34243</v>
      </c>
      <c r="B14" s="30">
        <v>155</v>
      </c>
      <c r="C14" s="30">
        <v>9589</v>
      </c>
      <c r="D14" s="30">
        <v>8468</v>
      </c>
      <c r="E14" s="30">
        <v>264</v>
      </c>
      <c r="F14" s="30">
        <v>43288</v>
      </c>
      <c r="G14" s="30">
        <v>37502</v>
      </c>
      <c r="H14" s="30">
        <v>497</v>
      </c>
      <c r="I14" s="30">
        <v>51001</v>
      </c>
      <c r="J14" s="30">
        <v>53993</v>
      </c>
      <c r="K14" s="30">
        <v>0</v>
      </c>
      <c r="L14" s="30">
        <v>0</v>
      </c>
      <c r="M14" s="267"/>
      <c r="N14" s="268"/>
      <c r="O14" s="268"/>
      <c r="P14" s="266">
        <f t="shared" si="0"/>
        <v>103878</v>
      </c>
      <c r="Q14" s="267"/>
      <c r="R14" s="267"/>
      <c r="S14" s="267"/>
      <c r="T14" s="267"/>
      <c r="U14" s="267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</row>
    <row r="15" spans="1:75" ht="15" hidden="1" customHeight="1" x14ac:dyDescent="0.2">
      <c r="A15" s="29">
        <v>34274</v>
      </c>
      <c r="B15" s="30">
        <v>182</v>
      </c>
      <c r="C15" s="30">
        <v>11015</v>
      </c>
      <c r="D15" s="30">
        <v>8868</v>
      </c>
      <c r="E15" s="30">
        <v>367</v>
      </c>
      <c r="F15" s="30">
        <v>59770</v>
      </c>
      <c r="G15" s="30">
        <v>50421</v>
      </c>
      <c r="H15" s="30">
        <v>331</v>
      </c>
      <c r="I15" s="30">
        <v>39117</v>
      </c>
      <c r="J15" s="30">
        <v>40597</v>
      </c>
      <c r="K15" s="30">
        <v>73</v>
      </c>
      <c r="L15" s="30">
        <v>62</v>
      </c>
      <c r="M15" s="267"/>
      <c r="N15" s="268"/>
      <c r="O15" s="268"/>
      <c r="P15" s="266">
        <f t="shared" si="0"/>
        <v>109975</v>
      </c>
      <c r="Q15" s="267"/>
      <c r="R15" s="267"/>
      <c r="S15" s="267"/>
      <c r="T15" s="267"/>
      <c r="U15" s="267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</row>
    <row r="16" spans="1:75" ht="15" hidden="1" customHeight="1" x14ac:dyDescent="0.2">
      <c r="A16" s="29">
        <v>34304</v>
      </c>
      <c r="B16" s="30">
        <v>150</v>
      </c>
      <c r="C16" s="30">
        <v>9236</v>
      </c>
      <c r="D16" s="30">
        <v>7251</v>
      </c>
      <c r="E16" s="30">
        <v>237</v>
      </c>
      <c r="F16" s="30">
        <v>36418</v>
      </c>
      <c r="G16" s="30">
        <v>32025</v>
      </c>
      <c r="H16" s="30">
        <v>249</v>
      </c>
      <c r="I16" s="30">
        <v>21987</v>
      </c>
      <c r="J16" s="30">
        <v>20264</v>
      </c>
      <c r="K16" s="30">
        <v>0</v>
      </c>
      <c r="L16" s="30">
        <v>0</v>
      </c>
      <c r="M16" s="267"/>
      <c r="N16" s="268"/>
      <c r="O16" s="268"/>
      <c r="P16" s="266">
        <f t="shared" si="0"/>
        <v>67641</v>
      </c>
      <c r="Q16" s="267"/>
      <c r="R16" s="267"/>
      <c r="S16" s="267"/>
      <c r="T16" s="267"/>
      <c r="U16" s="267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</row>
    <row r="17" spans="1:75" ht="15" hidden="1" customHeight="1" x14ac:dyDescent="0.2">
      <c r="A17" s="29">
        <v>34335</v>
      </c>
      <c r="B17" s="30">
        <v>174</v>
      </c>
      <c r="C17" s="30">
        <v>11107</v>
      </c>
      <c r="D17" s="30">
        <v>8272</v>
      </c>
      <c r="E17" s="30">
        <v>232</v>
      </c>
      <c r="F17" s="30">
        <v>37928</v>
      </c>
      <c r="G17" s="30">
        <v>31544</v>
      </c>
      <c r="H17" s="30">
        <v>114</v>
      </c>
      <c r="I17" s="30">
        <v>11378</v>
      </c>
      <c r="J17" s="30">
        <v>12968</v>
      </c>
      <c r="K17" s="30">
        <v>0</v>
      </c>
      <c r="L17" s="30">
        <v>0</v>
      </c>
      <c r="M17" s="267"/>
      <c r="N17" s="268"/>
      <c r="O17" s="268"/>
      <c r="P17" s="266">
        <f t="shared" si="0"/>
        <v>60413</v>
      </c>
      <c r="Q17" s="267"/>
      <c r="R17" s="267"/>
      <c r="S17" s="267"/>
      <c r="T17" s="267"/>
      <c r="U17" s="267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</row>
    <row r="18" spans="1:75" ht="15" hidden="1" customHeight="1" x14ac:dyDescent="0.2">
      <c r="A18" s="29">
        <v>34366</v>
      </c>
      <c r="B18" s="30">
        <v>59</v>
      </c>
      <c r="C18" s="30">
        <v>3853</v>
      </c>
      <c r="D18" s="30">
        <v>3527</v>
      </c>
      <c r="E18" s="30">
        <v>289</v>
      </c>
      <c r="F18" s="30">
        <v>46501</v>
      </c>
      <c r="G18" s="30">
        <v>39323</v>
      </c>
      <c r="H18" s="30">
        <v>429</v>
      </c>
      <c r="I18" s="30">
        <v>41854</v>
      </c>
      <c r="J18" s="30">
        <v>38681</v>
      </c>
      <c r="K18" s="30">
        <v>8961</v>
      </c>
      <c r="L18" s="30">
        <v>13730</v>
      </c>
      <c r="M18" s="267"/>
      <c r="N18" s="268"/>
      <c r="O18" s="268"/>
      <c r="P18" s="266">
        <f t="shared" si="0"/>
        <v>101169</v>
      </c>
      <c r="Q18" s="267"/>
      <c r="R18" s="267"/>
      <c r="S18" s="267"/>
      <c r="T18" s="267"/>
      <c r="U18" s="267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</row>
    <row r="19" spans="1:75" ht="15" hidden="1" customHeight="1" x14ac:dyDescent="0.2">
      <c r="A19" s="29">
        <v>34394</v>
      </c>
      <c r="B19" s="30">
        <v>118</v>
      </c>
      <c r="C19" s="30">
        <v>7079</v>
      </c>
      <c r="D19" s="30">
        <v>5980</v>
      </c>
      <c r="E19" s="30">
        <v>264</v>
      </c>
      <c r="F19" s="30">
        <v>50808</v>
      </c>
      <c r="G19" s="30">
        <v>44623</v>
      </c>
      <c r="H19" s="30">
        <v>400</v>
      </c>
      <c r="I19" s="30">
        <v>36150</v>
      </c>
      <c r="J19" s="30">
        <v>37615</v>
      </c>
      <c r="K19" s="30">
        <v>0</v>
      </c>
      <c r="L19" s="30">
        <v>0</v>
      </c>
      <c r="M19" s="267"/>
      <c r="N19" s="268"/>
      <c r="O19" s="268"/>
      <c r="P19" s="266">
        <f t="shared" si="0"/>
        <v>94037</v>
      </c>
      <c r="Q19" s="267"/>
      <c r="R19" s="267"/>
      <c r="S19" s="267"/>
      <c r="T19" s="267"/>
      <c r="U19" s="267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</row>
    <row r="20" spans="1:75" ht="15" hidden="1" customHeight="1" x14ac:dyDescent="0.2">
      <c r="A20" s="29">
        <v>34425</v>
      </c>
      <c r="B20" s="30">
        <v>194</v>
      </c>
      <c r="C20" s="30">
        <v>11711</v>
      </c>
      <c r="D20" s="30">
        <v>9332</v>
      </c>
      <c r="E20" s="30">
        <v>179</v>
      </c>
      <c r="F20" s="30">
        <v>28932</v>
      </c>
      <c r="G20" s="30">
        <v>25721</v>
      </c>
      <c r="H20" s="30">
        <v>320</v>
      </c>
      <c r="I20" s="30">
        <v>29971</v>
      </c>
      <c r="J20" s="30">
        <v>32768</v>
      </c>
      <c r="K20" s="30">
        <v>181</v>
      </c>
      <c r="L20" s="30">
        <v>185</v>
      </c>
      <c r="M20" s="267"/>
      <c r="N20" s="268"/>
      <c r="O20" s="268"/>
      <c r="P20" s="266">
        <f t="shared" si="0"/>
        <v>70795</v>
      </c>
      <c r="Q20" s="267"/>
      <c r="R20" s="267"/>
      <c r="S20" s="267"/>
      <c r="T20" s="267"/>
      <c r="U20" s="267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</row>
    <row r="21" spans="1:75" ht="15" hidden="1" customHeight="1" x14ac:dyDescent="0.2">
      <c r="A21" s="29">
        <v>34455</v>
      </c>
      <c r="B21" s="30">
        <v>167</v>
      </c>
      <c r="C21" s="30">
        <v>9554</v>
      </c>
      <c r="D21" s="30">
        <v>7968</v>
      </c>
      <c r="E21" s="30">
        <v>251</v>
      </c>
      <c r="F21" s="30">
        <v>39149</v>
      </c>
      <c r="G21" s="30">
        <v>36296</v>
      </c>
      <c r="H21" s="30">
        <v>234</v>
      </c>
      <c r="I21" s="30">
        <v>21737</v>
      </c>
      <c r="J21" s="30">
        <v>24169</v>
      </c>
      <c r="K21" s="30">
        <v>142</v>
      </c>
      <c r="L21" s="30">
        <v>248</v>
      </c>
      <c r="M21" s="267"/>
      <c r="N21" s="268"/>
      <c r="O21" s="268"/>
      <c r="P21" s="266">
        <f t="shared" si="0"/>
        <v>70582</v>
      </c>
      <c r="Q21" s="267"/>
      <c r="R21" s="267"/>
      <c r="S21" s="267"/>
      <c r="T21" s="267"/>
      <c r="U21" s="267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</row>
    <row r="22" spans="1:75" ht="15" hidden="1" customHeight="1" x14ac:dyDescent="0.2">
      <c r="A22" s="29">
        <v>34486</v>
      </c>
      <c r="B22" s="30">
        <v>251</v>
      </c>
      <c r="C22" s="30">
        <v>12558</v>
      </c>
      <c r="D22" s="30">
        <v>14219</v>
      </c>
      <c r="E22" s="30">
        <v>257</v>
      </c>
      <c r="F22" s="30">
        <v>47378</v>
      </c>
      <c r="G22" s="30">
        <v>47286</v>
      </c>
      <c r="H22" s="30">
        <v>339</v>
      </c>
      <c r="I22" s="30">
        <v>35320</v>
      </c>
      <c r="J22" s="30">
        <v>41747</v>
      </c>
      <c r="K22" s="30">
        <v>1526</v>
      </c>
      <c r="L22" s="30">
        <v>4000</v>
      </c>
      <c r="M22" s="267"/>
      <c r="N22" s="268"/>
      <c r="O22" s="268"/>
      <c r="P22" s="266">
        <f t="shared" si="0"/>
        <v>96782</v>
      </c>
      <c r="Q22" s="267"/>
      <c r="R22" s="267"/>
      <c r="S22" s="267"/>
      <c r="T22" s="267"/>
      <c r="U22" s="267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</row>
    <row r="23" spans="1:75" ht="15" hidden="1" customHeight="1" x14ac:dyDescent="0.2">
      <c r="A23" s="29">
        <v>34516</v>
      </c>
      <c r="B23" s="30">
        <v>135</v>
      </c>
      <c r="C23" s="30">
        <v>8218</v>
      </c>
      <c r="D23" s="30">
        <v>7020</v>
      </c>
      <c r="E23" s="30">
        <v>241</v>
      </c>
      <c r="F23" s="30">
        <v>43932</v>
      </c>
      <c r="G23" s="30">
        <v>42151</v>
      </c>
      <c r="H23" s="30">
        <v>271</v>
      </c>
      <c r="I23" s="30">
        <v>26828</v>
      </c>
      <c r="J23" s="30">
        <v>30392</v>
      </c>
      <c r="K23" s="30">
        <v>0</v>
      </c>
      <c r="L23" s="30">
        <v>0</v>
      </c>
      <c r="M23" s="267"/>
      <c r="N23" s="268"/>
      <c r="O23" s="268"/>
      <c r="P23" s="266">
        <f t="shared" si="0"/>
        <v>78978</v>
      </c>
      <c r="Q23" s="267"/>
      <c r="R23" s="267"/>
      <c r="S23" s="267"/>
      <c r="T23" s="267"/>
      <c r="U23" s="267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</row>
    <row r="24" spans="1:75" ht="15" hidden="1" customHeight="1" x14ac:dyDescent="0.2">
      <c r="A24" s="29">
        <v>34547</v>
      </c>
      <c r="B24" s="30">
        <v>126</v>
      </c>
      <c r="C24" s="30">
        <v>7695</v>
      </c>
      <c r="D24" s="30">
        <v>7347</v>
      </c>
      <c r="E24" s="30">
        <v>322</v>
      </c>
      <c r="F24" s="30">
        <v>55068</v>
      </c>
      <c r="G24" s="30">
        <v>53657</v>
      </c>
      <c r="H24" s="30">
        <v>656</v>
      </c>
      <c r="I24" s="30">
        <v>53105</v>
      </c>
      <c r="J24" s="30">
        <v>50824</v>
      </c>
      <c r="K24" s="30">
        <v>0</v>
      </c>
      <c r="L24" s="30">
        <v>0</v>
      </c>
      <c r="M24" s="267"/>
      <c r="N24" s="268"/>
      <c r="O24" s="268"/>
      <c r="P24" s="266">
        <f t="shared" si="0"/>
        <v>115868</v>
      </c>
      <c r="Q24" s="267"/>
      <c r="R24" s="267"/>
      <c r="S24" s="267"/>
      <c r="T24" s="267"/>
      <c r="U24" s="267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</row>
    <row r="25" spans="1:75" ht="15" hidden="1" customHeight="1" x14ac:dyDescent="0.2">
      <c r="A25" s="29">
        <v>34578</v>
      </c>
      <c r="B25" s="30">
        <v>118</v>
      </c>
      <c r="C25" s="30">
        <v>7041</v>
      </c>
      <c r="D25" s="30">
        <v>6801</v>
      </c>
      <c r="E25" s="30">
        <v>358</v>
      </c>
      <c r="F25" s="30">
        <v>59053</v>
      </c>
      <c r="G25" s="30">
        <v>59394</v>
      </c>
      <c r="H25" s="30">
        <v>454</v>
      </c>
      <c r="I25" s="30">
        <v>37244</v>
      </c>
      <c r="J25" s="30">
        <v>39804</v>
      </c>
      <c r="K25" s="30">
        <v>0</v>
      </c>
      <c r="L25" s="30">
        <v>0</v>
      </c>
      <c r="M25" s="267"/>
      <c r="N25" s="268"/>
      <c r="O25" s="268"/>
      <c r="P25" s="266">
        <f t="shared" si="0"/>
        <v>103338</v>
      </c>
      <c r="Q25" s="267"/>
      <c r="R25" s="267"/>
      <c r="S25" s="267"/>
      <c r="T25" s="267"/>
      <c r="U25" s="267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</row>
    <row r="26" spans="1:75" ht="15" hidden="1" customHeight="1" x14ac:dyDescent="0.2">
      <c r="A26" s="29">
        <v>34608</v>
      </c>
      <c r="B26" s="30">
        <v>154</v>
      </c>
      <c r="C26" s="30">
        <v>9369</v>
      </c>
      <c r="D26" s="30">
        <v>9050</v>
      </c>
      <c r="E26" s="30">
        <v>304</v>
      </c>
      <c r="F26" s="30">
        <v>49861</v>
      </c>
      <c r="G26" s="30">
        <v>52118</v>
      </c>
      <c r="H26" s="30">
        <v>281</v>
      </c>
      <c r="I26" s="30">
        <v>25760</v>
      </c>
      <c r="J26" s="30">
        <v>27278</v>
      </c>
      <c r="K26" s="30">
        <v>0</v>
      </c>
      <c r="L26" s="30">
        <v>0</v>
      </c>
      <c r="M26" s="267"/>
      <c r="N26" s="268"/>
      <c r="O26" s="268"/>
      <c r="P26" s="266">
        <f t="shared" si="0"/>
        <v>84990</v>
      </c>
      <c r="Q26" s="267"/>
      <c r="R26" s="267"/>
      <c r="S26" s="267"/>
      <c r="T26" s="267"/>
      <c r="U26" s="267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</row>
    <row r="27" spans="1:75" ht="15" hidden="1" customHeight="1" x14ac:dyDescent="0.2">
      <c r="A27" s="29">
        <v>34639</v>
      </c>
      <c r="B27" s="30">
        <v>137</v>
      </c>
      <c r="C27" s="30">
        <v>8953</v>
      </c>
      <c r="D27" s="30">
        <v>9278</v>
      </c>
      <c r="E27" s="30">
        <v>320</v>
      </c>
      <c r="F27" s="30">
        <v>53473</v>
      </c>
      <c r="G27" s="30">
        <v>53909</v>
      </c>
      <c r="H27" s="30">
        <v>233</v>
      </c>
      <c r="I27" s="30">
        <v>21989</v>
      </c>
      <c r="J27" s="30">
        <v>25514</v>
      </c>
      <c r="K27" s="30">
        <v>910</v>
      </c>
      <c r="L27" s="30">
        <v>1500</v>
      </c>
      <c r="M27" s="267"/>
      <c r="N27" s="268"/>
      <c r="O27" s="268"/>
      <c r="P27" s="266">
        <f t="shared" si="0"/>
        <v>85325</v>
      </c>
      <c r="Q27" s="267"/>
      <c r="R27" s="267"/>
      <c r="S27" s="267"/>
      <c r="T27" s="267"/>
      <c r="U27" s="267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</row>
    <row r="28" spans="1:75" ht="15" hidden="1" customHeight="1" x14ac:dyDescent="0.2">
      <c r="A28" s="29">
        <v>34669</v>
      </c>
      <c r="B28" s="30">
        <v>101</v>
      </c>
      <c r="C28" s="30">
        <v>6035</v>
      </c>
      <c r="D28" s="30">
        <v>6041</v>
      </c>
      <c r="E28" s="30">
        <v>261</v>
      </c>
      <c r="F28" s="30">
        <v>39965</v>
      </c>
      <c r="G28" s="30">
        <v>40603</v>
      </c>
      <c r="H28" s="30">
        <v>248</v>
      </c>
      <c r="I28" s="30">
        <v>27427</v>
      </c>
      <c r="J28" s="30">
        <v>25556</v>
      </c>
      <c r="K28" s="30">
        <v>0</v>
      </c>
      <c r="L28" s="30">
        <v>0</v>
      </c>
      <c r="M28" s="267"/>
      <c r="N28" s="268"/>
      <c r="O28" s="268"/>
      <c r="P28" s="266">
        <f t="shared" si="0"/>
        <v>73427</v>
      </c>
      <c r="Q28" s="267"/>
      <c r="R28" s="267"/>
      <c r="S28" s="267"/>
      <c r="T28" s="267"/>
      <c r="U28" s="267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</row>
    <row r="29" spans="1:75" ht="15" hidden="1" customHeight="1" x14ac:dyDescent="0.2">
      <c r="A29" s="29">
        <v>34700</v>
      </c>
      <c r="B29" s="30">
        <v>85</v>
      </c>
      <c r="C29" s="30">
        <v>5168</v>
      </c>
      <c r="D29" s="30">
        <v>5376</v>
      </c>
      <c r="E29" s="30">
        <v>326</v>
      </c>
      <c r="F29" s="30">
        <v>56823</v>
      </c>
      <c r="G29" s="30">
        <v>56810</v>
      </c>
      <c r="H29" s="30">
        <v>440</v>
      </c>
      <c r="I29" s="30">
        <v>41898</v>
      </c>
      <c r="J29" s="30">
        <v>48953</v>
      </c>
      <c r="K29" s="30">
        <v>0</v>
      </c>
      <c r="L29" s="30">
        <v>0</v>
      </c>
      <c r="M29" s="267"/>
      <c r="N29" s="268"/>
      <c r="O29" s="268"/>
      <c r="P29" s="266">
        <f t="shared" si="0"/>
        <v>103889</v>
      </c>
      <c r="Q29" s="267"/>
      <c r="R29" s="267"/>
      <c r="S29" s="267"/>
      <c r="T29" s="267"/>
      <c r="U29" s="267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</row>
    <row r="30" spans="1:75" ht="15" hidden="1" customHeight="1" x14ac:dyDescent="0.2">
      <c r="A30" s="29">
        <v>34731</v>
      </c>
      <c r="B30" s="30">
        <v>109</v>
      </c>
      <c r="C30" s="30">
        <v>6520</v>
      </c>
      <c r="D30" s="30">
        <v>6658</v>
      </c>
      <c r="E30" s="30">
        <v>326</v>
      </c>
      <c r="F30" s="30">
        <v>51498</v>
      </c>
      <c r="G30" s="30">
        <v>52297</v>
      </c>
      <c r="H30" s="30">
        <v>389</v>
      </c>
      <c r="I30" s="30">
        <v>51654</v>
      </c>
      <c r="J30" s="30">
        <v>58270</v>
      </c>
      <c r="K30" s="30">
        <v>3996</v>
      </c>
      <c r="L30" s="30">
        <v>3500</v>
      </c>
      <c r="M30" s="267"/>
      <c r="N30" s="268"/>
      <c r="O30" s="268"/>
      <c r="P30" s="266">
        <f t="shared" si="0"/>
        <v>113668</v>
      </c>
      <c r="Q30" s="267"/>
      <c r="R30" s="267"/>
      <c r="S30" s="267"/>
      <c r="T30" s="267"/>
      <c r="U30" s="267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</row>
    <row r="31" spans="1:75" ht="15" hidden="1" customHeight="1" x14ac:dyDescent="0.2">
      <c r="A31" s="29">
        <v>34759</v>
      </c>
      <c r="B31" s="30">
        <v>211</v>
      </c>
      <c r="C31" s="30">
        <v>11693</v>
      </c>
      <c r="D31" s="30">
        <v>12083</v>
      </c>
      <c r="E31" s="30">
        <v>362</v>
      </c>
      <c r="F31" s="30">
        <v>55749</v>
      </c>
      <c r="G31" s="30">
        <v>57318</v>
      </c>
      <c r="H31" s="30">
        <v>496</v>
      </c>
      <c r="I31" s="30">
        <v>39706</v>
      </c>
      <c r="J31" s="30">
        <v>36741</v>
      </c>
      <c r="K31" s="30">
        <v>0</v>
      </c>
      <c r="L31" s="30">
        <v>0</v>
      </c>
      <c r="M31" s="267"/>
      <c r="N31" s="268"/>
      <c r="O31" s="268"/>
      <c r="P31" s="266">
        <f t="shared" si="0"/>
        <v>107148</v>
      </c>
      <c r="Q31" s="267"/>
      <c r="R31" s="267"/>
      <c r="S31" s="267"/>
      <c r="T31" s="267"/>
      <c r="U31" s="267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</row>
    <row r="32" spans="1:75" ht="15" hidden="1" customHeight="1" x14ac:dyDescent="0.2">
      <c r="A32" s="29">
        <v>34790</v>
      </c>
      <c r="B32" s="30">
        <v>113</v>
      </c>
      <c r="C32" s="30">
        <v>6576</v>
      </c>
      <c r="D32" s="30">
        <v>6731</v>
      </c>
      <c r="E32" s="30">
        <v>280</v>
      </c>
      <c r="F32" s="30">
        <v>49399</v>
      </c>
      <c r="G32" s="30">
        <v>54326</v>
      </c>
      <c r="H32" s="30">
        <v>432</v>
      </c>
      <c r="I32" s="30">
        <v>46238</v>
      </c>
      <c r="J32" s="30">
        <v>58241</v>
      </c>
      <c r="K32" s="30">
        <v>0</v>
      </c>
      <c r="L32" s="30">
        <v>0</v>
      </c>
      <c r="M32" s="267"/>
      <c r="N32" s="268"/>
      <c r="O32" s="268"/>
      <c r="P32" s="266">
        <f t="shared" si="0"/>
        <v>102213</v>
      </c>
      <c r="Q32" s="267"/>
      <c r="R32" s="267"/>
      <c r="S32" s="267"/>
      <c r="T32" s="267"/>
      <c r="U32" s="267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</row>
    <row r="33" spans="1:75" ht="15" hidden="1" customHeight="1" x14ac:dyDescent="0.2">
      <c r="A33" s="29">
        <v>34820</v>
      </c>
      <c r="B33" s="30">
        <v>207</v>
      </c>
      <c r="C33" s="30">
        <v>12652</v>
      </c>
      <c r="D33" s="30">
        <v>12899</v>
      </c>
      <c r="E33" s="30">
        <v>250</v>
      </c>
      <c r="F33" s="30">
        <v>50015</v>
      </c>
      <c r="G33" s="30">
        <v>54842</v>
      </c>
      <c r="H33" s="30">
        <v>549</v>
      </c>
      <c r="I33" s="30">
        <v>55353</v>
      </c>
      <c r="J33" s="30">
        <v>63384</v>
      </c>
      <c r="K33" s="30">
        <v>0</v>
      </c>
      <c r="L33" s="30">
        <v>0</v>
      </c>
      <c r="M33" s="267"/>
      <c r="N33" s="268"/>
      <c r="O33" s="268"/>
      <c r="P33" s="266">
        <f t="shared" si="0"/>
        <v>118020</v>
      </c>
      <c r="Q33" s="267"/>
      <c r="R33" s="267"/>
      <c r="S33" s="267"/>
      <c r="T33" s="267"/>
      <c r="U33" s="267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</row>
    <row r="34" spans="1:75" ht="15" hidden="1" customHeight="1" x14ac:dyDescent="0.2">
      <c r="A34" s="29">
        <v>34851</v>
      </c>
      <c r="B34" s="30">
        <v>164</v>
      </c>
      <c r="C34" s="30">
        <v>9971</v>
      </c>
      <c r="D34" s="30">
        <v>9962</v>
      </c>
      <c r="E34" s="30">
        <v>341</v>
      </c>
      <c r="F34" s="30">
        <v>52959</v>
      </c>
      <c r="G34" s="30">
        <v>53840</v>
      </c>
      <c r="H34" s="30">
        <v>699</v>
      </c>
      <c r="I34" s="30">
        <v>59869</v>
      </c>
      <c r="J34" s="30">
        <v>73947</v>
      </c>
      <c r="K34" s="30">
        <v>0</v>
      </c>
      <c r="L34" s="30">
        <v>0</v>
      </c>
      <c r="M34" s="267"/>
      <c r="N34" s="268"/>
      <c r="O34" s="268"/>
      <c r="P34" s="266">
        <f t="shared" si="0"/>
        <v>122799</v>
      </c>
      <c r="Q34" s="267"/>
      <c r="R34" s="267"/>
      <c r="S34" s="267"/>
      <c r="T34" s="267"/>
      <c r="U34" s="267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</row>
    <row r="35" spans="1:75" ht="15" hidden="1" customHeight="1" x14ac:dyDescent="0.2">
      <c r="A35" s="29">
        <v>34881</v>
      </c>
      <c r="B35" s="30">
        <v>106</v>
      </c>
      <c r="C35" s="30">
        <v>5896</v>
      </c>
      <c r="D35" s="30">
        <v>5817</v>
      </c>
      <c r="E35" s="30">
        <v>385</v>
      </c>
      <c r="F35" s="30">
        <v>63044</v>
      </c>
      <c r="G35" s="30">
        <v>61711</v>
      </c>
      <c r="H35" s="30">
        <v>194</v>
      </c>
      <c r="I35" s="30">
        <v>26949</v>
      </c>
      <c r="J35" s="30">
        <v>25399</v>
      </c>
      <c r="K35" s="30">
        <v>0</v>
      </c>
      <c r="L35" s="30">
        <v>0</v>
      </c>
      <c r="M35" s="267"/>
      <c r="N35" s="268"/>
      <c r="O35" s="268"/>
      <c r="P35" s="266">
        <f t="shared" si="0"/>
        <v>95889</v>
      </c>
      <c r="Q35" s="267"/>
      <c r="R35" s="267"/>
      <c r="S35" s="267"/>
      <c r="T35" s="267"/>
      <c r="U35" s="267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</row>
    <row r="36" spans="1:75" ht="15" hidden="1" customHeight="1" x14ac:dyDescent="0.2">
      <c r="A36" s="29">
        <v>34912</v>
      </c>
      <c r="B36" s="30">
        <v>174</v>
      </c>
      <c r="C36" s="30">
        <v>10055</v>
      </c>
      <c r="D36" s="30">
        <v>10337</v>
      </c>
      <c r="E36" s="30">
        <v>407</v>
      </c>
      <c r="F36" s="30">
        <v>69002</v>
      </c>
      <c r="G36" s="30">
        <v>69861</v>
      </c>
      <c r="H36" s="30">
        <v>367</v>
      </c>
      <c r="I36" s="30">
        <v>36897</v>
      </c>
      <c r="J36" s="30">
        <v>43357</v>
      </c>
      <c r="K36" s="30">
        <v>0</v>
      </c>
      <c r="L36" s="30">
        <v>0</v>
      </c>
      <c r="M36" s="267"/>
      <c r="N36" s="268"/>
      <c r="O36" s="268"/>
      <c r="P36" s="266">
        <f t="shared" si="0"/>
        <v>115954</v>
      </c>
      <c r="Q36" s="267"/>
      <c r="R36" s="267"/>
      <c r="S36" s="267"/>
      <c r="T36" s="267"/>
      <c r="U36" s="267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</row>
    <row r="37" spans="1:75" ht="15" hidden="1" customHeight="1" x14ac:dyDescent="0.2">
      <c r="A37" s="29">
        <v>34943</v>
      </c>
      <c r="B37" s="30">
        <v>176</v>
      </c>
      <c r="C37" s="30">
        <v>10872</v>
      </c>
      <c r="D37" s="30">
        <v>12150</v>
      </c>
      <c r="E37" s="30">
        <v>321</v>
      </c>
      <c r="F37" s="30">
        <v>50031</v>
      </c>
      <c r="G37" s="30">
        <v>50520</v>
      </c>
      <c r="H37" s="30">
        <v>316</v>
      </c>
      <c r="I37" s="30">
        <v>38025</v>
      </c>
      <c r="J37" s="30">
        <v>47053</v>
      </c>
      <c r="K37" s="30">
        <v>0</v>
      </c>
      <c r="L37" s="30">
        <v>0</v>
      </c>
      <c r="M37" s="267"/>
      <c r="N37" s="268"/>
      <c r="O37" s="268"/>
      <c r="P37" s="266">
        <f t="shared" si="0"/>
        <v>98928</v>
      </c>
      <c r="Q37" s="267"/>
      <c r="R37" s="267"/>
      <c r="S37" s="267"/>
      <c r="T37" s="267"/>
      <c r="U37" s="267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</row>
    <row r="38" spans="1:75" ht="15" hidden="1" customHeight="1" x14ac:dyDescent="0.2">
      <c r="A38" s="29">
        <v>34973</v>
      </c>
      <c r="B38" s="30">
        <v>178</v>
      </c>
      <c r="C38" s="30">
        <v>10124</v>
      </c>
      <c r="D38" s="30">
        <v>10348</v>
      </c>
      <c r="E38" s="30">
        <v>309</v>
      </c>
      <c r="F38" s="30">
        <v>52698</v>
      </c>
      <c r="G38" s="30">
        <v>53797</v>
      </c>
      <c r="H38" s="30">
        <v>148</v>
      </c>
      <c r="I38" s="30">
        <v>15673</v>
      </c>
      <c r="J38" s="30">
        <v>16367</v>
      </c>
      <c r="K38" s="30">
        <v>0</v>
      </c>
      <c r="L38" s="30">
        <v>0</v>
      </c>
      <c r="M38" s="267"/>
      <c r="N38" s="268"/>
      <c r="O38" s="268"/>
      <c r="P38" s="266">
        <f t="shared" si="0"/>
        <v>78495</v>
      </c>
      <c r="Q38" s="267"/>
      <c r="R38" s="267"/>
      <c r="S38" s="267"/>
      <c r="T38" s="267"/>
      <c r="U38" s="267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</row>
    <row r="39" spans="1:75" ht="15" hidden="1" customHeight="1" x14ac:dyDescent="0.2">
      <c r="A39" s="29">
        <v>35004</v>
      </c>
      <c r="B39" s="30">
        <v>242</v>
      </c>
      <c r="C39" s="30">
        <v>13694</v>
      </c>
      <c r="D39" s="30">
        <v>14866</v>
      </c>
      <c r="E39" s="30">
        <v>322</v>
      </c>
      <c r="F39" s="30">
        <v>49574</v>
      </c>
      <c r="G39" s="30">
        <v>48564</v>
      </c>
      <c r="H39" s="30">
        <v>439</v>
      </c>
      <c r="I39" s="30">
        <v>59566</v>
      </c>
      <c r="J39" s="30">
        <v>68406</v>
      </c>
      <c r="K39" s="30">
        <v>2773</v>
      </c>
      <c r="L39" s="30">
        <v>3900</v>
      </c>
      <c r="M39" s="267"/>
      <c r="N39" s="268"/>
      <c r="O39" s="268"/>
      <c r="P39" s="266">
        <f t="shared" si="0"/>
        <v>125607</v>
      </c>
      <c r="Q39" s="267"/>
      <c r="R39" s="267"/>
      <c r="S39" s="267"/>
      <c r="T39" s="267"/>
      <c r="U39" s="267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</row>
    <row r="40" spans="1:75" ht="15" hidden="1" customHeight="1" x14ac:dyDescent="0.2">
      <c r="A40" s="29">
        <v>35034</v>
      </c>
      <c r="B40" s="30">
        <v>129</v>
      </c>
      <c r="C40" s="30">
        <v>7613</v>
      </c>
      <c r="D40" s="30">
        <v>7759</v>
      </c>
      <c r="E40" s="30">
        <v>299</v>
      </c>
      <c r="F40" s="30">
        <v>45332</v>
      </c>
      <c r="G40" s="30">
        <v>44435</v>
      </c>
      <c r="H40" s="30">
        <v>85</v>
      </c>
      <c r="I40" s="30">
        <v>10909</v>
      </c>
      <c r="J40" s="30">
        <v>11686</v>
      </c>
      <c r="K40" s="30">
        <v>0</v>
      </c>
      <c r="L40" s="30">
        <v>0</v>
      </c>
      <c r="M40" s="267"/>
      <c r="N40" s="268"/>
      <c r="O40" s="268"/>
      <c r="P40" s="266">
        <f t="shared" si="0"/>
        <v>63854</v>
      </c>
      <c r="Q40" s="267"/>
      <c r="R40" s="267"/>
      <c r="S40" s="267"/>
      <c r="T40" s="267"/>
      <c r="U40" s="267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</row>
    <row r="41" spans="1:75" ht="15" hidden="1" customHeight="1" x14ac:dyDescent="0.2">
      <c r="A41" s="29">
        <v>35065</v>
      </c>
      <c r="B41" s="30">
        <v>208</v>
      </c>
      <c r="C41" s="30">
        <v>12237</v>
      </c>
      <c r="D41" s="30">
        <v>12047</v>
      </c>
      <c r="E41" s="30">
        <v>218</v>
      </c>
      <c r="F41" s="30">
        <v>36767</v>
      </c>
      <c r="G41" s="30">
        <v>34369</v>
      </c>
      <c r="H41" s="30">
        <v>455</v>
      </c>
      <c r="I41" s="30">
        <v>46813</v>
      </c>
      <c r="J41" s="30">
        <v>56139</v>
      </c>
      <c r="K41" s="30">
        <v>59</v>
      </c>
      <c r="L41" s="30">
        <v>60</v>
      </c>
      <c r="M41" s="267"/>
      <c r="N41" s="268"/>
      <c r="O41" s="268"/>
      <c r="P41" s="266">
        <f t="shared" si="0"/>
        <v>95876</v>
      </c>
      <c r="Q41" s="267"/>
      <c r="R41" s="267"/>
      <c r="S41" s="267"/>
      <c r="T41" s="267"/>
      <c r="U41" s="267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</row>
    <row r="42" spans="1:75" ht="15" hidden="1" customHeight="1" x14ac:dyDescent="0.2">
      <c r="A42" s="29">
        <v>35096</v>
      </c>
      <c r="B42" s="30">
        <v>216</v>
      </c>
      <c r="C42" s="30">
        <v>12137</v>
      </c>
      <c r="D42" s="30">
        <v>12213</v>
      </c>
      <c r="E42" s="30">
        <v>242</v>
      </c>
      <c r="F42" s="30">
        <v>41197</v>
      </c>
      <c r="G42" s="30">
        <v>41087</v>
      </c>
      <c r="H42" s="30">
        <v>261</v>
      </c>
      <c r="I42" s="30">
        <v>26753</v>
      </c>
      <c r="J42" s="30">
        <v>32256</v>
      </c>
      <c r="K42" s="30">
        <v>0</v>
      </c>
      <c r="L42" s="30">
        <v>0</v>
      </c>
      <c r="M42" s="267"/>
      <c r="N42" s="268"/>
      <c r="O42" s="268"/>
      <c r="P42" s="266">
        <f t="shared" si="0"/>
        <v>80087</v>
      </c>
      <c r="Q42" s="267"/>
      <c r="R42" s="267"/>
      <c r="S42" s="267"/>
      <c r="T42" s="267"/>
      <c r="U42" s="267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</row>
    <row r="43" spans="1:75" ht="15" hidden="1" customHeight="1" x14ac:dyDescent="0.2">
      <c r="A43" s="29">
        <v>35125</v>
      </c>
      <c r="B43" s="30">
        <v>221</v>
      </c>
      <c r="C43" s="30">
        <v>11898</v>
      </c>
      <c r="D43" s="30">
        <v>12964</v>
      </c>
      <c r="E43" s="30">
        <v>230</v>
      </c>
      <c r="F43" s="30">
        <v>37304</v>
      </c>
      <c r="G43" s="30">
        <v>35714</v>
      </c>
      <c r="H43" s="30">
        <v>147</v>
      </c>
      <c r="I43" s="30">
        <v>14717</v>
      </c>
      <c r="J43" s="30">
        <v>19284</v>
      </c>
      <c r="K43" s="30">
        <v>0</v>
      </c>
      <c r="L43" s="30">
        <v>0</v>
      </c>
      <c r="M43" s="267"/>
      <c r="N43" s="268"/>
      <c r="O43" s="268"/>
      <c r="P43" s="266">
        <f t="shared" si="0"/>
        <v>63919</v>
      </c>
      <c r="Q43" s="267"/>
      <c r="R43" s="267"/>
      <c r="S43" s="267"/>
      <c r="T43" s="267"/>
      <c r="U43" s="267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</row>
    <row r="44" spans="1:75" ht="15" hidden="1" customHeight="1" x14ac:dyDescent="0.2">
      <c r="A44" s="29">
        <v>35156</v>
      </c>
      <c r="B44" s="30">
        <v>166</v>
      </c>
      <c r="C44" s="30">
        <v>9716</v>
      </c>
      <c r="D44" s="30">
        <v>10706</v>
      </c>
      <c r="E44" s="30">
        <v>235</v>
      </c>
      <c r="F44" s="30">
        <v>39471</v>
      </c>
      <c r="G44" s="30">
        <v>37962</v>
      </c>
      <c r="H44" s="30">
        <v>260</v>
      </c>
      <c r="I44" s="30">
        <v>30204</v>
      </c>
      <c r="J44" s="30">
        <v>32848</v>
      </c>
      <c r="K44" s="30">
        <v>0</v>
      </c>
      <c r="L44" s="30">
        <v>0</v>
      </c>
      <c r="M44" s="267"/>
      <c r="N44" s="268"/>
      <c r="O44" s="268"/>
      <c r="P44" s="266">
        <f t="shared" si="0"/>
        <v>79391</v>
      </c>
      <c r="Q44" s="267"/>
      <c r="R44" s="267"/>
      <c r="S44" s="267"/>
      <c r="T44" s="267"/>
      <c r="U44" s="267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</row>
    <row r="45" spans="1:75" ht="15" hidden="1" customHeight="1" x14ac:dyDescent="0.2">
      <c r="A45" s="29">
        <v>35186</v>
      </c>
      <c r="B45" s="30">
        <v>162</v>
      </c>
      <c r="C45" s="30">
        <v>9725</v>
      </c>
      <c r="D45" s="30">
        <v>9917</v>
      </c>
      <c r="E45" s="30">
        <v>269</v>
      </c>
      <c r="F45" s="30">
        <v>47829</v>
      </c>
      <c r="G45" s="30">
        <v>49571</v>
      </c>
      <c r="H45" s="30">
        <v>172</v>
      </c>
      <c r="I45" s="30">
        <v>19997</v>
      </c>
      <c r="J45" s="30">
        <v>24070</v>
      </c>
      <c r="K45" s="30">
        <v>0</v>
      </c>
      <c r="L45" s="30">
        <v>0</v>
      </c>
      <c r="M45" s="267"/>
      <c r="N45" s="268"/>
      <c r="O45" s="268"/>
      <c r="P45" s="266">
        <f t="shared" si="0"/>
        <v>77551</v>
      </c>
      <c r="Q45" s="267"/>
      <c r="R45" s="267"/>
      <c r="S45" s="267"/>
      <c r="T45" s="267"/>
      <c r="U45" s="267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</row>
    <row r="46" spans="1:75" ht="15" hidden="1" customHeight="1" x14ac:dyDescent="0.2">
      <c r="A46" s="29">
        <v>35217</v>
      </c>
      <c r="B46" s="30">
        <v>273</v>
      </c>
      <c r="C46" s="30">
        <v>15440</v>
      </c>
      <c r="D46" s="30">
        <v>16665</v>
      </c>
      <c r="E46" s="30">
        <v>270</v>
      </c>
      <c r="F46" s="30">
        <v>45577</v>
      </c>
      <c r="G46" s="30">
        <v>45662</v>
      </c>
      <c r="H46" s="30">
        <v>209</v>
      </c>
      <c r="I46" s="30">
        <v>22456</v>
      </c>
      <c r="J46" s="30">
        <v>28201</v>
      </c>
      <c r="K46" s="30">
        <v>29458</v>
      </c>
      <c r="L46" s="30">
        <v>214000</v>
      </c>
      <c r="M46" s="267"/>
      <c r="N46" s="268"/>
      <c r="O46" s="268"/>
      <c r="P46" s="266">
        <f t="shared" si="0"/>
        <v>112931</v>
      </c>
      <c r="Q46" s="267"/>
      <c r="R46" s="267"/>
      <c r="S46" s="267"/>
      <c r="T46" s="267"/>
      <c r="U46" s="267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</row>
    <row r="47" spans="1:75" ht="15" hidden="1" customHeight="1" x14ac:dyDescent="0.2">
      <c r="A47" s="29">
        <v>35247</v>
      </c>
      <c r="B47" s="30">
        <v>230</v>
      </c>
      <c r="C47" s="30">
        <v>13096</v>
      </c>
      <c r="D47" s="30">
        <v>14873</v>
      </c>
      <c r="E47" s="30">
        <v>281</v>
      </c>
      <c r="F47" s="30">
        <v>51336</v>
      </c>
      <c r="G47" s="30">
        <v>55839</v>
      </c>
      <c r="H47" s="30">
        <v>245</v>
      </c>
      <c r="I47" s="30">
        <v>27404</v>
      </c>
      <c r="J47" s="30">
        <v>36791</v>
      </c>
      <c r="K47" s="30">
        <v>0</v>
      </c>
      <c r="L47" s="30">
        <v>0</v>
      </c>
      <c r="M47" s="267"/>
      <c r="N47" s="268"/>
      <c r="O47" s="268"/>
      <c r="P47" s="266">
        <f t="shared" si="0"/>
        <v>91836</v>
      </c>
      <c r="Q47" s="267"/>
      <c r="R47" s="267"/>
      <c r="S47" s="267"/>
      <c r="T47" s="267"/>
      <c r="U47" s="267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</row>
    <row r="48" spans="1:75" ht="15" hidden="1" customHeight="1" x14ac:dyDescent="0.2">
      <c r="A48" s="29">
        <v>35278</v>
      </c>
      <c r="B48" s="30">
        <v>296</v>
      </c>
      <c r="C48" s="30">
        <v>16847</v>
      </c>
      <c r="D48" s="30">
        <v>18491</v>
      </c>
      <c r="E48" s="30">
        <v>261</v>
      </c>
      <c r="F48" s="30">
        <v>42480</v>
      </c>
      <c r="G48" s="30">
        <v>43083</v>
      </c>
      <c r="H48" s="30">
        <v>277</v>
      </c>
      <c r="I48" s="30">
        <v>28406</v>
      </c>
      <c r="J48" s="30">
        <v>33340</v>
      </c>
      <c r="K48" s="30">
        <v>0</v>
      </c>
      <c r="L48" s="30">
        <v>0</v>
      </c>
      <c r="M48" s="267"/>
      <c r="N48" s="268"/>
      <c r="O48" s="268"/>
      <c r="P48" s="266">
        <f t="shared" si="0"/>
        <v>87733</v>
      </c>
      <c r="Q48" s="267"/>
      <c r="R48" s="267"/>
      <c r="S48" s="267"/>
      <c r="T48" s="267"/>
      <c r="U48" s="267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</row>
    <row r="49" spans="1:75" ht="15" hidden="1" customHeight="1" x14ac:dyDescent="0.2">
      <c r="A49" s="29">
        <v>35309</v>
      </c>
      <c r="B49" s="30">
        <v>234</v>
      </c>
      <c r="C49" s="30">
        <v>12680</v>
      </c>
      <c r="D49" s="30">
        <v>13359</v>
      </c>
      <c r="E49" s="30">
        <v>245</v>
      </c>
      <c r="F49" s="30">
        <v>42049</v>
      </c>
      <c r="G49" s="30">
        <v>45688</v>
      </c>
      <c r="H49" s="30">
        <v>203</v>
      </c>
      <c r="I49" s="30">
        <v>19397</v>
      </c>
      <c r="J49" s="30">
        <v>25937</v>
      </c>
      <c r="K49" s="30">
        <v>0</v>
      </c>
      <c r="L49" s="30">
        <v>0</v>
      </c>
      <c r="M49" s="267"/>
      <c r="N49" s="268"/>
      <c r="O49" s="268"/>
      <c r="P49" s="266">
        <f t="shared" si="0"/>
        <v>74126</v>
      </c>
      <c r="Q49" s="267"/>
      <c r="R49" s="267"/>
      <c r="S49" s="267"/>
      <c r="T49" s="267"/>
      <c r="U49" s="267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</row>
    <row r="50" spans="1:75" ht="15" hidden="1" customHeight="1" x14ac:dyDescent="0.2">
      <c r="A50" s="29">
        <v>35339</v>
      </c>
      <c r="B50" s="30">
        <v>200</v>
      </c>
      <c r="C50" s="30">
        <v>11188</v>
      </c>
      <c r="D50" s="30">
        <v>12053</v>
      </c>
      <c r="E50" s="30">
        <v>332</v>
      </c>
      <c r="F50" s="30">
        <v>52212</v>
      </c>
      <c r="G50" s="30">
        <v>54103</v>
      </c>
      <c r="H50" s="30">
        <v>265</v>
      </c>
      <c r="I50" s="30">
        <v>37432</v>
      </c>
      <c r="J50" s="30">
        <v>47989</v>
      </c>
      <c r="K50" s="30">
        <v>734</v>
      </c>
      <c r="L50" s="30">
        <v>500</v>
      </c>
      <c r="M50" s="267"/>
      <c r="N50" s="268"/>
      <c r="O50" s="268"/>
      <c r="P50" s="266">
        <f t="shared" si="0"/>
        <v>101566</v>
      </c>
      <c r="Q50" s="267"/>
      <c r="R50" s="267"/>
      <c r="S50" s="267"/>
      <c r="T50" s="267"/>
      <c r="U50" s="267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</row>
    <row r="51" spans="1:75" ht="15" hidden="1" customHeight="1" x14ac:dyDescent="0.2">
      <c r="A51" s="29">
        <v>35370</v>
      </c>
      <c r="B51" s="30">
        <v>216</v>
      </c>
      <c r="C51" s="30">
        <v>12130</v>
      </c>
      <c r="D51" s="30">
        <v>13952</v>
      </c>
      <c r="E51" s="30">
        <v>212</v>
      </c>
      <c r="F51" s="30">
        <v>36351</v>
      </c>
      <c r="G51" s="30">
        <v>37790</v>
      </c>
      <c r="H51" s="30">
        <v>401</v>
      </c>
      <c r="I51" s="30">
        <v>30623</v>
      </c>
      <c r="J51" s="30">
        <v>36834</v>
      </c>
      <c r="K51" s="30">
        <v>930</v>
      </c>
      <c r="L51" s="30">
        <v>1023</v>
      </c>
      <c r="M51" s="267"/>
      <c r="N51" s="268"/>
      <c r="O51" s="268"/>
      <c r="P51" s="266">
        <f t="shared" si="0"/>
        <v>80034</v>
      </c>
      <c r="Q51" s="267"/>
      <c r="R51" s="267"/>
      <c r="S51" s="267"/>
      <c r="T51" s="267"/>
      <c r="U51" s="267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86"/>
      <c r="AV51" s="186"/>
      <c r="AW51" s="186"/>
      <c r="AX51" s="186"/>
      <c r="AY51" s="186"/>
      <c r="AZ51" s="186"/>
      <c r="BA51" s="186"/>
      <c r="BB51" s="186"/>
      <c r="BC51" s="186"/>
      <c r="BD51" s="186"/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</row>
    <row r="52" spans="1:75" ht="15" hidden="1" customHeight="1" x14ac:dyDescent="0.2">
      <c r="A52" s="29">
        <v>35400</v>
      </c>
      <c r="B52" s="30">
        <v>194</v>
      </c>
      <c r="C52" s="30">
        <v>10939</v>
      </c>
      <c r="D52" s="30">
        <v>11472</v>
      </c>
      <c r="E52" s="30">
        <v>193</v>
      </c>
      <c r="F52" s="30">
        <v>33528</v>
      </c>
      <c r="G52" s="30">
        <v>34921</v>
      </c>
      <c r="H52" s="30">
        <v>195</v>
      </c>
      <c r="I52" s="30">
        <v>20786</v>
      </c>
      <c r="J52" s="30">
        <v>33363</v>
      </c>
      <c r="K52" s="30">
        <v>1249</v>
      </c>
      <c r="L52" s="30">
        <v>2500</v>
      </c>
      <c r="M52" s="267"/>
      <c r="N52" s="268"/>
      <c r="O52" s="268"/>
      <c r="P52" s="266">
        <f t="shared" si="0"/>
        <v>66502</v>
      </c>
      <c r="Q52" s="267"/>
      <c r="R52" s="267"/>
      <c r="S52" s="267"/>
      <c r="T52" s="267"/>
      <c r="U52" s="267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</row>
    <row r="53" spans="1:75" ht="15" hidden="1" customHeight="1" x14ac:dyDescent="0.2">
      <c r="A53" s="29">
        <v>35431</v>
      </c>
      <c r="B53" s="30">
        <v>167</v>
      </c>
      <c r="C53" s="30">
        <v>9366</v>
      </c>
      <c r="D53" s="30">
        <v>9971</v>
      </c>
      <c r="E53" s="30">
        <v>192</v>
      </c>
      <c r="F53" s="30">
        <v>30637</v>
      </c>
      <c r="G53" s="30">
        <v>32414</v>
      </c>
      <c r="H53" s="30">
        <v>131</v>
      </c>
      <c r="I53" s="30">
        <v>13232</v>
      </c>
      <c r="J53" s="30">
        <v>15862</v>
      </c>
      <c r="K53" s="30">
        <v>0</v>
      </c>
      <c r="L53" s="30">
        <v>0</v>
      </c>
      <c r="M53" s="267"/>
      <c r="N53" s="268"/>
      <c r="O53" s="268"/>
      <c r="P53" s="266">
        <f t="shared" si="0"/>
        <v>53235</v>
      </c>
      <c r="Q53" s="267"/>
      <c r="R53" s="267"/>
      <c r="S53" s="267"/>
      <c r="T53" s="267"/>
      <c r="U53" s="267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</row>
    <row r="54" spans="1:75" ht="15" hidden="1" customHeight="1" x14ac:dyDescent="0.2">
      <c r="A54" s="29">
        <v>35462</v>
      </c>
      <c r="B54" s="30">
        <v>181</v>
      </c>
      <c r="C54" s="30">
        <v>9739</v>
      </c>
      <c r="D54" s="30">
        <v>10726</v>
      </c>
      <c r="E54" s="30">
        <v>175</v>
      </c>
      <c r="F54" s="30">
        <v>27678</v>
      </c>
      <c r="G54" s="30">
        <v>28499</v>
      </c>
      <c r="H54" s="30">
        <v>232</v>
      </c>
      <c r="I54" s="30">
        <v>36889</v>
      </c>
      <c r="J54" s="30">
        <v>59505</v>
      </c>
      <c r="K54" s="30">
        <v>360</v>
      </c>
      <c r="L54" s="30">
        <v>420</v>
      </c>
      <c r="M54" s="267"/>
      <c r="N54" s="268"/>
      <c r="O54" s="268"/>
      <c r="P54" s="266">
        <f t="shared" si="0"/>
        <v>74666</v>
      </c>
      <c r="Q54" s="267"/>
      <c r="R54" s="267"/>
      <c r="S54" s="267"/>
      <c r="T54" s="267"/>
      <c r="U54" s="267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</row>
    <row r="55" spans="1:75" ht="15" hidden="1" customHeight="1" x14ac:dyDescent="0.2">
      <c r="A55" s="29">
        <v>35490</v>
      </c>
      <c r="B55" s="30">
        <v>164</v>
      </c>
      <c r="C55" s="30">
        <v>9604</v>
      </c>
      <c r="D55" s="30">
        <v>11389</v>
      </c>
      <c r="E55" s="30">
        <v>179</v>
      </c>
      <c r="F55" s="30">
        <v>30332</v>
      </c>
      <c r="G55" s="30">
        <v>37043</v>
      </c>
      <c r="H55" s="30">
        <v>143</v>
      </c>
      <c r="I55" s="30">
        <v>22922</v>
      </c>
      <c r="J55" s="30">
        <v>34070</v>
      </c>
      <c r="K55" s="30">
        <v>1482</v>
      </c>
      <c r="L55" s="30">
        <v>2000</v>
      </c>
      <c r="M55" s="267"/>
      <c r="N55" s="268"/>
      <c r="O55" s="268"/>
      <c r="P55" s="266">
        <f t="shared" si="0"/>
        <v>64340</v>
      </c>
      <c r="Q55" s="267"/>
      <c r="R55" s="267"/>
      <c r="S55" s="267"/>
      <c r="T55" s="267"/>
      <c r="U55" s="267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</row>
    <row r="56" spans="1:75" ht="15" hidden="1" customHeight="1" x14ac:dyDescent="0.2">
      <c r="A56" s="29">
        <v>35521</v>
      </c>
      <c r="B56" s="30">
        <v>149</v>
      </c>
      <c r="C56" s="30">
        <v>8856</v>
      </c>
      <c r="D56" s="30">
        <v>10014</v>
      </c>
      <c r="E56" s="30">
        <v>197</v>
      </c>
      <c r="F56" s="30">
        <v>35850</v>
      </c>
      <c r="G56" s="30">
        <v>44233</v>
      </c>
      <c r="H56" s="30">
        <v>622</v>
      </c>
      <c r="I56" s="30">
        <v>29084</v>
      </c>
      <c r="J56" s="30">
        <v>35177</v>
      </c>
      <c r="K56" s="30">
        <v>10319</v>
      </c>
      <c r="L56" s="30">
        <v>31000</v>
      </c>
      <c r="M56" s="267"/>
      <c r="N56" s="268"/>
      <c r="O56" s="268"/>
      <c r="P56" s="266">
        <f t="shared" si="0"/>
        <v>84109</v>
      </c>
      <c r="Q56" s="267"/>
      <c r="R56" s="267"/>
      <c r="S56" s="267"/>
      <c r="T56" s="267"/>
      <c r="U56" s="267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</row>
    <row r="57" spans="1:75" ht="15" hidden="1" customHeight="1" x14ac:dyDescent="0.2">
      <c r="A57" s="29">
        <v>35551</v>
      </c>
      <c r="B57" s="30">
        <v>197</v>
      </c>
      <c r="C57" s="30">
        <v>10621</v>
      </c>
      <c r="D57" s="30">
        <v>11138</v>
      </c>
      <c r="E57" s="30">
        <v>162</v>
      </c>
      <c r="F57" s="30">
        <v>27820</v>
      </c>
      <c r="G57" s="30">
        <v>34918</v>
      </c>
      <c r="H57" s="30">
        <v>333</v>
      </c>
      <c r="I57" s="30">
        <v>38409</v>
      </c>
      <c r="J57" s="30">
        <v>56869</v>
      </c>
      <c r="K57" s="30">
        <v>3111</v>
      </c>
      <c r="L57" s="30">
        <v>6200</v>
      </c>
      <c r="M57" s="267"/>
      <c r="N57" s="268"/>
      <c r="O57" s="268"/>
      <c r="P57" s="266">
        <f t="shared" si="0"/>
        <v>79961</v>
      </c>
      <c r="Q57" s="267"/>
      <c r="R57" s="267"/>
      <c r="S57" s="267"/>
      <c r="T57" s="267"/>
      <c r="U57" s="267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</row>
    <row r="58" spans="1:75" ht="15" hidden="1" customHeight="1" x14ac:dyDescent="0.2">
      <c r="A58" s="29">
        <v>35582</v>
      </c>
      <c r="B58" s="30">
        <v>272</v>
      </c>
      <c r="C58" s="30">
        <v>15257</v>
      </c>
      <c r="D58" s="30">
        <v>18816</v>
      </c>
      <c r="E58" s="30">
        <v>220</v>
      </c>
      <c r="F58" s="30">
        <v>39421</v>
      </c>
      <c r="G58" s="30">
        <v>49547</v>
      </c>
      <c r="H58" s="30">
        <v>147</v>
      </c>
      <c r="I58" s="30">
        <v>21227</v>
      </c>
      <c r="J58" s="30">
        <v>27558</v>
      </c>
      <c r="K58" s="30">
        <v>2459</v>
      </c>
      <c r="L58" s="30">
        <v>5336</v>
      </c>
      <c r="M58" s="267"/>
      <c r="N58" s="268"/>
      <c r="O58" s="268"/>
      <c r="P58" s="266">
        <f t="shared" si="0"/>
        <v>78364</v>
      </c>
      <c r="Q58" s="267"/>
      <c r="R58" s="267"/>
      <c r="S58" s="267"/>
      <c r="T58" s="267"/>
      <c r="U58" s="267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</row>
    <row r="59" spans="1:75" ht="15" hidden="1" customHeight="1" x14ac:dyDescent="0.2">
      <c r="A59" s="29">
        <v>35612</v>
      </c>
      <c r="B59" s="30">
        <v>205</v>
      </c>
      <c r="C59" s="30">
        <v>11010</v>
      </c>
      <c r="D59" s="30">
        <v>12668</v>
      </c>
      <c r="E59" s="30">
        <v>191</v>
      </c>
      <c r="F59" s="30">
        <v>31122</v>
      </c>
      <c r="G59" s="30">
        <v>36334</v>
      </c>
      <c r="H59" s="30">
        <v>440</v>
      </c>
      <c r="I59" s="30">
        <v>56033</v>
      </c>
      <c r="J59" s="30">
        <v>78485</v>
      </c>
      <c r="K59" s="30">
        <v>501</v>
      </c>
      <c r="L59" s="30">
        <v>600</v>
      </c>
      <c r="M59" s="267"/>
      <c r="N59" s="268"/>
      <c r="O59" s="268"/>
      <c r="P59" s="266">
        <f t="shared" si="0"/>
        <v>98666</v>
      </c>
      <c r="Q59" s="267"/>
      <c r="R59" s="267"/>
      <c r="S59" s="267"/>
      <c r="T59" s="267"/>
      <c r="U59" s="267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</row>
    <row r="60" spans="1:75" ht="15" hidden="1" customHeight="1" x14ac:dyDescent="0.2">
      <c r="A60" s="29">
        <v>35643</v>
      </c>
      <c r="B60" s="30">
        <v>175</v>
      </c>
      <c r="C60" s="30">
        <v>9471</v>
      </c>
      <c r="D60" s="30">
        <v>10291</v>
      </c>
      <c r="E60" s="30">
        <v>236</v>
      </c>
      <c r="F60" s="30">
        <v>42056</v>
      </c>
      <c r="G60" s="30">
        <v>47890</v>
      </c>
      <c r="H60" s="30">
        <v>214</v>
      </c>
      <c r="I60" s="30">
        <v>21173</v>
      </c>
      <c r="J60" s="30">
        <v>32065</v>
      </c>
      <c r="K60" s="30">
        <v>6130</v>
      </c>
      <c r="L60" s="30">
        <v>12400</v>
      </c>
      <c r="M60" s="267"/>
      <c r="N60" s="268"/>
      <c r="O60" s="268"/>
      <c r="P60" s="266">
        <f t="shared" si="0"/>
        <v>78830</v>
      </c>
      <c r="Q60" s="267"/>
      <c r="R60" s="267"/>
      <c r="S60" s="267"/>
      <c r="T60" s="267"/>
      <c r="U60" s="267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</row>
    <row r="61" spans="1:75" ht="15" hidden="1" customHeight="1" x14ac:dyDescent="0.2">
      <c r="A61" s="29">
        <v>35674</v>
      </c>
      <c r="B61" s="30">
        <v>192</v>
      </c>
      <c r="C61" s="30">
        <v>10825</v>
      </c>
      <c r="D61" s="30">
        <v>11683</v>
      </c>
      <c r="E61" s="30">
        <v>199</v>
      </c>
      <c r="F61" s="30">
        <v>33721</v>
      </c>
      <c r="G61" s="30">
        <v>40840</v>
      </c>
      <c r="H61" s="30">
        <v>206</v>
      </c>
      <c r="I61" s="30">
        <v>34045</v>
      </c>
      <c r="J61" s="30">
        <v>49424</v>
      </c>
      <c r="K61" s="30">
        <v>0</v>
      </c>
      <c r="L61" s="30">
        <v>0</v>
      </c>
      <c r="M61" s="267"/>
      <c r="N61" s="268"/>
      <c r="O61" s="268"/>
      <c r="P61" s="266">
        <f t="shared" si="0"/>
        <v>78591</v>
      </c>
      <c r="Q61" s="267"/>
      <c r="R61" s="267"/>
      <c r="S61" s="267"/>
      <c r="T61" s="267"/>
      <c r="U61" s="267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</row>
    <row r="62" spans="1:75" ht="15" hidden="1" customHeight="1" x14ac:dyDescent="0.2">
      <c r="A62" s="29">
        <v>35704</v>
      </c>
      <c r="B62" s="30">
        <v>214</v>
      </c>
      <c r="C62" s="30">
        <v>11632</v>
      </c>
      <c r="D62" s="30">
        <v>13793</v>
      </c>
      <c r="E62" s="30">
        <v>255</v>
      </c>
      <c r="F62" s="30">
        <v>43951</v>
      </c>
      <c r="G62" s="30">
        <v>53979</v>
      </c>
      <c r="H62" s="30">
        <v>234</v>
      </c>
      <c r="I62" s="30">
        <v>23597</v>
      </c>
      <c r="J62" s="30">
        <v>30125</v>
      </c>
      <c r="K62" s="30">
        <v>121</v>
      </c>
      <c r="L62" s="30">
        <v>80</v>
      </c>
      <c r="M62" s="267"/>
      <c r="N62" s="268"/>
      <c r="O62" s="268"/>
      <c r="P62" s="266">
        <f t="shared" si="0"/>
        <v>79301</v>
      </c>
      <c r="Q62" s="267"/>
      <c r="R62" s="267"/>
      <c r="S62" s="267"/>
      <c r="T62" s="267"/>
      <c r="U62" s="267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</row>
    <row r="63" spans="1:75" ht="15" hidden="1" customHeight="1" x14ac:dyDescent="0.2">
      <c r="A63" s="29">
        <v>35735</v>
      </c>
      <c r="B63" s="30">
        <v>184</v>
      </c>
      <c r="C63" s="30">
        <v>8727</v>
      </c>
      <c r="D63" s="30">
        <v>10258</v>
      </c>
      <c r="E63" s="30">
        <v>220</v>
      </c>
      <c r="F63" s="30">
        <v>36548</v>
      </c>
      <c r="G63" s="30">
        <v>43565</v>
      </c>
      <c r="H63" s="30">
        <v>163</v>
      </c>
      <c r="I63" s="30">
        <v>13109</v>
      </c>
      <c r="J63" s="30">
        <v>17636</v>
      </c>
      <c r="K63" s="30">
        <v>256</v>
      </c>
      <c r="L63" s="30">
        <v>322</v>
      </c>
      <c r="M63" s="267"/>
      <c r="N63" s="268"/>
      <c r="O63" s="268"/>
      <c r="P63" s="266">
        <f t="shared" si="0"/>
        <v>58640</v>
      </c>
      <c r="Q63" s="267"/>
      <c r="R63" s="267"/>
      <c r="S63" s="267"/>
      <c r="T63" s="267"/>
      <c r="U63" s="267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</row>
    <row r="64" spans="1:75" ht="15" hidden="1" customHeight="1" x14ac:dyDescent="0.2">
      <c r="A64" s="29">
        <v>35765</v>
      </c>
      <c r="B64" s="30">
        <v>167</v>
      </c>
      <c r="C64" s="30">
        <v>7523</v>
      </c>
      <c r="D64" s="30">
        <v>8557</v>
      </c>
      <c r="E64" s="30">
        <v>177</v>
      </c>
      <c r="F64" s="30">
        <v>26558</v>
      </c>
      <c r="G64" s="30">
        <v>31288</v>
      </c>
      <c r="H64" s="30">
        <v>66</v>
      </c>
      <c r="I64" s="30">
        <v>5327</v>
      </c>
      <c r="J64" s="30">
        <v>7147</v>
      </c>
      <c r="K64" s="30">
        <v>0</v>
      </c>
      <c r="L64" s="30">
        <v>0</v>
      </c>
      <c r="M64" s="267"/>
      <c r="N64" s="268"/>
      <c r="O64" s="268"/>
      <c r="P64" s="266">
        <f t="shared" si="0"/>
        <v>39408</v>
      </c>
      <c r="Q64" s="267"/>
      <c r="R64" s="267"/>
      <c r="S64" s="267"/>
      <c r="T64" s="267"/>
      <c r="U64" s="267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</row>
    <row r="65" spans="1:75" ht="15" hidden="1" customHeight="1" x14ac:dyDescent="0.2">
      <c r="A65" s="29">
        <v>35796</v>
      </c>
      <c r="B65" s="30">
        <v>153</v>
      </c>
      <c r="C65" s="30">
        <v>6993</v>
      </c>
      <c r="D65" s="30">
        <v>7231</v>
      </c>
      <c r="E65" s="30">
        <v>154</v>
      </c>
      <c r="F65" s="30">
        <v>28475</v>
      </c>
      <c r="G65" s="30">
        <v>32661</v>
      </c>
      <c r="H65" s="30">
        <v>97</v>
      </c>
      <c r="I65" s="30">
        <v>9591</v>
      </c>
      <c r="J65" s="30">
        <v>13148</v>
      </c>
      <c r="K65" s="30">
        <v>0</v>
      </c>
      <c r="L65" s="30">
        <v>0</v>
      </c>
      <c r="M65" s="267"/>
      <c r="N65" s="268"/>
      <c r="O65" s="268"/>
      <c r="P65" s="266">
        <f t="shared" si="0"/>
        <v>45059</v>
      </c>
      <c r="Q65" s="267"/>
      <c r="R65" s="267"/>
      <c r="S65" s="267"/>
      <c r="T65" s="267"/>
      <c r="U65" s="267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</row>
    <row r="66" spans="1:75" ht="15" hidden="1" customHeight="1" x14ac:dyDescent="0.2">
      <c r="A66" s="29">
        <v>35827</v>
      </c>
      <c r="B66" s="30">
        <v>229</v>
      </c>
      <c r="C66" s="30">
        <v>10580</v>
      </c>
      <c r="D66" s="30">
        <v>11432</v>
      </c>
      <c r="E66" s="30">
        <v>167</v>
      </c>
      <c r="F66" s="30">
        <v>30952</v>
      </c>
      <c r="G66" s="30">
        <v>39097</v>
      </c>
      <c r="H66" s="30">
        <v>162</v>
      </c>
      <c r="I66" s="30">
        <v>15557</v>
      </c>
      <c r="J66" s="30">
        <v>21480</v>
      </c>
      <c r="K66" s="30">
        <v>390</v>
      </c>
      <c r="L66" s="30">
        <v>590</v>
      </c>
      <c r="M66" s="267"/>
      <c r="N66" s="268"/>
      <c r="O66" s="268"/>
      <c r="P66" s="266">
        <f t="shared" si="0"/>
        <v>57479</v>
      </c>
      <c r="Q66" s="267"/>
      <c r="R66" s="267"/>
      <c r="S66" s="267"/>
      <c r="T66" s="267"/>
      <c r="U66" s="267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</row>
    <row r="67" spans="1:75" ht="15" hidden="1" customHeight="1" x14ac:dyDescent="0.2">
      <c r="A67" s="29">
        <v>35855</v>
      </c>
      <c r="B67" s="30">
        <v>479</v>
      </c>
      <c r="C67" s="30">
        <v>21485</v>
      </c>
      <c r="D67" s="30">
        <v>19686</v>
      </c>
      <c r="E67" s="30">
        <v>216</v>
      </c>
      <c r="F67" s="30">
        <v>45023</v>
      </c>
      <c r="G67" s="30">
        <v>50643</v>
      </c>
      <c r="H67" s="30">
        <v>119</v>
      </c>
      <c r="I67" s="30">
        <v>15556</v>
      </c>
      <c r="J67" s="30">
        <v>22600</v>
      </c>
      <c r="K67" s="30">
        <v>5392</v>
      </c>
      <c r="L67" s="30">
        <v>14327</v>
      </c>
      <c r="M67" s="267"/>
      <c r="N67" s="268"/>
      <c r="O67" s="268"/>
      <c r="P67" s="266">
        <f t="shared" si="0"/>
        <v>87456</v>
      </c>
      <c r="Q67" s="267"/>
      <c r="R67" s="267"/>
      <c r="S67" s="267"/>
      <c r="T67" s="267"/>
      <c r="U67" s="267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</row>
    <row r="68" spans="1:75" ht="15" hidden="1" customHeight="1" x14ac:dyDescent="0.2">
      <c r="A68" s="29">
        <v>35886</v>
      </c>
      <c r="B68" s="30">
        <v>242</v>
      </c>
      <c r="C68" s="30">
        <v>12131</v>
      </c>
      <c r="D68" s="30">
        <v>11559</v>
      </c>
      <c r="E68" s="30">
        <v>146</v>
      </c>
      <c r="F68" s="30">
        <v>26831</v>
      </c>
      <c r="G68" s="30">
        <v>34012</v>
      </c>
      <c r="H68" s="30">
        <v>113</v>
      </c>
      <c r="I68" s="30">
        <v>19564</v>
      </c>
      <c r="J68" s="30">
        <v>21695</v>
      </c>
      <c r="K68" s="30">
        <v>0</v>
      </c>
      <c r="L68" s="30">
        <v>0</v>
      </c>
      <c r="M68" s="267"/>
      <c r="N68" s="268"/>
      <c r="O68" s="268"/>
      <c r="P68" s="266">
        <f t="shared" si="0"/>
        <v>58526</v>
      </c>
      <c r="Q68" s="267"/>
      <c r="R68" s="267"/>
      <c r="S68" s="267"/>
      <c r="T68" s="267"/>
      <c r="U68" s="267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</row>
    <row r="69" spans="1:75" ht="15" hidden="1" customHeight="1" x14ac:dyDescent="0.2">
      <c r="A69" s="29">
        <v>35916</v>
      </c>
      <c r="B69" s="30">
        <v>210</v>
      </c>
      <c r="C69" s="30">
        <v>11278</v>
      </c>
      <c r="D69" s="30">
        <v>9905</v>
      </c>
      <c r="E69" s="30">
        <v>187</v>
      </c>
      <c r="F69" s="30">
        <v>35624</v>
      </c>
      <c r="G69" s="30">
        <v>44103</v>
      </c>
      <c r="H69" s="30">
        <v>264</v>
      </c>
      <c r="I69" s="30">
        <v>26905</v>
      </c>
      <c r="J69" s="30">
        <v>42167</v>
      </c>
      <c r="K69" s="30">
        <v>3392</v>
      </c>
      <c r="L69" s="30">
        <v>5705</v>
      </c>
      <c r="M69" s="267"/>
      <c r="N69" s="268"/>
      <c r="O69" s="268"/>
      <c r="P69" s="266">
        <f t="shared" ref="P69:P132" si="1">K69+I69+F69+C69</f>
        <v>77199</v>
      </c>
      <c r="Q69" s="267"/>
      <c r="R69" s="267"/>
      <c r="S69" s="267"/>
      <c r="T69" s="267"/>
      <c r="U69" s="267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</row>
    <row r="70" spans="1:75" ht="15" hidden="1" customHeight="1" x14ac:dyDescent="0.2">
      <c r="A70" s="29">
        <v>35947</v>
      </c>
      <c r="B70" s="30">
        <v>175</v>
      </c>
      <c r="C70" s="30">
        <v>9792</v>
      </c>
      <c r="D70" s="30">
        <v>10819</v>
      </c>
      <c r="E70" s="30">
        <v>231</v>
      </c>
      <c r="F70" s="30">
        <v>43496</v>
      </c>
      <c r="G70" s="30">
        <v>50870</v>
      </c>
      <c r="H70" s="30">
        <v>249</v>
      </c>
      <c r="I70" s="30">
        <v>20018</v>
      </c>
      <c r="J70" s="30">
        <v>34559</v>
      </c>
      <c r="K70" s="30">
        <v>0</v>
      </c>
      <c r="L70" s="30">
        <v>0</v>
      </c>
      <c r="M70" s="267"/>
      <c r="N70" s="268"/>
      <c r="O70" s="268"/>
      <c r="P70" s="266">
        <f t="shared" si="1"/>
        <v>73306</v>
      </c>
      <c r="Q70" s="267"/>
      <c r="R70" s="267"/>
      <c r="S70" s="267"/>
      <c r="T70" s="267"/>
      <c r="U70" s="267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</row>
    <row r="71" spans="1:75" ht="15" hidden="1" customHeight="1" x14ac:dyDescent="0.2">
      <c r="A71" s="29">
        <v>35977</v>
      </c>
      <c r="B71" s="30">
        <v>174</v>
      </c>
      <c r="C71" s="30">
        <v>8501</v>
      </c>
      <c r="D71" s="30">
        <v>9654</v>
      </c>
      <c r="E71" s="30">
        <v>245</v>
      </c>
      <c r="F71" s="30">
        <v>43414</v>
      </c>
      <c r="G71" s="30">
        <v>54044</v>
      </c>
      <c r="H71" s="30">
        <v>100</v>
      </c>
      <c r="I71" s="30">
        <v>20575</v>
      </c>
      <c r="J71" s="30">
        <v>34177</v>
      </c>
      <c r="K71" s="30">
        <v>1439</v>
      </c>
      <c r="L71" s="30">
        <v>2000</v>
      </c>
      <c r="M71" s="267"/>
      <c r="N71" s="268"/>
      <c r="O71" s="268"/>
      <c r="P71" s="266">
        <f t="shared" si="1"/>
        <v>73929</v>
      </c>
      <c r="Q71" s="267"/>
      <c r="R71" s="267"/>
      <c r="S71" s="267"/>
      <c r="T71" s="267"/>
      <c r="U71" s="267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</row>
    <row r="72" spans="1:75" ht="15" hidden="1" customHeight="1" x14ac:dyDescent="0.2">
      <c r="A72" s="29">
        <v>36008</v>
      </c>
      <c r="B72" s="30">
        <v>183</v>
      </c>
      <c r="C72" s="30">
        <v>9085</v>
      </c>
      <c r="D72" s="30">
        <v>9935</v>
      </c>
      <c r="E72" s="30">
        <v>207</v>
      </c>
      <c r="F72" s="30">
        <v>38419</v>
      </c>
      <c r="G72" s="30">
        <v>50449</v>
      </c>
      <c r="H72" s="30">
        <v>61</v>
      </c>
      <c r="I72" s="30">
        <v>8137</v>
      </c>
      <c r="J72" s="30">
        <v>11990</v>
      </c>
      <c r="K72" s="30">
        <v>394</v>
      </c>
      <c r="L72" s="30">
        <v>793</v>
      </c>
      <c r="M72" s="267"/>
      <c r="N72" s="268"/>
      <c r="O72" s="268"/>
      <c r="P72" s="266">
        <f t="shared" si="1"/>
        <v>56035</v>
      </c>
      <c r="Q72" s="267"/>
      <c r="R72" s="267"/>
      <c r="S72" s="267"/>
      <c r="T72" s="267"/>
      <c r="U72" s="267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</row>
    <row r="73" spans="1:75" ht="15" hidden="1" customHeight="1" x14ac:dyDescent="0.2">
      <c r="A73" s="29">
        <v>36039</v>
      </c>
      <c r="B73" s="30">
        <v>217</v>
      </c>
      <c r="C73" s="30">
        <v>10431</v>
      </c>
      <c r="D73" s="30">
        <v>11010</v>
      </c>
      <c r="E73" s="30">
        <v>165</v>
      </c>
      <c r="F73" s="30">
        <v>29999</v>
      </c>
      <c r="G73" s="30">
        <v>36956</v>
      </c>
      <c r="H73" s="30">
        <v>101</v>
      </c>
      <c r="I73" s="30">
        <v>9501</v>
      </c>
      <c r="J73" s="30">
        <v>11210</v>
      </c>
      <c r="K73" s="30">
        <v>0</v>
      </c>
      <c r="L73" s="30">
        <v>0</v>
      </c>
      <c r="M73" s="267"/>
      <c r="N73" s="268"/>
      <c r="O73" s="268"/>
      <c r="P73" s="266">
        <f t="shared" si="1"/>
        <v>49931</v>
      </c>
      <c r="Q73" s="267"/>
      <c r="R73" s="267"/>
      <c r="S73" s="267"/>
      <c r="T73" s="267"/>
      <c r="U73" s="267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</row>
    <row r="74" spans="1:75" ht="15" hidden="1" customHeight="1" x14ac:dyDescent="0.2">
      <c r="A74" s="29">
        <v>36069</v>
      </c>
      <c r="B74" s="30">
        <v>130</v>
      </c>
      <c r="C74" s="30">
        <v>7717</v>
      </c>
      <c r="D74" s="30">
        <v>7664</v>
      </c>
      <c r="E74" s="30">
        <v>186</v>
      </c>
      <c r="F74" s="30">
        <v>36051</v>
      </c>
      <c r="G74" s="30">
        <v>44602</v>
      </c>
      <c r="H74" s="30">
        <v>169</v>
      </c>
      <c r="I74" s="30">
        <v>15000</v>
      </c>
      <c r="J74" s="30">
        <v>19418</v>
      </c>
      <c r="K74" s="30">
        <v>1782</v>
      </c>
      <c r="L74" s="30">
        <v>4394</v>
      </c>
      <c r="M74" s="267"/>
      <c r="N74" s="268"/>
      <c r="O74" s="268"/>
      <c r="P74" s="266">
        <f t="shared" si="1"/>
        <v>60550</v>
      </c>
      <c r="Q74" s="267"/>
      <c r="R74" s="267"/>
      <c r="S74" s="267"/>
      <c r="T74" s="267"/>
      <c r="U74" s="267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</row>
    <row r="75" spans="1:75" ht="15" hidden="1" customHeight="1" x14ac:dyDescent="0.2">
      <c r="A75" s="29">
        <v>36100</v>
      </c>
      <c r="B75" s="30">
        <v>353</v>
      </c>
      <c r="C75" s="30">
        <v>15693</v>
      </c>
      <c r="D75" s="30">
        <v>14698</v>
      </c>
      <c r="E75" s="30">
        <v>178</v>
      </c>
      <c r="F75" s="30">
        <v>34513</v>
      </c>
      <c r="G75" s="30">
        <v>32695</v>
      </c>
      <c r="H75" s="30">
        <v>125</v>
      </c>
      <c r="I75" s="30">
        <v>10525</v>
      </c>
      <c r="J75" s="30">
        <v>14628</v>
      </c>
      <c r="K75" s="30">
        <v>753</v>
      </c>
      <c r="L75" s="30">
        <v>350</v>
      </c>
      <c r="M75" s="267"/>
      <c r="N75" s="268"/>
      <c r="O75" s="268"/>
      <c r="P75" s="266">
        <f t="shared" si="1"/>
        <v>61484</v>
      </c>
      <c r="Q75" s="267"/>
      <c r="R75" s="267"/>
      <c r="S75" s="267"/>
      <c r="T75" s="267"/>
      <c r="U75" s="267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</row>
    <row r="76" spans="1:75" ht="15" hidden="1" customHeight="1" x14ac:dyDescent="0.2">
      <c r="A76" s="29">
        <v>36130</v>
      </c>
      <c r="B76" s="30">
        <v>101</v>
      </c>
      <c r="C76" s="30">
        <v>5982</v>
      </c>
      <c r="D76" s="30">
        <v>6652</v>
      </c>
      <c r="E76" s="30">
        <v>172</v>
      </c>
      <c r="F76" s="30">
        <v>31248</v>
      </c>
      <c r="G76" s="30">
        <v>37305</v>
      </c>
      <c r="H76" s="30">
        <v>50</v>
      </c>
      <c r="I76" s="30">
        <v>6545</v>
      </c>
      <c r="J76" s="30">
        <v>11043</v>
      </c>
      <c r="K76" s="30">
        <v>349</v>
      </c>
      <c r="L76" s="30">
        <v>419</v>
      </c>
      <c r="M76" s="267"/>
      <c r="N76" s="268"/>
      <c r="O76" s="268"/>
      <c r="P76" s="266">
        <f t="shared" si="1"/>
        <v>44124</v>
      </c>
      <c r="Q76" s="267"/>
      <c r="R76" s="267"/>
      <c r="S76" s="267"/>
      <c r="T76" s="267"/>
      <c r="U76" s="267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</row>
    <row r="77" spans="1:75" ht="15" hidden="1" customHeight="1" x14ac:dyDescent="0.2">
      <c r="A77" s="29">
        <v>36161</v>
      </c>
      <c r="B77" s="30">
        <v>104</v>
      </c>
      <c r="C77" s="30">
        <v>5261</v>
      </c>
      <c r="D77" s="30">
        <v>5189</v>
      </c>
      <c r="E77" s="30">
        <v>127</v>
      </c>
      <c r="F77" s="30">
        <v>22073</v>
      </c>
      <c r="G77" s="30">
        <v>27422</v>
      </c>
      <c r="H77" s="30">
        <v>47</v>
      </c>
      <c r="I77" s="30">
        <v>6661</v>
      </c>
      <c r="J77" s="30">
        <v>7898</v>
      </c>
      <c r="K77" s="30">
        <v>0</v>
      </c>
      <c r="L77" s="30">
        <v>0</v>
      </c>
      <c r="M77" s="267"/>
      <c r="N77" s="268"/>
      <c r="O77" s="268"/>
      <c r="P77" s="266">
        <f t="shared" si="1"/>
        <v>33995</v>
      </c>
      <c r="Q77" s="267"/>
      <c r="R77" s="267"/>
      <c r="S77" s="267"/>
      <c r="T77" s="267"/>
      <c r="U77" s="267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</row>
    <row r="78" spans="1:75" ht="15" hidden="1" customHeight="1" x14ac:dyDescent="0.2">
      <c r="A78" s="29">
        <v>36192</v>
      </c>
      <c r="B78" s="30">
        <v>616</v>
      </c>
      <c r="C78" s="30">
        <v>26472</v>
      </c>
      <c r="D78" s="30">
        <v>22654</v>
      </c>
      <c r="E78" s="30">
        <v>149</v>
      </c>
      <c r="F78" s="30">
        <v>28082</v>
      </c>
      <c r="G78" s="30">
        <v>36010</v>
      </c>
      <c r="H78" s="30">
        <v>28</v>
      </c>
      <c r="I78" s="30">
        <v>3855</v>
      </c>
      <c r="J78" s="30">
        <v>5835</v>
      </c>
      <c r="K78" s="30">
        <v>1784</v>
      </c>
      <c r="L78" s="30">
        <v>3490</v>
      </c>
      <c r="M78" s="267"/>
      <c r="N78" s="268"/>
      <c r="O78" s="268"/>
      <c r="P78" s="266">
        <f t="shared" si="1"/>
        <v>60193</v>
      </c>
      <c r="Q78" s="267"/>
      <c r="R78" s="267"/>
      <c r="S78" s="267"/>
      <c r="T78" s="267"/>
      <c r="U78" s="267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</row>
    <row r="79" spans="1:75" ht="15" hidden="1" customHeight="1" x14ac:dyDescent="0.2">
      <c r="A79" s="29">
        <v>36220</v>
      </c>
      <c r="B79" s="30">
        <v>581</v>
      </c>
      <c r="C79" s="30">
        <v>18564</v>
      </c>
      <c r="D79" s="30">
        <v>18447</v>
      </c>
      <c r="E79" s="30">
        <v>162</v>
      </c>
      <c r="F79" s="30">
        <v>31511</v>
      </c>
      <c r="G79" s="30">
        <v>42061</v>
      </c>
      <c r="H79" s="30">
        <v>85</v>
      </c>
      <c r="I79" s="30">
        <v>13079</v>
      </c>
      <c r="J79" s="30">
        <v>17786</v>
      </c>
      <c r="K79" s="30">
        <v>0</v>
      </c>
      <c r="L79" s="30">
        <v>0</v>
      </c>
      <c r="M79" s="267"/>
      <c r="N79" s="268"/>
      <c r="O79" s="268"/>
      <c r="P79" s="266">
        <f t="shared" si="1"/>
        <v>63154</v>
      </c>
      <c r="Q79" s="267"/>
      <c r="R79" s="267"/>
      <c r="S79" s="267"/>
      <c r="T79" s="267"/>
      <c r="U79" s="267"/>
      <c r="V79" s="186"/>
      <c r="W79" s="186"/>
      <c r="X79" s="186"/>
      <c r="Y79" s="186"/>
      <c r="Z79" s="186"/>
      <c r="AA79" s="186"/>
      <c r="AB79" s="186"/>
      <c r="AC79" s="186"/>
      <c r="AD79" s="186"/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</row>
    <row r="80" spans="1:75" ht="15" hidden="1" customHeight="1" x14ac:dyDescent="0.2">
      <c r="A80" s="29">
        <v>36251</v>
      </c>
      <c r="B80" s="30">
        <v>212</v>
      </c>
      <c r="C80" s="30">
        <v>8627</v>
      </c>
      <c r="D80" s="30">
        <v>8753</v>
      </c>
      <c r="E80" s="30">
        <v>152</v>
      </c>
      <c r="F80" s="30">
        <v>28897</v>
      </c>
      <c r="G80" s="30">
        <v>37552</v>
      </c>
      <c r="H80" s="30">
        <v>119</v>
      </c>
      <c r="I80" s="30">
        <v>15869</v>
      </c>
      <c r="J80" s="30">
        <v>20347</v>
      </c>
      <c r="K80" s="30">
        <v>3575</v>
      </c>
      <c r="L80" s="30">
        <v>2929</v>
      </c>
      <c r="M80" s="267"/>
      <c r="N80" s="268"/>
      <c r="O80" s="268"/>
      <c r="P80" s="266">
        <f t="shared" si="1"/>
        <v>56968</v>
      </c>
      <c r="Q80" s="267"/>
      <c r="R80" s="267"/>
      <c r="S80" s="267"/>
      <c r="T80" s="267"/>
      <c r="U80" s="267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</row>
    <row r="81" spans="1:75" ht="15" hidden="1" customHeight="1" x14ac:dyDescent="0.2">
      <c r="A81" s="29">
        <v>36281</v>
      </c>
      <c r="B81" s="30">
        <v>217</v>
      </c>
      <c r="C81" s="30">
        <v>8724</v>
      </c>
      <c r="D81" s="30">
        <v>8978</v>
      </c>
      <c r="E81" s="30">
        <v>142</v>
      </c>
      <c r="F81" s="30">
        <v>27029</v>
      </c>
      <c r="G81" s="30">
        <v>36577</v>
      </c>
      <c r="H81" s="30">
        <v>56</v>
      </c>
      <c r="I81" s="30">
        <v>10150</v>
      </c>
      <c r="J81" s="30">
        <v>16315</v>
      </c>
      <c r="K81" s="30">
        <v>310</v>
      </c>
      <c r="L81" s="30">
        <v>650</v>
      </c>
      <c r="M81" s="267"/>
      <c r="N81" s="268"/>
      <c r="O81" s="268"/>
      <c r="P81" s="266">
        <f t="shared" si="1"/>
        <v>46213</v>
      </c>
      <c r="Q81" s="267"/>
      <c r="R81" s="267"/>
      <c r="S81" s="267"/>
      <c r="T81" s="267"/>
      <c r="U81" s="267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</row>
    <row r="82" spans="1:75" ht="15" hidden="1" customHeight="1" x14ac:dyDescent="0.2">
      <c r="A82" s="29">
        <v>36312</v>
      </c>
      <c r="B82" s="30">
        <v>403</v>
      </c>
      <c r="C82" s="30">
        <v>15237</v>
      </c>
      <c r="D82" s="30">
        <v>17725</v>
      </c>
      <c r="E82" s="30">
        <v>122</v>
      </c>
      <c r="F82" s="30">
        <v>23630</v>
      </c>
      <c r="G82" s="30">
        <v>32428</v>
      </c>
      <c r="H82" s="30">
        <v>22</v>
      </c>
      <c r="I82" s="30">
        <v>3532</v>
      </c>
      <c r="J82" s="30">
        <v>5455</v>
      </c>
      <c r="K82" s="30">
        <v>0</v>
      </c>
      <c r="L82" s="30">
        <v>0</v>
      </c>
      <c r="M82" s="267"/>
      <c r="N82" s="268"/>
      <c r="O82" s="268"/>
      <c r="P82" s="266">
        <f t="shared" si="1"/>
        <v>42399</v>
      </c>
      <c r="Q82" s="267"/>
      <c r="R82" s="267"/>
      <c r="S82" s="267"/>
      <c r="T82" s="267"/>
      <c r="U82" s="267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</row>
    <row r="83" spans="1:75" ht="15" hidden="1" customHeight="1" x14ac:dyDescent="0.2">
      <c r="A83" s="29">
        <v>36342</v>
      </c>
      <c r="B83" s="30">
        <v>285</v>
      </c>
      <c r="C83" s="30">
        <v>9612</v>
      </c>
      <c r="D83" s="30">
        <v>8710</v>
      </c>
      <c r="E83" s="30">
        <v>198</v>
      </c>
      <c r="F83" s="30">
        <v>37633</v>
      </c>
      <c r="G83" s="30">
        <v>54992</v>
      </c>
      <c r="H83" s="30">
        <v>16</v>
      </c>
      <c r="I83" s="30">
        <v>3562</v>
      </c>
      <c r="J83" s="30">
        <v>7449</v>
      </c>
      <c r="K83" s="30">
        <v>0</v>
      </c>
      <c r="L83" s="30">
        <v>0</v>
      </c>
      <c r="M83" s="267"/>
      <c r="N83" s="268"/>
      <c r="O83" s="268"/>
      <c r="P83" s="266">
        <f t="shared" si="1"/>
        <v>50807</v>
      </c>
      <c r="Q83" s="267"/>
      <c r="R83" s="267"/>
      <c r="S83" s="267"/>
      <c r="T83" s="267"/>
      <c r="U83" s="267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</row>
    <row r="84" spans="1:75" ht="15" hidden="1" customHeight="1" x14ac:dyDescent="0.2">
      <c r="A84" s="29">
        <v>36373</v>
      </c>
      <c r="B84" s="30">
        <v>183</v>
      </c>
      <c r="C84" s="30">
        <v>8745</v>
      </c>
      <c r="D84" s="30">
        <v>10349</v>
      </c>
      <c r="E84" s="30">
        <v>138</v>
      </c>
      <c r="F84" s="30">
        <v>30403</v>
      </c>
      <c r="G84" s="30">
        <v>43011</v>
      </c>
      <c r="H84" s="30">
        <v>46</v>
      </c>
      <c r="I84" s="30">
        <v>5064</v>
      </c>
      <c r="J84" s="30">
        <v>8300</v>
      </c>
      <c r="K84" s="30">
        <v>552</v>
      </c>
      <c r="L84" s="30">
        <v>900</v>
      </c>
      <c r="M84" s="267"/>
      <c r="N84" s="268"/>
      <c r="O84" s="268"/>
      <c r="P84" s="266">
        <f t="shared" si="1"/>
        <v>44764</v>
      </c>
      <c r="Q84" s="267"/>
      <c r="R84" s="267"/>
      <c r="S84" s="267"/>
      <c r="T84" s="267"/>
      <c r="U84" s="267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</row>
    <row r="85" spans="1:75" ht="15" hidden="1" customHeight="1" x14ac:dyDescent="0.2">
      <c r="A85" s="29">
        <v>36404</v>
      </c>
      <c r="B85" s="30">
        <v>332</v>
      </c>
      <c r="C85" s="30">
        <v>14152</v>
      </c>
      <c r="D85" s="30">
        <v>14821</v>
      </c>
      <c r="E85" s="30">
        <v>145</v>
      </c>
      <c r="F85" s="30">
        <v>28004</v>
      </c>
      <c r="G85" s="30">
        <v>36772</v>
      </c>
      <c r="H85" s="30">
        <v>57</v>
      </c>
      <c r="I85" s="30">
        <v>6928</v>
      </c>
      <c r="J85" s="30">
        <v>11192</v>
      </c>
      <c r="K85" s="30">
        <v>598</v>
      </c>
      <c r="L85" s="30">
        <v>1700</v>
      </c>
      <c r="M85" s="267"/>
      <c r="N85" s="268"/>
      <c r="O85" s="268"/>
      <c r="P85" s="266">
        <f t="shared" si="1"/>
        <v>49682</v>
      </c>
      <c r="Q85" s="267"/>
      <c r="R85" s="267"/>
      <c r="S85" s="267"/>
      <c r="T85" s="267"/>
      <c r="U85" s="267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</row>
    <row r="86" spans="1:75" ht="15" hidden="1" customHeight="1" x14ac:dyDescent="0.2">
      <c r="A86" s="29">
        <v>36434</v>
      </c>
      <c r="B86" s="30">
        <v>1149</v>
      </c>
      <c r="C86" s="30">
        <v>36282</v>
      </c>
      <c r="D86" s="30">
        <v>25269</v>
      </c>
      <c r="E86" s="30">
        <v>152</v>
      </c>
      <c r="F86" s="30">
        <v>30318</v>
      </c>
      <c r="G86" s="30">
        <v>43064</v>
      </c>
      <c r="H86" s="30">
        <v>120</v>
      </c>
      <c r="I86" s="30">
        <v>14464</v>
      </c>
      <c r="J86" s="30">
        <v>24935</v>
      </c>
      <c r="K86" s="30">
        <v>0</v>
      </c>
      <c r="L86" s="30">
        <v>0</v>
      </c>
      <c r="M86" s="267"/>
      <c r="N86" s="268"/>
      <c r="O86" s="268"/>
      <c r="P86" s="266">
        <f t="shared" si="1"/>
        <v>81064</v>
      </c>
      <c r="Q86" s="267"/>
      <c r="R86" s="267"/>
      <c r="S86" s="267"/>
      <c r="T86" s="267"/>
      <c r="U86" s="267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</row>
    <row r="87" spans="1:75" ht="15" hidden="1" customHeight="1" x14ac:dyDescent="0.2">
      <c r="A87" s="29">
        <v>36465</v>
      </c>
      <c r="B87" s="30">
        <v>128</v>
      </c>
      <c r="C87" s="30">
        <v>6261</v>
      </c>
      <c r="D87" s="30">
        <v>6719</v>
      </c>
      <c r="E87" s="30">
        <v>158</v>
      </c>
      <c r="F87" s="30">
        <v>28033</v>
      </c>
      <c r="G87" s="30">
        <v>36913</v>
      </c>
      <c r="H87" s="30">
        <v>54</v>
      </c>
      <c r="I87" s="30">
        <v>8874</v>
      </c>
      <c r="J87" s="30">
        <v>14299</v>
      </c>
      <c r="K87" s="30">
        <v>0</v>
      </c>
      <c r="L87" s="30">
        <v>0</v>
      </c>
      <c r="M87" s="267"/>
      <c r="N87" s="268"/>
      <c r="O87" s="268"/>
      <c r="P87" s="266">
        <f t="shared" si="1"/>
        <v>43168</v>
      </c>
      <c r="Q87" s="267"/>
      <c r="R87" s="267"/>
      <c r="S87" s="267"/>
      <c r="T87" s="267"/>
      <c r="U87" s="267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</row>
    <row r="88" spans="1:75" ht="15" hidden="1" customHeight="1" x14ac:dyDescent="0.2">
      <c r="A88" s="29">
        <v>36495</v>
      </c>
      <c r="B88" s="30">
        <v>76</v>
      </c>
      <c r="C88" s="30">
        <v>4095</v>
      </c>
      <c r="D88" s="30">
        <v>4944</v>
      </c>
      <c r="E88" s="30">
        <v>113</v>
      </c>
      <c r="F88" s="30">
        <v>24638</v>
      </c>
      <c r="G88" s="30">
        <v>36282</v>
      </c>
      <c r="H88" s="30">
        <v>76</v>
      </c>
      <c r="I88" s="30">
        <v>5774</v>
      </c>
      <c r="J88" s="30">
        <v>9741</v>
      </c>
      <c r="K88" s="30">
        <v>0</v>
      </c>
      <c r="L88" s="30">
        <v>0</v>
      </c>
      <c r="M88" s="267"/>
      <c r="N88" s="268"/>
      <c r="O88" s="268"/>
      <c r="P88" s="266">
        <f t="shared" si="1"/>
        <v>34507</v>
      </c>
      <c r="Q88" s="267"/>
      <c r="R88" s="267"/>
      <c r="S88" s="267"/>
      <c r="T88" s="267"/>
      <c r="U88" s="267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</row>
    <row r="89" spans="1:75" ht="15" hidden="1" customHeight="1" x14ac:dyDescent="0.2">
      <c r="A89" s="29">
        <v>36526</v>
      </c>
      <c r="B89" s="30">
        <v>109</v>
      </c>
      <c r="C89" s="30">
        <v>5036</v>
      </c>
      <c r="D89" s="30">
        <v>6173</v>
      </c>
      <c r="E89" s="30">
        <v>136</v>
      </c>
      <c r="F89" s="30">
        <v>26927</v>
      </c>
      <c r="G89" s="30">
        <v>38230</v>
      </c>
      <c r="H89" s="30">
        <v>31</v>
      </c>
      <c r="I89" s="30">
        <v>3733</v>
      </c>
      <c r="J89" s="30">
        <v>5981</v>
      </c>
      <c r="K89" s="30">
        <v>0</v>
      </c>
      <c r="L89" s="30">
        <v>0</v>
      </c>
      <c r="M89" s="267"/>
      <c r="N89" s="268"/>
      <c r="O89" s="268"/>
      <c r="P89" s="266">
        <f t="shared" si="1"/>
        <v>35696</v>
      </c>
      <c r="Q89" s="267"/>
      <c r="R89" s="267"/>
      <c r="S89" s="267"/>
      <c r="T89" s="267"/>
      <c r="U89" s="267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</row>
    <row r="90" spans="1:75" ht="15" hidden="1" customHeight="1" x14ac:dyDescent="0.2">
      <c r="A90" s="29">
        <v>36557</v>
      </c>
      <c r="B90" s="30">
        <v>130</v>
      </c>
      <c r="C90" s="30">
        <v>7558</v>
      </c>
      <c r="D90" s="30">
        <v>9048</v>
      </c>
      <c r="E90" s="30">
        <v>103</v>
      </c>
      <c r="F90" s="30">
        <v>21268</v>
      </c>
      <c r="G90" s="30">
        <v>29585</v>
      </c>
      <c r="H90" s="30">
        <v>35</v>
      </c>
      <c r="I90" s="30">
        <v>6141</v>
      </c>
      <c r="J90" s="30">
        <v>10889</v>
      </c>
      <c r="K90" s="30">
        <v>0</v>
      </c>
      <c r="L90" s="30">
        <v>0</v>
      </c>
      <c r="M90" s="267"/>
      <c r="N90" s="268"/>
      <c r="O90" s="268"/>
      <c r="P90" s="266">
        <f t="shared" si="1"/>
        <v>34967</v>
      </c>
      <c r="Q90" s="267"/>
      <c r="R90" s="267"/>
      <c r="S90" s="267"/>
      <c r="T90" s="267"/>
      <c r="U90" s="267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</row>
    <row r="91" spans="1:75" ht="15" hidden="1" customHeight="1" x14ac:dyDescent="0.2">
      <c r="A91" s="29">
        <v>36586</v>
      </c>
      <c r="B91" s="30">
        <v>160</v>
      </c>
      <c r="C91" s="30">
        <v>8571</v>
      </c>
      <c r="D91" s="30">
        <v>9880</v>
      </c>
      <c r="E91" s="30">
        <v>172</v>
      </c>
      <c r="F91" s="30">
        <v>34201</v>
      </c>
      <c r="G91" s="30">
        <v>46066</v>
      </c>
      <c r="H91" s="30">
        <v>56</v>
      </c>
      <c r="I91" s="30">
        <v>11398</v>
      </c>
      <c r="J91" s="30">
        <v>18775</v>
      </c>
      <c r="K91" s="30">
        <v>1825</v>
      </c>
      <c r="L91" s="30">
        <v>3500</v>
      </c>
      <c r="M91" s="267"/>
      <c r="N91" s="268"/>
      <c r="O91" s="268"/>
      <c r="P91" s="266">
        <f t="shared" si="1"/>
        <v>55995</v>
      </c>
      <c r="Q91" s="267"/>
      <c r="R91" s="267"/>
      <c r="S91" s="267"/>
      <c r="T91" s="267"/>
      <c r="U91" s="267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</row>
    <row r="92" spans="1:75" ht="15" hidden="1" customHeight="1" x14ac:dyDescent="0.2">
      <c r="A92" s="29">
        <v>36617</v>
      </c>
      <c r="B92" s="30">
        <v>138</v>
      </c>
      <c r="C92" s="30">
        <v>6457</v>
      </c>
      <c r="D92" s="30">
        <v>6795</v>
      </c>
      <c r="E92" s="30">
        <v>147</v>
      </c>
      <c r="F92" s="30">
        <v>27659</v>
      </c>
      <c r="G92" s="30">
        <v>39809</v>
      </c>
      <c r="H92" s="30">
        <v>49</v>
      </c>
      <c r="I92" s="30">
        <v>6250</v>
      </c>
      <c r="J92" s="30">
        <v>10092</v>
      </c>
      <c r="K92" s="30">
        <v>0</v>
      </c>
      <c r="L92" s="30">
        <v>0</v>
      </c>
      <c r="M92" s="267"/>
      <c r="N92" s="268"/>
      <c r="O92" s="268"/>
      <c r="P92" s="266">
        <f t="shared" si="1"/>
        <v>40366</v>
      </c>
      <c r="Q92" s="267"/>
      <c r="R92" s="267"/>
      <c r="S92" s="267"/>
      <c r="T92" s="267"/>
      <c r="U92" s="267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</row>
    <row r="93" spans="1:75" ht="15" hidden="1" customHeight="1" x14ac:dyDescent="0.2">
      <c r="A93" s="29">
        <v>36647</v>
      </c>
      <c r="B93" s="30">
        <v>161</v>
      </c>
      <c r="C93" s="30">
        <v>6991</v>
      </c>
      <c r="D93" s="30">
        <v>7107</v>
      </c>
      <c r="E93" s="30">
        <v>183</v>
      </c>
      <c r="F93" s="30">
        <v>37747</v>
      </c>
      <c r="G93" s="30">
        <v>54011</v>
      </c>
      <c r="H93" s="30">
        <v>59</v>
      </c>
      <c r="I93" s="30">
        <v>10339</v>
      </c>
      <c r="J93" s="30">
        <v>16357</v>
      </c>
      <c r="K93" s="30">
        <v>2044</v>
      </c>
      <c r="L93" s="30">
        <v>6285</v>
      </c>
      <c r="M93" s="267"/>
      <c r="N93" s="268"/>
      <c r="O93" s="268"/>
      <c r="P93" s="266">
        <f t="shared" si="1"/>
        <v>57121</v>
      </c>
      <c r="Q93" s="267"/>
      <c r="R93" s="267"/>
      <c r="S93" s="267"/>
      <c r="T93" s="267"/>
      <c r="U93" s="267"/>
      <c r="V93" s="186"/>
      <c r="W93" s="186"/>
      <c r="X93" s="186"/>
      <c r="Y93" s="186"/>
      <c r="Z93" s="186"/>
      <c r="AA93" s="186"/>
      <c r="AB93" s="186"/>
      <c r="AC93" s="186"/>
      <c r="AD93" s="186"/>
      <c r="AE93" s="186"/>
      <c r="AF93" s="186"/>
      <c r="AG93" s="186"/>
      <c r="AH93" s="186"/>
      <c r="AI93" s="186"/>
      <c r="AJ93" s="186"/>
      <c r="AK93" s="186"/>
      <c r="AL93" s="186"/>
      <c r="AM93" s="186"/>
      <c r="AN93" s="186"/>
      <c r="AO93" s="186"/>
      <c r="AP93" s="186"/>
      <c r="AQ93" s="186"/>
      <c r="AR93" s="186"/>
      <c r="AS93" s="186"/>
      <c r="AT93" s="186"/>
      <c r="AU93" s="186"/>
      <c r="AV93" s="186"/>
      <c r="AW93" s="186"/>
      <c r="AX93" s="186"/>
      <c r="AY93" s="186"/>
      <c r="AZ93" s="186"/>
      <c r="BA93" s="186"/>
      <c r="BB93" s="186"/>
      <c r="BC93" s="186"/>
      <c r="BD93" s="186"/>
      <c r="BE93" s="186"/>
      <c r="BF93" s="186"/>
      <c r="BG93" s="186"/>
      <c r="BH93" s="186"/>
      <c r="BI93" s="186"/>
      <c r="BJ93" s="186"/>
      <c r="BK93" s="186"/>
      <c r="BL93" s="186"/>
      <c r="BM93" s="186"/>
      <c r="BN93" s="186"/>
      <c r="BO93" s="186"/>
      <c r="BP93" s="186"/>
      <c r="BQ93" s="186"/>
      <c r="BR93" s="186"/>
      <c r="BS93" s="186"/>
      <c r="BT93" s="186"/>
      <c r="BU93" s="186"/>
      <c r="BV93" s="186"/>
      <c r="BW93" s="186"/>
    </row>
    <row r="94" spans="1:75" ht="15" hidden="1" customHeight="1" x14ac:dyDescent="0.2">
      <c r="A94" s="29">
        <v>36678</v>
      </c>
      <c r="B94" s="30">
        <v>159</v>
      </c>
      <c r="C94" s="30">
        <v>7276</v>
      </c>
      <c r="D94" s="30">
        <v>7638</v>
      </c>
      <c r="E94" s="30">
        <v>158</v>
      </c>
      <c r="F94" s="30">
        <v>33110</v>
      </c>
      <c r="G94" s="30">
        <v>50802</v>
      </c>
      <c r="H94" s="30">
        <v>65</v>
      </c>
      <c r="I94" s="30">
        <v>11740</v>
      </c>
      <c r="J94" s="30">
        <v>16457</v>
      </c>
      <c r="K94" s="30">
        <v>0</v>
      </c>
      <c r="L94" s="30">
        <v>0</v>
      </c>
      <c r="M94" s="267"/>
      <c r="N94" s="268"/>
      <c r="O94" s="268"/>
      <c r="P94" s="266">
        <f t="shared" si="1"/>
        <v>52126</v>
      </c>
      <c r="Q94" s="267"/>
      <c r="R94" s="267"/>
      <c r="S94" s="267"/>
      <c r="T94" s="267"/>
      <c r="U94" s="267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</row>
    <row r="95" spans="1:75" ht="15" hidden="1" customHeight="1" x14ac:dyDescent="0.2">
      <c r="A95" s="29">
        <v>36708</v>
      </c>
      <c r="B95" s="30">
        <v>235</v>
      </c>
      <c r="C95" s="30">
        <v>10608</v>
      </c>
      <c r="D95" s="30">
        <v>10607</v>
      </c>
      <c r="E95" s="30">
        <v>190</v>
      </c>
      <c r="F95" s="30">
        <v>37243</v>
      </c>
      <c r="G95" s="30">
        <v>52190</v>
      </c>
      <c r="H95" s="30">
        <v>138</v>
      </c>
      <c r="I95" s="30">
        <v>19324</v>
      </c>
      <c r="J95" s="30">
        <v>34479</v>
      </c>
      <c r="K95" s="30">
        <v>0</v>
      </c>
      <c r="L95" s="30">
        <v>0</v>
      </c>
      <c r="M95" s="267"/>
      <c r="N95" s="268"/>
      <c r="O95" s="268"/>
      <c r="P95" s="266">
        <f t="shared" si="1"/>
        <v>67175</v>
      </c>
      <c r="Q95" s="267"/>
      <c r="R95" s="267"/>
      <c r="S95" s="267"/>
      <c r="T95" s="267"/>
      <c r="U95" s="267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</row>
    <row r="96" spans="1:75" ht="15" hidden="1" customHeight="1" x14ac:dyDescent="0.2">
      <c r="A96" s="29">
        <v>36739</v>
      </c>
      <c r="B96" s="30">
        <v>171</v>
      </c>
      <c r="C96" s="30">
        <v>8436</v>
      </c>
      <c r="D96" s="30">
        <v>9722</v>
      </c>
      <c r="E96" s="30">
        <v>143</v>
      </c>
      <c r="F96" s="30">
        <v>34327</v>
      </c>
      <c r="G96" s="30">
        <v>53242</v>
      </c>
      <c r="H96" s="30">
        <v>153</v>
      </c>
      <c r="I96" s="30">
        <v>17549</v>
      </c>
      <c r="J96" s="30">
        <v>28637</v>
      </c>
      <c r="K96" s="30">
        <v>0</v>
      </c>
      <c r="L96" s="30">
        <v>0</v>
      </c>
      <c r="M96" s="267"/>
      <c r="N96" s="268"/>
      <c r="O96" s="268"/>
      <c r="P96" s="266">
        <f t="shared" si="1"/>
        <v>60312</v>
      </c>
      <c r="Q96" s="267"/>
      <c r="R96" s="267"/>
      <c r="S96" s="267"/>
      <c r="T96" s="267"/>
      <c r="U96" s="267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</row>
    <row r="97" spans="1:75" ht="15" hidden="1" customHeight="1" x14ac:dyDescent="0.2">
      <c r="A97" s="29">
        <v>36770</v>
      </c>
      <c r="B97" s="30">
        <v>499</v>
      </c>
      <c r="C97" s="30">
        <v>18763</v>
      </c>
      <c r="D97" s="30">
        <v>18597</v>
      </c>
      <c r="E97" s="30">
        <v>213</v>
      </c>
      <c r="F97" s="30">
        <v>45323</v>
      </c>
      <c r="G97" s="30">
        <v>71955</v>
      </c>
      <c r="H97" s="30">
        <v>71</v>
      </c>
      <c r="I97" s="30">
        <v>10779</v>
      </c>
      <c r="J97" s="30">
        <v>16664</v>
      </c>
      <c r="K97" s="30">
        <v>0</v>
      </c>
      <c r="L97" s="30">
        <v>0</v>
      </c>
      <c r="M97" s="267"/>
      <c r="N97" s="268"/>
      <c r="O97" s="268"/>
      <c r="P97" s="266">
        <f t="shared" si="1"/>
        <v>74865</v>
      </c>
      <c r="Q97" s="267"/>
      <c r="R97" s="267"/>
      <c r="S97" s="267"/>
      <c r="T97" s="267"/>
      <c r="U97" s="267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</row>
    <row r="98" spans="1:75" ht="15" hidden="1" customHeight="1" x14ac:dyDescent="0.2">
      <c r="A98" s="29">
        <v>36800</v>
      </c>
      <c r="B98" s="30">
        <v>315</v>
      </c>
      <c r="C98" s="30">
        <v>12505</v>
      </c>
      <c r="D98" s="30">
        <v>11263</v>
      </c>
      <c r="E98" s="30">
        <v>189</v>
      </c>
      <c r="F98" s="30">
        <v>36773</v>
      </c>
      <c r="G98" s="30">
        <v>50304</v>
      </c>
      <c r="H98" s="30">
        <v>39</v>
      </c>
      <c r="I98" s="30">
        <v>7362</v>
      </c>
      <c r="J98" s="30">
        <v>12674</v>
      </c>
      <c r="K98" s="30">
        <v>158</v>
      </c>
      <c r="L98" s="30">
        <v>240</v>
      </c>
      <c r="M98" s="267"/>
      <c r="N98" s="268"/>
      <c r="O98" s="268"/>
      <c r="P98" s="266">
        <f t="shared" si="1"/>
        <v>56798</v>
      </c>
      <c r="Q98" s="267"/>
      <c r="R98" s="267"/>
      <c r="S98" s="267"/>
      <c r="T98" s="267"/>
      <c r="U98" s="267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</row>
    <row r="99" spans="1:75" ht="15" hidden="1" customHeight="1" x14ac:dyDescent="0.2">
      <c r="A99" s="29">
        <v>36831</v>
      </c>
      <c r="B99" s="30">
        <v>174</v>
      </c>
      <c r="C99" s="30">
        <v>8599</v>
      </c>
      <c r="D99" s="30">
        <v>8705</v>
      </c>
      <c r="E99" s="30">
        <v>165</v>
      </c>
      <c r="F99" s="30">
        <v>36340</v>
      </c>
      <c r="G99" s="30">
        <v>57749</v>
      </c>
      <c r="H99" s="30">
        <v>56</v>
      </c>
      <c r="I99" s="30">
        <v>6848</v>
      </c>
      <c r="J99" s="30">
        <v>10746</v>
      </c>
      <c r="K99" s="30">
        <v>8056</v>
      </c>
      <c r="L99" s="30">
        <v>14500</v>
      </c>
      <c r="M99" s="267"/>
      <c r="N99" s="268"/>
      <c r="O99" s="268"/>
      <c r="P99" s="266">
        <f t="shared" si="1"/>
        <v>59843</v>
      </c>
      <c r="Q99" s="267"/>
      <c r="R99" s="267"/>
      <c r="S99" s="267"/>
      <c r="T99" s="267"/>
      <c r="U99" s="267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</row>
    <row r="100" spans="1:75" ht="15" hidden="1" customHeight="1" x14ac:dyDescent="0.2">
      <c r="A100" s="29">
        <v>36861</v>
      </c>
      <c r="B100" s="30">
        <v>64</v>
      </c>
      <c r="C100" s="30">
        <v>2960</v>
      </c>
      <c r="D100" s="30">
        <v>3190</v>
      </c>
      <c r="E100" s="30">
        <v>117</v>
      </c>
      <c r="F100" s="30">
        <v>25147</v>
      </c>
      <c r="G100" s="30">
        <v>38769</v>
      </c>
      <c r="H100" s="30">
        <v>32</v>
      </c>
      <c r="I100" s="30">
        <v>5501</v>
      </c>
      <c r="J100" s="30">
        <v>9373</v>
      </c>
      <c r="K100" s="30">
        <v>329</v>
      </c>
      <c r="L100" s="30">
        <v>330</v>
      </c>
      <c r="M100" s="267"/>
      <c r="N100" s="268"/>
      <c r="O100" s="268"/>
      <c r="P100" s="266">
        <f t="shared" si="1"/>
        <v>33937</v>
      </c>
      <c r="Q100" s="267"/>
      <c r="R100" s="267"/>
      <c r="S100" s="267"/>
      <c r="T100" s="267"/>
      <c r="U100" s="267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</row>
    <row r="101" spans="1:75" ht="15" hidden="1" customHeight="1" x14ac:dyDescent="0.2">
      <c r="A101" s="29">
        <v>36892</v>
      </c>
      <c r="B101" s="30">
        <v>148</v>
      </c>
      <c r="C101" s="30">
        <v>7786</v>
      </c>
      <c r="D101" s="30">
        <v>7737</v>
      </c>
      <c r="E101" s="30">
        <v>130</v>
      </c>
      <c r="F101" s="30">
        <v>27593</v>
      </c>
      <c r="G101" s="30">
        <v>43072</v>
      </c>
      <c r="H101" s="30">
        <v>49</v>
      </c>
      <c r="I101" s="30">
        <v>8191</v>
      </c>
      <c r="J101" s="30">
        <v>13202</v>
      </c>
      <c r="K101" s="30">
        <v>0</v>
      </c>
      <c r="L101" s="30">
        <v>0</v>
      </c>
      <c r="M101" s="267"/>
      <c r="N101" s="268"/>
      <c r="O101" s="268"/>
      <c r="P101" s="266">
        <f t="shared" si="1"/>
        <v>43570</v>
      </c>
      <c r="Q101" s="267"/>
      <c r="R101" s="267"/>
      <c r="S101" s="267"/>
      <c r="T101" s="267"/>
      <c r="U101" s="267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</row>
    <row r="102" spans="1:75" ht="15" hidden="1" customHeight="1" x14ac:dyDescent="0.2">
      <c r="A102" s="29">
        <v>36923</v>
      </c>
      <c r="B102" s="30">
        <v>305</v>
      </c>
      <c r="C102" s="30">
        <v>12859</v>
      </c>
      <c r="D102" s="30">
        <v>11286</v>
      </c>
      <c r="E102" s="30">
        <v>116</v>
      </c>
      <c r="F102" s="30">
        <v>29595</v>
      </c>
      <c r="G102" s="30">
        <v>40173</v>
      </c>
      <c r="H102" s="30">
        <v>97</v>
      </c>
      <c r="I102" s="30">
        <v>9535</v>
      </c>
      <c r="J102" s="30">
        <v>19629</v>
      </c>
      <c r="K102" s="30">
        <v>0</v>
      </c>
      <c r="L102" s="30">
        <v>0</v>
      </c>
      <c r="M102" s="267"/>
      <c r="N102" s="268"/>
      <c r="O102" s="268"/>
      <c r="P102" s="266">
        <f t="shared" si="1"/>
        <v>51989</v>
      </c>
      <c r="Q102" s="267"/>
      <c r="R102" s="267"/>
      <c r="S102" s="267"/>
      <c r="T102" s="267"/>
      <c r="U102" s="267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</row>
    <row r="103" spans="1:75" ht="15" hidden="1" customHeight="1" x14ac:dyDescent="0.2">
      <c r="A103" s="29">
        <v>36951</v>
      </c>
      <c r="B103" s="30">
        <v>378</v>
      </c>
      <c r="C103" s="30">
        <v>19485</v>
      </c>
      <c r="D103" s="30">
        <v>15648</v>
      </c>
      <c r="E103" s="30">
        <v>166</v>
      </c>
      <c r="F103" s="30">
        <v>34224</v>
      </c>
      <c r="G103" s="30">
        <v>51840</v>
      </c>
      <c r="H103" s="30">
        <v>117</v>
      </c>
      <c r="I103" s="30">
        <v>15783</v>
      </c>
      <c r="J103" s="30">
        <v>27404</v>
      </c>
      <c r="K103" s="30">
        <v>0</v>
      </c>
      <c r="L103" s="30">
        <v>0</v>
      </c>
      <c r="M103" s="267"/>
      <c r="N103" s="268"/>
      <c r="O103" s="268"/>
      <c r="P103" s="266">
        <f t="shared" si="1"/>
        <v>69492</v>
      </c>
      <c r="Q103" s="267"/>
      <c r="R103" s="267"/>
      <c r="S103" s="267"/>
      <c r="T103" s="267"/>
      <c r="U103" s="267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</row>
    <row r="104" spans="1:75" ht="15" hidden="1" customHeight="1" x14ac:dyDescent="0.2">
      <c r="A104" s="29">
        <v>36982</v>
      </c>
      <c r="B104" s="30">
        <v>291</v>
      </c>
      <c r="C104" s="30">
        <v>9892</v>
      </c>
      <c r="D104" s="30">
        <v>8824</v>
      </c>
      <c r="E104" s="30">
        <v>87</v>
      </c>
      <c r="F104" s="30">
        <v>20632</v>
      </c>
      <c r="G104" s="30">
        <v>28753</v>
      </c>
      <c r="H104" s="30">
        <v>53</v>
      </c>
      <c r="I104" s="30">
        <v>8220</v>
      </c>
      <c r="J104" s="30">
        <v>13016</v>
      </c>
      <c r="K104" s="30">
        <v>0</v>
      </c>
      <c r="L104" s="30">
        <v>0</v>
      </c>
      <c r="M104" s="267"/>
      <c r="N104" s="268"/>
      <c r="O104" s="268"/>
      <c r="P104" s="266">
        <f t="shared" si="1"/>
        <v>38744</v>
      </c>
      <c r="Q104" s="267"/>
      <c r="R104" s="267"/>
      <c r="S104" s="267"/>
      <c r="T104" s="267"/>
      <c r="U104" s="267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</row>
    <row r="105" spans="1:75" ht="15" hidden="1" customHeight="1" x14ac:dyDescent="0.2">
      <c r="A105" s="29">
        <v>37012</v>
      </c>
      <c r="B105" s="30">
        <v>237</v>
      </c>
      <c r="C105" s="30">
        <v>8537</v>
      </c>
      <c r="D105" s="30">
        <v>8555</v>
      </c>
      <c r="E105" s="30">
        <v>152</v>
      </c>
      <c r="F105" s="30">
        <v>31331</v>
      </c>
      <c r="G105" s="30">
        <v>44546</v>
      </c>
      <c r="H105" s="30">
        <v>39</v>
      </c>
      <c r="I105" s="30">
        <v>6520</v>
      </c>
      <c r="J105" s="30">
        <v>12627</v>
      </c>
      <c r="K105" s="30">
        <v>138</v>
      </c>
      <c r="L105" s="30">
        <v>330</v>
      </c>
      <c r="M105" s="267"/>
      <c r="N105" s="268"/>
      <c r="O105" s="268"/>
      <c r="P105" s="266">
        <f t="shared" si="1"/>
        <v>46526</v>
      </c>
      <c r="Q105" s="267"/>
      <c r="R105" s="267"/>
      <c r="S105" s="267"/>
      <c r="T105" s="267"/>
      <c r="U105" s="267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</row>
    <row r="106" spans="1:75" ht="15" hidden="1" customHeight="1" x14ac:dyDescent="0.2">
      <c r="A106" s="29">
        <v>37043</v>
      </c>
      <c r="B106" s="30">
        <v>136</v>
      </c>
      <c r="C106" s="30">
        <v>6888</v>
      </c>
      <c r="D106" s="30">
        <v>8025</v>
      </c>
      <c r="E106" s="30">
        <v>130</v>
      </c>
      <c r="F106" s="30">
        <v>28203</v>
      </c>
      <c r="G106" s="30">
        <v>41594</v>
      </c>
      <c r="H106" s="30">
        <v>109</v>
      </c>
      <c r="I106" s="30">
        <v>15811</v>
      </c>
      <c r="J106" s="30">
        <v>18184</v>
      </c>
      <c r="K106" s="30">
        <v>0</v>
      </c>
      <c r="L106" s="30">
        <v>0</v>
      </c>
      <c r="M106" s="267"/>
      <c r="N106" s="268"/>
      <c r="O106" s="268"/>
      <c r="P106" s="266">
        <f t="shared" si="1"/>
        <v>50902</v>
      </c>
      <c r="Q106" s="267"/>
      <c r="R106" s="267"/>
      <c r="S106" s="267"/>
      <c r="T106" s="267"/>
      <c r="U106" s="267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</row>
    <row r="107" spans="1:75" ht="15" hidden="1" customHeight="1" x14ac:dyDescent="0.2">
      <c r="A107" s="29">
        <v>37073</v>
      </c>
      <c r="B107" s="30">
        <v>119</v>
      </c>
      <c r="C107" s="30">
        <v>6043</v>
      </c>
      <c r="D107" s="30">
        <v>7058</v>
      </c>
      <c r="E107" s="30">
        <v>159</v>
      </c>
      <c r="F107" s="30">
        <v>35796</v>
      </c>
      <c r="G107" s="30">
        <v>51589</v>
      </c>
      <c r="H107" s="30">
        <v>86</v>
      </c>
      <c r="I107" s="30">
        <v>12060</v>
      </c>
      <c r="J107" s="30">
        <v>19794</v>
      </c>
      <c r="K107" s="30">
        <v>1135</v>
      </c>
      <c r="L107" s="30">
        <v>901</v>
      </c>
      <c r="M107" s="267"/>
      <c r="N107" s="268"/>
      <c r="O107" s="268"/>
      <c r="P107" s="266">
        <f t="shared" si="1"/>
        <v>55034</v>
      </c>
      <c r="Q107" s="267"/>
      <c r="R107" s="267"/>
      <c r="S107" s="267"/>
      <c r="T107" s="267"/>
      <c r="U107" s="267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</row>
    <row r="108" spans="1:75" ht="15" hidden="1" customHeight="1" x14ac:dyDescent="0.2">
      <c r="A108" s="29">
        <v>37104</v>
      </c>
      <c r="B108" s="30">
        <v>107</v>
      </c>
      <c r="C108" s="30">
        <v>5294</v>
      </c>
      <c r="D108" s="30">
        <v>6213</v>
      </c>
      <c r="E108" s="30">
        <v>169</v>
      </c>
      <c r="F108" s="30">
        <v>35077</v>
      </c>
      <c r="G108" s="30">
        <v>54705</v>
      </c>
      <c r="H108" s="30">
        <v>88</v>
      </c>
      <c r="I108" s="30">
        <v>11584</v>
      </c>
      <c r="J108" s="30">
        <v>21125</v>
      </c>
      <c r="K108" s="30">
        <v>1104</v>
      </c>
      <c r="L108" s="30">
        <v>1200</v>
      </c>
      <c r="M108" s="267"/>
      <c r="N108" s="268"/>
      <c r="O108" s="268"/>
      <c r="P108" s="266">
        <f t="shared" si="1"/>
        <v>53059</v>
      </c>
      <c r="Q108" s="267"/>
      <c r="R108" s="267"/>
      <c r="S108" s="267"/>
      <c r="T108" s="267"/>
      <c r="U108" s="267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</row>
    <row r="109" spans="1:75" ht="15" hidden="1" customHeight="1" x14ac:dyDescent="0.2">
      <c r="A109" s="29">
        <v>37135</v>
      </c>
      <c r="B109" s="30">
        <v>194</v>
      </c>
      <c r="C109" s="30">
        <v>6854</v>
      </c>
      <c r="D109" s="30">
        <v>6933</v>
      </c>
      <c r="E109" s="30">
        <v>148</v>
      </c>
      <c r="F109" s="30">
        <v>28687</v>
      </c>
      <c r="G109" s="30">
        <v>40945</v>
      </c>
      <c r="H109" s="30">
        <v>88</v>
      </c>
      <c r="I109" s="30">
        <v>12341</v>
      </c>
      <c r="J109" s="30">
        <v>20063</v>
      </c>
      <c r="K109" s="30">
        <v>17825</v>
      </c>
      <c r="L109" s="30">
        <v>80000</v>
      </c>
      <c r="M109" s="267"/>
      <c r="N109" s="268"/>
      <c r="O109" s="268"/>
      <c r="P109" s="266">
        <f t="shared" si="1"/>
        <v>65707</v>
      </c>
      <c r="Q109" s="267"/>
      <c r="R109" s="267"/>
      <c r="S109" s="267"/>
      <c r="T109" s="267"/>
      <c r="U109" s="267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</row>
    <row r="110" spans="1:75" ht="15" hidden="1" customHeight="1" x14ac:dyDescent="0.2">
      <c r="A110" s="29">
        <v>37165</v>
      </c>
      <c r="B110" s="30">
        <v>172</v>
      </c>
      <c r="C110" s="30">
        <v>6763</v>
      </c>
      <c r="D110" s="30">
        <v>7797</v>
      </c>
      <c r="E110" s="30">
        <v>160</v>
      </c>
      <c r="F110" s="30">
        <v>31583</v>
      </c>
      <c r="G110" s="30">
        <v>47102</v>
      </c>
      <c r="H110" s="30">
        <v>62</v>
      </c>
      <c r="I110" s="30">
        <v>6034</v>
      </c>
      <c r="J110" s="30">
        <v>9647</v>
      </c>
      <c r="K110" s="30">
        <v>0</v>
      </c>
      <c r="L110" s="30">
        <v>0</v>
      </c>
      <c r="M110" s="267"/>
      <c r="N110" s="268"/>
      <c r="O110" s="268"/>
      <c r="P110" s="266">
        <f t="shared" si="1"/>
        <v>44380</v>
      </c>
      <c r="Q110" s="267"/>
      <c r="R110" s="267"/>
      <c r="S110" s="267"/>
      <c r="T110" s="267"/>
      <c r="U110" s="267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</row>
    <row r="111" spans="1:75" ht="15" hidden="1" customHeight="1" x14ac:dyDescent="0.2">
      <c r="A111" s="29">
        <v>37196</v>
      </c>
      <c r="B111" s="30">
        <v>160</v>
      </c>
      <c r="C111" s="30">
        <v>7250</v>
      </c>
      <c r="D111" s="30">
        <v>8688</v>
      </c>
      <c r="E111" s="30">
        <v>155</v>
      </c>
      <c r="F111" s="30">
        <v>30812</v>
      </c>
      <c r="G111" s="30">
        <v>44380</v>
      </c>
      <c r="H111" s="30">
        <v>50</v>
      </c>
      <c r="I111" s="30">
        <v>9929</v>
      </c>
      <c r="J111" s="30">
        <v>20524</v>
      </c>
      <c r="K111" s="30">
        <v>0</v>
      </c>
      <c r="L111" s="30">
        <v>0</v>
      </c>
      <c r="M111" s="267"/>
      <c r="N111" s="268"/>
      <c r="O111" s="268"/>
      <c r="P111" s="266">
        <f t="shared" si="1"/>
        <v>47991</v>
      </c>
      <c r="Q111" s="267"/>
      <c r="R111" s="267"/>
      <c r="S111" s="267"/>
      <c r="T111" s="267"/>
      <c r="U111" s="267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</row>
    <row r="112" spans="1:75" ht="15" hidden="1" customHeight="1" x14ac:dyDescent="0.2">
      <c r="A112" s="29">
        <v>37226</v>
      </c>
      <c r="B112" s="30">
        <v>57</v>
      </c>
      <c r="C112" s="30">
        <v>2740</v>
      </c>
      <c r="D112" s="30">
        <v>3511</v>
      </c>
      <c r="E112" s="30">
        <v>113</v>
      </c>
      <c r="F112" s="30">
        <v>23322</v>
      </c>
      <c r="G112" s="30">
        <v>38443</v>
      </c>
      <c r="H112" s="30">
        <v>30</v>
      </c>
      <c r="I112" s="30">
        <v>5227</v>
      </c>
      <c r="J112" s="30">
        <v>8988</v>
      </c>
      <c r="K112" s="30">
        <v>98</v>
      </c>
      <c r="L112" s="30">
        <v>127</v>
      </c>
      <c r="M112" s="267"/>
      <c r="N112" s="268"/>
      <c r="O112" s="268"/>
      <c r="P112" s="266">
        <f t="shared" si="1"/>
        <v>31387</v>
      </c>
      <c r="Q112" s="267"/>
      <c r="R112" s="267"/>
      <c r="S112" s="267"/>
      <c r="T112" s="267"/>
      <c r="U112" s="267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</row>
    <row r="113" spans="1:75" ht="15" hidden="1" customHeight="1" x14ac:dyDescent="0.2">
      <c r="A113" s="29">
        <v>37257</v>
      </c>
      <c r="B113" s="30">
        <v>152</v>
      </c>
      <c r="C113" s="30">
        <v>5693</v>
      </c>
      <c r="D113" s="30">
        <v>5874</v>
      </c>
      <c r="E113" s="30">
        <v>122</v>
      </c>
      <c r="F113" s="30">
        <v>26884</v>
      </c>
      <c r="G113" s="30">
        <v>42929</v>
      </c>
      <c r="H113" s="30">
        <v>176</v>
      </c>
      <c r="I113" s="30">
        <v>26596</v>
      </c>
      <c r="J113" s="30">
        <v>34038</v>
      </c>
      <c r="K113" s="30">
        <v>556</v>
      </c>
      <c r="L113" s="30">
        <v>1000</v>
      </c>
      <c r="M113" s="267"/>
      <c r="N113" s="268"/>
      <c r="O113" s="268"/>
      <c r="P113" s="266">
        <f t="shared" si="1"/>
        <v>59729</v>
      </c>
      <c r="Q113" s="267"/>
      <c r="R113" s="267"/>
      <c r="S113" s="267"/>
      <c r="T113" s="267"/>
      <c r="U113" s="267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</row>
    <row r="114" spans="1:75" ht="15" hidden="1" customHeight="1" x14ac:dyDescent="0.2">
      <c r="A114" s="29">
        <v>37288</v>
      </c>
      <c r="B114" s="30">
        <v>107</v>
      </c>
      <c r="C114" s="30">
        <v>5824</v>
      </c>
      <c r="D114" s="30">
        <v>7363</v>
      </c>
      <c r="E114" s="30">
        <v>130</v>
      </c>
      <c r="F114" s="30">
        <v>28082</v>
      </c>
      <c r="G114" s="30">
        <v>44419</v>
      </c>
      <c r="H114" s="30">
        <v>38</v>
      </c>
      <c r="I114" s="30">
        <v>5352</v>
      </c>
      <c r="J114" s="30">
        <v>10258</v>
      </c>
      <c r="K114" s="30">
        <v>29597</v>
      </c>
      <c r="L114" s="30">
        <v>30821</v>
      </c>
      <c r="M114" s="267"/>
      <c r="N114" s="268"/>
      <c r="O114" s="268"/>
      <c r="P114" s="266">
        <f t="shared" si="1"/>
        <v>68855</v>
      </c>
      <c r="Q114" s="267"/>
      <c r="R114" s="267"/>
      <c r="S114" s="267"/>
      <c r="T114" s="267"/>
      <c r="U114" s="267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</row>
    <row r="115" spans="1:75" ht="15" hidden="1" customHeight="1" x14ac:dyDescent="0.2">
      <c r="A115" s="29">
        <v>37316</v>
      </c>
      <c r="B115" s="30">
        <v>250</v>
      </c>
      <c r="C115" s="30">
        <v>9923</v>
      </c>
      <c r="D115" s="30">
        <v>9464</v>
      </c>
      <c r="E115" s="30">
        <v>122</v>
      </c>
      <c r="F115" s="30">
        <v>24642</v>
      </c>
      <c r="G115" s="30">
        <v>33469</v>
      </c>
      <c r="H115" s="30">
        <v>72</v>
      </c>
      <c r="I115" s="30">
        <v>11803</v>
      </c>
      <c r="J115" s="30">
        <v>28551</v>
      </c>
      <c r="K115" s="30">
        <v>0</v>
      </c>
      <c r="L115" s="30">
        <v>0</v>
      </c>
      <c r="M115" s="267"/>
      <c r="N115" s="268"/>
      <c r="O115" s="268"/>
      <c r="P115" s="266">
        <f t="shared" si="1"/>
        <v>46368</v>
      </c>
      <c r="Q115" s="267"/>
      <c r="R115" s="267"/>
      <c r="S115" s="267"/>
      <c r="T115" s="267"/>
      <c r="U115" s="267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</row>
    <row r="116" spans="1:75" ht="15" hidden="1" customHeight="1" x14ac:dyDescent="0.2">
      <c r="A116" s="29">
        <v>37347</v>
      </c>
      <c r="B116" s="30">
        <v>229</v>
      </c>
      <c r="C116" s="30">
        <v>9125</v>
      </c>
      <c r="D116" s="30">
        <v>9160</v>
      </c>
      <c r="E116" s="30">
        <v>160</v>
      </c>
      <c r="F116" s="30">
        <v>40223</v>
      </c>
      <c r="G116" s="30">
        <v>58838</v>
      </c>
      <c r="H116" s="30">
        <v>65</v>
      </c>
      <c r="I116" s="30">
        <v>8125</v>
      </c>
      <c r="J116" s="30">
        <v>13938</v>
      </c>
      <c r="K116" s="30">
        <v>0</v>
      </c>
      <c r="L116" s="30">
        <v>0</v>
      </c>
      <c r="M116" s="267"/>
      <c r="N116" s="268"/>
      <c r="O116" s="268"/>
      <c r="P116" s="266">
        <f t="shared" si="1"/>
        <v>57473</v>
      </c>
      <c r="Q116" s="267"/>
      <c r="R116" s="267"/>
      <c r="S116" s="267"/>
      <c r="T116" s="267"/>
      <c r="U116" s="267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</row>
    <row r="117" spans="1:75" ht="15" hidden="1" customHeight="1" x14ac:dyDescent="0.2">
      <c r="A117" s="29">
        <v>37377</v>
      </c>
      <c r="B117" s="30">
        <v>171</v>
      </c>
      <c r="C117" s="30">
        <v>6949</v>
      </c>
      <c r="D117" s="30">
        <v>6565</v>
      </c>
      <c r="E117" s="30">
        <v>175</v>
      </c>
      <c r="F117" s="30">
        <v>34519</v>
      </c>
      <c r="G117" s="30">
        <v>51364</v>
      </c>
      <c r="H117" s="30">
        <v>35</v>
      </c>
      <c r="I117" s="30">
        <v>5594</v>
      </c>
      <c r="J117" s="30">
        <v>8452</v>
      </c>
      <c r="K117" s="30">
        <v>1226</v>
      </c>
      <c r="L117" s="30">
        <v>1594</v>
      </c>
      <c r="M117" s="267"/>
      <c r="N117" s="268"/>
      <c r="O117" s="268"/>
      <c r="P117" s="266">
        <f t="shared" si="1"/>
        <v>48288</v>
      </c>
      <c r="Q117" s="267"/>
      <c r="R117" s="267"/>
      <c r="S117" s="267"/>
      <c r="T117" s="267"/>
      <c r="U117" s="267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</row>
    <row r="118" spans="1:75" ht="15" hidden="1" customHeight="1" x14ac:dyDescent="0.2">
      <c r="A118" s="29">
        <v>37408</v>
      </c>
      <c r="B118" s="30">
        <v>371</v>
      </c>
      <c r="C118" s="30">
        <v>13058</v>
      </c>
      <c r="D118" s="30">
        <v>9662</v>
      </c>
      <c r="E118" s="30">
        <v>157</v>
      </c>
      <c r="F118" s="30">
        <v>40044</v>
      </c>
      <c r="G118" s="30">
        <v>69339</v>
      </c>
      <c r="H118" s="30">
        <v>29</v>
      </c>
      <c r="I118" s="30">
        <v>5103</v>
      </c>
      <c r="J118" s="30">
        <v>9443</v>
      </c>
      <c r="K118" s="30">
        <v>461</v>
      </c>
      <c r="L118" s="30">
        <v>600</v>
      </c>
      <c r="M118" s="267"/>
      <c r="N118" s="268"/>
      <c r="O118" s="268"/>
      <c r="P118" s="266">
        <f t="shared" si="1"/>
        <v>58666</v>
      </c>
      <c r="Q118" s="267"/>
      <c r="R118" s="267"/>
      <c r="S118" s="267"/>
      <c r="T118" s="267"/>
      <c r="U118" s="267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</row>
    <row r="119" spans="1:75" ht="15" hidden="1" customHeight="1" x14ac:dyDescent="0.2">
      <c r="A119" s="29">
        <v>37438</v>
      </c>
      <c r="B119" s="30">
        <v>165</v>
      </c>
      <c r="C119" s="30">
        <v>7043</v>
      </c>
      <c r="D119" s="30">
        <v>6872</v>
      </c>
      <c r="E119" s="30">
        <v>158</v>
      </c>
      <c r="F119" s="30">
        <v>34638</v>
      </c>
      <c r="G119" s="30">
        <v>56167</v>
      </c>
      <c r="H119" s="30">
        <v>85</v>
      </c>
      <c r="I119" s="30">
        <v>16252</v>
      </c>
      <c r="J119" s="30">
        <v>27688</v>
      </c>
      <c r="K119" s="30">
        <v>0</v>
      </c>
      <c r="L119" s="30">
        <v>0</v>
      </c>
      <c r="M119" s="267"/>
      <c r="N119" s="268"/>
      <c r="O119" s="268"/>
      <c r="P119" s="266">
        <f t="shared" si="1"/>
        <v>57933</v>
      </c>
      <c r="Q119" s="267"/>
      <c r="R119" s="267"/>
      <c r="S119" s="267"/>
      <c r="T119" s="267"/>
      <c r="U119" s="267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</row>
    <row r="120" spans="1:75" ht="15" hidden="1" customHeight="1" x14ac:dyDescent="0.2">
      <c r="A120" s="29">
        <v>37469</v>
      </c>
      <c r="B120" s="30">
        <v>252</v>
      </c>
      <c r="C120" s="30">
        <v>10022</v>
      </c>
      <c r="D120" s="30">
        <v>9283</v>
      </c>
      <c r="E120" s="30">
        <v>183</v>
      </c>
      <c r="F120" s="30">
        <v>42148</v>
      </c>
      <c r="G120" s="30">
        <v>66874</v>
      </c>
      <c r="H120" s="30">
        <v>81</v>
      </c>
      <c r="I120" s="30">
        <v>18975</v>
      </c>
      <c r="J120" s="30">
        <v>33611</v>
      </c>
      <c r="K120" s="30">
        <v>0</v>
      </c>
      <c r="L120" s="30">
        <v>0</v>
      </c>
      <c r="M120" s="267"/>
      <c r="N120" s="268"/>
      <c r="O120" s="268"/>
      <c r="P120" s="266">
        <f t="shared" si="1"/>
        <v>71145</v>
      </c>
      <c r="Q120" s="267"/>
      <c r="R120" s="267"/>
      <c r="S120" s="267"/>
      <c r="T120" s="267"/>
      <c r="U120" s="267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</row>
    <row r="121" spans="1:75" ht="15" hidden="1" customHeight="1" x14ac:dyDescent="0.2">
      <c r="A121" s="29">
        <v>37500</v>
      </c>
      <c r="B121" s="30">
        <v>148</v>
      </c>
      <c r="C121" s="30">
        <v>7394</v>
      </c>
      <c r="D121" s="30">
        <v>8434</v>
      </c>
      <c r="E121" s="30">
        <v>176</v>
      </c>
      <c r="F121" s="30">
        <v>41787</v>
      </c>
      <c r="G121" s="30">
        <v>66777</v>
      </c>
      <c r="H121" s="30">
        <v>114</v>
      </c>
      <c r="I121" s="30">
        <v>20627</v>
      </c>
      <c r="J121" s="30">
        <v>38564</v>
      </c>
      <c r="K121" s="30">
        <v>330</v>
      </c>
      <c r="L121" s="30">
        <v>420</v>
      </c>
      <c r="M121" s="267"/>
      <c r="N121" s="268"/>
      <c r="O121" s="268"/>
      <c r="P121" s="266">
        <f t="shared" si="1"/>
        <v>70138</v>
      </c>
      <c r="Q121" s="267"/>
      <c r="R121" s="267"/>
      <c r="S121" s="267"/>
      <c r="T121" s="267"/>
      <c r="U121" s="267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</row>
    <row r="122" spans="1:75" ht="15" hidden="1" customHeight="1" x14ac:dyDescent="0.2">
      <c r="A122" s="29">
        <v>37530</v>
      </c>
      <c r="B122" s="30">
        <v>193</v>
      </c>
      <c r="C122" s="30">
        <v>8503</v>
      </c>
      <c r="D122" s="30">
        <v>8632</v>
      </c>
      <c r="E122" s="30">
        <v>238</v>
      </c>
      <c r="F122" s="30">
        <v>55990</v>
      </c>
      <c r="G122" s="30">
        <v>94104</v>
      </c>
      <c r="H122" s="30">
        <v>216</v>
      </c>
      <c r="I122" s="30">
        <v>33706</v>
      </c>
      <c r="J122" s="30">
        <v>64741</v>
      </c>
      <c r="K122" s="30">
        <v>38156</v>
      </c>
      <c r="L122" s="30">
        <v>465010</v>
      </c>
      <c r="M122" s="267"/>
      <c r="N122" s="268"/>
      <c r="O122" s="268"/>
      <c r="P122" s="266">
        <f t="shared" si="1"/>
        <v>136355</v>
      </c>
      <c r="Q122" s="267"/>
      <c r="R122" s="267"/>
      <c r="S122" s="267"/>
      <c r="T122" s="267"/>
      <c r="U122" s="267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</row>
    <row r="123" spans="1:75" ht="15" hidden="1" customHeight="1" x14ac:dyDescent="0.2">
      <c r="A123" s="29">
        <v>37561</v>
      </c>
      <c r="B123" s="30">
        <v>147</v>
      </c>
      <c r="C123" s="30">
        <v>6811</v>
      </c>
      <c r="D123" s="30">
        <v>7420</v>
      </c>
      <c r="E123" s="30">
        <v>174</v>
      </c>
      <c r="F123" s="30">
        <v>38866</v>
      </c>
      <c r="G123" s="30">
        <v>71648</v>
      </c>
      <c r="H123" s="30">
        <v>107</v>
      </c>
      <c r="I123" s="30">
        <v>23080</v>
      </c>
      <c r="J123" s="30">
        <v>40907</v>
      </c>
      <c r="K123" s="30">
        <v>226</v>
      </c>
      <c r="L123" s="30">
        <v>285</v>
      </c>
      <c r="M123" s="267"/>
      <c r="N123" s="268"/>
      <c r="O123" s="268"/>
      <c r="P123" s="266">
        <f t="shared" si="1"/>
        <v>68983</v>
      </c>
      <c r="Q123" s="267"/>
      <c r="R123" s="267"/>
      <c r="S123" s="267"/>
      <c r="T123" s="267"/>
      <c r="U123" s="267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</row>
    <row r="124" spans="1:75" ht="15" hidden="1" customHeight="1" x14ac:dyDescent="0.2">
      <c r="A124" s="29">
        <v>37591</v>
      </c>
      <c r="B124" s="30">
        <v>112</v>
      </c>
      <c r="C124" s="30">
        <v>5093</v>
      </c>
      <c r="D124" s="30">
        <v>5917</v>
      </c>
      <c r="E124" s="30">
        <v>135</v>
      </c>
      <c r="F124" s="30">
        <v>30502</v>
      </c>
      <c r="G124" s="30">
        <v>52576</v>
      </c>
      <c r="H124" s="30">
        <v>78</v>
      </c>
      <c r="I124" s="30">
        <v>10735</v>
      </c>
      <c r="J124" s="30">
        <v>18474</v>
      </c>
      <c r="K124" s="30">
        <v>0</v>
      </c>
      <c r="L124" s="30">
        <v>0</v>
      </c>
      <c r="M124" s="267"/>
      <c r="N124" s="268"/>
      <c r="O124" s="268"/>
      <c r="P124" s="266">
        <f t="shared" si="1"/>
        <v>46330</v>
      </c>
      <c r="Q124" s="267"/>
      <c r="R124" s="267"/>
      <c r="S124" s="267"/>
      <c r="T124" s="267"/>
      <c r="U124" s="267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</row>
    <row r="125" spans="1:75" ht="15" hidden="1" customHeight="1" x14ac:dyDescent="0.2">
      <c r="A125" s="29">
        <v>37622</v>
      </c>
      <c r="B125" s="30">
        <v>1468</v>
      </c>
      <c r="C125" s="30">
        <v>45605</v>
      </c>
      <c r="D125" s="30">
        <v>29965</v>
      </c>
      <c r="E125" s="30">
        <v>134</v>
      </c>
      <c r="F125" s="30">
        <v>33461</v>
      </c>
      <c r="G125" s="30">
        <v>55676</v>
      </c>
      <c r="H125" s="30">
        <v>52</v>
      </c>
      <c r="I125" s="30">
        <v>8352</v>
      </c>
      <c r="J125" s="30">
        <v>19589</v>
      </c>
      <c r="K125" s="30">
        <v>0</v>
      </c>
      <c r="L125" s="30">
        <v>0</v>
      </c>
      <c r="M125" s="267"/>
      <c r="N125" s="268"/>
      <c r="O125" s="268"/>
      <c r="P125" s="266">
        <f t="shared" si="1"/>
        <v>87418</v>
      </c>
      <c r="Q125" s="267"/>
      <c r="R125" s="267"/>
      <c r="S125" s="267"/>
      <c r="T125" s="267"/>
      <c r="U125" s="267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</row>
    <row r="126" spans="1:75" ht="15" hidden="1" customHeight="1" x14ac:dyDescent="0.2">
      <c r="A126" s="29">
        <v>37653</v>
      </c>
      <c r="B126" s="30">
        <v>503</v>
      </c>
      <c r="C126" s="30">
        <v>19195</v>
      </c>
      <c r="D126" s="30">
        <v>12500</v>
      </c>
      <c r="E126" s="30">
        <v>156</v>
      </c>
      <c r="F126" s="30">
        <v>37309</v>
      </c>
      <c r="G126" s="30">
        <v>62203</v>
      </c>
      <c r="H126" s="30">
        <v>140</v>
      </c>
      <c r="I126" s="30">
        <v>30911</v>
      </c>
      <c r="J126" s="30">
        <v>103125</v>
      </c>
      <c r="K126" s="30">
        <v>10350</v>
      </c>
      <c r="L126" s="30">
        <v>28000</v>
      </c>
      <c r="M126" s="267"/>
      <c r="N126" s="268"/>
      <c r="O126" s="268"/>
      <c r="P126" s="266">
        <f t="shared" si="1"/>
        <v>97765</v>
      </c>
      <c r="Q126" s="267"/>
      <c r="R126" s="267"/>
      <c r="S126" s="267"/>
      <c r="T126" s="267"/>
      <c r="U126" s="267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</row>
    <row r="127" spans="1:75" ht="15" hidden="1" customHeight="1" x14ac:dyDescent="0.2">
      <c r="A127" s="29">
        <v>37681</v>
      </c>
      <c r="B127" s="30">
        <v>249</v>
      </c>
      <c r="C127" s="30">
        <v>10186</v>
      </c>
      <c r="D127" s="30">
        <v>8666</v>
      </c>
      <c r="E127" s="30">
        <v>189</v>
      </c>
      <c r="F127" s="30">
        <v>45459</v>
      </c>
      <c r="G127" s="30">
        <v>81441</v>
      </c>
      <c r="H127" s="30">
        <v>130</v>
      </c>
      <c r="I127" s="30">
        <v>30130</v>
      </c>
      <c r="J127" s="30">
        <v>92539</v>
      </c>
      <c r="K127" s="30">
        <v>2619</v>
      </c>
      <c r="L127" s="30">
        <v>5800</v>
      </c>
      <c r="M127" s="267"/>
      <c r="N127" s="268"/>
      <c r="O127" s="268"/>
      <c r="P127" s="266">
        <f t="shared" si="1"/>
        <v>88394</v>
      </c>
      <c r="Q127" s="267"/>
      <c r="R127" s="267"/>
      <c r="S127" s="267"/>
      <c r="T127" s="267"/>
      <c r="U127" s="267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</row>
    <row r="128" spans="1:75" ht="15" hidden="1" customHeight="1" x14ac:dyDescent="0.2">
      <c r="A128" s="29">
        <v>37712</v>
      </c>
      <c r="B128" s="30">
        <v>609</v>
      </c>
      <c r="C128" s="30">
        <v>21667</v>
      </c>
      <c r="D128" s="30">
        <v>16122</v>
      </c>
      <c r="E128" s="30">
        <v>151</v>
      </c>
      <c r="F128" s="30">
        <v>36568</v>
      </c>
      <c r="G128" s="30">
        <v>68938</v>
      </c>
      <c r="H128" s="30">
        <v>156</v>
      </c>
      <c r="I128" s="30">
        <v>24988</v>
      </c>
      <c r="J128" s="30">
        <v>46242</v>
      </c>
      <c r="K128" s="30">
        <v>474</v>
      </c>
      <c r="L128" s="30">
        <v>720</v>
      </c>
      <c r="M128" s="267"/>
      <c r="N128" s="268"/>
      <c r="O128" s="268"/>
      <c r="P128" s="266">
        <f t="shared" si="1"/>
        <v>83697</v>
      </c>
      <c r="Q128" s="267"/>
      <c r="R128" s="267"/>
      <c r="S128" s="267"/>
      <c r="T128" s="267"/>
      <c r="U128" s="267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</row>
    <row r="129" spans="1:75" ht="15" hidden="1" customHeight="1" x14ac:dyDescent="0.2">
      <c r="A129" s="29">
        <v>37742</v>
      </c>
      <c r="B129" s="30">
        <v>2594</v>
      </c>
      <c r="C129" s="30">
        <v>90339</v>
      </c>
      <c r="D129" s="30">
        <v>44814</v>
      </c>
      <c r="E129" s="30">
        <v>204</v>
      </c>
      <c r="F129" s="30">
        <v>49018</v>
      </c>
      <c r="G129" s="30">
        <v>85907</v>
      </c>
      <c r="H129" s="30">
        <v>94</v>
      </c>
      <c r="I129" s="30">
        <v>18036</v>
      </c>
      <c r="J129" s="30">
        <v>37804</v>
      </c>
      <c r="K129" s="30">
        <v>1115</v>
      </c>
      <c r="L129" s="30">
        <v>2788</v>
      </c>
      <c r="M129" s="267"/>
      <c r="N129" s="268"/>
      <c r="O129" s="268"/>
      <c r="P129" s="266">
        <f t="shared" si="1"/>
        <v>158508</v>
      </c>
      <c r="Q129" s="267"/>
      <c r="R129" s="267"/>
      <c r="S129" s="267"/>
      <c r="T129" s="267"/>
      <c r="U129" s="267"/>
      <c r="V129" s="186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</row>
    <row r="130" spans="1:75" ht="15" hidden="1" customHeight="1" x14ac:dyDescent="0.2">
      <c r="A130" s="29">
        <v>37773</v>
      </c>
      <c r="B130" s="30">
        <v>345</v>
      </c>
      <c r="C130" s="30">
        <v>13546</v>
      </c>
      <c r="D130" s="30">
        <v>9642</v>
      </c>
      <c r="E130" s="30">
        <v>203</v>
      </c>
      <c r="F130" s="30">
        <v>49371</v>
      </c>
      <c r="G130" s="30">
        <v>104492</v>
      </c>
      <c r="H130" s="30">
        <v>259</v>
      </c>
      <c r="I130" s="30">
        <v>36033</v>
      </c>
      <c r="J130" s="30">
        <v>83977</v>
      </c>
      <c r="K130" s="30">
        <v>1228</v>
      </c>
      <c r="L130" s="30">
        <v>1645</v>
      </c>
      <c r="M130" s="267"/>
      <c r="N130" s="268"/>
      <c r="O130" s="268"/>
      <c r="P130" s="266">
        <f t="shared" si="1"/>
        <v>100178</v>
      </c>
      <c r="Q130" s="267"/>
      <c r="R130" s="267"/>
      <c r="S130" s="267"/>
      <c r="T130" s="267"/>
      <c r="U130" s="267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</row>
    <row r="131" spans="1:75" ht="15" hidden="1" customHeight="1" x14ac:dyDescent="0.2">
      <c r="A131" s="29">
        <v>37803</v>
      </c>
      <c r="B131" s="30">
        <v>2651</v>
      </c>
      <c r="C131" s="30">
        <v>91768</v>
      </c>
      <c r="D131" s="30">
        <v>45113</v>
      </c>
      <c r="E131" s="30">
        <v>207</v>
      </c>
      <c r="F131" s="30">
        <v>48606</v>
      </c>
      <c r="G131" s="30">
        <v>97744</v>
      </c>
      <c r="H131" s="30">
        <v>124</v>
      </c>
      <c r="I131" s="30">
        <v>27800</v>
      </c>
      <c r="J131" s="30">
        <v>67253</v>
      </c>
      <c r="K131" s="30">
        <v>423</v>
      </c>
      <c r="L131" s="30">
        <v>600</v>
      </c>
      <c r="M131" s="267"/>
      <c r="N131" s="268"/>
      <c r="O131" s="268"/>
      <c r="P131" s="266">
        <f t="shared" si="1"/>
        <v>168597</v>
      </c>
      <c r="Q131" s="267"/>
      <c r="R131" s="267"/>
      <c r="S131" s="267"/>
      <c r="T131" s="267"/>
      <c r="U131" s="267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</row>
    <row r="132" spans="1:75" ht="15" hidden="1" customHeight="1" x14ac:dyDescent="0.2">
      <c r="A132" s="29">
        <v>37834</v>
      </c>
      <c r="B132" s="30">
        <v>141</v>
      </c>
      <c r="C132" s="30">
        <v>6340</v>
      </c>
      <c r="D132" s="30">
        <v>6570</v>
      </c>
      <c r="E132" s="30">
        <v>208</v>
      </c>
      <c r="F132" s="30">
        <v>48120</v>
      </c>
      <c r="G132" s="30">
        <v>89384</v>
      </c>
      <c r="H132" s="30">
        <v>494</v>
      </c>
      <c r="I132" s="30">
        <v>46718</v>
      </c>
      <c r="J132" s="30">
        <v>104477</v>
      </c>
      <c r="K132" s="30">
        <v>586</v>
      </c>
      <c r="L132" s="30">
        <v>614</v>
      </c>
      <c r="M132" s="267"/>
      <c r="N132" s="268"/>
      <c r="O132" s="268"/>
      <c r="P132" s="266">
        <f t="shared" si="1"/>
        <v>101764</v>
      </c>
      <c r="Q132" s="267"/>
      <c r="R132" s="267"/>
      <c r="S132" s="267"/>
      <c r="T132" s="267"/>
      <c r="U132" s="267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</row>
    <row r="133" spans="1:75" ht="15" hidden="1" customHeight="1" x14ac:dyDescent="0.2">
      <c r="A133" s="29">
        <v>37865</v>
      </c>
      <c r="B133" s="30">
        <v>794</v>
      </c>
      <c r="C133" s="30">
        <v>26284</v>
      </c>
      <c r="D133" s="30">
        <v>19443</v>
      </c>
      <c r="E133" s="30">
        <v>200</v>
      </c>
      <c r="F133" s="30">
        <v>43534</v>
      </c>
      <c r="G133" s="30">
        <v>79119</v>
      </c>
      <c r="H133" s="30">
        <v>130</v>
      </c>
      <c r="I133" s="30">
        <v>36357</v>
      </c>
      <c r="J133" s="30">
        <v>68854</v>
      </c>
      <c r="K133" s="30">
        <v>800</v>
      </c>
      <c r="L133" s="30">
        <v>1600</v>
      </c>
      <c r="M133" s="267"/>
      <c r="N133" s="268"/>
      <c r="O133" s="268"/>
      <c r="P133" s="266">
        <f t="shared" ref="P133:P196" si="2">K133+I133+F133+C133</f>
        <v>106975</v>
      </c>
      <c r="Q133" s="267"/>
      <c r="R133" s="267"/>
      <c r="S133" s="267"/>
      <c r="T133" s="267"/>
      <c r="U133" s="267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</row>
    <row r="134" spans="1:75" ht="15" hidden="1" customHeight="1" x14ac:dyDescent="0.2">
      <c r="A134" s="29">
        <v>37895</v>
      </c>
      <c r="B134" s="30">
        <v>777</v>
      </c>
      <c r="C134" s="30">
        <v>25528</v>
      </c>
      <c r="D134" s="30">
        <v>18731</v>
      </c>
      <c r="E134" s="30">
        <v>213</v>
      </c>
      <c r="F134" s="30">
        <v>50697</v>
      </c>
      <c r="G134" s="30">
        <v>93742</v>
      </c>
      <c r="H134" s="30">
        <v>131</v>
      </c>
      <c r="I134" s="30">
        <v>21083</v>
      </c>
      <c r="J134" s="30">
        <v>47402</v>
      </c>
      <c r="K134" s="30">
        <v>250</v>
      </c>
      <c r="L134" s="30">
        <v>375</v>
      </c>
      <c r="M134" s="267"/>
      <c r="N134" s="268"/>
      <c r="O134" s="268"/>
      <c r="P134" s="266">
        <f t="shared" si="2"/>
        <v>97558</v>
      </c>
      <c r="Q134" s="267"/>
      <c r="R134" s="267"/>
      <c r="S134" s="267"/>
      <c r="T134" s="267"/>
      <c r="U134" s="267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</row>
    <row r="135" spans="1:75" ht="15" hidden="1" customHeight="1" x14ac:dyDescent="0.2">
      <c r="A135" s="29">
        <v>37926</v>
      </c>
      <c r="B135" s="30">
        <v>56</v>
      </c>
      <c r="C135" s="30">
        <v>3342</v>
      </c>
      <c r="D135" s="30">
        <v>4111</v>
      </c>
      <c r="E135" s="30">
        <v>201</v>
      </c>
      <c r="F135" s="30">
        <v>44679</v>
      </c>
      <c r="G135" s="30">
        <v>82552</v>
      </c>
      <c r="H135" s="30">
        <v>292</v>
      </c>
      <c r="I135" s="30">
        <v>45552</v>
      </c>
      <c r="J135" s="30">
        <v>99393</v>
      </c>
      <c r="K135" s="30">
        <v>4907</v>
      </c>
      <c r="L135" s="30">
        <v>13700</v>
      </c>
      <c r="M135" s="267"/>
      <c r="N135" s="268"/>
      <c r="O135" s="268"/>
      <c r="P135" s="266">
        <f t="shared" si="2"/>
        <v>98480</v>
      </c>
      <c r="Q135" s="267"/>
      <c r="R135" s="267"/>
      <c r="S135" s="267"/>
      <c r="T135" s="267"/>
      <c r="U135" s="267"/>
      <c r="V135" s="186"/>
      <c r="W135" s="186"/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6"/>
      <c r="AS135" s="186"/>
      <c r="AT135" s="186"/>
      <c r="AU135" s="186"/>
      <c r="AV135" s="186"/>
      <c r="AW135" s="186"/>
      <c r="AX135" s="186"/>
      <c r="AY135" s="186"/>
      <c r="AZ135" s="186"/>
      <c r="BA135" s="186"/>
      <c r="BB135" s="186"/>
      <c r="BC135" s="186"/>
      <c r="BD135" s="186"/>
      <c r="BE135" s="186"/>
      <c r="BF135" s="186"/>
      <c r="BG135" s="186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6"/>
      <c r="BR135" s="186"/>
      <c r="BS135" s="186"/>
      <c r="BT135" s="186"/>
      <c r="BU135" s="186"/>
      <c r="BV135" s="186"/>
      <c r="BW135" s="186"/>
    </row>
    <row r="136" spans="1:75" ht="15" hidden="1" customHeight="1" x14ac:dyDescent="0.2">
      <c r="A136" s="29">
        <v>37956</v>
      </c>
      <c r="B136" s="30">
        <v>68</v>
      </c>
      <c r="C136" s="30">
        <v>3856</v>
      </c>
      <c r="D136" s="30">
        <v>4982</v>
      </c>
      <c r="E136" s="30">
        <v>189</v>
      </c>
      <c r="F136" s="30">
        <v>40637</v>
      </c>
      <c r="G136" s="30">
        <v>69874</v>
      </c>
      <c r="H136" s="30">
        <v>141</v>
      </c>
      <c r="I136" s="30">
        <v>23887</v>
      </c>
      <c r="J136" s="30">
        <v>47773</v>
      </c>
      <c r="K136" s="30">
        <v>3734</v>
      </c>
      <c r="L136" s="30">
        <v>13956</v>
      </c>
      <c r="M136" s="267"/>
      <c r="N136" s="268"/>
      <c r="O136" s="268"/>
      <c r="P136" s="266">
        <f t="shared" si="2"/>
        <v>72114</v>
      </c>
      <c r="Q136" s="267"/>
      <c r="R136" s="267"/>
      <c r="S136" s="267"/>
      <c r="T136" s="267"/>
      <c r="U136" s="267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</row>
    <row r="137" spans="1:75" ht="15" hidden="1" customHeight="1" x14ac:dyDescent="0.2">
      <c r="A137" s="29">
        <v>37987</v>
      </c>
      <c r="B137" s="30">
        <v>92</v>
      </c>
      <c r="C137" s="30">
        <v>4335</v>
      </c>
      <c r="D137" s="30">
        <v>5046</v>
      </c>
      <c r="E137" s="30">
        <v>196</v>
      </c>
      <c r="F137" s="30">
        <v>43448</v>
      </c>
      <c r="G137" s="30">
        <v>86239</v>
      </c>
      <c r="H137" s="30">
        <v>66</v>
      </c>
      <c r="I137" s="30">
        <v>10924</v>
      </c>
      <c r="J137" s="30">
        <v>27010</v>
      </c>
      <c r="K137" s="30">
        <v>85</v>
      </c>
      <c r="L137" s="30">
        <v>90</v>
      </c>
      <c r="M137" s="267"/>
      <c r="N137" s="268"/>
      <c r="O137" s="268"/>
      <c r="P137" s="266">
        <f t="shared" si="2"/>
        <v>58792</v>
      </c>
      <c r="Q137" s="267"/>
      <c r="R137" s="267"/>
      <c r="S137" s="267"/>
      <c r="T137" s="267"/>
      <c r="U137" s="267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</row>
    <row r="138" spans="1:75" ht="15" hidden="1" customHeight="1" x14ac:dyDescent="0.2">
      <c r="A138" s="29">
        <v>38018</v>
      </c>
      <c r="B138" s="30">
        <v>763</v>
      </c>
      <c r="C138" s="30">
        <v>24834</v>
      </c>
      <c r="D138" s="30">
        <v>18928</v>
      </c>
      <c r="E138" s="30">
        <v>204</v>
      </c>
      <c r="F138" s="30">
        <v>48691</v>
      </c>
      <c r="G138" s="30">
        <v>88592</v>
      </c>
      <c r="H138" s="30">
        <v>115</v>
      </c>
      <c r="I138" s="30">
        <v>23973</v>
      </c>
      <c r="J138" s="30">
        <v>56732</v>
      </c>
      <c r="K138" s="30">
        <v>48351</v>
      </c>
      <c r="L138" s="30">
        <v>752360</v>
      </c>
      <c r="M138" s="267"/>
      <c r="N138" s="268"/>
      <c r="O138" s="268"/>
      <c r="P138" s="266">
        <f t="shared" si="2"/>
        <v>145849</v>
      </c>
      <c r="Q138" s="267"/>
      <c r="R138" s="267"/>
      <c r="S138" s="267"/>
      <c r="T138" s="267"/>
      <c r="U138" s="267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</row>
    <row r="139" spans="1:75" ht="15" hidden="1" customHeight="1" x14ac:dyDescent="0.2">
      <c r="A139" s="29">
        <v>38047</v>
      </c>
      <c r="B139" s="30">
        <v>291</v>
      </c>
      <c r="C139" s="30">
        <v>11123</v>
      </c>
      <c r="D139" s="30">
        <v>11776</v>
      </c>
      <c r="E139" s="30">
        <v>249</v>
      </c>
      <c r="F139" s="30">
        <v>51335</v>
      </c>
      <c r="G139" s="30">
        <v>97780</v>
      </c>
      <c r="H139" s="30">
        <v>135</v>
      </c>
      <c r="I139" s="30">
        <v>39842</v>
      </c>
      <c r="J139" s="30">
        <v>79259</v>
      </c>
      <c r="K139" s="30">
        <v>0</v>
      </c>
      <c r="L139" s="30">
        <v>0</v>
      </c>
      <c r="M139" s="267"/>
      <c r="N139" s="268"/>
      <c r="O139" s="268"/>
      <c r="P139" s="266">
        <f t="shared" si="2"/>
        <v>102300</v>
      </c>
      <c r="Q139" s="267"/>
      <c r="R139" s="267"/>
      <c r="S139" s="267"/>
      <c r="T139" s="267"/>
      <c r="U139" s="267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</row>
    <row r="140" spans="1:75" ht="15" hidden="1" customHeight="1" x14ac:dyDescent="0.2">
      <c r="A140" s="29">
        <v>38078</v>
      </c>
      <c r="B140" s="30">
        <v>472</v>
      </c>
      <c r="C140" s="30">
        <v>15443</v>
      </c>
      <c r="D140" s="30">
        <v>12499</v>
      </c>
      <c r="E140" s="30">
        <v>229</v>
      </c>
      <c r="F140" s="30">
        <v>42287</v>
      </c>
      <c r="G140" s="30">
        <v>90002</v>
      </c>
      <c r="H140" s="30">
        <v>79</v>
      </c>
      <c r="I140" s="30">
        <v>17456</v>
      </c>
      <c r="J140" s="30">
        <v>48444</v>
      </c>
      <c r="K140" s="30">
        <v>565</v>
      </c>
      <c r="L140" s="30">
        <v>1101</v>
      </c>
      <c r="M140" s="267"/>
      <c r="N140" s="268"/>
      <c r="O140" s="268"/>
      <c r="P140" s="266">
        <f t="shared" si="2"/>
        <v>75751</v>
      </c>
      <c r="Q140" s="267"/>
      <c r="R140" s="267"/>
      <c r="S140" s="267"/>
      <c r="T140" s="267"/>
      <c r="U140" s="267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</row>
    <row r="141" spans="1:75" ht="15" hidden="1" customHeight="1" x14ac:dyDescent="0.2">
      <c r="A141" s="29">
        <v>38108</v>
      </c>
      <c r="B141" s="30">
        <v>438</v>
      </c>
      <c r="C141" s="30">
        <v>15704</v>
      </c>
      <c r="D141" s="30">
        <v>15021</v>
      </c>
      <c r="E141" s="30">
        <v>226</v>
      </c>
      <c r="F141" s="30">
        <v>58649</v>
      </c>
      <c r="G141" s="30">
        <v>121368</v>
      </c>
      <c r="H141" s="30">
        <v>186</v>
      </c>
      <c r="I141" s="30">
        <v>37034</v>
      </c>
      <c r="J141" s="30">
        <v>91432</v>
      </c>
      <c r="K141" s="30">
        <v>9764</v>
      </c>
      <c r="L141" s="30">
        <v>27361</v>
      </c>
      <c r="M141" s="267"/>
      <c r="N141" s="268"/>
      <c r="O141" s="268"/>
      <c r="P141" s="266">
        <f t="shared" si="2"/>
        <v>121151</v>
      </c>
      <c r="Q141" s="267"/>
      <c r="R141" s="267"/>
      <c r="S141" s="267"/>
      <c r="T141" s="267"/>
      <c r="U141" s="267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</row>
    <row r="142" spans="1:75" ht="15" hidden="1" customHeight="1" x14ac:dyDescent="0.2">
      <c r="A142" s="29">
        <v>38139</v>
      </c>
      <c r="B142" s="30">
        <v>417</v>
      </c>
      <c r="C142" s="30">
        <v>15594</v>
      </c>
      <c r="D142" s="30">
        <v>15380</v>
      </c>
      <c r="E142" s="30">
        <v>231</v>
      </c>
      <c r="F142" s="30">
        <v>54514</v>
      </c>
      <c r="G142" s="30">
        <v>108328</v>
      </c>
      <c r="H142" s="30">
        <v>361</v>
      </c>
      <c r="I142" s="30">
        <v>58281</v>
      </c>
      <c r="J142" s="30">
        <v>118857</v>
      </c>
      <c r="K142" s="30">
        <v>2963</v>
      </c>
      <c r="L142" s="30">
        <v>4536</v>
      </c>
      <c r="M142" s="267"/>
      <c r="N142" s="268"/>
      <c r="O142" s="268"/>
      <c r="P142" s="266">
        <f t="shared" si="2"/>
        <v>131352</v>
      </c>
      <c r="Q142" s="267"/>
      <c r="R142" s="267"/>
      <c r="S142" s="267"/>
      <c r="T142" s="267"/>
      <c r="U142" s="267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</row>
    <row r="143" spans="1:75" ht="15" hidden="1" customHeight="1" x14ac:dyDescent="0.2">
      <c r="A143" s="29">
        <v>38169</v>
      </c>
      <c r="B143" s="30">
        <v>560</v>
      </c>
      <c r="C143" s="30">
        <v>18494</v>
      </c>
      <c r="D143" s="30">
        <v>15133</v>
      </c>
      <c r="E143" s="30">
        <v>224</v>
      </c>
      <c r="F143" s="30">
        <v>57682</v>
      </c>
      <c r="G143" s="30">
        <v>119325</v>
      </c>
      <c r="H143" s="30">
        <v>372</v>
      </c>
      <c r="I143" s="30">
        <v>58613</v>
      </c>
      <c r="J143" s="30">
        <v>145560</v>
      </c>
      <c r="K143" s="30">
        <v>376</v>
      </c>
      <c r="L143" s="30">
        <v>492</v>
      </c>
      <c r="M143" s="267"/>
      <c r="N143" s="268"/>
      <c r="O143" s="268"/>
      <c r="P143" s="266">
        <f t="shared" si="2"/>
        <v>135165</v>
      </c>
      <c r="Q143" s="267"/>
      <c r="R143" s="267"/>
      <c r="S143" s="267"/>
      <c r="T143" s="267"/>
      <c r="U143" s="267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</row>
    <row r="144" spans="1:75" ht="15" hidden="1" customHeight="1" x14ac:dyDescent="0.2">
      <c r="A144" s="29">
        <v>38200</v>
      </c>
      <c r="B144" s="30">
        <v>388</v>
      </c>
      <c r="C144" s="30">
        <v>12165</v>
      </c>
      <c r="D144" s="30">
        <v>11204</v>
      </c>
      <c r="E144" s="30">
        <v>213</v>
      </c>
      <c r="F144" s="30">
        <v>51545</v>
      </c>
      <c r="G144" s="30">
        <v>105953</v>
      </c>
      <c r="H144" s="30">
        <v>450</v>
      </c>
      <c r="I144" s="30">
        <v>64595</v>
      </c>
      <c r="J144" s="30">
        <v>172794</v>
      </c>
      <c r="K144" s="30">
        <v>43</v>
      </c>
      <c r="L144" s="30">
        <v>65</v>
      </c>
      <c r="M144" s="267"/>
      <c r="N144" s="268"/>
      <c r="O144" s="268"/>
      <c r="P144" s="266">
        <f t="shared" si="2"/>
        <v>128348</v>
      </c>
      <c r="Q144" s="267"/>
      <c r="R144" s="267"/>
      <c r="S144" s="267"/>
      <c r="T144" s="267"/>
      <c r="U144" s="267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</row>
    <row r="145" spans="1:75" ht="15" hidden="1" customHeight="1" x14ac:dyDescent="0.2">
      <c r="A145" s="29">
        <v>38231</v>
      </c>
      <c r="B145" s="30">
        <v>305</v>
      </c>
      <c r="C145" s="30">
        <v>11424</v>
      </c>
      <c r="D145" s="30">
        <v>12341</v>
      </c>
      <c r="E145" s="30">
        <v>204</v>
      </c>
      <c r="F145" s="30">
        <v>45096</v>
      </c>
      <c r="G145" s="30">
        <v>84682</v>
      </c>
      <c r="H145" s="30">
        <v>224</v>
      </c>
      <c r="I145" s="30">
        <v>56364</v>
      </c>
      <c r="J145" s="30">
        <v>143082</v>
      </c>
      <c r="K145" s="30">
        <v>104</v>
      </c>
      <c r="L145" s="30">
        <v>156</v>
      </c>
      <c r="M145" s="267"/>
      <c r="N145" s="268"/>
      <c r="O145" s="268"/>
      <c r="P145" s="266">
        <f t="shared" si="2"/>
        <v>112988</v>
      </c>
      <c r="Q145" s="267"/>
      <c r="R145" s="267"/>
      <c r="S145" s="267"/>
      <c r="T145" s="267"/>
      <c r="U145" s="267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</row>
    <row r="146" spans="1:75" ht="15" hidden="1" customHeight="1" x14ac:dyDescent="0.2">
      <c r="A146" s="29">
        <v>38261</v>
      </c>
      <c r="B146" s="30">
        <v>416</v>
      </c>
      <c r="C146" s="30">
        <v>11954</v>
      </c>
      <c r="D146" s="30">
        <v>12415</v>
      </c>
      <c r="E146" s="30">
        <v>249</v>
      </c>
      <c r="F146" s="30">
        <v>54971</v>
      </c>
      <c r="G146" s="30">
        <v>107507</v>
      </c>
      <c r="H146" s="30">
        <v>392</v>
      </c>
      <c r="I146" s="30">
        <v>72518</v>
      </c>
      <c r="J146" s="30">
        <v>188454</v>
      </c>
      <c r="K146" s="30">
        <v>300</v>
      </c>
      <c r="L146" s="30">
        <v>540</v>
      </c>
      <c r="M146" s="267"/>
      <c r="N146" s="268"/>
      <c r="O146" s="268"/>
      <c r="P146" s="266">
        <f t="shared" si="2"/>
        <v>139743</v>
      </c>
      <c r="Q146" s="267"/>
      <c r="R146" s="267"/>
      <c r="S146" s="267"/>
      <c r="T146" s="267"/>
      <c r="U146" s="267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</row>
    <row r="147" spans="1:75" ht="15" hidden="1" customHeight="1" x14ac:dyDescent="0.2">
      <c r="A147" s="29">
        <v>38292</v>
      </c>
      <c r="B147" s="30">
        <v>326</v>
      </c>
      <c r="C147" s="30">
        <v>12892</v>
      </c>
      <c r="D147" s="30">
        <v>15410</v>
      </c>
      <c r="E147" s="30">
        <v>256</v>
      </c>
      <c r="F147" s="30">
        <v>59635</v>
      </c>
      <c r="G147" s="30">
        <v>140850</v>
      </c>
      <c r="H147" s="30">
        <v>269</v>
      </c>
      <c r="I147" s="30">
        <v>59468</v>
      </c>
      <c r="J147" s="30">
        <v>147357</v>
      </c>
      <c r="K147" s="30">
        <v>2797</v>
      </c>
      <c r="L147" s="30">
        <v>15550</v>
      </c>
      <c r="M147" s="267"/>
      <c r="N147" s="268"/>
      <c r="O147" s="268"/>
      <c r="P147" s="266">
        <f t="shared" si="2"/>
        <v>134792</v>
      </c>
      <c r="Q147" s="267"/>
      <c r="R147" s="267"/>
      <c r="S147" s="267"/>
      <c r="T147" s="267"/>
      <c r="U147" s="267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</row>
    <row r="148" spans="1:75" ht="15" hidden="1" customHeight="1" x14ac:dyDescent="0.2">
      <c r="A148" s="29">
        <v>38322</v>
      </c>
      <c r="B148" s="30">
        <v>290</v>
      </c>
      <c r="C148" s="30">
        <v>10056</v>
      </c>
      <c r="D148" s="30">
        <v>12342</v>
      </c>
      <c r="E148" s="30">
        <v>175</v>
      </c>
      <c r="F148" s="30">
        <v>39593</v>
      </c>
      <c r="G148" s="30">
        <v>83338</v>
      </c>
      <c r="H148" s="30">
        <v>121</v>
      </c>
      <c r="I148" s="30">
        <v>19491</v>
      </c>
      <c r="J148" s="30">
        <v>48950</v>
      </c>
      <c r="K148" s="30">
        <v>717</v>
      </c>
      <c r="L148" s="30">
        <v>900</v>
      </c>
      <c r="M148" s="267"/>
      <c r="N148" s="268"/>
      <c r="O148" s="268"/>
      <c r="P148" s="266">
        <f t="shared" si="2"/>
        <v>69857</v>
      </c>
      <c r="Q148" s="267"/>
      <c r="R148" s="267"/>
      <c r="S148" s="267"/>
      <c r="T148" s="267"/>
      <c r="U148" s="267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</row>
    <row r="149" spans="1:75" ht="15" hidden="1" customHeight="1" x14ac:dyDescent="0.2">
      <c r="A149" s="29">
        <v>38353</v>
      </c>
      <c r="B149" s="30">
        <v>289</v>
      </c>
      <c r="C149" s="30">
        <v>10477</v>
      </c>
      <c r="D149" s="30">
        <v>11286</v>
      </c>
      <c r="E149" s="30">
        <v>169</v>
      </c>
      <c r="F149" s="30">
        <v>39600</v>
      </c>
      <c r="G149" s="30">
        <v>93338</v>
      </c>
      <c r="H149" s="30">
        <v>482</v>
      </c>
      <c r="I149" s="30">
        <v>94133</v>
      </c>
      <c r="J149" s="30">
        <v>273402</v>
      </c>
      <c r="K149" s="30">
        <v>93</v>
      </c>
      <c r="L149" s="30">
        <v>166</v>
      </c>
      <c r="M149" s="267"/>
      <c r="N149" s="268"/>
      <c r="O149" s="268"/>
      <c r="P149" s="266">
        <f t="shared" si="2"/>
        <v>144303</v>
      </c>
      <c r="Q149" s="267"/>
      <c r="R149" s="267"/>
      <c r="S149" s="267"/>
      <c r="T149" s="267"/>
      <c r="U149" s="267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</row>
    <row r="150" spans="1:75" ht="15" hidden="1" customHeight="1" x14ac:dyDescent="0.2">
      <c r="A150" s="29">
        <v>38384</v>
      </c>
      <c r="B150" s="30">
        <v>385</v>
      </c>
      <c r="C150" s="30">
        <v>13296</v>
      </c>
      <c r="D150" s="30">
        <v>15555</v>
      </c>
      <c r="E150" s="30">
        <v>186</v>
      </c>
      <c r="F150" s="30">
        <v>43309</v>
      </c>
      <c r="G150" s="30">
        <v>102285</v>
      </c>
      <c r="H150" s="30">
        <v>417</v>
      </c>
      <c r="I150" s="30">
        <v>81782</v>
      </c>
      <c r="J150" s="30">
        <v>221307</v>
      </c>
      <c r="K150" s="30">
        <v>0</v>
      </c>
      <c r="L150" s="30">
        <v>0</v>
      </c>
      <c r="M150" s="267"/>
      <c r="N150" s="268"/>
      <c r="O150" s="268"/>
      <c r="P150" s="266">
        <f t="shared" si="2"/>
        <v>138387</v>
      </c>
      <c r="Q150" s="267"/>
      <c r="R150" s="267"/>
      <c r="S150" s="267"/>
      <c r="T150" s="267"/>
      <c r="U150" s="267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</row>
    <row r="151" spans="1:75" ht="15" hidden="1" customHeight="1" x14ac:dyDescent="0.2">
      <c r="A151" s="29">
        <v>38412</v>
      </c>
      <c r="B151" s="30">
        <v>115</v>
      </c>
      <c r="C151" s="30">
        <v>5464</v>
      </c>
      <c r="D151" s="30">
        <v>6975</v>
      </c>
      <c r="E151" s="30">
        <v>185</v>
      </c>
      <c r="F151" s="30">
        <v>44415</v>
      </c>
      <c r="G151" s="30">
        <v>103095</v>
      </c>
      <c r="H151" s="30">
        <v>315</v>
      </c>
      <c r="I151" s="30">
        <v>67341</v>
      </c>
      <c r="J151" s="30">
        <v>183057</v>
      </c>
      <c r="K151" s="30">
        <v>0</v>
      </c>
      <c r="L151" s="30">
        <v>0</v>
      </c>
      <c r="M151" s="267"/>
      <c r="N151" s="268"/>
      <c r="O151" s="268"/>
      <c r="P151" s="266">
        <f t="shared" si="2"/>
        <v>117220</v>
      </c>
      <c r="Q151" s="267"/>
      <c r="R151" s="267"/>
      <c r="S151" s="267"/>
      <c r="T151" s="267"/>
      <c r="U151" s="267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</row>
    <row r="152" spans="1:75" ht="15" hidden="1" customHeight="1" x14ac:dyDescent="0.2">
      <c r="A152" s="29">
        <v>38443</v>
      </c>
      <c r="B152" s="30">
        <v>234</v>
      </c>
      <c r="C152" s="30">
        <v>10481</v>
      </c>
      <c r="D152" s="30">
        <v>10862</v>
      </c>
      <c r="E152" s="30">
        <v>201</v>
      </c>
      <c r="F152" s="30">
        <v>47781</v>
      </c>
      <c r="G152" s="30">
        <v>117825</v>
      </c>
      <c r="H152" s="30">
        <v>366</v>
      </c>
      <c r="I152" s="30">
        <v>81571</v>
      </c>
      <c r="J152" s="30">
        <v>228931</v>
      </c>
      <c r="K152" s="30">
        <v>0</v>
      </c>
      <c r="L152" s="30">
        <v>0</v>
      </c>
      <c r="M152" s="267"/>
      <c r="N152" s="268"/>
      <c r="O152" s="268"/>
      <c r="P152" s="266">
        <f t="shared" si="2"/>
        <v>139833</v>
      </c>
      <c r="Q152" s="267"/>
      <c r="R152" s="267"/>
      <c r="S152" s="267"/>
      <c r="T152" s="267"/>
      <c r="U152" s="267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</row>
    <row r="153" spans="1:75" ht="15" hidden="1" customHeight="1" x14ac:dyDescent="0.2">
      <c r="A153" s="29">
        <v>38473</v>
      </c>
      <c r="B153" s="30">
        <v>459</v>
      </c>
      <c r="C153" s="30">
        <v>15994</v>
      </c>
      <c r="D153" s="30">
        <v>12970</v>
      </c>
      <c r="E153" s="30">
        <v>215</v>
      </c>
      <c r="F153" s="30">
        <v>48733</v>
      </c>
      <c r="G153" s="30">
        <v>119872</v>
      </c>
      <c r="H153" s="30">
        <v>333</v>
      </c>
      <c r="I153" s="30">
        <v>55722</v>
      </c>
      <c r="J153" s="30">
        <v>150433</v>
      </c>
      <c r="K153" s="30">
        <v>2001</v>
      </c>
      <c r="L153" s="30">
        <v>4084</v>
      </c>
      <c r="M153" s="267"/>
      <c r="N153" s="268"/>
      <c r="O153" s="268"/>
      <c r="P153" s="266">
        <f t="shared" si="2"/>
        <v>122450</v>
      </c>
      <c r="Q153" s="267"/>
      <c r="R153" s="267"/>
      <c r="S153" s="267"/>
      <c r="T153" s="267"/>
      <c r="U153" s="267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</row>
    <row r="154" spans="1:75" ht="15" hidden="1" customHeight="1" x14ac:dyDescent="0.2">
      <c r="A154" s="29">
        <v>38504</v>
      </c>
      <c r="B154" s="30">
        <v>105</v>
      </c>
      <c r="C154" s="30">
        <v>5852</v>
      </c>
      <c r="D154" s="30">
        <v>10762</v>
      </c>
      <c r="E154" s="30">
        <v>243</v>
      </c>
      <c r="F154" s="30">
        <v>54559</v>
      </c>
      <c r="G154" s="30">
        <v>141319</v>
      </c>
      <c r="H154" s="30">
        <v>759</v>
      </c>
      <c r="I154" s="30">
        <v>105942</v>
      </c>
      <c r="J154" s="30">
        <v>308234</v>
      </c>
      <c r="K154" s="30">
        <v>292</v>
      </c>
      <c r="L154" s="30">
        <v>496</v>
      </c>
      <c r="M154" s="267"/>
      <c r="N154" s="268"/>
      <c r="O154" s="268"/>
      <c r="P154" s="266">
        <f t="shared" si="2"/>
        <v>166645</v>
      </c>
      <c r="Q154" s="267"/>
      <c r="R154" s="267"/>
      <c r="S154" s="267"/>
      <c r="T154" s="267"/>
      <c r="U154" s="267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</row>
    <row r="155" spans="1:75" ht="15" hidden="1" customHeight="1" x14ac:dyDescent="0.2">
      <c r="A155" s="29">
        <v>38534</v>
      </c>
      <c r="B155" s="30">
        <v>344</v>
      </c>
      <c r="C155" s="30">
        <v>13310</v>
      </c>
      <c r="D155" s="30">
        <v>12835</v>
      </c>
      <c r="E155" s="30">
        <v>240</v>
      </c>
      <c r="F155" s="30">
        <v>52789</v>
      </c>
      <c r="G155" s="30">
        <v>136754</v>
      </c>
      <c r="H155" s="30">
        <v>527</v>
      </c>
      <c r="I155" s="30">
        <v>95634</v>
      </c>
      <c r="J155" s="30">
        <v>289125</v>
      </c>
      <c r="K155" s="30">
        <v>511</v>
      </c>
      <c r="L155" s="30">
        <v>888</v>
      </c>
      <c r="M155" s="267"/>
      <c r="N155" s="268"/>
      <c r="O155" s="268"/>
      <c r="P155" s="266">
        <f t="shared" si="2"/>
        <v>162244</v>
      </c>
      <c r="Q155" s="267"/>
      <c r="R155" s="267"/>
      <c r="S155" s="267"/>
      <c r="T155" s="267"/>
      <c r="U155" s="267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</row>
    <row r="156" spans="1:75" ht="15" hidden="1" customHeight="1" x14ac:dyDescent="0.2">
      <c r="A156" s="29">
        <v>38565</v>
      </c>
      <c r="B156" s="30">
        <v>162</v>
      </c>
      <c r="C156" s="30">
        <v>7943</v>
      </c>
      <c r="D156" s="30">
        <v>12312</v>
      </c>
      <c r="E156" s="30">
        <v>249</v>
      </c>
      <c r="F156" s="30">
        <v>53379</v>
      </c>
      <c r="G156" s="30">
        <v>135254</v>
      </c>
      <c r="H156" s="30">
        <v>358</v>
      </c>
      <c r="I156" s="30">
        <v>70041</v>
      </c>
      <c r="J156" s="30">
        <v>192707</v>
      </c>
      <c r="K156" s="30">
        <v>0</v>
      </c>
      <c r="L156" s="30">
        <v>0</v>
      </c>
      <c r="M156" s="267"/>
      <c r="N156" s="268"/>
      <c r="O156" s="268"/>
      <c r="P156" s="266">
        <f t="shared" si="2"/>
        <v>131363</v>
      </c>
      <c r="Q156" s="267"/>
      <c r="R156" s="267"/>
      <c r="S156" s="267"/>
      <c r="T156" s="267"/>
      <c r="U156" s="267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</row>
    <row r="157" spans="1:75" ht="15" hidden="1" customHeight="1" x14ac:dyDescent="0.2">
      <c r="A157" s="29">
        <v>38596</v>
      </c>
      <c r="B157" s="30">
        <v>137</v>
      </c>
      <c r="C157" s="30">
        <v>6595</v>
      </c>
      <c r="D157" s="30">
        <v>10186</v>
      </c>
      <c r="E157" s="30">
        <v>261</v>
      </c>
      <c r="F157" s="30">
        <v>63791</v>
      </c>
      <c r="G157" s="30">
        <v>167155</v>
      </c>
      <c r="H157" s="30">
        <v>828</v>
      </c>
      <c r="I157" s="30">
        <v>168300</v>
      </c>
      <c r="J157" s="30">
        <v>585251</v>
      </c>
      <c r="K157" s="30">
        <v>0</v>
      </c>
      <c r="L157" s="30">
        <v>0</v>
      </c>
      <c r="M157" s="267"/>
      <c r="N157" s="268"/>
      <c r="O157" s="268"/>
      <c r="P157" s="266">
        <f t="shared" si="2"/>
        <v>238686</v>
      </c>
      <c r="Q157" s="267"/>
      <c r="R157" s="267"/>
      <c r="S157" s="267"/>
      <c r="T157" s="267"/>
      <c r="U157" s="267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</row>
    <row r="158" spans="1:75" ht="15" hidden="1" customHeight="1" x14ac:dyDescent="0.2">
      <c r="A158" s="29">
        <v>38626</v>
      </c>
      <c r="B158" s="30">
        <v>149</v>
      </c>
      <c r="C158" s="30">
        <v>7780</v>
      </c>
      <c r="D158" s="30">
        <v>13507</v>
      </c>
      <c r="E158" s="30">
        <v>316</v>
      </c>
      <c r="F158" s="30">
        <v>64636</v>
      </c>
      <c r="G158" s="30">
        <v>165193</v>
      </c>
      <c r="H158" s="30">
        <v>470</v>
      </c>
      <c r="I158" s="30">
        <v>92746</v>
      </c>
      <c r="J158" s="30">
        <v>302232</v>
      </c>
      <c r="K158" s="30">
        <v>0</v>
      </c>
      <c r="L158" s="30">
        <v>0</v>
      </c>
      <c r="M158" s="267"/>
      <c r="N158" s="268"/>
      <c r="O158" s="268"/>
      <c r="P158" s="266">
        <f t="shared" si="2"/>
        <v>165162</v>
      </c>
      <c r="Q158" s="267"/>
      <c r="R158" s="267"/>
      <c r="S158" s="267"/>
      <c r="T158" s="267"/>
      <c r="U158" s="267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6"/>
      <c r="AR158" s="186"/>
      <c r="AS158" s="186"/>
      <c r="AT158" s="186"/>
      <c r="AU158" s="186"/>
      <c r="AV158" s="186"/>
      <c r="AW158" s="186"/>
      <c r="AX158" s="186"/>
      <c r="AY158" s="186"/>
      <c r="AZ158" s="186"/>
      <c r="BA158" s="186"/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6"/>
      <c r="BR158" s="186"/>
      <c r="BS158" s="186"/>
      <c r="BT158" s="186"/>
      <c r="BU158" s="186"/>
      <c r="BV158" s="186"/>
      <c r="BW158" s="186"/>
    </row>
    <row r="159" spans="1:75" ht="15" hidden="1" customHeight="1" x14ac:dyDescent="0.2">
      <c r="A159" s="29">
        <v>38657</v>
      </c>
      <c r="B159" s="30">
        <v>173</v>
      </c>
      <c r="C159" s="30">
        <v>8452</v>
      </c>
      <c r="D159" s="30">
        <v>14652</v>
      </c>
      <c r="E159" s="30">
        <v>257</v>
      </c>
      <c r="F159" s="30">
        <v>59511</v>
      </c>
      <c r="G159" s="30">
        <v>154413</v>
      </c>
      <c r="H159" s="30">
        <v>522</v>
      </c>
      <c r="I159" s="30">
        <v>77432</v>
      </c>
      <c r="J159" s="30">
        <v>231710</v>
      </c>
      <c r="K159" s="30">
        <v>5276</v>
      </c>
      <c r="L159" s="30">
        <v>23766</v>
      </c>
      <c r="M159" s="267"/>
      <c r="N159" s="268"/>
      <c r="O159" s="268"/>
      <c r="P159" s="266">
        <f t="shared" si="2"/>
        <v>150671</v>
      </c>
      <c r="Q159" s="267"/>
      <c r="R159" s="267"/>
      <c r="S159" s="267"/>
      <c r="T159" s="267"/>
      <c r="U159" s="267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</row>
    <row r="160" spans="1:75" ht="15" hidden="1" customHeight="1" x14ac:dyDescent="0.2">
      <c r="A160" s="29">
        <v>38687</v>
      </c>
      <c r="B160" s="30">
        <v>46</v>
      </c>
      <c r="C160" s="30">
        <v>2538</v>
      </c>
      <c r="D160" s="30">
        <v>5343</v>
      </c>
      <c r="E160" s="30">
        <v>213</v>
      </c>
      <c r="F160" s="30">
        <v>48468</v>
      </c>
      <c r="G160" s="30">
        <v>123438</v>
      </c>
      <c r="H160" s="30">
        <v>305</v>
      </c>
      <c r="I160" s="30">
        <v>50219</v>
      </c>
      <c r="J160" s="30">
        <v>144916</v>
      </c>
      <c r="K160" s="30">
        <v>2073</v>
      </c>
      <c r="L160" s="30">
        <v>4146</v>
      </c>
      <c r="M160" s="267"/>
      <c r="N160" s="268"/>
      <c r="O160" s="268"/>
      <c r="P160" s="266">
        <f t="shared" si="2"/>
        <v>103298</v>
      </c>
      <c r="Q160" s="267"/>
      <c r="R160" s="267"/>
      <c r="S160" s="267"/>
      <c r="T160" s="267"/>
      <c r="U160" s="267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</row>
    <row r="161" spans="1:75" ht="15" hidden="1" customHeight="1" x14ac:dyDescent="0.2">
      <c r="A161" s="29">
        <v>38718</v>
      </c>
      <c r="B161" s="30">
        <v>63</v>
      </c>
      <c r="C161" s="30">
        <v>3178</v>
      </c>
      <c r="D161" s="30">
        <v>7078</v>
      </c>
      <c r="E161" s="30">
        <v>241</v>
      </c>
      <c r="F161" s="30">
        <v>48119</v>
      </c>
      <c r="G161" s="30">
        <v>133669</v>
      </c>
      <c r="H161" s="30">
        <v>318</v>
      </c>
      <c r="I161" s="30">
        <v>62503</v>
      </c>
      <c r="J161" s="30">
        <v>199658</v>
      </c>
      <c r="K161" s="30">
        <v>0</v>
      </c>
      <c r="L161" s="30">
        <v>0</v>
      </c>
      <c r="M161" s="267"/>
      <c r="N161" s="268"/>
      <c r="O161" s="268"/>
      <c r="P161" s="266">
        <f t="shared" si="2"/>
        <v>113800</v>
      </c>
      <c r="Q161" s="267"/>
      <c r="R161" s="267"/>
      <c r="S161" s="267"/>
      <c r="T161" s="267"/>
      <c r="U161" s="267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</row>
    <row r="162" spans="1:75" ht="15" hidden="1" customHeight="1" x14ac:dyDescent="0.2">
      <c r="A162" s="29">
        <v>38749</v>
      </c>
      <c r="B162" s="30">
        <v>60</v>
      </c>
      <c r="C162" s="30">
        <v>3236</v>
      </c>
      <c r="D162" s="30">
        <v>7125</v>
      </c>
      <c r="E162" s="30">
        <v>219</v>
      </c>
      <c r="F162" s="30">
        <v>47951</v>
      </c>
      <c r="G162" s="30">
        <v>131280</v>
      </c>
      <c r="H162" s="30">
        <v>323</v>
      </c>
      <c r="I162" s="30">
        <v>63619</v>
      </c>
      <c r="J162" s="30">
        <v>214913</v>
      </c>
      <c r="K162" s="30">
        <v>8218</v>
      </c>
      <c r="L162" s="30">
        <v>14382</v>
      </c>
      <c r="M162" s="267"/>
      <c r="N162" s="268"/>
      <c r="O162" s="268"/>
      <c r="P162" s="266">
        <f t="shared" si="2"/>
        <v>123024</v>
      </c>
      <c r="Q162" s="267"/>
      <c r="R162" s="267"/>
      <c r="S162" s="267"/>
      <c r="T162" s="267"/>
      <c r="U162" s="267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</row>
    <row r="163" spans="1:75" ht="15" hidden="1" customHeight="1" x14ac:dyDescent="0.2">
      <c r="A163" s="29">
        <v>38777</v>
      </c>
      <c r="B163" s="30">
        <v>82</v>
      </c>
      <c r="C163" s="30">
        <v>4360</v>
      </c>
      <c r="D163" s="30">
        <v>11554</v>
      </c>
      <c r="E163" s="30">
        <v>235</v>
      </c>
      <c r="F163" s="30">
        <v>49244</v>
      </c>
      <c r="G163" s="30">
        <v>135289</v>
      </c>
      <c r="H163" s="30">
        <v>258</v>
      </c>
      <c r="I163" s="30">
        <v>47200</v>
      </c>
      <c r="J163" s="30">
        <v>152504</v>
      </c>
      <c r="K163" s="30">
        <v>1630</v>
      </c>
      <c r="L163" s="30">
        <v>5506</v>
      </c>
      <c r="M163" s="267"/>
      <c r="N163" s="268"/>
      <c r="O163" s="268"/>
      <c r="P163" s="266">
        <f t="shared" si="2"/>
        <v>102434</v>
      </c>
      <c r="Q163" s="267"/>
      <c r="R163" s="267"/>
      <c r="S163" s="267"/>
      <c r="T163" s="267"/>
      <c r="U163" s="267"/>
      <c r="V163" s="186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86"/>
      <c r="AG163" s="186"/>
      <c r="AH163" s="186"/>
      <c r="AI163" s="186"/>
      <c r="AJ163" s="186"/>
      <c r="AK163" s="186"/>
      <c r="AL163" s="186"/>
      <c r="AM163" s="186"/>
      <c r="AN163" s="186"/>
      <c r="AO163" s="186"/>
      <c r="AP163" s="186"/>
      <c r="AQ163" s="186"/>
      <c r="AR163" s="186"/>
      <c r="AS163" s="186"/>
      <c r="AT163" s="186"/>
      <c r="AU163" s="186"/>
      <c r="AV163" s="186"/>
      <c r="AW163" s="186"/>
      <c r="AX163" s="186"/>
      <c r="AY163" s="186"/>
      <c r="AZ163" s="186"/>
      <c r="BA163" s="186"/>
      <c r="BB163" s="186"/>
      <c r="BC163" s="186"/>
      <c r="BD163" s="186"/>
      <c r="BE163" s="186"/>
      <c r="BF163" s="186"/>
      <c r="BG163" s="186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6"/>
      <c r="BR163" s="186"/>
      <c r="BS163" s="186"/>
      <c r="BT163" s="186"/>
      <c r="BU163" s="186"/>
      <c r="BV163" s="186"/>
      <c r="BW163" s="186"/>
    </row>
    <row r="164" spans="1:75" ht="15" hidden="1" customHeight="1" x14ac:dyDescent="0.2">
      <c r="A164" s="29">
        <v>38808</v>
      </c>
      <c r="B164" s="30">
        <v>79</v>
      </c>
      <c r="C164" s="30">
        <v>4201</v>
      </c>
      <c r="D164" s="30">
        <v>10045</v>
      </c>
      <c r="E164" s="30">
        <v>214</v>
      </c>
      <c r="F164" s="30">
        <v>48596</v>
      </c>
      <c r="G164" s="30">
        <v>143076</v>
      </c>
      <c r="H164" s="30">
        <v>179</v>
      </c>
      <c r="I164" s="30">
        <v>37070</v>
      </c>
      <c r="J164" s="30">
        <v>140277</v>
      </c>
      <c r="K164" s="30">
        <v>0</v>
      </c>
      <c r="L164" s="30">
        <v>0</v>
      </c>
      <c r="M164" s="267"/>
      <c r="N164" s="268"/>
      <c r="O164" s="268"/>
      <c r="P164" s="266">
        <f t="shared" si="2"/>
        <v>89867</v>
      </c>
      <c r="Q164" s="267"/>
      <c r="R164" s="267"/>
      <c r="S164" s="267"/>
      <c r="T164" s="267"/>
      <c r="U164" s="267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</row>
    <row r="165" spans="1:75" ht="15" hidden="1" customHeight="1" x14ac:dyDescent="0.2">
      <c r="A165" s="29">
        <v>38838</v>
      </c>
      <c r="B165" s="30">
        <v>124</v>
      </c>
      <c r="C165" s="30">
        <v>6629</v>
      </c>
      <c r="D165" s="30">
        <v>17284</v>
      </c>
      <c r="E165" s="30">
        <v>280</v>
      </c>
      <c r="F165" s="30">
        <v>63053</v>
      </c>
      <c r="G165" s="30">
        <v>189389</v>
      </c>
      <c r="H165" s="30">
        <v>430</v>
      </c>
      <c r="I165" s="30">
        <v>47160</v>
      </c>
      <c r="J165" s="30">
        <v>152704</v>
      </c>
      <c r="K165" s="30">
        <v>565</v>
      </c>
      <c r="L165" s="30">
        <v>1695</v>
      </c>
      <c r="M165" s="267"/>
      <c r="N165" s="268"/>
      <c r="O165" s="268"/>
      <c r="P165" s="266">
        <f t="shared" si="2"/>
        <v>117407</v>
      </c>
      <c r="Q165" s="267"/>
      <c r="R165" s="267"/>
      <c r="S165" s="267"/>
      <c r="T165" s="267"/>
      <c r="U165" s="267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</row>
    <row r="166" spans="1:75" ht="15" hidden="1" customHeight="1" x14ac:dyDescent="0.2">
      <c r="A166" s="29">
        <v>38869</v>
      </c>
      <c r="B166" s="30">
        <v>83</v>
      </c>
      <c r="C166" s="30">
        <v>4693</v>
      </c>
      <c r="D166" s="30">
        <v>12141</v>
      </c>
      <c r="E166" s="30">
        <v>280</v>
      </c>
      <c r="F166" s="30">
        <v>70734</v>
      </c>
      <c r="G166" s="30">
        <v>232440</v>
      </c>
      <c r="H166" s="30">
        <v>396</v>
      </c>
      <c r="I166" s="30">
        <v>77831</v>
      </c>
      <c r="J166" s="30">
        <v>293820</v>
      </c>
      <c r="K166" s="30">
        <v>11890</v>
      </c>
      <c r="L166" s="30">
        <v>101000</v>
      </c>
      <c r="M166" s="267"/>
      <c r="N166" s="268"/>
      <c r="O166" s="268"/>
      <c r="P166" s="266">
        <f t="shared" si="2"/>
        <v>165148</v>
      </c>
      <c r="Q166" s="267"/>
      <c r="R166" s="267"/>
      <c r="S166" s="267"/>
      <c r="T166" s="267"/>
      <c r="U166" s="267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6"/>
      <c r="AR166" s="186"/>
      <c r="AS166" s="186"/>
      <c r="AT166" s="186"/>
      <c r="AU166" s="186"/>
      <c r="AV166" s="186"/>
      <c r="AW166" s="186"/>
      <c r="AX166" s="186"/>
      <c r="AY166" s="186"/>
      <c r="AZ166" s="186"/>
      <c r="BA166" s="186"/>
      <c r="BB166" s="186"/>
      <c r="BC166" s="186"/>
      <c r="BD166" s="186"/>
      <c r="BE166" s="186"/>
      <c r="BF166" s="186"/>
      <c r="BG166" s="186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6"/>
      <c r="BR166" s="186"/>
      <c r="BS166" s="186"/>
      <c r="BT166" s="186"/>
      <c r="BU166" s="186"/>
      <c r="BV166" s="186"/>
      <c r="BW166" s="186"/>
    </row>
    <row r="167" spans="1:75" ht="15" hidden="1" customHeight="1" x14ac:dyDescent="0.2">
      <c r="A167" s="29">
        <v>38899</v>
      </c>
      <c r="B167" s="30">
        <v>196</v>
      </c>
      <c r="C167" s="30">
        <v>9192</v>
      </c>
      <c r="D167" s="30">
        <v>15466</v>
      </c>
      <c r="E167" s="30">
        <v>239</v>
      </c>
      <c r="F167" s="30">
        <v>53385</v>
      </c>
      <c r="G167" s="30">
        <v>171299</v>
      </c>
      <c r="H167" s="30">
        <v>401</v>
      </c>
      <c r="I167" s="30">
        <v>72228</v>
      </c>
      <c r="J167" s="30">
        <v>277178</v>
      </c>
      <c r="K167" s="30">
        <v>2371</v>
      </c>
      <c r="L167" s="30">
        <v>9513</v>
      </c>
      <c r="M167" s="267"/>
      <c r="N167" s="268"/>
      <c r="O167" s="268"/>
      <c r="P167" s="266">
        <f t="shared" si="2"/>
        <v>137176</v>
      </c>
      <c r="Q167" s="267"/>
      <c r="R167" s="267"/>
      <c r="S167" s="267"/>
      <c r="T167" s="267"/>
      <c r="U167" s="267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</row>
    <row r="168" spans="1:75" ht="15" hidden="1" customHeight="1" x14ac:dyDescent="0.2">
      <c r="A168" s="29">
        <v>38930</v>
      </c>
      <c r="B168" s="30">
        <v>131</v>
      </c>
      <c r="C168" s="30">
        <v>7210</v>
      </c>
      <c r="D168" s="30">
        <v>18416</v>
      </c>
      <c r="E168" s="30">
        <v>313</v>
      </c>
      <c r="F168" s="30">
        <v>67762</v>
      </c>
      <c r="G168" s="30">
        <v>217884</v>
      </c>
      <c r="H168" s="30">
        <v>530</v>
      </c>
      <c r="I168" s="30">
        <v>89993</v>
      </c>
      <c r="J168" s="30">
        <v>319912</v>
      </c>
      <c r="K168" s="30">
        <v>214</v>
      </c>
      <c r="L168" s="30">
        <v>882</v>
      </c>
      <c r="M168" s="267"/>
      <c r="N168" s="268"/>
      <c r="O168" s="268"/>
      <c r="P168" s="266">
        <f t="shared" si="2"/>
        <v>165179</v>
      </c>
      <c r="Q168" s="267"/>
      <c r="R168" s="267"/>
      <c r="S168" s="267"/>
      <c r="T168" s="267"/>
      <c r="U168" s="267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</row>
    <row r="169" spans="1:75" ht="15" hidden="1" customHeight="1" x14ac:dyDescent="0.2">
      <c r="A169" s="29">
        <v>38961</v>
      </c>
      <c r="B169" s="30">
        <v>146</v>
      </c>
      <c r="C169" s="30">
        <v>7461</v>
      </c>
      <c r="D169" s="30">
        <v>17987</v>
      </c>
      <c r="E169" s="30">
        <v>268</v>
      </c>
      <c r="F169" s="30">
        <v>64672</v>
      </c>
      <c r="G169" s="30">
        <v>220515</v>
      </c>
      <c r="H169" s="30">
        <v>318</v>
      </c>
      <c r="I169" s="30">
        <v>47167</v>
      </c>
      <c r="J169" s="30">
        <v>182481</v>
      </c>
      <c r="K169" s="30">
        <v>506</v>
      </c>
      <c r="L169" s="30">
        <v>2000</v>
      </c>
      <c r="M169" s="267"/>
      <c r="N169" s="268"/>
      <c r="O169" s="268"/>
      <c r="P169" s="266">
        <f t="shared" si="2"/>
        <v>119806</v>
      </c>
      <c r="Q169" s="267"/>
      <c r="R169" s="267"/>
      <c r="S169" s="267"/>
      <c r="T169" s="267"/>
      <c r="U169" s="267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</row>
    <row r="170" spans="1:75" ht="15" hidden="1" customHeight="1" x14ac:dyDescent="0.2">
      <c r="A170" s="29">
        <v>38991</v>
      </c>
      <c r="B170" s="30">
        <v>125</v>
      </c>
      <c r="C170" s="30">
        <v>6938</v>
      </c>
      <c r="D170" s="30">
        <v>20241</v>
      </c>
      <c r="E170" s="30">
        <v>280</v>
      </c>
      <c r="F170" s="30">
        <v>65316</v>
      </c>
      <c r="G170" s="30">
        <v>213988</v>
      </c>
      <c r="H170" s="30">
        <v>484</v>
      </c>
      <c r="I170" s="30">
        <v>81261</v>
      </c>
      <c r="J170" s="30">
        <v>307913</v>
      </c>
      <c r="K170" s="30">
        <v>3888</v>
      </c>
      <c r="L170" s="30">
        <v>16880</v>
      </c>
      <c r="M170" s="267"/>
      <c r="N170" s="268"/>
      <c r="O170" s="268"/>
      <c r="P170" s="266">
        <f t="shared" si="2"/>
        <v>157403</v>
      </c>
      <c r="Q170" s="267"/>
      <c r="R170" s="267"/>
      <c r="S170" s="267"/>
      <c r="T170" s="267"/>
      <c r="U170" s="267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</row>
    <row r="171" spans="1:75" ht="15" hidden="1" customHeight="1" x14ac:dyDescent="0.2">
      <c r="A171" s="29">
        <v>39022</v>
      </c>
      <c r="B171" s="30">
        <v>78</v>
      </c>
      <c r="C171" s="30">
        <v>4320</v>
      </c>
      <c r="D171" s="30">
        <v>14473</v>
      </c>
      <c r="E171" s="30">
        <v>239</v>
      </c>
      <c r="F171" s="30">
        <v>55393</v>
      </c>
      <c r="G171" s="30">
        <v>196206</v>
      </c>
      <c r="H171" s="30">
        <v>483</v>
      </c>
      <c r="I171" s="30">
        <v>76764</v>
      </c>
      <c r="J171" s="30">
        <v>274983</v>
      </c>
      <c r="K171" s="30">
        <v>935</v>
      </c>
      <c r="L171" s="30">
        <v>3111</v>
      </c>
      <c r="M171" s="267"/>
      <c r="N171" s="268"/>
      <c r="O171" s="268"/>
      <c r="P171" s="266">
        <f t="shared" si="2"/>
        <v>137412</v>
      </c>
      <c r="Q171" s="267"/>
      <c r="R171" s="267"/>
      <c r="S171" s="267"/>
      <c r="T171" s="267"/>
      <c r="U171" s="267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</row>
    <row r="172" spans="1:75" ht="15" hidden="1" customHeight="1" x14ac:dyDescent="0.2">
      <c r="A172" s="29">
        <v>39052</v>
      </c>
      <c r="B172" s="30">
        <v>55</v>
      </c>
      <c r="C172" s="30">
        <v>2816</v>
      </c>
      <c r="D172" s="30">
        <v>9120</v>
      </c>
      <c r="E172" s="30">
        <v>181</v>
      </c>
      <c r="F172" s="30">
        <v>42060</v>
      </c>
      <c r="G172" s="30">
        <v>140934</v>
      </c>
      <c r="H172" s="30">
        <v>341</v>
      </c>
      <c r="I172" s="30">
        <v>52382</v>
      </c>
      <c r="J172" s="30">
        <v>193720</v>
      </c>
      <c r="K172" s="30">
        <v>0</v>
      </c>
      <c r="L172" s="30">
        <v>0</v>
      </c>
      <c r="M172" s="267"/>
      <c r="N172" s="268"/>
      <c r="O172" s="268"/>
      <c r="P172" s="266">
        <f t="shared" si="2"/>
        <v>97258</v>
      </c>
      <c r="Q172" s="267"/>
      <c r="R172" s="267"/>
      <c r="S172" s="267"/>
      <c r="T172" s="267"/>
      <c r="U172" s="267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</row>
    <row r="173" spans="1:75" ht="15" hidden="1" customHeight="1" x14ac:dyDescent="0.2">
      <c r="A173" s="29">
        <v>39083</v>
      </c>
      <c r="B173" s="30">
        <v>118</v>
      </c>
      <c r="C173" s="30">
        <v>5988</v>
      </c>
      <c r="D173" s="30">
        <v>17789</v>
      </c>
      <c r="E173" s="30">
        <v>160</v>
      </c>
      <c r="F173" s="30">
        <v>36324</v>
      </c>
      <c r="G173" s="30">
        <v>145441</v>
      </c>
      <c r="H173" s="30">
        <v>321</v>
      </c>
      <c r="I173" s="30">
        <v>38733</v>
      </c>
      <c r="J173" s="30">
        <v>138062</v>
      </c>
      <c r="K173" s="30">
        <v>1092</v>
      </c>
      <c r="L173" s="30">
        <v>3485</v>
      </c>
      <c r="M173" s="267"/>
      <c r="N173" s="268"/>
      <c r="O173" s="268"/>
      <c r="P173" s="266">
        <f t="shared" si="2"/>
        <v>82137</v>
      </c>
      <c r="Q173" s="267"/>
      <c r="R173" s="267"/>
      <c r="S173" s="267"/>
      <c r="T173" s="267"/>
      <c r="U173" s="267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</row>
    <row r="174" spans="1:75" ht="15" hidden="1" customHeight="1" x14ac:dyDescent="0.2">
      <c r="A174" s="29">
        <v>39114</v>
      </c>
      <c r="B174" s="30">
        <v>73</v>
      </c>
      <c r="C174" s="30">
        <v>4262</v>
      </c>
      <c r="D174" s="30">
        <v>14954</v>
      </c>
      <c r="E174" s="30">
        <v>207</v>
      </c>
      <c r="F174" s="30">
        <v>52667</v>
      </c>
      <c r="G174" s="30">
        <v>180806</v>
      </c>
      <c r="H174" s="30">
        <v>679</v>
      </c>
      <c r="I174" s="30">
        <v>73225</v>
      </c>
      <c r="J174" s="30">
        <v>261066</v>
      </c>
      <c r="K174" s="30">
        <v>580</v>
      </c>
      <c r="L174" s="30">
        <v>2797</v>
      </c>
      <c r="M174" s="267"/>
      <c r="N174" s="268"/>
      <c r="O174" s="268"/>
      <c r="P174" s="266">
        <f t="shared" si="2"/>
        <v>130734</v>
      </c>
      <c r="Q174" s="267"/>
      <c r="R174" s="267"/>
      <c r="S174" s="267"/>
      <c r="T174" s="267"/>
      <c r="U174" s="267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</row>
    <row r="175" spans="1:75" ht="15" hidden="1" customHeight="1" x14ac:dyDescent="0.2">
      <c r="A175" s="29">
        <v>39142</v>
      </c>
      <c r="B175" s="30">
        <v>125</v>
      </c>
      <c r="C175" s="30">
        <v>6394</v>
      </c>
      <c r="D175" s="30">
        <v>20329</v>
      </c>
      <c r="E175" s="30">
        <v>249</v>
      </c>
      <c r="F175" s="30">
        <v>52059</v>
      </c>
      <c r="G175" s="30">
        <v>179669</v>
      </c>
      <c r="H175" s="30">
        <v>748</v>
      </c>
      <c r="I175" s="30">
        <v>68508</v>
      </c>
      <c r="J175" s="30">
        <v>249561</v>
      </c>
      <c r="K175" s="30">
        <v>0</v>
      </c>
      <c r="L175" s="30">
        <v>0</v>
      </c>
      <c r="M175" s="267"/>
      <c r="N175" s="268"/>
      <c r="O175" s="268"/>
      <c r="P175" s="266">
        <f t="shared" si="2"/>
        <v>126961</v>
      </c>
      <c r="Q175" s="267"/>
      <c r="R175" s="267"/>
      <c r="S175" s="267"/>
      <c r="T175" s="267"/>
      <c r="U175" s="267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</row>
    <row r="176" spans="1:75" ht="15" hidden="1" customHeight="1" x14ac:dyDescent="0.2">
      <c r="A176" s="29">
        <v>39173</v>
      </c>
      <c r="B176" s="30">
        <v>78</v>
      </c>
      <c r="C176" s="30">
        <v>4330</v>
      </c>
      <c r="D176" s="30">
        <v>12804</v>
      </c>
      <c r="E176" s="30">
        <v>215</v>
      </c>
      <c r="F176" s="30">
        <v>47903</v>
      </c>
      <c r="G176" s="30">
        <v>173275</v>
      </c>
      <c r="H176" s="30">
        <v>374</v>
      </c>
      <c r="I176" s="30">
        <v>48121</v>
      </c>
      <c r="J176" s="30">
        <v>192542</v>
      </c>
      <c r="K176" s="30">
        <v>14542</v>
      </c>
      <c r="L176" s="30">
        <v>69015</v>
      </c>
      <c r="M176" s="267"/>
      <c r="N176" s="268"/>
      <c r="O176" s="268"/>
      <c r="P176" s="266">
        <f t="shared" si="2"/>
        <v>114896</v>
      </c>
      <c r="Q176" s="267"/>
      <c r="R176" s="267"/>
      <c r="S176" s="267"/>
      <c r="T176" s="267"/>
      <c r="U176" s="267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</row>
    <row r="177" spans="1:75" ht="15" hidden="1" customHeight="1" x14ac:dyDescent="0.2">
      <c r="A177" s="29">
        <v>39203</v>
      </c>
      <c r="B177" s="30">
        <v>106</v>
      </c>
      <c r="C177" s="30">
        <v>5256</v>
      </c>
      <c r="D177" s="30">
        <v>15115</v>
      </c>
      <c r="E177" s="30">
        <v>273</v>
      </c>
      <c r="F177" s="30">
        <v>66210</v>
      </c>
      <c r="G177" s="30">
        <v>258944</v>
      </c>
      <c r="H177" s="30">
        <v>804</v>
      </c>
      <c r="I177" s="30">
        <v>74934</v>
      </c>
      <c r="J177" s="30">
        <v>265257</v>
      </c>
      <c r="K177" s="30">
        <v>0</v>
      </c>
      <c r="L177" s="30">
        <v>0</v>
      </c>
      <c r="M177" s="267"/>
      <c r="N177" s="268"/>
      <c r="O177" s="268"/>
      <c r="P177" s="266">
        <f t="shared" si="2"/>
        <v>146400</v>
      </c>
      <c r="Q177" s="267"/>
      <c r="R177" s="267"/>
      <c r="S177" s="267"/>
      <c r="T177" s="267"/>
      <c r="U177" s="267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</row>
    <row r="178" spans="1:75" ht="15" hidden="1" customHeight="1" x14ac:dyDescent="0.2">
      <c r="A178" s="29">
        <v>39234</v>
      </c>
      <c r="B178" s="30">
        <v>146</v>
      </c>
      <c r="C178" s="30">
        <v>6545</v>
      </c>
      <c r="D178" s="30">
        <v>14451</v>
      </c>
      <c r="E178" s="30">
        <v>211</v>
      </c>
      <c r="F178" s="30">
        <v>49713</v>
      </c>
      <c r="G178" s="30">
        <v>175538</v>
      </c>
      <c r="H178" s="30">
        <v>762</v>
      </c>
      <c r="I178" s="30">
        <v>100730</v>
      </c>
      <c r="J178" s="30">
        <v>467251</v>
      </c>
      <c r="K178" s="30">
        <v>596</v>
      </c>
      <c r="L178" s="30">
        <v>1788</v>
      </c>
      <c r="M178" s="267"/>
      <c r="N178" s="268"/>
      <c r="O178" s="268"/>
      <c r="P178" s="266">
        <f t="shared" si="2"/>
        <v>157584</v>
      </c>
      <c r="Q178" s="267"/>
      <c r="R178" s="267"/>
      <c r="S178" s="267"/>
      <c r="T178" s="267"/>
      <c r="U178" s="267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</row>
    <row r="179" spans="1:75" ht="15" hidden="1" customHeight="1" x14ac:dyDescent="0.2">
      <c r="A179" s="29">
        <v>39264</v>
      </c>
      <c r="B179" s="30">
        <v>129</v>
      </c>
      <c r="C179" s="30">
        <v>6786</v>
      </c>
      <c r="D179" s="30">
        <v>24660</v>
      </c>
      <c r="E179" s="30">
        <v>255</v>
      </c>
      <c r="F179" s="30">
        <v>68572</v>
      </c>
      <c r="G179" s="30">
        <v>313021</v>
      </c>
      <c r="H179" s="30">
        <v>271</v>
      </c>
      <c r="I179" s="30">
        <v>43298</v>
      </c>
      <c r="J179" s="30">
        <v>226645</v>
      </c>
      <c r="K179" s="30">
        <v>3668</v>
      </c>
      <c r="L179" s="30">
        <v>13936</v>
      </c>
      <c r="M179" s="267"/>
      <c r="N179" s="268"/>
      <c r="O179" s="268"/>
      <c r="P179" s="266">
        <f t="shared" si="2"/>
        <v>122324</v>
      </c>
      <c r="Q179" s="267"/>
      <c r="R179" s="267"/>
      <c r="S179" s="267"/>
      <c r="T179" s="267"/>
      <c r="U179" s="267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</row>
    <row r="180" spans="1:75" ht="15" hidden="1" customHeight="1" x14ac:dyDescent="0.2">
      <c r="A180" s="29">
        <v>39295</v>
      </c>
      <c r="B180" s="30">
        <v>190</v>
      </c>
      <c r="C180" s="30">
        <v>9361</v>
      </c>
      <c r="D180" s="30">
        <v>29645</v>
      </c>
      <c r="E180" s="30">
        <v>192</v>
      </c>
      <c r="F180" s="30">
        <v>47490</v>
      </c>
      <c r="G180" s="30">
        <v>199873</v>
      </c>
      <c r="H180" s="30">
        <v>484</v>
      </c>
      <c r="I180" s="30">
        <v>63865</v>
      </c>
      <c r="J180" s="30">
        <v>248563</v>
      </c>
      <c r="K180" s="30">
        <v>0</v>
      </c>
      <c r="L180" s="30">
        <v>0</v>
      </c>
      <c r="M180" s="267"/>
      <c r="N180" s="268"/>
      <c r="O180" s="268"/>
      <c r="P180" s="266">
        <f t="shared" si="2"/>
        <v>120716</v>
      </c>
      <c r="Q180" s="267"/>
      <c r="R180" s="267"/>
      <c r="S180" s="267"/>
      <c r="T180" s="267"/>
      <c r="U180" s="267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</row>
    <row r="181" spans="1:75" ht="15" hidden="1" customHeight="1" x14ac:dyDescent="0.2">
      <c r="A181" s="29">
        <v>39326</v>
      </c>
      <c r="B181" s="30">
        <v>219</v>
      </c>
      <c r="C181" s="30">
        <v>8843</v>
      </c>
      <c r="D181" s="30">
        <v>18016</v>
      </c>
      <c r="E181" s="30">
        <v>208</v>
      </c>
      <c r="F181" s="30">
        <v>50390</v>
      </c>
      <c r="G181" s="30">
        <v>189459</v>
      </c>
      <c r="H181" s="30">
        <v>315</v>
      </c>
      <c r="I181" s="30">
        <v>34672</v>
      </c>
      <c r="J181" s="30">
        <v>139428</v>
      </c>
      <c r="K181" s="30">
        <v>2775</v>
      </c>
      <c r="L181" s="30">
        <v>13875</v>
      </c>
      <c r="M181" s="267"/>
      <c r="N181" s="268"/>
      <c r="O181" s="268"/>
      <c r="P181" s="266">
        <f t="shared" si="2"/>
        <v>96680</v>
      </c>
      <c r="Q181" s="267"/>
      <c r="R181" s="267"/>
      <c r="S181" s="267"/>
      <c r="T181" s="267"/>
      <c r="U181" s="267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</row>
    <row r="182" spans="1:75" ht="15" hidden="1" customHeight="1" x14ac:dyDescent="0.2">
      <c r="A182" s="29">
        <v>39356</v>
      </c>
      <c r="B182" s="30">
        <v>362</v>
      </c>
      <c r="C182" s="30">
        <v>13284</v>
      </c>
      <c r="D182" s="30">
        <v>31551</v>
      </c>
      <c r="E182" s="30">
        <v>246</v>
      </c>
      <c r="F182" s="30">
        <v>56280</v>
      </c>
      <c r="G182" s="30">
        <v>252461</v>
      </c>
      <c r="H182" s="30">
        <v>405</v>
      </c>
      <c r="I182" s="30">
        <v>92460</v>
      </c>
      <c r="J182" s="30">
        <v>387378</v>
      </c>
      <c r="K182" s="30">
        <v>1279</v>
      </c>
      <c r="L182" s="30">
        <v>3520</v>
      </c>
      <c r="M182" s="267"/>
      <c r="N182" s="268"/>
      <c r="O182" s="268"/>
      <c r="P182" s="266">
        <f t="shared" si="2"/>
        <v>163303</v>
      </c>
      <c r="Q182" s="267"/>
      <c r="R182" s="267"/>
      <c r="S182" s="267"/>
      <c r="T182" s="267"/>
      <c r="U182" s="267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</row>
    <row r="183" spans="1:75" ht="15" hidden="1" customHeight="1" x14ac:dyDescent="0.2">
      <c r="A183" s="29">
        <v>39387</v>
      </c>
      <c r="B183" s="30">
        <v>205</v>
      </c>
      <c r="C183" s="30">
        <v>8266</v>
      </c>
      <c r="D183" s="30">
        <v>18480</v>
      </c>
      <c r="E183" s="30">
        <v>196</v>
      </c>
      <c r="F183" s="30">
        <v>47607</v>
      </c>
      <c r="G183" s="30">
        <v>212155</v>
      </c>
      <c r="H183" s="30">
        <v>397</v>
      </c>
      <c r="I183" s="30">
        <v>68949</v>
      </c>
      <c r="J183" s="30">
        <v>350090</v>
      </c>
      <c r="K183" s="30">
        <v>0</v>
      </c>
      <c r="L183" s="30">
        <v>0</v>
      </c>
      <c r="M183" s="267"/>
      <c r="N183" s="268"/>
      <c r="O183" s="268"/>
      <c r="P183" s="266">
        <f t="shared" si="2"/>
        <v>124822</v>
      </c>
      <c r="Q183" s="267"/>
      <c r="R183" s="267"/>
      <c r="S183" s="267"/>
      <c r="T183" s="267"/>
      <c r="U183" s="267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</row>
    <row r="184" spans="1:75" ht="15" hidden="1" customHeight="1" x14ac:dyDescent="0.2">
      <c r="A184" s="29">
        <v>39417</v>
      </c>
      <c r="B184" s="30">
        <v>333</v>
      </c>
      <c r="C184" s="30">
        <v>11792</v>
      </c>
      <c r="D184" s="30">
        <v>23054</v>
      </c>
      <c r="E184" s="30">
        <v>170</v>
      </c>
      <c r="F184" s="30">
        <v>38740</v>
      </c>
      <c r="G184" s="30">
        <v>157266</v>
      </c>
      <c r="H184" s="30">
        <v>474</v>
      </c>
      <c r="I184" s="30">
        <v>39593</v>
      </c>
      <c r="J184" s="30">
        <v>165580</v>
      </c>
      <c r="K184" s="30">
        <v>0</v>
      </c>
      <c r="L184" s="30">
        <v>0</v>
      </c>
      <c r="M184" s="267"/>
      <c r="N184" s="268"/>
      <c r="O184" s="268"/>
      <c r="P184" s="266">
        <f t="shared" si="2"/>
        <v>90125</v>
      </c>
      <c r="Q184" s="267"/>
      <c r="R184" s="267"/>
      <c r="S184" s="267"/>
      <c r="T184" s="267"/>
      <c r="U184" s="267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</row>
    <row r="185" spans="1:75" ht="15" hidden="1" customHeight="1" x14ac:dyDescent="0.2">
      <c r="A185" s="29">
        <v>39448</v>
      </c>
      <c r="B185" s="30">
        <v>337</v>
      </c>
      <c r="C185" s="30">
        <v>11746</v>
      </c>
      <c r="D185" s="30">
        <v>27630</v>
      </c>
      <c r="E185" s="30">
        <v>190</v>
      </c>
      <c r="F185" s="30">
        <v>55122</v>
      </c>
      <c r="G185" s="30">
        <v>251913</v>
      </c>
      <c r="H185" s="30">
        <v>199</v>
      </c>
      <c r="I185" s="30">
        <v>36266</v>
      </c>
      <c r="J185" s="30">
        <v>213904</v>
      </c>
      <c r="K185" s="30">
        <v>1381</v>
      </c>
      <c r="L185" s="30">
        <v>7000</v>
      </c>
      <c r="M185" s="267"/>
      <c r="N185" s="268"/>
      <c r="O185" s="268"/>
      <c r="P185" s="266">
        <f t="shared" si="2"/>
        <v>104515</v>
      </c>
      <c r="Q185" s="267"/>
      <c r="R185" s="267"/>
      <c r="S185" s="267"/>
      <c r="T185" s="267"/>
      <c r="U185" s="267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</row>
    <row r="186" spans="1:75" ht="15" hidden="1" customHeight="1" x14ac:dyDescent="0.2">
      <c r="A186" s="29">
        <v>39479</v>
      </c>
      <c r="B186" s="30">
        <v>377</v>
      </c>
      <c r="C186" s="30">
        <v>13389</v>
      </c>
      <c r="D186" s="30">
        <v>36287</v>
      </c>
      <c r="E186" s="30">
        <v>193</v>
      </c>
      <c r="F186" s="30">
        <v>54015</v>
      </c>
      <c r="G186" s="30">
        <v>248234</v>
      </c>
      <c r="H186" s="30">
        <v>1145</v>
      </c>
      <c r="I186" s="30">
        <v>116066</v>
      </c>
      <c r="J186" s="30">
        <v>625152</v>
      </c>
      <c r="K186" s="30">
        <v>205</v>
      </c>
      <c r="L186" s="30">
        <v>750</v>
      </c>
      <c r="M186" s="267"/>
      <c r="N186" s="268"/>
      <c r="O186" s="268"/>
      <c r="P186" s="266">
        <f t="shared" si="2"/>
        <v>183675</v>
      </c>
      <c r="Q186" s="267"/>
      <c r="R186" s="267"/>
      <c r="S186" s="267"/>
      <c r="T186" s="267"/>
      <c r="U186" s="267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</row>
    <row r="187" spans="1:75" ht="15" hidden="1" customHeight="1" x14ac:dyDescent="0.2">
      <c r="A187" s="29">
        <v>39508</v>
      </c>
      <c r="B187" s="30">
        <v>296</v>
      </c>
      <c r="C187" s="30">
        <v>10748</v>
      </c>
      <c r="D187" s="30">
        <v>24057</v>
      </c>
      <c r="E187" s="30">
        <v>185</v>
      </c>
      <c r="F187" s="30">
        <v>58046</v>
      </c>
      <c r="G187" s="30">
        <v>264583</v>
      </c>
      <c r="H187" s="30">
        <v>267</v>
      </c>
      <c r="I187" s="30">
        <v>46955</v>
      </c>
      <c r="J187" s="30">
        <v>188988</v>
      </c>
      <c r="K187" s="30">
        <v>1497</v>
      </c>
      <c r="L187" s="30">
        <v>13473</v>
      </c>
      <c r="M187" s="267"/>
      <c r="N187" s="268"/>
      <c r="O187" s="268"/>
      <c r="P187" s="266">
        <f t="shared" si="2"/>
        <v>117246</v>
      </c>
      <c r="Q187" s="267"/>
      <c r="R187" s="267"/>
      <c r="S187" s="267"/>
      <c r="T187" s="267"/>
      <c r="U187" s="267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</row>
    <row r="188" spans="1:75" ht="15" hidden="1" customHeight="1" x14ac:dyDescent="0.2">
      <c r="A188" s="29">
        <v>39539</v>
      </c>
      <c r="B188" s="30">
        <v>336</v>
      </c>
      <c r="C188" s="30">
        <v>12091</v>
      </c>
      <c r="D188" s="30">
        <v>28701</v>
      </c>
      <c r="E188" s="30">
        <v>200</v>
      </c>
      <c r="F188" s="30">
        <v>56573</v>
      </c>
      <c r="G188" s="30">
        <v>277748</v>
      </c>
      <c r="H188" s="30">
        <v>534</v>
      </c>
      <c r="I188" s="30">
        <v>135830</v>
      </c>
      <c r="J188" s="30">
        <v>654796</v>
      </c>
      <c r="K188" s="30">
        <v>8291</v>
      </c>
      <c r="L188" s="30">
        <v>39803</v>
      </c>
      <c r="M188" s="267"/>
      <c r="N188" s="268"/>
      <c r="O188" s="268"/>
      <c r="P188" s="266">
        <f t="shared" si="2"/>
        <v>212785</v>
      </c>
      <c r="Q188" s="267"/>
      <c r="R188" s="267"/>
      <c r="S188" s="267"/>
      <c r="T188" s="267"/>
      <c r="U188" s="267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</row>
    <row r="189" spans="1:75" ht="15" hidden="1" customHeight="1" x14ac:dyDescent="0.2">
      <c r="A189" s="29">
        <v>39569</v>
      </c>
      <c r="B189" s="30">
        <v>295</v>
      </c>
      <c r="C189" s="30">
        <v>11285</v>
      </c>
      <c r="D189" s="30">
        <v>31766</v>
      </c>
      <c r="E189" s="30">
        <v>169</v>
      </c>
      <c r="F189" s="30">
        <v>40877</v>
      </c>
      <c r="G189" s="30">
        <v>171866</v>
      </c>
      <c r="H189" s="30">
        <v>663</v>
      </c>
      <c r="I189" s="30">
        <v>71248</v>
      </c>
      <c r="J189" s="30">
        <v>309710</v>
      </c>
      <c r="K189" s="30">
        <v>2393</v>
      </c>
      <c r="L189" s="30">
        <v>7191</v>
      </c>
      <c r="M189" s="267"/>
      <c r="N189" s="268"/>
      <c r="O189" s="268"/>
      <c r="P189" s="266">
        <f t="shared" si="2"/>
        <v>125803</v>
      </c>
      <c r="Q189" s="267"/>
      <c r="R189" s="267"/>
      <c r="S189" s="267"/>
      <c r="T189" s="267"/>
      <c r="U189" s="267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6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6"/>
      <c r="BR189" s="186"/>
      <c r="BS189" s="186"/>
      <c r="BT189" s="186"/>
      <c r="BU189" s="186"/>
      <c r="BV189" s="186"/>
      <c r="BW189" s="186"/>
    </row>
    <row r="190" spans="1:75" ht="15" hidden="1" customHeight="1" x14ac:dyDescent="0.2">
      <c r="A190" s="29">
        <v>39600</v>
      </c>
      <c r="B190" s="30">
        <v>323</v>
      </c>
      <c r="C190" s="30">
        <v>11313</v>
      </c>
      <c r="D190" s="30">
        <v>29979</v>
      </c>
      <c r="E190" s="30">
        <v>230</v>
      </c>
      <c r="F190" s="30">
        <v>60669</v>
      </c>
      <c r="G190" s="30">
        <v>286331</v>
      </c>
      <c r="H190" s="30">
        <v>454</v>
      </c>
      <c r="I190" s="30">
        <v>53935</v>
      </c>
      <c r="J190" s="30">
        <v>248446</v>
      </c>
      <c r="K190" s="30">
        <v>191</v>
      </c>
      <c r="L190" s="30">
        <v>516</v>
      </c>
      <c r="M190" s="267"/>
      <c r="N190" s="268"/>
      <c r="O190" s="268"/>
      <c r="P190" s="266">
        <f t="shared" si="2"/>
        <v>126108</v>
      </c>
      <c r="Q190" s="267"/>
      <c r="R190" s="267"/>
      <c r="S190" s="267"/>
      <c r="T190" s="267"/>
      <c r="U190" s="267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</row>
    <row r="191" spans="1:75" ht="15" hidden="1" customHeight="1" x14ac:dyDescent="0.2">
      <c r="A191" s="29">
        <v>39630</v>
      </c>
      <c r="B191" s="30">
        <v>552</v>
      </c>
      <c r="C191" s="30">
        <v>22766</v>
      </c>
      <c r="D191" s="30">
        <v>37681</v>
      </c>
      <c r="E191" s="30">
        <v>259</v>
      </c>
      <c r="F191" s="30">
        <v>63650</v>
      </c>
      <c r="G191" s="30">
        <v>287362</v>
      </c>
      <c r="H191" s="30">
        <v>555</v>
      </c>
      <c r="I191" s="30">
        <v>101604</v>
      </c>
      <c r="J191" s="30">
        <v>482638</v>
      </c>
      <c r="K191" s="30">
        <v>10102</v>
      </c>
      <c r="L191" s="30">
        <v>37719</v>
      </c>
      <c r="M191" s="267"/>
      <c r="N191" s="268"/>
      <c r="O191" s="268"/>
      <c r="P191" s="266">
        <f t="shared" si="2"/>
        <v>198122</v>
      </c>
      <c r="Q191" s="267"/>
      <c r="R191" s="267"/>
      <c r="S191" s="267"/>
      <c r="T191" s="267"/>
      <c r="U191" s="267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</row>
    <row r="192" spans="1:75" ht="15" hidden="1" customHeight="1" x14ac:dyDescent="0.2">
      <c r="A192" s="29">
        <v>39661</v>
      </c>
      <c r="B192" s="30">
        <v>385</v>
      </c>
      <c r="C192" s="30">
        <v>15144</v>
      </c>
      <c r="D192" s="30">
        <v>46205</v>
      </c>
      <c r="E192" s="30">
        <v>202</v>
      </c>
      <c r="F192" s="30">
        <v>51421</v>
      </c>
      <c r="G192" s="30">
        <v>239487</v>
      </c>
      <c r="H192" s="30">
        <v>272</v>
      </c>
      <c r="I192" s="30">
        <v>50668</v>
      </c>
      <c r="J192" s="30">
        <v>237513</v>
      </c>
      <c r="K192" s="30">
        <v>0</v>
      </c>
      <c r="L192" s="30">
        <v>0</v>
      </c>
      <c r="M192" s="267"/>
      <c r="N192" s="268"/>
      <c r="O192" s="268"/>
      <c r="P192" s="266">
        <f t="shared" si="2"/>
        <v>117233</v>
      </c>
      <c r="Q192" s="267"/>
      <c r="R192" s="267"/>
      <c r="S192" s="267"/>
      <c r="T192" s="267"/>
      <c r="U192" s="267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</row>
    <row r="193" spans="1:75" ht="15" hidden="1" customHeight="1" x14ac:dyDescent="0.2">
      <c r="A193" s="29">
        <v>39692</v>
      </c>
      <c r="B193" s="30">
        <v>67</v>
      </c>
      <c r="C193" s="30">
        <v>3860</v>
      </c>
      <c r="D193" s="30">
        <v>16553</v>
      </c>
      <c r="E193" s="30">
        <v>189</v>
      </c>
      <c r="F193" s="30">
        <v>48472</v>
      </c>
      <c r="G193" s="30">
        <v>256302</v>
      </c>
      <c r="H193" s="30">
        <v>226</v>
      </c>
      <c r="I193" s="30">
        <v>30564</v>
      </c>
      <c r="J193" s="30">
        <v>145243</v>
      </c>
      <c r="K193" s="30">
        <v>5676</v>
      </c>
      <c r="L193" s="30">
        <v>30568</v>
      </c>
      <c r="M193" s="267"/>
      <c r="N193" s="268"/>
      <c r="O193" s="268"/>
      <c r="P193" s="266">
        <f t="shared" si="2"/>
        <v>88572</v>
      </c>
      <c r="Q193" s="267"/>
      <c r="R193" s="267"/>
      <c r="S193" s="267"/>
      <c r="T193" s="267"/>
      <c r="U193" s="267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</row>
    <row r="194" spans="1:75" ht="15" hidden="1" customHeight="1" x14ac:dyDescent="0.2">
      <c r="A194" s="29">
        <v>39722</v>
      </c>
      <c r="B194" s="30">
        <v>102</v>
      </c>
      <c r="C194" s="30">
        <v>5686</v>
      </c>
      <c r="D194" s="30">
        <v>25039</v>
      </c>
      <c r="E194" s="30">
        <v>181</v>
      </c>
      <c r="F194" s="30">
        <v>50570</v>
      </c>
      <c r="G194" s="30">
        <v>251347</v>
      </c>
      <c r="H194" s="30">
        <v>334</v>
      </c>
      <c r="I194" s="30">
        <v>40724</v>
      </c>
      <c r="J194" s="30">
        <v>177583</v>
      </c>
      <c r="K194" s="30">
        <v>0</v>
      </c>
      <c r="L194" s="30">
        <v>0</v>
      </c>
      <c r="M194" s="267"/>
      <c r="N194" s="268"/>
      <c r="O194" s="268"/>
      <c r="P194" s="266">
        <f t="shared" si="2"/>
        <v>96980</v>
      </c>
      <c r="Q194" s="267"/>
      <c r="R194" s="267"/>
      <c r="S194" s="267"/>
      <c r="T194" s="267"/>
      <c r="U194" s="267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</row>
    <row r="195" spans="1:75" ht="15" hidden="1" customHeight="1" x14ac:dyDescent="0.2">
      <c r="A195" s="29">
        <v>39753</v>
      </c>
      <c r="B195" s="30">
        <v>67</v>
      </c>
      <c r="C195" s="30">
        <v>3771</v>
      </c>
      <c r="D195" s="30">
        <v>15149</v>
      </c>
      <c r="E195" s="30">
        <v>181</v>
      </c>
      <c r="F195" s="30">
        <v>41556</v>
      </c>
      <c r="G195" s="30">
        <v>194463</v>
      </c>
      <c r="H195" s="30">
        <v>279</v>
      </c>
      <c r="I195" s="30">
        <v>34902</v>
      </c>
      <c r="J195" s="30">
        <v>135462</v>
      </c>
      <c r="K195" s="30">
        <v>0</v>
      </c>
      <c r="L195" s="30">
        <v>0</v>
      </c>
      <c r="M195" s="267"/>
      <c r="N195" s="268"/>
      <c r="O195" s="268"/>
      <c r="P195" s="266">
        <f t="shared" si="2"/>
        <v>80229</v>
      </c>
      <c r="Q195" s="267"/>
      <c r="R195" s="267"/>
      <c r="S195" s="267"/>
      <c r="T195" s="267"/>
      <c r="U195" s="267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</row>
    <row r="196" spans="1:75" ht="15" hidden="1" customHeight="1" x14ac:dyDescent="0.2">
      <c r="A196" s="29">
        <v>39783</v>
      </c>
      <c r="B196" s="30">
        <v>54</v>
      </c>
      <c r="C196" s="30">
        <v>3066</v>
      </c>
      <c r="D196" s="30">
        <v>10550</v>
      </c>
      <c r="E196" s="30">
        <v>142</v>
      </c>
      <c r="F196" s="30">
        <v>39171</v>
      </c>
      <c r="G196" s="30">
        <v>161248</v>
      </c>
      <c r="H196" s="30">
        <v>131</v>
      </c>
      <c r="I196" s="30">
        <v>16311</v>
      </c>
      <c r="J196" s="30">
        <v>70110</v>
      </c>
      <c r="K196" s="30">
        <v>3686</v>
      </c>
      <c r="L196" s="30">
        <v>22116</v>
      </c>
      <c r="M196" s="267"/>
      <c r="N196" s="268"/>
      <c r="O196" s="268"/>
      <c r="P196" s="266">
        <f t="shared" si="2"/>
        <v>62234</v>
      </c>
      <c r="Q196" s="267"/>
      <c r="R196" s="267"/>
      <c r="S196" s="267"/>
      <c r="T196" s="267"/>
      <c r="U196" s="267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  <c r="BB196" s="181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6"/>
      <c r="BW196" s="186"/>
    </row>
    <row r="197" spans="1:75" hidden="1" x14ac:dyDescent="0.2">
      <c r="A197" s="29">
        <v>39814</v>
      </c>
      <c r="B197" s="35">
        <v>52</v>
      </c>
      <c r="C197" s="35">
        <v>3052</v>
      </c>
      <c r="D197" s="35">
        <v>11754</v>
      </c>
      <c r="E197" s="35">
        <v>100</v>
      </c>
      <c r="F197" s="35">
        <v>28696</v>
      </c>
      <c r="G197" s="35">
        <v>152286</v>
      </c>
      <c r="H197" s="35">
        <v>65</v>
      </c>
      <c r="I197" s="35">
        <v>12314</v>
      </c>
      <c r="J197" s="35">
        <v>61546</v>
      </c>
      <c r="K197" s="35">
        <v>0</v>
      </c>
      <c r="L197" s="35">
        <v>0</v>
      </c>
      <c r="M197" s="267">
        <v>76750</v>
      </c>
      <c r="N197" s="268">
        <v>435</v>
      </c>
      <c r="O197" s="269">
        <v>20002</v>
      </c>
      <c r="P197" s="266">
        <f>K197+I197+F197+C197</f>
        <v>44062</v>
      </c>
      <c r="Q197" s="267">
        <v>288</v>
      </c>
      <c r="R197" s="267">
        <v>82791</v>
      </c>
      <c r="S197" s="267">
        <v>331095</v>
      </c>
      <c r="T197" s="267">
        <v>9</v>
      </c>
      <c r="U197" s="267">
        <v>499</v>
      </c>
      <c r="V197" s="181">
        <v>1327</v>
      </c>
      <c r="W197" s="181">
        <v>82</v>
      </c>
      <c r="X197" s="181">
        <v>21729</v>
      </c>
      <c r="Y197" s="181">
        <v>70133</v>
      </c>
      <c r="Z197" s="181">
        <v>10</v>
      </c>
      <c r="AA197" s="181">
        <v>676</v>
      </c>
      <c r="AB197" s="181">
        <v>2539</v>
      </c>
      <c r="AC197" s="181">
        <v>51</v>
      </c>
      <c r="AD197" s="181">
        <v>11786</v>
      </c>
      <c r="AE197" s="181">
        <v>42004</v>
      </c>
      <c r="AF197" s="181">
        <v>1119</v>
      </c>
      <c r="AG197" s="181">
        <v>105957</v>
      </c>
      <c r="AH197" s="181">
        <v>406029</v>
      </c>
      <c r="AI197" s="181">
        <v>106</v>
      </c>
      <c r="AJ197" s="181">
        <v>19098</v>
      </c>
      <c r="AK197" s="181">
        <v>65431</v>
      </c>
      <c r="AL197" s="181">
        <v>19</v>
      </c>
      <c r="AM197" s="181">
        <v>1997</v>
      </c>
      <c r="AN197" s="181">
        <v>5760</v>
      </c>
      <c r="AO197" s="181">
        <v>0</v>
      </c>
      <c r="AP197" s="181">
        <v>0</v>
      </c>
      <c r="AQ197" s="181">
        <v>0</v>
      </c>
      <c r="AR197" s="181">
        <v>23</v>
      </c>
      <c r="AS197" s="181">
        <v>3566</v>
      </c>
      <c r="AT197" s="181">
        <v>13546</v>
      </c>
      <c r="AU197" s="181">
        <v>65</v>
      </c>
      <c r="AV197" s="181">
        <v>12314</v>
      </c>
      <c r="AW197" s="181">
        <v>61546</v>
      </c>
      <c r="AX197" s="181">
        <v>86</v>
      </c>
      <c r="AY197" s="181">
        <v>8397</v>
      </c>
      <c r="AZ197" s="181">
        <v>33588</v>
      </c>
      <c r="BA197" s="181">
        <v>770</v>
      </c>
      <c r="BB197" s="181">
        <v>54373</v>
      </c>
      <c r="BC197" s="181">
        <v>201731</v>
      </c>
      <c r="BD197" s="181">
        <v>35</v>
      </c>
      <c r="BE197" s="181">
        <v>4108</v>
      </c>
      <c r="BF197" s="181">
        <v>16432</v>
      </c>
      <c r="BG197" s="181">
        <v>15</v>
      </c>
      <c r="BH197" s="181">
        <v>2104</v>
      </c>
      <c r="BI197" s="181">
        <v>7995</v>
      </c>
      <c r="BJ197" s="181">
        <v>2079</v>
      </c>
      <c r="BK197" s="181">
        <v>7977</v>
      </c>
      <c r="BL197" s="181">
        <v>922</v>
      </c>
      <c r="BM197" s="181">
        <v>4074</v>
      </c>
      <c r="BN197" s="181">
        <v>0</v>
      </c>
      <c r="BO197" s="181">
        <v>0</v>
      </c>
      <c r="BP197" s="181">
        <v>0</v>
      </c>
      <c r="BQ197" s="181">
        <v>0</v>
      </c>
      <c r="BR197" s="181">
        <v>0</v>
      </c>
      <c r="BS197" s="181">
        <v>0</v>
      </c>
      <c r="BT197" s="181">
        <v>0</v>
      </c>
      <c r="BU197" s="181">
        <v>0</v>
      </c>
      <c r="BV197" s="186"/>
      <c r="BW197" s="186"/>
    </row>
    <row r="198" spans="1:75" hidden="1" x14ac:dyDescent="0.2">
      <c r="A198" s="29">
        <v>39845</v>
      </c>
      <c r="B198" s="35">
        <v>45</v>
      </c>
      <c r="C198" s="35">
        <v>2453</v>
      </c>
      <c r="D198" s="35">
        <v>9923</v>
      </c>
      <c r="E198" s="35">
        <v>146</v>
      </c>
      <c r="F198" s="35">
        <v>34739</v>
      </c>
      <c r="G198" s="35">
        <v>164823</v>
      </c>
      <c r="H198" s="35">
        <v>65</v>
      </c>
      <c r="I198" s="35">
        <v>12861</v>
      </c>
      <c r="J198" s="35">
        <v>59206</v>
      </c>
      <c r="K198" s="35">
        <v>27458</v>
      </c>
      <c r="L198" s="35">
        <v>137290</v>
      </c>
      <c r="M198" s="267">
        <v>77549</v>
      </c>
      <c r="N198" s="268">
        <v>527</v>
      </c>
      <c r="O198" s="269">
        <v>23935</v>
      </c>
      <c r="P198" s="266">
        <f t="shared" ref="P198:P263" si="3">K198+I198+F198+C198</f>
        <v>77511</v>
      </c>
      <c r="Q198" s="267">
        <v>406</v>
      </c>
      <c r="R198" s="267">
        <v>121174</v>
      </c>
      <c r="S198" s="267">
        <v>498078</v>
      </c>
      <c r="T198" s="267">
        <v>3</v>
      </c>
      <c r="U198" s="267">
        <v>216</v>
      </c>
      <c r="V198" s="181">
        <v>864</v>
      </c>
      <c r="W198" s="181">
        <v>116</v>
      </c>
      <c r="X198" s="181">
        <v>31550</v>
      </c>
      <c r="Y198" s="181">
        <v>104887</v>
      </c>
      <c r="Z198" s="181">
        <v>12</v>
      </c>
      <c r="AA198" s="181">
        <v>773</v>
      </c>
      <c r="AB198" s="181">
        <v>2676</v>
      </c>
      <c r="AC198" s="181">
        <v>57</v>
      </c>
      <c r="AD198" s="181">
        <v>12984</v>
      </c>
      <c r="AE198" s="181">
        <v>46423</v>
      </c>
      <c r="AF198" s="181">
        <v>1711</v>
      </c>
      <c r="AG198" s="181">
        <v>152073</v>
      </c>
      <c r="AH198" s="181">
        <v>665863</v>
      </c>
      <c r="AI198" s="181">
        <v>306</v>
      </c>
      <c r="AJ198" s="181">
        <v>22616</v>
      </c>
      <c r="AK198" s="181">
        <v>89623</v>
      </c>
      <c r="AL198" s="181">
        <v>95</v>
      </c>
      <c r="AM198" s="181">
        <v>8139</v>
      </c>
      <c r="AN198" s="181">
        <v>30075</v>
      </c>
      <c r="AO198" s="181">
        <v>0</v>
      </c>
      <c r="AP198" s="181">
        <v>0</v>
      </c>
      <c r="AQ198" s="181">
        <v>0</v>
      </c>
      <c r="AR198" s="181">
        <v>22</v>
      </c>
      <c r="AS198" s="181">
        <v>2037</v>
      </c>
      <c r="AT198" s="181">
        <v>7736</v>
      </c>
      <c r="AU198" s="181">
        <v>65</v>
      </c>
      <c r="AV198" s="181">
        <v>12861</v>
      </c>
      <c r="AW198" s="181">
        <v>59206</v>
      </c>
      <c r="AX198" s="181">
        <v>54</v>
      </c>
      <c r="AY198" s="181">
        <v>3752</v>
      </c>
      <c r="AZ198" s="181">
        <v>14043</v>
      </c>
      <c r="BA198" s="181">
        <v>1083</v>
      </c>
      <c r="BB198" s="181">
        <v>94381</v>
      </c>
      <c r="BC198" s="181">
        <v>432603</v>
      </c>
      <c r="BD198" s="181">
        <v>58</v>
      </c>
      <c r="BE198" s="181">
        <v>5432</v>
      </c>
      <c r="BF198" s="181">
        <v>21728</v>
      </c>
      <c r="BG198" s="181">
        <v>28</v>
      </c>
      <c r="BH198" s="181">
        <v>2855</v>
      </c>
      <c r="BI198" s="181">
        <v>10849</v>
      </c>
      <c r="BJ198" s="181">
        <v>73569</v>
      </c>
      <c r="BK198" s="181">
        <v>344130</v>
      </c>
      <c r="BL198" s="181">
        <v>14250</v>
      </c>
      <c r="BM198" s="181">
        <v>71108</v>
      </c>
      <c r="BN198" s="181">
        <v>0</v>
      </c>
      <c r="BO198" s="181">
        <v>0</v>
      </c>
      <c r="BP198" s="181">
        <v>328</v>
      </c>
      <c r="BQ198" s="181">
        <v>1246</v>
      </c>
      <c r="BR198" s="181">
        <v>0</v>
      </c>
      <c r="BS198" s="181">
        <v>0</v>
      </c>
      <c r="BT198" s="181">
        <v>27458</v>
      </c>
      <c r="BU198" s="181">
        <v>137290</v>
      </c>
      <c r="BV198" s="186"/>
      <c r="BW198" s="186"/>
    </row>
    <row r="199" spans="1:75" hidden="1" x14ac:dyDescent="0.2">
      <c r="A199" s="29">
        <v>39873</v>
      </c>
      <c r="B199" s="35">
        <v>46</v>
      </c>
      <c r="C199" s="35">
        <v>2616</v>
      </c>
      <c r="D199" s="35">
        <v>9479</v>
      </c>
      <c r="E199" s="35">
        <v>131</v>
      </c>
      <c r="F199" s="35">
        <v>34851</v>
      </c>
      <c r="G199" s="35">
        <v>181154</v>
      </c>
      <c r="H199" s="35">
        <v>348</v>
      </c>
      <c r="I199" s="35">
        <v>32555</v>
      </c>
      <c r="J199" s="35">
        <v>164657</v>
      </c>
      <c r="K199" s="35">
        <v>593</v>
      </c>
      <c r="L199" s="35">
        <v>2965</v>
      </c>
      <c r="M199" s="267">
        <v>75543</v>
      </c>
      <c r="N199" s="268">
        <v>1006</v>
      </c>
      <c r="O199" s="269">
        <v>36665</v>
      </c>
      <c r="P199" s="266">
        <f t="shared" si="3"/>
        <v>70615</v>
      </c>
      <c r="Q199" s="267">
        <v>453</v>
      </c>
      <c r="R199" s="267">
        <v>126438</v>
      </c>
      <c r="S199" s="267">
        <v>508828</v>
      </c>
      <c r="T199" s="267">
        <v>91</v>
      </c>
      <c r="U199" s="267">
        <v>4573</v>
      </c>
      <c r="V199" s="181">
        <v>7835</v>
      </c>
      <c r="W199" s="181">
        <v>121</v>
      </c>
      <c r="X199" s="181">
        <v>26018</v>
      </c>
      <c r="Y199" s="181">
        <v>90028</v>
      </c>
      <c r="Z199" s="181">
        <v>15</v>
      </c>
      <c r="AA199" s="181">
        <v>925</v>
      </c>
      <c r="AB199" s="181">
        <v>3430</v>
      </c>
      <c r="AC199" s="181">
        <v>48</v>
      </c>
      <c r="AD199" s="181">
        <v>10638</v>
      </c>
      <c r="AE199" s="181">
        <v>39643</v>
      </c>
      <c r="AF199" s="181">
        <v>1414</v>
      </c>
      <c r="AG199" s="181">
        <v>129331</v>
      </c>
      <c r="AH199" s="181">
        <v>580250</v>
      </c>
      <c r="AI199" s="181">
        <v>313</v>
      </c>
      <c r="AJ199" s="181">
        <v>33155</v>
      </c>
      <c r="AK199" s="181">
        <v>141327</v>
      </c>
      <c r="AL199" s="181">
        <v>49</v>
      </c>
      <c r="AM199" s="181">
        <v>3555</v>
      </c>
      <c r="AN199" s="181">
        <v>7760</v>
      </c>
      <c r="AO199" s="181">
        <v>7</v>
      </c>
      <c r="AP199" s="181">
        <v>798</v>
      </c>
      <c r="AQ199" s="181">
        <v>3040</v>
      </c>
      <c r="AR199" s="181">
        <v>21</v>
      </c>
      <c r="AS199" s="181">
        <v>3550</v>
      </c>
      <c r="AT199" s="181">
        <v>12185</v>
      </c>
      <c r="AU199" s="181">
        <v>348</v>
      </c>
      <c r="AV199" s="181">
        <v>32555</v>
      </c>
      <c r="AW199" s="181">
        <v>164657</v>
      </c>
      <c r="AX199" s="181">
        <v>15</v>
      </c>
      <c r="AY199" s="181">
        <v>1489</v>
      </c>
      <c r="AZ199" s="181">
        <v>4318</v>
      </c>
      <c r="BA199" s="181">
        <v>615</v>
      </c>
      <c r="BB199" s="181">
        <v>50325</v>
      </c>
      <c r="BC199" s="181">
        <v>231464</v>
      </c>
      <c r="BD199" s="181">
        <v>38</v>
      </c>
      <c r="BE199" s="181">
        <v>3319</v>
      </c>
      <c r="BF199" s="181">
        <v>13276</v>
      </c>
      <c r="BG199" s="181">
        <v>8</v>
      </c>
      <c r="BH199" s="181">
        <v>585</v>
      </c>
      <c r="BI199" s="181">
        <v>2223</v>
      </c>
      <c r="BJ199" s="181">
        <v>31091</v>
      </c>
      <c r="BK199" s="181">
        <v>184122</v>
      </c>
      <c r="BL199" s="181">
        <v>652</v>
      </c>
      <c r="BM199" s="181">
        <v>2745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593</v>
      </c>
      <c r="BU199" s="181">
        <v>2965</v>
      </c>
      <c r="BV199" s="186"/>
      <c r="BW199" s="186"/>
    </row>
    <row r="200" spans="1:75" hidden="1" x14ac:dyDescent="0.2">
      <c r="A200" s="29">
        <v>39904</v>
      </c>
      <c r="B200" s="35">
        <v>43</v>
      </c>
      <c r="C200" s="35">
        <v>2309</v>
      </c>
      <c r="D200" s="35">
        <v>8452</v>
      </c>
      <c r="E200" s="35">
        <v>137</v>
      </c>
      <c r="F200" s="35">
        <v>35181</v>
      </c>
      <c r="G200" s="35">
        <v>170965</v>
      </c>
      <c r="H200" s="35">
        <v>94</v>
      </c>
      <c r="I200" s="35">
        <v>19381</v>
      </c>
      <c r="J200" s="35">
        <v>105394</v>
      </c>
      <c r="K200" s="35">
        <v>1540</v>
      </c>
      <c r="L200" s="35">
        <v>5200</v>
      </c>
      <c r="M200" s="267">
        <v>73148</v>
      </c>
      <c r="N200" s="268">
        <v>214</v>
      </c>
      <c r="O200" s="269">
        <v>12140</v>
      </c>
      <c r="P200" s="266">
        <f t="shared" si="3"/>
        <v>58411</v>
      </c>
      <c r="Q200" s="267">
        <v>350</v>
      </c>
      <c r="R200" s="267">
        <v>110173</v>
      </c>
      <c r="S200" s="267">
        <v>447792</v>
      </c>
      <c r="T200" s="267">
        <v>15</v>
      </c>
      <c r="U200" s="267">
        <v>979</v>
      </c>
      <c r="V200" s="181">
        <v>3837</v>
      </c>
      <c r="W200" s="181">
        <v>94</v>
      </c>
      <c r="X200" s="181">
        <v>21551</v>
      </c>
      <c r="Y200" s="181">
        <v>70612</v>
      </c>
      <c r="Z200" s="181">
        <v>10</v>
      </c>
      <c r="AA200" s="181">
        <v>633</v>
      </c>
      <c r="AB200" s="181">
        <v>2329</v>
      </c>
      <c r="AC200" s="181">
        <v>37</v>
      </c>
      <c r="AD200" s="181">
        <v>7831</v>
      </c>
      <c r="AE200" s="181">
        <v>28722</v>
      </c>
      <c r="AF200" s="181">
        <v>1459</v>
      </c>
      <c r="AG200" s="181">
        <v>133016</v>
      </c>
      <c r="AH200" s="181">
        <v>566088</v>
      </c>
      <c r="AI200" s="181">
        <v>378</v>
      </c>
      <c r="AJ200" s="181">
        <v>25963</v>
      </c>
      <c r="AK200" s="181">
        <v>113519</v>
      </c>
      <c r="AL200" s="181">
        <v>3</v>
      </c>
      <c r="AM200" s="181">
        <v>324</v>
      </c>
      <c r="AN200" s="181">
        <v>1100</v>
      </c>
      <c r="AO200" s="181">
        <v>6</v>
      </c>
      <c r="AP200" s="181">
        <v>276</v>
      </c>
      <c r="AQ200" s="181">
        <v>828</v>
      </c>
      <c r="AR200" s="181">
        <v>362</v>
      </c>
      <c r="AS200" s="181">
        <v>36596</v>
      </c>
      <c r="AT200" s="181">
        <v>146384</v>
      </c>
      <c r="AU200" s="181">
        <v>94</v>
      </c>
      <c r="AV200" s="181">
        <v>19381</v>
      </c>
      <c r="AW200" s="181">
        <v>105394</v>
      </c>
      <c r="AX200" s="181">
        <v>32</v>
      </c>
      <c r="AY200" s="181">
        <v>2536</v>
      </c>
      <c r="AZ200" s="181">
        <v>10473</v>
      </c>
      <c r="BA200" s="181">
        <v>541</v>
      </c>
      <c r="BB200" s="181">
        <v>44379</v>
      </c>
      <c r="BC200" s="181">
        <v>173941</v>
      </c>
      <c r="BD200" s="181">
        <v>34</v>
      </c>
      <c r="BE200" s="181">
        <v>2306</v>
      </c>
      <c r="BF200" s="181">
        <v>9680</v>
      </c>
      <c r="BG200" s="181">
        <v>9</v>
      </c>
      <c r="BH200" s="181">
        <v>1255</v>
      </c>
      <c r="BI200" s="181">
        <v>4769</v>
      </c>
      <c r="BJ200" s="181">
        <v>9162</v>
      </c>
      <c r="BK200" s="181">
        <v>40792</v>
      </c>
      <c r="BL200" s="181">
        <v>1001</v>
      </c>
      <c r="BM200" s="181">
        <v>4004</v>
      </c>
      <c r="BN200" s="181">
        <v>458</v>
      </c>
      <c r="BO200" s="181">
        <v>947</v>
      </c>
      <c r="BP200" s="181">
        <v>0</v>
      </c>
      <c r="BQ200" s="181">
        <v>0</v>
      </c>
      <c r="BR200" s="181">
        <v>0</v>
      </c>
      <c r="BS200" s="181">
        <v>0</v>
      </c>
      <c r="BT200" s="181">
        <v>1540</v>
      </c>
      <c r="BU200" s="181">
        <v>5200</v>
      </c>
      <c r="BV200" s="186"/>
      <c r="BW200" s="186"/>
    </row>
    <row r="201" spans="1:75" hidden="1" x14ac:dyDescent="0.2">
      <c r="A201" s="29">
        <v>39934</v>
      </c>
      <c r="B201" s="35">
        <v>85</v>
      </c>
      <c r="C201" s="35">
        <v>4519</v>
      </c>
      <c r="D201" s="35">
        <v>19089</v>
      </c>
      <c r="E201" s="35">
        <v>136</v>
      </c>
      <c r="F201" s="35">
        <v>37186</v>
      </c>
      <c r="G201" s="35">
        <v>230929</v>
      </c>
      <c r="H201" s="35">
        <v>164</v>
      </c>
      <c r="I201" s="35">
        <v>24508</v>
      </c>
      <c r="J201" s="35">
        <v>114456</v>
      </c>
      <c r="K201" s="35">
        <v>5842</v>
      </c>
      <c r="L201" s="35">
        <v>28000</v>
      </c>
      <c r="M201" s="267">
        <v>50812</v>
      </c>
      <c r="N201" s="268">
        <v>715</v>
      </c>
      <c r="O201" s="269">
        <v>31347</v>
      </c>
      <c r="P201" s="266">
        <f t="shared" si="3"/>
        <v>72055</v>
      </c>
      <c r="Q201" s="267">
        <v>470</v>
      </c>
      <c r="R201" s="267">
        <v>157551</v>
      </c>
      <c r="S201" s="267">
        <v>665765</v>
      </c>
      <c r="T201" s="267">
        <v>17</v>
      </c>
      <c r="U201" s="267">
        <v>1194</v>
      </c>
      <c r="V201" s="181">
        <v>4774</v>
      </c>
      <c r="W201" s="181">
        <v>114</v>
      </c>
      <c r="X201" s="181">
        <v>27323</v>
      </c>
      <c r="Y201" s="181">
        <v>98389</v>
      </c>
      <c r="Z201" s="181">
        <v>16</v>
      </c>
      <c r="AA201" s="181">
        <v>1070</v>
      </c>
      <c r="AB201" s="181">
        <v>3953</v>
      </c>
      <c r="AC201" s="181">
        <v>51</v>
      </c>
      <c r="AD201" s="181">
        <v>13215</v>
      </c>
      <c r="AE201" s="181">
        <v>50211</v>
      </c>
      <c r="AF201" s="181">
        <v>1969</v>
      </c>
      <c r="AG201" s="181">
        <v>209574</v>
      </c>
      <c r="AH201" s="181">
        <v>880047</v>
      </c>
      <c r="AI201" s="181">
        <v>208</v>
      </c>
      <c r="AJ201" s="181">
        <v>20345</v>
      </c>
      <c r="AK201" s="181">
        <v>74069</v>
      </c>
      <c r="AL201" s="181">
        <v>41</v>
      </c>
      <c r="AM201" s="181">
        <v>3986</v>
      </c>
      <c r="AN201" s="181">
        <v>11944</v>
      </c>
      <c r="AO201" s="181">
        <v>12</v>
      </c>
      <c r="AP201" s="181">
        <v>393</v>
      </c>
      <c r="AQ201" s="181">
        <v>1179</v>
      </c>
      <c r="AR201" s="181">
        <v>91</v>
      </c>
      <c r="AS201" s="181">
        <v>6131</v>
      </c>
      <c r="AT201" s="181">
        <v>24359</v>
      </c>
      <c r="AU201" s="181">
        <v>164</v>
      </c>
      <c r="AV201" s="181">
        <v>24508</v>
      </c>
      <c r="AW201" s="181">
        <v>114456</v>
      </c>
      <c r="AX201" s="181">
        <v>26</v>
      </c>
      <c r="AY201" s="181">
        <v>1996</v>
      </c>
      <c r="AZ201" s="181">
        <v>7583</v>
      </c>
      <c r="BA201" s="181">
        <v>1212</v>
      </c>
      <c r="BB201" s="181">
        <v>134850</v>
      </c>
      <c r="BC201" s="181">
        <v>571921</v>
      </c>
      <c r="BD201" s="181">
        <v>214</v>
      </c>
      <c r="BE201" s="181">
        <v>17099</v>
      </c>
      <c r="BF201" s="181">
        <v>73897</v>
      </c>
      <c r="BG201" s="181">
        <v>1</v>
      </c>
      <c r="BH201" s="181">
        <v>266</v>
      </c>
      <c r="BI201" s="181">
        <v>639</v>
      </c>
      <c r="BJ201" s="181">
        <v>29593</v>
      </c>
      <c r="BK201" s="181">
        <v>191490</v>
      </c>
      <c r="BL201" s="181">
        <v>10622</v>
      </c>
      <c r="BM201" s="181">
        <v>80608</v>
      </c>
      <c r="BN201" s="181">
        <v>408</v>
      </c>
      <c r="BO201" s="181">
        <v>1081</v>
      </c>
      <c r="BP201" s="181">
        <v>0</v>
      </c>
      <c r="BQ201" s="181">
        <v>0</v>
      </c>
      <c r="BR201" s="181">
        <v>0</v>
      </c>
      <c r="BS201" s="181">
        <v>0</v>
      </c>
      <c r="BT201" s="181">
        <v>5842</v>
      </c>
      <c r="BU201" s="181">
        <v>28000</v>
      </c>
      <c r="BV201" s="186"/>
      <c r="BW201" s="186"/>
    </row>
    <row r="202" spans="1:75" hidden="1" x14ac:dyDescent="0.2">
      <c r="A202" s="29">
        <v>39965</v>
      </c>
      <c r="B202" s="35">
        <v>54</v>
      </c>
      <c r="C202" s="35">
        <v>2980</v>
      </c>
      <c r="D202" s="35">
        <v>12553</v>
      </c>
      <c r="E202" s="35">
        <v>146</v>
      </c>
      <c r="F202" s="35">
        <v>36028</v>
      </c>
      <c r="G202" s="35">
        <v>176427</v>
      </c>
      <c r="H202" s="35">
        <v>287</v>
      </c>
      <c r="I202" s="35">
        <v>42689</v>
      </c>
      <c r="J202" s="35">
        <v>208689</v>
      </c>
      <c r="K202" s="35">
        <v>10122</v>
      </c>
      <c r="L202" s="35">
        <v>55327</v>
      </c>
      <c r="M202" s="267">
        <v>58736</v>
      </c>
      <c r="N202" s="268">
        <v>562</v>
      </c>
      <c r="O202" s="269">
        <v>23584</v>
      </c>
      <c r="P202" s="266">
        <f t="shared" si="3"/>
        <v>91819</v>
      </c>
      <c r="Q202" s="267">
        <v>512</v>
      </c>
      <c r="R202" s="267">
        <v>149364</v>
      </c>
      <c r="S202" s="267">
        <v>633044</v>
      </c>
      <c r="T202" s="267">
        <v>36</v>
      </c>
      <c r="U202" s="267">
        <v>2333</v>
      </c>
      <c r="V202" s="181">
        <v>8294</v>
      </c>
      <c r="W202" s="181">
        <v>102</v>
      </c>
      <c r="X202" s="181">
        <v>26551</v>
      </c>
      <c r="Y202" s="181">
        <v>97992</v>
      </c>
      <c r="Z202" s="181">
        <v>10</v>
      </c>
      <c r="AA202" s="181">
        <v>654</v>
      </c>
      <c r="AB202" s="181">
        <v>2392</v>
      </c>
      <c r="AC202" s="181">
        <v>42</v>
      </c>
      <c r="AD202" s="181">
        <v>12809</v>
      </c>
      <c r="AE202" s="181">
        <v>48230</v>
      </c>
      <c r="AF202" s="181">
        <v>1300</v>
      </c>
      <c r="AG202" s="181">
        <v>119712</v>
      </c>
      <c r="AH202" s="181">
        <v>537682</v>
      </c>
      <c r="AI202" s="181">
        <v>250</v>
      </c>
      <c r="AJ202" s="181">
        <v>21505</v>
      </c>
      <c r="AK202" s="181">
        <v>91382</v>
      </c>
      <c r="AL202" s="181">
        <v>24</v>
      </c>
      <c r="AM202" s="181">
        <v>1510</v>
      </c>
      <c r="AN202" s="181">
        <v>3778</v>
      </c>
      <c r="AO202" s="181">
        <v>0</v>
      </c>
      <c r="AP202" s="181">
        <v>0</v>
      </c>
      <c r="AQ202" s="181">
        <v>0</v>
      </c>
      <c r="AR202" s="181">
        <v>43</v>
      </c>
      <c r="AS202" s="181">
        <v>2797</v>
      </c>
      <c r="AT202" s="181">
        <v>11249</v>
      </c>
      <c r="AU202" s="181">
        <v>287</v>
      </c>
      <c r="AV202" s="181">
        <v>42689</v>
      </c>
      <c r="AW202" s="181">
        <v>208689</v>
      </c>
      <c r="AX202" s="181">
        <v>71</v>
      </c>
      <c r="AY202" s="181">
        <v>6934</v>
      </c>
      <c r="AZ202" s="181">
        <v>24304</v>
      </c>
      <c r="BA202" s="181">
        <v>590</v>
      </c>
      <c r="BB202" s="181">
        <v>41745</v>
      </c>
      <c r="BC202" s="181">
        <v>188211</v>
      </c>
      <c r="BD202" s="181">
        <v>30</v>
      </c>
      <c r="BE202" s="181">
        <v>2239</v>
      </c>
      <c r="BF202" s="181">
        <v>8956</v>
      </c>
      <c r="BG202" s="181">
        <v>5</v>
      </c>
      <c r="BH202" s="181">
        <v>293</v>
      </c>
      <c r="BI202" s="181">
        <v>1113</v>
      </c>
      <c r="BJ202" s="181">
        <v>30520</v>
      </c>
      <c r="BK202" s="181">
        <v>145197</v>
      </c>
      <c r="BL202" s="181">
        <v>14930</v>
      </c>
      <c r="BM202" s="181">
        <v>74501</v>
      </c>
      <c r="BN202" s="181">
        <v>130</v>
      </c>
      <c r="BO202" s="181">
        <v>325</v>
      </c>
      <c r="BP202" s="181">
        <v>0</v>
      </c>
      <c r="BQ202" s="181">
        <v>0</v>
      </c>
      <c r="BR202" s="181">
        <v>0</v>
      </c>
      <c r="BS202" s="181">
        <v>0</v>
      </c>
      <c r="BT202" s="181">
        <v>10122</v>
      </c>
      <c r="BU202" s="181">
        <v>55327</v>
      </c>
      <c r="BV202" s="186"/>
      <c r="BW202" s="186"/>
    </row>
    <row r="203" spans="1:75" hidden="1" x14ac:dyDescent="0.2">
      <c r="A203" s="29">
        <v>39995</v>
      </c>
      <c r="B203" s="35">
        <v>50</v>
      </c>
      <c r="C203" s="35">
        <v>2885</v>
      </c>
      <c r="D203" s="35">
        <v>16171</v>
      </c>
      <c r="E203" s="35">
        <v>121</v>
      </c>
      <c r="F203" s="35">
        <v>28573</v>
      </c>
      <c r="G203" s="35">
        <v>176899</v>
      </c>
      <c r="H203" s="35">
        <v>78</v>
      </c>
      <c r="I203" s="35">
        <v>16169</v>
      </c>
      <c r="J203" s="35">
        <v>103206</v>
      </c>
      <c r="K203" s="35">
        <v>706</v>
      </c>
      <c r="L203" s="35">
        <v>2047</v>
      </c>
      <c r="M203" s="267">
        <v>50227</v>
      </c>
      <c r="N203" s="268">
        <v>355</v>
      </c>
      <c r="O203" s="269">
        <v>16728</v>
      </c>
      <c r="P203" s="266">
        <f t="shared" si="3"/>
        <v>48333</v>
      </c>
      <c r="Q203" s="267">
        <v>397</v>
      </c>
      <c r="R203" s="267">
        <v>109843</v>
      </c>
      <c r="S203" s="267">
        <v>511353</v>
      </c>
      <c r="T203" s="267">
        <v>13</v>
      </c>
      <c r="U203" s="267">
        <v>830</v>
      </c>
      <c r="V203" s="181">
        <v>3264</v>
      </c>
      <c r="W203" s="181">
        <v>107</v>
      </c>
      <c r="X203" s="181">
        <v>25259</v>
      </c>
      <c r="Y203" s="181">
        <v>86690</v>
      </c>
      <c r="Z203" s="181">
        <v>17</v>
      </c>
      <c r="AA203" s="181">
        <v>1002</v>
      </c>
      <c r="AB203" s="181">
        <v>3573</v>
      </c>
      <c r="AC203" s="181">
        <v>43</v>
      </c>
      <c r="AD203" s="181">
        <v>11503</v>
      </c>
      <c r="AE203" s="181">
        <v>43064</v>
      </c>
      <c r="AF203" s="181">
        <v>790</v>
      </c>
      <c r="AG203" s="181">
        <v>85995</v>
      </c>
      <c r="AH203" s="181">
        <v>421757</v>
      </c>
      <c r="AI203" s="181">
        <v>248</v>
      </c>
      <c r="AJ203" s="181">
        <v>23420</v>
      </c>
      <c r="AK203" s="181">
        <v>110086</v>
      </c>
      <c r="AL203" s="181">
        <v>193</v>
      </c>
      <c r="AM203" s="181">
        <v>15565</v>
      </c>
      <c r="AN203" s="181">
        <v>48279</v>
      </c>
      <c r="AO203" s="181">
        <v>0</v>
      </c>
      <c r="AP203" s="181">
        <v>0</v>
      </c>
      <c r="AQ203" s="181">
        <v>0</v>
      </c>
      <c r="AR203" s="181">
        <v>27</v>
      </c>
      <c r="AS203" s="181">
        <v>4955</v>
      </c>
      <c r="AT203" s="181">
        <v>17308</v>
      </c>
      <c r="AU203" s="181">
        <v>78</v>
      </c>
      <c r="AV203" s="181">
        <v>16169</v>
      </c>
      <c r="AW203" s="181">
        <v>103206</v>
      </c>
      <c r="AX203" s="181">
        <v>0</v>
      </c>
      <c r="AY203" s="181">
        <v>0</v>
      </c>
      <c r="AZ203" s="181">
        <v>0</v>
      </c>
      <c r="BA203" s="181">
        <v>199</v>
      </c>
      <c r="BB203" s="181">
        <v>21730</v>
      </c>
      <c r="BC203" s="181">
        <v>124934</v>
      </c>
      <c r="BD203" s="181">
        <v>37</v>
      </c>
      <c r="BE203" s="181">
        <v>4046</v>
      </c>
      <c r="BF203" s="181">
        <v>17584</v>
      </c>
      <c r="BG203" s="181">
        <v>8</v>
      </c>
      <c r="BH203" s="181">
        <v>110</v>
      </c>
      <c r="BI203" s="181">
        <v>360</v>
      </c>
      <c r="BJ203" s="181">
        <v>11286</v>
      </c>
      <c r="BK203" s="181">
        <v>40898</v>
      </c>
      <c r="BL203" s="181">
        <v>1503</v>
      </c>
      <c r="BM203" s="181">
        <v>5484</v>
      </c>
      <c r="BN203" s="181">
        <v>0</v>
      </c>
      <c r="BO203" s="181">
        <v>0</v>
      </c>
      <c r="BP203" s="181">
        <v>0</v>
      </c>
      <c r="BQ203" s="181">
        <v>0</v>
      </c>
      <c r="BR203" s="181">
        <v>0</v>
      </c>
      <c r="BS203" s="181">
        <v>0</v>
      </c>
      <c r="BT203" s="181">
        <v>706</v>
      </c>
      <c r="BU203" s="181">
        <v>2047</v>
      </c>
      <c r="BV203" s="186"/>
      <c r="BW203" s="186"/>
    </row>
    <row r="204" spans="1:75" hidden="1" x14ac:dyDescent="0.2">
      <c r="A204" s="29">
        <v>40026</v>
      </c>
      <c r="B204" s="35">
        <v>85</v>
      </c>
      <c r="C204" s="35">
        <v>4781</v>
      </c>
      <c r="D204" s="35">
        <v>27150</v>
      </c>
      <c r="E204" s="35">
        <v>153</v>
      </c>
      <c r="F204" s="35">
        <v>31935</v>
      </c>
      <c r="G204" s="35">
        <v>189612</v>
      </c>
      <c r="H204" s="35">
        <v>135</v>
      </c>
      <c r="I204" s="35">
        <v>17876</v>
      </c>
      <c r="J204" s="35">
        <v>100149</v>
      </c>
      <c r="K204" s="35">
        <v>0</v>
      </c>
      <c r="L204" s="35">
        <v>0</v>
      </c>
      <c r="M204" s="267">
        <v>61983</v>
      </c>
      <c r="N204" s="268">
        <v>1627</v>
      </c>
      <c r="O204" s="269">
        <v>67198</v>
      </c>
      <c r="P204" s="266">
        <f t="shared" si="3"/>
        <v>54592</v>
      </c>
      <c r="Q204" s="267">
        <v>327</v>
      </c>
      <c r="R204" s="267">
        <v>92397</v>
      </c>
      <c r="S204" s="267">
        <v>457831</v>
      </c>
      <c r="T204" s="267">
        <v>34</v>
      </c>
      <c r="U204" s="267">
        <v>1906</v>
      </c>
      <c r="V204" s="181">
        <v>6221</v>
      </c>
      <c r="W204" s="181">
        <v>127</v>
      </c>
      <c r="X204" s="181">
        <v>29727</v>
      </c>
      <c r="Y204" s="181">
        <v>108669</v>
      </c>
      <c r="Z204" s="181">
        <v>9</v>
      </c>
      <c r="AA204" s="181">
        <v>576</v>
      </c>
      <c r="AB204" s="181">
        <v>2077</v>
      </c>
      <c r="AC204" s="181">
        <v>31</v>
      </c>
      <c r="AD204" s="181">
        <v>7557</v>
      </c>
      <c r="AE204" s="181">
        <v>27038</v>
      </c>
      <c r="AF204" s="181">
        <v>1016</v>
      </c>
      <c r="AG204" s="181">
        <v>91042</v>
      </c>
      <c r="AH204" s="181">
        <v>408096</v>
      </c>
      <c r="AI204" s="181">
        <v>118</v>
      </c>
      <c r="AJ204" s="181">
        <v>15373</v>
      </c>
      <c r="AK204" s="181">
        <v>62652</v>
      </c>
      <c r="AL204" s="181">
        <v>401</v>
      </c>
      <c r="AM204" s="181">
        <v>15242</v>
      </c>
      <c r="AN204" s="181">
        <v>48030</v>
      </c>
      <c r="AO204" s="181">
        <v>0</v>
      </c>
      <c r="AP204" s="181">
        <v>0</v>
      </c>
      <c r="AQ204" s="181">
        <v>0</v>
      </c>
      <c r="AR204" s="181">
        <v>2</v>
      </c>
      <c r="AS204" s="181">
        <v>230</v>
      </c>
      <c r="AT204" s="181">
        <v>1150</v>
      </c>
      <c r="AU204" s="181">
        <v>135</v>
      </c>
      <c r="AV204" s="181">
        <v>17876</v>
      </c>
      <c r="AW204" s="181">
        <v>100149</v>
      </c>
      <c r="AX204" s="181">
        <v>18</v>
      </c>
      <c r="AY204" s="181">
        <v>3039</v>
      </c>
      <c r="AZ204" s="181">
        <v>11492</v>
      </c>
      <c r="BA204" s="181">
        <v>284</v>
      </c>
      <c r="BB204" s="181">
        <v>33236</v>
      </c>
      <c r="BC204" s="181">
        <v>162272</v>
      </c>
      <c r="BD204" s="181">
        <v>33</v>
      </c>
      <c r="BE204" s="181">
        <v>3165</v>
      </c>
      <c r="BF204" s="181">
        <v>12633</v>
      </c>
      <c r="BG204" s="181">
        <v>25</v>
      </c>
      <c r="BH204" s="181">
        <v>2881</v>
      </c>
      <c r="BI204" s="181">
        <v>9718</v>
      </c>
      <c r="BJ204" s="181">
        <v>31627</v>
      </c>
      <c r="BK204" s="181">
        <v>140809</v>
      </c>
      <c r="BL204" s="181">
        <v>23074</v>
      </c>
      <c r="BM204" s="181">
        <v>111923</v>
      </c>
      <c r="BN204" s="181">
        <v>68</v>
      </c>
      <c r="BO204" s="181">
        <v>171</v>
      </c>
      <c r="BP204" s="181">
        <v>171</v>
      </c>
      <c r="BQ204" s="181">
        <v>770</v>
      </c>
      <c r="BR204" s="181">
        <v>0</v>
      </c>
      <c r="BS204" s="181">
        <v>0</v>
      </c>
      <c r="BT204" s="181">
        <v>0</v>
      </c>
      <c r="BU204" s="181">
        <v>0</v>
      </c>
      <c r="BV204" s="186"/>
      <c r="BW204" s="186"/>
    </row>
    <row r="205" spans="1:75" hidden="1" x14ac:dyDescent="0.2">
      <c r="A205" s="29">
        <v>40057</v>
      </c>
      <c r="B205" s="35">
        <v>44</v>
      </c>
      <c r="C205" s="35">
        <v>2506</v>
      </c>
      <c r="D205" s="35">
        <v>16211</v>
      </c>
      <c r="E205" s="35">
        <v>157</v>
      </c>
      <c r="F205" s="35">
        <v>41770</v>
      </c>
      <c r="G205" s="35">
        <v>276994</v>
      </c>
      <c r="H205" s="35">
        <v>560</v>
      </c>
      <c r="I205" s="35">
        <v>38868</v>
      </c>
      <c r="J205" s="35">
        <v>243595</v>
      </c>
      <c r="K205" s="35">
        <v>5909</v>
      </c>
      <c r="L205" s="35">
        <v>26341</v>
      </c>
      <c r="M205" s="267">
        <v>68242</v>
      </c>
      <c r="N205" s="268">
        <v>1810</v>
      </c>
      <c r="O205" s="269">
        <v>75376</v>
      </c>
      <c r="P205" s="266">
        <f t="shared" si="3"/>
        <v>89053</v>
      </c>
      <c r="Q205" s="267">
        <v>415</v>
      </c>
      <c r="R205" s="267">
        <v>121105</v>
      </c>
      <c r="S205" s="267">
        <v>599481</v>
      </c>
      <c r="T205" s="267">
        <v>35</v>
      </c>
      <c r="U205" s="267">
        <v>2170</v>
      </c>
      <c r="V205" s="181">
        <v>6913</v>
      </c>
      <c r="W205" s="181">
        <v>125</v>
      </c>
      <c r="X205" s="181">
        <v>24329</v>
      </c>
      <c r="Y205" s="181">
        <v>93561</v>
      </c>
      <c r="Z205" s="181">
        <v>15</v>
      </c>
      <c r="AA205" s="181">
        <v>976</v>
      </c>
      <c r="AB205" s="181">
        <v>3833</v>
      </c>
      <c r="AC205" s="181">
        <v>51</v>
      </c>
      <c r="AD205" s="181">
        <v>13793</v>
      </c>
      <c r="AE205" s="181">
        <v>53282</v>
      </c>
      <c r="AF205" s="181">
        <v>1623</v>
      </c>
      <c r="AG205" s="181">
        <v>110875</v>
      </c>
      <c r="AH205" s="181">
        <v>531688</v>
      </c>
      <c r="AI205" s="181">
        <v>319</v>
      </c>
      <c r="AJ205" s="181">
        <v>18610</v>
      </c>
      <c r="AK205" s="181">
        <v>69054</v>
      </c>
      <c r="AL205" s="181">
        <v>258</v>
      </c>
      <c r="AM205" s="181">
        <v>15755</v>
      </c>
      <c r="AN205" s="181">
        <v>46995</v>
      </c>
      <c r="AO205" s="181">
        <v>0</v>
      </c>
      <c r="AP205" s="181">
        <v>0</v>
      </c>
      <c r="AQ205" s="181">
        <v>0</v>
      </c>
      <c r="AR205" s="181">
        <v>57</v>
      </c>
      <c r="AS205" s="181">
        <v>5219</v>
      </c>
      <c r="AT205" s="181">
        <v>20876</v>
      </c>
      <c r="AU205" s="181">
        <v>560</v>
      </c>
      <c r="AV205" s="181">
        <v>38868</v>
      </c>
      <c r="AW205" s="181">
        <v>243595</v>
      </c>
      <c r="AX205" s="181">
        <v>11</v>
      </c>
      <c r="AY205" s="181">
        <v>876</v>
      </c>
      <c r="AZ205" s="181">
        <v>2000</v>
      </c>
      <c r="BA205" s="181">
        <v>341</v>
      </c>
      <c r="BB205" s="181">
        <v>22765</v>
      </c>
      <c r="BC205" s="181">
        <v>114347</v>
      </c>
      <c r="BD205" s="181">
        <v>23</v>
      </c>
      <c r="BE205" s="181">
        <v>2179</v>
      </c>
      <c r="BF205" s="181">
        <v>9254</v>
      </c>
      <c r="BG205" s="181">
        <v>54</v>
      </c>
      <c r="BH205" s="181">
        <v>6603</v>
      </c>
      <c r="BI205" s="181">
        <v>25567</v>
      </c>
      <c r="BJ205" s="181">
        <v>13823</v>
      </c>
      <c r="BK205" s="181">
        <v>67786</v>
      </c>
      <c r="BL205" s="181">
        <v>2710</v>
      </c>
      <c r="BM205" s="181">
        <v>13763</v>
      </c>
      <c r="BN205" s="181">
        <v>0</v>
      </c>
      <c r="BO205" s="181">
        <v>0</v>
      </c>
      <c r="BP205" s="181">
        <v>0</v>
      </c>
      <c r="BQ205" s="181">
        <v>0</v>
      </c>
      <c r="BR205" s="181">
        <v>0</v>
      </c>
      <c r="BS205" s="181">
        <v>0</v>
      </c>
      <c r="BT205" s="181">
        <v>5909</v>
      </c>
      <c r="BU205" s="181">
        <v>26341</v>
      </c>
      <c r="BV205" s="186"/>
      <c r="BW205" s="186"/>
    </row>
    <row r="206" spans="1:75" hidden="1" x14ac:dyDescent="0.2">
      <c r="A206" s="29">
        <v>40087</v>
      </c>
      <c r="B206" s="35">
        <v>38</v>
      </c>
      <c r="C206" s="35">
        <v>1805</v>
      </c>
      <c r="D206" s="35">
        <v>9569</v>
      </c>
      <c r="E206" s="35">
        <v>125</v>
      </c>
      <c r="F206" s="35">
        <v>31512</v>
      </c>
      <c r="G206" s="35">
        <v>203210</v>
      </c>
      <c r="H206" s="35">
        <v>378</v>
      </c>
      <c r="I206" s="35">
        <v>46143</v>
      </c>
      <c r="J206" s="35">
        <v>299732</v>
      </c>
      <c r="K206" s="35">
        <v>12868</v>
      </c>
      <c r="L206" s="35">
        <v>99083</v>
      </c>
      <c r="M206" s="267">
        <v>58283</v>
      </c>
      <c r="N206" s="268">
        <v>1551</v>
      </c>
      <c r="O206" s="269">
        <v>65258</v>
      </c>
      <c r="P206" s="266">
        <f t="shared" si="3"/>
        <v>92328</v>
      </c>
      <c r="Q206" s="267">
        <v>392</v>
      </c>
      <c r="R206" s="267">
        <v>120347</v>
      </c>
      <c r="S206" s="267">
        <v>584802</v>
      </c>
      <c r="T206" s="267">
        <v>83</v>
      </c>
      <c r="U206" s="267">
        <v>4347</v>
      </c>
      <c r="V206" s="181">
        <v>12930</v>
      </c>
      <c r="W206" s="181">
        <v>116</v>
      </c>
      <c r="X206" s="181">
        <v>30599</v>
      </c>
      <c r="Y206" s="181">
        <v>115324</v>
      </c>
      <c r="Z206" s="181">
        <v>9</v>
      </c>
      <c r="AA206" s="181">
        <v>619</v>
      </c>
      <c r="AB206" s="181">
        <v>2374</v>
      </c>
      <c r="AC206" s="181">
        <v>60</v>
      </c>
      <c r="AD206" s="181">
        <v>15700</v>
      </c>
      <c r="AE206" s="181">
        <v>57512</v>
      </c>
      <c r="AF206" s="181">
        <v>1827</v>
      </c>
      <c r="AG206" s="181">
        <v>161740</v>
      </c>
      <c r="AH206" s="181">
        <v>816635</v>
      </c>
      <c r="AI206" s="181">
        <v>276</v>
      </c>
      <c r="AJ206" s="181">
        <v>30616</v>
      </c>
      <c r="AK206" s="181">
        <v>128654</v>
      </c>
      <c r="AL206" s="181">
        <v>95</v>
      </c>
      <c r="AM206" s="181">
        <v>12140</v>
      </c>
      <c r="AN206" s="181">
        <v>36271</v>
      </c>
      <c r="AO206" s="181">
        <v>0</v>
      </c>
      <c r="AP206" s="181">
        <v>0</v>
      </c>
      <c r="AQ206" s="181">
        <v>0</v>
      </c>
      <c r="AR206" s="181">
        <v>130</v>
      </c>
      <c r="AS206" s="181">
        <v>9010</v>
      </c>
      <c r="AT206" s="181">
        <v>31702</v>
      </c>
      <c r="AU206" s="181">
        <v>378</v>
      </c>
      <c r="AV206" s="181">
        <v>46143</v>
      </c>
      <c r="AW206" s="181">
        <v>299732</v>
      </c>
      <c r="AX206" s="181">
        <v>127</v>
      </c>
      <c r="AY206" s="181">
        <v>8106</v>
      </c>
      <c r="AZ206" s="181">
        <v>41607</v>
      </c>
      <c r="BA206" s="181">
        <v>740</v>
      </c>
      <c r="BB206" s="181">
        <v>48984</v>
      </c>
      <c r="BC206" s="181">
        <v>252489</v>
      </c>
      <c r="BD206" s="181">
        <v>35</v>
      </c>
      <c r="BE206" s="181">
        <v>3947</v>
      </c>
      <c r="BF206" s="181">
        <v>15004</v>
      </c>
      <c r="BG206" s="181">
        <v>46</v>
      </c>
      <c r="BH206" s="181">
        <v>2794</v>
      </c>
      <c r="BI206" s="181">
        <v>11176</v>
      </c>
      <c r="BJ206" s="181">
        <v>20152</v>
      </c>
      <c r="BK206" s="181">
        <v>123314</v>
      </c>
      <c r="BL206" s="181">
        <v>893</v>
      </c>
      <c r="BM206" s="181">
        <v>5270</v>
      </c>
      <c r="BN206" s="181">
        <v>2445</v>
      </c>
      <c r="BO206" s="181">
        <v>7172</v>
      </c>
      <c r="BP206" s="181">
        <v>0</v>
      </c>
      <c r="BQ206" s="181">
        <v>0</v>
      </c>
      <c r="BR206" s="181">
        <v>700</v>
      </c>
      <c r="BS206" s="181">
        <v>3150</v>
      </c>
      <c r="BT206" s="181">
        <v>12868</v>
      </c>
      <c r="BU206" s="181">
        <v>99083</v>
      </c>
      <c r="BV206" s="186"/>
      <c r="BW206" s="186"/>
    </row>
    <row r="207" spans="1:75" hidden="1" x14ac:dyDescent="0.2">
      <c r="A207" s="29">
        <v>40118</v>
      </c>
      <c r="B207" s="35">
        <v>36</v>
      </c>
      <c r="C207" s="35">
        <v>2164</v>
      </c>
      <c r="D207" s="35">
        <v>12149</v>
      </c>
      <c r="E207" s="35">
        <v>167</v>
      </c>
      <c r="F207" s="35">
        <v>34443</v>
      </c>
      <c r="G207" s="35">
        <v>236213</v>
      </c>
      <c r="H207" s="35">
        <v>108</v>
      </c>
      <c r="I207" s="35">
        <v>16098</v>
      </c>
      <c r="J207" s="35">
        <v>103069</v>
      </c>
      <c r="K207" s="35">
        <v>0</v>
      </c>
      <c r="L207" s="35">
        <v>0</v>
      </c>
      <c r="M207" s="267">
        <v>58507</v>
      </c>
      <c r="N207" s="268">
        <v>508</v>
      </c>
      <c r="O207" s="269">
        <v>25100</v>
      </c>
      <c r="P207" s="266">
        <f t="shared" si="3"/>
        <v>52705</v>
      </c>
      <c r="Q207" s="267">
        <v>421</v>
      </c>
      <c r="R207" s="267">
        <v>125538</v>
      </c>
      <c r="S207" s="267">
        <v>625309</v>
      </c>
      <c r="T207" s="267">
        <v>71</v>
      </c>
      <c r="U207" s="267">
        <v>3835</v>
      </c>
      <c r="V207" s="181">
        <v>11347</v>
      </c>
      <c r="W207" s="181">
        <v>88</v>
      </c>
      <c r="X207" s="181">
        <v>23827</v>
      </c>
      <c r="Y207" s="181">
        <v>86978</v>
      </c>
      <c r="Z207" s="181">
        <v>11</v>
      </c>
      <c r="AA207" s="181">
        <v>701</v>
      </c>
      <c r="AB207" s="181">
        <v>2746</v>
      </c>
      <c r="AC207" s="181">
        <v>38</v>
      </c>
      <c r="AD207" s="181">
        <v>12763</v>
      </c>
      <c r="AE207" s="181">
        <v>46815</v>
      </c>
      <c r="AF207" s="181">
        <v>1680</v>
      </c>
      <c r="AG207" s="181">
        <v>146863</v>
      </c>
      <c r="AH207" s="181">
        <v>703543</v>
      </c>
      <c r="AI207" s="181">
        <v>378</v>
      </c>
      <c r="AJ207" s="181">
        <v>32486</v>
      </c>
      <c r="AK207" s="181">
        <v>137456</v>
      </c>
      <c r="AL207" s="181">
        <v>28</v>
      </c>
      <c r="AM207" s="181">
        <v>2078</v>
      </c>
      <c r="AN207" s="181">
        <v>6886</v>
      </c>
      <c r="AO207" s="181">
        <v>0</v>
      </c>
      <c r="AP207" s="181">
        <v>0</v>
      </c>
      <c r="AQ207" s="181">
        <v>0</v>
      </c>
      <c r="AR207" s="181">
        <v>56</v>
      </c>
      <c r="AS207" s="181">
        <v>3897</v>
      </c>
      <c r="AT207" s="181">
        <v>15379</v>
      </c>
      <c r="AU207" s="181">
        <v>108</v>
      </c>
      <c r="AV207" s="181">
        <v>16098</v>
      </c>
      <c r="AW207" s="181">
        <v>103069</v>
      </c>
      <c r="AX207" s="181">
        <v>90</v>
      </c>
      <c r="AY207" s="181">
        <v>6402</v>
      </c>
      <c r="AZ207" s="181">
        <v>20411</v>
      </c>
      <c r="BA207" s="181">
        <v>859</v>
      </c>
      <c r="BB207" s="181">
        <v>70667</v>
      </c>
      <c r="BC207" s="181">
        <v>359402</v>
      </c>
      <c r="BD207" s="181">
        <v>153</v>
      </c>
      <c r="BE207" s="181">
        <v>14823</v>
      </c>
      <c r="BF207" s="181">
        <v>59292</v>
      </c>
      <c r="BG207" s="181">
        <v>8</v>
      </c>
      <c r="BH207" s="181">
        <v>412</v>
      </c>
      <c r="BI207" s="181">
        <v>1648</v>
      </c>
      <c r="BJ207" s="181">
        <v>2252</v>
      </c>
      <c r="BK207" s="181">
        <v>8084</v>
      </c>
      <c r="BL207" s="181">
        <v>0</v>
      </c>
      <c r="BM207" s="181">
        <v>0</v>
      </c>
      <c r="BN207" s="181">
        <v>0</v>
      </c>
      <c r="BO207" s="181">
        <v>0</v>
      </c>
      <c r="BP207" s="181">
        <v>0</v>
      </c>
      <c r="BQ207" s="181">
        <v>0</v>
      </c>
      <c r="BR207" s="181">
        <v>0</v>
      </c>
      <c r="BS207" s="181">
        <v>0</v>
      </c>
      <c r="BT207" s="181">
        <v>0</v>
      </c>
      <c r="BU207" s="181">
        <v>0</v>
      </c>
      <c r="BV207" s="186"/>
      <c r="BW207" s="186"/>
    </row>
    <row r="208" spans="1:75" hidden="1" x14ac:dyDescent="0.2">
      <c r="A208" s="29">
        <v>40148</v>
      </c>
      <c r="B208" s="35">
        <v>31</v>
      </c>
      <c r="C208" s="35">
        <v>1837</v>
      </c>
      <c r="D208" s="35">
        <v>11969</v>
      </c>
      <c r="E208" s="35">
        <v>114</v>
      </c>
      <c r="F208" s="35">
        <v>25605</v>
      </c>
      <c r="G208" s="35">
        <v>159727</v>
      </c>
      <c r="H208" s="35">
        <v>183</v>
      </c>
      <c r="I208" s="35">
        <v>22664</v>
      </c>
      <c r="J208" s="35">
        <v>133877</v>
      </c>
      <c r="K208" s="35">
        <v>0</v>
      </c>
      <c r="L208" s="35">
        <v>0</v>
      </c>
      <c r="M208" s="267">
        <v>73324</v>
      </c>
      <c r="N208" s="268">
        <v>1649</v>
      </c>
      <c r="O208" s="269">
        <v>68932</v>
      </c>
      <c r="P208" s="266">
        <f t="shared" si="3"/>
        <v>50106</v>
      </c>
      <c r="Q208" s="267">
        <v>336</v>
      </c>
      <c r="R208" s="267">
        <v>102289</v>
      </c>
      <c r="S208" s="267">
        <v>512260</v>
      </c>
      <c r="T208" s="267">
        <v>138</v>
      </c>
      <c r="U208" s="267">
        <v>7292</v>
      </c>
      <c r="V208" s="181">
        <v>21802</v>
      </c>
      <c r="W208" s="181">
        <v>74</v>
      </c>
      <c r="X208" s="181">
        <v>15539</v>
      </c>
      <c r="Y208" s="181">
        <v>54282</v>
      </c>
      <c r="Z208" s="181">
        <v>10</v>
      </c>
      <c r="AA208" s="181">
        <v>574</v>
      </c>
      <c r="AB208" s="181">
        <v>2296</v>
      </c>
      <c r="AC208" s="181">
        <v>25</v>
      </c>
      <c r="AD208" s="181">
        <v>5816</v>
      </c>
      <c r="AE208" s="181">
        <v>22861</v>
      </c>
      <c r="AF208" s="181">
        <v>614</v>
      </c>
      <c r="AG208" s="181">
        <v>72035</v>
      </c>
      <c r="AH208" s="181">
        <v>340994</v>
      </c>
      <c r="AI208" s="181">
        <v>70</v>
      </c>
      <c r="AJ208" s="181">
        <v>13035</v>
      </c>
      <c r="AK208" s="181">
        <v>57677</v>
      </c>
      <c r="AL208" s="181">
        <v>0</v>
      </c>
      <c r="AM208" s="181">
        <v>0</v>
      </c>
      <c r="AN208" s="181">
        <v>0</v>
      </c>
      <c r="AO208" s="181">
        <v>0</v>
      </c>
      <c r="AP208" s="181">
        <v>0</v>
      </c>
      <c r="AQ208" s="181">
        <v>0</v>
      </c>
      <c r="AR208" s="181">
        <v>0</v>
      </c>
      <c r="AS208" s="181">
        <v>0</v>
      </c>
      <c r="AT208" s="181">
        <v>0</v>
      </c>
      <c r="AU208" s="181">
        <v>183</v>
      </c>
      <c r="AV208" s="181">
        <v>22664</v>
      </c>
      <c r="AW208" s="181">
        <v>133877</v>
      </c>
      <c r="AX208" s="181">
        <v>147</v>
      </c>
      <c r="AY208" s="181">
        <v>17722</v>
      </c>
      <c r="AZ208" s="181">
        <v>62027</v>
      </c>
      <c r="BA208" s="181">
        <v>145</v>
      </c>
      <c r="BB208" s="181">
        <v>14026</v>
      </c>
      <c r="BC208" s="181">
        <v>69063</v>
      </c>
      <c r="BD208" s="181">
        <v>69</v>
      </c>
      <c r="BE208" s="181">
        <v>4588</v>
      </c>
      <c r="BF208" s="181">
        <v>18350</v>
      </c>
      <c r="BG208" s="181">
        <v>0</v>
      </c>
      <c r="BH208" s="181">
        <v>0</v>
      </c>
      <c r="BI208" s="181">
        <v>0</v>
      </c>
      <c r="BJ208" s="181">
        <v>9367</v>
      </c>
      <c r="BK208" s="181">
        <v>48708</v>
      </c>
      <c r="BL208" s="181">
        <v>0</v>
      </c>
      <c r="BM208" s="181">
        <v>0</v>
      </c>
      <c r="BN208" s="181">
        <v>0</v>
      </c>
      <c r="BO208" s="181">
        <v>0</v>
      </c>
      <c r="BP208" s="181">
        <v>0</v>
      </c>
      <c r="BQ208" s="181">
        <v>0</v>
      </c>
      <c r="BR208" s="181">
        <v>0</v>
      </c>
      <c r="BS208" s="181">
        <v>0</v>
      </c>
      <c r="BT208" s="181">
        <v>0</v>
      </c>
      <c r="BU208" s="181">
        <v>0</v>
      </c>
      <c r="BV208" s="186"/>
      <c r="BW208" s="186"/>
    </row>
    <row r="209" spans="1:75" hidden="1" x14ac:dyDescent="0.2">
      <c r="A209" s="29">
        <v>40179</v>
      </c>
      <c r="B209" s="35">
        <v>31</v>
      </c>
      <c r="C209" s="35">
        <v>1703</v>
      </c>
      <c r="D209" s="35">
        <v>10643</v>
      </c>
      <c r="E209" s="35">
        <v>116</v>
      </c>
      <c r="F209" s="35">
        <v>31564</v>
      </c>
      <c r="G209" s="35">
        <v>195103</v>
      </c>
      <c r="H209" s="35">
        <v>50</v>
      </c>
      <c r="I209" s="35">
        <v>7332</v>
      </c>
      <c r="J209" s="35">
        <v>38155</v>
      </c>
      <c r="K209" s="35">
        <v>8272</v>
      </c>
      <c r="L209" s="35">
        <v>57416</v>
      </c>
      <c r="M209" s="267">
        <v>50553</v>
      </c>
      <c r="N209" s="268">
        <v>370</v>
      </c>
      <c r="O209" s="269">
        <v>15291</v>
      </c>
      <c r="P209" s="266">
        <f t="shared" si="3"/>
        <v>48871</v>
      </c>
      <c r="Q209" s="267">
        <v>240</v>
      </c>
      <c r="R209" s="267">
        <v>71021</v>
      </c>
      <c r="S209" s="267">
        <v>348388</v>
      </c>
      <c r="T209" s="267">
        <v>16</v>
      </c>
      <c r="U209" s="267">
        <v>931</v>
      </c>
      <c r="V209" s="181">
        <v>2962</v>
      </c>
      <c r="W209" s="181">
        <v>95</v>
      </c>
      <c r="X209" s="181">
        <v>22768</v>
      </c>
      <c r="Y209" s="181">
        <v>84237</v>
      </c>
      <c r="Z209" s="181">
        <v>13</v>
      </c>
      <c r="AA209" s="181">
        <v>824</v>
      </c>
      <c r="AB209" s="181">
        <v>3300</v>
      </c>
      <c r="AC209" s="181">
        <v>42</v>
      </c>
      <c r="AD209" s="181">
        <v>10603</v>
      </c>
      <c r="AE209" s="181">
        <v>42358</v>
      </c>
      <c r="AF209" s="181">
        <v>765</v>
      </c>
      <c r="AG209" s="181">
        <v>60098</v>
      </c>
      <c r="AH209" s="181">
        <v>277479</v>
      </c>
      <c r="AI209" s="181">
        <v>160</v>
      </c>
      <c r="AJ209" s="181">
        <v>12092</v>
      </c>
      <c r="AK209" s="181">
        <v>48068</v>
      </c>
      <c r="AL209" s="181">
        <v>61</v>
      </c>
      <c r="AM209" s="181">
        <v>5162</v>
      </c>
      <c r="AN209" s="181">
        <v>18048</v>
      </c>
      <c r="AO209" s="181">
        <v>0</v>
      </c>
      <c r="AP209" s="181">
        <v>0</v>
      </c>
      <c r="AQ209" s="181">
        <v>0</v>
      </c>
      <c r="AR209" s="181">
        <v>12</v>
      </c>
      <c r="AS209" s="181">
        <v>1497</v>
      </c>
      <c r="AT209" s="181">
        <v>6000</v>
      </c>
      <c r="AU209" s="181">
        <v>50</v>
      </c>
      <c r="AV209" s="181">
        <v>7332</v>
      </c>
      <c r="AW209" s="181">
        <v>38155</v>
      </c>
      <c r="AX209" s="181">
        <v>14</v>
      </c>
      <c r="AY209" s="181">
        <v>2577</v>
      </c>
      <c r="AZ209" s="181">
        <v>9364</v>
      </c>
      <c r="BA209" s="181">
        <v>376</v>
      </c>
      <c r="BB209" s="181">
        <v>24226</v>
      </c>
      <c r="BC209" s="181">
        <v>129479</v>
      </c>
      <c r="BD209" s="181">
        <v>33</v>
      </c>
      <c r="BE209" s="181">
        <v>2535</v>
      </c>
      <c r="BF209" s="181">
        <v>9657</v>
      </c>
      <c r="BG209" s="181">
        <v>59</v>
      </c>
      <c r="BH209" s="181">
        <v>4677</v>
      </c>
      <c r="BI209" s="181">
        <v>18708</v>
      </c>
      <c r="BJ209" s="181">
        <v>29982</v>
      </c>
      <c r="BK209" s="181">
        <v>212830</v>
      </c>
      <c r="BL209" s="181">
        <v>1555</v>
      </c>
      <c r="BM209" s="181">
        <v>7456</v>
      </c>
      <c r="BN209" s="181">
        <v>6410</v>
      </c>
      <c r="BO209" s="181">
        <v>38460</v>
      </c>
      <c r="BP209" s="181">
        <v>0</v>
      </c>
      <c r="BQ209" s="181">
        <v>0</v>
      </c>
      <c r="BR209" s="181">
        <v>0</v>
      </c>
      <c r="BS209" s="181">
        <v>0</v>
      </c>
      <c r="BT209" s="181">
        <v>8272</v>
      </c>
      <c r="BU209" s="181">
        <v>57416</v>
      </c>
      <c r="BV209" s="186"/>
      <c r="BW209" s="186"/>
    </row>
    <row r="210" spans="1:75" hidden="1" x14ac:dyDescent="0.2">
      <c r="A210" s="29">
        <v>40210</v>
      </c>
      <c r="B210" s="35">
        <v>39</v>
      </c>
      <c r="C210" s="35">
        <v>2129</v>
      </c>
      <c r="D210" s="35">
        <v>12931</v>
      </c>
      <c r="E210" s="35">
        <v>127</v>
      </c>
      <c r="F210" s="35">
        <v>35956</v>
      </c>
      <c r="G210" s="35">
        <v>251253</v>
      </c>
      <c r="H210" s="35">
        <v>39</v>
      </c>
      <c r="I210" s="35">
        <v>8314</v>
      </c>
      <c r="J210" s="35">
        <v>43015</v>
      </c>
      <c r="K210" s="35">
        <v>3201</v>
      </c>
      <c r="L210" s="35">
        <v>20789</v>
      </c>
      <c r="M210" s="267">
        <v>52618</v>
      </c>
      <c r="N210" s="268">
        <v>537</v>
      </c>
      <c r="O210" s="269">
        <v>23204</v>
      </c>
      <c r="P210" s="266">
        <f t="shared" si="3"/>
        <v>49600</v>
      </c>
      <c r="Q210" s="267">
        <v>399</v>
      </c>
      <c r="R210" s="267">
        <v>119126</v>
      </c>
      <c r="S210" s="267">
        <v>593157</v>
      </c>
      <c r="T210" s="267">
        <v>111</v>
      </c>
      <c r="U210" s="267">
        <v>5545</v>
      </c>
      <c r="V210" s="181">
        <v>17865</v>
      </c>
      <c r="W210" s="181">
        <v>81</v>
      </c>
      <c r="X210" s="181">
        <v>19905</v>
      </c>
      <c r="Y210" s="181">
        <v>78556</v>
      </c>
      <c r="Z210" s="181">
        <v>9</v>
      </c>
      <c r="AA210" s="181">
        <v>560</v>
      </c>
      <c r="AB210" s="181">
        <v>2240</v>
      </c>
      <c r="AC210" s="181">
        <v>43</v>
      </c>
      <c r="AD210" s="181">
        <v>9219</v>
      </c>
      <c r="AE210" s="181">
        <v>37344</v>
      </c>
      <c r="AF210" s="181">
        <v>860</v>
      </c>
      <c r="AG210" s="181">
        <v>78086</v>
      </c>
      <c r="AH210" s="181">
        <v>386400</v>
      </c>
      <c r="AI210" s="181">
        <v>159</v>
      </c>
      <c r="AJ210" s="181">
        <v>12858</v>
      </c>
      <c r="AK210" s="181">
        <v>55277</v>
      </c>
      <c r="AL210" s="181">
        <v>66</v>
      </c>
      <c r="AM210" s="181">
        <v>5509</v>
      </c>
      <c r="AN210" s="181">
        <v>17271</v>
      </c>
      <c r="AO210" s="181">
        <v>0</v>
      </c>
      <c r="AP210" s="181">
        <v>0</v>
      </c>
      <c r="AQ210" s="181">
        <v>0</v>
      </c>
      <c r="AR210" s="181">
        <v>14</v>
      </c>
      <c r="AS210" s="181">
        <v>1349</v>
      </c>
      <c r="AT210" s="181">
        <v>5856</v>
      </c>
      <c r="AU210" s="181">
        <v>39</v>
      </c>
      <c r="AV210" s="181">
        <v>8314</v>
      </c>
      <c r="AW210" s="181">
        <v>43015</v>
      </c>
      <c r="AX210" s="181">
        <v>10</v>
      </c>
      <c r="AY210" s="181">
        <v>724</v>
      </c>
      <c r="AZ210" s="181">
        <v>2694</v>
      </c>
      <c r="BA210" s="181">
        <v>491</v>
      </c>
      <c r="BB210" s="181">
        <v>41536</v>
      </c>
      <c r="BC210" s="181">
        <v>231103</v>
      </c>
      <c r="BD210" s="181">
        <v>8</v>
      </c>
      <c r="BE210" s="181">
        <v>520</v>
      </c>
      <c r="BF210" s="181">
        <v>2080</v>
      </c>
      <c r="BG210" s="181">
        <v>73</v>
      </c>
      <c r="BH210" s="181">
        <v>7276</v>
      </c>
      <c r="BI210" s="181">
        <v>29104</v>
      </c>
      <c r="BJ210" s="181">
        <v>10614</v>
      </c>
      <c r="BK210" s="181">
        <v>63312</v>
      </c>
      <c r="BL210" s="181">
        <v>0</v>
      </c>
      <c r="BM210" s="181">
        <v>0</v>
      </c>
      <c r="BN210" s="181">
        <v>0</v>
      </c>
      <c r="BO210" s="181">
        <v>0</v>
      </c>
      <c r="BP210" s="181">
        <v>0</v>
      </c>
      <c r="BQ210" s="181">
        <v>0</v>
      </c>
      <c r="BR210" s="181">
        <v>0</v>
      </c>
      <c r="BS210" s="181">
        <v>0</v>
      </c>
      <c r="BT210" s="181">
        <v>3201</v>
      </c>
      <c r="BU210" s="181">
        <v>20789</v>
      </c>
      <c r="BV210" s="186"/>
      <c r="BW210" s="186"/>
    </row>
    <row r="211" spans="1:75" hidden="1" x14ac:dyDescent="0.2">
      <c r="A211" s="29">
        <v>40238</v>
      </c>
      <c r="B211" s="35">
        <v>80</v>
      </c>
      <c r="C211" s="35">
        <v>3901</v>
      </c>
      <c r="D211" s="35">
        <v>15863</v>
      </c>
      <c r="E211" s="35">
        <v>158</v>
      </c>
      <c r="F211" s="35">
        <v>39334</v>
      </c>
      <c r="G211" s="35">
        <v>267692</v>
      </c>
      <c r="H211" s="35">
        <v>69</v>
      </c>
      <c r="I211" s="35">
        <v>7978</v>
      </c>
      <c r="J211" s="35">
        <v>47223</v>
      </c>
      <c r="K211" s="35">
        <v>2561</v>
      </c>
      <c r="L211" s="35">
        <v>16755</v>
      </c>
      <c r="M211" s="267">
        <v>56934</v>
      </c>
      <c r="N211" s="268">
        <v>419</v>
      </c>
      <c r="O211" s="269">
        <v>18018</v>
      </c>
      <c r="P211" s="266">
        <f t="shared" si="3"/>
        <v>53774</v>
      </c>
      <c r="Q211" s="267">
        <v>390</v>
      </c>
      <c r="R211" s="267">
        <v>112254</v>
      </c>
      <c r="S211" s="267">
        <v>562829</v>
      </c>
      <c r="T211" s="267">
        <v>38</v>
      </c>
      <c r="U211" s="267">
        <v>2089</v>
      </c>
      <c r="V211" s="181">
        <v>6723</v>
      </c>
      <c r="W211" s="181">
        <v>135</v>
      </c>
      <c r="X211" s="181">
        <v>27216</v>
      </c>
      <c r="Y211" s="181">
        <v>95491</v>
      </c>
      <c r="Z211" s="181">
        <v>11</v>
      </c>
      <c r="AA211" s="181">
        <v>660</v>
      </c>
      <c r="AB211" s="181">
        <v>2604</v>
      </c>
      <c r="AC211" s="181">
        <v>40</v>
      </c>
      <c r="AD211" s="181">
        <v>11635</v>
      </c>
      <c r="AE211" s="181">
        <v>45515</v>
      </c>
      <c r="AF211" s="181">
        <v>841</v>
      </c>
      <c r="AG211" s="181">
        <v>87453</v>
      </c>
      <c r="AH211" s="181">
        <v>395057</v>
      </c>
      <c r="AI211" s="181">
        <v>307</v>
      </c>
      <c r="AJ211" s="181">
        <v>30399</v>
      </c>
      <c r="AK211" s="181">
        <v>123518</v>
      </c>
      <c r="AL211" s="181">
        <v>0</v>
      </c>
      <c r="AM211" s="181">
        <v>0</v>
      </c>
      <c r="AN211" s="181">
        <v>0</v>
      </c>
      <c r="AO211" s="181">
        <v>10</v>
      </c>
      <c r="AP211" s="181">
        <v>1728</v>
      </c>
      <c r="AQ211" s="181">
        <v>7594</v>
      </c>
      <c r="AR211" s="181">
        <v>35</v>
      </c>
      <c r="AS211" s="181">
        <v>4057</v>
      </c>
      <c r="AT211" s="181">
        <v>16228</v>
      </c>
      <c r="AU211" s="181">
        <v>69</v>
      </c>
      <c r="AV211" s="181">
        <v>7978</v>
      </c>
      <c r="AW211" s="181">
        <v>47223</v>
      </c>
      <c r="AX211" s="181">
        <v>44</v>
      </c>
      <c r="AY211" s="181">
        <v>4157</v>
      </c>
      <c r="AZ211" s="181">
        <v>12906</v>
      </c>
      <c r="BA211" s="181">
        <v>321</v>
      </c>
      <c r="BB211" s="181">
        <v>34743</v>
      </c>
      <c r="BC211" s="181">
        <v>170766</v>
      </c>
      <c r="BD211" s="181">
        <v>22</v>
      </c>
      <c r="BE211" s="181">
        <v>1428</v>
      </c>
      <c r="BF211" s="181">
        <v>5712</v>
      </c>
      <c r="BG211" s="181">
        <v>33</v>
      </c>
      <c r="BH211" s="181">
        <v>2963</v>
      </c>
      <c r="BI211" s="181">
        <v>11110</v>
      </c>
      <c r="BJ211" s="181">
        <v>23856</v>
      </c>
      <c r="BK211" s="181">
        <v>120360</v>
      </c>
      <c r="BL211" s="181">
        <v>14916</v>
      </c>
      <c r="BM211" s="181">
        <v>76370</v>
      </c>
      <c r="BN211" s="181">
        <v>326</v>
      </c>
      <c r="BO211" s="181">
        <v>1141</v>
      </c>
      <c r="BP211" s="181">
        <v>0</v>
      </c>
      <c r="BQ211" s="181">
        <v>0</v>
      </c>
      <c r="BR211" s="181">
        <v>0</v>
      </c>
      <c r="BS211" s="181">
        <v>0</v>
      </c>
      <c r="BT211" s="181">
        <v>2561</v>
      </c>
      <c r="BU211" s="181">
        <v>16755</v>
      </c>
      <c r="BV211" s="186"/>
      <c r="BW211" s="186"/>
    </row>
    <row r="212" spans="1:75" hidden="1" x14ac:dyDescent="0.2">
      <c r="A212" s="29">
        <v>40269</v>
      </c>
      <c r="B212" s="35">
        <v>38</v>
      </c>
      <c r="C212" s="35">
        <v>2195</v>
      </c>
      <c r="D212" s="35">
        <v>12393</v>
      </c>
      <c r="E212" s="35">
        <v>156</v>
      </c>
      <c r="F212" s="35">
        <v>35549</v>
      </c>
      <c r="G212" s="35">
        <v>231037</v>
      </c>
      <c r="H212" s="35">
        <v>140</v>
      </c>
      <c r="I212" s="35">
        <v>17623</v>
      </c>
      <c r="J212" s="35">
        <v>125044</v>
      </c>
      <c r="K212" s="35">
        <v>0</v>
      </c>
      <c r="L212" s="35">
        <v>0</v>
      </c>
      <c r="M212" s="267">
        <v>83338</v>
      </c>
      <c r="N212" s="268">
        <v>609</v>
      </c>
      <c r="O212" s="269">
        <v>26843</v>
      </c>
      <c r="P212" s="266">
        <f t="shared" si="3"/>
        <v>55367</v>
      </c>
      <c r="Q212" s="267">
        <v>371</v>
      </c>
      <c r="R212" s="267">
        <v>110302</v>
      </c>
      <c r="S212" s="267">
        <v>534618</v>
      </c>
      <c r="T212" s="267">
        <v>21</v>
      </c>
      <c r="U212" s="267">
        <v>1228</v>
      </c>
      <c r="V212" s="181">
        <v>4927</v>
      </c>
      <c r="W212" s="181">
        <v>80</v>
      </c>
      <c r="X212" s="181">
        <v>19757</v>
      </c>
      <c r="Y212" s="181">
        <v>75657</v>
      </c>
      <c r="Z212" s="181">
        <v>16</v>
      </c>
      <c r="AA212" s="181">
        <v>1035</v>
      </c>
      <c r="AB212" s="181">
        <v>4140</v>
      </c>
      <c r="AC212" s="181">
        <v>49</v>
      </c>
      <c r="AD212" s="181">
        <v>12305</v>
      </c>
      <c r="AE212" s="181">
        <v>47395</v>
      </c>
      <c r="AF212" s="181">
        <v>711</v>
      </c>
      <c r="AG212" s="181">
        <v>74405</v>
      </c>
      <c r="AH212" s="181">
        <v>378560</v>
      </c>
      <c r="AI212" s="181">
        <v>113</v>
      </c>
      <c r="AJ212" s="181">
        <v>15649</v>
      </c>
      <c r="AK212" s="181">
        <v>72283</v>
      </c>
      <c r="AL212" s="181">
        <v>21</v>
      </c>
      <c r="AM212" s="181">
        <v>1800</v>
      </c>
      <c r="AN212" s="181">
        <v>5749</v>
      </c>
      <c r="AO212" s="181">
        <v>5</v>
      </c>
      <c r="AP212" s="181">
        <v>640</v>
      </c>
      <c r="AQ212" s="181">
        <v>2805</v>
      </c>
      <c r="AR212" s="181">
        <v>35</v>
      </c>
      <c r="AS212" s="181">
        <v>4142</v>
      </c>
      <c r="AT212" s="181">
        <v>16540</v>
      </c>
      <c r="AU212" s="181">
        <v>140</v>
      </c>
      <c r="AV212" s="181">
        <v>17623</v>
      </c>
      <c r="AW212" s="181">
        <v>125044</v>
      </c>
      <c r="AX212" s="181">
        <v>39</v>
      </c>
      <c r="AY212" s="181">
        <v>4539</v>
      </c>
      <c r="AZ212" s="181">
        <v>14594</v>
      </c>
      <c r="BA212" s="181">
        <v>197</v>
      </c>
      <c r="BB212" s="181">
        <v>18561</v>
      </c>
      <c r="BC212" s="181">
        <v>97429</v>
      </c>
      <c r="BD212" s="181">
        <v>56</v>
      </c>
      <c r="BE212" s="181">
        <v>3707</v>
      </c>
      <c r="BF212" s="181">
        <v>13309</v>
      </c>
      <c r="BG212" s="181">
        <v>105</v>
      </c>
      <c r="BH212" s="181">
        <v>7744</v>
      </c>
      <c r="BI212" s="181">
        <v>30807</v>
      </c>
      <c r="BJ212" s="181">
        <v>19912</v>
      </c>
      <c r="BK212" s="181">
        <v>118302</v>
      </c>
      <c r="BL212" s="181">
        <v>240</v>
      </c>
      <c r="BM212" s="181">
        <v>1680</v>
      </c>
      <c r="BN212" s="181">
        <v>465</v>
      </c>
      <c r="BO212" s="181">
        <v>1860</v>
      </c>
      <c r="BP212" s="181">
        <v>0</v>
      </c>
      <c r="BQ212" s="181">
        <v>0</v>
      </c>
      <c r="BR212" s="181">
        <v>0</v>
      </c>
      <c r="BS212" s="181">
        <v>0</v>
      </c>
      <c r="BT212" s="181">
        <v>0</v>
      </c>
      <c r="BU212" s="181">
        <v>0</v>
      </c>
      <c r="BV212" s="186"/>
      <c r="BW212" s="186"/>
    </row>
    <row r="213" spans="1:75" hidden="1" x14ac:dyDescent="0.2">
      <c r="A213" s="29">
        <v>40299</v>
      </c>
      <c r="B213" s="35">
        <v>56</v>
      </c>
      <c r="C213" s="35">
        <v>3147</v>
      </c>
      <c r="D213" s="35">
        <v>15109</v>
      </c>
      <c r="E213" s="35">
        <v>167</v>
      </c>
      <c r="F213" s="35">
        <v>36741</v>
      </c>
      <c r="G213" s="35">
        <v>228187</v>
      </c>
      <c r="H213" s="35">
        <v>75</v>
      </c>
      <c r="I213" s="35">
        <v>10490</v>
      </c>
      <c r="J213" s="35">
        <v>62161</v>
      </c>
      <c r="K213" s="35">
        <v>0</v>
      </c>
      <c r="L213" s="35">
        <v>0</v>
      </c>
      <c r="M213" s="267">
        <v>103149</v>
      </c>
      <c r="N213" s="268">
        <v>1391</v>
      </c>
      <c r="O213" s="269">
        <v>59136</v>
      </c>
      <c r="P213" s="266">
        <f t="shared" si="3"/>
        <v>50378</v>
      </c>
      <c r="Q213" s="267">
        <v>494</v>
      </c>
      <c r="R213" s="267">
        <v>130001</v>
      </c>
      <c r="S213" s="267">
        <v>639070</v>
      </c>
      <c r="T213" s="267">
        <v>88</v>
      </c>
      <c r="U213" s="267">
        <v>4576</v>
      </c>
      <c r="V213" s="181">
        <v>18381</v>
      </c>
      <c r="W213" s="181">
        <v>96</v>
      </c>
      <c r="X213" s="181">
        <v>21003</v>
      </c>
      <c r="Y213" s="181">
        <v>88469</v>
      </c>
      <c r="Z213" s="181">
        <v>18</v>
      </c>
      <c r="AA213" s="181">
        <v>1169</v>
      </c>
      <c r="AB213" s="181">
        <v>4651</v>
      </c>
      <c r="AC213" s="181">
        <v>54</v>
      </c>
      <c r="AD213" s="181">
        <v>13940</v>
      </c>
      <c r="AE213" s="181">
        <v>57315</v>
      </c>
      <c r="AF213" s="181">
        <v>1394</v>
      </c>
      <c r="AG213" s="181">
        <v>113641</v>
      </c>
      <c r="AH213" s="181">
        <v>635061</v>
      </c>
      <c r="AI213" s="181">
        <v>116</v>
      </c>
      <c r="AJ213" s="181">
        <v>17196</v>
      </c>
      <c r="AK213" s="181">
        <v>68509</v>
      </c>
      <c r="AL213" s="181">
        <v>17</v>
      </c>
      <c r="AM213" s="181">
        <v>1490</v>
      </c>
      <c r="AN213" s="181">
        <v>5525</v>
      </c>
      <c r="AO213" s="181">
        <v>0</v>
      </c>
      <c r="AP213" s="181">
        <v>0</v>
      </c>
      <c r="AQ213" s="181">
        <v>0</v>
      </c>
      <c r="AR213" s="181">
        <v>70</v>
      </c>
      <c r="AS213" s="181">
        <v>6294</v>
      </c>
      <c r="AT213" s="181">
        <v>24682</v>
      </c>
      <c r="AU213" s="181">
        <v>75</v>
      </c>
      <c r="AV213" s="181">
        <v>10490</v>
      </c>
      <c r="AW213" s="181">
        <v>62161</v>
      </c>
      <c r="AX213" s="181">
        <v>149</v>
      </c>
      <c r="AY213" s="181">
        <v>12476</v>
      </c>
      <c r="AZ213" s="181">
        <v>43551</v>
      </c>
      <c r="BA213" s="181">
        <v>904</v>
      </c>
      <c r="BB213" s="181">
        <v>59685</v>
      </c>
      <c r="BC213" s="181">
        <v>407224</v>
      </c>
      <c r="BD213" s="181">
        <v>46</v>
      </c>
      <c r="BE213" s="181">
        <v>4465</v>
      </c>
      <c r="BF213" s="181">
        <v>17229</v>
      </c>
      <c r="BG213" s="181">
        <v>17</v>
      </c>
      <c r="BH213" s="181">
        <v>1545</v>
      </c>
      <c r="BI213" s="181">
        <v>6180</v>
      </c>
      <c r="BJ213" s="181">
        <v>4829</v>
      </c>
      <c r="BK213" s="181">
        <v>30849</v>
      </c>
      <c r="BL213" s="181">
        <v>169</v>
      </c>
      <c r="BM213" s="181">
        <v>592</v>
      </c>
      <c r="BN213" s="181">
        <v>0</v>
      </c>
      <c r="BO213" s="181">
        <v>0</v>
      </c>
      <c r="BP213" s="181">
        <v>573</v>
      </c>
      <c r="BQ213" s="181">
        <v>2177</v>
      </c>
      <c r="BR213" s="181">
        <v>0</v>
      </c>
      <c r="BS213" s="181">
        <v>0</v>
      </c>
      <c r="BT213" s="181">
        <v>0</v>
      </c>
      <c r="BU213" s="181">
        <v>0</v>
      </c>
      <c r="BV213" s="186"/>
      <c r="BW213" s="186"/>
    </row>
    <row r="214" spans="1:75" hidden="1" x14ac:dyDescent="0.2">
      <c r="A214" s="29">
        <v>40330</v>
      </c>
      <c r="B214" s="35">
        <v>53</v>
      </c>
      <c r="C214" s="35">
        <v>3134</v>
      </c>
      <c r="D214" s="35">
        <v>18599</v>
      </c>
      <c r="E214" s="35">
        <v>122</v>
      </c>
      <c r="F214" s="35">
        <v>44430</v>
      </c>
      <c r="G214" s="35">
        <v>290079</v>
      </c>
      <c r="H214" s="35">
        <v>69</v>
      </c>
      <c r="I214" s="35">
        <v>14883</v>
      </c>
      <c r="J214" s="35">
        <v>58413</v>
      </c>
      <c r="K214" s="35">
        <v>2246</v>
      </c>
      <c r="L214" s="35">
        <v>10000</v>
      </c>
      <c r="M214" s="267">
        <v>112698</v>
      </c>
      <c r="N214" s="268">
        <v>502</v>
      </c>
      <c r="O214" s="269">
        <v>23055</v>
      </c>
      <c r="P214" s="266">
        <f t="shared" si="3"/>
        <v>64693</v>
      </c>
      <c r="Q214" s="267">
        <v>426</v>
      </c>
      <c r="R214" s="267">
        <v>128490</v>
      </c>
      <c r="S214" s="267">
        <v>644352</v>
      </c>
      <c r="T214" s="267">
        <v>58</v>
      </c>
      <c r="U214" s="267">
        <v>2820</v>
      </c>
      <c r="V214" s="181">
        <v>10476</v>
      </c>
      <c r="W214" s="181">
        <v>119</v>
      </c>
      <c r="X214" s="181">
        <v>26598</v>
      </c>
      <c r="Y214" s="181">
        <v>103171</v>
      </c>
      <c r="Z214" s="181">
        <v>9</v>
      </c>
      <c r="AA214" s="181">
        <v>547</v>
      </c>
      <c r="AB214" s="181">
        <v>2241</v>
      </c>
      <c r="AC214" s="181">
        <v>59</v>
      </c>
      <c r="AD214" s="181">
        <v>13299</v>
      </c>
      <c r="AE214" s="181">
        <v>54113</v>
      </c>
      <c r="AF214" s="181">
        <v>1314</v>
      </c>
      <c r="AG214" s="181">
        <v>121394</v>
      </c>
      <c r="AH214" s="181">
        <v>566781</v>
      </c>
      <c r="AI214" s="181">
        <v>125</v>
      </c>
      <c r="AJ214" s="181">
        <v>11620</v>
      </c>
      <c r="AK214" s="181">
        <v>48020</v>
      </c>
      <c r="AL214" s="181">
        <v>71</v>
      </c>
      <c r="AM214" s="181">
        <v>3782</v>
      </c>
      <c r="AN214" s="181">
        <v>13635</v>
      </c>
      <c r="AO214" s="181">
        <v>0</v>
      </c>
      <c r="AP214" s="181">
        <v>0</v>
      </c>
      <c r="AQ214" s="181">
        <v>0</v>
      </c>
      <c r="AR214" s="181">
        <v>50</v>
      </c>
      <c r="AS214" s="181">
        <v>3972</v>
      </c>
      <c r="AT214" s="181">
        <v>15555</v>
      </c>
      <c r="AU214" s="181">
        <v>69</v>
      </c>
      <c r="AV214" s="181">
        <v>14883</v>
      </c>
      <c r="AW214" s="181">
        <v>58413</v>
      </c>
      <c r="AX214" s="181">
        <v>55</v>
      </c>
      <c r="AY214" s="181">
        <v>2967</v>
      </c>
      <c r="AZ214" s="181">
        <v>9654</v>
      </c>
      <c r="BA214" s="181">
        <v>808</v>
      </c>
      <c r="BB214" s="181">
        <v>71122</v>
      </c>
      <c r="BC214" s="181">
        <v>368084</v>
      </c>
      <c r="BD214" s="181">
        <v>82</v>
      </c>
      <c r="BE214" s="181">
        <v>8082</v>
      </c>
      <c r="BF214" s="181">
        <v>33556</v>
      </c>
      <c r="BG214" s="181">
        <v>54</v>
      </c>
      <c r="BH214" s="181">
        <v>4966</v>
      </c>
      <c r="BI214" s="181">
        <v>19864</v>
      </c>
      <c r="BJ214" s="181">
        <v>23770</v>
      </c>
      <c r="BK214" s="181">
        <v>129889</v>
      </c>
      <c r="BL214" s="181">
        <v>968</v>
      </c>
      <c r="BM214" s="181">
        <v>3872</v>
      </c>
      <c r="BN214" s="181">
        <v>0</v>
      </c>
      <c r="BO214" s="181">
        <v>0</v>
      </c>
      <c r="BP214" s="181">
        <v>0</v>
      </c>
      <c r="BQ214" s="181">
        <v>0</v>
      </c>
      <c r="BR214" s="181">
        <v>1888</v>
      </c>
      <c r="BS214" s="181">
        <v>6608</v>
      </c>
      <c r="BT214" s="181">
        <v>2246</v>
      </c>
      <c r="BU214" s="181">
        <v>10000</v>
      </c>
      <c r="BV214" s="186"/>
      <c r="BW214" s="186"/>
    </row>
    <row r="215" spans="1:75" hidden="1" x14ac:dyDescent="0.2">
      <c r="A215" s="29">
        <v>40360</v>
      </c>
      <c r="B215" s="35">
        <v>54</v>
      </c>
      <c r="C215" s="35">
        <v>3404</v>
      </c>
      <c r="D215" s="35">
        <v>22377</v>
      </c>
      <c r="E215" s="35">
        <v>170</v>
      </c>
      <c r="F215" s="35">
        <v>45680</v>
      </c>
      <c r="G215" s="35">
        <v>288052</v>
      </c>
      <c r="H215" s="35">
        <v>78</v>
      </c>
      <c r="I215" s="35">
        <v>15654</v>
      </c>
      <c r="J215" s="35">
        <v>80265</v>
      </c>
      <c r="K215" s="35">
        <v>0</v>
      </c>
      <c r="L215" s="35">
        <v>0</v>
      </c>
      <c r="M215" s="267">
        <v>101030</v>
      </c>
      <c r="N215" s="268">
        <v>685</v>
      </c>
      <c r="O215" s="269">
        <v>29439</v>
      </c>
      <c r="P215" s="266">
        <f t="shared" si="3"/>
        <v>64738</v>
      </c>
      <c r="Q215" s="267">
        <v>492</v>
      </c>
      <c r="R215" s="267">
        <v>147397</v>
      </c>
      <c r="S215" s="267">
        <v>779110</v>
      </c>
      <c r="T215" s="267">
        <v>56</v>
      </c>
      <c r="U215" s="267">
        <v>2856</v>
      </c>
      <c r="V215" s="181">
        <v>8697</v>
      </c>
      <c r="W215" s="181">
        <v>169</v>
      </c>
      <c r="X215" s="181">
        <v>29176</v>
      </c>
      <c r="Y215" s="181">
        <v>113650</v>
      </c>
      <c r="Z215" s="181">
        <v>16</v>
      </c>
      <c r="AA215" s="181">
        <v>1068</v>
      </c>
      <c r="AB215" s="181">
        <v>4272</v>
      </c>
      <c r="AC215" s="181">
        <v>38</v>
      </c>
      <c r="AD215" s="181">
        <v>10387</v>
      </c>
      <c r="AE215" s="181">
        <v>42212</v>
      </c>
      <c r="AF215" s="181">
        <v>946</v>
      </c>
      <c r="AG215" s="181">
        <v>98486</v>
      </c>
      <c r="AH215" s="181">
        <v>456699</v>
      </c>
      <c r="AI215" s="181">
        <v>385</v>
      </c>
      <c r="AJ215" s="181">
        <v>38075</v>
      </c>
      <c r="AK215" s="181">
        <v>179309</v>
      </c>
      <c r="AL215" s="181">
        <v>11</v>
      </c>
      <c r="AM215" s="181">
        <v>1299</v>
      </c>
      <c r="AN215" s="181">
        <v>5193</v>
      </c>
      <c r="AO215" s="181">
        <v>3</v>
      </c>
      <c r="AP215" s="181">
        <v>231</v>
      </c>
      <c r="AQ215" s="181">
        <v>1040</v>
      </c>
      <c r="AR215" s="181">
        <v>50</v>
      </c>
      <c r="AS215" s="181">
        <v>3715</v>
      </c>
      <c r="AT215" s="181">
        <v>15371</v>
      </c>
      <c r="AU215" s="181">
        <v>78</v>
      </c>
      <c r="AV215" s="181">
        <v>15654</v>
      </c>
      <c r="AW215" s="181">
        <v>80265</v>
      </c>
      <c r="AX215" s="181">
        <v>69</v>
      </c>
      <c r="AY215" s="181">
        <v>4285</v>
      </c>
      <c r="AZ215" s="181">
        <v>15313</v>
      </c>
      <c r="BA215" s="181">
        <v>264</v>
      </c>
      <c r="BB215" s="181">
        <v>26935</v>
      </c>
      <c r="BC215" s="181">
        <v>130145</v>
      </c>
      <c r="BD215" s="181">
        <v>69</v>
      </c>
      <c r="BE215" s="181">
        <v>7384</v>
      </c>
      <c r="BF215" s="181">
        <v>26431</v>
      </c>
      <c r="BG215" s="181">
        <v>17</v>
      </c>
      <c r="BH215" s="181">
        <v>908</v>
      </c>
      <c r="BI215" s="181">
        <v>3632</v>
      </c>
      <c r="BJ215" s="181">
        <v>12316</v>
      </c>
      <c r="BK215" s="181">
        <v>59485</v>
      </c>
      <c r="BL215" s="181">
        <v>5729</v>
      </c>
      <c r="BM215" s="181">
        <v>25494</v>
      </c>
      <c r="BN215" s="181">
        <v>160</v>
      </c>
      <c r="BO215" s="181">
        <v>365</v>
      </c>
      <c r="BP215" s="181">
        <v>0</v>
      </c>
      <c r="BQ215" s="181">
        <v>0</v>
      </c>
      <c r="BR215" s="181">
        <v>0</v>
      </c>
      <c r="BS215" s="181">
        <v>0</v>
      </c>
      <c r="BT215" s="181">
        <v>0</v>
      </c>
      <c r="BU215" s="181">
        <v>0</v>
      </c>
      <c r="BV215" s="186"/>
      <c r="BW215" s="186"/>
    </row>
    <row r="216" spans="1:75" hidden="1" x14ac:dyDescent="0.2">
      <c r="A216" s="29">
        <v>40391</v>
      </c>
      <c r="B216" s="35">
        <v>40</v>
      </c>
      <c r="C216" s="35">
        <v>2410</v>
      </c>
      <c r="D216" s="35">
        <v>12388</v>
      </c>
      <c r="E216" s="35">
        <v>143</v>
      </c>
      <c r="F216" s="35">
        <v>34619</v>
      </c>
      <c r="G216" s="35">
        <v>213974</v>
      </c>
      <c r="H216" s="35">
        <v>99</v>
      </c>
      <c r="I216" s="35">
        <v>13109</v>
      </c>
      <c r="J216" s="35">
        <v>87405</v>
      </c>
      <c r="K216" s="35">
        <v>84</v>
      </c>
      <c r="L216" s="35">
        <v>295</v>
      </c>
      <c r="M216" s="267">
        <v>90032</v>
      </c>
      <c r="N216" s="268">
        <v>1040</v>
      </c>
      <c r="O216" s="269">
        <v>41604</v>
      </c>
      <c r="P216" s="266">
        <f t="shared" si="3"/>
        <v>50222</v>
      </c>
      <c r="Q216" s="267">
        <v>549</v>
      </c>
      <c r="R216" s="267">
        <v>154993</v>
      </c>
      <c r="S216" s="267">
        <v>814310</v>
      </c>
      <c r="T216" s="267">
        <v>24</v>
      </c>
      <c r="U216" s="267">
        <v>1377</v>
      </c>
      <c r="V216" s="181">
        <v>5845</v>
      </c>
      <c r="W216" s="181">
        <v>146</v>
      </c>
      <c r="X216" s="181">
        <v>32138</v>
      </c>
      <c r="Y216" s="181">
        <v>135666</v>
      </c>
      <c r="Z216" s="181">
        <v>16</v>
      </c>
      <c r="AA216" s="181">
        <v>1021</v>
      </c>
      <c r="AB216" s="181">
        <v>4567</v>
      </c>
      <c r="AC216" s="181">
        <v>60</v>
      </c>
      <c r="AD216" s="181">
        <v>15487</v>
      </c>
      <c r="AE216" s="181">
        <v>67861</v>
      </c>
      <c r="AF216" s="181">
        <v>775</v>
      </c>
      <c r="AG216" s="181">
        <v>104081</v>
      </c>
      <c r="AH216" s="181">
        <v>503289</v>
      </c>
      <c r="AI216" s="181">
        <v>231</v>
      </c>
      <c r="AJ216" s="181">
        <v>26189</v>
      </c>
      <c r="AK216" s="181">
        <v>107347</v>
      </c>
      <c r="AL216" s="181">
        <v>3</v>
      </c>
      <c r="AM216" s="181">
        <v>553</v>
      </c>
      <c r="AN216" s="181">
        <v>2323</v>
      </c>
      <c r="AO216" s="181">
        <v>0</v>
      </c>
      <c r="AP216" s="181">
        <v>0</v>
      </c>
      <c r="AQ216" s="181">
        <v>0</v>
      </c>
      <c r="AR216" s="181">
        <v>23</v>
      </c>
      <c r="AS216" s="181">
        <v>2737</v>
      </c>
      <c r="AT216" s="181">
        <v>14714</v>
      </c>
      <c r="AU216" s="181">
        <v>99</v>
      </c>
      <c r="AV216" s="181">
        <v>13109</v>
      </c>
      <c r="AW216" s="181">
        <v>87405</v>
      </c>
      <c r="AX216" s="181">
        <v>74</v>
      </c>
      <c r="AY216" s="181">
        <v>8928</v>
      </c>
      <c r="AZ216" s="181">
        <v>34907</v>
      </c>
      <c r="BA216" s="181">
        <v>269</v>
      </c>
      <c r="BB216" s="181">
        <v>40966</v>
      </c>
      <c r="BC216" s="181">
        <v>208847</v>
      </c>
      <c r="BD216" s="181">
        <v>57</v>
      </c>
      <c r="BE216" s="181">
        <v>10463</v>
      </c>
      <c r="BF216" s="181">
        <v>42634</v>
      </c>
      <c r="BG216" s="181">
        <v>19</v>
      </c>
      <c r="BH216" s="181">
        <v>1136</v>
      </c>
      <c r="BI216" s="181">
        <v>5112</v>
      </c>
      <c r="BJ216" s="181">
        <v>17106</v>
      </c>
      <c r="BK216" s="181">
        <v>86914</v>
      </c>
      <c r="BL216" s="181">
        <v>5713</v>
      </c>
      <c r="BM216" s="181">
        <v>45000</v>
      </c>
      <c r="BN216" s="181">
        <v>8692</v>
      </c>
      <c r="BO216" s="181">
        <v>32213</v>
      </c>
      <c r="BP216" s="181">
        <v>0</v>
      </c>
      <c r="BQ216" s="181">
        <v>0</v>
      </c>
      <c r="BR216" s="181">
        <v>0</v>
      </c>
      <c r="BS216" s="181">
        <v>0</v>
      </c>
      <c r="BT216" s="181">
        <v>84</v>
      </c>
      <c r="BU216" s="181">
        <v>295</v>
      </c>
      <c r="BV216" s="186"/>
      <c r="BW216" s="186"/>
    </row>
    <row r="217" spans="1:75" hidden="1" x14ac:dyDescent="0.2">
      <c r="A217" s="29">
        <v>40422</v>
      </c>
      <c r="B217" s="35">
        <v>38</v>
      </c>
      <c r="C217" s="35">
        <v>2122</v>
      </c>
      <c r="D217" s="35">
        <v>11523</v>
      </c>
      <c r="E217" s="35">
        <v>157</v>
      </c>
      <c r="F217" s="35">
        <v>42458</v>
      </c>
      <c r="G217" s="35">
        <v>278203</v>
      </c>
      <c r="H217" s="35">
        <v>383</v>
      </c>
      <c r="I217" s="35">
        <v>60951</v>
      </c>
      <c r="J217" s="35">
        <v>461493</v>
      </c>
      <c r="K217" s="35">
        <v>4373</v>
      </c>
      <c r="L217" s="35">
        <v>34547</v>
      </c>
      <c r="M217" s="267">
        <v>88521</v>
      </c>
      <c r="N217" s="268">
        <v>490</v>
      </c>
      <c r="O217" s="269">
        <v>23662</v>
      </c>
      <c r="P217" s="266">
        <f t="shared" si="3"/>
        <v>109904</v>
      </c>
      <c r="Q217" s="267">
        <v>452</v>
      </c>
      <c r="R217" s="267">
        <v>129188</v>
      </c>
      <c r="S217" s="267">
        <v>653267</v>
      </c>
      <c r="T217" s="267">
        <v>34</v>
      </c>
      <c r="U217" s="267">
        <v>1881</v>
      </c>
      <c r="V217" s="181">
        <v>7316</v>
      </c>
      <c r="W217" s="181">
        <v>119</v>
      </c>
      <c r="X217" s="181">
        <v>26310</v>
      </c>
      <c r="Y217" s="181">
        <v>98169</v>
      </c>
      <c r="Z217" s="181">
        <v>19</v>
      </c>
      <c r="AA217" s="181">
        <v>1197</v>
      </c>
      <c r="AB217" s="181">
        <v>5341</v>
      </c>
      <c r="AC217" s="181">
        <v>45</v>
      </c>
      <c r="AD217" s="181">
        <v>11408</v>
      </c>
      <c r="AE217" s="181">
        <v>47355</v>
      </c>
      <c r="AF217" s="181">
        <v>2012</v>
      </c>
      <c r="AG217" s="181">
        <v>161472</v>
      </c>
      <c r="AH217" s="181">
        <v>911892</v>
      </c>
      <c r="AI217" s="181">
        <v>137</v>
      </c>
      <c r="AJ217" s="181">
        <v>16474</v>
      </c>
      <c r="AK217" s="181">
        <v>65268</v>
      </c>
      <c r="AL217" s="181">
        <v>13</v>
      </c>
      <c r="AM217" s="181">
        <v>2427</v>
      </c>
      <c r="AN217" s="181">
        <v>8817</v>
      </c>
      <c r="AO217" s="181">
        <v>0</v>
      </c>
      <c r="AP217" s="181">
        <v>0</v>
      </c>
      <c r="AQ217" s="181">
        <v>0</v>
      </c>
      <c r="AR217" s="181">
        <v>1120</v>
      </c>
      <c r="AS217" s="181">
        <v>45610</v>
      </c>
      <c r="AT217" s="181">
        <v>205665</v>
      </c>
      <c r="AU217" s="181">
        <v>383</v>
      </c>
      <c r="AV217" s="181">
        <v>60951</v>
      </c>
      <c r="AW217" s="181">
        <v>461493</v>
      </c>
      <c r="AX217" s="181">
        <v>14</v>
      </c>
      <c r="AY217" s="181">
        <v>1332</v>
      </c>
      <c r="AZ217" s="181">
        <v>4442</v>
      </c>
      <c r="BA217" s="181">
        <v>294</v>
      </c>
      <c r="BB217" s="181">
        <v>31552</v>
      </c>
      <c r="BC217" s="181">
        <v>153923</v>
      </c>
      <c r="BD217" s="181">
        <v>51</v>
      </c>
      <c r="BE217" s="181">
        <v>3126</v>
      </c>
      <c r="BF217" s="181">
        <v>12284</v>
      </c>
      <c r="BG217" s="181">
        <v>0</v>
      </c>
      <c r="BH217" s="181">
        <v>0</v>
      </c>
      <c r="BI217" s="181">
        <v>0</v>
      </c>
      <c r="BJ217" s="181">
        <v>6978</v>
      </c>
      <c r="BK217" s="181">
        <v>43243</v>
      </c>
      <c r="BL217" s="181">
        <v>0</v>
      </c>
      <c r="BM217" s="181">
        <v>0</v>
      </c>
      <c r="BN217" s="181">
        <v>401</v>
      </c>
      <c r="BO217" s="181">
        <v>982</v>
      </c>
      <c r="BP217" s="181">
        <v>0</v>
      </c>
      <c r="BQ217" s="181">
        <v>0</v>
      </c>
      <c r="BR217" s="181">
        <v>2204</v>
      </c>
      <c r="BS217" s="181">
        <v>7714</v>
      </c>
      <c r="BT217" s="181">
        <v>4373</v>
      </c>
      <c r="BU217" s="181">
        <v>34547</v>
      </c>
      <c r="BV217" s="186"/>
      <c r="BW217" s="186"/>
    </row>
    <row r="218" spans="1:75" hidden="1" x14ac:dyDescent="0.2">
      <c r="A218" s="29">
        <v>40452</v>
      </c>
      <c r="B218" s="35">
        <v>35</v>
      </c>
      <c r="C218" s="35">
        <v>1990</v>
      </c>
      <c r="D218" s="35">
        <v>10954</v>
      </c>
      <c r="E218" s="35">
        <v>116</v>
      </c>
      <c r="F218" s="35">
        <v>29702</v>
      </c>
      <c r="G218" s="35">
        <v>185074</v>
      </c>
      <c r="H218" s="35">
        <v>501</v>
      </c>
      <c r="I218" s="35">
        <v>36642</v>
      </c>
      <c r="J218" s="35">
        <v>257848</v>
      </c>
      <c r="K218" s="35">
        <v>0</v>
      </c>
      <c r="L218" s="35">
        <v>0</v>
      </c>
      <c r="M218" s="267">
        <v>69314</v>
      </c>
      <c r="N218" s="268">
        <v>490</v>
      </c>
      <c r="O218" s="269">
        <v>25687</v>
      </c>
      <c r="P218" s="266">
        <f t="shared" si="3"/>
        <v>68334</v>
      </c>
      <c r="Q218" s="267">
        <v>516</v>
      </c>
      <c r="R218" s="267">
        <v>136739</v>
      </c>
      <c r="S218" s="267">
        <v>694322</v>
      </c>
      <c r="T218" s="267">
        <v>34</v>
      </c>
      <c r="U218" s="267">
        <v>2133</v>
      </c>
      <c r="V218" s="181">
        <v>6860</v>
      </c>
      <c r="W218" s="181">
        <v>106</v>
      </c>
      <c r="X218" s="181">
        <v>18587</v>
      </c>
      <c r="Y218" s="181">
        <v>71564</v>
      </c>
      <c r="Z218" s="181">
        <v>20</v>
      </c>
      <c r="AA218" s="181">
        <v>1287</v>
      </c>
      <c r="AB218" s="181">
        <v>5787</v>
      </c>
      <c r="AC218" s="181">
        <v>52</v>
      </c>
      <c r="AD218" s="181">
        <v>13748</v>
      </c>
      <c r="AE218" s="181">
        <v>60357</v>
      </c>
      <c r="AF218" s="181">
        <v>1367</v>
      </c>
      <c r="AG218" s="181">
        <v>126354</v>
      </c>
      <c r="AH218" s="181">
        <v>701328</v>
      </c>
      <c r="AI218" s="181">
        <v>138</v>
      </c>
      <c r="AJ218" s="181">
        <v>17426</v>
      </c>
      <c r="AK218" s="181">
        <v>73238</v>
      </c>
      <c r="AL218" s="181">
        <v>9</v>
      </c>
      <c r="AM218" s="181">
        <v>1843</v>
      </c>
      <c r="AN218" s="181">
        <v>6896</v>
      </c>
      <c r="AO218" s="181">
        <v>0</v>
      </c>
      <c r="AP218" s="181">
        <v>0</v>
      </c>
      <c r="AQ218" s="181">
        <v>0</v>
      </c>
      <c r="AR218" s="181">
        <v>56</v>
      </c>
      <c r="AS218" s="181">
        <v>6157</v>
      </c>
      <c r="AT218" s="181">
        <v>26926</v>
      </c>
      <c r="AU218" s="181">
        <v>501</v>
      </c>
      <c r="AV218" s="181">
        <v>36642</v>
      </c>
      <c r="AW218" s="181">
        <v>257848</v>
      </c>
      <c r="AX218" s="181">
        <v>3</v>
      </c>
      <c r="AY218" s="181">
        <v>413</v>
      </c>
      <c r="AZ218" s="181">
        <v>1652</v>
      </c>
      <c r="BA218" s="181">
        <v>594</v>
      </c>
      <c r="BB218" s="181">
        <v>57113</v>
      </c>
      <c r="BC218" s="181">
        <v>302150</v>
      </c>
      <c r="BD218" s="181">
        <v>47</v>
      </c>
      <c r="BE218" s="181">
        <v>3792</v>
      </c>
      <c r="BF218" s="181">
        <v>19262</v>
      </c>
      <c r="BG218" s="181">
        <v>19</v>
      </c>
      <c r="BH218" s="181">
        <v>2968</v>
      </c>
      <c r="BI218" s="181">
        <v>13356</v>
      </c>
      <c r="BJ218" s="181">
        <v>27772</v>
      </c>
      <c r="BK218" s="181">
        <v>139227</v>
      </c>
      <c r="BL218" s="181">
        <v>22579</v>
      </c>
      <c r="BM218" s="181">
        <v>115626</v>
      </c>
      <c r="BN218" s="181">
        <v>0</v>
      </c>
      <c r="BO218" s="181">
        <v>0</v>
      </c>
      <c r="BP218" s="181">
        <v>0</v>
      </c>
      <c r="BQ218" s="181">
        <v>0</v>
      </c>
      <c r="BR218" s="181">
        <v>253</v>
      </c>
      <c r="BS218" s="181">
        <v>886</v>
      </c>
      <c r="BT218" s="181">
        <v>0</v>
      </c>
      <c r="BU218" s="181">
        <v>0</v>
      </c>
      <c r="BV218" s="186"/>
      <c r="BW218" s="186"/>
    </row>
    <row r="219" spans="1:75" hidden="1" x14ac:dyDescent="0.2">
      <c r="A219" s="29">
        <v>40483</v>
      </c>
      <c r="B219" s="35">
        <v>50</v>
      </c>
      <c r="C219" s="35">
        <v>2809</v>
      </c>
      <c r="D219" s="35">
        <v>15803</v>
      </c>
      <c r="E219" s="35">
        <v>138</v>
      </c>
      <c r="F219" s="35">
        <v>35318</v>
      </c>
      <c r="G219" s="35">
        <v>243934</v>
      </c>
      <c r="H219" s="35">
        <v>62</v>
      </c>
      <c r="I219" s="35">
        <v>9904</v>
      </c>
      <c r="J219" s="35">
        <v>63920</v>
      </c>
      <c r="K219" s="35">
        <v>0</v>
      </c>
      <c r="L219" s="35">
        <v>0</v>
      </c>
      <c r="M219" s="267">
        <v>60660</v>
      </c>
      <c r="N219" s="268">
        <v>1033</v>
      </c>
      <c r="O219" s="269">
        <v>44100</v>
      </c>
      <c r="P219" s="266">
        <f t="shared" si="3"/>
        <v>48031</v>
      </c>
      <c r="Q219" s="267">
        <v>444</v>
      </c>
      <c r="R219" s="267">
        <v>132315</v>
      </c>
      <c r="S219" s="267">
        <v>686158</v>
      </c>
      <c r="T219" s="267">
        <v>61</v>
      </c>
      <c r="U219" s="267">
        <v>3684</v>
      </c>
      <c r="V219" s="181">
        <v>13435</v>
      </c>
      <c r="W219" s="181">
        <v>151</v>
      </c>
      <c r="X219" s="181">
        <v>30773</v>
      </c>
      <c r="Y219" s="181">
        <v>119726</v>
      </c>
      <c r="Z219" s="181">
        <v>15</v>
      </c>
      <c r="AA219" s="181">
        <v>991</v>
      </c>
      <c r="AB219" s="181">
        <v>4460</v>
      </c>
      <c r="AC219" s="181">
        <v>53</v>
      </c>
      <c r="AD219" s="181">
        <v>12836</v>
      </c>
      <c r="AE219" s="181">
        <v>56971</v>
      </c>
      <c r="AF219" s="181">
        <v>755</v>
      </c>
      <c r="AG219" s="181">
        <v>81428</v>
      </c>
      <c r="AH219" s="181">
        <v>407771</v>
      </c>
      <c r="AI219" s="181">
        <v>255</v>
      </c>
      <c r="AJ219" s="181">
        <v>28559</v>
      </c>
      <c r="AK219" s="181">
        <v>141616</v>
      </c>
      <c r="AL219" s="181">
        <v>11</v>
      </c>
      <c r="AM219" s="181">
        <v>1271</v>
      </c>
      <c r="AN219" s="181">
        <v>5248</v>
      </c>
      <c r="AO219" s="181">
        <v>5</v>
      </c>
      <c r="AP219" s="181">
        <v>526</v>
      </c>
      <c r="AQ219" s="181">
        <v>2367</v>
      </c>
      <c r="AR219" s="181">
        <v>75</v>
      </c>
      <c r="AS219" s="181">
        <v>7554</v>
      </c>
      <c r="AT219" s="181">
        <v>30256</v>
      </c>
      <c r="AU219" s="181">
        <v>62</v>
      </c>
      <c r="AV219" s="181">
        <v>9904</v>
      </c>
      <c r="AW219" s="181">
        <v>63920</v>
      </c>
      <c r="AX219" s="181">
        <v>8</v>
      </c>
      <c r="AY219" s="181">
        <v>782</v>
      </c>
      <c r="AZ219" s="181">
        <v>2808</v>
      </c>
      <c r="BA219" s="181">
        <v>289</v>
      </c>
      <c r="BB219" s="181">
        <v>27623</v>
      </c>
      <c r="BC219" s="181">
        <v>139114</v>
      </c>
      <c r="BD219" s="181">
        <v>26</v>
      </c>
      <c r="BE219" s="181">
        <v>2078</v>
      </c>
      <c r="BF219" s="181">
        <v>8352</v>
      </c>
      <c r="BG219" s="181">
        <v>24</v>
      </c>
      <c r="BH219" s="181">
        <v>3131</v>
      </c>
      <c r="BI219" s="181">
        <v>14090</v>
      </c>
      <c r="BJ219" s="181">
        <v>1573</v>
      </c>
      <c r="BK219" s="181">
        <v>6319</v>
      </c>
      <c r="BL219" s="181">
        <v>383</v>
      </c>
      <c r="BM219" s="181">
        <v>1655</v>
      </c>
      <c r="BN219" s="181">
        <v>0</v>
      </c>
      <c r="BO219" s="181">
        <v>0</v>
      </c>
      <c r="BP219" s="181">
        <v>0</v>
      </c>
      <c r="BQ219" s="181">
        <v>0</v>
      </c>
      <c r="BR219" s="181">
        <v>0</v>
      </c>
      <c r="BS219" s="181">
        <v>0</v>
      </c>
      <c r="BT219" s="181">
        <v>0</v>
      </c>
      <c r="BU219" s="181">
        <v>0</v>
      </c>
      <c r="BV219" s="186"/>
      <c r="BW219" s="186"/>
    </row>
    <row r="220" spans="1:75" hidden="1" x14ac:dyDescent="0.2">
      <c r="A220" s="29">
        <v>40513</v>
      </c>
      <c r="B220" s="35">
        <v>45</v>
      </c>
      <c r="C220" s="35">
        <v>2583</v>
      </c>
      <c r="D220" s="35">
        <v>16752</v>
      </c>
      <c r="E220" s="35">
        <v>92</v>
      </c>
      <c r="F220" s="35">
        <v>21848</v>
      </c>
      <c r="G220" s="35">
        <v>134429</v>
      </c>
      <c r="H220" s="35">
        <v>95</v>
      </c>
      <c r="I220" s="35">
        <v>15456</v>
      </c>
      <c r="J220" s="35">
        <v>90450</v>
      </c>
      <c r="K220" s="35">
        <v>14945</v>
      </c>
      <c r="L220" s="35">
        <v>67000</v>
      </c>
      <c r="M220" s="267">
        <v>86278</v>
      </c>
      <c r="N220" s="268">
        <v>316</v>
      </c>
      <c r="O220" s="269">
        <v>14375</v>
      </c>
      <c r="P220" s="266">
        <f t="shared" si="3"/>
        <v>54832</v>
      </c>
      <c r="Q220" s="267">
        <v>249</v>
      </c>
      <c r="R220" s="267">
        <v>82277</v>
      </c>
      <c r="S220" s="267">
        <v>420896</v>
      </c>
      <c r="T220" s="267">
        <v>21</v>
      </c>
      <c r="U220" s="267">
        <v>1391</v>
      </c>
      <c r="V220" s="181">
        <v>4347</v>
      </c>
      <c r="W220" s="181">
        <v>106</v>
      </c>
      <c r="X220" s="181">
        <v>23975</v>
      </c>
      <c r="Y220" s="181">
        <v>95483</v>
      </c>
      <c r="Z220" s="181">
        <v>5</v>
      </c>
      <c r="AA220" s="181">
        <v>342</v>
      </c>
      <c r="AB220" s="181">
        <v>1539</v>
      </c>
      <c r="AC220" s="181">
        <v>42</v>
      </c>
      <c r="AD220" s="181">
        <v>11835</v>
      </c>
      <c r="AE220" s="181">
        <v>51612</v>
      </c>
      <c r="AF220" s="181">
        <v>535</v>
      </c>
      <c r="AG220" s="181">
        <v>65254</v>
      </c>
      <c r="AH220" s="181">
        <v>324691</v>
      </c>
      <c r="AI220" s="181">
        <v>161</v>
      </c>
      <c r="AJ220" s="181">
        <v>20725</v>
      </c>
      <c r="AK220" s="181">
        <v>86757</v>
      </c>
      <c r="AL220" s="181">
        <v>5</v>
      </c>
      <c r="AM220" s="181">
        <v>527</v>
      </c>
      <c r="AN220" s="181">
        <v>2103</v>
      </c>
      <c r="AO220" s="181">
        <v>5</v>
      </c>
      <c r="AP220" s="181">
        <v>327</v>
      </c>
      <c r="AQ220" s="181">
        <v>1675</v>
      </c>
      <c r="AR220" s="181">
        <v>4</v>
      </c>
      <c r="AS220" s="181">
        <v>247</v>
      </c>
      <c r="AT220" s="181">
        <v>1235</v>
      </c>
      <c r="AU220" s="181">
        <v>95</v>
      </c>
      <c r="AV220" s="181">
        <v>15456</v>
      </c>
      <c r="AW220" s="181">
        <v>90450</v>
      </c>
      <c r="AX220" s="181">
        <v>15</v>
      </c>
      <c r="AY220" s="181">
        <v>1823</v>
      </c>
      <c r="AZ220" s="181">
        <v>5920</v>
      </c>
      <c r="BA220" s="181">
        <v>238</v>
      </c>
      <c r="BB220" s="181">
        <v>25070</v>
      </c>
      <c r="BC220" s="181">
        <v>132235</v>
      </c>
      <c r="BD220" s="181">
        <v>12</v>
      </c>
      <c r="BE220" s="181">
        <v>1079</v>
      </c>
      <c r="BF220" s="181">
        <v>4316</v>
      </c>
      <c r="BG220" s="181">
        <v>0</v>
      </c>
      <c r="BH220" s="181">
        <v>0</v>
      </c>
      <c r="BI220" s="181">
        <v>0</v>
      </c>
      <c r="BJ220" s="181">
        <v>18859</v>
      </c>
      <c r="BK220" s="181">
        <v>80104</v>
      </c>
      <c r="BL220" s="181">
        <v>0</v>
      </c>
      <c r="BM220" s="181">
        <v>0</v>
      </c>
      <c r="BN220" s="181">
        <v>0</v>
      </c>
      <c r="BO220" s="181">
        <v>0</v>
      </c>
      <c r="BP220" s="181">
        <v>0</v>
      </c>
      <c r="BQ220" s="181">
        <v>0</v>
      </c>
      <c r="BR220" s="181">
        <v>2340</v>
      </c>
      <c r="BS220" s="181">
        <v>8190</v>
      </c>
      <c r="BT220" s="181">
        <v>14945</v>
      </c>
      <c r="BU220" s="181">
        <v>67000</v>
      </c>
      <c r="BV220" s="186"/>
      <c r="BW220" s="186"/>
    </row>
    <row r="221" spans="1:75" x14ac:dyDescent="0.2">
      <c r="A221" s="29">
        <v>40544</v>
      </c>
      <c r="B221" s="35">
        <v>38</v>
      </c>
      <c r="C221" s="35">
        <v>2178</v>
      </c>
      <c r="D221" s="35">
        <v>15110</v>
      </c>
      <c r="E221" s="35">
        <v>94</v>
      </c>
      <c r="F221" s="35">
        <v>29118</v>
      </c>
      <c r="G221" s="35">
        <v>201559</v>
      </c>
      <c r="H221" s="35">
        <v>136</v>
      </c>
      <c r="I221" s="35">
        <v>12860</v>
      </c>
      <c r="J221" s="35">
        <v>60197</v>
      </c>
      <c r="K221" s="35">
        <v>329</v>
      </c>
      <c r="L221" s="35">
        <v>1625</v>
      </c>
      <c r="M221" s="181">
        <v>51106</v>
      </c>
      <c r="N221" s="179">
        <v>130</v>
      </c>
      <c r="O221" s="180">
        <v>6393</v>
      </c>
      <c r="P221" s="182">
        <f t="shared" si="3"/>
        <v>44485</v>
      </c>
      <c r="Q221" s="181">
        <v>233</v>
      </c>
      <c r="R221" s="181">
        <v>76539</v>
      </c>
      <c r="S221" s="181">
        <v>390028</v>
      </c>
      <c r="T221" s="181">
        <v>119</v>
      </c>
      <c r="U221" s="181">
        <v>5470</v>
      </c>
      <c r="V221" s="181">
        <v>12222</v>
      </c>
      <c r="W221" s="181">
        <v>114</v>
      </c>
      <c r="X221" s="181">
        <v>29633</v>
      </c>
      <c r="Y221" s="181">
        <v>115417</v>
      </c>
      <c r="Z221" s="181">
        <v>12</v>
      </c>
      <c r="AA221" s="181">
        <v>771</v>
      </c>
      <c r="AB221" s="181">
        <v>3470</v>
      </c>
      <c r="AC221" s="181">
        <v>31</v>
      </c>
      <c r="AD221" s="181">
        <v>7245</v>
      </c>
      <c r="AE221" s="181">
        <v>31974</v>
      </c>
      <c r="AF221" s="181">
        <v>767</v>
      </c>
      <c r="AG221" s="181">
        <v>66347</v>
      </c>
      <c r="AH221" s="181">
        <v>297073</v>
      </c>
      <c r="AI221" s="181">
        <v>207</v>
      </c>
      <c r="AJ221" s="181">
        <v>24207</v>
      </c>
      <c r="AK221" s="181">
        <v>111958</v>
      </c>
      <c r="AL221" s="181">
        <v>48</v>
      </c>
      <c r="AM221" s="181">
        <v>2490</v>
      </c>
      <c r="AN221" s="181">
        <v>7576</v>
      </c>
      <c r="AO221" s="181">
        <v>0</v>
      </c>
      <c r="AP221" s="181">
        <v>0</v>
      </c>
      <c r="AQ221" s="181">
        <v>0</v>
      </c>
      <c r="AR221" s="181">
        <v>19</v>
      </c>
      <c r="AS221" s="181">
        <v>1643</v>
      </c>
      <c r="AT221" s="181">
        <v>7394</v>
      </c>
      <c r="AU221" s="181">
        <v>136</v>
      </c>
      <c r="AV221" s="181">
        <v>12860</v>
      </c>
      <c r="AW221" s="181">
        <v>60197</v>
      </c>
      <c r="AX221" s="181">
        <v>55</v>
      </c>
      <c r="AY221" s="181">
        <v>4661</v>
      </c>
      <c r="AZ221" s="181">
        <v>17317</v>
      </c>
      <c r="BA221" s="181">
        <v>64</v>
      </c>
      <c r="BB221" s="181">
        <v>5173</v>
      </c>
      <c r="BC221" s="181">
        <v>30419</v>
      </c>
      <c r="BD221" s="181">
        <v>217</v>
      </c>
      <c r="BE221" s="181">
        <v>12398</v>
      </c>
      <c r="BF221" s="181">
        <v>49094</v>
      </c>
      <c r="BG221" s="181">
        <v>21</v>
      </c>
      <c r="BH221" s="181">
        <v>2915</v>
      </c>
      <c r="BI221" s="181">
        <v>13118</v>
      </c>
      <c r="BJ221" s="181">
        <v>7771</v>
      </c>
      <c r="BK221" s="181">
        <v>42710</v>
      </c>
      <c r="BL221" s="181">
        <v>7058</v>
      </c>
      <c r="BM221" s="181">
        <v>39684</v>
      </c>
      <c r="BN221" s="181">
        <v>0</v>
      </c>
      <c r="BO221" s="181">
        <v>0</v>
      </c>
      <c r="BP221" s="181">
        <v>0</v>
      </c>
      <c r="BQ221" s="181">
        <v>0</v>
      </c>
      <c r="BR221" s="181">
        <v>0</v>
      </c>
      <c r="BS221" s="181">
        <v>0</v>
      </c>
      <c r="BT221" s="181">
        <v>329</v>
      </c>
      <c r="BU221" s="181">
        <v>1625</v>
      </c>
      <c r="BV221" s="186"/>
      <c r="BW221" s="186"/>
    </row>
    <row r="222" spans="1:75" x14ac:dyDescent="0.2">
      <c r="A222" s="29">
        <v>40575</v>
      </c>
      <c r="B222" s="35">
        <v>30</v>
      </c>
      <c r="C222" s="35">
        <v>1737</v>
      </c>
      <c r="D222" s="35">
        <v>10505</v>
      </c>
      <c r="E222" s="35">
        <v>133</v>
      </c>
      <c r="F222" s="35">
        <v>34358</v>
      </c>
      <c r="G222" s="35">
        <v>240477</v>
      </c>
      <c r="H222" s="35">
        <v>41</v>
      </c>
      <c r="I222" s="35">
        <v>4499</v>
      </c>
      <c r="J222" s="35">
        <v>25962</v>
      </c>
      <c r="K222" s="35">
        <v>0</v>
      </c>
      <c r="L222" s="35">
        <v>0</v>
      </c>
      <c r="M222" s="181">
        <v>73010</v>
      </c>
      <c r="N222" s="179">
        <v>496</v>
      </c>
      <c r="O222" s="180">
        <v>23046</v>
      </c>
      <c r="P222" s="182">
        <f t="shared" si="3"/>
        <v>40594</v>
      </c>
      <c r="Q222" s="181">
        <v>361</v>
      </c>
      <c r="R222" s="181">
        <v>118342</v>
      </c>
      <c r="S222" s="181">
        <v>637790</v>
      </c>
      <c r="T222" s="181">
        <v>62</v>
      </c>
      <c r="U222" s="181">
        <v>3145</v>
      </c>
      <c r="V222" s="181">
        <v>9629</v>
      </c>
      <c r="W222" s="181">
        <v>148</v>
      </c>
      <c r="X222" s="181">
        <v>28183</v>
      </c>
      <c r="Y222" s="181">
        <v>108644</v>
      </c>
      <c r="Z222" s="181">
        <v>14</v>
      </c>
      <c r="AA222" s="181">
        <v>914</v>
      </c>
      <c r="AB222" s="181">
        <v>4107</v>
      </c>
      <c r="AC222" s="181">
        <v>41</v>
      </c>
      <c r="AD222" s="181">
        <v>9965</v>
      </c>
      <c r="AE222" s="181">
        <v>44476</v>
      </c>
      <c r="AF222" s="181">
        <v>771</v>
      </c>
      <c r="AG222" s="181">
        <v>77605</v>
      </c>
      <c r="AH222" s="181">
        <v>377132</v>
      </c>
      <c r="AI222" s="181">
        <v>140</v>
      </c>
      <c r="AJ222" s="181">
        <v>20675</v>
      </c>
      <c r="AK222" s="181">
        <v>87434</v>
      </c>
      <c r="AL222" s="181">
        <v>54</v>
      </c>
      <c r="AM222" s="181">
        <v>3748</v>
      </c>
      <c r="AN222" s="181">
        <v>18399</v>
      </c>
      <c r="AO222" s="181">
        <v>1</v>
      </c>
      <c r="AP222" s="181">
        <v>247</v>
      </c>
      <c r="AQ222" s="181">
        <v>1112</v>
      </c>
      <c r="AR222" s="181">
        <v>9</v>
      </c>
      <c r="AS222" s="181">
        <v>598</v>
      </c>
      <c r="AT222" s="181">
        <v>2147</v>
      </c>
      <c r="AU222" s="181">
        <v>41</v>
      </c>
      <c r="AV222" s="181">
        <v>4499</v>
      </c>
      <c r="AW222" s="181">
        <v>25962</v>
      </c>
      <c r="AX222" s="181">
        <v>45</v>
      </c>
      <c r="AY222" s="181">
        <v>4607</v>
      </c>
      <c r="AZ222" s="181">
        <v>17871</v>
      </c>
      <c r="BA222" s="181">
        <v>379</v>
      </c>
      <c r="BB222" s="181">
        <v>34142</v>
      </c>
      <c r="BC222" s="181">
        <v>185680</v>
      </c>
      <c r="BD222" s="181">
        <v>31</v>
      </c>
      <c r="BE222" s="181">
        <v>2621</v>
      </c>
      <c r="BF222" s="181">
        <v>9969</v>
      </c>
      <c r="BG222" s="181">
        <v>71</v>
      </c>
      <c r="BH222" s="181">
        <v>6468</v>
      </c>
      <c r="BI222" s="181">
        <v>28558</v>
      </c>
      <c r="BJ222" s="181">
        <v>2187</v>
      </c>
      <c r="BK222" s="181">
        <v>6603</v>
      </c>
      <c r="BL222" s="181">
        <v>0</v>
      </c>
      <c r="BM222" s="181">
        <v>0</v>
      </c>
      <c r="BN222" s="181">
        <v>1361</v>
      </c>
      <c r="BO222" s="181">
        <v>3133</v>
      </c>
      <c r="BP222" s="181">
        <v>0</v>
      </c>
      <c r="BQ222" s="181">
        <v>0</v>
      </c>
      <c r="BR222" s="181">
        <v>0</v>
      </c>
      <c r="BS222" s="181">
        <v>0</v>
      </c>
      <c r="BT222" s="181">
        <v>0</v>
      </c>
      <c r="BU222" s="181">
        <v>0</v>
      </c>
      <c r="BV222" s="186"/>
      <c r="BW222" s="186"/>
    </row>
    <row r="223" spans="1:75" x14ac:dyDescent="0.2">
      <c r="A223" s="29">
        <v>40603</v>
      </c>
      <c r="B223" s="35">
        <v>56</v>
      </c>
      <c r="C223" s="35">
        <v>3187</v>
      </c>
      <c r="D223" s="35">
        <v>22324</v>
      </c>
      <c r="E223" s="35">
        <v>126</v>
      </c>
      <c r="F223" s="35">
        <v>33397</v>
      </c>
      <c r="G223" s="35">
        <v>214914</v>
      </c>
      <c r="H223" s="35">
        <v>136</v>
      </c>
      <c r="I223" s="35">
        <v>10024</v>
      </c>
      <c r="J223" s="35">
        <v>59998</v>
      </c>
      <c r="K223" s="35">
        <v>963</v>
      </c>
      <c r="L223" s="35">
        <v>3400</v>
      </c>
      <c r="M223" s="181">
        <v>71139</v>
      </c>
      <c r="N223" s="179">
        <v>2177</v>
      </c>
      <c r="O223" s="180">
        <v>108448</v>
      </c>
      <c r="P223" s="182">
        <f t="shared" si="3"/>
        <v>47571</v>
      </c>
      <c r="Q223" s="181">
        <v>440</v>
      </c>
      <c r="R223" s="181">
        <v>135202</v>
      </c>
      <c r="S223" s="181">
        <v>724512</v>
      </c>
      <c r="T223" s="181">
        <v>98</v>
      </c>
      <c r="U223" s="181">
        <v>4805</v>
      </c>
      <c r="V223" s="181">
        <v>11520</v>
      </c>
      <c r="W223" s="181">
        <v>166</v>
      </c>
      <c r="X223" s="181">
        <v>36622</v>
      </c>
      <c r="Y223" s="181">
        <v>133704</v>
      </c>
      <c r="Z223" s="181">
        <v>29</v>
      </c>
      <c r="AA223" s="181">
        <v>1638</v>
      </c>
      <c r="AB223" s="181">
        <v>7570</v>
      </c>
      <c r="AC223" s="181">
        <v>52</v>
      </c>
      <c r="AD223" s="181">
        <v>13928</v>
      </c>
      <c r="AE223" s="181">
        <v>60819</v>
      </c>
      <c r="AF223" s="181">
        <v>2131</v>
      </c>
      <c r="AG223" s="181">
        <v>183001</v>
      </c>
      <c r="AH223" s="181">
        <v>926628</v>
      </c>
      <c r="AI223" s="181">
        <v>474</v>
      </c>
      <c r="AJ223" s="181">
        <v>37042</v>
      </c>
      <c r="AK223" s="181">
        <v>165532</v>
      </c>
      <c r="AL223" s="181">
        <v>25</v>
      </c>
      <c r="AM223" s="181">
        <v>4250</v>
      </c>
      <c r="AN223" s="181">
        <v>17797</v>
      </c>
      <c r="AO223" s="181">
        <v>112</v>
      </c>
      <c r="AP223" s="181">
        <v>6987</v>
      </c>
      <c r="AQ223" s="181">
        <v>29345</v>
      </c>
      <c r="AR223" s="181">
        <v>261</v>
      </c>
      <c r="AS223" s="181">
        <v>27545</v>
      </c>
      <c r="AT223" s="181">
        <v>119576</v>
      </c>
      <c r="AU223" s="181">
        <v>136</v>
      </c>
      <c r="AV223" s="181">
        <v>10024</v>
      </c>
      <c r="AW223" s="181">
        <v>59998</v>
      </c>
      <c r="AX223" s="181">
        <v>66</v>
      </c>
      <c r="AY223" s="181">
        <v>4418</v>
      </c>
      <c r="AZ223" s="181">
        <v>17672</v>
      </c>
      <c r="BA223" s="181">
        <v>1027</v>
      </c>
      <c r="BB223" s="181">
        <v>89158</v>
      </c>
      <c r="BC223" s="181">
        <v>501575</v>
      </c>
      <c r="BD223" s="181">
        <v>6</v>
      </c>
      <c r="BE223" s="181">
        <v>472</v>
      </c>
      <c r="BF223" s="181">
        <v>1888</v>
      </c>
      <c r="BG223" s="181">
        <v>24</v>
      </c>
      <c r="BH223" s="181">
        <v>3105</v>
      </c>
      <c r="BI223" s="181">
        <v>13245</v>
      </c>
      <c r="BJ223" s="181">
        <v>34478</v>
      </c>
      <c r="BK223" s="181">
        <v>147284</v>
      </c>
      <c r="BL223" s="181">
        <v>32968</v>
      </c>
      <c r="BM223" s="181">
        <v>141969</v>
      </c>
      <c r="BN223" s="181">
        <v>0</v>
      </c>
      <c r="BO223" s="181">
        <v>0</v>
      </c>
      <c r="BP223" s="181">
        <v>0</v>
      </c>
      <c r="BQ223" s="181">
        <v>0</v>
      </c>
      <c r="BR223" s="181">
        <v>0</v>
      </c>
      <c r="BS223" s="181">
        <v>0</v>
      </c>
      <c r="BT223" s="181">
        <v>963</v>
      </c>
      <c r="BU223" s="181">
        <v>3400</v>
      </c>
      <c r="BV223" s="186"/>
      <c r="BW223" s="186"/>
    </row>
    <row r="224" spans="1:75" x14ac:dyDescent="0.2">
      <c r="A224" s="29">
        <v>40634</v>
      </c>
      <c r="B224" s="184">
        <v>34</v>
      </c>
      <c r="C224" s="35">
        <v>2030</v>
      </c>
      <c r="D224" s="35">
        <v>11710</v>
      </c>
      <c r="E224" s="35">
        <v>88</v>
      </c>
      <c r="F224" s="35">
        <v>25908</v>
      </c>
      <c r="G224" s="35">
        <v>168142</v>
      </c>
      <c r="H224" s="35">
        <v>200</v>
      </c>
      <c r="I224" s="35">
        <v>31322</v>
      </c>
      <c r="J224" s="35">
        <v>218122</v>
      </c>
      <c r="K224" s="35">
        <v>293</v>
      </c>
      <c r="L224" s="35">
        <v>1319</v>
      </c>
      <c r="M224" s="181">
        <v>71356</v>
      </c>
      <c r="N224" s="179">
        <v>345</v>
      </c>
      <c r="O224" s="180">
        <v>19011</v>
      </c>
      <c r="P224" s="182">
        <f t="shared" si="3"/>
        <v>59553</v>
      </c>
      <c r="Q224" s="181">
        <v>408</v>
      </c>
      <c r="R224" s="181">
        <v>99592</v>
      </c>
      <c r="S224" s="181">
        <v>530502</v>
      </c>
      <c r="T224" s="181">
        <v>18</v>
      </c>
      <c r="U224" s="181">
        <v>1037</v>
      </c>
      <c r="V224" s="181">
        <v>3938</v>
      </c>
      <c r="W224" s="181">
        <v>125</v>
      </c>
      <c r="X224" s="181">
        <v>23558</v>
      </c>
      <c r="Y224" s="181">
        <v>89284</v>
      </c>
      <c r="Z224" s="181">
        <v>19</v>
      </c>
      <c r="AA224" s="181">
        <v>1241</v>
      </c>
      <c r="AB224" s="181">
        <v>5624</v>
      </c>
      <c r="AC224" s="181">
        <v>37</v>
      </c>
      <c r="AD224" s="181">
        <v>10101</v>
      </c>
      <c r="AE224" s="181">
        <v>45090</v>
      </c>
      <c r="AF224" s="181">
        <v>951</v>
      </c>
      <c r="AG224" s="181">
        <v>107251</v>
      </c>
      <c r="AH224" s="181">
        <v>564402</v>
      </c>
      <c r="AI224" s="181">
        <v>68</v>
      </c>
      <c r="AJ224" s="181">
        <v>8260</v>
      </c>
      <c r="AK224" s="181">
        <v>34030</v>
      </c>
      <c r="AL224" s="181">
        <v>77</v>
      </c>
      <c r="AM224" s="181">
        <v>9906</v>
      </c>
      <c r="AN224" s="181">
        <v>41396</v>
      </c>
      <c r="AO224" s="181">
        <v>65</v>
      </c>
      <c r="AP224" s="181">
        <v>4241</v>
      </c>
      <c r="AQ224" s="181">
        <v>17896</v>
      </c>
      <c r="AR224" s="181">
        <v>55</v>
      </c>
      <c r="AS224" s="181">
        <v>9480</v>
      </c>
      <c r="AT224" s="181">
        <v>39988</v>
      </c>
      <c r="AU224" s="181">
        <v>200</v>
      </c>
      <c r="AV224" s="181">
        <v>31322</v>
      </c>
      <c r="AW224" s="181">
        <v>218122</v>
      </c>
      <c r="AX224" s="181">
        <v>72</v>
      </c>
      <c r="AY224" s="181">
        <v>6449</v>
      </c>
      <c r="AZ224" s="181">
        <v>25043</v>
      </c>
      <c r="BA224" s="181">
        <v>396</v>
      </c>
      <c r="BB224" s="181">
        <v>35593</v>
      </c>
      <c r="BC224" s="181">
        <v>180613</v>
      </c>
      <c r="BD224" s="181">
        <v>9</v>
      </c>
      <c r="BE224" s="181">
        <v>627</v>
      </c>
      <c r="BF224" s="181">
        <v>2508</v>
      </c>
      <c r="BG224" s="181">
        <v>9</v>
      </c>
      <c r="BH224" s="181">
        <v>1373</v>
      </c>
      <c r="BI224" s="181">
        <v>4806</v>
      </c>
      <c r="BJ224" s="181">
        <v>11962</v>
      </c>
      <c r="BK224" s="181">
        <v>50513</v>
      </c>
      <c r="BL224" s="181">
        <v>8472</v>
      </c>
      <c r="BM224" s="181">
        <v>36829</v>
      </c>
      <c r="BN224" s="181">
        <v>0</v>
      </c>
      <c r="BO224" s="181">
        <v>0</v>
      </c>
      <c r="BP224" s="181">
        <v>0</v>
      </c>
      <c r="BQ224" s="181">
        <v>0</v>
      </c>
      <c r="BR224" s="181">
        <v>0</v>
      </c>
      <c r="BS224" s="181">
        <v>0</v>
      </c>
      <c r="BT224" s="181">
        <v>293</v>
      </c>
      <c r="BU224" s="181">
        <v>1319</v>
      </c>
      <c r="BV224" s="186"/>
      <c r="BW224" s="186"/>
    </row>
    <row r="225" spans="1:75" x14ac:dyDescent="0.2">
      <c r="A225" s="29">
        <v>40664</v>
      </c>
      <c r="B225" s="184">
        <v>46</v>
      </c>
      <c r="C225" s="35">
        <v>2575</v>
      </c>
      <c r="D225" s="35">
        <v>15381</v>
      </c>
      <c r="E225" s="35">
        <v>142</v>
      </c>
      <c r="F225" s="35">
        <v>43443</v>
      </c>
      <c r="G225" s="35">
        <v>269346</v>
      </c>
      <c r="H225" s="35">
        <v>97</v>
      </c>
      <c r="I225" s="35">
        <v>9347</v>
      </c>
      <c r="J225" s="35">
        <v>56525</v>
      </c>
      <c r="K225" s="35">
        <v>231</v>
      </c>
      <c r="L225" s="35">
        <v>1825</v>
      </c>
      <c r="M225" s="181">
        <v>165832</v>
      </c>
      <c r="N225" s="179">
        <v>411</v>
      </c>
      <c r="O225" s="180">
        <v>20905</v>
      </c>
      <c r="P225" s="182">
        <f t="shared" si="3"/>
        <v>55596</v>
      </c>
      <c r="Q225" s="181">
        <v>543</v>
      </c>
      <c r="R225" s="181">
        <v>140844</v>
      </c>
      <c r="S225" s="181">
        <v>724959</v>
      </c>
      <c r="T225" s="181">
        <v>47</v>
      </c>
      <c r="U225" s="181">
        <v>2526</v>
      </c>
      <c r="V225" s="181">
        <v>8125</v>
      </c>
      <c r="W225" s="181">
        <v>153</v>
      </c>
      <c r="X225" s="181">
        <v>30656</v>
      </c>
      <c r="Y225" s="181">
        <v>113160</v>
      </c>
      <c r="Z225" s="181">
        <v>36</v>
      </c>
      <c r="AA225" s="181">
        <v>1819</v>
      </c>
      <c r="AB225" s="181">
        <v>8493</v>
      </c>
      <c r="AC225" s="181">
        <v>47</v>
      </c>
      <c r="AD225" s="181">
        <v>12372</v>
      </c>
      <c r="AE225" s="181">
        <v>54933</v>
      </c>
      <c r="AF225" s="181">
        <v>820</v>
      </c>
      <c r="AG225" s="181">
        <v>91073</v>
      </c>
      <c r="AH225" s="181">
        <v>441558</v>
      </c>
      <c r="AI225" s="181">
        <v>85</v>
      </c>
      <c r="AJ225" s="181">
        <v>13968</v>
      </c>
      <c r="AK225" s="181">
        <v>56427</v>
      </c>
      <c r="AL225" s="181">
        <v>38</v>
      </c>
      <c r="AM225" s="181">
        <v>2549</v>
      </c>
      <c r="AN225" s="181">
        <v>8602</v>
      </c>
      <c r="AO225" s="181">
        <v>4</v>
      </c>
      <c r="AP225" s="181">
        <v>388</v>
      </c>
      <c r="AQ225" s="181">
        <v>1474</v>
      </c>
      <c r="AR225" s="181">
        <v>39</v>
      </c>
      <c r="AS225" s="181">
        <v>4145</v>
      </c>
      <c r="AT225" s="181">
        <v>17847</v>
      </c>
      <c r="AU225" s="181">
        <v>97</v>
      </c>
      <c r="AV225" s="181">
        <v>9347</v>
      </c>
      <c r="AW225" s="181">
        <v>56525</v>
      </c>
      <c r="AX225" s="181">
        <v>83</v>
      </c>
      <c r="AY225" s="181">
        <v>7517</v>
      </c>
      <c r="AZ225" s="181">
        <v>27981</v>
      </c>
      <c r="BA225" s="181">
        <v>443</v>
      </c>
      <c r="BB225" s="181">
        <v>50393</v>
      </c>
      <c r="BC225" s="181">
        <v>261116</v>
      </c>
      <c r="BD225" s="181">
        <v>22</v>
      </c>
      <c r="BE225" s="181">
        <v>1906</v>
      </c>
      <c r="BF225" s="181">
        <v>7916</v>
      </c>
      <c r="BG225" s="181">
        <v>9</v>
      </c>
      <c r="BH225" s="181">
        <v>860</v>
      </c>
      <c r="BI225" s="181">
        <v>3670</v>
      </c>
      <c r="BJ225" s="181">
        <v>231</v>
      </c>
      <c r="BK225" s="181">
        <v>1825</v>
      </c>
      <c r="BL225" s="181">
        <v>0</v>
      </c>
      <c r="BM225" s="181">
        <v>0</v>
      </c>
      <c r="BN225" s="181">
        <v>0</v>
      </c>
      <c r="BO225" s="181">
        <v>0</v>
      </c>
      <c r="BP225" s="181">
        <v>0</v>
      </c>
      <c r="BQ225" s="181">
        <v>0</v>
      </c>
      <c r="BR225" s="181">
        <v>0</v>
      </c>
      <c r="BS225" s="181">
        <v>0</v>
      </c>
      <c r="BT225" s="181">
        <v>231</v>
      </c>
      <c r="BU225" s="181">
        <v>1825</v>
      </c>
      <c r="BV225" s="186"/>
      <c r="BW225" s="186"/>
    </row>
    <row r="226" spans="1:75" x14ac:dyDescent="0.2">
      <c r="A226" s="29">
        <v>40695</v>
      </c>
      <c r="B226" s="184">
        <v>229</v>
      </c>
      <c r="C226" s="35">
        <v>10058</v>
      </c>
      <c r="D226" s="35">
        <v>26768</v>
      </c>
      <c r="E226" s="35">
        <v>121</v>
      </c>
      <c r="F226" s="35">
        <v>32665</v>
      </c>
      <c r="G226" s="35">
        <v>227252</v>
      </c>
      <c r="H226" s="35">
        <v>113</v>
      </c>
      <c r="I226" s="35">
        <v>17807</v>
      </c>
      <c r="J226" s="35">
        <v>125890</v>
      </c>
      <c r="K226" s="35">
        <v>0</v>
      </c>
      <c r="L226" s="35">
        <v>0</v>
      </c>
      <c r="M226" s="181">
        <v>133728</v>
      </c>
      <c r="N226" s="179">
        <v>514</v>
      </c>
      <c r="O226" s="180">
        <v>27465</v>
      </c>
      <c r="P226" s="182">
        <f t="shared" si="3"/>
        <v>60530</v>
      </c>
      <c r="Q226" s="181">
        <v>542</v>
      </c>
      <c r="R226" s="181">
        <v>132004</v>
      </c>
      <c r="S226" s="181">
        <v>667128</v>
      </c>
      <c r="T226" s="181">
        <v>17</v>
      </c>
      <c r="U226" s="181">
        <v>928</v>
      </c>
      <c r="V226" s="181">
        <v>3745</v>
      </c>
      <c r="W226" s="181">
        <v>133</v>
      </c>
      <c r="X226" s="181">
        <v>34702</v>
      </c>
      <c r="Y226" s="181">
        <v>152826</v>
      </c>
      <c r="Z226" s="181">
        <v>1205</v>
      </c>
      <c r="AA226" s="181">
        <v>48707</v>
      </c>
      <c r="AB226" s="181">
        <v>79453</v>
      </c>
      <c r="AC226" s="181">
        <v>64</v>
      </c>
      <c r="AD226" s="181">
        <v>18954</v>
      </c>
      <c r="AE226" s="181">
        <v>83204</v>
      </c>
      <c r="AF226" s="181">
        <v>2352</v>
      </c>
      <c r="AG226" s="181">
        <v>214208</v>
      </c>
      <c r="AH226" s="181">
        <v>992974</v>
      </c>
      <c r="AI226" s="181">
        <v>421</v>
      </c>
      <c r="AJ226" s="181">
        <v>36636</v>
      </c>
      <c r="AK226" s="181">
        <v>154540</v>
      </c>
      <c r="AL226" s="181">
        <v>6</v>
      </c>
      <c r="AM226" s="181">
        <v>795</v>
      </c>
      <c r="AN226" s="181">
        <v>3339</v>
      </c>
      <c r="AO226" s="181">
        <v>0</v>
      </c>
      <c r="AP226" s="181">
        <v>0</v>
      </c>
      <c r="AQ226" s="181">
        <v>0</v>
      </c>
      <c r="AR226" s="181">
        <v>24</v>
      </c>
      <c r="AS226" s="181">
        <v>1763</v>
      </c>
      <c r="AT226" s="181">
        <v>6171</v>
      </c>
      <c r="AU226" s="181">
        <v>113</v>
      </c>
      <c r="AV226" s="181">
        <v>17807</v>
      </c>
      <c r="AW226" s="181">
        <v>125890</v>
      </c>
      <c r="AX226" s="181">
        <v>762</v>
      </c>
      <c r="AY226" s="181">
        <v>45985</v>
      </c>
      <c r="AZ226" s="181">
        <v>202780</v>
      </c>
      <c r="BA226" s="181">
        <v>845</v>
      </c>
      <c r="BB226" s="181">
        <v>94934</v>
      </c>
      <c r="BC226" s="181">
        <v>424918</v>
      </c>
      <c r="BD226" s="181">
        <v>147</v>
      </c>
      <c r="BE226" s="181">
        <v>12270</v>
      </c>
      <c r="BF226" s="181">
        <v>60127</v>
      </c>
      <c r="BG226" s="181">
        <v>34</v>
      </c>
      <c r="BH226" s="181">
        <v>4018</v>
      </c>
      <c r="BI226" s="181">
        <v>15209</v>
      </c>
      <c r="BJ226" s="181">
        <v>979</v>
      </c>
      <c r="BK226" s="181">
        <v>3176</v>
      </c>
      <c r="BL226" s="181">
        <v>279</v>
      </c>
      <c r="BM226" s="181">
        <v>1116</v>
      </c>
      <c r="BN226" s="181">
        <v>0</v>
      </c>
      <c r="BO226" s="181">
        <v>0</v>
      </c>
      <c r="BP226" s="181">
        <v>0</v>
      </c>
      <c r="BQ226" s="181">
        <v>0</v>
      </c>
      <c r="BR226" s="181">
        <v>0</v>
      </c>
      <c r="BS226" s="181">
        <v>0</v>
      </c>
      <c r="BT226" s="181">
        <v>0</v>
      </c>
      <c r="BU226" s="181">
        <v>0</v>
      </c>
      <c r="BV226" s="186"/>
      <c r="BW226" s="186"/>
    </row>
    <row r="227" spans="1:75" x14ac:dyDescent="0.2">
      <c r="A227" s="29">
        <v>40725</v>
      </c>
      <c r="B227" s="184">
        <v>31</v>
      </c>
      <c r="C227" s="35">
        <v>1792</v>
      </c>
      <c r="D227" s="35">
        <v>12421</v>
      </c>
      <c r="E227" s="35">
        <v>99</v>
      </c>
      <c r="F227" s="35">
        <v>28685</v>
      </c>
      <c r="G227" s="35">
        <v>197566</v>
      </c>
      <c r="H227" s="35">
        <v>581</v>
      </c>
      <c r="I227" s="35">
        <v>36601</v>
      </c>
      <c r="J227" s="35">
        <v>281939</v>
      </c>
      <c r="K227" s="35">
        <v>0</v>
      </c>
      <c r="L227" s="35">
        <v>0</v>
      </c>
      <c r="M227" s="181">
        <v>83862</v>
      </c>
      <c r="N227" s="179">
        <v>1570</v>
      </c>
      <c r="O227" s="180">
        <v>74722</v>
      </c>
      <c r="P227" s="182">
        <f t="shared" si="3"/>
        <v>67078</v>
      </c>
      <c r="Q227" s="181">
        <v>489</v>
      </c>
      <c r="R227" s="181">
        <v>119512</v>
      </c>
      <c r="S227" s="181">
        <v>694703</v>
      </c>
      <c r="T227" s="181">
        <v>34</v>
      </c>
      <c r="U227" s="181">
        <v>1747</v>
      </c>
      <c r="V227" s="181">
        <v>5483</v>
      </c>
      <c r="W227" s="181">
        <v>167</v>
      </c>
      <c r="X227" s="181">
        <v>30832</v>
      </c>
      <c r="Y227" s="181">
        <v>131875</v>
      </c>
      <c r="Z227" s="181">
        <v>23</v>
      </c>
      <c r="AA227" s="181">
        <v>1541</v>
      </c>
      <c r="AB227" s="181">
        <v>7013</v>
      </c>
      <c r="AC227" s="181">
        <v>53</v>
      </c>
      <c r="AD227" s="181">
        <v>15645</v>
      </c>
      <c r="AE227" s="181">
        <v>67956</v>
      </c>
      <c r="AF227" s="181">
        <v>1961</v>
      </c>
      <c r="AG227" s="181">
        <v>144896</v>
      </c>
      <c r="AH227" s="181">
        <v>747139</v>
      </c>
      <c r="AI227" s="181">
        <v>500</v>
      </c>
      <c r="AJ227" s="181">
        <v>40994</v>
      </c>
      <c r="AK227" s="181">
        <v>165652</v>
      </c>
      <c r="AL227" s="181">
        <v>29</v>
      </c>
      <c r="AM227" s="181">
        <v>3434</v>
      </c>
      <c r="AN227" s="181">
        <v>13279</v>
      </c>
      <c r="AO227" s="181">
        <v>5</v>
      </c>
      <c r="AP227" s="181">
        <v>1302</v>
      </c>
      <c r="AQ227" s="181">
        <v>5859</v>
      </c>
      <c r="AR227" s="181">
        <v>25</v>
      </c>
      <c r="AS227" s="181">
        <v>1800</v>
      </c>
      <c r="AT227" s="181">
        <v>9000</v>
      </c>
      <c r="AU227" s="181">
        <v>581</v>
      </c>
      <c r="AV227" s="181">
        <v>36601</v>
      </c>
      <c r="AW227" s="181">
        <v>281939</v>
      </c>
      <c r="AX227" s="181">
        <v>26</v>
      </c>
      <c r="AY227" s="181">
        <v>2119</v>
      </c>
      <c r="AZ227" s="181">
        <v>9809</v>
      </c>
      <c r="BA227" s="181">
        <v>697</v>
      </c>
      <c r="BB227" s="181">
        <v>47942</v>
      </c>
      <c r="BC227" s="181">
        <v>216906</v>
      </c>
      <c r="BD227" s="181">
        <v>40</v>
      </c>
      <c r="BE227" s="181">
        <v>3528</v>
      </c>
      <c r="BF227" s="181">
        <v>14636</v>
      </c>
      <c r="BG227" s="181">
        <v>58</v>
      </c>
      <c r="BH227" s="181">
        <v>7176</v>
      </c>
      <c r="BI227" s="181">
        <v>30059</v>
      </c>
      <c r="BJ227" s="181">
        <v>3785</v>
      </c>
      <c r="BK227" s="181">
        <v>18925</v>
      </c>
      <c r="BL227" s="181">
        <v>0</v>
      </c>
      <c r="BM227" s="181">
        <v>0</v>
      </c>
      <c r="BN227" s="181">
        <v>0</v>
      </c>
      <c r="BO227" s="181">
        <v>0</v>
      </c>
      <c r="BP227" s="181">
        <v>3785</v>
      </c>
      <c r="BQ227" s="181">
        <v>18925</v>
      </c>
      <c r="BR227" s="181">
        <v>0</v>
      </c>
      <c r="BS227" s="181">
        <v>0</v>
      </c>
      <c r="BT227" s="181">
        <v>0</v>
      </c>
      <c r="BU227" s="181">
        <v>0</v>
      </c>
      <c r="BV227" s="186"/>
      <c r="BW227" s="186"/>
    </row>
    <row r="228" spans="1:75" x14ac:dyDescent="0.2">
      <c r="A228" s="29">
        <v>40756</v>
      </c>
      <c r="B228" s="184">
        <v>42</v>
      </c>
      <c r="C228" s="35">
        <v>2319</v>
      </c>
      <c r="D228" s="35">
        <v>13436</v>
      </c>
      <c r="E228" s="35">
        <v>135</v>
      </c>
      <c r="F228" s="35">
        <v>39707</v>
      </c>
      <c r="G228" s="35">
        <v>304936</v>
      </c>
      <c r="H228" s="35">
        <v>47</v>
      </c>
      <c r="I228" s="35">
        <v>7915</v>
      </c>
      <c r="J228" s="35">
        <v>55130</v>
      </c>
      <c r="K228" s="35">
        <v>0</v>
      </c>
      <c r="L228" s="35">
        <v>0</v>
      </c>
      <c r="M228" s="181">
        <v>87463</v>
      </c>
      <c r="N228" s="179">
        <v>423</v>
      </c>
      <c r="O228" s="180">
        <v>22359</v>
      </c>
      <c r="P228" s="182">
        <f t="shared" si="3"/>
        <v>49941</v>
      </c>
      <c r="Q228" s="181">
        <v>547</v>
      </c>
      <c r="R228" s="181">
        <v>127391</v>
      </c>
      <c r="S228" s="181">
        <v>727620</v>
      </c>
      <c r="T228" s="181">
        <v>106</v>
      </c>
      <c r="U228" s="181">
        <v>5627</v>
      </c>
      <c r="V228" s="181">
        <v>16567</v>
      </c>
      <c r="W228" s="181">
        <v>151</v>
      </c>
      <c r="X228" s="181">
        <v>34879</v>
      </c>
      <c r="Y228" s="181">
        <v>147394</v>
      </c>
      <c r="Z228" s="181">
        <v>22</v>
      </c>
      <c r="AA228" s="181">
        <v>1445</v>
      </c>
      <c r="AB228" s="181">
        <v>6781</v>
      </c>
      <c r="AC228" s="181">
        <v>46</v>
      </c>
      <c r="AD228" s="181">
        <v>15283</v>
      </c>
      <c r="AE228" s="181">
        <v>69172</v>
      </c>
      <c r="AF228" s="181">
        <v>1488</v>
      </c>
      <c r="AG228" s="181">
        <v>134734</v>
      </c>
      <c r="AH228" s="181">
        <v>644424</v>
      </c>
      <c r="AI228" s="181">
        <v>76</v>
      </c>
      <c r="AJ228" s="181">
        <v>9658</v>
      </c>
      <c r="AK228" s="181">
        <v>41378</v>
      </c>
      <c r="AL228" s="181">
        <v>372</v>
      </c>
      <c r="AM228" s="181">
        <v>20255</v>
      </c>
      <c r="AN228" s="181">
        <v>85720</v>
      </c>
      <c r="AO228" s="181">
        <v>152</v>
      </c>
      <c r="AP228" s="181">
        <v>9824</v>
      </c>
      <c r="AQ228" s="181">
        <v>41285</v>
      </c>
      <c r="AR228" s="181">
        <v>11</v>
      </c>
      <c r="AS228" s="181">
        <v>870</v>
      </c>
      <c r="AT228" s="181">
        <v>3045</v>
      </c>
      <c r="AU228" s="181">
        <v>47</v>
      </c>
      <c r="AV228" s="181">
        <v>7915</v>
      </c>
      <c r="AW228" s="181">
        <v>55130</v>
      </c>
      <c r="AX228" s="181">
        <v>95</v>
      </c>
      <c r="AY228" s="181">
        <v>6548</v>
      </c>
      <c r="AZ228" s="181">
        <v>32007</v>
      </c>
      <c r="BA228" s="181">
        <v>494</v>
      </c>
      <c r="BB228" s="181">
        <v>49119</v>
      </c>
      <c r="BC228" s="181">
        <v>248993</v>
      </c>
      <c r="BD228" s="181">
        <v>81</v>
      </c>
      <c r="BE228" s="181">
        <v>5956</v>
      </c>
      <c r="BF228" s="181">
        <v>27836</v>
      </c>
      <c r="BG228" s="181">
        <v>160</v>
      </c>
      <c r="BH228" s="181">
        <v>24589</v>
      </c>
      <c r="BI228" s="181">
        <v>109030</v>
      </c>
      <c r="BJ228" s="181">
        <v>12271</v>
      </c>
      <c r="BK228" s="181">
        <v>60597</v>
      </c>
      <c r="BL228" s="181">
        <v>10229</v>
      </c>
      <c r="BM228" s="181">
        <v>52060</v>
      </c>
      <c r="BN228" s="181">
        <v>0</v>
      </c>
      <c r="BO228" s="181">
        <v>0</v>
      </c>
      <c r="BP228" s="181">
        <v>0</v>
      </c>
      <c r="BQ228" s="181">
        <v>0</v>
      </c>
      <c r="BR228" s="181">
        <v>1242</v>
      </c>
      <c r="BS228" s="181">
        <v>4491</v>
      </c>
      <c r="BT228" s="181">
        <v>0</v>
      </c>
      <c r="BU228" s="181">
        <v>0</v>
      </c>
      <c r="BV228" s="186"/>
      <c r="BW228" s="186"/>
    </row>
    <row r="229" spans="1:75" x14ac:dyDescent="0.2">
      <c r="A229" s="29">
        <v>40787</v>
      </c>
      <c r="B229" s="184">
        <v>30</v>
      </c>
      <c r="C229" s="35">
        <v>1679</v>
      </c>
      <c r="D229" s="35">
        <v>10602</v>
      </c>
      <c r="E229" s="35">
        <v>111</v>
      </c>
      <c r="F229" s="35">
        <v>27397</v>
      </c>
      <c r="G229" s="35">
        <v>185342</v>
      </c>
      <c r="H229" s="35">
        <v>367</v>
      </c>
      <c r="I229" s="35">
        <v>49521</v>
      </c>
      <c r="J229" s="35">
        <v>380434</v>
      </c>
      <c r="K229" s="35">
        <v>0</v>
      </c>
      <c r="L229" s="35">
        <v>0</v>
      </c>
      <c r="M229" s="181">
        <v>67706</v>
      </c>
      <c r="N229" s="179">
        <v>658</v>
      </c>
      <c r="O229" s="180">
        <v>35886</v>
      </c>
      <c r="P229" s="182">
        <f t="shared" si="3"/>
        <v>78597</v>
      </c>
      <c r="Q229" s="181">
        <v>489</v>
      </c>
      <c r="R229" s="181">
        <v>115776</v>
      </c>
      <c r="S229" s="181">
        <v>643692</v>
      </c>
      <c r="T229" s="181">
        <v>93</v>
      </c>
      <c r="U229" s="181">
        <v>5300</v>
      </c>
      <c r="V229" s="181">
        <v>15336</v>
      </c>
      <c r="W229" s="181">
        <v>143</v>
      </c>
      <c r="X229" s="181">
        <v>34711</v>
      </c>
      <c r="Y229" s="181">
        <v>137073</v>
      </c>
      <c r="Z229" s="181">
        <v>18</v>
      </c>
      <c r="AA229" s="181">
        <v>1109</v>
      </c>
      <c r="AB229" s="181">
        <v>5320</v>
      </c>
      <c r="AC229" s="181">
        <v>20</v>
      </c>
      <c r="AD229" s="181">
        <v>4378</v>
      </c>
      <c r="AE229" s="181">
        <v>16954</v>
      </c>
      <c r="AF229" s="181">
        <v>1061</v>
      </c>
      <c r="AG229" s="181">
        <v>119941</v>
      </c>
      <c r="AH229" s="181">
        <v>734020</v>
      </c>
      <c r="AI229" s="181">
        <v>91</v>
      </c>
      <c r="AJ229" s="181">
        <v>12641</v>
      </c>
      <c r="AK229" s="181">
        <v>57153</v>
      </c>
      <c r="AL229" s="181">
        <v>38</v>
      </c>
      <c r="AM229" s="181">
        <v>2798</v>
      </c>
      <c r="AN229" s="181">
        <v>10975</v>
      </c>
      <c r="AO229" s="181">
        <v>2</v>
      </c>
      <c r="AP229" s="181">
        <v>204</v>
      </c>
      <c r="AQ229" s="181">
        <v>775</v>
      </c>
      <c r="AR229" s="181">
        <v>23</v>
      </c>
      <c r="AS229" s="181">
        <v>2211</v>
      </c>
      <c r="AT229" s="181">
        <v>11055</v>
      </c>
      <c r="AU229" s="181">
        <v>367</v>
      </c>
      <c r="AV229" s="181">
        <v>49521</v>
      </c>
      <c r="AW229" s="181">
        <v>380434</v>
      </c>
      <c r="AX229" s="181">
        <v>119</v>
      </c>
      <c r="AY229" s="181">
        <v>7930</v>
      </c>
      <c r="AZ229" s="181">
        <v>36814</v>
      </c>
      <c r="BA229" s="181">
        <v>333</v>
      </c>
      <c r="BB229" s="181">
        <v>35244</v>
      </c>
      <c r="BC229" s="181">
        <v>192736</v>
      </c>
      <c r="BD229" s="181">
        <v>34</v>
      </c>
      <c r="BE229" s="181">
        <v>4061</v>
      </c>
      <c r="BF229" s="181">
        <v>20655</v>
      </c>
      <c r="BG229" s="181">
        <v>54</v>
      </c>
      <c r="BH229" s="181">
        <v>5331</v>
      </c>
      <c r="BI229" s="181">
        <v>23423</v>
      </c>
      <c r="BJ229" s="181">
        <v>1414</v>
      </c>
      <c r="BK229" s="181">
        <v>8776</v>
      </c>
      <c r="BL229" s="181">
        <v>462</v>
      </c>
      <c r="BM229" s="181">
        <v>3450</v>
      </c>
      <c r="BN229" s="181">
        <v>170</v>
      </c>
      <c r="BO229" s="181">
        <v>935</v>
      </c>
      <c r="BP229" s="181">
        <v>0</v>
      </c>
      <c r="BQ229" s="181">
        <v>0</v>
      </c>
      <c r="BR229" s="181">
        <v>114</v>
      </c>
      <c r="BS229" s="181">
        <v>400</v>
      </c>
      <c r="BT229" s="181">
        <v>0</v>
      </c>
      <c r="BU229" s="181">
        <v>0</v>
      </c>
      <c r="BV229" s="186"/>
      <c r="BW229" s="186"/>
    </row>
    <row r="230" spans="1:75" x14ac:dyDescent="0.2">
      <c r="A230" s="29">
        <v>40817</v>
      </c>
      <c r="B230" s="184">
        <v>37</v>
      </c>
      <c r="C230" s="35">
        <v>2296</v>
      </c>
      <c r="D230" s="35">
        <v>14254</v>
      </c>
      <c r="E230" s="35">
        <v>90</v>
      </c>
      <c r="F230" s="35">
        <v>26835</v>
      </c>
      <c r="G230" s="35">
        <v>183439</v>
      </c>
      <c r="H230" s="35">
        <v>59</v>
      </c>
      <c r="I230" s="35">
        <v>7817</v>
      </c>
      <c r="J230" s="35">
        <v>46403</v>
      </c>
      <c r="K230" s="35">
        <v>0</v>
      </c>
      <c r="L230" s="28">
        <v>0</v>
      </c>
      <c r="M230" s="181">
        <v>88497</v>
      </c>
      <c r="N230" s="179">
        <v>705</v>
      </c>
      <c r="O230" s="180">
        <v>37484</v>
      </c>
      <c r="P230" s="182">
        <f t="shared" si="3"/>
        <v>36948</v>
      </c>
      <c r="Q230" s="181">
        <v>596</v>
      </c>
      <c r="R230" s="181">
        <v>130742</v>
      </c>
      <c r="S230" s="181">
        <v>759505</v>
      </c>
      <c r="T230" s="181">
        <v>26</v>
      </c>
      <c r="U230" s="181">
        <v>1344</v>
      </c>
      <c r="V230" s="181">
        <v>4711</v>
      </c>
      <c r="W230" s="181">
        <v>183</v>
      </c>
      <c r="X230" s="181">
        <v>35537</v>
      </c>
      <c r="Y230" s="181">
        <v>149831</v>
      </c>
      <c r="Z230" s="181">
        <v>9</v>
      </c>
      <c r="AA230" s="181">
        <v>566</v>
      </c>
      <c r="AB230" s="181">
        <v>2628</v>
      </c>
      <c r="AC230" s="181">
        <v>47</v>
      </c>
      <c r="AD230" s="181">
        <v>10717</v>
      </c>
      <c r="AE230" s="181">
        <v>47990</v>
      </c>
      <c r="AF230" s="181">
        <v>646</v>
      </c>
      <c r="AG230" s="181">
        <v>58246</v>
      </c>
      <c r="AH230" s="181">
        <v>308530</v>
      </c>
      <c r="AI230" s="181">
        <v>212</v>
      </c>
      <c r="AJ230" s="181">
        <v>18843</v>
      </c>
      <c r="AK230" s="181">
        <v>95580</v>
      </c>
      <c r="AL230" s="181">
        <v>1</v>
      </c>
      <c r="AM230" s="181">
        <v>129</v>
      </c>
      <c r="AN230" s="181">
        <v>580</v>
      </c>
      <c r="AO230" s="181">
        <v>10</v>
      </c>
      <c r="AP230" s="181">
        <v>839</v>
      </c>
      <c r="AQ230" s="181">
        <v>3524</v>
      </c>
      <c r="AR230" s="181">
        <v>11</v>
      </c>
      <c r="AS230" s="181">
        <v>1970</v>
      </c>
      <c r="AT230" s="181">
        <v>9850</v>
      </c>
      <c r="AU230" s="181">
        <v>59</v>
      </c>
      <c r="AV230" s="181">
        <v>7817</v>
      </c>
      <c r="AW230" s="181">
        <v>46403</v>
      </c>
      <c r="AX230" s="181">
        <v>158</v>
      </c>
      <c r="AY230" s="181">
        <v>8079</v>
      </c>
      <c r="AZ230" s="181">
        <v>36557</v>
      </c>
      <c r="BA230" s="181">
        <v>170</v>
      </c>
      <c r="BB230" s="181">
        <v>18333</v>
      </c>
      <c r="BC230" s="181">
        <v>106789</v>
      </c>
      <c r="BD230" s="181">
        <v>11</v>
      </c>
      <c r="BE230" s="181">
        <v>964</v>
      </c>
      <c r="BF230" s="181">
        <v>3856</v>
      </c>
      <c r="BG230" s="181">
        <v>14</v>
      </c>
      <c r="BH230" s="181">
        <v>1272</v>
      </c>
      <c r="BI230" s="181">
        <v>5391</v>
      </c>
      <c r="BJ230" s="181">
        <v>1431</v>
      </c>
      <c r="BK230" s="181">
        <v>6135</v>
      </c>
      <c r="BL230" s="181">
        <v>0</v>
      </c>
      <c r="BM230" s="181">
        <v>0</v>
      </c>
      <c r="BN230" s="181">
        <v>0</v>
      </c>
      <c r="BO230" s="181">
        <v>0</v>
      </c>
      <c r="BP230" s="181">
        <v>0</v>
      </c>
      <c r="BQ230" s="181">
        <v>0</v>
      </c>
      <c r="BR230" s="181">
        <v>0</v>
      </c>
      <c r="BS230" s="181">
        <v>0</v>
      </c>
      <c r="BT230" s="181">
        <v>0</v>
      </c>
      <c r="BU230" s="181">
        <v>0</v>
      </c>
      <c r="BV230" s="186"/>
      <c r="BW230" s="186"/>
    </row>
    <row r="231" spans="1:75" x14ac:dyDescent="0.2">
      <c r="A231" s="29">
        <v>40848</v>
      </c>
      <c r="B231" s="184">
        <v>47</v>
      </c>
      <c r="C231" s="35">
        <v>2614</v>
      </c>
      <c r="D231" s="35">
        <v>15873</v>
      </c>
      <c r="E231" s="35">
        <v>138</v>
      </c>
      <c r="F231" s="35">
        <v>35682</v>
      </c>
      <c r="G231" s="35">
        <v>258840</v>
      </c>
      <c r="H231" s="35">
        <v>116</v>
      </c>
      <c r="I231" s="35">
        <v>10646</v>
      </c>
      <c r="J231" s="35">
        <v>68947</v>
      </c>
      <c r="K231" s="35">
        <v>0</v>
      </c>
      <c r="L231" s="28">
        <v>0</v>
      </c>
      <c r="M231" s="181">
        <v>101795</v>
      </c>
      <c r="N231" s="179">
        <v>904</v>
      </c>
      <c r="O231" s="180">
        <v>49029</v>
      </c>
      <c r="P231" s="182">
        <f t="shared" si="3"/>
        <v>48942</v>
      </c>
      <c r="Q231" s="181">
        <v>607</v>
      </c>
      <c r="R231" s="181">
        <v>151690</v>
      </c>
      <c r="S231" s="181">
        <v>871177</v>
      </c>
      <c r="T231" s="181">
        <v>140</v>
      </c>
      <c r="U231" s="181">
        <v>7010</v>
      </c>
      <c r="V231" s="181">
        <v>20205</v>
      </c>
      <c r="W231" s="181">
        <v>146</v>
      </c>
      <c r="X231" s="181">
        <v>31877</v>
      </c>
      <c r="Y231" s="181">
        <v>135328</v>
      </c>
      <c r="Z231" s="181">
        <v>31</v>
      </c>
      <c r="AA231" s="181">
        <v>1681</v>
      </c>
      <c r="AB231" s="181">
        <v>8655</v>
      </c>
      <c r="AC231" s="181">
        <v>48</v>
      </c>
      <c r="AD231" s="181">
        <v>13609</v>
      </c>
      <c r="AE231" s="181">
        <v>62599</v>
      </c>
      <c r="AF231" s="181">
        <v>1004</v>
      </c>
      <c r="AG231" s="181">
        <v>112842</v>
      </c>
      <c r="AH231" s="181">
        <v>628823</v>
      </c>
      <c r="AI231" s="181">
        <v>361</v>
      </c>
      <c r="AJ231" s="181">
        <v>35714</v>
      </c>
      <c r="AK231" s="181">
        <v>188071</v>
      </c>
      <c r="AL231" s="181">
        <v>43</v>
      </c>
      <c r="AM231" s="181">
        <v>7049</v>
      </c>
      <c r="AN231" s="181">
        <v>24923</v>
      </c>
      <c r="AO231" s="181">
        <v>0</v>
      </c>
      <c r="AP231" s="181">
        <v>0</v>
      </c>
      <c r="AQ231" s="181">
        <v>0</v>
      </c>
      <c r="AR231" s="181">
        <v>0</v>
      </c>
      <c r="AS231" s="181">
        <v>0</v>
      </c>
      <c r="AT231" s="181">
        <v>0</v>
      </c>
      <c r="AU231" s="181">
        <v>116</v>
      </c>
      <c r="AV231" s="181">
        <v>10646</v>
      </c>
      <c r="AW231" s="181">
        <v>68947</v>
      </c>
      <c r="AX231" s="181">
        <v>161</v>
      </c>
      <c r="AY231" s="181">
        <v>23933</v>
      </c>
      <c r="AZ231" s="181">
        <v>146748</v>
      </c>
      <c r="BA231" s="181">
        <v>255</v>
      </c>
      <c r="BB231" s="181">
        <v>31605</v>
      </c>
      <c r="BC231" s="181">
        <v>184669</v>
      </c>
      <c r="BD231" s="181">
        <v>34</v>
      </c>
      <c r="BE231" s="181">
        <v>1657</v>
      </c>
      <c r="BF231" s="181">
        <v>6900</v>
      </c>
      <c r="BG231" s="181">
        <v>34</v>
      </c>
      <c r="BH231" s="181">
        <v>2238</v>
      </c>
      <c r="BI231" s="181">
        <v>8565</v>
      </c>
      <c r="BJ231" s="181">
        <v>6049</v>
      </c>
      <c r="BK231" s="181">
        <v>39154</v>
      </c>
      <c r="BL231" s="181">
        <v>4782</v>
      </c>
      <c r="BM231" s="181">
        <v>33474</v>
      </c>
      <c r="BN231" s="181">
        <v>0</v>
      </c>
      <c r="BO231" s="181">
        <v>0</v>
      </c>
      <c r="BP231" s="181">
        <v>609</v>
      </c>
      <c r="BQ231" s="181">
        <v>2741</v>
      </c>
      <c r="BR231" s="181">
        <v>0</v>
      </c>
      <c r="BS231" s="181">
        <v>0</v>
      </c>
      <c r="BT231" s="181">
        <v>0</v>
      </c>
      <c r="BU231" s="181">
        <v>0</v>
      </c>
      <c r="BV231" s="186"/>
      <c r="BW231" s="186"/>
    </row>
    <row r="232" spans="1:75" x14ac:dyDescent="0.2">
      <c r="A232" s="29">
        <v>40878</v>
      </c>
      <c r="B232" s="184">
        <v>27</v>
      </c>
      <c r="C232" s="35">
        <v>1528</v>
      </c>
      <c r="D232" s="35">
        <v>9769</v>
      </c>
      <c r="E232" s="35">
        <v>107</v>
      </c>
      <c r="F232" s="35">
        <v>25243</v>
      </c>
      <c r="G232" s="35">
        <v>173854</v>
      </c>
      <c r="H232" s="35">
        <v>309</v>
      </c>
      <c r="I232" s="35">
        <v>27598</v>
      </c>
      <c r="J232" s="35">
        <v>173989</v>
      </c>
      <c r="K232" s="35">
        <v>0</v>
      </c>
      <c r="L232" s="28">
        <v>0</v>
      </c>
      <c r="M232" s="181">
        <v>41459</v>
      </c>
      <c r="N232" s="179">
        <v>703</v>
      </c>
      <c r="O232" s="180">
        <v>35950</v>
      </c>
      <c r="P232" s="182">
        <f t="shared" si="3"/>
        <v>54369</v>
      </c>
      <c r="Q232" s="181">
        <v>426</v>
      </c>
      <c r="R232" s="181">
        <v>93851</v>
      </c>
      <c r="S232" s="181">
        <v>547058</v>
      </c>
      <c r="T232" s="181">
        <v>40</v>
      </c>
      <c r="U232" s="181">
        <v>1998</v>
      </c>
      <c r="V232" s="181">
        <v>7590</v>
      </c>
      <c r="W232" s="181">
        <v>137</v>
      </c>
      <c r="X232" s="181">
        <v>31190</v>
      </c>
      <c r="Y232" s="181">
        <v>126549</v>
      </c>
      <c r="Z232" s="181">
        <v>2</v>
      </c>
      <c r="AA232" s="181">
        <v>115</v>
      </c>
      <c r="AB232" s="181">
        <v>518</v>
      </c>
      <c r="AC232" s="181">
        <v>38</v>
      </c>
      <c r="AD232" s="181">
        <v>8120</v>
      </c>
      <c r="AE232" s="181">
        <v>36763</v>
      </c>
      <c r="AF232" s="181">
        <v>776</v>
      </c>
      <c r="AG232" s="181">
        <v>91039</v>
      </c>
      <c r="AH232" s="181">
        <v>483039</v>
      </c>
      <c r="AI232" s="181">
        <v>151</v>
      </c>
      <c r="AJ232" s="181">
        <v>34868</v>
      </c>
      <c r="AK232" s="181">
        <v>175787</v>
      </c>
      <c r="AL232" s="181">
        <v>3</v>
      </c>
      <c r="AM232" s="181">
        <v>491</v>
      </c>
      <c r="AN232" s="181">
        <v>2172</v>
      </c>
      <c r="AO232" s="181">
        <v>11</v>
      </c>
      <c r="AP232" s="181">
        <v>2267</v>
      </c>
      <c r="AQ232" s="181">
        <v>9195</v>
      </c>
      <c r="AR232" s="181">
        <v>95</v>
      </c>
      <c r="AS232" s="181">
        <v>5231</v>
      </c>
      <c r="AT232" s="181">
        <v>28771</v>
      </c>
      <c r="AU232" s="181">
        <v>309</v>
      </c>
      <c r="AV232" s="181">
        <v>27598</v>
      </c>
      <c r="AW232" s="181">
        <v>173989</v>
      </c>
      <c r="AX232" s="181">
        <v>35</v>
      </c>
      <c r="AY232" s="181">
        <v>2406</v>
      </c>
      <c r="AZ232" s="181">
        <v>13263</v>
      </c>
      <c r="BA232" s="181">
        <v>133</v>
      </c>
      <c r="BB232" s="181">
        <v>16053</v>
      </c>
      <c r="BC232" s="181">
        <v>71008</v>
      </c>
      <c r="BD232" s="181">
        <v>31</v>
      </c>
      <c r="BE232" s="181">
        <v>1629</v>
      </c>
      <c r="BF232" s="181">
        <v>6622</v>
      </c>
      <c r="BG232" s="181">
        <v>8</v>
      </c>
      <c r="BH232" s="181">
        <v>496</v>
      </c>
      <c r="BI232" s="181">
        <v>2232</v>
      </c>
      <c r="BJ232" s="181">
        <v>10790</v>
      </c>
      <c r="BK232" s="181">
        <v>59242</v>
      </c>
      <c r="BL232" s="181">
        <v>8749</v>
      </c>
      <c r="BM232" s="181">
        <v>47537</v>
      </c>
      <c r="BN232" s="181">
        <v>0</v>
      </c>
      <c r="BO232" s="181">
        <v>0</v>
      </c>
      <c r="BP232" s="181">
        <v>0</v>
      </c>
      <c r="BQ232" s="181">
        <v>0</v>
      </c>
      <c r="BR232" s="181">
        <v>250</v>
      </c>
      <c r="BS232" s="181">
        <v>875</v>
      </c>
      <c r="BT232" s="181">
        <v>0</v>
      </c>
      <c r="BU232" s="181">
        <v>0</v>
      </c>
      <c r="BV232" s="186"/>
      <c r="BW232" s="186"/>
    </row>
    <row r="233" spans="1:75" x14ac:dyDescent="0.2">
      <c r="A233" s="29">
        <v>40909</v>
      </c>
      <c r="B233" s="184">
        <v>38</v>
      </c>
      <c r="C233" s="35">
        <v>2206</v>
      </c>
      <c r="D233" s="35">
        <v>14823</v>
      </c>
      <c r="E233" s="35">
        <v>75</v>
      </c>
      <c r="F233" s="35">
        <v>21497</v>
      </c>
      <c r="G233" s="35">
        <v>163480</v>
      </c>
      <c r="H233" s="35">
        <v>98</v>
      </c>
      <c r="I233" s="35">
        <v>10855</v>
      </c>
      <c r="J233" s="35">
        <v>73349</v>
      </c>
      <c r="K233" s="35">
        <v>0</v>
      </c>
      <c r="L233" s="35">
        <v>0</v>
      </c>
      <c r="M233" s="181">
        <v>70647</v>
      </c>
      <c r="N233" s="179">
        <v>975</v>
      </c>
      <c r="O233" s="180">
        <v>44365</v>
      </c>
      <c r="P233" s="182">
        <f t="shared" si="3"/>
        <v>34558</v>
      </c>
      <c r="Q233" s="181">
        <v>465</v>
      </c>
      <c r="R233" s="181">
        <v>93408</v>
      </c>
      <c r="S233" s="181">
        <v>523655</v>
      </c>
      <c r="T233" s="181">
        <v>64</v>
      </c>
      <c r="U233" s="181">
        <v>3338</v>
      </c>
      <c r="V233" s="181">
        <v>11800</v>
      </c>
      <c r="W233" s="181">
        <v>111</v>
      </c>
      <c r="X233" s="181">
        <v>21513</v>
      </c>
      <c r="Y233" s="181">
        <v>84049</v>
      </c>
      <c r="Z233" s="181">
        <v>7</v>
      </c>
      <c r="AA233" s="181">
        <v>387</v>
      </c>
      <c r="AB233" s="181">
        <v>1844</v>
      </c>
      <c r="AC233" s="181">
        <v>45</v>
      </c>
      <c r="AD233" s="181">
        <v>11435</v>
      </c>
      <c r="AE233" s="181">
        <v>54242</v>
      </c>
      <c r="AF233" s="181">
        <v>707</v>
      </c>
      <c r="AG233" s="181">
        <v>65411</v>
      </c>
      <c r="AH233" s="181">
        <v>346506</v>
      </c>
      <c r="AI233" s="181">
        <v>155</v>
      </c>
      <c r="AJ233" s="181">
        <v>18328</v>
      </c>
      <c r="AK233" s="181">
        <v>102132</v>
      </c>
      <c r="AL233" s="181">
        <v>276</v>
      </c>
      <c r="AM233" s="181">
        <v>14898</v>
      </c>
      <c r="AN233" s="181">
        <v>62052</v>
      </c>
      <c r="AO233" s="181">
        <v>0</v>
      </c>
      <c r="AP233" s="181">
        <v>0</v>
      </c>
      <c r="AQ233" s="181">
        <v>0</v>
      </c>
      <c r="AR233" s="181">
        <v>0</v>
      </c>
      <c r="AS233" s="181">
        <v>0</v>
      </c>
      <c r="AT233" s="181">
        <v>0</v>
      </c>
      <c r="AU233" s="181">
        <v>98</v>
      </c>
      <c r="AV233" s="181">
        <v>10855</v>
      </c>
      <c r="AW233" s="181">
        <v>73349</v>
      </c>
      <c r="AX233" s="181">
        <v>24</v>
      </c>
      <c r="AY233" s="181">
        <v>1599</v>
      </c>
      <c r="AZ233" s="181">
        <v>6848</v>
      </c>
      <c r="BA233" s="181">
        <v>65</v>
      </c>
      <c r="BB233" s="181">
        <v>5936</v>
      </c>
      <c r="BC233" s="181">
        <v>43269</v>
      </c>
      <c r="BD233" s="181">
        <v>9</v>
      </c>
      <c r="BE233" s="181">
        <v>637</v>
      </c>
      <c r="BF233" s="181">
        <v>2302</v>
      </c>
      <c r="BG233" s="181">
        <v>80</v>
      </c>
      <c r="BH233" s="181">
        <v>13158</v>
      </c>
      <c r="BI233" s="181">
        <v>56554</v>
      </c>
      <c r="BJ233" s="181">
        <v>12401</v>
      </c>
      <c r="BK233" s="181">
        <v>67606</v>
      </c>
      <c r="BL233" s="181">
        <v>0</v>
      </c>
      <c r="BM233" s="181">
        <v>0</v>
      </c>
      <c r="BN233" s="181">
        <v>440</v>
      </c>
      <c r="BO233" s="181">
        <v>2640</v>
      </c>
      <c r="BP233" s="181">
        <v>0</v>
      </c>
      <c r="BQ233" s="181">
        <v>0</v>
      </c>
      <c r="BR233" s="181">
        <v>10147</v>
      </c>
      <c r="BS233" s="181">
        <v>55533</v>
      </c>
      <c r="BT233" s="181">
        <v>0</v>
      </c>
      <c r="BU233" s="181">
        <v>0</v>
      </c>
      <c r="BV233" s="186"/>
      <c r="BW233" s="186"/>
    </row>
    <row r="234" spans="1:75" x14ac:dyDescent="0.2">
      <c r="A234" s="29">
        <v>40940</v>
      </c>
      <c r="B234" s="35">
        <v>15</v>
      </c>
      <c r="C234" s="35">
        <v>896</v>
      </c>
      <c r="D234" s="35">
        <v>6024</v>
      </c>
      <c r="E234" s="35">
        <v>135</v>
      </c>
      <c r="F234" s="35">
        <v>41016</v>
      </c>
      <c r="G234" s="35">
        <v>273328</v>
      </c>
      <c r="H234" s="35">
        <v>151</v>
      </c>
      <c r="I234" s="35">
        <v>13693</v>
      </c>
      <c r="J234" s="35">
        <v>75149</v>
      </c>
      <c r="K234" s="35">
        <v>0</v>
      </c>
      <c r="L234" s="35">
        <v>0</v>
      </c>
      <c r="M234" s="181">
        <v>101822</v>
      </c>
      <c r="N234" s="179">
        <v>698</v>
      </c>
      <c r="O234" s="180">
        <v>36705</v>
      </c>
      <c r="P234" s="182">
        <f t="shared" si="3"/>
        <v>55605</v>
      </c>
      <c r="Q234" s="181">
        <v>678</v>
      </c>
      <c r="R234" s="181">
        <v>153004</v>
      </c>
      <c r="S234" s="181">
        <v>872304</v>
      </c>
      <c r="T234" s="181">
        <v>83</v>
      </c>
      <c r="U234" s="181">
        <v>4218</v>
      </c>
      <c r="V234" s="181">
        <v>10982</v>
      </c>
      <c r="W234" s="181">
        <v>160</v>
      </c>
      <c r="X234" s="181">
        <v>32813</v>
      </c>
      <c r="Y234" s="181">
        <v>153736</v>
      </c>
      <c r="Z234" s="181">
        <v>8</v>
      </c>
      <c r="AA234" s="181">
        <v>451</v>
      </c>
      <c r="AB234" s="181">
        <v>2070</v>
      </c>
      <c r="AC234" s="181">
        <v>40</v>
      </c>
      <c r="AD234" s="181">
        <v>11600</v>
      </c>
      <c r="AE234" s="181">
        <v>53954</v>
      </c>
      <c r="AF234" s="181">
        <v>970</v>
      </c>
      <c r="AG234" s="181">
        <v>86222</v>
      </c>
      <c r="AH234" s="181">
        <v>434272</v>
      </c>
      <c r="AI234" s="181">
        <v>304</v>
      </c>
      <c r="AJ234" s="181">
        <v>22477</v>
      </c>
      <c r="AK234" s="181">
        <v>108253</v>
      </c>
      <c r="AL234" s="181">
        <v>60</v>
      </c>
      <c r="AM234" s="181">
        <v>4994</v>
      </c>
      <c r="AN234" s="181">
        <v>18542</v>
      </c>
      <c r="AO234" s="181">
        <v>2</v>
      </c>
      <c r="AP234" s="181">
        <v>142</v>
      </c>
      <c r="AQ234" s="181">
        <v>639</v>
      </c>
      <c r="AR234" s="181">
        <v>0</v>
      </c>
      <c r="AS234" s="181">
        <v>0</v>
      </c>
      <c r="AT234" s="181">
        <v>0</v>
      </c>
      <c r="AU234" s="181">
        <v>151</v>
      </c>
      <c r="AV234" s="181">
        <v>13693</v>
      </c>
      <c r="AW234" s="181">
        <v>75149</v>
      </c>
      <c r="AX234" s="181">
        <v>30</v>
      </c>
      <c r="AY234" s="181">
        <v>6660</v>
      </c>
      <c r="AZ234" s="181">
        <v>23246</v>
      </c>
      <c r="BA234" s="181">
        <v>369</v>
      </c>
      <c r="BB234" s="181">
        <v>31561</v>
      </c>
      <c r="BC234" s="181">
        <v>180894</v>
      </c>
      <c r="BD234" s="181">
        <v>12</v>
      </c>
      <c r="BE234" s="181">
        <v>2064</v>
      </c>
      <c r="BF234" s="181">
        <v>8256</v>
      </c>
      <c r="BG234" s="181">
        <v>42</v>
      </c>
      <c r="BH234" s="181">
        <v>4631</v>
      </c>
      <c r="BI234" s="181">
        <v>19293</v>
      </c>
      <c r="BJ234" s="181">
        <v>7773</v>
      </c>
      <c r="BK234" s="181">
        <v>31605</v>
      </c>
      <c r="BL234" s="181">
        <v>0</v>
      </c>
      <c r="BM234" s="181">
        <v>0</v>
      </c>
      <c r="BN234" s="181">
        <v>70</v>
      </c>
      <c r="BO234" s="181">
        <v>420</v>
      </c>
      <c r="BP234" s="181">
        <v>0</v>
      </c>
      <c r="BQ234" s="181">
        <v>0</v>
      </c>
      <c r="BR234" s="181">
        <v>1338</v>
      </c>
      <c r="BS234" s="181">
        <v>7020</v>
      </c>
      <c r="BT234" s="181">
        <v>0</v>
      </c>
      <c r="BU234" s="181">
        <v>0</v>
      </c>
      <c r="BV234" s="186"/>
      <c r="BW234" s="186"/>
    </row>
    <row r="235" spans="1:75" x14ac:dyDescent="0.2">
      <c r="A235" s="29">
        <v>40969</v>
      </c>
      <c r="B235" s="35">
        <v>24</v>
      </c>
      <c r="C235" s="35">
        <v>1301</v>
      </c>
      <c r="D235" s="35">
        <v>8261</v>
      </c>
      <c r="E235" s="35">
        <v>111</v>
      </c>
      <c r="F235" s="35">
        <v>33677</v>
      </c>
      <c r="G235" s="35">
        <v>242334</v>
      </c>
      <c r="H235" s="35">
        <v>48</v>
      </c>
      <c r="I235" s="35">
        <v>8032</v>
      </c>
      <c r="J235" s="35">
        <v>54406</v>
      </c>
      <c r="K235" s="35">
        <v>0</v>
      </c>
      <c r="L235" s="35">
        <v>0</v>
      </c>
      <c r="M235" s="181">
        <v>96579</v>
      </c>
      <c r="N235" s="179">
        <v>636</v>
      </c>
      <c r="O235" s="180">
        <v>33438</v>
      </c>
      <c r="P235" s="182">
        <f t="shared" si="3"/>
        <v>43010</v>
      </c>
      <c r="Q235" s="181">
        <v>512</v>
      </c>
      <c r="R235" s="181">
        <v>112628</v>
      </c>
      <c r="S235" s="181">
        <v>657095</v>
      </c>
      <c r="T235" s="181">
        <v>32</v>
      </c>
      <c r="U235" s="181">
        <v>1870</v>
      </c>
      <c r="V235" s="181">
        <v>6262</v>
      </c>
      <c r="W235" s="181">
        <v>157</v>
      </c>
      <c r="X235" s="181">
        <v>32917</v>
      </c>
      <c r="Y235" s="181">
        <v>138284</v>
      </c>
      <c r="Z235" s="181">
        <v>14</v>
      </c>
      <c r="AA235" s="181">
        <v>914</v>
      </c>
      <c r="AB235" s="181">
        <v>5610</v>
      </c>
      <c r="AC235" s="181">
        <v>40</v>
      </c>
      <c r="AD235" s="181">
        <v>9432</v>
      </c>
      <c r="AE235" s="181">
        <v>47752</v>
      </c>
      <c r="AF235" s="181">
        <v>1111</v>
      </c>
      <c r="AG235" s="181">
        <v>101143</v>
      </c>
      <c r="AH235" s="181">
        <v>548906</v>
      </c>
      <c r="AI235" s="181">
        <v>265</v>
      </c>
      <c r="AJ235" s="181">
        <v>23385</v>
      </c>
      <c r="AK235" s="181">
        <v>118408</v>
      </c>
      <c r="AL235" s="181">
        <v>77</v>
      </c>
      <c r="AM235" s="181">
        <v>5331</v>
      </c>
      <c r="AN235" s="181">
        <v>23765</v>
      </c>
      <c r="AO235" s="181">
        <v>0</v>
      </c>
      <c r="AP235" s="181">
        <v>0</v>
      </c>
      <c r="AQ235" s="181">
        <v>0</v>
      </c>
      <c r="AR235" s="181">
        <v>86</v>
      </c>
      <c r="AS235" s="181">
        <v>6603</v>
      </c>
      <c r="AT235" s="181">
        <v>34077</v>
      </c>
      <c r="AU235" s="181">
        <v>48</v>
      </c>
      <c r="AV235" s="181">
        <v>8032</v>
      </c>
      <c r="AW235" s="181">
        <v>54406</v>
      </c>
      <c r="AX235" s="181">
        <v>90</v>
      </c>
      <c r="AY235" s="181">
        <v>4856</v>
      </c>
      <c r="AZ235" s="181">
        <v>21294</v>
      </c>
      <c r="BA235" s="181">
        <v>437</v>
      </c>
      <c r="BB235" s="181">
        <v>40751</v>
      </c>
      <c r="BC235" s="181">
        <v>236837</v>
      </c>
      <c r="BD235" s="181">
        <v>77</v>
      </c>
      <c r="BE235" s="181">
        <v>8934</v>
      </c>
      <c r="BF235" s="181">
        <v>45760</v>
      </c>
      <c r="BG235" s="181">
        <v>31</v>
      </c>
      <c r="BH235" s="181">
        <v>3251</v>
      </c>
      <c r="BI235" s="181">
        <v>14359</v>
      </c>
      <c r="BJ235" s="181">
        <v>3491</v>
      </c>
      <c r="BK235" s="181">
        <v>20114</v>
      </c>
      <c r="BL235" s="181">
        <v>2606</v>
      </c>
      <c r="BM235" s="181">
        <v>13655</v>
      </c>
      <c r="BN235" s="181">
        <v>190</v>
      </c>
      <c r="BO235" s="181">
        <v>1140</v>
      </c>
      <c r="BP235" s="181">
        <v>0</v>
      </c>
      <c r="BQ235" s="181">
        <v>0</v>
      </c>
      <c r="BR235" s="181">
        <v>0</v>
      </c>
      <c r="BS235" s="181">
        <v>0</v>
      </c>
      <c r="BT235" s="181">
        <v>0</v>
      </c>
      <c r="BU235" s="181">
        <v>0</v>
      </c>
      <c r="BV235" s="186"/>
      <c r="BW235" s="186"/>
    </row>
    <row r="236" spans="1:75" x14ac:dyDescent="0.2">
      <c r="A236" s="29">
        <v>41000</v>
      </c>
      <c r="B236" s="35">
        <v>23</v>
      </c>
      <c r="C236" s="35">
        <v>1382</v>
      </c>
      <c r="D236" s="35">
        <v>8923</v>
      </c>
      <c r="E236" s="35">
        <v>82</v>
      </c>
      <c r="F236" s="35">
        <v>22016</v>
      </c>
      <c r="G236" s="35">
        <v>141642</v>
      </c>
      <c r="H236" s="35">
        <v>66</v>
      </c>
      <c r="I236" s="35">
        <v>17410</v>
      </c>
      <c r="J236" s="35">
        <v>101395</v>
      </c>
      <c r="K236" s="35">
        <v>0</v>
      </c>
      <c r="L236" s="35">
        <v>0</v>
      </c>
      <c r="M236" s="181"/>
      <c r="O236" s="180">
        <v>33438</v>
      </c>
      <c r="P236" s="182">
        <f t="shared" si="3"/>
        <v>40808</v>
      </c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  <c r="BA236" s="181"/>
      <c r="BB236" s="181"/>
      <c r="BC236" s="181"/>
      <c r="BD236" s="181"/>
      <c r="BE236" s="181"/>
      <c r="BF236" s="181"/>
      <c r="BG236" s="181"/>
      <c r="BH236" s="181"/>
      <c r="BI236" s="181"/>
      <c r="BJ236" s="181"/>
      <c r="BK236" s="181"/>
      <c r="BL236" s="181"/>
      <c r="BM236" s="181"/>
      <c r="BN236" s="181"/>
      <c r="BO236" s="181"/>
      <c r="BP236" s="181"/>
      <c r="BQ236" s="181"/>
      <c r="BR236" s="181"/>
      <c r="BS236" s="181"/>
      <c r="BT236" s="181"/>
      <c r="BU236" s="181"/>
      <c r="BV236" s="186"/>
      <c r="BW236" s="186"/>
    </row>
    <row r="237" spans="1:75" x14ac:dyDescent="0.2">
      <c r="A237" s="29">
        <v>41030</v>
      </c>
      <c r="B237" s="35">
        <v>67</v>
      </c>
      <c r="C237" s="35">
        <v>4019</v>
      </c>
      <c r="D237" s="35">
        <v>19604</v>
      </c>
      <c r="E237" s="35">
        <v>114</v>
      </c>
      <c r="F237" s="35">
        <v>29305</v>
      </c>
      <c r="G237" s="35">
        <v>212339</v>
      </c>
      <c r="H237" s="35">
        <v>123</v>
      </c>
      <c r="I237" s="35">
        <v>18528</v>
      </c>
      <c r="J237" s="35">
        <v>128918</v>
      </c>
      <c r="K237" s="35">
        <v>0</v>
      </c>
      <c r="L237" s="35">
        <v>0</v>
      </c>
      <c r="M237" s="181"/>
      <c r="O237" s="180"/>
      <c r="P237" s="182">
        <f t="shared" si="3"/>
        <v>51852</v>
      </c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1"/>
      <c r="BE237" s="181"/>
      <c r="BF237" s="181"/>
      <c r="BG237" s="181"/>
      <c r="BH237" s="181"/>
      <c r="BI237" s="181"/>
      <c r="BJ237" s="181"/>
      <c r="BK237" s="181"/>
      <c r="BL237" s="181"/>
      <c r="BM237" s="181"/>
      <c r="BN237" s="181"/>
      <c r="BO237" s="181"/>
      <c r="BP237" s="181"/>
      <c r="BQ237" s="181"/>
      <c r="BR237" s="181"/>
      <c r="BS237" s="181"/>
      <c r="BT237" s="181"/>
      <c r="BU237" s="181"/>
      <c r="BV237" s="186"/>
      <c r="BW237" s="186"/>
    </row>
    <row r="238" spans="1:75" x14ac:dyDescent="0.2">
      <c r="A238" s="29">
        <v>41061</v>
      </c>
      <c r="B238" s="35">
        <v>23</v>
      </c>
      <c r="C238" s="35">
        <v>1250</v>
      </c>
      <c r="D238" s="35">
        <v>7277</v>
      </c>
      <c r="E238" s="35">
        <v>125</v>
      </c>
      <c r="F238" s="35">
        <v>36202</v>
      </c>
      <c r="G238" s="35">
        <v>244724</v>
      </c>
      <c r="H238" s="35">
        <v>117</v>
      </c>
      <c r="I238" s="35">
        <v>16020</v>
      </c>
      <c r="J238" s="35">
        <v>86943</v>
      </c>
      <c r="K238" s="35">
        <v>0</v>
      </c>
      <c r="L238" s="35">
        <v>0</v>
      </c>
      <c r="M238" s="181"/>
      <c r="O238" s="180"/>
      <c r="P238" s="182">
        <f t="shared" si="3"/>
        <v>53472</v>
      </c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  <c r="BA238" s="181"/>
      <c r="BB238" s="181"/>
      <c r="BC238" s="181"/>
      <c r="BD238" s="181"/>
      <c r="BE238" s="181"/>
      <c r="BF238" s="181"/>
      <c r="BG238" s="181"/>
      <c r="BH238" s="181"/>
      <c r="BI238" s="181"/>
      <c r="BJ238" s="181"/>
      <c r="BK238" s="181"/>
      <c r="BL238" s="181"/>
      <c r="BM238" s="181"/>
      <c r="BN238" s="181"/>
      <c r="BO238" s="181"/>
      <c r="BP238" s="181"/>
      <c r="BQ238" s="181"/>
      <c r="BR238" s="181"/>
      <c r="BS238" s="181"/>
      <c r="BT238" s="181"/>
      <c r="BU238" s="181"/>
      <c r="BV238" s="186"/>
      <c r="BW238" s="186"/>
    </row>
    <row r="239" spans="1:75" x14ac:dyDescent="0.2">
      <c r="A239" s="29">
        <v>41091</v>
      </c>
      <c r="B239" s="35">
        <v>34</v>
      </c>
      <c r="C239" s="35">
        <v>1947</v>
      </c>
      <c r="D239" s="35">
        <v>10616</v>
      </c>
      <c r="E239" s="35">
        <v>113</v>
      </c>
      <c r="F239" s="35">
        <v>29749</v>
      </c>
      <c r="G239" s="35">
        <v>216008</v>
      </c>
      <c r="H239" s="35">
        <v>67</v>
      </c>
      <c r="I239" s="35">
        <v>9278</v>
      </c>
      <c r="J239" s="35">
        <v>55837</v>
      </c>
      <c r="K239" s="35">
        <v>1245</v>
      </c>
      <c r="L239" s="35">
        <v>5891</v>
      </c>
      <c r="M239" s="181"/>
      <c r="O239" s="180"/>
      <c r="P239" s="182">
        <f t="shared" si="3"/>
        <v>42219</v>
      </c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  <c r="BA239" s="181"/>
      <c r="BB239" s="181"/>
      <c r="BC239" s="181"/>
      <c r="BD239" s="181"/>
      <c r="BE239" s="181"/>
      <c r="BF239" s="181"/>
      <c r="BG239" s="181"/>
      <c r="BH239" s="181"/>
      <c r="BI239" s="181"/>
      <c r="BJ239" s="181"/>
      <c r="BK239" s="181"/>
      <c r="BL239" s="181"/>
      <c r="BM239" s="181"/>
      <c r="BN239" s="181"/>
      <c r="BO239" s="181"/>
      <c r="BP239" s="181"/>
      <c r="BQ239" s="181"/>
      <c r="BR239" s="181"/>
      <c r="BS239" s="181"/>
      <c r="BT239" s="181"/>
      <c r="BU239" s="181"/>
      <c r="BV239" s="186"/>
      <c r="BW239" s="186"/>
    </row>
    <row r="240" spans="1:75" x14ac:dyDescent="0.2">
      <c r="A240" s="29">
        <v>41122</v>
      </c>
      <c r="B240" s="35">
        <v>28</v>
      </c>
      <c r="C240" s="35">
        <v>1536</v>
      </c>
      <c r="D240" s="35">
        <v>9644</v>
      </c>
      <c r="E240" s="35">
        <v>114</v>
      </c>
      <c r="F240" s="35">
        <v>34665</v>
      </c>
      <c r="G240" s="35">
        <v>248064</v>
      </c>
      <c r="H240" s="35">
        <v>69</v>
      </c>
      <c r="I240" s="35">
        <v>17024</v>
      </c>
      <c r="J240" s="35">
        <v>107082</v>
      </c>
      <c r="K240" s="35">
        <v>0</v>
      </c>
      <c r="L240" s="35">
        <v>0</v>
      </c>
      <c r="M240" s="181"/>
      <c r="O240" s="180"/>
      <c r="P240" s="182">
        <f t="shared" si="3"/>
        <v>53225</v>
      </c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  <c r="BA240" s="181"/>
      <c r="BB240" s="181"/>
      <c r="BC240" s="181"/>
      <c r="BD240" s="181"/>
      <c r="BE240" s="181"/>
      <c r="BF240" s="181"/>
      <c r="BG240" s="181"/>
      <c r="BH240" s="181"/>
      <c r="BI240" s="181"/>
      <c r="BJ240" s="181"/>
      <c r="BK240" s="181"/>
      <c r="BL240" s="181"/>
      <c r="BM240" s="181"/>
      <c r="BN240" s="181"/>
      <c r="BO240" s="181"/>
      <c r="BP240" s="181"/>
      <c r="BQ240" s="181"/>
      <c r="BR240" s="181"/>
      <c r="BS240" s="181"/>
      <c r="BT240" s="181"/>
      <c r="BU240" s="181"/>
      <c r="BV240" s="186"/>
      <c r="BW240" s="186"/>
    </row>
    <row r="241" spans="1:75" x14ac:dyDescent="0.2">
      <c r="A241" s="29">
        <v>41153</v>
      </c>
      <c r="B241" s="35">
        <v>470</v>
      </c>
      <c r="C241" s="35">
        <v>19112</v>
      </c>
      <c r="D241" s="35">
        <v>34861</v>
      </c>
      <c r="E241" s="35">
        <v>108</v>
      </c>
      <c r="F241" s="35">
        <v>32574</v>
      </c>
      <c r="G241" s="35">
        <v>228188</v>
      </c>
      <c r="H241" s="35">
        <v>116</v>
      </c>
      <c r="I241" s="35">
        <v>25281</v>
      </c>
      <c r="J241" s="35">
        <v>187246</v>
      </c>
      <c r="K241" s="35">
        <v>0</v>
      </c>
      <c r="L241" s="35">
        <v>0</v>
      </c>
      <c r="M241" s="181"/>
      <c r="O241" s="180"/>
      <c r="P241" s="182">
        <f t="shared" si="3"/>
        <v>76967</v>
      </c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  <c r="BA241" s="181"/>
      <c r="BB241" s="181"/>
      <c r="BC241" s="181"/>
      <c r="BD241" s="181"/>
      <c r="BE241" s="181"/>
      <c r="BF241" s="181"/>
      <c r="BG241" s="181"/>
      <c r="BH241" s="181"/>
      <c r="BI241" s="181"/>
      <c r="BJ241" s="181"/>
      <c r="BK241" s="181"/>
      <c r="BL241" s="181"/>
      <c r="BM241" s="181"/>
      <c r="BN241" s="181"/>
      <c r="BO241" s="181"/>
      <c r="BP241" s="181"/>
      <c r="BQ241" s="181"/>
      <c r="BR241" s="181"/>
      <c r="BS241" s="181"/>
      <c r="BT241" s="181"/>
      <c r="BU241" s="181"/>
      <c r="BV241" s="186"/>
      <c r="BW241" s="186"/>
    </row>
    <row r="242" spans="1:75" x14ac:dyDescent="0.2">
      <c r="A242" s="29">
        <v>41183</v>
      </c>
      <c r="B242" s="35">
        <v>26</v>
      </c>
      <c r="C242" s="35">
        <v>1600</v>
      </c>
      <c r="D242" s="35">
        <v>11369</v>
      </c>
      <c r="E242" s="35">
        <v>94</v>
      </c>
      <c r="F242" s="35">
        <v>28170</v>
      </c>
      <c r="G242" s="35">
        <v>197502</v>
      </c>
      <c r="H242" s="35">
        <v>201</v>
      </c>
      <c r="I242" s="35">
        <v>17718</v>
      </c>
      <c r="J242" s="35">
        <v>137171</v>
      </c>
      <c r="K242" s="35">
        <v>0</v>
      </c>
      <c r="L242" s="35">
        <v>0</v>
      </c>
      <c r="M242" s="181"/>
      <c r="O242" s="180"/>
      <c r="P242" s="182">
        <f t="shared" si="3"/>
        <v>47488</v>
      </c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  <c r="BA242" s="181"/>
      <c r="BB242" s="181"/>
      <c r="BC242" s="181"/>
      <c r="BD242" s="181"/>
      <c r="BE242" s="181"/>
      <c r="BF242" s="181"/>
      <c r="BG242" s="181"/>
      <c r="BH242" s="181"/>
      <c r="BI242" s="181"/>
      <c r="BJ242" s="181"/>
      <c r="BK242" s="181"/>
      <c r="BL242" s="181"/>
      <c r="BM242" s="181"/>
      <c r="BN242" s="181"/>
      <c r="BO242" s="181"/>
      <c r="BP242" s="181"/>
      <c r="BQ242" s="181"/>
      <c r="BR242" s="181"/>
      <c r="BS242" s="181"/>
      <c r="BT242" s="181"/>
      <c r="BU242" s="181"/>
      <c r="BV242" s="186"/>
      <c r="BW242" s="186"/>
    </row>
    <row r="243" spans="1:75" x14ac:dyDescent="0.2">
      <c r="A243" s="29">
        <v>41214</v>
      </c>
      <c r="B243" s="35">
        <v>29</v>
      </c>
      <c r="C243" s="35">
        <v>1638</v>
      </c>
      <c r="D243" s="35">
        <v>9716</v>
      </c>
      <c r="E243" s="35">
        <v>162</v>
      </c>
      <c r="F243" s="35">
        <v>47890</v>
      </c>
      <c r="G243" s="35">
        <v>338556</v>
      </c>
      <c r="H243" s="35">
        <v>568</v>
      </c>
      <c r="I243" s="35">
        <v>39346</v>
      </c>
      <c r="J243" s="35">
        <v>321280</v>
      </c>
      <c r="K243" s="35">
        <v>1816</v>
      </c>
      <c r="L243" s="35">
        <v>8169</v>
      </c>
      <c r="M243" s="181"/>
      <c r="O243" s="180"/>
      <c r="P243" s="182">
        <f t="shared" si="3"/>
        <v>90690</v>
      </c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  <c r="BA243" s="181"/>
      <c r="BB243" s="181"/>
      <c r="BC243" s="181"/>
      <c r="BD243" s="181"/>
      <c r="BE243" s="181"/>
      <c r="BF243" s="181"/>
      <c r="BG243" s="181"/>
      <c r="BH243" s="181"/>
      <c r="BI243" s="181"/>
      <c r="BJ243" s="181"/>
      <c r="BK243" s="181"/>
      <c r="BL243" s="181"/>
      <c r="BM243" s="181"/>
      <c r="BN243" s="181"/>
      <c r="BO243" s="181"/>
      <c r="BP243" s="181"/>
      <c r="BQ243" s="181"/>
      <c r="BR243" s="181"/>
      <c r="BS243" s="181"/>
      <c r="BT243" s="181"/>
      <c r="BU243" s="181"/>
      <c r="BV243" s="186"/>
      <c r="BW243" s="186"/>
    </row>
    <row r="244" spans="1:75" x14ac:dyDescent="0.2">
      <c r="A244" s="29">
        <v>41244</v>
      </c>
      <c r="B244" s="35">
        <v>23</v>
      </c>
      <c r="C244" s="35">
        <v>1273</v>
      </c>
      <c r="D244" s="35">
        <v>9314</v>
      </c>
      <c r="E244" s="35">
        <v>66</v>
      </c>
      <c r="F244" s="35">
        <v>19367</v>
      </c>
      <c r="G244" s="35">
        <v>133213</v>
      </c>
      <c r="H244" s="35">
        <v>57</v>
      </c>
      <c r="I244" s="35">
        <v>7430</v>
      </c>
      <c r="J244" s="35">
        <v>39708</v>
      </c>
      <c r="K244" s="35">
        <v>499</v>
      </c>
      <c r="L244" s="35">
        <v>2226</v>
      </c>
      <c r="M244" s="181"/>
      <c r="O244" s="180"/>
      <c r="P244" s="182">
        <f t="shared" si="3"/>
        <v>28569</v>
      </c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1"/>
      <c r="BB244" s="181"/>
      <c r="BC244" s="181"/>
      <c r="BD244" s="181"/>
      <c r="BE244" s="181"/>
      <c r="BF244" s="181"/>
      <c r="BG244" s="181"/>
      <c r="BH244" s="181"/>
      <c r="BI244" s="181"/>
      <c r="BJ244" s="181"/>
      <c r="BK244" s="181"/>
      <c r="BL244" s="181"/>
      <c r="BM244" s="181"/>
      <c r="BN244" s="181"/>
      <c r="BO244" s="181"/>
      <c r="BP244" s="181"/>
      <c r="BQ244" s="181"/>
      <c r="BR244" s="181"/>
      <c r="BS244" s="181"/>
      <c r="BT244" s="181"/>
      <c r="BU244" s="181"/>
      <c r="BV244" s="186"/>
      <c r="BW244" s="186"/>
    </row>
    <row r="245" spans="1:75" x14ac:dyDescent="0.2">
      <c r="A245" s="29">
        <v>41275</v>
      </c>
      <c r="B245" s="35">
        <v>19</v>
      </c>
      <c r="C245" s="35">
        <v>1125</v>
      </c>
      <c r="D245" s="35">
        <v>7691</v>
      </c>
      <c r="E245" s="35">
        <v>67</v>
      </c>
      <c r="F245" s="35">
        <v>19956</v>
      </c>
      <c r="G245" s="35">
        <v>145094</v>
      </c>
      <c r="H245" s="35">
        <v>37</v>
      </c>
      <c r="I245" s="35">
        <v>7991</v>
      </c>
      <c r="J245" s="35">
        <v>52923</v>
      </c>
      <c r="K245" s="35">
        <v>2810</v>
      </c>
      <c r="L245" s="35">
        <v>11939</v>
      </c>
      <c r="M245" s="181"/>
      <c r="O245" s="180"/>
      <c r="P245" s="182">
        <f t="shared" si="3"/>
        <v>31882</v>
      </c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BM245" s="181"/>
      <c r="BN245" s="181"/>
      <c r="BO245" s="181"/>
      <c r="BP245" s="181"/>
      <c r="BQ245" s="181"/>
      <c r="BR245" s="181"/>
      <c r="BS245" s="181"/>
      <c r="BT245" s="181"/>
      <c r="BU245" s="181"/>
      <c r="BV245" s="186"/>
      <c r="BW245" s="186"/>
    </row>
    <row r="246" spans="1:75" x14ac:dyDescent="0.2">
      <c r="A246" s="29">
        <v>41306</v>
      </c>
      <c r="B246" s="35">
        <v>31</v>
      </c>
      <c r="C246" s="35">
        <v>1804</v>
      </c>
      <c r="D246" s="35">
        <v>9994</v>
      </c>
      <c r="E246" s="35">
        <v>84</v>
      </c>
      <c r="F246" s="35">
        <v>25033</v>
      </c>
      <c r="G246" s="35">
        <v>187536</v>
      </c>
      <c r="H246" s="35">
        <v>62</v>
      </c>
      <c r="I246" s="35">
        <v>9686</v>
      </c>
      <c r="J246" s="35">
        <v>60951</v>
      </c>
      <c r="K246" s="35">
        <v>0</v>
      </c>
      <c r="L246" s="35">
        <v>0</v>
      </c>
      <c r="M246" s="181"/>
      <c r="O246" s="180"/>
      <c r="P246" s="182">
        <f t="shared" si="3"/>
        <v>36523</v>
      </c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1"/>
      <c r="BE246" s="181"/>
      <c r="BF246" s="181"/>
      <c r="BG246" s="181"/>
      <c r="BH246" s="181"/>
      <c r="BI246" s="181"/>
      <c r="BJ246" s="181"/>
      <c r="BK246" s="181"/>
      <c r="BL246" s="181"/>
      <c r="BM246" s="181"/>
      <c r="BN246" s="181"/>
      <c r="BO246" s="181"/>
      <c r="BP246" s="181"/>
      <c r="BQ246" s="181"/>
      <c r="BR246" s="181"/>
      <c r="BS246" s="181"/>
      <c r="BT246" s="181"/>
      <c r="BU246" s="181"/>
      <c r="BV246" s="186"/>
      <c r="BW246" s="186"/>
    </row>
    <row r="247" spans="1:75" x14ac:dyDescent="0.2">
      <c r="A247" s="29">
        <v>41334</v>
      </c>
      <c r="B247" s="35">
        <v>26</v>
      </c>
      <c r="C247" s="35">
        <v>1620</v>
      </c>
      <c r="D247" s="35">
        <v>9360</v>
      </c>
      <c r="E247" s="35">
        <v>119</v>
      </c>
      <c r="F247" s="35">
        <v>38777</v>
      </c>
      <c r="G247" s="35">
        <v>267599</v>
      </c>
      <c r="H247" s="35">
        <v>310</v>
      </c>
      <c r="I247" s="35">
        <v>38052</v>
      </c>
      <c r="J247" s="35">
        <v>290839</v>
      </c>
      <c r="K247" s="35">
        <v>0</v>
      </c>
      <c r="L247" s="35">
        <v>0</v>
      </c>
      <c r="M247" s="181"/>
      <c r="O247" s="180"/>
      <c r="P247" s="182">
        <f t="shared" si="3"/>
        <v>78449</v>
      </c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81"/>
      <c r="BN247" s="181"/>
      <c r="BO247" s="181"/>
      <c r="BP247" s="181"/>
      <c r="BQ247" s="181"/>
      <c r="BR247" s="181"/>
      <c r="BS247" s="181"/>
      <c r="BT247" s="181"/>
      <c r="BU247" s="181"/>
      <c r="BV247" s="186"/>
      <c r="BW247" s="186"/>
    </row>
    <row r="248" spans="1:75" x14ac:dyDescent="0.2">
      <c r="A248" s="29">
        <v>41365</v>
      </c>
      <c r="B248" s="35">
        <v>44</v>
      </c>
      <c r="C248" s="35">
        <v>2604</v>
      </c>
      <c r="D248" s="35">
        <v>18910</v>
      </c>
      <c r="E248" s="35">
        <v>99</v>
      </c>
      <c r="F248" s="35">
        <v>27020</v>
      </c>
      <c r="G248" s="35">
        <v>177156</v>
      </c>
      <c r="H248" s="35">
        <v>59</v>
      </c>
      <c r="I248" s="35">
        <v>7411</v>
      </c>
      <c r="J248" s="35">
        <v>52607</v>
      </c>
      <c r="K248" s="35">
        <v>366</v>
      </c>
      <c r="L248" s="35">
        <v>3148</v>
      </c>
      <c r="M248" s="181"/>
      <c r="O248" s="180"/>
      <c r="P248" s="182">
        <f t="shared" si="3"/>
        <v>37401</v>
      </c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  <c r="BM248" s="181"/>
      <c r="BN248" s="181"/>
      <c r="BO248" s="181"/>
      <c r="BP248" s="181"/>
      <c r="BQ248" s="181"/>
      <c r="BR248" s="181"/>
      <c r="BS248" s="181"/>
      <c r="BT248" s="181"/>
      <c r="BU248" s="181"/>
      <c r="BV248" s="186"/>
      <c r="BW248" s="186"/>
    </row>
    <row r="249" spans="1:75" x14ac:dyDescent="0.2">
      <c r="A249" s="29">
        <v>41395</v>
      </c>
      <c r="B249" s="35">
        <v>134</v>
      </c>
      <c r="C249" s="35">
        <v>4627</v>
      </c>
      <c r="D249" s="35">
        <v>15639</v>
      </c>
      <c r="E249" s="35">
        <v>122</v>
      </c>
      <c r="F249" s="35">
        <v>38590</v>
      </c>
      <c r="G249" s="35">
        <v>281285</v>
      </c>
      <c r="H249" s="35">
        <v>645</v>
      </c>
      <c r="I249" s="35">
        <v>42766</v>
      </c>
      <c r="J249" s="35">
        <v>229039</v>
      </c>
      <c r="K249" s="35">
        <v>0</v>
      </c>
      <c r="L249" s="35">
        <v>0</v>
      </c>
      <c r="M249" s="181"/>
      <c r="O249" s="180"/>
      <c r="P249" s="182">
        <f t="shared" si="3"/>
        <v>85983</v>
      </c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181"/>
      <c r="BI249" s="181"/>
      <c r="BJ249" s="181"/>
      <c r="BK249" s="181"/>
      <c r="BL249" s="181"/>
      <c r="BM249" s="181"/>
      <c r="BN249" s="181"/>
      <c r="BO249" s="181"/>
      <c r="BP249" s="181"/>
      <c r="BQ249" s="181"/>
      <c r="BR249" s="181"/>
      <c r="BS249" s="181"/>
      <c r="BT249" s="181"/>
      <c r="BU249" s="181"/>
      <c r="BV249" s="186"/>
      <c r="BW249" s="186"/>
    </row>
    <row r="250" spans="1:75" x14ac:dyDescent="0.2">
      <c r="A250" s="29">
        <v>41426</v>
      </c>
      <c r="B250" s="35">
        <v>25</v>
      </c>
      <c r="C250" s="35">
        <v>1474</v>
      </c>
      <c r="D250" s="35">
        <v>9682</v>
      </c>
      <c r="E250" s="35">
        <v>94</v>
      </c>
      <c r="F250" s="35">
        <v>28494</v>
      </c>
      <c r="G250" s="35">
        <v>212464</v>
      </c>
      <c r="H250" s="35">
        <v>67</v>
      </c>
      <c r="I250" s="35">
        <v>15849</v>
      </c>
      <c r="J250" s="35">
        <v>105174</v>
      </c>
      <c r="K250" s="35">
        <v>0</v>
      </c>
      <c r="L250" s="35">
        <v>0</v>
      </c>
      <c r="M250" s="181"/>
      <c r="O250" s="180"/>
      <c r="P250" s="182">
        <f t="shared" si="3"/>
        <v>45817</v>
      </c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1"/>
      <c r="BE250" s="181"/>
      <c r="BF250" s="181"/>
      <c r="BG250" s="181"/>
      <c r="BH250" s="181"/>
      <c r="BI250" s="181"/>
      <c r="BJ250" s="181"/>
      <c r="BK250" s="181"/>
      <c r="BL250" s="181"/>
      <c r="BM250" s="181"/>
      <c r="BN250" s="181"/>
      <c r="BO250" s="181"/>
      <c r="BP250" s="181"/>
      <c r="BQ250" s="181"/>
      <c r="BR250" s="181"/>
      <c r="BS250" s="181"/>
      <c r="BT250" s="181"/>
      <c r="BU250" s="181"/>
      <c r="BV250" s="186"/>
      <c r="BW250" s="186"/>
    </row>
    <row r="251" spans="1:75" x14ac:dyDescent="0.2">
      <c r="A251" s="29">
        <v>41456</v>
      </c>
      <c r="B251" s="35">
        <v>555</v>
      </c>
      <c r="C251" s="35">
        <v>21830</v>
      </c>
      <c r="D251" s="35">
        <v>54474</v>
      </c>
      <c r="E251" s="35">
        <v>100</v>
      </c>
      <c r="F251" s="35">
        <v>27155</v>
      </c>
      <c r="G251" s="35">
        <v>185082</v>
      </c>
      <c r="H251" s="35">
        <v>43</v>
      </c>
      <c r="I251" s="35">
        <v>7528</v>
      </c>
      <c r="J251" s="35">
        <v>54288</v>
      </c>
      <c r="K251" s="35">
        <v>90140</v>
      </c>
      <c r="L251" s="35">
        <v>829289</v>
      </c>
      <c r="M251" s="181"/>
      <c r="O251" s="180"/>
      <c r="P251" s="182">
        <f t="shared" si="3"/>
        <v>146653</v>
      </c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  <c r="BE251" s="181"/>
      <c r="BF251" s="181"/>
      <c r="BG251" s="181"/>
      <c r="BH251" s="181"/>
      <c r="BI251" s="181"/>
      <c r="BJ251" s="181"/>
      <c r="BK251" s="181"/>
      <c r="BL251" s="181"/>
      <c r="BM251" s="181"/>
      <c r="BN251" s="181"/>
      <c r="BO251" s="181"/>
      <c r="BP251" s="181"/>
      <c r="BQ251" s="181"/>
      <c r="BR251" s="181"/>
      <c r="BS251" s="181"/>
      <c r="BT251" s="181"/>
      <c r="BU251" s="181"/>
      <c r="BV251" s="186"/>
      <c r="BW251" s="186"/>
    </row>
    <row r="252" spans="1:75" x14ac:dyDescent="0.2">
      <c r="A252" s="29">
        <v>41487</v>
      </c>
      <c r="B252" s="35">
        <v>36</v>
      </c>
      <c r="C252" s="35">
        <v>2102</v>
      </c>
      <c r="D252" s="35">
        <v>14678</v>
      </c>
      <c r="E252" s="35">
        <v>129</v>
      </c>
      <c r="F252" s="35">
        <v>36577</v>
      </c>
      <c r="G252" s="35">
        <v>279860</v>
      </c>
      <c r="H252" s="35">
        <v>91</v>
      </c>
      <c r="I252" s="35">
        <v>12421</v>
      </c>
      <c r="J252" s="35">
        <v>91505</v>
      </c>
      <c r="K252" s="35">
        <v>0</v>
      </c>
      <c r="L252" s="35">
        <v>0</v>
      </c>
      <c r="M252" s="181"/>
      <c r="O252" s="180"/>
      <c r="P252" s="182">
        <f t="shared" si="3"/>
        <v>51100</v>
      </c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  <c r="BM252" s="181"/>
      <c r="BN252" s="181"/>
      <c r="BO252" s="181"/>
      <c r="BP252" s="181"/>
      <c r="BQ252" s="181"/>
      <c r="BR252" s="181"/>
      <c r="BS252" s="181"/>
      <c r="BT252" s="181"/>
      <c r="BU252" s="181"/>
      <c r="BV252" s="186"/>
      <c r="BW252" s="186"/>
    </row>
    <row r="253" spans="1:75" x14ac:dyDescent="0.2">
      <c r="A253" s="29">
        <v>41518</v>
      </c>
      <c r="B253" s="35">
        <v>470</v>
      </c>
      <c r="C253" s="35">
        <v>19112</v>
      </c>
      <c r="D253" s="35">
        <v>34861</v>
      </c>
      <c r="E253" s="35">
        <v>108</v>
      </c>
      <c r="F253" s="35">
        <v>32574</v>
      </c>
      <c r="G253" s="35">
        <v>228188</v>
      </c>
      <c r="H253" s="35">
        <v>116</v>
      </c>
      <c r="I253" s="35">
        <v>25281</v>
      </c>
      <c r="J253" s="35">
        <v>187246</v>
      </c>
      <c r="K253" s="35">
        <v>0</v>
      </c>
      <c r="L253" s="35">
        <v>0</v>
      </c>
      <c r="M253" s="181"/>
      <c r="O253" s="180"/>
      <c r="P253" s="182">
        <f t="shared" si="3"/>
        <v>76967</v>
      </c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  <c r="BE253" s="181"/>
      <c r="BF253" s="181"/>
      <c r="BG253" s="181"/>
      <c r="BH253" s="181"/>
      <c r="BI253" s="181"/>
      <c r="BJ253" s="181"/>
      <c r="BK253" s="181"/>
      <c r="BL253" s="181"/>
      <c r="BM253" s="181"/>
      <c r="BN253" s="181"/>
      <c r="BO253" s="181"/>
      <c r="BP253" s="181"/>
      <c r="BQ253" s="181"/>
      <c r="BR253" s="181"/>
      <c r="BS253" s="181"/>
      <c r="BT253" s="181"/>
      <c r="BU253" s="181"/>
      <c r="BV253" s="186"/>
      <c r="BW253" s="186"/>
    </row>
    <row r="254" spans="1:75" x14ac:dyDescent="0.2">
      <c r="A254" s="29">
        <v>41548</v>
      </c>
      <c r="B254" s="35">
        <v>34</v>
      </c>
      <c r="C254" s="35">
        <v>1826</v>
      </c>
      <c r="D254" s="35">
        <v>14865</v>
      </c>
      <c r="E254" s="35">
        <v>142</v>
      </c>
      <c r="F254" s="35">
        <v>40401</v>
      </c>
      <c r="G254" s="35">
        <v>314338</v>
      </c>
      <c r="H254" s="35">
        <v>45</v>
      </c>
      <c r="I254" s="35">
        <v>8453</v>
      </c>
      <c r="J254" s="35">
        <v>57151</v>
      </c>
      <c r="K254" s="35">
        <v>831</v>
      </c>
      <c r="L254" s="35">
        <v>7645</v>
      </c>
      <c r="M254" s="181"/>
      <c r="O254" s="180"/>
      <c r="P254" s="182">
        <f t="shared" si="3"/>
        <v>51511</v>
      </c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1"/>
      <c r="BB254" s="181"/>
      <c r="BC254" s="181"/>
      <c r="BD254" s="181"/>
      <c r="BE254" s="181"/>
      <c r="BF254" s="181"/>
      <c r="BG254" s="181"/>
      <c r="BH254" s="181"/>
      <c r="BI254" s="181"/>
      <c r="BJ254" s="181"/>
      <c r="BK254" s="181"/>
      <c r="BL254" s="181"/>
      <c r="BM254" s="181"/>
      <c r="BN254" s="181"/>
      <c r="BO254" s="181"/>
      <c r="BP254" s="181"/>
      <c r="BQ254" s="181"/>
      <c r="BR254" s="181"/>
      <c r="BS254" s="181"/>
      <c r="BT254" s="181"/>
      <c r="BU254" s="181"/>
      <c r="BV254" s="186"/>
      <c r="BW254" s="186"/>
    </row>
    <row r="255" spans="1:75" x14ac:dyDescent="0.2">
      <c r="A255" s="29">
        <v>41579</v>
      </c>
      <c r="B255" s="35">
        <v>28</v>
      </c>
      <c r="C255" s="35">
        <v>1704</v>
      </c>
      <c r="D255" s="35">
        <v>9733</v>
      </c>
      <c r="E255" s="35">
        <v>130</v>
      </c>
      <c r="F255" s="35">
        <v>34626</v>
      </c>
      <c r="G255" s="35">
        <v>259986</v>
      </c>
      <c r="H255" s="35">
        <v>121</v>
      </c>
      <c r="I255" s="35">
        <v>18531</v>
      </c>
      <c r="J255" s="35">
        <v>126262</v>
      </c>
      <c r="K255" s="35">
        <v>0</v>
      </c>
      <c r="L255" s="35">
        <v>0</v>
      </c>
      <c r="M255" s="181"/>
      <c r="O255" s="180"/>
      <c r="P255" s="182">
        <f t="shared" si="3"/>
        <v>54861</v>
      </c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  <c r="BA255" s="181"/>
      <c r="BB255" s="181"/>
      <c r="BC255" s="181"/>
      <c r="BD255" s="181"/>
      <c r="BE255" s="181"/>
      <c r="BF255" s="181"/>
      <c r="BG255" s="181"/>
      <c r="BH255" s="181"/>
      <c r="BI255" s="181"/>
      <c r="BJ255" s="181"/>
      <c r="BK255" s="181"/>
      <c r="BL255" s="181"/>
      <c r="BM255" s="181"/>
      <c r="BN255" s="181"/>
      <c r="BO255" s="181"/>
      <c r="BP255" s="181"/>
      <c r="BQ255" s="181"/>
      <c r="BR255" s="181"/>
      <c r="BS255" s="181"/>
      <c r="BT255" s="181"/>
      <c r="BU255" s="181"/>
      <c r="BV255" s="186"/>
      <c r="BW255" s="186"/>
    </row>
    <row r="256" spans="1:75" x14ac:dyDescent="0.2">
      <c r="A256" s="29">
        <v>41609</v>
      </c>
      <c r="B256" s="35">
        <v>22</v>
      </c>
      <c r="C256" s="35">
        <v>1267</v>
      </c>
      <c r="D256" s="35">
        <v>10782</v>
      </c>
      <c r="E256" s="35">
        <v>84</v>
      </c>
      <c r="F256" s="35">
        <v>21571</v>
      </c>
      <c r="G256" s="35">
        <v>164819</v>
      </c>
      <c r="H256" s="35">
        <v>126</v>
      </c>
      <c r="I256" s="35">
        <v>19695</v>
      </c>
      <c r="J256" s="35">
        <v>147351</v>
      </c>
      <c r="K256" s="35">
        <v>0</v>
      </c>
      <c r="L256" s="35">
        <v>0</v>
      </c>
      <c r="M256" s="181"/>
      <c r="O256" s="180"/>
      <c r="P256" s="182">
        <f t="shared" si="3"/>
        <v>42533</v>
      </c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  <c r="BA256" s="181"/>
      <c r="BB256" s="181"/>
      <c r="BC256" s="181"/>
      <c r="BD256" s="181"/>
      <c r="BE256" s="181"/>
      <c r="BF256" s="181"/>
      <c r="BG256" s="181"/>
      <c r="BH256" s="181"/>
      <c r="BI256" s="181"/>
      <c r="BJ256" s="181"/>
      <c r="BK256" s="181"/>
      <c r="BL256" s="181"/>
      <c r="BM256" s="181"/>
      <c r="BN256" s="181"/>
      <c r="BO256" s="181"/>
      <c r="BP256" s="181"/>
      <c r="BQ256" s="181"/>
      <c r="BR256" s="181"/>
      <c r="BS256" s="181"/>
      <c r="BT256" s="181"/>
      <c r="BU256" s="181"/>
      <c r="BV256" s="186"/>
      <c r="BW256" s="186"/>
    </row>
    <row r="257" spans="1:75" x14ac:dyDescent="0.2">
      <c r="A257" s="29">
        <v>41640</v>
      </c>
      <c r="B257" s="35">
        <v>16</v>
      </c>
      <c r="C257" s="35">
        <v>1012</v>
      </c>
      <c r="D257" s="35">
        <v>7386</v>
      </c>
      <c r="E257" s="35">
        <v>113</v>
      </c>
      <c r="F257" s="35">
        <v>36639</v>
      </c>
      <c r="G257" s="35">
        <v>266629</v>
      </c>
      <c r="H257" s="35">
        <v>82</v>
      </c>
      <c r="I257" s="35">
        <v>13565</v>
      </c>
      <c r="J257" s="35">
        <v>80736</v>
      </c>
      <c r="K257" s="35">
        <v>362</v>
      </c>
      <c r="L257" s="35">
        <v>2177</v>
      </c>
      <c r="M257" s="181"/>
      <c r="O257" s="180"/>
      <c r="P257" s="182">
        <f t="shared" si="3"/>
        <v>51578</v>
      </c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  <c r="BA257" s="181"/>
      <c r="BB257" s="181"/>
      <c r="BC257" s="181"/>
      <c r="BD257" s="181"/>
      <c r="BE257" s="181"/>
      <c r="BF257" s="181"/>
      <c r="BG257" s="181"/>
      <c r="BH257" s="181"/>
      <c r="BI257" s="181"/>
      <c r="BJ257" s="181"/>
      <c r="BK257" s="181"/>
      <c r="BL257" s="181"/>
      <c r="BM257" s="181"/>
      <c r="BN257" s="181"/>
      <c r="BO257" s="181"/>
      <c r="BP257" s="181"/>
      <c r="BQ257" s="181"/>
      <c r="BR257" s="181"/>
      <c r="BS257" s="181"/>
      <c r="BT257" s="181"/>
      <c r="BU257" s="181"/>
      <c r="BV257" s="186"/>
      <c r="BW257" s="186"/>
    </row>
    <row r="258" spans="1:75" x14ac:dyDescent="0.2">
      <c r="A258" s="29">
        <v>41671</v>
      </c>
      <c r="B258" s="35">
        <v>32</v>
      </c>
      <c r="C258" s="35">
        <v>1830</v>
      </c>
      <c r="D258" s="35">
        <v>13545</v>
      </c>
      <c r="E258" s="35">
        <v>93</v>
      </c>
      <c r="F258" s="35">
        <v>26091</v>
      </c>
      <c r="G258" s="35">
        <v>205859</v>
      </c>
      <c r="H258" s="35">
        <v>189</v>
      </c>
      <c r="I258" s="35">
        <v>21664</v>
      </c>
      <c r="J258" s="35">
        <v>130336</v>
      </c>
      <c r="K258" s="35">
        <v>5119</v>
      </c>
      <c r="L258" s="35">
        <v>25595</v>
      </c>
      <c r="M258" s="181"/>
      <c r="O258" s="180"/>
      <c r="P258" s="182">
        <f t="shared" si="3"/>
        <v>54704</v>
      </c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  <c r="BA258" s="181"/>
      <c r="BB258" s="181"/>
      <c r="BC258" s="181"/>
      <c r="BD258" s="181"/>
      <c r="BE258" s="181"/>
      <c r="BF258" s="181"/>
      <c r="BG258" s="181"/>
      <c r="BH258" s="181"/>
      <c r="BI258" s="181"/>
      <c r="BJ258" s="181"/>
      <c r="BK258" s="181"/>
      <c r="BL258" s="181"/>
      <c r="BM258" s="181"/>
      <c r="BN258" s="181"/>
      <c r="BO258" s="181"/>
      <c r="BP258" s="181"/>
      <c r="BQ258" s="181"/>
      <c r="BR258" s="181"/>
      <c r="BS258" s="181"/>
      <c r="BT258" s="181"/>
      <c r="BU258" s="181"/>
      <c r="BV258" s="186"/>
      <c r="BW258" s="186"/>
    </row>
    <row r="259" spans="1:75" x14ac:dyDescent="0.2">
      <c r="A259" s="29">
        <v>41699</v>
      </c>
      <c r="B259" s="35">
        <v>19</v>
      </c>
      <c r="C259" s="35">
        <v>1045</v>
      </c>
      <c r="D259" s="35">
        <v>7124</v>
      </c>
      <c r="E259" s="35">
        <v>99</v>
      </c>
      <c r="F259" s="35">
        <v>28329</v>
      </c>
      <c r="G259" s="35">
        <v>232025</v>
      </c>
      <c r="H259" s="35">
        <v>69</v>
      </c>
      <c r="I259" s="35">
        <v>18558</v>
      </c>
      <c r="J259" s="35">
        <v>186465</v>
      </c>
      <c r="K259" s="35">
        <v>0</v>
      </c>
      <c r="L259" s="35">
        <v>0</v>
      </c>
      <c r="M259" s="181"/>
      <c r="O259" s="180"/>
      <c r="P259" s="182">
        <f t="shared" si="3"/>
        <v>47932</v>
      </c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  <c r="BA259" s="181"/>
      <c r="BB259" s="181"/>
      <c r="BC259" s="181"/>
      <c r="BD259" s="181"/>
      <c r="BE259" s="181"/>
      <c r="BF259" s="181"/>
      <c r="BG259" s="181"/>
      <c r="BH259" s="181"/>
      <c r="BI259" s="181"/>
      <c r="BJ259" s="181"/>
      <c r="BK259" s="181"/>
      <c r="BL259" s="181"/>
      <c r="BM259" s="181"/>
      <c r="BN259" s="181"/>
      <c r="BO259" s="181"/>
      <c r="BP259" s="181"/>
      <c r="BQ259" s="181"/>
      <c r="BR259" s="181"/>
      <c r="BS259" s="181"/>
      <c r="BT259" s="181"/>
      <c r="BU259" s="181"/>
      <c r="BV259" s="186"/>
      <c r="BW259" s="186"/>
    </row>
    <row r="260" spans="1:75" x14ac:dyDescent="0.2">
      <c r="A260" s="29">
        <v>41730</v>
      </c>
      <c r="B260" s="35">
        <v>28</v>
      </c>
      <c r="C260" s="35">
        <v>1809</v>
      </c>
      <c r="D260" s="35">
        <v>10777</v>
      </c>
      <c r="E260" s="35">
        <v>106</v>
      </c>
      <c r="F260" s="35">
        <v>34485</v>
      </c>
      <c r="G260" s="35">
        <v>268783</v>
      </c>
      <c r="H260" s="35">
        <v>155</v>
      </c>
      <c r="I260" s="35">
        <v>22941</v>
      </c>
      <c r="J260" s="35">
        <v>178876</v>
      </c>
      <c r="K260" s="35">
        <v>1401</v>
      </c>
      <c r="L260" s="35">
        <v>12889</v>
      </c>
      <c r="M260" s="181"/>
      <c r="O260" s="180"/>
      <c r="P260" s="182">
        <f t="shared" si="3"/>
        <v>60636</v>
      </c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  <c r="BA260" s="181"/>
      <c r="BB260" s="181"/>
      <c r="BC260" s="181"/>
      <c r="BD260" s="181"/>
      <c r="BE260" s="181"/>
      <c r="BF260" s="181"/>
      <c r="BG260" s="181"/>
      <c r="BH260" s="181"/>
      <c r="BI260" s="181"/>
      <c r="BJ260" s="181"/>
      <c r="BK260" s="181"/>
      <c r="BL260" s="181"/>
      <c r="BM260" s="181"/>
      <c r="BN260" s="181"/>
      <c r="BO260" s="181"/>
      <c r="BP260" s="181"/>
      <c r="BQ260" s="181"/>
      <c r="BR260" s="181"/>
      <c r="BS260" s="181"/>
      <c r="BT260" s="181"/>
      <c r="BU260" s="181"/>
      <c r="BV260" s="186"/>
      <c r="BW260" s="186"/>
    </row>
    <row r="261" spans="1:75" x14ac:dyDescent="0.2">
      <c r="A261" s="29">
        <v>41760</v>
      </c>
      <c r="B261" s="35">
        <v>19</v>
      </c>
      <c r="C261" s="35">
        <v>1049</v>
      </c>
      <c r="D261" s="35">
        <v>5994</v>
      </c>
      <c r="E261" s="35">
        <v>104</v>
      </c>
      <c r="F261" s="35">
        <v>34325</v>
      </c>
      <c r="G261" s="35">
        <v>274523</v>
      </c>
      <c r="H261" s="35">
        <v>1260</v>
      </c>
      <c r="I261" s="35">
        <v>90737</v>
      </c>
      <c r="J261" s="35">
        <v>567267</v>
      </c>
      <c r="K261" s="35">
        <v>1579</v>
      </c>
      <c r="L261" s="35">
        <v>7800</v>
      </c>
      <c r="M261" s="181"/>
      <c r="O261" s="180"/>
      <c r="P261" s="182">
        <f t="shared" si="3"/>
        <v>127690</v>
      </c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1"/>
      <c r="BE261" s="181"/>
      <c r="BF261" s="181"/>
      <c r="BG261" s="181"/>
      <c r="BH261" s="181"/>
      <c r="BI261" s="181"/>
      <c r="BJ261" s="181"/>
      <c r="BK261" s="181"/>
      <c r="BL261" s="181"/>
      <c r="BM261" s="181"/>
      <c r="BN261" s="181"/>
      <c r="BO261" s="181"/>
      <c r="BP261" s="181"/>
      <c r="BQ261" s="181"/>
      <c r="BR261" s="181"/>
      <c r="BS261" s="181"/>
      <c r="BT261" s="181"/>
      <c r="BU261" s="181"/>
      <c r="BV261" s="186"/>
      <c r="BW261" s="186"/>
    </row>
    <row r="262" spans="1:75" x14ac:dyDescent="0.2">
      <c r="A262" s="29">
        <v>41791</v>
      </c>
      <c r="B262" s="35">
        <v>20</v>
      </c>
      <c r="C262" s="35">
        <v>1216</v>
      </c>
      <c r="D262" s="35">
        <v>8032</v>
      </c>
      <c r="E262" s="35">
        <v>161</v>
      </c>
      <c r="F262" s="35">
        <v>46576</v>
      </c>
      <c r="G262" s="35">
        <v>350901</v>
      </c>
      <c r="H262" s="35">
        <v>124</v>
      </c>
      <c r="I262" s="35">
        <v>25700</v>
      </c>
      <c r="J262" s="35">
        <v>190278</v>
      </c>
      <c r="K262" s="35">
        <v>16068</v>
      </c>
      <c r="L262" s="35">
        <v>145963</v>
      </c>
      <c r="M262" s="181"/>
      <c r="O262" s="180"/>
      <c r="P262" s="182">
        <f t="shared" si="3"/>
        <v>89560</v>
      </c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  <c r="BA262" s="181"/>
      <c r="BB262" s="181"/>
      <c r="BC262" s="181"/>
      <c r="BD262" s="181"/>
      <c r="BE262" s="181"/>
      <c r="BF262" s="181"/>
      <c r="BG262" s="181"/>
      <c r="BH262" s="181"/>
      <c r="BI262" s="181"/>
      <c r="BJ262" s="181"/>
      <c r="BK262" s="181"/>
      <c r="BL262" s="181"/>
      <c r="BM262" s="181"/>
      <c r="BN262" s="181"/>
      <c r="BO262" s="181"/>
      <c r="BP262" s="181"/>
      <c r="BQ262" s="181"/>
      <c r="BR262" s="181"/>
      <c r="BS262" s="181"/>
      <c r="BT262" s="181"/>
      <c r="BU262" s="181"/>
      <c r="BV262" s="186"/>
      <c r="BW262" s="186"/>
    </row>
    <row r="263" spans="1:75" x14ac:dyDescent="0.2">
      <c r="A263" s="29">
        <v>41821</v>
      </c>
      <c r="B263" s="35">
        <v>1435</v>
      </c>
      <c r="C263" s="35">
        <v>57995</v>
      </c>
      <c r="D263" s="35">
        <v>153929</v>
      </c>
      <c r="E263" s="35">
        <v>151</v>
      </c>
      <c r="F263" s="35">
        <v>41009</v>
      </c>
      <c r="G263" s="35">
        <v>336110</v>
      </c>
      <c r="H263" s="35">
        <v>188</v>
      </c>
      <c r="I263" s="35">
        <v>36918</v>
      </c>
      <c r="J263" s="35">
        <v>338997</v>
      </c>
      <c r="K263" s="35">
        <v>1088</v>
      </c>
      <c r="L263" s="35">
        <v>6532</v>
      </c>
      <c r="M263" s="181"/>
      <c r="O263" s="180"/>
      <c r="P263" s="182">
        <f t="shared" si="3"/>
        <v>137010</v>
      </c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  <c r="BA263" s="181"/>
      <c r="BB263" s="181"/>
      <c r="BC263" s="181"/>
      <c r="BD263" s="181"/>
      <c r="BE263" s="181"/>
      <c r="BF263" s="181"/>
      <c r="BG263" s="181"/>
      <c r="BH263" s="181"/>
      <c r="BI263" s="181"/>
      <c r="BJ263" s="181"/>
      <c r="BK263" s="181"/>
      <c r="BL263" s="181"/>
      <c r="BM263" s="181"/>
      <c r="BN263" s="181"/>
      <c r="BO263" s="181"/>
      <c r="BP263" s="181"/>
      <c r="BQ263" s="181"/>
      <c r="BR263" s="181"/>
      <c r="BS263" s="181"/>
      <c r="BT263" s="181"/>
      <c r="BU263" s="181"/>
      <c r="BV263" s="186"/>
      <c r="BW263" s="186"/>
    </row>
    <row r="264" spans="1:75" x14ac:dyDescent="0.2">
      <c r="A264" s="29">
        <v>41852</v>
      </c>
      <c r="B264" s="35">
        <v>35</v>
      </c>
      <c r="C264" s="35">
        <v>2123</v>
      </c>
      <c r="D264" s="35">
        <v>14221</v>
      </c>
      <c r="E264" s="35">
        <v>160</v>
      </c>
      <c r="F264" s="35">
        <v>46032</v>
      </c>
      <c r="G264" s="35">
        <v>352939</v>
      </c>
      <c r="H264" s="35">
        <v>119</v>
      </c>
      <c r="I264" s="35">
        <v>20288</v>
      </c>
      <c r="J264" s="35">
        <v>146659</v>
      </c>
      <c r="K264" s="35">
        <v>0</v>
      </c>
      <c r="L264" s="35">
        <v>0</v>
      </c>
      <c r="M264" s="181"/>
      <c r="O264" s="180"/>
      <c r="P264" s="182">
        <f t="shared" ref="P264:P284" si="4">K264+I264+F264+C264</f>
        <v>68443</v>
      </c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  <c r="BA264" s="181"/>
      <c r="BB264" s="181"/>
      <c r="BC264" s="181"/>
      <c r="BD264" s="181"/>
      <c r="BE264" s="181"/>
      <c r="BF264" s="181"/>
      <c r="BG264" s="181"/>
      <c r="BH264" s="181"/>
      <c r="BI264" s="181"/>
      <c r="BJ264" s="181"/>
      <c r="BK264" s="181"/>
      <c r="BL264" s="181"/>
      <c r="BM264" s="181"/>
      <c r="BN264" s="181"/>
      <c r="BO264" s="181"/>
      <c r="BP264" s="181"/>
      <c r="BQ264" s="181"/>
      <c r="BR264" s="181"/>
      <c r="BS264" s="181"/>
      <c r="BT264" s="181"/>
      <c r="BU264" s="181"/>
      <c r="BV264" s="186"/>
      <c r="BW264" s="186"/>
    </row>
    <row r="265" spans="1:75" x14ac:dyDescent="0.2">
      <c r="A265" s="29">
        <v>41883</v>
      </c>
      <c r="B265" s="35">
        <v>34</v>
      </c>
      <c r="C265" s="35">
        <v>1863</v>
      </c>
      <c r="D265" s="35">
        <v>12351</v>
      </c>
      <c r="E265" s="35">
        <v>154</v>
      </c>
      <c r="F265" s="35">
        <v>47982</v>
      </c>
      <c r="G265" s="35">
        <v>377684</v>
      </c>
      <c r="H265" s="35">
        <v>440</v>
      </c>
      <c r="I265" s="35">
        <v>46654</v>
      </c>
      <c r="J265" s="35">
        <v>383668</v>
      </c>
      <c r="K265" s="35">
        <v>0</v>
      </c>
      <c r="L265" s="35">
        <v>0</v>
      </c>
      <c r="M265" s="181"/>
      <c r="O265" s="180"/>
      <c r="P265" s="182">
        <f t="shared" si="4"/>
        <v>96499</v>
      </c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  <c r="BA265" s="181"/>
      <c r="BB265" s="181"/>
      <c r="BC265" s="181"/>
      <c r="BD265" s="181"/>
      <c r="BE265" s="181"/>
      <c r="BF265" s="181"/>
      <c r="BG265" s="181"/>
      <c r="BH265" s="181"/>
      <c r="BI265" s="181"/>
      <c r="BJ265" s="181"/>
      <c r="BK265" s="181"/>
      <c r="BL265" s="181"/>
      <c r="BM265" s="181"/>
      <c r="BN265" s="181"/>
      <c r="BO265" s="181"/>
      <c r="BP265" s="181"/>
      <c r="BQ265" s="181"/>
      <c r="BR265" s="181"/>
      <c r="BS265" s="181"/>
      <c r="BT265" s="181"/>
      <c r="BU265" s="181"/>
      <c r="BV265" s="186"/>
      <c r="BW265" s="186"/>
    </row>
    <row r="266" spans="1:75" x14ac:dyDescent="0.2">
      <c r="A266" s="29">
        <v>41913</v>
      </c>
      <c r="B266" s="35">
        <v>38</v>
      </c>
      <c r="C266" s="35">
        <v>2110</v>
      </c>
      <c r="D266" s="35">
        <v>12853</v>
      </c>
      <c r="E266" s="35">
        <v>119</v>
      </c>
      <c r="F266" s="35">
        <v>32380</v>
      </c>
      <c r="G266" s="35">
        <v>251639</v>
      </c>
      <c r="H266" s="35">
        <v>227</v>
      </c>
      <c r="I266" s="35">
        <v>43962</v>
      </c>
      <c r="J266" s="35">
        <v>324403</v>
      </c>
      <c r="K266" s="35">
        <v>0</v>
      </c>
      <c r="L266" s="35">
        <v>0</v>
      </c>
      <c r="M266" s="181"/>
      <c r="O266" s="180"/>
      <c r="P266" s="182">
        <f t="shared" si="4"/>
        <v>78452</v>
      </c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  <c r="BA266" s="181"/>
      <c r="BB266" s="181"/>
      <c r="BC266" s="181"/>
      <c r="BD266" s="181"/>
      <c r="BE266" s="181"/>
      <c r="BF266" s="181"/>
      <c r="BG266" s="181"/>
      <c r="BH266" s="181"/>
      <c r="BI266" s="181"/>
      <c r="BJ266" s="181"/>
      <c r="BK266" s="181"/>
      <c r="BL266" s="181"/>
      <c r="BM266" s="181"/>
      <c r="BN266" s="181"/>
      <c r="BO266" s="181"/>
      <c r="BP266" s="181"/>
      <c r="BQ266" s="181"/>
      <c r="BR266" s="181"/>
      <c r="BS266" s="181"/>
      <c r="BT266" s="181"/>
      <c r="BU266" s="181"/>
      <c r="BV266" s="186"/>
      <c r="BW266" s="186"/>
    </row>
    <row r="267" spans="1:75" x14ac:dyDescent="0.2">
      <c r="A267" s="29">
        <v>41944</v>
      </c>
      <c r="B267" s="35">
        <v>21</v>
      </c>
      <c r="C267" s="35">
        <v>1269</v>
      </c>
      <c r="D267" s="35">
        <v>10748</v>
      </c>
      <c r="E267" s="35">
        <v>143</v>
      </c>
      <c r="F267" s="35">
        <v>42612</v>
      </c>
      <c r="G267" s="35">
        <v>344844</v>
      </c>
      <c r="H267" s="35">
        <v>71</v>
      </c>
      <c r="I267" s="35">
        <v>11189</v>
      </c>
      <c r="J267" s="35">
        <v>85098</v>
      </c>
      <c r="K267" s="35">
        <v>4642</v>
      </c>
      <c r="L267" s="35">
        <v>23210</v>
      </c>
      <c r="M267" s="181"/>
      <c r="O267" s="180"/>
      <c r="P267" s="182">
        <f t="shared" si="4"/>
        <v>59712</v>
      </c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  <c r="BA267" s="181"/>
      <c r="BB267" s="181"/>
      <c r="BC267" s="181"/>
      <c r="BD267" s="181"/>
      <c r="BE267" s="181"/>
      <c r="BF267" s="181"/>
      <c r="BG267" s="181"/>
      <c r="BH267" s="181"/>
      <c r="BI267" s="181"/>
      <c r="BJ267" s="181"/>
      <c r="BK267" s="181"/>
      <c r="BL267" s="181"/>
      <c r="BM267" s="181"/>
      <c r="BN267" s="181"/>
      <c r="BO267" s="181"/>
      <c r="BP267" s="181"/>
      <c r="BQ267" s="181"/>
      <c r="BR267" s="181"/>
      <c r="BS267" s="181"/>
      <c r="BT267" s="181"/>
      <c r="BU267" s="181"/>
      <c r="BV267" s="186"/>
      <c r="BW267" s="186"/>
    </row>
    <row r="268" spans="1:75" x14ac:dyDescent="0.2">
      <c r="A268" s="29">
        <v>41974</v>
      </c>
      <c r="B268" s="35">
        <v>36</v>
      </c>
      <c r="C268" s="35">
        <v>2002</v>
      </c>
      <c r="D268" s="35">
        <v>12162</v>
      </c>
      <c r="E268" s="35">
        <v>108</v>
      </c>
      <c r="F268" s="35">
        <v>30154</v>
      </c>
      <c r="G268" s="35">
        <v>250733</v>
      </c>
      <c r="H268" s="35">
        <v>191</v>
      </c>
      <c r="I268" s="35">
        <v>34509</v>
      </c>
      <c r="J268" s="35">
        <v>288867</v>
      </c>
      <c r="K268" s="35">
        <v>7776</v>
      </c>
      <c r="L268" s="35">
        <v>65108</v>
      </c>
      <c r="M268" s="181"/>
      <c r="O268" s="180"/>
      <c r="P268" s="182">
        <f t="shared" si="4"/>
        <v>74441</v>
      </c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1"/>
      <c r="BB268" s="181"/>
      <c r="BC268" s="181"/>
      <c r="BD268" s="181"/>
      <c r="BE268" s="181"/>
      <c r="BF268" s="181"/>
      <c r="BG268" s="181"/>
      <c r="BH268" s="181"/>
      <c r="BI268" s="181"/>
      <c r="BJ268" s="181"/>
      <c r="BK268" s="181"/>
      <c r="BL268" s="181"/>
      <c r="BM268" s="181"/>
      <c r="BN268" s="181"/>
      <c r="BO268" s="181"/>
      <c r="BP268" s="181"/>
      <c r="BQ268" s="181"/>
      <c r="BR268" s="181"/>
      <c r="BS268" s="181"/>
      <c r="BT268" s="181"/>
      <c r="BU268" s="181"/>
      <c r="BV268" s="186"/>
      <c r="BW268" s="186"/>
    </row>
    <row r="269" spans="1:75" x14ac:dyDescent="0.2">
      <c r="A269" s="29">
        <v>42005</v>
      </c>
      <c r="B269" s="35">
        <v>25</v>
      </c>
      <c r="C269" s="35">
        <v>1365</v>
      </c>
      <c r="D269" s="35">
        <v>9447</v>
      </c>
      <c r="E269" s="35">
        <v>121</v>
      </c>
      <c r="F269" s="35">
        <v>38984</v>
      </c>
      <c r="G269" s="35">
        <v>310963</v>
      </c>
      <c r="H269" s="35">
        <v>104</v>
      </c>
      <c r="I269" s="35">
        <v>10665</v>
      </c>
      <c r="J269" s="35">
        <v>78547</v>
      </c>
      <c r="K269" s="35">
        <v>2442</v>
      </c>
      <c r="L269" s="35">
        <v>24176</v>
      </c>
      <c r="M269" s="181"/>
      <c r="O269" s="180"/>
      <c r="P269" s="182">
        <f t="shared" si="4"/>
        <v>53456</v>
      </c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  <c r="BA269" s="181"/>
      <c r="BB269" s="181"/>
      <c r="BC269" s="181"/>
      <c r="BD269" s="181"/>
      <c r="BE269" s="181"/>
      <c r="BF269" s="181"/>
      <c r="BG269" s="181"/>
      <c r="BH269" s="181"/>
      <c r="BI269" s="181"/>
      <c r="BJ269" s="181"/>
      <c r="BK269" s="181"/>
      <c r="BL269" s="181"/>
      <c r="BM269" s="181"/>
      <c r="BN269" s="181"/>
      <c r="BO269" s="181"/>
      <c r="BP269" s="181"/>
      <c r="BQ269" s="181"/>
      <c r="BR269" s="181"/>
      <c r="BS269" s="181"/>
      <c r="BT269" s="181"/>
      <c r="BU269" s="181"/>
      <c r="BV269" s="186"/>
      <c r="BW269" s="186"/>
    </row>
    <row r="270" spans="1:75" x14ac:dyDescent="0.2">
      <c r="A270" s="29">
        <v>42036</v>
      </c>
      <c r="B270" s="35">
        <v>23</v>
      </c>
      <c r="C270" s="35">
        <v>1309</v>
      </c>
      <c r="D270" s="35">
        <v>10048</v>
      </c>
      <c r="E270" s="35">
        <v>108</v>
      </c>
      <c r="F270" s="35">
        <v>34035</v>
      </c>
      <c r="G270" s="35">
        <v>284371</v>
      </c>
      <c r="H270" s="35">
        <v>63</v>
      </c>
      <c r="I270" s="35">
        <v>11748</v>
      </c>
      <c r="J270" s="35">
        <v>95534</v>
      </c>
      <c r="K270" s="35">
        <v>0</v>
      </c>
      <c r="L270" s="35">
        <v>0</v>
      </c>
      <c r="M270" s="181"/>
      <c r="O270" s="180"/>
      <c r="P270" s="182">
        <f t="shared" si="4"/>
        <v>47092</v>
      </c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  <c r="AZ270" s="181"/>
      <c r="BA270" s="181"/>
      <c r="BB270" s="181"/>
      <c r="BC270" s="181"/>
      <c r="BD270" s="181"/>
      <c r="BE270" s="181"/>
      <c r="BF270" s="181"/>
      <c r="BG270" s="181"/>
      <c r="BH270" s="181"/>
      <c r="BI270" s="181"/>
      <c r="BJ270" s="181"/>
      <c r="BK270" s="181"/>
      <c r="BL270" s="181"/>
      <c r="BM270" s="181"/>
      <c r="BN270" s="181"/>
      <c r="BO270" s="181"/>
      <c r="BP270" s="181"/>
      <c r="BQ270" s="181"/>
      <c r="BR270" s="181"/>
      <c r="BS270" s="181"/>
      <c r="BT270" s="181"/>
      <c r="BU270" s="181"/>
      <c r="BV270" s="186"/>
      <c r="BW270" s="186"/>
    </row>
    <row r="271" spans="1:75" x14ac:dyDescent="0.2">
      <c r="A271" s="29">
        <v>42064</v>
      </c>
      <c r="B271" s="35">
        <v>21</v>
      </c>
      <c r="C271" s="35">
        <v>1154</v>
      </c>
      <c r="D271" s="35">
        <v>8302</v>
      </c>
      <c r="E271" s="35">
        <v>143</v>
      </c>
      <c r="F271" s="35">
        <v>47129</v>
      </c>
      <c r="G271" s="35">
        <v>387411</v>
      </c>
      <c r="H271" s="35">
        <v>58</v>
      </c>
      <c r="I271" s="35">
        <v>13129</v>
      </c>
      <c r="J271" s="35">
        <v>87207</v>
      </c>
      <c r="K271" s="35">
        <v>195</v>
      </c>
      <c r="L271" s="35">
        <v>1482</v>
      </c>
      <c r="M271" s="181"/>
      <c r="O271" s="180"/>
      <c r="P271" s="182">
        <f t="shared" si="4"/>
        <v>61607</v>
      </c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  <c r="BA271" s="181"/>
      <c r="BB271" s="181"/>
      <c r="BC271" s="181"/>
      <c r="BD271" s="181"/>
      <c r="BE271" s="181"/>
      <c r="BF271" s="181"/>
      <c r="BG271" s="181"/>
      <c r="BH271" s="181"/>
      <c r="BI271" s="181"/>
      <c r="BJ271" s="181"/>
      <c r="BK271" s="181"/>
      <c r="BL271" s="181"/>
      <c r="BM271" s="181"/>
      <c r="BN271" s="181"/>
      <c r="BO271" s="181"/>
      <c r="BP271" s="181"/>
      <c r="BQ271" s="181"/>
      <c r="BR271" s="181"/>
      <c r="BS271" s="181"/>
      <c r="BT271" s="181"/>
      <c r="BU271" s="181"/>
      <c r="BV271" s="186"/>
      <c r="BW271" s="186"/>
    </row>
    <row r="272" spans="1:75" x14ac:dyDescent="0.2">
      <c r="A272" s="29">
        <v>42095</v>
      </c>
      <c r="B272" s="35">
        <v>34</v>
      </c>
      <c r="C272" s="35">
        <v>1982</v>
      </c>
      <c r="D272" s="35">
        <v>14730</v>
      </c>
      <c r="E272" s="35">
        <v>132</v>
      </c>
      <c r="F272" s="35">
        <v>37514</v>
      </c>
      <c r="G272" s="35">
        <v>330036</v>
      </c>
      <c r="H272" s="35">
        <v>79</v>
      </c>
      <c r="I272" s="35">
        <v>15989</v>
      </c>
      <c r="J272" s="35">
        <v>123998</v>
      </c>
      <c r="K272" s="35">
        <v>231</v>
      </c>
      <c r="L272" s="35">
        <v>2287</v>
      </c>
      <c r="M272" s="181"/>
      <c r="O272" s="180"/>
      <c r="P272" s="182">
        <f t="shared" si="4"/>
        <v>55716</v>
      </c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  <c r="BA272" s="181"/>
      <c r="BB272" s="181"/>
      <c r="BC272" s="181"/>
      <c r="BD272" s="181"/>
      <c r="BE272" s="181"/>
      <c r="BF272" s="181"/>
      <c r="BG272" s="181"/>
      <c r="BH272" s="181"/>
      <c r="BI272" s="181"/>
      <c r="BJ272" s="181"/>
      <c r="BK272" s="181"/>
      <c r="BL272" s="181"/>
      <c r="BM272" s="181"/>
      <c r="BN272" s="181"/>
      <c r="BO272" s="181"/>
      <c r="BP272" s="181"/>
      <c r="BQ272" s="181"/>
      <c r="BR272" s="181"/>
      <c r="BS272" s="181"/>
      <c r="BT272" s="181"/>
      <c r="BU272" s="181"/>
      <c r="BV272" s="186"/>
      <c r="BW272" s="186"/>
    </row>
    <row r="273" spans="1:75" x14ac:dyDescent="0.2">
      <c r="A273" s="29">
        <v>42125</v>
      </c>
      <c r="B273" s="35">
        <v>34</v>
      </c>
      <c r="C273" s="35">
        <v>2077</v>
      </c>
      <c r="D273" s="35">
        <v>16522</v>
      </c>
      <c r="E273" s="35">
        <v>135</v>
      </c>
      <c r="F273" s="35">
        <v>37503</v>
      </c>
      <c r="G273" s="35">
        <v>309072</v>
      </c>
      <c r="H273" s="35">
        <v>202</v>
      </c>
      <c r="I273" s="35">
        <v>26164</v>
      </c>
      <c r="J273" s="35">
        <v>179380</v>
      </c>
      <c r="K273" s="35">
        <v>0</v>
      </c>
      <c r="L273" s="35">
        <v>0</v>
      </c>
      <c r="M273" s="181"/>
      <c r="O273" s="180"/>
      <c r="P273" s="182">
        <f t="shared" si="4"/>
        <v>65744</v>
      </c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  <c r="AZ273" s="181"/>
      <c r="BA273" s="181"/>
      <c r="BB273" s="181"/>
      <c r="BC273" s="181"/>
      <c r="BD273" s="181"/>
      <c r="BE273" s="181"/>
      <c r="BF273" s="181"/>
      <c r="BG273" s="181"/>
      <c r="BH273" s="181"/>
      <c r="BI273" s="181"/>
      <c r="BJ273" s="181"/>
      <c r="BK273" s="181"/>
      <c r="BL273" s="181"/>
      <c r="BM273" s="181"/>
      <c r="BN273" s="181"/>
      <c r="BO273" s="181"/>
      <c r="BP273" s="181"/>
      <c r="BQ273" s="181"/>
      <c r="BR273" s="181"/>
      <c r="BS273" s="181"/>
      <c r="BT273" s="181"/>
      <c r="BU273" s="181"/>
      <c r="BV273" s="186"/>
      <c r="BW273" s="186"/>
    </row>
    <row r="274" spans="1:75" x14ac:dyDescent="0.2">
      <c r="A274" s="29">
        <v>42156</v>
      </c>
      <c r="B274" s="35">
        <v>23</v>
      </c>
      <c r="C274" s="35">
        <v>1387</v>
      </c>
      <c r="D274" s="35">
        <v>10488</v>
      </c>
      <c r="E274" s="35">
        <v>148</v>
      </c>
      <c r="F274" s="35">
        <v>44619</v>
      </c>
      <c r="G274" s="35">
        <v>371864</v>
      </c>
      <c r="H274" s="35">
        <v>279</v>
      </c>
      <c r="I274" s="35">
        <v>26809</v>
      </c>
      <c r="J274" s="35">
        <v>174329</v>
      </c>
      <c r="K274" s="35">
        <v>3055</v>
      </c>
      <c r="L274" s="35">
        <v>30245</v>
      </c>
      <c r="M274" s="181"/>
      <c r="O274" s="180"/>
      <c r="P274" s="182">
        <f t="shared" si="4"/>
        <v>75870</v>
      </c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  <c r="AZ274" s="181"/>
      <c r="BA274" s="181"/>
      <c r="BB274" s="181"/>
      <c r="BC274" s="181"/>
      <c r="BD274" s="181"/>
      <c r="BE274" s="181"/>
      <c r="BF274" s="181"/>
      <c r="BG274" s="181"/>
      <c r="BH274" s="181"/>
      <c r="BI274" s="181"/>
      <c r="BJ274" s="181"/>
      <c r="BK274" s="181"/>
      <c r="BL274" s="181"/>
      <c r="BM274" s="181"/>
      <c r="BN274" s="181"/>
      <c r="BO274" s="181"/>
      <c r="BP274" s="181"/>
      <c r="BQ274" s="181"/>
      <c r="BR274" s="181"/>
      <c r="BS274" s="181"/>
      <c r="BT274" s="181"/>
      <c r="BU274" s="181"/>
      <c r="BV274" s="186"/>
      <c r="BW274" s="186"/>
    </row>
    <row r="275" spans="1:75" x14ac:dyDescent="0.2">
      <c r="A275" s="29">
        <v>42186</v>
      </c>
      <c r="B275" s="35">
        <v>31</v>
      </c>
      <c r="C275" s="35">
        <v>1727</v>
      </c>
      <c r="D275" s="35">
        <v>12080</v>
      </c>
      <c r="E275" s="35">
        <v>149</v>
      </c>
      <c r="F275" s="35">
        <v>47035</v>
      </c>
      <c r="G275" s="35">
        <v>389135</v>
      </c>
      <c r="H275" s="35">
        <v>188</v>
      </c>
      <c r="I275" s="35">
        <v>21313</v>
      </c>
      <c r="J275" s="35">
        <v>177064</v>
      </c>
      <c r="K275" s="35">
        <v>1272</v>
      </c>
      <c r="L275" s="35">
        <v>13610</v>
      </c>
      <c r="M275" s="181"/>
      <c r="O275" s="180"/>
      <c r="P275" s="182">
        <f t="shared" si="4"/>
        <v>71347</v>
      </c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  <c r="BA275" s="181"/>
      <c r="BB275" s="181"/>
      <c r="BC275" s="181"/>
      <c r="BD275" s="181"/>
      <c r="BE275" s="181"/>
      <c r="BF275" s="181"/>
      <c r="BG275" s="181"/>
      <c r="BH275" s="181"/>
      <c r="BI275" s="181"/>
      <c r="BJ275" s="181"/>
      <c r="BK275" s="181"/>
      <c r="BL275" s="181"/>
      <c r="BM275" s="181"/>
      <c r="BN275" s="181"/>
      <c r="BO275" s="181"/>
      <c r="BP275" s="181"/>
      <c r="BQ275" s="181"/>
      <c r="BR275" s="181"/>
      <c r="BS275" s="181"/>
      <c r="BT275" s="181"/>
      <c r="BU275" s="181"/>
      <c r="BV275" s="186"/>
      <c r="BW275" s="186"/>
    </row>
    <row r="276" spans="1:75" x14ac:dyDescent="0.2">
      <c r="A276" s="29">
        <v>42217</v>
      </c>
      <c r="B276" s="35">
        <v>19</v>
      </c>
      <c r="C276" s="35">
        <v>1167</v>
      </c>
      <c r="D276" s="35">
        <v>8824</v>
      </c>
      <c r="E276" s="35">
        <v>118</v>
      </c>
      <c r="F276" s="35">
        <v>39787</v>
      </c>
      <c r="G276" s="35">
        <v>362241</v>
      </c>
      <c r="H276" s="35">
        <v>653</v>
      </c>
      <c r="I276" s="35">
        <v>82950</v>
      </c>
      <c r="J276" s="35">
        <v>791311</v>
      </c>
      <c r="K276" s="35">
        <v>0</v>
      </c>
      <c r="L276" s="35">
        <v>0</v>
      </c>
      <c r="M276" s="181"/>
      <c r="O276" s="180"/>
      <c r="P276" s="182">
        <f t="shared" si="4"/>
        <v>123904</v>
      </c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  <c r="AZ276" s="181"/>
      <c r="BA276" s="181"/>
      <c r="BB276" s="181"/>
      <c r="BC276" s="181"/>
      <c r="BD276" s="181"/>
      <c r="BE276" s="181"/>
      <c r="BF276" s="181"/>
      <c r="BG276" s="181"/>
      <c r="BH276" s="181"/>
      <c r="BI276" s="181"/>
      <c r="BJ276" s="181"/>
      <c r="BK276" s="181"/>
      <c r="BL276" s="181"/>
      <c r="BM276" s="181"/>
      <c r="BN276" s="181"/>
      <c r="BO276" s="181"/>
      <c r="BP276" s="181"/>
      <c r="BQ276" s="181"/>
      <c r="BR276" s="181"/>
      <c r="BS276" s="181"/>
      <c r="BT276" s="181"/>
      <c r="BU276" s="181"/>
      <c r="BV276" s="186"/>
      <c r="BW276" s="186"/>
    </row>
    <row r="277" spans="1:75" x14ac:dyDescent="0.2">
      <c r="A277" s="29">
        <v>42248</v>
      </c>
      <c r="B277" s="35">
        <v>15</v>
      </c>
      <c r="C277" s="35">
        <v>883</v>
      </c>
      <c r="D277" s="35">
        <v>7116</v>
      </c>
      <c r="E277" s="35">
        <v>144</v>
      </c>
      <c r="F277" s="35">
        <v>43483</v>
      </c>
      <c r="G277" s="35">
        <v>421072</v>
      </c>
      <c r="H277" s="35">
        <v>204</v>
      </c>
      <c r="I277" s="35">
        <v>37930</v>
      </c>
      <c r="J277" s="35">
        <v>352868</v>
      </c>
      <c r="K277" s="35">
        <v>0</v>
      </c>
      <c r="L277" s="35">
        <v>0</v>
      </c>
      <c r="M277" s="181"/>
      <c r="O277" s="180"/>
      <c r="P277" s="182">
        <f t="shared" si="4"/>
        <v>82296</v>
      </c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  <c r="BA277" s="181"/>
      <c r="BB277" s="181"/>
      <c r="BC277" s="181"/>
      <c r="BD277" s="181"/>
      <c r="BE277" s="181"/>
      <c r="BF277" s="181"/>
      <c r="BG277" s="181"/>
      <c r="BH277" s="181"/>
      <c r="BI277" s="181"/>
      <c r="BJ277" s="181"/>
      <c r="BK277" s="181"/>
      <c r="BL277" s="181"/>
      <c r="BM277" s="181"/>
      <c r="BN277" s="181"/>
      <c r="BO277" s="181"/>
      <c r="BP277" s="181"/>
      <c r="BQ277" s="181"/>
      <c r="BR277" s="181"/>
      <c r="BS277" s="181"/>
      <c r="BT277" s="181"/>
      <c r="BU277" s="181"/>
      <c r="BV277" s="186"/>
      <c r="BW277" s="186"/>
    </row>
    <row r="278" spans="1:75" x14ac:dyDescent="0.2">
      <c r="A278" s="29">
        <v>42278</v>
      </c>
      <c r="B278" s="35">
        <v>19</v>
      </c>
      <c r="C278" s="35">
        <v>1127</v>
      </c>
      <c r="D278" s="35">
        <v>8286</v>
      </c>
      <c r="E278" s="35">
        <v>136</v>
      </c>
      <c r="F278" s="35">
        <v>41048</v>
      </c>
      <c r="G278" s="35">
        <v>345588</v>
      </c>
      <c r="H278" s="35">
        <v>109</v>
      </c>
      <c r="I278" s="35">
        <v>21349</v>
      </c>
      <c r="J278" s="35">
        <v>169945</v>
      </c>
      <c r="K278" s="35">
        <v>887</v>
      </c>
      <c r="L278" s="35">
        <v>4379</v>
      </c>
      <c r="M278" s="181"/>
      <c r="O278" s="180"/>
      <c r="P278" s="182">
        <f t="shared" si="4"/>
        <v>64411</v>
      </c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81"/>
      <c r="AZ278" s="181"/>
      <c r="BA278" s="181"/>
      <c r="BB278" s="181"/>
      <c r="BC278" s="181"/>
      <c r="BD278" s="181"/>
      <c r="BE278" s="181"/>
      <c r="BF278" s="181"/>
      <c r="BG278" s="181"/>
      <c r="BH278" s="181"/>
      <c r="BI278" s="181"/>
      <c r="BJ278" s="181"/>
      <c r="BK278" s="181"/>
      <c r="BL278" s="181"/>
      <c r="BM278" s="181"/>
      <c r="BN278" s="181"/>
      <c r="BO278" s="181"/>
      <c r="BP278" s="181"/>
      <c r="BQ278" s="181"/>
      <c r="BR278" s="181"/>
      <c r="BS278" s="181"/>
      <c r="BT278" s="181"/>
      <c r="BU278" s="181"/>
      <c r="BV278" s="186"/>
      <c r="BW278" s="186"/>
    </row>
    <row r="279" spans="1:75" x14ac:dyDescent="0.2">
      <c r="A279" s="29">
        <v>42309</v>
      </c>
      <c r="B279" s="35">
        <v>22</v>
      </c>
      <c r="C279" s="35">
        <v>1345</v>
      </c>
      <c r="D279" s="35">
        <v>8396</v>
      </c>
      <c r="E279" s="35">
        <v>152</v>
      </c>
      <c r="F279" s="35">
        <v>46328</v>
      </c>
      <c r="G279" s="35">
        <v>412332</v>
      </c>
      <c r="H279" s="35">
        <v>257</v>
      </c>
      <c r="I279" s="35">
        <v>29545</v>
      </c>
      <c r="J279" s="35">
        <v>296743</v>
      </c>
      <c r="K279" s="35">
        <v>0</v>
      </c>
      <c r="L279" s="35">
        <v>0</v>
      </c>
      <c r="M279" s="181"/>
      <c r="O279" s="180"/>
      <c r="P279" s="182">
        <f t="shared" si="4"/>
        <v>77218</v>
      </c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  <c r="BA279" s="181"/>
      <c r="BB279" s="181"/>
      <c r="BC279" s="181"/>
      <c r="BD279" s="181"/>
      <c r="BE279" s="181"/>
      <c r="BF279" s="181"/>
      <c r="BG279" s="181"/>
      <c r="BH279" s="181"/>
      <c r="BI279" s="181"/>
      <c r="BJ279" s="181"/>
      <c r="BK279" s="181"/>
      <c r="BL279" s="181"/>
      <c r="BM279" s="181"/>
      <c r="BN279" s="181"/>
      <c r="BO279" s="181"/>
      <c r="BP279" s="181"/>
      <c r="BQ279" s="181"/>
      <c r="BR279" s="181"/>
      <c r="BS279" s="181"/>
      <c r="BT279" s="181"/>
      <c r="BU279" s="181"/>
      <c r="BV279" s="186"/>
      <c r="BW279" s="186"/>
    </row>
    <row r="280" spans="1:75" x14ac:dyDescent="0.2">
      <c r="A280" s="29">
        <v>42339</v>
      </c>
      <c r="B280" s="35">
        <v>28</v>
      </c>
      <c r="C280" s="35">
        <v>1558</v>
      </c>
      <c r="D280" s="35">
        <v>13125</v>
      </c>
      <c r="E280" s="35">
        <v>130</v>
      </c>
      <c r="F280" s="35">
        <v>40169</v>
      </c>
      <c r="G280" s="35">
        <v>364464</v>
      </c>
      <c r="H280" s="35">
        <v>124</v>
      </c>
      <c r="I280" s="35">
        <v>25465</v>
      </c>
      <c r="J280" s="35">
        <v>246819</v>
      </c>
      <c r="K280" s="35">
        <v>1249</v>
      </c>
      <c r="L280" s="35">
        <v>13364</v>
      </c>
      <c r="M280" s="181"/>
      <c r="O280" s="180"/>
      <c r="P280" s="182">
        <f t="shared" si="4"/>
        <v>68441</v>
      </c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  <c r="AZ280" s="181"/>
      <c r="BA280" s="181"/>
      <c r="BB280" s="181"/>
      <c r="BC280" s="181"/>
      <c r="BD280" s="181"/>
      <c r="BE280" s="181"/>
      <c r="BF280" s="181"/>
      <c r="BG280" s="181"/>
      <c r="BH280" s="181"/>
      <c r="BI280" s="181"/>
      <c r="BJ280" s="181"/>
      <c r="BK280" s="181"/>
      <c r="BL280" s="181"/>
      <c r="BM280" s="181"/>
      <c r="BN280" s="181"/>
      <c r="BO280" s="181"/>
      <c r="BP280" s="181"/>
      <c r="BQ280" s="181"/>
      <c r="BR280" s="181"/>
      <c r="BS280" s="181"/>
      <c r="BT280" s="181"/>
      <c r="BU280" s="181"/>
      <c r="BV280" s="186"/>
      <c r="BW280" s="186"/>
    </row>
    <row r="281" spans="1:75" x14ac:dyDescent="0.2">
      <c r="A281" s="29">
        <v>42370</v>
      </c>
      <c r="B281" s="35">
        <v>21</v>
      </c>
      <c r="C281" s="35">
        <v>1270</v>
      </c>
      <c r="D281" s="35">
        <v>9408</v>
      </c>
      <c r="E281" s="35">
        <v>92</v>
      </c>
      <c r="F281" s="35">
        <v>31012</v>
      </c>
      <c r="G281" s="35">
        <v>247607</v>
      </c>
      <c r="H281" s="35">
        <v>56</v>
      </c>
      <c r="I281" s="35">
        <v>10643</v>
      </c>
      <c r="J281" s="35">
        <v>92493</v>
      </c>
      <c r="K281" s="35">
        <v>0</v>
      </c>
      <c r="L281" s="35">
        <v>844</v>
      </c>
      <c r="M281" s="181"/>
      <c r="O281" s="180"/>
      <c r="P281" s="182">
        <f t="shared" si="4"/>
        <v>42925</v>
      </c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  <c r="AZ281" s="181"/>
      <c r="BA281" s="181"/>
      <c r="BB281" s="181"/>
      <c r="BC281" s="181"/>
      <c r="BD281" s="181"/>
      <c r="BE281" s="181"/>
      <c r="BF281" s="181"/>
      <c r="BG281" s="181"/>
      <c r="BH281" s="181"/>
      <c r="BI281" s="181"/>
      <c r="BJ281" s="181"/>
      <c r="BK281" s="181"/>
      <c r="BL281" s="181"/>
      <c r="BM281" s="181"/>
      <c r="BN281" s="181"/>
      <c r="BO281" s="181"/>
      <c r="BP281" s="181"/>
      <c r="BQ281" s="181"/>
      <c r="BR281" s="181"/>
      <c r="BS281" s="181"/>
      <c r="BT281" s="181"/>
      <c r="BU281" s="181"/>
      <c r="BV281" s="186"/>
      <c r="BW281" s="186"/>
    </row>
    <row r="282" spans="1:75" x14ac:dyDescent="0.2">
      <c r="A282" s="29">
        <v>42401</v>
      </c>
      <c r="B282" s="35">
        <v>20</v>
      </c>
      <c r="C282" s="35">
        <v>1049</v>
      </c>
      <c r="D282" s="35">
        <v>8233</v>
      </c>
      <c r="E282" s="35">
        <v>110</v>
      </c>
      <c r="F282" s="35">
        <v>33405</v>
      </c>
      <c r="G282" s="35">
        <v>282690</v>
      </c>
      <c r="H282" s="35">
        <v>581</v>
      </c>
      <c r="I282" s="35">
        <v>35582</v>
      </c>
      <c r="J282" s="35">
        <v>340750</v>
      </c>
      <c r="K282" s="35">
        <v>0</v>
      </c>
      <c r="L282" s="35">
        <v>4220</v>
      </c>
      <c r="M282" s="181"/>
      <c r="O282" s="180"/>
      <c r="P282" s="182">
        <f t="shared" si="4"/>
        <v>70036</v>
      </c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  <c r="AZ282" s="181"/>
      <c r="BA282" s="181"/>
      <c r="BB282" s="181"/>
      <c r="BC282" s="181"/>
      <c r="BD282" s="181"/>
      <c r="BE282" s="181"/>
      <c r="BF282" s="181"/>
      <c r="BG282" s="181"/>
      <c r="BH282" s="181"/>
      <c r="BI282" s="181"/>
      <c r="BJ282" s="181"/>
      <c r="BK282" s="181"/>
      <c r="BL282" s="181"/>
      <c r="BM282" s="181"/>
      <c r="BN282" s="181"/>
      <c r="BO282" s="181"/>
      <c r="BP282" s="181"/>
      <c r="BQ282" s="181"/>
      <c r="BR282" s="181"/>
      <c r="BS282" s="181"/>
      <c r="BT282" s="181"/>
      <c r="BU282" s="181"/>
      <c r="BV282" s="186"/>
      <c r="BW282" s="186"/>
    </row>
    <row r="283" spans="1:75" x14ac:dyDescent="0.2">
      <c r="A283" s="29">
        <v>42430</v>
      </c>
      <c r="B283" s="35">
        <v>30</v>
      </c>
      <c r="C283" s="35">
        <v>1584</v>
      </c>
      <c r="D283" s="35">
        <v>13708</v>
      </c>
      <c r="E283" s="35">
        <v>139</v>
      </c>
      <c r="F283" s="35">
        <v>47262</v>
      </c>
      <c r="G283" s="35">
        <v>436686</v>
      </c>
      <c r="H283" s="35">
        <v>176</v>
      </c>
      <c r="I283" s="35">
        <v>28901</v>
      </c>
      <c r="J283" s="35">
        <v>247549</v>
      </c>
      <c r="K283" s="35">
        <v>13179</v>
      </c>
      <c r="L283" s="35">
        <v>107101</v>
      </c>
      <c r="M283" s="181"/>
      <c r="O283" s="180"/>
      <c r="P283" s="182">
        <f t="shared" si="4"/>
        <v>90926</v>
      </c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  <c r="AZ283" s="181"/>
      <c r="BA283" s="181"/>
      <c r="BB283" s="181"/>
      <c r="BC283" s="181"/>
      <c r="BD283" s="181"/>
      <c r="BE283" s="181"/>
      <c r="BF283" s="181"/>
      <c r="BG283" s="181"/>
      <c r="BH283" s="181"/>
      <c r="BI283" s="181"/>
      <c r="BJ283" s="181"/>
      <c r="BK283" s="181"/>
      <c r="BL283" s="181"/>
      <c r="BM283" s="181"/>
      <c r="BN283" s="181"/>
      <c r="BO283" s="181"/>
      <c r="BP283" s="181"/>
      <c r="BQ283" s="181"/>
      <c r="BR283" s="181"/>
      <c r="BS283" s="181"/>
      <c r="BT283" s="181"/>
      <c r="BU283" s="181"/>
      <c r="BV283" s="186"/>
      <c r="BW283" s="186"/>
    </row>
    <row r="284" spans="1:75" x14ac:dyDescent="0.2">
      <c r="A284" s="29">
        <v>42461</v>
      </c>
      <c r="B284" s="35">
        <v>35</v>
      </c>
      <c r="C284" s="35">
        <v>2021</v>
      </c>
      <c r="D284" s="35">
        <v>11700</v>
      </c>
      <c r="E284" s="35">
        <v>129</v>
      </c>
      <c r="F284" s="35">
        <v>38440</v>
      </c>
      <c r="G284" s="35">
        <v>325642</v>
      </c>
      <c r="H284" s="35">
        <v>250</v>
      </c>
      <c r="I284" s="35">
        <v>38073</v>
      </c>
      <c r="J284" s="35">
        <v>351495</v>
      </c>
      <c r="K284" s="35">
        <v>21419</v>
      </c>
      <c r="L284" s="35">
        <v>134059</v>
      </c>
      <c r="M284" s="181"/>
      <c r="O284" s="180"/>
      <c r="P284" s="182">
        <f t="shared" si="4"/>
        <v>99953</v>
      </c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  <c r="AZ284" s="181"/>
      <c r="BA284" s="181"/>
      <c r="BB284" s="181"/>
      <c r="BC284" s="181"/>
      <c r="BD284" s="181"/>
      <c r="BE284" s="181"/>
      <c r="BF284" s="181"/>
      <c r="BG284" s="181"/>
      <c r="BH284" s="181"/>
      <c r="BI284" s="181"/>
      <c r="BJ284" s="181"/>
      <c r="BK284" s="181"/>
      <c r="BL284" s="181"/>
      <c r="BM284" s="181"/>
      <c r="BN284" s="181"/>
      <c r="BO284" s="181"/>
      <c r="BP284" s="181"/>
      <c r="BQ284" s="181"/>
      <c r="BR284" s="181"/>
      <c r="BS284" s="181"/>
      <c r="BT284" s="181"/>
      <c r="BU284" s="181"/>
      <c r="BV284" s="186"/>
      <c r="BW284" s="186"/>
    </row>
    <row r="285" spans="1:75" x14ac:dyDescent="0.2">
      <c r="A285" s="29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181"/>
      <c r="O285" s="180"/>
      <c r="P285" s="182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  <c r="BA285" s="181"/>
      <c r="BB285" s="181"/>
      <c r="BC285" s="181"/>
      <c r="BD285" s="181"/>
      <c r="BE285" s="181"/>
      <c r="BF285" s="181"/>
      <c r="BG285" s="181"/>
      <c r="BH285" s="181"/>
      <c r="BI285" s="181"/>
      <c r="BJ285" s="181"/>
      <c r="BK285" s="181"/>
      <c r="BL285" s="181"/>
      <c r="BM285" s="181"/>
      <c r="BN285" s="181"/>
      <c r="BO285" s="181"/>
      <c r="BP285" s="181"/>
      <c r="BQ285" s="181"/>
      <c r="BR285" s="181"/>
      <c r="BS285" s="181"/>
      <c r="BT285" s="181"/>
      <c r="BU285" s="181"/>
      <c r="BV285" s="186"/>
      <c r="BW285" s="186"/>
    </row>
    <row r="286" spans="1:75" x14ac:dyDescent="0.2">
      <c r="A286" s="29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181"/>
      <c r="O286" s="180"/>
      <c r="P286" s="182"/>
      <c r="Q286" s="181"/>
      <c r="R286" s="181"/>
      <c r="S286" s="181"/>
      <c r="T286" s="267"/>
      <c r="U286" s="267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  <c r="AT286" s="181"/>
      <c r="AU286" s="181"/>
      <c r="AV286" s="181"/>
      <c r="AW286" s="181"/>
      <c r="AX286" s="181"/>
      <c r="AY286" s="181"/>
      <c r="AZ286" s="181"/>
      <c r="BA286" s="181"/>
      <c r="BB286" s="181"/>
      <c r="BC286" s="181"/>
      <c r="BD286" s="181"/>
      <c r="BE286" s="181"/>
      <c r="BF286" s="181"/>
      <c r="BG286" s="181"/>
      <c r="BH286" s="181"/>
      <c r="BI286" s="181"/>
      <c r="BJ286" s="181"/>
      <c r="BK286" s="181"/>
      <c r="BL286" s="181"/>
      <c r="BM286" s="181"/>
      <c r="BN286" s="181"/>
      <c r="BO286" s="181"/>
      <c r="BP286" s="181"/>
      <c r="BQ286" s="181"/>
      <c r="BR286" s="181"/>
      <c r="BS286" s="181"/>
      <c r="BT286" s="181"/>
      <c r="BU286" s="181"/>
      <c r="BV286" s="186"/>
      <c r="BW286" s="186"/>
    </row>
    <row r="287" spans="1:75" x14ac:dyDescent="0.2">
      <c r="A287" s="28" t="s">
        <v>9</v>
      </c>
      <c r="B287" s="35">
        <f>AVERAGE(B5:B16)</f>
        <v>142.25</v>
      </c>
      <c r="C287" s="35">
        <f t="shared" ref="C287:L287" si="5">AVERAGE(C5:C16)</f>
        <v>8362.8333333333339</v>
      </c>
      <c r="D287" s="35">
        <f t="shared" si="5"/>
        <v>7002.666666666667</v>
      </c>
      <c r="E287" s="35">
        <f t="shared" si="5"/>
        <v>310.16666666666669</v>
      </c>
      <c r="F287" s="35">
        <f t="shared" si="5"/>
        <v>49150.666666666664</v>
      </c>
      <c r="G287" s="35">
        <f t="shared" si="5"/>
        <v>42072.5</v>
      </c>
      <c r="H287" s="35">
        <f t="shared" si="5"/>
        <v>345.5</v>
      </c>
      <c r="I287" s="35">
        <f t="shared" si="5"/>
        <v>36251.333333333336</v>
      </c>
      <c r="J287" s="35">
        <f t="shared" si="5"/>
        <v>37568.5</v>
      </c>
      <c r="K287" s="35">
        <f t="shared" si="5"/>
        <v>749</v>
      </c>
      <c r="L287" s="35">
        <f t="shared" si="5"/>
        <v>689.33333333333337</v>
      </c>
      <c r="M287" s="186"/>
      <c r="N287" s="187"/>
      <c r="O287" s="187"/>
      <c r="P287" s="188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</row>
    <row r="288" spans="1:75" x14ac:dyDescent="0.2">
      <c r="A288" s="28" t="s">
        <v>10</v>
      </c>
      <c r="B288" s="35">
        <f>AVERAGE(B17:B28)</f>
        <v>144.5</v>
      </c>
      <c r="C288" s="35">
        <f t="shared" ref="C288:L288" si="6">AVERAGE(C17:C28)</f>
        <v>8597.75</v>
      </c>
      <c r="D288" s="35">
        <f t="shared" si="6"/>
        <v>7902.916666666667</v>
      </c>
      <c r="E288" s="35">
        <f t="shared" si="6"/>
        <v>273.16666666666669</v>
      </c>
      <c r="F288" s="35">
        <f t="shared" si="6"/>
        <v>46004</v>
      </c>
      <c r="G288" s="35">
        <f t="shared" si="6"/>
        <v>43885.416666666664</v>
      </c>
      <c r="H288" s="35">
        <f t="shared" si="6"/>
        <v>331.58333333333331</v>
      </c>
      <c r="I288" s="35">
        <f t="shared" si="6"/>
        <v>30730.25</v>
      </c>
      <c r="J288" s="35">
        <f t="shared" si="6"/>
        <v>32276.333333333332</v>
      </c>
      <c r="K288" s="35">
        <f t="shared" si="6"/>
        <v>976.66666666666663</v>
      </c>
      <c r="L288" s="35">
        <f t="shared" si="6"/>
        <v>1638.5833333333333</v>
      </c>
      <c r="M288" s="186"/>
      <c r="N288" s="185"/>
      <c r="O288" s="185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</row>
    <row r="289" spans="1:75" x14ac:dyDescent="0.2">
      <c r="A289" s="28" t="s">
        <v>11</v>
      </c>
      <c r="B289" s="35">
        <f>AVERAGE(B29:B40)</f>
        <v>157.83333333333334</v>
      </c>
      <c r="C289" s="35">
        <f t="shared" ref="C289:L289" si="7">AVERAGE(C29:C40)</f>
        <v>9236.1666666666661</v>
      </c>
      <c r="D289" s="35">
        <f t="shared" si="7"/>
        <v>9582.1666666666661</v>
      </c>
      <c r="E289" s="35">
        <f t="shared" si="7"/>
        <v>327.33333333333331</v>
      </c>
      <c r="F289" s="35">
        <f t="shared" si="7"/>
        <v>53843.666666666664</v>
      </c>
      <c r="G289" s="35">
        <f t="shared" si="7"/>
        <v>54860.083333333336</v>
      </c>
      <c r="H289" s="35">
        <f t="shared" si="7"/>
        <v>379.5</v>
      </c>
      <c r="I289" s="35">
        <f t="shared" si="7"/>
        <v>40228.083333333336</v>
      </c>
      <c r="J289" s="35">
        <f t="shared" si="7"/>
        <v>45983.666666666664</v>
      </c>
      <c r="K289" s="35">
        <f t="shared" si="7"/>
        <v>564.08333333333337</v>
      </c>
      <c r="L289" s="35">
        <f t="shared" si="7"/>
        <v>616.66666666666663</v>
      </c>
      <c r="M289" s="186"/>
      <c r="N289" s="185"/>
      <c r="O289" s="185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</row>
    <row r="290" spans="1:75" x14ac:dyDescent="0.2">
      <c r="A290" s="28" t="s">
        <v>12</v>
      </c>
      <c r="B290" s="35">
        <f>AVERAGE(B41:B52)</f>
        <v>218</v>
      </c>
      <c r="C290" s="35">
        <f t="shared" ref="C290:L290" si="8">AVERAGE(C41:C52)</f>
        <v>12336.083333333334</v>
      </c>
      <c r="D290" s="35">
        <f t="shared" si="8"/>
        <v>13226</v>
      </c>
      <c r="E290" s="35">
        <f t="shared" si="8"/>
        <v>249</v>
      </c>
      <c r="F290" s="35">
        <f t="shared" si="8"/>
        <v>42175.083333333336</v>
      </c>
      <c r="G290" s="35">
        <f t="shared" si="8"/>
        <v>42982.416666666664</v>
      </c>
      <c r="H290" s="35">
        <f t="shared" si="8"/>
        <v>257.5</v>
      </c>
      <c r="I290" s="35">
        <f t="shared" si="8"/>
        <v>27082.333333333332</v>
      </c>
      <c r="J290" s="35">
        <f t="shared" si="8"/>
        <v>33921</v>
      </c>
      <c r="K290" s="35">
        <f t="shared" si="8"/>
        <v>2702.5</v>
      </c>
      <c r="L290" s="35">
        <f t="shared" si="8"/>
        <v>18173.583333333332</v>
      </c>
      <c r="M290" s="186"/>
      <c r="N290" s="185"/>
      <c r="O290" s="185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</row>
    <row r="291" spans="1:75" x14ac:dyDescent="0.2">
      <c r="A291" s="28" t="s">
        <v>13</v>
      </c>
      <c r="B291" s="35">
        <f>AVERAGE(B53:B64)</f>
        <v>188.91666666666666</v>
      </c>
      <c r="C291" s="35">
        <f t="shared" ref="C291:L291" si="9">AVERAGE(C53:C64)</f>
        <v>10219.25</v>
      </c>
      <c r="D291" s="35">
        <f t="shared" si="9"/>
        <v>11608.666666666666</v>
      </c>
      <c r="E291" s="35">
        <f t="shared" si="9"/>
        <v>200.25</v>
      </c>
      <c r="F291" s="35">
        <f t="shared" si="9"/>
        <v>33807.833333333336</v>
      </c>
      <c r="G291" s="35">
        <f t="shared" si="9"/>
        <v>40045.833333333336</v>
      </c>
      <c r="H291" s="35">
        <f t="shared" si="9"/>
        <v>244.25</v>
      </c>
      <c r="I291" s="35">
        <f t="shared" si="9"/>
        <v>26253.916666666668</v>
      </c>
      <c r="J291" s="35">
        <f t="shared" si="9"/>
        <v>36993.583333333336</v>
      </c>
      <c r="K291" s="35">
        <f t="shared" si="9"/>
        <v>2061.5833333333335</v>
      </c>
      <c r="L291" s="35">
        <f t="shared" si="9"/>
        <v>4863.166666666667</v>
      </c>
      <c r="N291" s="185"/>
      <c r="O291" s="185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</row>
    <row r="292" spans="1:75" x14ac:dyDescent="0.2">
      <c r="A292" s="28" t="s">
        <v>14</v>
      </c>
      <c r="B292" s="35">
        <f>AVERAGE(B65:B76)</f>
        <v>220.5</v>
      </c>
      <c r="C292" s="35">
        <f t="shared" ref="C292:L292" si="10">AVERAGE(C65:C76)</f>
        <v>10805.666666666666</v>
      </c>
      <c r="D292" s="35">
        <f t="shared" si="10"/>
        <v>10853.75</v>
      </c>
      <c r="E292" s="35">
        <f t="shared" si="10"/>
        <v>187.83333333333334</v>
      </c>
      <c r="F292" s="35">
        <f t="shared" si="10"/>
        <v>35337.083333333336</v>
      </c>
      <c r="G292" s="35">
        <f t="shared" si="10"/>
        <v>42286.416666666664</v>
      </c>
      <c r="H292" s="35">
        <f t="shared" si="10"/>
        <v>134.16666666666666</v>
      </c>
      <c r="I292" s="35">
        <f t="shared" si="10"/>
        <v>14789.5</v>
      </c>
      <c r="J292" s="35">
        <f t="shared" si="10"/>
        <v>21509.583333333332</v>
      </c>
      <c r="K292" s="35">
        <f t="shared" si="10"/>
        <v>1157.5833333333333</v>
      </c>
      <c r="L292" s="35">
        <f t="shared" si="10"/>
        <v>2381.5</v>
      </c>
      <c r="N292" s="185"/>
      <c r="O292" s="185"/>
      <c r="P292" s="186"/>
      <c r="Q292" s="186"/>
      <c r="R292" s="186"/>
      <c r="S292" s="186"/>
      <c r="T292" s="186"/>
      <c r="U292" s="186"/>
      <c r="V292" s="186"/>
      <c r="W292" s="186"/>
      <c r="X292" s="186"/>
      <c r="Y292" s="186"/>
      <c r="Z292" s="186"/>
      <c r="AA292" s="186"/>
      <c r="AB292" s="186"/>
      <c r="AC292" s="186"/>
      <c r="AD292" s="186"/>
      <c r="AE292" s="186"/>
      <c r="AF292" s="186"/>
      <c r="AG292" s="186"/>
      <c r="AH292" s="186"/>
      <c r="AI292" s="186"/>
      <c r="AJ292" s="186"/>
      <c r="AK292" s="186"/>
      <c r="AL292" s="186"/>
      <c r="AM292" s="186"/>
      <c r="AN292" s="186"/>
      <c r="AO292" s="186"/>
      <c r="AP292" s="186"/>
      <c r="AQ292" s="186"/>
      <c r="AR292" s="186"/>
      <c r="AS292" s="186"/>
      <c r="AT292" s="186"/>
      <c r="AU292" s="186"/>
      <c r="AV292" s="186"/>
      <c r="AW292" s="186"/>
      <c r="AX292" s="186"/>
      <c r="AY292" s="186"/>
      <c r="AZ292" s="186"/>
      <c r="BA292" s="186"/>
      <c r="BB292" s="186"/>
      <c r="BC292" s="186"/>
      <c r="BD292" s="186"/>
      <c r="BE292" s="186"/>
      <c r="BF292" s="186"/>
      <c r="BG292" s="186"/>
      <c r="BH292" s="186"/>
      <c r="BI292" s="186"/>
      <c r="BJ292" s="186"/>
      <c r="BK292" s="186"/>
      <c r="BL292" s="186"/>
      <c r="BM292" s="186"/>
      <c r="BN292" s="186"/>
      <c r="BO292" s="186"/>
      <c r="BP292" s="186"/>
      <c r="BQ292" s="186"/>
      <c r="BR292" s="186"/>
      <c r="BS292" s="186"/>
      <c r="BT292" s="186"/>
      <c r="BU292" s="186"/>
      <c r="BV292" s="186"/>
      <c r="BW292" s="186"/>
    </row>
    <row r="293" spans="1:75" x14ac:dyDescent="0.2">
      <c r="A293" s="28" t="s">
        <v>15</v>
      </c>
      <c r="B293" s="35">
        <f>AVERAGE(B77:B88)</f>
        <v>357.16666666666669</v>
      </c>
      <c r="C293" s="35">
        <f t="shared" ref="C293:L293" si="11">AVERAGE(C77:C88)</f>
        <v>13502.666666666666</v>
      </c>
      <c r="D293" s="35">
        <f t="shared" si="11"/>
        <v>12713.166666666666</v>
      </c>
      <c r="E293" s="35">
        <f t="shared" si="11"/>
        <v>146.5</v>
      </c>
      <c r="F293" s="35">
        <f t="shared" si="11"/>
        <v>28354.25</v>
      </c>
      <c r="G293" s="35">
        <f t="shared" si="11"/>
        <v>38590.333333333336</v>
      </c>
      <c r="H293" s="35">
        <f t="shared" si="11"/>
        <v>60.5</v>
      </c>
      <c r="I293" s="35">
        <f t="shared" si="11"/>
        <v>8151</v>
      </c>
      <c r="J293" s="35">
        <f t="shared" si="11"/>
        <v>12462.666666666666</v>
      </c>
      <c r="K293" s="35">
        <f t="shared" si="11"/>
        <v>568.25</v>
      </c>
      <c r="L293" s="35">
        <f t="shared" si="11"/>
        <v>805.75</v>
      </c>
      <c r="N293" s="185"/>
      <c r="O293" s="185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</row>
    <row r="294" spans="1:75" x14ac:dyDescent="0.2">
      <c r="A294" s="28" t="s">
        <v>16</v>
      </c>
      <c r="B294" s="35">
        <f>AVERAGE(B89:B100)</f>
        <v>192.91666666666666</v>
      </c>
      <c r="C294" s="35">
        <f t="shared" ref="C294:L294" si="12">AVERAGE(C89:C100)</f>
        <v>8646.6666666666661</v>
      </c>
      <c r="D294" s="35">
        <f t="shared" si="12"/>
        <v>9060.4166666666661</v>
      </c>
      <c r="E294" s="35">
        <f t="shared" si="12"/>
        <v>159.66666666666666</v>
      </c>
      <c r="F294" s="35">
        <f t="shared" si="12"/>
        <v>33005.416666666664</v>
      </c>
      <c r="G294" s="35">
        <f t="shared" si="12"/>
        <v>48559.333333333336</v>
      </c>
      <c r="H294" s="35">
        <f t="shared" si="12"/>
        <v>65.333333333333329</v>
      </c>
      <c r="I294" s="35">
        <f t="shared" si="12"/>
        <v>9747</v>
      </c>
      <c r="J294" s="35">
        <f t="shared" si="12"/>
        <v>15927</v>
      </c>
      <c r="K294" s="35">
        <f t="shared" si="12"/>
        <v>1034.3333333333333</v>
      </c>
      <c r="L294" s="35">
        <f t="shared" si="12"/>
        <v>2071.25</v>
      </c>
      <c r="N294" s="185"/>
      <c r="O294" s="185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</row>
    <row r="295" spans="1:75" x14ac:dyDescent="0.2">
      <c r="A295" s="28" t="s">
        <v>17</v>
      </c>
      <c r="B295" s="35">
        <f>AVERAGE(B101:B112)</f>
        <v>192</v>
      </c>
      <c r="C295" s="35">
        <f t="shared" ref="C295:L295" si="13">AVERAGE(C101:C112)</f>
        <v>8365.9166666666661</v>
      </c>
      <c r="D295" s="35">
        <f t="shared" si="13"/>
        <v>8356.25</v>
      </c>
      <c r="E295" s="35">
        <f t="shared" si="13"/>
        <v>140.41666666666666</v>
      </c>
      <c r="F295" s="35">
        <f t="shared" si="13"/>
        <v>29737.916666666668</v>
      </c>
      <c r="G295" s="35">
        <f t="shared" si="13"/>
        <v>43928.5</v>
      </c>
      <c r="H295" s="35">
        <f t="shared" si="13"/>
        <v>72.333333333333329</v>
      </c>
      <c r="I295" s="35">
        <f t="shared" si="13"/>
        <v>10102.916666666666</v>
      </c>
      <c r="J295" s="35">
        <f t="shared" si="13"/>
        <v>17016.916666666668</v>
      </c>
      <c r="K295" s="35">
        <f t="shared" si="13"/>
        <v>1691.6666666666667</v>
      </c>
      <c r="L295" s="35">
        <f t="shared" si="13"/>
        <v>6879.833333333333</v>
      </c>
      <c r="N295" s="185"/>
      <c r="O295" s="185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</row>
    <row r="296" spans="1:75" x14ac:dyDescent="0.2">
      <c r="A296" s="28" t="s">
        <v>18</v>
      </c>
      <c r="B296" s="35">
        <f>AVERAGE(B113:B124)</f>
        <v>191.41666666666666</v>
      </c>
      <c r="C296" s="35">
        <f t="shared" ref="C296:L296" si="14">AVERAGE(C113:C124)</f>
        <v>7953.166666666667</v>
      </c>
      <c r="D296" s="35">
        <f t="shared" si="14"/>
        <v>7887.166666666667</v>
      </c>
      <c r="E296" s="35">
        <f t="shared" si="14"/>
        <v>160.83333333333334</v>
      </c>
      <c r="F296" s="35">
        <f t="shared" si="14"/>
        <v>36527.083333333336</v>
      </c>
      <c r="G296" s="35">
        <f t="shared" si="14"/>
        <v>59042</v>
      </c>
      <c r="H296" s="35">
        <f t="shared" si="14"/>
        <v>91.333333333333329</v>
      </c>
      <c r="I296" s="35">
        <f t="shared" si="14"/>
        <v>15495.666666666666</v>
      </c>
      <c r="J296" s="35">
        <f t="shared" si="14"/>
        <v>27388.75</v>
      </c>
      <c r="K296" s="35">
        <f t="shared" si="14"/>
        <v>5879.333333333333</v>
      </c>
      <c r="L296" s="35">
        <f t="shared" si="14"/>
        <v>41644.166666666664</v>
      </c>
      <c r="N296" s="185"/>
      <c r="O296" s="185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</row>
    <row r="297" spans="1:75" x14ac:dyDescent="0.2">
      <c r="A297" s="28" t="s">
        <v>19</v>
      </c>
      <c r="B297" s="35">
        <f>AVERAGE(B125:B136)</f>
        <v>854.58333333333337</v>
      </c>
      <c r="C297" s="35">
        <f t="shared" ref="C297:L297" si="15">AVERAGE(C125:C136)</f>
        <v>29804.666666666668</v>
      </c>
      <c r="D297" s="35">
        <f t="shared" si="15"/>
        <v>18388.25</v>
      </c>
      <c r="E297" s="35">
        <f t="shared" si="15"/>
        <v>187.91666666666666</v>
      </c>
      <c r="F297" s="35">
        <f t="shared" si="15"/>
        <v>43954.916666666664</v>
      </c>
      <c r="G297" s="35">
        <f t="shared" si="15"/>
        <v>80922.666666666672</v>
      </c>
      <c r="H297" s="35">
        <f t="shared" si="15"/>
        <v>178.58333333333334</v>
      </c>
      <c r="I297" s="35">
        <f t="shared" si="15"/>
        <v>29153.916666666668</v>
      </c>
      <c r="J297" s="35">
        <f t="shared" si="15"/>
        <v>68202.333333333328</v>
      </c>
      <c r="K297" s="35">
        <f t="shared" si="15"/>
        <v>2207.1666666666665</v>
      </c>
      <c r="L297" s="35">
        <f t="shared" si="15"/>
        <v>5816.5</v>
      </c>
      <c r="N297" s="185"/>
      <c r="O297" s="185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</row>
    <row r="298" spans="1:75" x14ac:dyDescent="0.2">
      <c r="A298" s="28" t="s">
        <v>20</v>
      </c>
      <c r="B298" s="35">
        <f>AVERAGE(B137:B148)</f>
        <v>396.5</v>
      </c>
      <c r="C298" s="35">
        <f t="shared" ref="C298:L298" si="16">AVERAGE(C137:C148)</f>
        <v>13668.166666666666</v>
      </c>
      <c r="D298" s="35">
        <f t="shared" si="16"/>
        <v>13124.583333333334</v>
      </c>
      <c r="E298" s="35">
        <f t="shared" si="16"/>
        <v>221.33333333333334</v>
      </c>
      <c r="F298" s="35">
        <f t="shared" si="16"/>
        <v>50620.5</v>
      </c>
      <c r="G298" s="35">
        <f t="shared" si="16"/>
        <v>102830.33333333333</v>
      </c>
      <c r="H298" s="35">
        <f t="shared" si="16"/>
        <v>230.83333333333334</v>
      </c>
      <c r="I298" s="35">
        <f t="shared" si="16"/>
        <v>43213.25</v>
      </c>
      <c r="J298" s="35">
        <f t="shared" si="16"/>
        <v>105660.91666666667</v>
      </c>
      <c r="K298" s="35">
        <f t="shared" si="16"/>
        <v>5505.416666666667</v>
      </c>
      <c r="L298" s="35">
        <f t="shared" si="16"/>
        <v>66929.25</v>
      </c>
      <c r="N298" s="185"/>
      <c r="O298" s="185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</row>
    <row r="299" spans="1:75" x14ac:dyDescent="0.2">
      <c r="A299" s="28" t="s">
        <v>21</v>
      </c>
      <c r="B299" s="35">
        <f>AVERAGE(B149:B160)</f>
        <v>216.5</v>
      </c>
      <c r="C299" s="35">
        <f t="shared" ref="C299:L299" si="17">AVERAGE(C149:C160)</f>
        <v>9015.1666666666661</v>
      </c>
      <c r="D299" s="35">
        <f t="shared" si="17"/>
        <v>11437.083333333334</v>
      </c>
      <c r="E299" s="35">
        <f t="shared" si="17"/>
        <v>227.91666666666666</v>
      </c>
      <c r="F299" s="35">
        <f t="shared" si="17"/>
        <v>51747.583333333336</v>
      </c>
      <c r="G299" s="35">
        <f t="shared" si="17"/>
        <v>129995.08333333333</v>
      </c>
      <c r="H299" s="35">
        <f t="shared" si="17"/>
        <v>473.5</v>
      </c>
      <c r="I299" s="35">
        <f t="shared" si="17"/>
        <v>86738.583333333328</v>
      </c>
      <c r="J299" s="35">
        <f t="shared" si="17"/>
        <v>259275.41666666666</v>
      </c>
      <c r="K299" s="35">
        <f t="shared" si="17"/>
        <v>853.83333333333337</v>
      </c>
      <c r="L299" s="35">
        <f t="shared" si="17"/>
        <v>2795.5</v>
      </c>
      <c r="N299" s="185"/>
      <c r="O299" s="185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</row>
    <row r="300" spans="1:75" x14ac:dyDescent="0.2">
      <c r="A300" s="28" t="s">
        <v>22</v>
      </c>
      <c r="B300" s="35">
        <f>AVERAGE(B161:B172)</f>
        <v>101.83333333333333</v>
      </c>
      <c r="C300" s="35">
        <f t="shared" ref="C300:L300" si="18">AVERAGE(C161:C172)</f>
        <v>5352.833333333333</v>
      </c>
      <c r="D300" s="35">
        <f t="shared" si="18"/>
        <v>13410.833333333334</v>
      </c>
      <c r="E300" s="35">
        <f t="shared" si="18"/>
        <v>249.08333333333334</v>
      </c>
      <c r="F300" s="35">
        <f t="shared" si="18"/>
        <v>56357.083333333336</v>
      </c>
      <c r="G300" s="35">
        <f t="shared" si="18"/>
        <v>177164.08333333334</v>
      </c>
      <c r="H300" s="35">
        <f t="shared" si="18"/>
        <v>371.75</v>
      </c>
      <c r="I300" s="35">
        <f t="shared" si="18"/>
        <v>62931.5</v>
      </c>
      <c r="J300" s="35">
        <f t="shared" si="18"/>
        <v>225838.58333333334</v>
      </c>
      <c r="K300" s="35">
        <f t="shared" si="18"/>
        <v>2518.0833333333335</v>
      </c>
      <c r="L300" s="35">
        <f t="shared" si="18"/>
        <v>12914.083333333334</v>
      </c>
      <c r="N300" s="185"/>
      <c r="O300" s="185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</row>
    <row r="301" spans="1:75" x14ac:dyDescent="0.2">
      <c r="A301" s="28" t="s">
        <v>23</v>
      </c>
      <c r="B301" s="35">
        <f>AVERAGE(B173:B184)</f>
        <v>173.66666666666666</v>
      </c>
      <c r="C301" s="35">
        <f t="shared" ref="C301:L301" si="19">AVERAGE(C173:C184)</f>
        <v>7592.25</v>
      </c>
      <c r="D301" s="35">
        <f t="shared" si="19"/>
        <v>20070.666666666668</v>
      </c>
      <c r="E301" s="35">
        <f t="shared" si="19"/>
        <v>215.16666666666666</v>
      </c>
      <c r="F301" s="35">
        <f t="shared" si="19"/>
        <v>51162.916666666664</v>
      </c>
      <c r="G301" s="35">
        <f t="shared" si="19"/>
        <v>203159</v>
      </c>
      <c r="H301" s="35">
        <f t="shared" si="19"/>
        <v>502.83333333333331</v>
      </c>
      <c r="I301" s="35">
        <f t="shared" si="19"/>
        <v>62257.333333333336</v>
      </c>
      <c r="J301" s="35">
        <f t="shared" si="19"/>
        <v>257618.58333333334</v>
      </c>
      <c r="K301" s="35">
        <f t="shared" si="19"/>
        <v>2044.3333333333333</v>
      </c>
      <c r="L301" s="35">
        <f t="shared" si="19"/>
        <v>9034.6666666666661</v>
      </c>
    </row>
    <row r="302" spans="1:75" x14ac:dyDescent="0.2">
      <c r="A302" s="28" t="s">
        <v>24</v>
      </c>
      <c r="B302" s="35">
        <f>AVERAGE(B185:B196)</f>
        <v>265.91666666666669</v>
      </c>
      <c r="C302" s="35">
        <f t="shared" ref="C302:L302" si="20">AVERAGE(C185:C196)</f>
        <v>10405.416666666666</v>
      </c>
      <c r="D302" s="35">
        <f t="shared" si="20"/>
        <v>27466.416666666668</v>
      </c>
      <c r="E302" s="35">
        <f t="shared" si="20"/>
        <v>193.41666666666666</v>
      </c>
      <c r="F302" s="35">
        <f t="shared" si="20"/>
        <v>51678.5</v>
      </c>
      <c r="G302" s="35">
        <f t="shared" si="20"/>
        <v>240907</v>
      </c>
      <c r="H302" s="35">
        <f t="shared" si="20"/>
        <v>421.58333333333331</v>
      </c>
      <c r="I302" s="35">
        <f t="shared" si="20"/>
        <v>61256.083333333336</v>
      </c>
      <c r="J302" s="35">
        <f t="shared" si="20"/>
        <v>290795.41666666669</v>
      </c>
      <c r="K302" s="35">
        <f t="shared" si="20"/>
        <v>2785.1666666666665</v>
      </c>
      <c r="L302" s="35">
        <f t="shared" si="20"/>
        <v>13261.333333333334</v>
      </c>
      <c r="N302" s="180"/>
    </row>
    <row r="303" spans="1:75" x14ac:dyDescent="0.2">
      <c r="A303" s="28" t="s">
        <v>25</v>
      </c>
      <c r="B303" s="35">
        <f>AVERAGE(B197:B208)</f>
        <v>50.75</v>
      </c>
      <c r="C303" s="35">
        <f>AVERAGE(C197:C208)</f>
        <v>2825.5833333333335</v>
      </c>
      <c r="D303" s="35">
        <f t="shared" ref="D303:L303" si="21">AVERAGE(D197:D208)</f>
        <v>13705.75</v>
      </c>
      <c r="E303" s="35">
        <f t="shared" si="21"/>
        <v>136.08333333333334</v>
      </c>
      <c r="F303" s="35">
        <f t="shared" si="21"/>
        <v>33376.583333333336</v>
      </c>
      <c r="G303" s="35">
        <f t="shared" si="21"/>
        <v>193269.91666666666</v>
      </c>
      <c r="H303" s="35">
        <f t="shared" si="21"/>
        <v>205.41666666666666</v>
      </c>
      <c r="I303" s="35">
        <f t="shared" si="21"/>
        <v>25177.166666666668</v>
      </c>
      <c r="J303" s="35">
        <f t="shared" si="21"/>
        <v>141464.66666666666</v>
      </c>
      <c r="K303" s="35">
        <f t="shared" si="21"/>
        <v>5419.833333333333</v>
      </c>
      <c r="L303" s="35">
        <f t="shared" si="21"/>
        <v>29687.75</v>
      </c>
      <c r="N303" s="180"/>
    </row>
    <row r="304" spans="1:75" x14ac:dyDescent="0.2">
      <c r="A304" s="28" t="s">
        <v>389</v>
      </c>
      <c r="B304" s="35">
        <f>AVERAGE(B209:B220)</f>
        <v>46.583333333333336</v>
      </c>
      <c r="C304" s="35">
        <f>AVERAGE(C209:C220)</f>
        <v>2627.25</v>
      </c>
      <c r="D304" s="35">
        <f t="shared" ref="D304:L304" si="22">AVERAGE(D209:D220)</f>
        <v>14611.25</v>
      </c>
      <c r="E304" s="35">
        <f>AVERAGE(E209:E220)</f>
        <v>138.5</v>
      </c>
      <c r="F304" s="35">
        <f t="shared" si="22"/>
        <v>36099.916666666664</v>
      </c>
      <c r="G304" s="35">
        <f>AVERAGE(G209:G220)</f>
        <v>233918.08333333334</v>
      </c>
      <c r="H304" s="35">
        <f t="shared" si="22"/>
        <v>138.33333333333334</v>
      </c>
      <c r="I304" s="35">
        <f t="shared" si="22"/>
        <v>18194.666666666668</v>
      </c>
      <c r="J304" s="35">
        <f t="shared" si="22"/>
        <v>117949.33333333333</v>
      </c>
      <c r="K304" s="35">
        <f t="shared" si="22"/>
        <v>2973.5</v>
      </c>
      <c r="L304" s="35">
        <f t="shared" si="22"/>
        <v>17233.5</v>
      </c>
      <c r="N304" s="180"/>
    </row>
    <row r="305" spans="1:15" x14ac:dyDescent="0.2">
      <c r="A305" s="28" t="s">
        <v>421</v>
      </c>
      <c r="B305" s="35">
        <f>AVERAGE(B221:B232)</f>
        <v>53.916666666666664</v>
      </c>
      <c r="C305" s="35">
        <f t="shared" ref="C305:K305" si="23">AVERAGE(C221:C232)</f>
        <v>2832.75</v>
      </c>
      <c r="D305" s="35">
        <f t="shared" si="23"/>
        <v>14846.083333333334</v>
      </c>
      <c r="E305" s="35">
        <f t="shared" si="23"/>
        <v>115.33333333333333</v>
      </c>
      <c r="F305" s="35">
        <f t="shared" si="23"/>
        <v>31869.833333333332</v>
      </c>
      <c r="G305" s="35">
        <f t="shared" si="23"/>
        <v>218805.58333333334</v>
      </c>
      <c r="H305" s="35">
        <f t="shared" si="23"/>
        <v>183.5</v>
      </c>
      <c r="I305" s="35">
        <f t="shared" si="23"/>
        <v>18829.75</v>
      </c>
      <c r="J305" s="35">
        <f t="shared" si="23"/>
        <v>129461.33333333333</v>
      </c>
      <c r="K305" s="35">
        <f t="shared" si="23"/>
        <v>151.33333333333334</v>
      </c>
      <c r="L305" s="35">
        <f>AVERAGE(L221:L232)</f>
        <v>680.75</v>
      </c>
      <c r="N305" s="180"/>
    </row>
    <row r="306" spans="1:15" x14ac:dyDescent="0.2">
      <c r="A306" s="28" t="s">
        <v>456</v>
      </c>
      <c r="B306" s="35">
        <f>AVERAGE(B233:B244)</f>
        <v>66.666666666666671</v>
      </c>
      <c r="C306" s="35">
        <f t="shared" ref="C306:L306" si="24">AVERAGE(C233:C244)</f>
        <v>3180</v>
      </c>
      <c r="D306" s="35">
        <f t="shared" si="24"/>
        <v>12536</v>
      </c>
      <c r="E306" s="35">
        <f t="shared" si="24"/>
        <v>108.25</v>
      </c>
      <c r="F306" s="35">
        <f t="shared" si="24"/>
        <v>31344</v>
      </c>
      <c r="G306" s="35">
        <f t="shared" si="24"/>
        <v>219948.16666666666</v>
      </c>
      <c r="H306" s="35">
        <f t="shared" si="24"/>
        <v>140.08333333333334</v>
      </c>
      <c r="I306" s="35">
        <f t="shared" si="24"/>
        <v>16717.916666666668</v>
      </c>
      <c r="J306" s="35">
        <f t="shared" si="24"/>
        <v>114040.33333333333</v>
      </c>
      <c r="K306" s="35">
        <f t="shared" si="24"/>
        <v>296.66666666666669</v>
      </c>
      <c r="L306" s="35">
        <f t="shared" si="24"/>
        <v>1357.1666666666667</v>
      </c>
      <c r="N306" s="28"/>
      <c r="O306" s="28"/>
    </row>
    <row r="307" spans="1:15" x14ac:dyDescent="0.2">
      <c r="A307" s="28" t="s">
        <v>480</v>
      </c>
      <c r="B307" s="35">
        <f>AVERAGE(B245:B256)</f>
        <v>118.66666666666667</v>
      </c>
      <c r="C307" s="35">
        <f t="shared" ref="C307:L307" si="25">AVERAGE(C245:C256)</f>
        <v>5091.25</v>
      </c>
      <c r="D307" s="35">
        <f t="shared" si="25"/>
        <v>17555.75</v>
      </c>
      <c r="E307" s="35">
        <f t="shared" si="25"/>
        <v>106.5</v>
      </c>
      <c r="F307" s="35">
        <f t="shared" si="25"/>
        <v>30897.833333333332</v>
      </c>
      <c r="G307" s="35">
        <f t="shared" si="25"/>
        <v>225283.91666666666</v>
      </c>
      <c r="H307" s="35">
        <f t="shared" si="25"/>
        <v>143.5</v>
      </c>
      <c r="I307" s="35">
        <f t="shared" si="25"/>
        <v>17805.333333333332</v>
      </c>
      <c r="J307" s="35">
        <f t="shared" si="25"/>
        <v>121278</v>
      </c>
      <c r="K307" s="35">
        <f t="shared" si="25"/>
        <v>7845.583333333333</v>
      </c>
      <c r="L307" s="35">
        <f t="shared" si="25"/>
        <v>71001.75</v>
      </c>
    </row>
    <row r="308" spans="1:15" x14ac:dyDescent="0.2">
      <c r="A308" s="28" t="s">
        <v>508</v>
      </c>
      <c r="B308" s="35">
        <f>AVERAGE(B257:B268)</f>
        <v>144.41666666666666</v>
      </c>
      <c r="C308" s="35">
        <f t="shared" ref="C308:L308" si="26">AVERAGE(C257:C268)</f>
        <v>6276.916666666667</v>
      </c>
      <c r="D308" s="35">
        <f t="shared" si="26"/>
        <v>22426.833333333332</v>
      </c>
      <c r="E308" s="35">
        <f t="shared" si="26"/>
        <v>125.91666666666667</v>
      </c>
      <c r="F308" s="35">
        <f t="shared" si="26"/>
        <v>37217.833333333336</v>
      </c>
      <c r="G308" s="35">
        <f t="shared" si="26"/>
        <v>292722.41666666669</v>
      </c>
      <c r="H308" s="35">
        <f t="shared" si="26"/>
        <v>259.58333333333331</v>
      </c>
      <c r="I308" s="35">
        <f t="shared" si="26"/>
        <v>32223.75</v>
      </c>
      <c r="J308" s="35">
        <f t="shared" si="26"/>
        <v>241804.16666666666</v>
      </c>
      <c r="K308" s="35">
        <f t="shared" si="26"/>
        <v>3169.5833333333335</v>
      </c>
      <c r="L308" s="35">
        <f t="shared" si="26"/>
        <v>24106.166666666668</v>
      </c>
    </row>
    <row r="309" spans="1:15" x14ac:dyDescent="0.2">
      <c r="A309" s="28" t="s">
        <v>552</v>
      </c>
      <c r="B309" s="35">
        <f>AVERAGE(B269:B280)</f>
        <v>24.5</v>
      </c>
      <c r="C309" s="35">
        <f t="shared" ref="C309:L309" si="27">AVERAGE(C269:C280)</f>
        <v>1423.4166666666667</v>
      </c>
      <c r="D309" s="35">
        <f t="shared" si="27"/>
        <v>10613.666666666666</v>
      </c>
      <c r="E309" s="35">
        <f t="shared" si="27"/>
        <v>134.66666666666666</v>
      </c>
      <c r="F309" s="35">
        <f t="shared" si="27"/>
        <v>41469.5</v>
      </c>
      <c r="G309" s="35">
        <f t="shared" si="27"/>
        <v>357379.08333333331</v>
      </c>
      <c r="H309" s="35">
        <f t="shared" si="27"/>
        <v>193.33333333333334</v>
      </c>
      <c r="I309" s="35">
        <f t="shared" si="27"/>
        <v>26921.333333333332</v>
      </c>
      <c r="J309" s="35">
        <f t="shared" si="27"/>
        <v>231145.41666666666</v>
      </c>
      <c r="K309" s="35">
        <f t="shared" si="27"/>
        <v>777.58333333333337</v>
      </c>
      <c r="L309" s="35">
        <f t="shared" si="27"/>
        <v>7461.916666666667</v>
      </c>
    </row>
    <row r="310" spans="1:15" x14ac:dyDescent="0.2">
      <c r="A310" s="28" t="s">
        <v>647</v>
      </c>
      <c r="B310" s="35">
        <f>AVERAGE(B281:B284)</f>
        <v>26.5</v>
      </c>
      <c r="C310" s="35">
        <f t="shared" ref="C310:L310" si="28">AVERAGE(C281:C284)</f>
        <v>1481</v>
      </c>
      <c r="D310" s="35">
        <f t="shared" si="28"/>
        <v>10762.25</v>
      </c>
      <c r="E310" s="35">
        <f t="shared" si="28"/>
        <v>117.5</v>
      </c>
      <c r="F310" s="35">
        <f t="shared" si="28"/>
        <v>37529.75</v>
      </c>
      <c r="G310" s="35">
        <f t="shared" si="28"/>
        <v>323156.25</v>
      </c>
      <c r="H310" s="35">
        <f t="shared" si="28"/>
        <v>265.75</v>
      </c>
      <c r="I310" s="35">
        <f t="shared" si="28"/>
        <v>28299.75</v>
      </c>
      <c r="J310" s="35">
        <f t="shared" si="28"/>
        <v>258071.75</v>
      </c>
      <c r="K310" s="35">
        <f t="shared" si="28"/>
        <v>8649.5</v>
      </c>
      <c r="L310" s="35">
        <f t="shared" si="28"/>
        <v>61556</v>
      </c>
    </row>
    <row r="311" spans="1:15" x14ac:dyDescent="0.2"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</row>
    <row r="312" spans="1:15" ht="25.5" x14ac:dyDescent="0.2">
      <c r="A312" s="36" t="s">
        <v>83</v>
      </c>
      <c r="B312" s="37">
        <f>(B288-B287)/B287*100</f>
        <v>1.5817223198594026</v>
      </c>
      <c r="C312" s="37">
        <f t="shared" ref="C312:L312" si="29">(C288-C287)/C287*100</f>
        <v>2.8090559419654348</v>
      </c>
      <c r="D312" s="37">
        <f t="shared" si="29"/>
        <v>12.855816831683168</v>
      </c>
      <c r="E312" s="37">
        <f t="shared" si="29"/>
        <v>-11.929070392262224</v>
      </c>
      <c r="F312" s="37">
        <f t="shared" si="29"/>
        <v>-6.4020833898488947</v>
      </c>
      <c r="G312" s="37">
        <f t="shared" si="29"/>
        <v>4.3090300473389131</v>
      </c>
      <c r="H312" s="37">
        <f t="shared" si="29"/>
        <v>-4.0279787747226301</v>
      </c>
      <c r="I312" s="37">
        <f t="shared" si="29"/>
        <v>-15.230014528201266</v>
      </c>
      <c r="J312" s="37">
        <f t="shared" si="29"/>
        <v>-14.086712715883435</v>
      </c>
      <c r="K312" s="37">
        <f t="shared" si="29"/>
        <v>30.3960836671117</v>
      </c>
      <c r="L312" s="37">
        <f t="shared" si="29"/>
        <v>137.70551257253382</v>
      </c>
      <c r="N312" s="28"/>
      <c r="O312" s="28"/>
    </row>
    <row r="313" spans="1:15" ht="25.5" x14ac:dyDescent="0.2">
      <c r="A313" s="36" t="s">
        <v>84</v>
      </c>
      <c r="B313" s="37">
        <f t="shared" ref="B313:L329" si="30">(B289-B288)/B288*100</f>
        <v>9.2272202998846673</v>
      </c>
      <c r="C313" s="37">
        <f t="shared" si="30"/>
        <v>7.4253923022496133</v>
      </c>
      <c r="D313" s="37">
        <f t="shared" si="30"/>
        <v>21.248484209416343</v>
      </c>
      <c r="E313" s="37">
        <f t="shared" si="30"/>
        <v>19.829164124466121</v>
      </c>
      <c r="F313" s="37">
        <f t="shared" si="30"/>
        <v>17.041271773468971</v>
      </c>
      <c r="G313" s="37">
        <f t="shared" si="30"/>
        <v>25.007548065511525</v>
      </c>
      <c r="H313" s="37">
        <f t="shared" si="30"/>
        <v>14.450867052023128</v>
      </c>
      <c r="I313" s="37">
        <f t="shared" si="30"/>
        <v>30.907113783107317</v>
      </c>
      <c r="J313" s="37">
        <f t="shared" si="30"/>
        <v>42.468681903148848</v>
      </c>
      <c r="K313" s="37">
        <f t="shared" si="30"/>
        <v>-42.244027303754258</v>
      </c>
      <c r="L313" s="37">
        <f t="shared" si="30"/>
        <v>-62.365864822254999</v>
      </c>
      <c r="N313" s="28"/>
      <c r="O313" s="28"/>
    </row>
    <row r="314" spans="1:15" ht="25.5" x14ac:dyDescent="0.2">
      <c r="A314" s="36" t="s">
        <v>85</v>
      </c>
      <c r="B314" s="37">
        <f t="shared" si="30"/>
        <v>38.120380147835256</v>
      </c>
      <c r="C314" s="37">
        <f t="shared" si="30"/>
        <v>33.562805637259338</v>
      </c>
      <c r="D314" s="37">
        <f t="shared" si="30"/>
        <v>38.027238098551138</v>
      </c>
      <c r="E314" s="37">
        <f t="shared" si="30"/>
        <v>-23.930753564154784</v>
      </c>
      <c r="F314" s="37">
        <f t="shared" si="30"/>
        <v>-21.671227194779942</v>
      </c>
      <c r="G314" s="37">
        <f t="shared" si="30"/>
        <v>-21.650835990345144</v>
      </c>
      <c r="H314" s="37">
        <f t="shared" si="30"/>
        <v>-32.147562582345188</v>
      </c>
      <c r="I314" s="37">
        <f t="shared" si="30"/>
        <v>-32.67804208088463</v>
      </c>
      <c r="J314" s="37">
        <f t="shared" si="30"/>
        <v>-26.232502845213151</v>
      </c>
      <c r="K314" s="37">
        <f t="shared" si="30"/>
        <v>379.09587826857728</v>
      </c>
      <c r="L314" s="37">
        <f t="shared" si="30"/>
        <v>2847.067567567567</v>
      </c>
      <c r="N314" s="28"/>
      <c r="O314" s="28"/>
    </row>
    <row r="315" spans="1:15" ht="25.5" x14ac:dyDescent="0.2">
      <c r="A315" s="36" t="s">
        <v>86</v>
      </c>
      <c r="B315" s="37">
        <f t="shared" si="30"/>
        <v>-13.340978593272176</v>
      </c>
      <c r="C315" s="37">
        <f t="shared" si="30"/>
        <v>-17.159687367006011</v>
      </c>
      <c r="D315" s="37">
        <f t="shared" si="30"/>
        <v>-12.228438933413987</v>
      </c>
      <c r="E315" s="37">
        <f t="shared" si="30"/>
        <v>-19.578313253012048</v>
      </c>
      <c r="F315" s="37">
        <f t="shared" si="30"/>
        <v>-19.839320609917781</v>
      </c>
      <c r="G315" s="37">
        <f t="shared" si="30"/>
        <v>-6.8320572947464839</v>
      </c>
      <c r="H315" s="37">
        <f t="shared" si="30"/>
        <v>-5.1456310679611654</v>
      </c>
      <c r="I315" s="37">
        <f t="shared" si="30"/>
        <v>-3.058882174111035</v>
      </c>
      <c r="J315" s="37">
        <f t="shared" si="30"/>
        <v>9.0580564645303365</v>
      </c>
      <c r="K315" s="37">
        <f t="shared" si="30"/>
        <v>-23.715695343817448</v>
      </c>
      <c r="L315" s="37">
        <f t="shared" si="30"/>
        <v>-73.240463493257153</v>
      </c>
      <c r="N315" s="28"/>
      <c r="O315" s="28"/>
    </row>
    <row r="316" spans="1:15" ht="25.5" x14ac:dyDescent="0.2">
      <c r="A316" s="36" t="s">
        <v>87</v>
      </c>
      <c r="B316" s="37">
        <f t="shared" si="30"/>
        <v>16.718129686810769</v>
      </c>
      <c r="C316" s="37">
        <f t="shared" si="30"/>
        <v>5.7383532711956953</v>
      </c>
      <c r="D316" s="37">
        <f t="shared" si="30"/>
        <v>-6.503043702980527</v>
      </c>
      <c r="E316" s="37">
        <f t="shared" si="30"/>
        <v>-6.200582605076983</v>
      </c>
      <c r="F316" s="37">
        <f t="shared" si="30"/>
        <v>4.5233599708154415</v>
      </c>
      <c r="G316" s="37">
        <f t="shared" si="30"/>
        <v>5.5950473415877511</v>
      </c>
      <c r="H316" s="37">
        <f t="shared" si="30"/>
        <v>-45.069941999317642</v>
      </c>
      <c r="I316" s="37">
        <f t="shared" si="30"/>
        <v>-43.667452792757913</v>
      </c>
      <c r="J316" s="37">
        <f t="shared" si="30"/>
        <v>-41.855907443407986</v>
      </c>
      <c r="K316" s="37">
        <f t="shared" si="30"/>
        <v>-43.849791826670447</v>
      </c>
      <c r="L316" s="37">
        <f t="shared" si="30"/>
        <v>-51.02985023475788</v>
      </c>
      <c r="N316" s="28"/>
      <c r="O316" s="28"/>
    </row>
    <row r="317" spans="1:15" ht="25.5" x14ac:dyDescent="0.2">
      <c r="A317" s="36" t="s">
        <v>88</v>
      </c>
      <c r="B317" s="37">
        <f t="shared" si="30"/>
        <v>61.980347694633423</v>
      </c>
      <c r="C317" s="37">
        <f t="shared" si="30"/>
        <v>24.959126384304533</v>
      </c>
      <c r="D317" s="37">
        <f t="shared" si="30"/>
        <v>17.131559752773615</v>
      </c>
      <c r="E317" s="37">
        <f t="shared" si="30"/>
        <v>-22.005323868677909</v>
      </c>
      <c r="F317" s="37">
        <f t="shared" si="30"/>
        <v>-19.760638611468128</v>
      </c>
      <c r="G317" s="37">
        <f t="shared" si="30"/>
        <v>-8.7405924282226053</v>
      </c>
      <c r="H317" s="37">
        <f t="shared" si="30"/>
        <v>-54.906832298136642</v>
      </c>
      <c r="I317" s="37">
        <f t="shared" si="30"/>
        <v>-44.886574934920041</v>
      </c>
      <c r="J317" s="37">
        <f t="shared" si="30"/>
        <v>-42.059934525308485</v>
      </c>
      <c r="K317" s="37">
        <f t="shared" si="30"/>
        <v>-50.910661579439918</v>
      </c>
      <c r="L317" s="37">
        <f t="shared" si="30"/>
        <v>-66.166281755196309</v>
      </c>
      <c r="N317" s="28"/>
      <c r="O317" s="28"/>
    </row>
    <row r="318" spans="1:15" ht="25.5" x14ac:dyDescent="0.2">
      <c r="A318" s="36" t="s">
        <v>89</v>
      </c>
      <c r="B318" s="37">
        <f t="shared" si="30"/>
        <v>-45.98693420438638</v>
      </c>
      <c r="C318" s="37">
        <f t="shared" si="30"/>
        <v>-35.963266515256251</v>
      </c>
      <c r="D318" s="37">
        <f t="shared" si="30"/>
        <v>-28.73202323050905</v>
      </c>
      <c r="E318" s="37">
        <f t="shared" si="30"/>
        <v>8.9874857792946461</v>
      </c>
      <c r="F318" s="37">
        <f t="shared" si="30"/>
        <v>16.403772509118262</v>
      </c>
      <c r="G318" s="37">
        <f t="shared" si="30"/>
        <v>25.832894248127769</v>
      </c>
      <c r="H318" s="37">
        <f t="shared" si="30"/>
        <v>7.988980716253435</v>
      </c>
      <c r="I318" s="37">
        <f t="shared" si="30"/>
        <v>19.58041958041958</v>
      </c>
      <c r="J318" s="37">
        <f t="shared" si="30"/>
        <v>27.79768909810635</v>
      </c>
      <c r="K318" s="37">
        <f t="shared" si="30"/>
        <v>82.02082416776652</v>
      </c>
      <c r="L318" s="37">
        <f t="shared" si="30"/>
        <v>157.05864101768537</v>
      </c>
      <c r="N318" s="28"/>
      <c r="O318" s="28"/>
    </row>
    <row r="319" spans="1:15" ht="25.5" x14ac:dyDescent="0.2">
      <c r="A319" s="36" t="s">
        <v>90</v>
      </c>
      <c r="B319" s="37">
        <f t="shared" si="30"/>
        <v>-0.4751619870410318</v>
      </c>
      <c r="C319" s="37">
        <f t="shared" si="30"/>
        <v>-3.2469159599074788</v>
      </c>
      <c r="D319" s="37">
        <f t="shared" si="30"/>
        <v>-7.7719015865716194</v>
      </c>
      <c r="E319" s="37">
        <f t="shared" si="30"/>
        <v>-12.056367432150314</v>
      </c>
      <c r="F319" s="37">
        <f t="shared" si="30"/>
        <v>-9.8998901695428678</v>
      </c>
      <c r="G319" s="37">
        <f t="shared" si="30"/>
        <v>-9.5364433888438924</v>
      </c>
      <c r="H319" s="37">
        <f t="shared" si="30"/>
        <v>10.714285714285715</v>
      </c>
      <c r="I319" s="37">
        <f t="shared" si="30"/>
        <v>3.6515509045518217</v>
      </c>
      <c r="J319" s="37">
        <f t="shared" si="30"/>
        <v>6.8432012724723297</v>
      </c>
      <c r="K319" s="37">
        <f t="shared" si="30"/>
        <v>63.551401869158894</v>
      </c>
      <c r="L319" s="37">
        <f t="shared" si="30"/>
        <v>232.15851941259302</v>
      </c>
      <c r="N319" s="28"/>
      <c r="O319" s="28"/>
    </row>
    <row r="320" spans="1:15" ht="25.5" x14ac:dyDescent="0.2">
      <c r="A320" s="36" t="s">
        <v>91</v>
      </c>
      <c r="B320" s="37">
        <f t="shared" si="30"/>
        <v>-0.30381944444444942</v>
      </c>
      <c r="C320" s="37">
        <f t="shared" si="30"/>
        <v>-4.9337091970395646</v>
      </c>
      <c r="D320" s="37">
        <f t="shared" si="30"/>
        <v>-5.6135627025679344</v>
      </c>
      <c r="E320" s="37">
        <f t="shared" si="30"/>
        <v>14.540059347181023</v>
      </c>
      <c r="F320" s="37">
        <f t="shared" si="30"/>
        <v>22.830000980790523</v>
      </c>
      <c r="G320" s="37">
        <f t="shared" si="30"/>
        <v>34.404771389872181</v>
      </c>
      <c r="H320" s="37">
        <f t="shared" si="30"/>
        <v>26.267281105990786</v>
      </c>
      <c r="I320" s="37">
        <f t="shared" si="30"/>
        <v>53.378149874211246</v>
      </c>
      <c r="J320" s="37">
        <f t="shared" si="30"/>
        <v>60.950132955931089</v>
      </c>
      <c r="K320" s="37">
        <f t="shared" si="30"/>
        <v>247.54679802955661</v>
      </c>
      <c r="L320" s="37">
        <f t="shared" si="30"/>
        <v>505.30778361878913</v>
      </c>
      <c r="N320" s="28"/>
      <c r="O320" s="28"/>
    </row>
    <row r="321" spans="1:15" ht="25.5" x14ac:dyDescent="0.2">
      <c r="A321" s="36" t="s">
        <v>92</v>
      </c>
      <c r="B321" s="37">
        <f t="shared" si="30"/>
        <v>346.45189377448855</v>
      </c>
      <c r="C321" s="37">
        <f t="shared" si="30"/>
        <v>274.75219514239609</v>
      </c>
      <c r="D321" s="37">
        <f t="shared" si="30"/>
        <v>133.14139002176532</v>
      </c>
      <c r="E321" s="37">
        <f t="shared" si="30"/>
        <v>16.839378238341958</v>
      </c>
      <c r="F321" s="37">
        <f t="shared" si="30"/>
        <v>20.335139451320352</v>
      </c>
      <c r="G321" s="37">
        <f t="shared" si="30"/>
        <v>37.059494371238557</v>
      </c>
      <c r="H321" s="37">
        <f t="shared" si="30"/>
        <v>95.529197080291993</v>
      </c>
      <c r="I321" s="37">
        <f t="shared" si="30"/>
        <v>88.142383892270971</v>
      </c>
      <c r="J321" s="37">
        <f t="shared" si="30"/>
        <v>149.015867220422</v>
      </c>
      <c r="K321" s="37">
        <f t="shared" si="30"/>
        <v>-62.458895566390751</v>
      </c>
      <c r="L321" s="37">
        <f t="shared" si="30"/>
        <v>-86.03285774318131</v>
      </c>
      <c r="N321" s="28"/>
      <c r="O321" s="28"/>
    </row>
    <row r="322" spans="1:15" ht="25.5" x14ac:dyDescent="0.2">
      <c r="A322" s="36" t="s">
        <v>93</v>
      </c>
      <c r="B322" s="37">
        <f t="shared" si="30"/>
        <v>-53.60312042905899</v>
      </c>
      <c r="C322" s="37">
        <f t="shared" si="30"/>
        <v>-54.140850426107768</v>
      </c>
      <c r="D322" s="37">
        <f t="shared" si="30"/>
        <v>-28.625163714147167</v>
      </c>
      <c r="E322" s="37">
        <f t="shared" si="30"/>
        <v>17.78270509977828</v>
      </c>
      <c r="F322" s="37">
        <f t="shared" si="30"/>
        <v>15.164590991906488</v>
      </c>
      <c r="G322" s="37">
        <f t="shared" si="30"/>
        <v>27.072348909246674</v>
      </c>
      <c r="H322" s="37">
        <f t="shared" si="30"/>
        <v>29.258049463369108</v>
      </c>
      <c r="I322" s="37">
        <f t="shared" si="30"/>
        <v>48.224509571326891</v>
      </c>
      <c r="J322" s="37">
        <f t="shared" si="30"/>
        <v>54.922729916376291</v>
      </c>
      <c r="K322" s="37">
        <f t="shared" si="30"/>
        <v>149.43366306728086</v>
      </c>
      <c r="L322" s="37">
        <f t="shared" si="30"/>
        <v>1050.6791025530817</v>
      </c>
      <c r="N322" s="28"/>
      <c r="O322" s="28"/>
    </row>
    <row r="323" spans="1:15" ht="25.5" x14ac:dyDescent="0.2">
      <c r="A323" s="36" t="s">
        <v>94</v>
      </c>
      <c r="B323" s="37">
        <f t="shared" si="30"/>
        <v>-45.397225725094579</v>
      </c>
      <c r="C323" s="37">
        <f t="shared" si="30"/>
        <v>-34.042605079930254</v>
      </c>
      <c r="D323" s="37">
        <f t="shared" si="30"/>
        <v>-12.857551033366137</v>
      </c>
      <c r="E323" s="37">
        <f t="shared" si="30"/>
        <v>2.9743975903614368</v>
      </c>
      <c r="F323" s="37">
        <f t="shared" si="30"/>
        <v>2.2265353628141478</v>
      </c>
      <c r="G323" s="37">
        <f t="shared" si="30"/>
        <v>26.417059168662941</v>
      </c>
      <c r="H323" s="37">
        <f t="shared" si="30"/>
        <v>105.12635379061371</v>
      </c>
      <c r="I323" s="37">
        <f t="shared" si="30"/>
        <v>100.72219361731258</v>
      </c>
      <c r="J323" s="37">
        <f t="shared" si="30"/>
        <v>145.38440971945633</v>
      </c>
      <c r="K323" s="37">
        <f t="shared" si="30"/>
        <v>-84.491031559827448</v>
      </c>
      <c r="L323" s="37">
        <f t="shared" si="30"/>
        <v>-95.823201365621159</v>
      </c>
      <c r="N323" s="28"/>
      <c r="O323" s="28"/>
    </row>
    <row r="324" spans="1:15" ht="25.5" x14ac:dyDescent="0.2">
      <c r="A324" s="36" t="s">
        <v>95</v>
      </c>
      <c r="B324" s="37">
        <f t="shared" si="30"/>
        <v>-52.963818321785993</v>
      </c>
      <c r="C324" s="37">
        <f t="shared" si="30"/>
        <v>-40.624133404817812</v>
      </c>
      <c r="D324" s="37">
        <f t="shared" si="30"/>
        <v>17.257459288134356</v>
      </c>
      <c r="E324" s="37">
        <f t="shared" si="30"/>
        <v>9.2870201096892231</v>
      </c>
      <c r="F324" s="37">
        <f t="shared" si="30"/>
        <v>8.9076623546027101</v>
      </c>
      <c r="G324" s="37">
        <f t="shared" si="30"/>
        <v>36.285218479416862</v>
      </c>
      <c r="H324" s="37">
        <f t="shared" si="30"/>
        <v>-21.488912354804647</v>
      </c>
      <c r="I324" s="37">
        <f t="shared" si="30"/>
        <v>-27.446935859954667</v>
      </c>
      <c r="J324" s="37">
        <f t="shared" si="30"/>
        <v>-12.896260572332183</v>
      </c>
      <c r="K324" s="37">
        <f t="shared" si="30"/>
        <v>194.91508881514736</v>
      </c>
      <c r="L324" s="37">
        <f t="shared" si="30"/>
        <v>361.95969713229601</v>
      </c>
      <c r="N324" s="28"/>
      <c r="O324" s="28"/>
    </row>
    <row r="325" spans="1:15" ht="25.5" x14ac:dyDescent="0.2">
      <c r="A325" s="36" t="s">
        <v>96</v>
      </c>
      <c r="B325" s="37">
        <f t="shared" si="30"/>
        <v>70.540098199672656</v>
      </c>
      <c r="C325" s="37">
        <f t="shared" si="30"/>
        <v>41.836099262073049</v>
      </c>
      <c r="D325" s="37">
        <f t="shared" si="30"/>
        <v>49.660100664885356</v>
      </c>
      <c r="E325" s="37">
        <f t="shared" si="30"/>
        <v>-13.616594178655076</v>
      </c>
      <c r="F325" s="37">
        <f t="shared" si="30"/>
        <v>-9.2165285345675354</v>
      </c>
      <c r="G325" s="37">
        <f t="shared" si="30"/>
        <v>14.672791559989815</v>
      </c>
      <c r="H325" s="37">
        <f t="shared" si="30"/>
        <v>35.261152208025102</v>
      </c>
      <c r="I325" s="37">
        <f t="shared" si="30"/>
        <v>-1.0712706143452233</v>
      </c>
      <c r="J325" s="37">
        <f t="shared" si="30"/>
        <v>14.071997588247948</v>
      </c>
      <c r="K325" s="37">
        <f t="shared" si="30"/>
        <v>-18.813912698150055</v>
      </c>
      <c r="L325" s="37">
        <f t="shared" si="30"/>
        <v>-30.040201588704846</v>
      </c>
      <c r="N325" s="28"/>
      <c r="O325" s="28"/>
    </row>
    <row r="326" spans="1:15" ht="25.5" x14ac:dyDescent="0.2">
      <c r="A326" s="36" t="s">
        <v>97</v>
      </c>
      <c r="B326" s="37">
        <f t="shared" ref="B326" si="31">(B302-B301)/B301*100</f>
        <v>53.119001919385809</v>
      </c>
      <c r="C326" s="37">
        <f t="shared" si="30"/>
        <v>37.053135324398781</v>
      </c>
      <c r="D326" s="37">
        <f t="shared" si="30"/>
        <v>36.848551783697594</v>
      </c>
      <c r="E326" s="37">
        <f t="shared" si="30"/>
        <v>-10.10844306738962</v>
      </c>
      <c r="F326" s="37">
        <f t="shared" si="30"/>
        <v>1.0077285794561539</v>
      </c>
      <c r="G326" s="37">
        <f t="shared" si="30"/>
        <v>18.580520675923783</v>
      </c>
      <c r="H326" s="37">
        <f t="shared" si="30"/>
        <v>-16.158435531985415</v>
      </c>
      <c r="I326" s="37">
        <f t="shared" si="30"/>
        <v>-1.6082442764440066</v>
      </c>
      <c r="J326" s="37">
        <f t="shared" si="30"/>
        <v>12.878276444213558</v>
      </c>
      <c r="K326" s="37">
        <f t="shared" si="30"/>
        <v>36.238382520789173</v>
      </c>
      <c r="L326" s="37">
        <f t="shared" si="30"/>
        <v>46.78276269185362</v>
      </c>
      <c r="N326" s="28"/>
      <c r="O326" s="28"/>
    </row>
    <row r="327" spans="1:15" ht="25.5" x14ac:dyDescent="0.2">
      <c r="A327" s="36" t="s">
        <v>98</v>
      </c>
      <c r="B327" s="37">
        <f t="shared" ref="B327" si="32">(B303-B302)/B302*100</f>
        <v>-80.915073644625508</v>
      </c>
      <c r="C327" s="37">
        <f t="shared" si="30"/>
        <v>-72.845072678492755</v>
      </c>
      <c r="D327" s="37">
        <f t="shared" si="30"/>
        <v>-50.099970570120476</v>
      </c>
      <c r="E327" s="37">
        <f t="shared" si="30"/>
        <v>-29.642395519172759</v>
      </c>
      <c r="F327" s="37">
        <f t="shared" si="30"/>
        <v>-35.414953349394168</v>
      </c>
      <c r="G327" s="37">
        <f t="shared" si="30"/>
        <v>-19.77405527167469</v>
      </c>
      <c r="H327" s="37">
        <f t="shared" si="30"/>
        <v>-51.274955524807275</v>
      </c>
      <c r="I327" s="37">
        <f t="shared" si="30"/>
        <v>-58.898503958110297</v>
      </c>
      <c r="J327" s="37">
        <f t="shared" si="30"/>
        <v>-51.352511573858493</v>
      </c>
      <c r="K327" s="37">
        <f t="shared" si="30"/>
        <v>94.59637364610137</v>
      </c>
      <c r="L327" s="37">
        <f t="shared" si="30"/>
        <v>123.86700683691933</v>
      </c>
      <c r="N327" s="28"/>
      <c r="O327" s="28"/>
    </row>
    <row r="328" spans="1:15" ht="25.5" x14ac:dyDescent="0.2">
      <c r="A328" s="36" t="s">
        <v>391</v>
      </c>
      <c r="B328" s="37">
        <f t="shared" ref="B328" si="33">(B304-B303)/B303*100</f>
        <v>-8.2101806239737236</v>
      </c>
      <c r="C328" s="37">
        <f t="shared" si="30"/>
        <v>-7.0191995753089378</v>
      </c>
      <c r="D328" s="37">
        <f t="shared" si="30"/>
        <v>6.6067161592762158</v>
      </c>
      <c r="E328" s="37">
        <f t="shared" si="30"/>
        <v>1.7758726270667411</v>
      </c>
      <c r="F328" s="37">
        <f t="shared" si="30"/>
        <v>8.1594131614230392</v>
      </c>
      <c r="G328" s="37">
        <f t="shared" si="30"/>
        <v>21.031812590250521</v>
      </c>
      <c r="H328" s="37">
        <f t="shared" si="30"/>
        <v>-32.657200811359019</v>
      </c>
      <c r="I328" s="37">
        <f t="shared" si="30"/>
        <v>-27.733462197890944</v>
      </c>
      <c r="J328" s="37">
        <f t="shared" si="30"/>
        <v>-16.622760924989514</v>
      </c>
      <c r="K328" s="37">
        <f t="shared" si="30"/>
        <v>-45.136689320089793</v>
      </c>
      <c r="L328" s="37">
        <f t="shared" si="30"/>
        <v>-41.950804624803162</v>
      </c>
      <c r="N328" s="28"/>
      <c r="O328" s="28"/>
    </row>
    <row r="329" spans="1:15" ht="25.5" x14ac:dyDescent="0.2">
      <c r="A329" s="36" t="s">
        <v>428</v>
      </c>
      <c r="B329" s="37">
        <f t="shared" ref="B329" si="34">(B305-B304)/B304*100</f>
        <v>15.742397137745964</v>
      </c>
      <c r="C329" s="37">
        <f t="shared" si="30"/>
        <v>7.8218669711675712</v>
      </c>
      <c r="D329" s="37">
        <f>(D305-D304)/D304*100</f>
        <v>1.6072090569481321</v>
      </c>
      <c r="E329" s="37">
        <f t="shared" si="30"/>
        <v>-16.726835138387489</v>
      </c>
      <c r="F329" s="37">
        <f t="shared" ref="F329:L329" si="35">(F305-F304)/F304*100</f>
        <v>-11.71770941299495</v>
      </c>
      <c r="G329" s="37">
        <f t="shared" si="35"/>
        <v>-6.4605950017402813</v>
      </c>
      <c r="H329" s="37">
        <f>(H305-H304)/H304*100</f>
        <v>32.650602409638545</v>
      </c>
      <c r="I329" s="37">
        <f t="shared" si="35"/>
        <v>3.4904917191851021</v>
      </c>
      <c r="J329" s="37">
        <f t="shared" si="35"/>
        <v>9.7601229906626585</v>
      </c>
      <c r="K329" s="37">
        <f t="shared" si="35"/>
        <v>-94.910599181660217</v>
      </c>
      <c r="L329" s="37">
        <f t="shared" si="35"/>
        <v>-96.049844779064031</v>
      </c>
      <c r="N329" s="28"/>
      <c r="O329" s="28"/>
    </row>
    <row r="330" spans="1:15" ht="25.5" x14ac:dyDescent="0.2">
      <c r="A330" s="36" t="s">
        <v>458</v>
      </c>
      <c r="B330" s="37">
        <f t="shared" ref="B330" si="36">(B306-B305)/B305*100</f>
        <v>23.647604327666166</v>
      </c>
      <c r="C330" s="37">
        <f t="shared" ref="C330:L333" si="37">(C306-C305)/C305*100</f>
        <v>12.258406142441091</v>
      </c>
      <c r="D330" s="37">
        <f t="shared" si="37"/>
        <v>-15.560220709165721</v>
      </c>
      <c r="E330" s="37">
        <f t="shared" si="37"/>
        <v>-6.1416184971098229</v>
      </c>
      <c r="F330" s="37">
        <f t="shared" si="37"/>
        <v>-1.6499406439736599</v>
      </c>
      <c r="G330" s="37">
        <f t="shared" si="37"/>
        <v>0.52219112324600825</v>
      </c>
      <c r="H330" s="37">
        <f t="shared" si="37"/>
        <v>-23.660308810172566</v>
      </c>
      <c r="I330" s="37">
        <f t="shared" si="37"/>
        <v>-11.215408241391055</v>
      </c>
      <c r="J330" s="37">
        <f t="shared" si="37"/>
        <v>-11.911664744170718</v>
      </c>
      <c r="K330" s="37">
        <f t="shared" si="37"/>
        <v>96.035242290748897</v>
      </c>
      <c r="L330" s="37">
        <f t="shared" si="37"/>
        <v>99.363447178357205</v>
      </c>
      <c r="N330" s="28"/>
      <c r="O330" s="28"/>
    </row>
    <row r="331" spans="1:15" ht="25.5" x14ac:dyDescent="0.2">
      <c r="A331" s="36" t="s">
        <v>483</v>
      </c>
      <c r="B331" s="37">
        <f t="shared" ref="B331:B332" si="38">(B307-B306)/B306*100</f>
        <v>77.999999999999986</v>
      </c>
      <c r="C331" s="37">
        <f t="shared" si="37"/>
        <v>60.10220125786163</v>
      </c>
      <c r="D331" s="37">
        <f t="shared" si="37"/>
        <v>40.042677089980856</v>
      </c>
      <c r="E331" s="37">
        <f>(E307-E306)/E306*100</f>
        <v>-1.6166281755196306</v>
      </c>
      <c r="F331" s="37">
        <f t="shared" si="37"/>
        <v>-1.4234515909477663</v>
      </c>
      <c r="G331" s="37">
        <f t="shared" si="37"/>
        <v>2.4259124687710512</v>
      </c>
      <c r="H331" s="37">
        <f t="shared" si="37"/>
        <v>2.4390243902438957</v>
      </c>
      <c r="I331" s="37">
        <f t="shared" si="37"/>
        <v>6.5044986666001892</v>
      </c>
      <c r="J331" s="37">
        <f t="shared" si="37"/>
        <v>6.3465849801678393</v>
      </c>
      <c r="K331" s="37">
        <f>(K308-K307)/K307*100</f>
        <v>-59.600412121469617</v>
      </c>
      <c r="L331" s="37">
        <f>(L307-L306)/L306*100</f>
        <v>5131.6161119980343</v>
      </c>
      <c r="N331" s="28"/>
      <c r="O331" s="28"/>
    </row>
    <row r="332" spans="1:15" ht="25.5" x14ac:dyDescent="0.2">
      <c r="A332" s="36" t="s">
        <v>524</v>
      </c>
      <c r="B332" s="37">
        <f t="shared" si="38"/>
        <v>21.69943820224718</v>
      </c>
      <c r="C332" s="37">
        <f t="shared" si="37"/>
        <v>23.288321466568465</v>
      </c>
      <c r="D332" s="37">
        <f t="shared" si="37"/>
        <v>27.74636989780176</v>
      </c>
      <c r="E332" s="37">
        <f>(E308-E307)/E307*100</f>
        <v>18.231611893583729</v>
      </c>
      <c r="F332" s="37">
        <f t="shared" si="37"/>
        <v>20.454508676444423</v>
      </c>
      <c r="G332" s="37">
        <f t="shared" si="37"/>
        <v>29.934893266163787</v>
      </c>
      <c r="H332" s="37">
        <f t="shared" si="37"/>
        <v>80.894308943089428</v>
      </c>
      <c r="I332" s="37">
        <f t="shared" si="37"/>
        <v>80.978077729519256</v>
      </c>
      <c r="J332" s="37">
        <f t="shared" si="37"/>
        <v>99.380074429547534</v>
      </c>
      <c r="K332" s="37">
        <f>(K309-K308)/K308*100</f>
        <v>-75.467332719863279</v>
      </c>
      <c r="L332" s="37">
        <f>(L308-L307)/L307*100</f>
        <v>-66.048489415166983</v>
      </c>
      <c r="N332" s="28"/>
      <c r="O332" s="28"/>
    </row>
    <row r="333" spans="1:15" ht="25.5" x14ac:dyDescent="0.2">
      <c r="A333" s="36" t="s">
        <v>556</v>
      </c>
      <c r="B333" s="37">
        <f>(B309-B308)/B308*100</f>
        <v>-83.035199076745528</v>
      </c>
      <c r="C333" s="37">
        <f t="shared" si="37"/>
        <v>-77.322995632144227</v>
      </c>
      <c r="D333" s="37">
        <f t="shared" si="37"/>
        <v>-52.674251826309259</v>
      </c>
      <c r="E333" s="37">
        <f>(E309-E308)/E308*100</f>
        <v>6.9490403706154753</v>
      </c>
      <c r="F333" s="37">
        <f t="shared" si="37"/>
        <v>11.423735037414852</v>
      </c>
      <c r="G333" s="37">
        <f t="shared" si="37"/>
        <v>22.088047578636061</v>
      </c>
      <c r="H333" s="37">
        <f t="shared" si="37"/>
        <v>-25.521669341894054</v>
      </c>
      <c r="I333" s="37">
        <f t="shared" si="37"/>
        <v>-16.454995668308833</v>
      </c>
      <c r="J333" s="37">
        <f t="shared" si="37"/>
        <v>-4.4080092361242746</v>
      </c>
      <c r="K333" s="37">
        <f>(K311-K309)/K309*100</f>
        <v>-100</v>
      </c>
      <c r="L333" s="37">
        <f>(L309-L308)/L308*100</f>
        <v>-69.045610735842146</v>
      </c>
      <c r="N333" s="28"/>
      <c r="O333" s="28"/>
    </row>
    <row r="334" spans="1:15" ht="25.5" x14ac:dyDescent="0.2">
      <c r="A334" s="36" t="s">
        <v>656</v>
      </c>
      <c r="B334" s="37">
        <f>(B310-B309)/B309*100</f>
        <v>8.1632653061224492</v>
      </c>
      <c r="C334" s="37">
        <f t="shared" ref="C334:L334" si="39">(C310-C309)/C309*100</f>
        <v>4.0454305953983898</v>
      </c>
      <c r="D334" s="37">
        <f t="shared" si="39"/>
        <v>1.3999246254828739</v>
      </c>
      <c r="E334" s="37">
        <f t="shared" si="39"/>
        <v>-12.747524752475242</v>
      </c>
      <c r="F334" s="37">
        <f t="shared" si="39"/>
        <v>-9.5003556830923923</v>
      </c>
      <c r="G334" s="37">
        <f t="shared" si="39"/>
        <v>-9.5760594084386064</v>
      </c>
      <c r="H334" s="37">
        <f t="shared" si="39"/>
        <v>37.456896551724135</v>
      </c>
      <c r="I334" s="37">
        <f t="shared" si="39"/>
        <v>5.1201649249665744</v>
      </c>
      <c r="J334" s="37">
        <f t="shared" si="39"/>
        <v>11.649088146170614</v>
      </c>
      <c r="K334" s="37">
        <f t="shared" si="39"/>
        <v>1012.3566605937199</v>
      </c>
      <c r="L334" s="37">
        <f t="shared" si="39"/>
        <v>724.93550584635318</v>
      </c>
      <c r="N334" s="28"/>
      <c r="O334" s="28"/>
    </row>
    <row r="335" spans="1:15" x14ac:dyDescent="0.2">
      <c r="A335" s="36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N335" s="28"/>
      <c r="O335" s="28"/>
    </row>
  </sheetData>
  <mergeCells count="6">
    <mergeCell ref="B1:L1"/>
    <mergeCell ref="A1:A4"/>
    <mergeCell ref="B2:D2"/>
    <mergeCell ref="E2:G2"/>
    <mergeCell ref="H2:J2"/>
    <mergeCell ref="K2:L2"/>
  </mergeCells>
  <phoneticPr fontId="16" type="noConversion"/>
  <conditionalFormatting sqref="F197:F207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C225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F225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I225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K225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C224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F224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I224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K224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F197:F280 F274:G278 F286">
    <cfRule type="iconSet" priority="40">
      <iconSet iconSet="3Arrows">
        <cfvo type="percent" val="0"/>
        <cfvo type="percent" val="33"/>
        <cfvo type="percent" val="67"/>
      </iconSet>
    </cfRule>
  </conditionalFormatting>
  <conditionalFormatting sqref="C197:C280 C253:G280 C286">
    <cfRule type="iconSet" priority="42">
      <iconSet iconSet="3Arrows">
        <cfvo type="percent" val="0"/>
        <cfvo type="percent" val="33"/>
        <cfvo type="percent" val="67"/>
      </iconSet>
    </cfRule>
  </conditionalFormatting>
  <conditionalFormatting sqref="I197:I286 J251:J285 I274:J285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C226:C233">
    <cfRule type="iconSet" priority="48">
      <iconSet iconSet="3Arrows">
        <cfvo type="percent" val="0"/>
        <cfvo type="percent" val="33"/>
        <cfvo type="percent" val="67"/>
      </iconSet>
    </cfRule>
  </conditionalFormatting>
  <conditionalFormatting sqref="F226:F233">
    <cfRule type="iconSet" priority="49">
      <iconSet iconSet="3Arrows">
        <cfvo type="percent" val="0"/>
        <cfvo type="percent" val="33"/>
        <cfvo type="percent" val="67"/>
      </iconSet>
    </cfRule>
  </conditionalFormatting>
  <conditionalFormatting sqref="I226:I233">
    <cfRule type="iconSet" priority="50">
      <iconSet iconSet="3Arrows">
        <cfvo type="percent" val="0"/>
        <cfvo type="percent" val="33"/>
        <cfvo type="percent" val="67"/>
      </iconSet>
    </cfRule>
  </conditionalFormatting>
  <conditionalFormatting sqref="K197:K286 K267:L285">
    <cfRule type="iconSet" priority="124">
      <iconSet iconSet="3Arrows">
        <cfvo type="percent" val="0"/>
        <cfvo type="percent" val="33"/>
        <cfvo type="percent" val="67"/>
      </iconSet>
    </cfRule>
  </conditionalFormatting>
  <conditionalFormatting sqref="K226:K233">
    <cfRule type="iconSet" priority="127">
      <iconSet iconSet="3Arrows">
        <cfvo type="percent" val="0"/>
        <cfvo type="percent" val="33"/>
        <cfvo type="percent" val="67"/>
      </iconSet>
    </cfRule>
  </conditionalFormatting>
  <conditionalFormatting sqref="F281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C281:G281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F282:F285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C282:G285">
    <cfRule type="iconSet" priority="2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37"/>
  <sheetViews>
    <sheetView showGridLines="0" zoomScale="90" zoomScaleNormal="90" workbookViewId="0">
      <selection sqref="A1:A4"/>
    </sheetView>
  </sheetViews>
  <sheetFormatPr defaultRowHeight="12.75" x14ac:dyDescent="0.2"/>
  <cols>
    <col min="1" max="1" width="23.42578125" style="28" customWidth="1"/>
    <col min="2" max="3" width="17.85546875" style="28" customWidth="1"/>
    <col min="4" max="4" width="17.28515625" style="28" customWidth="1"/>
    <col min="5" max="5" width="18.5703125" style="28" customWidth="1"/>
    <col min="6" max="6" width="16.42578125" style="28" customWidth="1"/>
    <col min="7" max="7" width="20.140625" style="28" customWidth="1"/>
    <col min="8" max="8" width="16.42578125" style="28" customWidth="1"/>
    <col min="9" max="9" width="20.7109375" style="28" customWidth="1"/>
    <col min="10" max="11" width="9.140625" style="181"/>
    <col min="12" max="16384" width="9.140625" style="28"/>
  </cols>
  <sheetData>
    <row r="1" spans="1:12" ht="32.25" customHeight="1" thickBot="1" x14ac:dyDescent="0.25">
      <c r="A1" s="524" t="s">
        <v>78</v>
      </c>
      <c r="B1" s="522" t="s">
        <v>77</v>
      </c>
      <c r="C1" s="522"/>
      <c r="D1" s="522"/>
      <c r="E1" s="522"/>
      <c r="F1" s="522"/>
      <c r="G1" s="522"/>
      <c r="H1" s="522"/>
      <c r="I1" s="523"/>
    </row>
    <row r="2" spans="1:12" ht="36.75" customHeight="1" x14ac:dyDescent="0.2">
      <c r="A2" s="525"/>
      <c r="B2" s="527" t="s">
        <v>79</v>
      </c>
      <c r="C2" s="527"/>
      <c r="D2" s="527" t="s">
        <v>80</v>
      </c>
      <c r="E2" s="527"/>
      <c r="F2" s="527" t="s">
        <v>81</v>
      </c>
      <c r="G2" s="527"/>
      <c r="H2" s="527" t="s">
        <v>82</v>
      </c>
      <c r="I2" s="527"/>
      <c r="J2" s="185"/>
      <c r="K2" s="179"/>
      <c r="L2" s="185"/>
    </row>
    <row r="3" spans="1:12" ht="20.25" customHeight="1" x14ac:dyDescent="0.2">
      <c r="A3" s="525"/>
      <c r="B3" s="31"/>
      <c r="C3" s="31" t="s">
        <v>71</v>
      </c>
      <c r="D3" s="32"/>
      <c r="E3" s="32" t="s">
        <v>71</v>
      </c>
      <c r="F3" s="33"/>
      <c r="G3" s="33" t="s">
        <v>71</v>
      </c>
      <c r="H3" s="34"/>
      <c r="I3" s="34" t="s">
        <v>71</v>
      </c>
      <c r="J3" s="185"/>
      <c r="K3" s="268"/>
      <c r="L3" s="185"/>
    </row>
    <row r="4" spans="1:12" ht="33" customHeight="1" thickBot="1" x14ac:dyDescent="0.25">
      <c r="A4" s="526"/>
      <c r="B4" s="31" t="s">
        <v>73</v>
      </c>
      <c r="C4" s="31" t="s">
        <v>74</v>
      </c>
      <c r="D4" s="32" t="s">
        <v>73</v>
      </c>
      <c r="E4" s="32" t="s">
        <v>74</v>
      </c>
      <c r="F4" s="33" t="s">
        <v>73</v>
      </c>
      <c r="G4" s="33" t="s">
        <v>74</v>
      </c>
      <c r="H4" s="34" t="s">
        <v>73</v>
      </c>
      <c r="I4" s="34" t="s">
        <v>74</v>
      </c>
      <c r="J4" s="203"/>
      <c r="K4" s="179"/>
      <c r="L4" s="203"/>
    </row>
    <row r="5" spans="1:12" ht="21.75" hidden="1" customHeight="1" x14ac:dyDescent="0.2">
      <c r="A5" s="29">
        <v>33970</v>
      </c>
      <c r="B5" s="30">
        <v>540</v>
      </c>
      <c r="C5" s="30">
        <v>400</v>
      </c>
      <c r="D5" s="30">
        <v>1200</v>
      </c>
      <c r="E5" s="30">
        <v>1000</v>
      </c>
      <c r="F5" s="30">
        <v>11187</v>
      </c>
      <c r="G5" s="30">
        <v>7024</v>
      </c>
      <c r="H5" s="30">
        <v>8810</v>
      </c>
      <c r="I5" s="30">
        <v>7140</v>
      </c>
      <c r="J5" s="203"/>
      <c r="K5" s="180">
        <f t="shared" ref="K5:K68" si="0">B5+D5+F5+H5</f>
        <v>21737</v>
      </c>
      <c r="L5" s="203"/>
    </row>
    <row r="6" spans="1:12" ht="15" hidden="1" x14ac:dyDescent="0.2">
      <c r="A6" s="29">
        <v>34001</v>
      </c>
      <c r="B6" s="30">
        <v>23875</v>
      </c>
      <c r="C6" s="30">
        <v>34300</v>
      </c>
      <c r="D6" s="30">
        <v>7497</v>
      </c>
      <c r="E6" s="30">
        <v>6210</v>
      </c>
      <c r="F6" s="30">
        <v>21515</v>
      </c>
      <c r="G6" s="30">
        <v>23482</v>
      </c>
      <c r="H6" s="30">
        <v>1112</v>
      </c>
      <c r="I6" s="30">
        <v>1167</v>
      </c>
      <c r="J6" s="203"/>
      <c r="K6" s="180">
        <f t="shared" si="0"/>
        <v>53999</v>
      </c>
      <c r="L6" s="203"/>
    </row>
    <row r="7" spans="1:12" ht="15" hidden="1" x14ac:dyDescent="0.2">
      <c r="A7" s="29">
        <v>34029</v>
      </c>
      <c r="B7" s="30">
        <v>631</v>
      </c>
      <c r="C7" s="30">
        <v>328</v>
      </c>
      <c r="D7" s="30">
        <v>7328</v>
      </c>
      <c r="E7" s="30">
        <v>6662</v>
      </c>
      <c r="F7" s="30">
        <v>17874</v>
      </c>
      <c r="G7" s="30">
        <v>10746</v>
      </c>
      <c r="H7" s="30">
        <v>3633</v>
      </c>
      <c r="I7" s="30">
        <v>3293</v>
      </c>
      <c r="J7" s="203"/>
      <c r="K7" s="180">
        <f t="shared" si="0"/>
        <v>29466</v>
      </c>
      <c r="L7" s="203"/>
    </row>
    <row r="8" spans="1:12" ht="15" hidden="1" x14ac:dyDescent="0.2">
      <c r="A8" s="29">
        <v>34060</v>
      </c>
      <c r="B8" s="30">
        <v>2762</v>
      </c>
      <c r="C8" s="30">
        <v>2783</v>
      </c>
      <c r="D8" s="30">
        <v>6211</v>
      </c>
      <c r="E8" s="30">
        <v>7432</v>
      </c>
      <c r="F8" s="30">
        <v>20226</v>
      </c>
      <c r="G8" s="30">
        <v>13882</v>
      </c>
      <c r="H8" s="30">
        <v>2626</v>
      </c>
      <c r="I8" s="30">
        <v>1882</v>
      </c>
      <c r="J8" s="203"/>
      <c r="K8" s="180">
        <f t="shared" si="0"/>
        <v>31825</v>
      </c>
      <c r="L8" s="203"/>
    </row>
    <row r="9" spans="1:12" ht="15" hidden="1" x14ac:dyDescent="0.2">
      <c r="A9" s="29">
        <v>34090</v>
      </c>
      <c r="B9" s="30">
        <v>1100</v>
      </c>
      <c r="C9" s="30">
        <v>1505</v>
      </c>
      <c r="D9" s="30">
        <v>3954</v>
      </c>
      <c r="E9" s="30">
        <v>2601</v>
      </c>
      <c r="F9" s="30">
        <v>21700</v>
      </c>
      <c r="G9" s="30">
        <v>15548</v>
      </c>
      <c r="H9" s="30">
        <v>2618</v>
      </c>
      <c r="I9" s="30">
        <v>2080</v>
      </c>
      <c r="J9" s="203"/>
      <c r="K9" s="180">
        <f t="shared" si="0"/>
        <v>29372</v>
      </c>
      <c r="L9" s="203"/>
    </row>
    <row r="10" spans="1:12" ht="15" hidden="1" x14ac:dyDescent="0.2">
      <c r="A10" s="29">
        <v>34121</v>
      </c>
      <c r="B10" s="30">
        <v>0</v>
      </c>
      <c r="C10" s="30">
        <v>0</v>
      </c>
      <c r="D10" s="30">
        <v>6897</v>
      </c>
      <c r="E10" s="30">
        <v>6317</v>
      </c>
      <c r="F10" s="30">
        <v>25714</v>
      </c>
      <c r="G10" s="30">
        <v>22425</v>
      </c>
      <c r="H10" s="30">
        <v>4768</v>
      </c>
      <c r="I10" s="30">
        <v>4220</v>
      </c>
      <c r="J10" s="203"/>
      <c r="K10" s="180">
        <f t="shared" si="0"/>
        <v>37379</v>
      </c>
      <c r="L10" s="203"/>
    </row>
    <row r="11" spans="1:12" ht="15" hidden="1" x14ac:dyDescent="0.2">
      <c r="A11" s="29">
        <v>34151</v>
      </c>
      <c r="B11" s="30">
        <v>1699</v>
      </c>
      <c r="C11" s="30">
        <v>2229</v>
      </c>
      <c r="D11" s="30">
        <v>4967</v>
      </c>
      <c r="E11" s="30">
        <v>6004</v>
      </c>
      <c r="F11" s="30">
        <v>15172</v>
      </c>
      <c r="G11" s="30">
        <v>9942</v>
      </c>
      <c r="H11" s="30">
        <v>9565</v>
      </c>
      <c r="I11" s="30">
        <v>6958</v>
      </c>
      <c r="J11" s="203"/>
      <c r="K11" s="180">
        <f t="shared" si="0"/>
        <v>31403</v>
      </c>
      <c r="L11" s="203"/>
    </row>
    <row r="12" spans="1:12" ht="15" hidden="1" x14ac:dyDescent="0.2">
      <c r="A12" s="29">
        <v>34182</v>
      </c>
      <c r="B12" s="30">
        <v>4173</v>
      </c>
      <c r="C12" s="30">
        <v>2834</v>
      </c>
      <c r="D12" s="30">
        <v>9587</v>
      </c>
      <c r="E12" s="30">
        <v>6460</v>
      </c>
      <c r="F12" s="30">
        <v>45346</v>
      </c>
      <c r="G12" s="30">
        <v>29275</v>
      </c>
      <c r="H12" s="30">
        <v>5050</v>
      </c>
      <c r="I12" s="30">
        <v>3675</v>
      </c>
      <c r="J12" s="203"/>
      <c r="K12" s="180">
        <f t="shared" si="0"/>
        <v>64156</v>
      </c>
      <c r="L12" s="203"/>
    </row>
    <row r="13" spans="1:12" ht="15" hidden="1" x14ac:dyDescent="0.2">
      <c r="A13" s="29">
        <v>34213</v>
      </c>
      <c r="B13" s="30">
        <v>3940</v>
      </c>
      <c r="C13" s="30">
        <v>3615</v>
      </c>
      <c r="D13" s="30">
        <v>5156</v>
      </c>
      <c r="E13" s="30">
        <v>2939</v>
      </c>
      <c r="F13" s="30">
        <v>21761</v>
      </c>
      <c r="G13" s="30">
        <v>14501</v>
      </c>
      <c r="H13" s="30">
        <v>6219</v>
      </c>
      <c r="I13" s="30">
        <v>5930</v>
      </c>
      <c r="J13" s="203"/>
      <c r="K13" s="180">
        <f t="shared" si="0"/>
        <v>37076</v>
      </c>
      <c r="L13" s="203"/>
    </row>
    <row r="14" spans="1:12" ht="15" hidden="1" x14ac:dyDescent="0.2">
      <c r="A14" s="29">
        <v>34243</v>
      </c>
      <c r="B14" s="30">
        <v>0</v>
      </c>
      <c r="C14" s="30">
        <v>0</v>
      </c>
      <c r="D14" s="30">
        <v>2462</v>
      </c>
      <c r="E14" s="30">
        <v>1620</v>
      </c>
      <c r="F14" s="30">
        <v>13954</v>
      </c>
      <c r="G14" s="30">
        <v>9573</v>
      </c>
      <c r="H14" s="30">
        <v>5671</v>
      </c>
      <c r="I14" s="30">
        <v>9427</v>
      </c>
      <c r="J14" s="203"/>
      <c r="K14" s="180">
        <f t="shared" si="0"/>
        <v>22087</v>
      </c>
      <c r="L14" s="203"/>
    </row>
    <row r="15" spans="1:12" ht="15" hidden="1" x14ac:dyDescent="0.2">
      <c r="A15" s="29">
        <v>34274</v>
      </c>
      <c r="B15" s="30">
        <v>5242</v>
      </c>
      <c r="C15" s="30">
        <v>5447</v>
      </c>
      <c r="D15" s="30">
        <v>16878</v>
      </c>
      <c r="E15" s="30">
        <v>24150</v>
      </c>
      <c r="F15" s="30">
        <v>11936</v>
      </c>
      <c r="G15" s="30">
        <v>10906</v>
      </c>
      <c r="H15" s="30">
        <v>4193</v>
      </c>
      <c r="I15" s="30">
        <v>3489</v>
      </c>
      <c r="J15" s="203"/>
      <c r="K15" s="180">
        <f t="shared" si="0"/>
        <v>38249</v>
      </c>
      <c r="L15" s="203"/>
    </row>
    <row r="16" spans="1:12" ht="15" hidden="1" x14ac:dyDescent="0.2">
      <c r="A16" s="29">
        <v>34304</v>
      </c>
      <c r="B16" s="30">
        <v>2119</v>
      </c>
      <c r="C16" s="30">
        <v>1637</v>
      </c>
      <c r="D16" s="30">
        <v>22804</v>
      </c>
      <c r="E16" s="30">
        <v>30868</v>
      </c>
      <c r="F16" s="30">
        <v>4893</v>
      </c>
      <c r="G16" s="30">
        <v>6221</v>
      </c>
      <c r="H16" s="30">
        <v>563</v>
      </c>
      <c r="I16" s="30">
        <v>530</v>
      </c>
      <c r="J16" s="203"/>
      <c r="K16" s="180">
        <f t="shared" si="0"/>
        <v>30379</v>
      </c>
      <c r="L16" s="203"/>
    </row>
    <row r="17" spans="1:12" ht="15" hidden="1" x14ac:dyDescent="0.2">
      <c r="A17" s="29">
        <v>34335</v>
      </c>
      <c r="B17" s="30">
        <v>507</v>
      </c>
      <c r="C17" s="30">
        <v>350</v>
      </c>
      <c r="D17" s="30">
        <v>2232</v>
      </c>
      <c r="E17" s="30">
        <v>1850</v>
      </c>
      <c r="F17" s="30">
        <v>8330</v>
      </c>
      <c r="G17" s="30">
        <v>6048</v>
      </c>
      <c r="H17" s="30">
        <v>7718</v>
      </c>
      <c r="I17" s="30">
        <v>6503</v>
      </c>
      <c r="J17" s="203"/>
      <c r="K17" s="180">
        <f t="shared" si="0"/>
        <v>18787</v>
      </c>
      <c r="L17" s="203"/>
    </row>
    <row r="18" spans="1:12" ht="15" hidden="1" x14ac:dyDescent="0.2">
      <c r="A18" s="29">
        <v>34366</v>
      </c>
      <c r="B18" s="30">
        <v>53396</v>
      </c>
      <c r="C18" s="30">
        <v>80890</v>
      </c>
      <c r="D18" s="30">
        <v>486</v>
      </c>
      <c r="E18" s="30">
        <v>387</v>
      </c>
      <c r="F18" s="30">
        <v>22160</v>
      </c>
      <c r="G18" s="30">
        <v>14666</v>
      </c>
      <c r="H18" s="30">
        <v>6495</v>
      </c>
      <c r="I18" s="30">
        <v>6354</v>
      </c>
      <c r="J18" s="203"/>
      <c r="K18" s="180">
        <f t="shared" si="0"/>
        <v>82537</v>
      </c>
      <c r="L18" s="203"/>
    </row>
    <row r="19" spans="1:12" ht="15" hidden="1" x14ac:dyDescent="0.2">
      <c r="A19" s="29">
        <v>34394</v>
      </c>
      <c r="B19" s="30">
        <v>26824</v>
      </c>
      <c r="C19" s="30">
        <v>33065</v>
      </c>
      <c r="D19" s="30">
        <v>4208</v>
      </c>
      <c r="E19" s="30">
        <v>2306</v>
      </c>
      <c r="F19" s="30">
        <v>31030</v>
      </c>
      <c r="G19" s="30">
        <v>14171</v>
      </c>
      <c r="H19" s="30">
        <v>6379</v>
      </c>
      <c r="I19" s="30">
        <v>4885</v>
      </c>
      <c r="J19" s="203"/>
      <c r="K19" s="180">
        <f t="shared" si="0"/>
        <v>68441</v>
      </c>
      <c r="L19" s="203"/>
    </row>
    <row r="20" spans="1:12" ht="15" hidden="1" x14ac:dyDescent="0.2">
      <c r="A20" s="29">
        <v>34425</v>
      </c>
      <c r="B20" s="30">
        <v>126</v>
      </c>
      <c r="C20" s="30">
        <v>90</v>
      </c>
      <c r="D20" s="30">
        <v>3312</v>
      </c>
      <c r="E20" s="30">
        <v>2013</v>
      </c>
      <c r="F20" s="30">
        <v>15198</v>
      </c>
      <c r="G20" s="30">
        <v>12568</v>
      </c>
      <c r="H20" s="30">
        <v>3926</v>
      </c>
      <c r="I20" s="30">
        <v>3168</v>
      </c>
      <c r="J20" s="203"/>
      <c r="K20" s="180">
        <f t="shared" si="0"/>
        <v>22562</v>
      </c>
      <c r="L20" s="203"/>
    </row>
    <row r="21" spans="1:12" ht="15" hidden="1" x14ac:dyDescent="0.2">
      <c r="A21" s="29">
        <v>34455</v>
      </c>
      <c r="B21" s="30">
        <v>0</v>
      </c>
      <c r="C21" s="30">
        <v>0</v>
      </c>
      <c r="D21" s="30">
        <v>638</v>
      </c>
      <c r="E21" s="30">
        <v>380</v>
      </c>
      <c r="F21" s="30">
        <v>19644</v>
      </c>
      <c r="G21" s="30">
        <v>21665</v>
      </c>
      <c r="H21" s="30">
        <v>8626</v>
      </c>
      <c r="I21" s="30">
        <v>6900</v>
      </c>
      <c r="J21" s="203"/>
      <c r="K21" s="180">
        <f t="shared" si="0"/>
        <v>28908</v>
      </c>
      <c r="L21" s="203"/>
    </row>
    <row r="22" spans="1:12" ht="15" hidden="1" x14ac:dyDescent="0.2">
      <c r="A22" s="29">
        <v>34486</v>
      </c>
      <c r="B22" s="30">
        <v>730</v>
      </c>
      <c r="C22" s="30">
        <v>1000</v>
      </c>
      <c r="D22" s="30">
        <v>16310</v>
      </c>
      <c r="E22" s="30">
        <v>22144</v>
      </c>
      <c r="F22" s="30">
        <v>27781</v>
      </c>
      <c r="G22" s="30">
        <v>22463</v>
      </c>
      <c r="H22" s="30">
        <v>9026</v>
      </c>
      <c r="I22" s="30">
        <v>11113</v>
      </c>
      <c r="J22" s="203"/>
      <c r="K22" s="180">
        <f t="shared" si="0"/>
        <v>53847</v>
      </c>
      <c r="L22" s="203"/>
    </row>
    <row r="23" spans="1:12" ht="15" hidden="1" x14ac:dyDescent="0.2">
      <c r="A23" s="29">
        <v>34516</v>
      </c>
      <c r="B23" s="30">
        <v>10243</v>
      </c>
      <c r="C23" s="30">
        <v>12560</v>
      </c>
      <c r="D23" s="30">
        <v>9341</v>
      </c>
      <c r="E23" s="30">
        <v>8074</v>
      </c>
      <c r="F23" s="30">
        <v>43637</v>
      </c>
      <c r="G23" s="30">
        <v>30146</v>
      </c>
      <c r="H23" s="30">
        <v>9202</v>
      </c>
      <c r="I23" s="30">
        <v>6531</v>
      </c>
      <c r="J23" s="203"/>
      <c r="K23" s="180">
        <f t="shared" si="0"/>
        <v>72423</v>
      </c>
      <c r="L23" s="203"/>
    </row>
    <row r="24" spans="1:12" ht="15" hidden="1" x14ac:dyDescent="0.2">
      <c r="A24" s="29">
        <v>34547</v>
      </c>
      <c r="B24" s="30">
        <v>9334</v>
      </c>
      <c r="C24" s="30">
        <v>11175</v>
      </c>
      <c r="D24" s="30">
        <v>8690</v>
      </c>
      <c r="E24" s="30">
        <v>4137</v>
      </c>
      <c r="F24" s="30">
        <v>35706</v>
      </c>
      <c r="G24" s="30">
        <v>24481</v>
      </c>
      <c r="H24" s="30">
        <v>9146</v>
      </c>
      <c r="I24" s="30">
        <v>6351</v>
      </c>
      <c r="J24" s="203"/>
      <c r="K24" s="180">
        <f t="shared" si="0"/>
        <v>62876</v>
      </c>
      <c r="L24" s="203"/>
    </row>
    <row r="25" spans="1:12" ht="15" hidden="1" x14ac:dyDescent="0.2">
      <c r="A25" s="29">
        <v>34578</v>
      </c>
      <c r="B25" s="30">
        <v>5022</v>
      </c>
      <c r="C25" s="30">
        <v>5366</v>
      </c>
      <c r="D25" s="30">
        <v>3213</v>
      </c>
      <c r="E25" s="30">
        <v>2398</v>
      </c>
      <c r="F25" s="30">
        <v>23563</v>
      </c>
      <c r="G25" s="30">
        <v>18973</v>
      </c>
      <c r="H25" s="30">
        <v>11697</v>
      </c>
      <c r="I25" s="30">
        <v>12026</v>
      </c>
      <c r="J25" s="203"/>
      <c r="K25" s="180">
        <f t="shared" si="0"/>
        <v>43495</v>
      </c>
      <c r="L25" s="203"/>
    </row>
    <row r="26" spans="1:12" ht="15" hidden="1" x14ac:dyDescent="0.2">
      <c r="A26" s="29">
        <v>34608</v>
      </c>
      <c r="B26" s="30">
        <v>55668</v>
      </c>
      <c r="C26" s="30">
        <v>176440</v>
      </c>
      <c r="D26" s="30">
        <v>3587</v>
      </c>
      <c r="E26" s="30">
        <v>3639</v>
      </c>
      <c r="F26" s="30">
        <v>25673</v>
      </c>
      <c r="G26" s="30">
        <v>30402</v>
      </c>
      <c r="H26" s="30">
        <v>7519</v>
      </c>
      <c r="I26" s="30">
        <v>6520</v>
      </c>
      <c r="J26" s="203"/>
      <c r="K26" s="180">
        <f t="shared" si="0"/>
        <v>92447</v>
      </c>
      <c r="L26" s="203"/>
    </row>
    <row r="27" spans="1:12" ht="15" hidden="1" x14ac:dyDescent="0.2">
      <c r="A27" s="29">
        <v>34639</v>
      </c>
      <c r="B27" s="30">
        <v>1380</v>
      </c>
      <c r="C27" s="30">
        <v>2000</v>
      </c>
      <c r="D27" s="30">
        <v>42104</v>
      </c>
      <c r="E27" s="30">
        <v>25598</v>
      </c>
      <c r="F27" s="30">
        <v>40677</v>
      </c>
      <c r="G27" s="30">
        <v>30710</v>
      </c>
      <c r="H27" s="30">
        <v>9107</v>
      </c>
      <c r="I27" s="30">
        <v>7017</v>
      </c>
      <c r="J27" s="203"/>
      <c r="K27" s="180">
        <f t="shared" si="0"/>
        <v>93268</v>
      </c>
      <c r="L27" s="203"/>
    </row>
    <row r="28" spans="1:12" ht="15" hidden="1" x14ac:dyDescent="0.2">
      <c r="A28" s="29">
        <v>34669</v>
      </c>
      <c r="B28" s="30">
        <v>7695</v>
      </c>
      <c r="C28" s="30">
        <v>7640</v>
      </c>
      <c r="D28" s="30">
        <v>14947</v>
      </c>
      <c r="E28" s="30">
        <v>14350</v>
      </c>
      <c r="F28" s="30">
        <v>61533</v>
      </c>
      <c r="G28" s="30">
        <v>57608</v>
      </c>
      <c r="H28" s="30">
        <v>2769</v>
      </c>
      <c r="I28" s="30">
        <v>2284</v>
      </c>
      <c r="J28" s="203"/>
      <c r="K28" s="180">
        <f t="shared" si="0"/>
        <v>86944</v>
      </c>
      <c r="L28" s="203"/>
    </row>
    <row r="29" spans="1:12" ht="15" hidden="1" x14ac:dyDescent="0.2">
      <c r="A29" s="29">
        <v>34700</v>
      </c>
      <c r="B29" s="30">
        <v>6622</v>
      </c>
      <c r="C29" s="30">
        <v>6533</v>
      </c>
      <c r="D29" s="30">
        <v>1794</v>
      </c>
      <c r="E29" s="30">
        <v>1521</v>
      </c>
      <c r="F29" s="30">
        <v>19397</v>
      </c>
      <c r="G29" s="30">
        <v>15970</v>
      </c>
      <c r="H29" s="30">
        <v>3637</v>
      </c>
      <c r="I29" s="30">
        <v>2490</v>
      </c>
      <c r="J29" s="203"/>
      <c r="K29" s="180">
        <f t="shared" si="0"/>
        <v>31450</v>
      </c>
      <c r="L29" s="203"/>
    </row>
    <row r="30" spans="1:12" ht="15" hidden="1" x14ac:dyDescent="0.2">
      <c r="A30" s="29">
        <v>34731</v>
      </c>
      <c r="B30" s="30">
        <v>9551</v>
      </c>
      <c r="C30" s="30">
        <v>11687</v>
      </c>
      <c r="D30" s="30">
        <v>18534</v>
      </c>
      <c r="E30" s="30">
        <v>15410</v>
      </c>
      <c r="F30" s="30">
        <v>24261</v>
      </c>
      <c r="G30" s="30">
        <v>18680</v>
      </c>
      <c r="H30" s="30">
        <v>1997</v>
      </c>
      <c r="I30" s="30">
        <v>1730</v>
      </c>
      <c r="J30" s="203"/>
      <c r="K30" s="180">
        <f t="shared" si="0"/>
        <v>54343</v>
      </c>
      <c r="L30" s="203"/>
    </row>
    <row r="31" spans="1:12" ht="15" hidden="1" x14ac:dyDescent="0.2">
      <c r="A31" s="29">
        <v>34759</v>
      </c>
      <c r="B31" s="30">
        <v>774</v>
      </c>
      <c r="C31" s="30">
        <v>1085</v>
      </c>
      <c r="D31" s="30">
        <v>6574</v>
      </c>
      <c r="E31" s="30">
        <v>6288</v>
      </c>
      <c r="F31" s="30">
        <v>260498</v>
      </c>
      <c r="G31" s="30">
        <v>452764</v>
      </c>
      <c r="H31" s="30">
        <v>8354</v>
      </c>
      <c r="I31" s="30">
        <v>13767</v>
      </c>
      <c r="J31" s="203"/>
      <c r="K31" s="180">
        <f t="shared" si="0"/>
        <v>276200</v>
      </c>
      <c r="L31" s="203"/>
    </row>
    <row r="32" spans="1:12" ht="15" hidden="1" x14ac:dyDescent="0.2">
      <c r="A32" s="29">
        <v>34790</v>
      </c>
      <c r="B32" s="30">
        <v>300</v>
      </c>
      <c r="C32" s="30">
        <v>750</v>
      </c>
      <c r="D32" s="30">
        <v>11163</v>
      </c>
      <c r="E32" s="30">
        <v>11400</v>
      </c>
      <c r="F32" s="30">
        <v>31451</v>
      </c>
      <c r="G32" s="30">
        <v>24169</v>
      </c>
      <c r="H32" s="30">
        <v>3778</v>
      </c>
      <c r="I32" s="30">
        <v>2629</v>
      </c>
      <c r="J32" s="203"/>
      <c r="K32" s="180">
        <f t="shared" si="0"/>
        <v>46692</v>
      </c>
      <c r="L32" s="203"/>
    </row>
    <row r="33" spans="1:12" ht="15" hidden="1" x14ac:dyDescent="0.2">
      <c r="A33" s="29">
        <v>34820</v>
      </c>
      <c r="B33" s="30">
        <v>4383</v>
      </c>
      <c r="C33" s="30">
        <v>4208</v>
      </c>
      <c r="D33" s="30">
        <v>18190</v>
      </c>
      <c r="E33" s="30">
        <v>35829</v>
      </c>
      <c r="F33" s="30">
        <v>27027</v>
      </c>
      <c r="G33" s="30">
        <v>23445</v>
      </c>
      <c r="H33" s="30">
        <v>6335</v>
      </c>
      <c r="I33" s="30">
        <v>3907</v>
      </c>
      <c r="J33" s="203"/>
      <c r="K33" s="180">
        <f t="shared" si="0"/>
        <v>55935</v>
      </c>
      <c r="L33" s="203"/>
    </row>
    <row r="34" spans="1:12" ht="15" hidden="1" x14ac:dyDescent="0.2">
      <c r="A34" s="29">
        <v>34851</v>
      </c>
      <c r="B34" s="30">
        <v>5714</v>
      </c>
      <c r="C34" s="30">
        <v>6583</v>
      </c>
      <c r="D34" s="30">
        <v>14427</v>
      </c>
      <c r="E34" s="30">
        <v>16678</v>
      </c>
      <c r="F34" s="30">
        <v>23998</v>
      </c>
      <c r="G34" s="30">
        <v>19221</v>
      </c>
      <c r="H34" s="30">
        <v>7424</v>
      </c>
      <c r="I34" s="30">
        <v>10174</v>
      </c>
      <c r="J34" s="203"/>
      <c r="K34" s="180">
        <f t="shared" si="0"/>
        <v>51563</v>
      </c>
      <c r="L34" s="203"/>
    </row>
    <row r="35" spans="1:12" ht="15" hidden="1" x14ac:dyDescent="0.2">
      <c r="A35" s="29">
        <v>34881</v>
      </c>
      <c r="B35" s="30">
        <v>12643</v>
      </c>
      <c r="C35" s="30">
        <v>20600</v>
      </c>
      <c r="D35" s="30">
        <v>31553</v>
      </c>
      <c r="E35" s="30">
        <v>41529</v>
      </c>
      <c r="F35" s="30">
        <v>61519</v>
      </c>
      <c r="G35" s="30">
        <v>47804</v>
      </c>
      <c r="H35" s="30">
        <v>4615</v>
      </c>
      <c r="I35" s="30">
        <v>4518</v>
      </c>
      <c r="J35" s="203"/>
      <c r="K35" s="180">
        <f t="shared" si="0"/>
        <v>110330</v>
      </c>
      <c r="L35" s="203"/>
    </row>
    <row r="36" spans="1:12" ht="15" hidden="1" x14ac:dyDescent="0.2">
      <c r="A36" s="29">
        <v>34912</v>
      </c>
      <c r="B36" s="30">
        <v>14679</v>
      </c>
      <c r="C36" s="30">
        <v>20246</v>
      </c>
      <c r="D36" s="30">
        <v>8467</v>
      </c>
      <c r="E36" s="30">
        <v>11120</v>
      </c>
      <c r="F36" s="30">
        <v>50195</v>
      </c>
      <c r="G36" s="30">
        <v>55775</v>
      </c>
      <c r="H36" s="30">
        <v>2872</v>
      </c>
      <c r="I36" s="30">
        <v>2865</v>
      </c>
      <c r="J36" s="203"/>
      <c r="K36" s="180">
        <f t="shared" si="0"/>
        <v>76213</v>
      </c>
      <c r="L36" s="203"/>
    </row>
    <row r="37" spans="1:12" ht="15" hidden="1" x14ac:dyDescent="0.2">
      <c r="A37" s="29">
        <v>34943</v>
      </c>
      <c r="B37" s="30">
        <v>5701</v>
      </c>
      <c r="C37" s="30">
        <v>6498</v>
      </c>
      <c r="D37" s="30">
        <v>4269</v>
      </c>
      <c r="E37" s="30">
        <v>3415</v>
      </c>
      <c r="F37" s="30">
        <v>22031</v>
      </c>
      <c r="G37" s="30">
        <v>23696</v>
      </c>
      <c r="H37" s="30">
        <v>8217</v>
      </c>
      <c r="I37" s="30">
        <v>9123</v>
      </c>
      <c r="J37" s="203"/>
      <c r="K37" s="180">
        <f t="shared" si="0"/>
        <v>40218</v>
      </c>
      <c r="L37" s="203"/>
    </row>
    <row r="38" spans="1:12" ht="15" hidden="1" x14ac:dyDescent="0.2">
      <c r="A38" s="29">
        <v>34973</v>
      </c>
      <c r="B38" s="30">
        <v>6540</v>
      </c>
      <c r="C38" s="30">
        <v>7412</v>
      </c>
      <c r="D38" s="30">
        <v>8897</v>
      </c>
      <c r="E38" s="30">
        <v>5931</v>
      </c>
      <c r="F38" s="30">
        <v>35610</v>
      </c>
      <c r="G38" s="30">
        <v>27254</v>
      </c>
      <c r="H38" s="30">
        <v>5404</v>
      </c>
      <c r="I38" s="30">
        <v>6928</v>
      </c>
      <c r="J38" s="203"/>
      <c r="K38" s="180">
        <f t="shared" si="0"/>
        <v>56451</v>
      </c>
      <c r="L38" s="203"/>
    </row>
    <row r="39" spans="1:12" ht="15" hidden="1" x14ac:dyDescent="0.2">
      <c r="A39" s="29">
        <v>35004</v>
      </c>
      <c r="B39" s="30">
        <v>3862</v>
      </c>
      <c r="C39" s="30">
        <v>4492</v>
      </c>
      <c r="D39" s="30">
        <v>1578</v>
      </c>
      <c r="E39" s="30">
        <v>1384</v>
      </c>
      <c r="F39" s="30">
        <v>37359</v>
      </c>
      <c r="G39" s="30">
        <v>30479</v>
      </c>
      <c r="H39" s="30">
        <v>3590</v>
      </c>
      <c r="I39" s="30">
        <v>2891</v>
      </c>
      <c r="J39" s="203"/>
      <c r="K39" s="180">
        <f t="shared" si="0"/>
        <v>46389</v>
      </c>
      <c r="L39" s="203"/>
    </row>
    <row r="40" spans="1:12" ht="15" hidden="1" x14ac:dyDescent="0.2">
      <c r="A40" s="29">
        <v>35034</v>
      </c>
      <c r="B40" s="30">
        <v>1026</v>
      </c>
      <c r="C40" s="30">
        <v>1500</v>
      </c>
      <c r="D40" s="30">
        <v>24006</v>
      </c>
      <c r="E40" s="30">
        <v>24600</v>
      </c>
      <c r="F40" s="30">
        <v>27217</v>
      </c>
      <c r="G40" s="30">
        <v>16444</v>
      </c>
      <c r="H40" s="30">
        <v>18280</v>
      </c>
      <c r="I40" s="30">
        <v>49814</v>
      </c>
      <c r="J40" s="203"/>
      <c r="K40" s="180">
        <f t="shared" si="0"/>
        <v>70529</v>
      </c>
      <c r="L40" s="203"/>
    </row>
    <row r="41" spans="1:12" ht="15" hidden="1" x14ac:dyDescent="0.2">
      <c r="A41" s="29">
        <v>35065</v>
      </c>
      <c r="B41" s="30">
        <v>13168</v>
      </c>
      <c r="C41" s="30">
        <v>32000</v>
      </c>
      <c r="D41" s="30">
        <v>3423</v>
      </c>
      <c r="E41" s="30">
        <v>4009</v>
      </c>
      <c r="F41" s="30">
        <v>28247</v>
      </c>
      <c r="G41" s="30">
        <v>23668</v>
      </c>
      <c r="H41" s="30">
        <v>2283</v>
      </c>
      <c r="I41" s="30">
        <v>2365</v>
      </c>
      <c r="J41" s="203"/>
      <c r="K41" s="180">
        <f t="shared" si="0"/>
        <v>47121</v>
      </c>
      <c r="L41" s="203"/>
    </row>
    <row r="42" spans="1:12" ht="15" hidden="1" x14ac:dyDescent="0.2">
      <c r="A42" s="29">
        <v>35096</v>
      </c>
      <c r="B42" s="30">
        <v>2577</v>
      </c>
      <c r="C42" s="30">
        <v>4559</v>
      </c>
      <c r="D42" s="30">
        <v>10053</v>
      </c>
      <c r="E42" s="30">
        <v>10363</v>
      </c>
      <c r="F42" s="30">
        <v>30358</v>
      </c>
      <c r="G42" s="30">
        <v>21387</v>
      </c>
      <c r="H42" s="30">
        <v>6202</v>
      </c>
      <c r="I42" s="30">
        <v>6290</v>
      </c>
      <c r="J42" s="203"/>
      <c r="K42" s="180">
        <f t="shared" si="0"/>
        <v>49190</v>
      </c>
      <c r="L42" s="203"/>
    </row>
    <row r="43" spans="1:12" ht="15" hidden="1" x14ac:dyDescent="0.2">
      <c r="A43" s="29">
        <v>35125</v>
      </c>
      <c r="B43" s="30">
        <v>20634</v>
      </c>
      <c r="C43" s="30">
        <v>22750</v>
      </c>
      <c r="D43" s="30">
        <v>4041</v>
      </c>
      <c r="E43" s="30">
        <v>2230</v>
      </c>
      <c r="F43" s="30">
        <v>48035</v>
      </c>
      <c r="G43" s="30">
        <v>44164</v>
      </c>
      <c r="H43" s="30">
        <v>13515</v>
      </c>
      <c r="I43" s="30">
        <v>20908</v>
      </c>
      <c r="J43" s="203"/>
      <c r="K43" s="180">
        <f t="shared" si="0"/>
        <v>86225</v>
      </c>
      <c r="L43" s="203"/>
    </row>
    <row r="44" spans="1:12" ht="15" hidden="1" x14ac:dyDescent="0.2">
      <c r="A44" s="29">
        <v>35156</v>
      </c>
      <c r="B44" s="30">
        <v>3364</v>
      </c>
      <c r="C44" s="30">
        <v>5070</v>
      </c>
      <c r="D44" s="30">
        <v>1916</v>
      </c>
      <c r="E44" s="30">
        <v>2329</v>
      </c>
      <c r="F44" s="30">
        <v>14415</v>
      </c>
      <c r="G44" s="30">
        <v>12878</v>
      </c>
      <c r="H44" s="30">
        <v>12578</v>
      </c>
      <c r="I44" s="30">
        <v>17648</v>
      </c>
      <c r="J44" s="203"/>
      <c r="K44" s="180">
        <f t="shared" si="0"/>
        <v>32273</v>
      </c>
      <c r="L44" s="203"/>
    </row>
    <row r="45" spans="1:12" ht="15" hidden="1" x14ac:dyDescent="0.2">
      <c r="A45" s="29">
        <v>35186</v>
      </c>
      <c r="B45" s="30">
        <v>1512</v>
      </c>
      <c r="C45" s="30">
        <v>2275</v>
      </c>
      <c r="D45" s="30">
        <v>1351</v>
      </c>
      <c r="E45" s="30">
        <v>1389</v>
      </c>
      <c r="F45" s="30">
        <v>31448</v>
      </c>
      <c r="G45" s="30">
        <v>31073</v>
      </c>
      <c r="H45" s="30">
        <v>3455</v>
      </c>
      <c r="I45" s="30">
        <v>3281</v>
      </c>
      <c r="J45" s="203"/>
      <c r="K45" s="180">
        <f t="shared" si="0"/>
        <v>37766</v>
      </c>
      <c r="L45" s="203"/>
    </row>
    <row r="46" spans="1:12" ht="15" hidden="1" x14ac:dyDescent="0.2">
      <c r="A46" s="29">
        <v>35217</v>
      </c>
      <c r="B46" s="30">
        <v>13113</v>
      </c>
      <c r="C46" s="30">
        <v>13624</v>
      </c>
      <c r="D46" s="30">
        <v>5940</v>
      </c>
      <c r="E46" s="30">
        <v>6730</v>
      </c>
      <c r="F46" s="30">
        <v>17710</v>
      </c>
      <c r="G46" s="30">
        <v>17595</v>
      </c>
      <c r="H46" s="30">
        <v>5141</v>
      </c>
      <c r="I46" s="30">
        <v>5485</v>
      </c>
      <c r="J46" s="203"/>
      <c r="K46" s="180">
        <f t="shared" si="0"/>
        <v>41904</v>
      </c>
      <c r="L46" s="203"/>
    </row>
    <row r="47" spans="1:12" ht="15" hidden="1" x14ac:dyDescent="0.2">
      <c r="A47" s="29">
        <v>35247</v>
      </c>
      <c r="B47" s="30">
        <v>537</v>
      </c>
      <c r="C47" s="30">
        <v>448</v>
      </c>
      <c r="D47" s="30">
        <v>7650</v>
      </c>
      <c r="E47" s="30">
        <v>4140</v>
      </c>
      <c r="F47" s="30">
        <v>39789</v>
      </c>
      <c r="G47" s="30">
        <v>37704</v>
      </c>
      <c r="H47" s="30">
        <v>9748</v>
      </c>
      <c r="I47" s="30">
        <v>9681</v>
      </c>
      <c r="J47" s="203"/>
      <c r="K47" s="180">
        <f t="shared" si="0"/>
        <v>57724</v>
      </c>
      <c r="L47" s="203"/>
    </row>
    <row r="48" spans="1:12" ht="15" hidden="1" x14ac:dyDescent="0.2">
      <c r="A48" s="29">
        <v>35278</v>
      </c>
      <c r="B48" s="30">
        <v>2065</v>
      </c>
      <c r="C48" s="30">
        <v>2718</v>
      </c>
      <c r="D48" s="30">
        <v>19498</v>
      </c>
      <c r="E48" s="30">
        <v>29464</v>
      </c>
      <c r="F48" s="30">
        <v>41963</v>
      </c>
      <c r="G48" s="30">
        <v>38588</v>
      </c>
      <c r="H48" s="30">
        <v>6957</v>
      </c>
      <c r="I48" s="30">
        <v>5838</v>
      </c>
      <c r="J48" s="203"/>
      <c r="K48" s="180">
        <f t="shared" si="0"/>
        <v>70483</v>
      </c>
      <c r="L48" s="203"/>
    </row>
    <row r="49" spans="1:12" ht="15" hidden="1" x14ac:dyDescent="0.2">
      <c r="A49" s="29">
        <v>35309</v>
      </c>
      <c r="B49" s="30">
        <v>1923</v>
      </c>
      <c r="C49" s="30">
        <v>2185</v>
      </c>
      <c r="D49" s="30">
        <v>5589</v>
      </c>
      <c r="E49" s="30">
        <v>6930</v>
      </c>
      <c r="F49" s="30">
        <v>31657</v>
      </c>
      <c r="G49" s="30">
        <v>36043</v>
      </c>
      <c r="H49" s="30">
        <v>10636</v>
      </c>
      <c r="I49" s="30">
        <v>12828</v>
      </c>
      <c r="J49" s="203"/>
      <c r="K49" s="180">
        <f t="shared" si="0"/>
        <v>49805</v>
      </c>
      <c r="L49" s="203"/>
    </row>
    <row r="50" spans="1:12" ht="15" hidden="1" x14ac:dyDescent="0.2">
      <c r="A50" s="29">
        <v>35339</v>
      </c>
      <c r="B50" s="30">
        <v>1867</v>
      </c>
      <c r="C50" s="30">
        <v>5286</v>
      </c>
      <c r="D50" s="30">
        <v>8444</v>
      </c>
      <c r="E50" s="30">
        <v>7865</v>
      </c>
      <c r="F50" s="30">
        <v>56985</v>
      </c>
      <c r="G50" s="30">
        <v>54398</v>
      </c>
      <c r="H50" s="30">
        <v>8690</v>
      </c>
      <c r="I50" s="30">
        <v>9653</v>
      </c>
      <c r="J50" s="203"/>
      <c r="K50" s="180">
        <f t="shared" si="0"/>
        <v>75986</v>
      </c>
      <c r="L50" s="203"/>
    </row>
    <row r="51" spans="1:12" ht="15" hidden="1" x14ac:dyDescent="0.2">
      <c r="A51" s="29">
        <v>35370</v>
      </c>
      <c r="B51" s="30">
        <v>15917</v>
      </c>
      <c r="C51" s="30">
        <v>20606</v>
      </c>
      <c r="D51" s="30">
        <v>13337</v>
      </c>
      <c r="E51" s="30">
        <v>13322</v>
      </c>
      <c r="F51" s="30">
        <v>50312</v>
      </c>
      <c r="G51" s="30">
        <v>51508</v>
      </c>
      <c r="H51" s="30">
        <v>11112</v>
      </c>
      <c r="I51" s="30">
        <v>17240</v>
      </c>
      <c r="J51" s="203"/>
      <c r="K51" s="180">
        <f t="shared" si="0"/>
        <v>90678</v>
      </c>
      <c r="L51" s="203"/>
    </row>
    <row r="52" spans="1:12" ht="15" hidden="1" x14ac:dyDescent="0.2">
      <c r="A52" s="29">
        <v>35400</v>
      </c>
      <c r="B52" s="30">
        <v>12135</v>
      </c>
      <c r="C52" s="30">
        <v>25063</v>
      </c>
      <c r="D52" s="30">
        <v>2652</v>
      </c>
      <c r="E52" s="30">
        <v>1813</v>
      </c>
      <c r="F52" s="30">
        <v>13660</v>
      </c>
      <c r="G52" s="30">
        <v>13592</v>
      </c>
      <c r="H52" s="30">
        <v>14376</v>
      </c>
      <c r="I52" s="30">
        <v>17170</v>
      </c>
      <c r="J52" s="203"/>
      <c r="K52" s="180">
        <f t="shared" si="0"/>
        <v>42823</v>
      </c>
      <c r="L52" s="203"/>
    </row>
    <row r="53" spans="1:12" ht="15" hidden="1" x14ac:dyDescent="0.2">
      <c r="A53" s="29">
        <v>35431</v>
      </c>
      <c r="B53" s="30">
        <v>2842</v>
      </c>
      <c r="C53" s="30">
        <v>3860</v>
      </c>
      <c r="D53" s="30">
        <v>3566</v>
      </c>
      <c r="E53" s="30">
        <v>5480</v>
      </c>
      <c r="F53" s="30">
        <v>29820</v>
      </c>
      <c r="G53" s="30">
        <v>29641</v>
      </c>
      <c r="H53" s="30">
        <v>4049</v>
      </c>
      <c r="I53" s="30">
        <v>6078</v>
      </c>
      <c r="J53" s="203"/>
      <c r="K53" s="180">
        <f t="shared" si="0"/>
        <v>40277</v>
      </c>
      <c r="L53" s="203"/>
    </row>
    <row r="54" spans="1:12" ht="15" hidden="1" x14ac:dyDescent="0.2">
      <c r="A54" s="29">
        <v>35462</v>
      </c>
      <c r="B54" s="30">
        <v>18228</v>
      </c>
      <c r="C54" s="30">
        <v>23500</v>
      </c>
      <c r="D54" s="30">
        <v>24005</v>
      </c>
      <c r="E54" s="30">
        <v>30063</v>
      </c>
      <c r="F54" s="30">
        <v>14576</v>
      </c>
      <c r="G54" s="30">
        <v>12894</v>
      </c>
      <c r="H54" s="30">
        <v>3330</v>
      </c>
      <c r="I54" s="30">
        <v>3912</v>
      </c>
      <c r="J54" s="203"/>
      <c r="K54" s="180">
        <f t="shared" si="0"/>
        <v>60139</v>
      </c>
      <c r="L54" s="203"/>
    </row>
    <row r="55" spans="1:12" ht="15" hidden="1" x14ac:dyDescent="0.2">
      <c r="A55" s="29">
        <v>35490</v>
      </c>
      <c r="B55" s="30">
        <v>4432</v>
      </c>
      <c r="C55" s="30">
        <v>6600</v>
      </c>
      <c r="D55" s="30">
        <v>18284</v>
      </c>
      <c r="E55" s="30">
        <v>16690</v>
      </c>
      <c r="F55" s="30">
        <v>25135</v>
      </c>
      <c r="G55" s="30">
        <v>18028</v>
      </c>
      <c r="H55" s="30">
        <v>19870</v>
      </c>
      <c r="I55" s="30">
        <v>30590</v>
      </c>
      <c r="J55" s="203"/>
      <c r="K55" s="180">
        <f t="shared" si="0"/>
        <v>67721</v>
      </c>
      <c r="L55" s="203"/>
    </row>
    <row r="56" spans="1:12" ht="15" hidden="1" x14ac:dyDescent="0.2">
      <c r="A56" s="29">
        <v>35521</v>
      </c>
      <c r="B56" s="30">
        <v>15410</v>
      </c>
      <c r="C56" s="30">
        <v>22552</v>
      </c>
      <c r="D56" s="30">
        <v>25450</v>
      </c>
      <c r="E56" s="30">
        <v>24965</v>
      </c>
      <c r="F56" s="30">
        <v>14500</v>
      </c>
      <c r="G56" s="30">
        <v>11725</v>
      </c>
      <c r="H56" s="30">
        <v>13223</v>
      </c>
      <c r="I56" s="30">
        <v>14917</v>
      </c>
      <c r="J56" s="203"/>
      <c r="K56" s="180">
        <f t="shared" si="0"/>
        <v>68583</v>
      </c>
      <c r="L56" s="203"/>
    </row>
    <row r="57" spans="1:12" ht="15" hidden="1" x14ac:dyDescent="0.2">
      <c r="A57" s="29">
        <v>35551</v>
      </c>
      <c r="B57" s="30">
        <v>1661</v>
      </c>
      <c r="C57" s="30">
        <v>2145</v>
      </c>
      <c r="D57" s="30">
        <v>853</v>
      </c>
      <c r="E57" s="30">
        <v>1080</v>
      </c>
      <c r="F57" s="30">
        <v>20386</v>
      </c>
      <c r="G57" s="30">
        <v>34028</v>
      </c>
      <c r="H57" s="30">
        <v>8247</v>
      </c>
      <c r="I57" s="30">
        <v>9151</v>
      </c>
      <c r="J57" s="203"/>
      <c r="K57" s="180">
        <f t="shared" si="0"/>
        <v>31147</v>
      </c>
      <c r="L57" s="203"/>
    </row>
    <row r="58" spans="1:12" ht="15" hidden="1" x14ac:dyDescent="0.2">
      <c r="A58" s="29">
        <v>35582</v>
      </c>
      <c r="B58" s="30">
        <v>6252</v>
      </c>
      <c r="C58" s="30">
        <v>6495</v>
      </c>
      <c r="D58" s="30">
        <v>1372</v>
      </c>
      <c r="E58" s="30">
        <v>1235</v>
      </c>
      <c r="F58" s="30">
        <v>26925</v>
      </c>
      <c r="G58" s="30">
        <v>28468</v>
      </c>
      <c r="H58" s="30">
        <v>16256</v>
      </c>
      <c r="I58" s="30">
        <v>27341</v>
      </c>
      <c r="J58" s="203"/>
      <c r="K58" s="180">
        <f t="shared" si="0"/>
        <v>50805</v>
      </c>
      <c r="L58" s="203"/>
    </row>
    <row r="59" spans="1:12" ht="15" hidden="1" x14ac:dyDescent="0.2">
      <c r="A59" s="29">
        <v>35612</v>
      </c>
      <c r="B59" s="30">
        <v>18676</v>
      </c>
      <c r="C59" s="30">
        <v>27243</v>
      </c>
      <c r="D59" s="30">
        <v>15895</v>
      </c>
      <c r="E59" s="30">
        <v>26420</v>
      </c>
      <c r="F59" s="30">
        <v>22739</v>
      </c>
      <c r="G59" s="30">
        <v>35114</v>
      </c>
      <c r="H59" s="30">
        <v>5936</v>
      </c>
      <c r="I59" s="30">
        <v>7108</v>
      </c>
      <c r="J59" s="203"/>
      <c r="K59" s="180">
        <f t="shared" si="0"/>
        <v>63246</v>
      </c>
      <c r="L59" s="203"/>
    </row>
    <row r="60" spans="1:12" ht="15" hidden="1" x14ac:dyDescent="0.2">
      <c r="A60" s="29">
        <v>35643</v>
      </c>
      <c r="B60" s="30">
        <v>7003</v>
      </c>
      <c r="C60" s="30">
        <v>16350</v>
      </c>
      <c r="D60" s="30">
        <v>13827</v>
      </c>
      <c r="E60" s="30">
        <v>12727</v>
      </c>
      <c r="F60" s="30">
        <v>34551</v>
      </c>
      <c r="G60" s="30">
        <v>27717</v>
      </c>
      <c r="H60" s="30">
        <v>2938</v>
      </c>
      <c r="I60" s="30">
        <v>3368</v>
      </c>
      <c r="J60" s="203"/>
      <c r="K60" s="180">
        <f t="shared" si="0"/>
        <v>58319</v>
      </c>
      <c r="L60" s="203"/>
    </row>
    <row r="61" spans="1:12" ht="15" hidden="1" x14ac:dyDescent="0.2">
      <c r="A61" s="29">
        <v>35674</v>
      </c>
      <c r="B61" s="30">
        <v>6191</v>
      </c>
      <c r="C61" s="30">
        <v>8395</v>
      </c>
      <c r="D61" s="30">
        <v>4756</v>
      </c>
      <c r="E61" s="30">
        <v>6260</v>
      </c>
      <c r="F61" s="30">
        <v>6749</v>
      </c>
      <c r="G61" s="30">
        <v>7866</v>
      </c>
      <c r="H61" s="30">
        <v>2796</v>
      </c>
      <c r="I61" s="30">
        <v>2610</v>
      </c>
      <c r="J61" s="203"/>
      <c r="K61" s="180">
        <f t="shared" si="0"/>
        <v>20492</v>
      </c>
      <c r="L61" s="203"/>
    </row>
    <row r="62" spans="1:12" ht="15" hidden="1" x14ac:dyDescent="0.2">
      <c r="A62" s="29">
        <v>35704</v>
      </c>
      <c r="B62" s="30">
        <v>1866</v>
      </c>
      <c r="C62" s="30">
        <v>3500</v>
      </c>
      <c r="D62" s="30">
        <v>827</v>
      </c>
      <c r="E62" s="30">
        <v>1194</v>
      </c>
      <c r="F62" s="30">
        <v>10837</v>
      </c>
      <c r="G62" s="30">
        <v>10799</v>
      </c>
      <c r="H62" s="30">
        <v>7984</v>
      </c>
      <c r="I62" s="30">
        <v>9638</v>
      </c>
      <c r="J62" s="203"/>
      <c r="K62" s="180">
        <f t="shared" si="0"/>
        <v>21514</v>
      </c>
      <c r="L62" s="203"/>
    </row>
    <row r="63" spans="1:12" ht="15" hidden="1" x14ac:dyDescent="0.2">
      <c r="A63" s="29">
        <v>35735</v>
      </c>
      <c r="B63" s="30">
        <v>15826</v>
      </c>
      <c r="C63" s="30">
        <v>24000</v>
      </c>
      <c r="D63" s="30">
        <v>1825</v>
      </c>
      <c r="E63" s="30">
        <v>2600</v>
      </c>
      <c r="F63" s="30">
        <v>16006</v>
      </c>
      <c r="G63" s="30">
        <v>17102</v>
      </c>
      <c r="H63" s="30">
        <v>3927</v>
      </c>
      <c r="I63" s="30">
        <v>4980</v>
      </c>
      <c r="J63" s="203"/>
      <c r="K63" s="180">
        <f t="shared" si="0"/>
        <v>37584</v>
      </c>
      <c r="L63" s="203"/>
    </row>
    <row r="64" spans="1:12" ht="15" hidden="1" x14ac:dyDescent="0.2">
      <c r="A64" s="29">
        <v>35765</v>
      </c>
      <c r="B64" s="30">
        <v>1511</v>
      </c>
      <c r="C64" s="30">
        <v>1808</v>
      </c>
      <c r="D64" s="30">
        <v>1434</v>
      </c>
      <c r="E64" s="30">
        <v>1919</v>
      </c>
      <c r="F64" s="30">
        <v>5839</v>
      </c>
      <c r="G64" s="30">
        <v>6306</v>
      </c>
      <c r="H64" s="30">
        <v>4881</v>
      </c>
      <c r="I64" s="30">
        <v>4432</v>
      </c>
      <c r="J64" s="203"/>
      <c r="K64" s="180">
        <f t="shared" si="0"/>
        <v>13665</v>
      </c>
      <c r="L64" s="203"/>
    </row>
    <row r="65" spans="1:12" ht="15" hidden="1" x14ac:dyDescent="0.2">
      <c r="A65" s="29">
        <v>35796</v>
      </c>
      <c r="B65" s="30">
        <v>580</v>
      </c>
      <c r="C65" s="30">
        <v>750</v>
      </c>
      <c r="D65" s="30">
        <v>7874</v>
      </c>
      <c r="E65" s="30">
        <v>6889</v>
      </c>
      <c r="F65" s="30">
        <v>4299</v>
      </c>
      <c r="G65" s="30">
        <v>4293</v>
      </c>
      <c r="H65" s="30">
        <v>5620</v>
      </c>
      <c r="I65" s="30">
        <v>6828</v>
      </c>
      <c r="J65" s="203"/>
      <c r="K65" s="180">
        <f t="shared" si="0"/>
        <v>18373</v>
      </c>
      <c r="L65" s="203"/>
    </row>
    <row r="66" spans="1:12" ht="15" hidden="1" x14ac:dyDescent="0.2">
      <c r="A66" s="29">
        <v>35827</v>
      </c>
      <c r="B66" s="30">
        <v>3073</v>
      </c>
      <c r="C66" s="30">
        <v>2362</v>
      </c>
      <c r="D66" s="30">
        <v>3106</v>
      </c>
      <c r="E66" s="30">
        <v>4864</v>
      </c>
      <c r="F66" s="30">
        <v>24760</v>
      </c>
      <c r="G66" s="30">
        <v>17918</v>
      </c>
      <c r="H66" s="30">
        <v>7248</v>
      </c>
      <c r="I66" s="30">
        <v>8007</v>
      </c>
      <c r="J66" s="203"/>
      <c r="K66" s="180">
        <f t="shared" si="0"/>
        <v>38187</v>
      </c>
      <c r="L66" s="203"/>
    </row>
    <row r="67" spans="1:12" ht="15" hidden="1" x14ac:dyDescent="0.2">
      <c r="A67" s="29">
        <v>35855</v>
      </c>
      <c r="B67" s="30">
        <v>8128</v>
      </c>
      <c r="C67" s="30">
        <v>14974</v>
      </c>
      <c r="D67" s="30">
        <v>13261</v>
      </c>
      <c r="E67" s="30">
        <v>24360</v>
      </c>
      <c r="F67" s="30">
        <v>28500</v>
      </c>
      <c r="G67" s="30">
        <v>44359</v>
      </c>
      <c r="H67" s="30">
        <v>7641</v>
      </c>
      <c r="I67" s="30">
        <v>8785</v>
      </c>
      <c r="J67" s="203"/>
      <c r="K67" s="180">
        <f t="shared" si="0"/>
        <v>57530</v>
      </c>
      <c r="L67" s="203"/>
    </row>
    <row r="68" spans="1:12" ht="15" hidden="1" x14ac:dyDescent="0.2">
      <c r="A68" s="29">
        <v>35886</v>
      </c>
      <c r="B68" s="30">
        <v>2049</v>
      </c>
      <c r="C68" s="30">
        <v>4100</v>
      </c>
      <c r="D68" s="30">
        <v>916</v>
      </c>
      <c r="E68" s="30">
        <v>883</v>
      </c>
      <c r="F68" s="30">
        <v>18653</v>
      </c>
      <c r="G68" s="30">
        <v>18235</v>
      </c>
      <c r="H68" s="30">
        <v>5232</v>
      </c>
      <c r="I68" s="30">
        <v>5095</v>
      </c>
      <c r="J68" s="203"/>
      <c r="K68" s="180">
        <f t="shared" si="0"/>
        <v>26850</v>
      </c>
      <c r="L68" s="203"/>
    </row>
    <row r="69" spans="1:12" ht="15" hidden="1" x14ac:dyDescent="0.2">
      <c r="A69" s="29">
        <v>35916</v>
      </c>
      <c r="B69" s="30">
        <v>5818</v>
      </c>
      <c r="C69" s="30">
        <v>9912</v>
      </c>
      <c r="D69" s="30">
        <v>2072</v>
      </c>
      <c r="E69" s="30">
        <v>2424</v>
      </c>
      <c r="F69" s="30">
        <v>23187</v>
      </c>
      <c r="G69" s="30">
        <v>22789</v>
      </c>
      <c r="H69" s="30">
        <v>5491</v>
      </c>
      <c r="I69" s="30">
        <v>6683</v>
      </c>
      <c r="J69" s="203"/>
      <c r="K69" s="180">
        <f t="shared" ref="K69:K132" si="1">B69+D69+F69+H69</f>
        <v>36568</v>
      </c>
      <c r="L69" s="203"/>
    </row>
    <row r="70" spans="1:12" ht="15" hidden="1" x14ac:dyDescent="0.2">
      <c r="A70" s="29">
        <v>35947</v>
      </c>
      <c r="B70" s="30">
        <v>3707</v>
      </c>
      <c r="C70" s="30">
        <v>6480</v>
      </c>
      <c r="D70" s="30">
        <v>2938</v>
      </c>
      <c r="E70" s="30">
        <v>3713</v>
      </c>
      <c r="F70" s="30">
        <v>8636</v>
      </c>
      <c r="G70" s="30">
        <v>14356</v>
      </c>
      <c r="H70" s="30">
        <v>9019</v>
      </c>
      <c r="I70" s="30">
        <v>10145</v>
      </c>
      <c r="J70" s="203"/>
      <c r="K70" s="180">
        <f t="shared" si="1"/>
        <v>24300</v>
      </c>
      <c r="L70" s="203"/>
    </row>
    <row r="71" spans="1:12" ht="15" hidden="1" x14ac:dyDescent="0.2">
      <c r="A71" s="29">
        <v>35977</v>
      </c>
      <c r="B71" s="30">
        <v>14438</v>
      </c>
      <c r="C71" s="30">
        <v>24520</v>
      </c>
      <c r="D71" s="30">
        <v>43906</v>
      </c>
      <c r="E71" s="30">
        <v>63350</v>
      </c>
      <c r="F71" s="30">
        <v>20302</v>
      </c>
      <c r="G71" s="30">
        <v>16619</v>
      </c>
      <c r="H71" s="30">
        <v>5693</v>
      </c>
      <c r="I71" s="30">
        <v>12297</v>
      </c>
      <c r="J71" s="203"/>
      <c r="K71" s="180">
        <f t="shared" si="1"/>
        <v>84339</v>
      </c>
      <c r="L71" s="203"/>
    </row>
    <row r="72" spans="1:12" ht="15" hidden="1" x14ac:dyDescent="0.2">
      <c r="A72" s="29">
        <v>36008</v>
      </c>
      <c r="B72" s="30">
        <v>12055</v>
      </c>
      <c r="C72" s="30">
        <v>14590</v>
      </c>
      <c r="D72" s="30">
        <v>302</v>
      </c>
      <c r="E72" s="30">
        <v>1200</v>
      </c>
      <c r="F72" s="30">
        <v>11670</v>
      </c>
      <c r="G72" s="30">
        <v>9360</v>
      </c>
      <c r="H72" s="30">
        <v>2187</v>
      </c>
      <c r="I72" s="30">
        <v>2913</v>
      </c>
      <c r="J72" s="203"/>
      <c r="K72" s="180">
        <f t="shared" si="1"/>
        <v>26214</v>
      </c>
      <c r="L72" s="203"/>
    </row>
    <row r="73" spans="1:12" ht="15" hidden="1" x14ac:dyDescent="0.2">
      <c r="A73" s="29">
        <v>36039</v>
      </c>
      <c r="B73" s="30">
        <v>14603</v>
      </c>
      <c r="C73" s="30">
        <v>28000</v>
      </c>
      <c r="D73" s="30">
        <v>8525</v>
      </c>
      <c r="E73" s="30">
        <v>19400</v>
      </c>
      <c r="F73" s="30">
        <v>28297</v>
      </c>
      <c r="G73" s="30">
        <v>36813</v>
      </c>
      <c r="H73" s="30">
        <v>12524</v>
      </c>
      <c r="I73" s="30">
        <v>15130</v>
      </c>
      <c r="J73" s="203"/>
      <c r="K73" s="180">
        <f t="shared" si="1"/>
        <v>63949</v>
      </c>
      <c r="L73" s="203"/>
    </row>
    <row r="74" spans="1:12" ht="15" hidden="1" x14ac:dyDescent="0.2">
      <c r="A74" s="29">
        <v>36069</v>
      </c>
      <c r="B74" s="30">
        <v>14614</v>
      </c>
      <c r="C74" s="30">
        <v>29900</v>
      </c>
      <c r="D74" s="30">
        <v>1760</v>
      </c>
      <c r="E74" s="30">
        <v>2024</v>
      </c>
      <c r="F74" s="30">
        <v>16198</v>
      </c>
      <c r="G74" s="30">
        <v>17012</v>
      </c>
      <c r="H74" s="30">
        <v>4483</v>
      </c>
      <c r="I74" s="30">
        <v>4432</v>
      </c>
      <c r="J74" s="203"/>
      <c r="K74" s="180">
        <f t="shared" si="1"/>
        <v>37055</v>
      </c>
      <c r="L74" s="203"/>
    </row>
    <row r="75" spans="1:12" ht="15" hidden="1" x14ac:dyDescent="0.2">
      <c r="A75" s="29">
        <v>36100</v>
      </c>
      <c r="B75" s="30">
        <v>5190</v>
      </c>
      <c r="C75" s="30">
        <v>13233</v>
      </c>
      <c r="D75" s="30">
        <v>13057</v>
      </c>
      <c r="E75" s="30">
        <v>27118</v>
      </c>
      <c r="F75" s="30">
        <v>36302</v>
      </c>
      <c r="G75" s="30">
        <v>46158</v>
      </c>
      <c r="H75" s="30">
        <v>6259</v>
      </c>
      <c r="I75" s="30">
        <v>7883</v>
      </c>
      <c r="J75" s="203"/>
      <c r="K75" s="180">
        <f t="shared" si="1"/>
        <v>60808</v>
      </c>
      <c r="L75" s="203"/>
    </row>
    <row r="76" spans="1:12" ht="15" hidden="1" x14ac:dyDescent="0.2">
      <c r="A76" s="29">
        <v>36130</v>
      </c>
      <c r="B76" s="30">
        <v>527</v>
      </c>
      <c r="C76" s="30">
        <v>660</v>
      </c>
      <c r="D76" s="30">
        <v>2657</v>
      </c>
      <c r="E76" s="30">
        <v>3130</v>
      </c>
      <c r="F76" s="30">
        <v>6742</v>
      </c>
      <c r="G76" s="30">
        <v>12120</v>
      </c>
      <c r="H76" s="30">
        <v>6851</v>
      </c>
      <c r="I76" s="30">
        <v>6939</v>
      </c>
      <c r="J76" s="203"/>
      <c r="K76" s="180">
        <f t="shared" si="1"/>
        <v>16777</v>
      </c>
      <c r="L76" s="203"/>
    </row>
    <row r="77" spans="1:12" ht="15" hidden="1" x14ac:dyDescent="0.2">
      <c r="A77" s="29">
        <v>36161</v>
      </c>
      <c r="B77" s="30">
        <v>411</v>
      </c>
      <c r="C77" s="30">
        <v>694</v>
      </c>
      <c r="D77" s="30">
        <v>3740</v>
      </c>
      <c r="E77" s="30">
        <v>5100</v>
      </c>
      <c r="F77" s="30">
        <v>13742</v>
      </c>
      <c r="G77" s="30">
        <v>21402</v>
      </c>
      <c r="H77" s="30">
        <v>9769</v>
      </c>
      <c r="I77" s="30">
        <v>11576</v>
      </c>
      <c r="J77" s="203"/>
      <c r="K77" s="180">
        <f t="shared" si="1"/>
        <v>27662</v>
      </c>
      <c r="L77" s="203"/>
    </row>
    <row r="78" spans="1:12" ht="15" hidden="1" x14ac:dyDescent="0.2">
      <c r="A78" s="29">
        <v>36192</v>
      </c>
      <c r="B78" s="30">
        <v>4778</v>
      </c>
      <c r="C78" s="30">
        <v>7500</v>
      </c>
      <c r="D78" s="30">
        <v>770</v>
      </c>
      <c r="E78" s="30">
        <v>1080</v>
      </c>
      <c r="F78" s="30">
        <v>25570</v>
      </c>
      <c r="G78" s="30">
        <v>31049</v>
      </c>
      <c r="H78" s="30">
        <v>12691</v>
      </c>
      <c r="I78" s="30">
        <v>14807</v>
      </c>
      <c r="J78" s="203"/>
      <c r="K78" s="180">
        <f t="shared" si="1"/>
        <v>43809</v>
      </c>
      <c r="L78" s="203"/>
    </row>
    <row r="79" spans="1:12" ht="15" hidden="1" x14ac:dyDescent="0.2">
      <c r="A79" s="29">
        <v>36220</v>
      </c>
      <c r="B79" s="30">
        <v>11828</v>
      </c>
      <c r="C79" s="30">
        <v>24160</v>
      </c>
      <c r="D79" s="30">
        <v>270876</v>
      </c>
      <c r="E79" s="30">
        <v>1001099</v>
      </c>
      <c r="F79" s="30">
        <v>4971</v>
      </c>
      <c r="G79" s="30">
        <v>14778</v>
      </c>
      <c r="H79" s="30">
        <v>12487</v>
      </c>
      <c r="I79" s="30">
        <v>16385</v>
      </c>
      <c r="J79" s="203"/>
      <c r="K79" s="180">
        <f t="shared" si="1"/>
        <v>300162</v>
      </c>
      <c r="L79" s="203"/>
    </row>
    <row r="80" spans="1:12" ht="15" hidden="1" x14ac:dyDescent="0.2">
      <c r="A80" s="29">
        <v>36251</v>
      </c>
      <c r="B80" s="30">
        <v>10711</v>
      </c>
      <c r="C80" s="30">
        <v>23336</v>
      </c>
      <c r="D80" s="30">
        <v>13097</v>
      </c>
      <c r="E80" s="30">
        <v>31763</v>
      </c>
      <c r="F80" s="30">
        <v>2370</v>
      </c>
      <c r="G80" s="30">
        <v>2699</v>
      </c>
      <c r="H80" s="30">
        <v>1603</v>
      </c>
      <c r="I80" s="30">
        <v>2486</v>
      </c>
      <c r="J80" s="203"/>
      <c r="K80" s="180">
        <f t="shared" si="1"/>
        <v>27781</v>
      </c>
      <c r="L80" s="203"/>
    </row>
    <row r="81" spans="1:12" ht="15" hidden="1" x14ac:dyDescent="0.2">
      <c r="A81" s="29">
        <v>36281</v>
      </c>
      <c r="B81" s="30">
        <v>13618</v>
      </c>
      <c r="C81" s="30">
        <v>38850</v>
      </c>
      <c r="D81" s="30">
        <v>959</v>
      </c>
      <c r="E81" s="30">
        <v>1550</v>
      </c>
      <c r="F81" s="30">
        <v>4975</v>
      </c>
      <c r="G81" s="30">
        <v>5801</v>
      </c>
      <c r="H81" s="30">
        <v>6762</v>
      </c>
      <c r="I81" s="30">
        <v>12922</v>
      </c>
      <c r="J81" s="203"/>
      <c r="K81" s="180">
        <f t="shared" si="1"/>
        <v>26314</v>
      </c>
      <c r="L81" s="203"/>
    </row>
    <row r="82" spans="1:12" ht="15" hidden="1" x14ac:dyDescent="0.2">
      <c r="A82" s="29">
        <v>36312</v>
      </c>
      <c r="B82" s="30">
        <v>4682</v>
      </c>
      <c r="C82" s="30">
        <v>5010</v>
      </c>
      <c r="D82" s="30">
        <v>0</v>
      </c>
      <c r="E82" s="30">
        <v>0</v>
      </c>
      <c r="F82" s="30">
        <v>7324</v>
      </c>
      <c r="G82" s="30">
        <v>6707</v>
      </c>
      <c r="H82" s="30">
        <v>8984</v>
      </c>
      <c r="I82" s="30">
        <v>9621</v>
      </c>
      <c r="J82" s="203"/>
      <c r="K82" s="180">
        <f t="shared" si="1"/>
        <v>20990</v>
      </c>
      <c r="L82" s="203"/>
    </row>
    <row r="83" spans="1:12" ht="15" hidden="1" x14ac:dyDescent="0.2">
      <c r="A83" s="29">
        <v>36342</v>
      </c>
      <c r="B83" s="30">
        <v>9500</v>
      </c>
      <c r="C83" s="30">
        <v>10375</v>
      </c>
      <c r="D83" s="30">
        <v>1408</v>
      </c>
      <c r="E83" s="30">
        <v>1739</v>
      </c>
      <c r="F83" s="30">
        <v>1921</v>
      </c>
      <c r="G83" s="30">
        <v>2387</v>
      </c>
      <c r="H83" s="30">
        <v>6572</v>
      </c>
      <c r="I83" s="30">
        <v>7421</v>
      </c>
      <c r="J83" s="203"/>
      <c r="K83" s="180">
        <f t="shared" si="1"/>
        <v>19401</v>
      </c>
      <c r="L83" s="203"/>
    </row>
    <row r="84" spans="1:12" ht="15" hidden="1" x14ac:dyDescent="0.2">
      <c r="A84" s="29">
        <v>36373</v>
      </c>
      <c r="B84" s="30">
        <v>22293</v>
      </c>
      <c r="C84" s="30">
        <v>43460</v>
      </c>
      <c r="D84" s="30">
        <v>2998</v>
      </c>
      <c r="E84" s="30">
        <v>3040</v>
      </c>
      <c r="F84" s="30">
        <v>12861</v>
      </c>
      <c r="G84" s="30">
        <v>14657</v>
      </c>
      <c r="H84" s="30">
        <v>7562</v>
      </c>
      <c r="I84" s="30">
        <v>10261</v>
      </c>
      <c r="J84" s="203"/>
      <c r="K84" s="180">
        <f t="shared" si="1"/>
        <v>45714</v>
      </c>
      <c r="L84" s="203"/>
    </row>
    <row r="85" spans="1:12" ht="15" hidden="1" x14ac:dyDescent="0.2">
      <c r="A85" s="29">
        <v>36404</v>
      </c>
      <c r="B85" s="30">
        <v>4750</v>
      </c>
      <c r="C85" s="30">
        <v>9500</v>
      </c>
      <c r="D85" s="30">
        <v>2616</v>
      </c>
      <c r="E85" s="30">
        <v>3980</v>
      </c>
      <c r="F85" s="30">
        <v>4403</v>
      </c>
      <c r="G85" s="30">
        <v>3842</v>
      </c>
      <c r="H85" s="30">
        <v>13149</v>
      </c>
      <c r="I85" s="30">
        <v>18193</v>
      </c>
      <c r="J85" s="203"/>
      <c r="K85" s="180">
        <f t="shared" si="1"/>
        <v>24918</v>
      </c>
      <c r="L85" s="203"/>
    </row>
    <row r="86" spans="1:12" ht="15" hidden="1" x14ac:dyDescent="0.2">
      <c r="A86" s="29">
        <v>36434</v>
      </c>
      <c r="B86" s="30">
        <v>21900</v>
      </c>
      <c r="C86" s="30">
        <v>50760</v>
      </c>
      <c r="D86" s="30">
        <v>8846</v>
      </c>
      <c r="E86" s="30">
        <v>15538</v>
      </c>
      <c r="F86" s="30">
        <v>8713</v>
      </c>
      <c r="G86" s="30">
        <v>11918</v>
      </c>
      <c r="H86" s="30">
        <v>2385</v>
      </c>
      <c r="I86" s="30">
        <v>5491</v>
      </c>
      <c r="J86" s="203"/>
      <c r="K86" s="180">
        <f t="shared" si="1"/>
        <v>41844</v>
      </c>
      <c r="L86" s="203"/>
    </row>
    <row r="87" spans="1:12" ht="15" hidden="1" x14ac:dyDescent="0.2">
      <c r="A87" s="29">
        <v>36465</v>
      </c>
      <c r="B87" s="30">
        <v>5509</v>
      </c>
      <c r="C87" s="30">
        <v>8334</v>
      </c>
      <c r="D87" s="30">
        <v>1340</v>
      </c>
      <c r="E87" s="30">
        <v>2600</v>
      </c>
      <c r="F87" s="30">
        <v>11013</v>
      </c>
      <c r="G87" s="30">
        <v>10504</v>
      </c>
      <c r="H87" s="30">
        <v>5009</v>
      </c>
      <c r="I87" s="30">
        <v>5212</v>
      </c>
      <c r="J87" s="203"/>
      <c r="K87" s="180">
        <f t="shared" si="1"/>
        <v>22871</v>
      </c>
      <c r="L87" s="203"/>
    </row>
    <row r="88" spans="1:12" ht="15" hidden="1" x14ac:dyDescent="0.2">
      <c r="A88" s="29">
        <v>36495</v>
      </c>
      <c r="B88" s="30">
        <v>9903</v>
      </c>
      <c r="C88" s="30">
        <v>19605</v>
      </c>
      <c r="D88" s="30">
        <v>11540</v>
      </c>
      <c r="E88" s="30">
        <v>11750</v>
      </c>
      <c r="F88" s="30">
        <v>9054</v>
      </c>
      <c r="G88" s="30">
        <v>9398</v>
      </c>
      <c r="H88" s="30">
        <v>2088</v>
      </c>
      <c r="I88" s="30">
        <v>4300</v>
      </c>
      <c r="J88" s="203"/>
      <c r="K88" s="180">
        <f t="shared" si="1"/>
        <v>32585</v>
      </c>
      <c r="L88" s="203"/>
    </row>
    <row r="89" spans="1:12" ht="15" hidden="1" x14ac:dyDescent="0.2">
      <c r="A89" s="29">
        <v>36526</v>
      </c>
      <c r="B89" s="30">
        <v>5259</v>
      </c>
      <c r="C89" s="30">
        <v>6285</v>
      </c>
      <c r="D89" s="30">
        <v>2785</v>
      </c>
      <c r="E89" s="30">
        <v>2791</v>
      </c>
      <c r="F89" s="30">
        <v>5142</v>
      </c>
      <c r="G89" s="30">
        <v>8280</v>
      </c>
      <c r="H89" s="30">
        <v>1984</v>
      </c>
      <c r="I89" s="30">
        <v>2184</v>
      </c>
      <c r="J89" s="203"/>
      <c r="K89" s="180">
        <f t="shared" si="1"/>
        <v>15170</v>
      </c>
      <c r="L89" s="203"/>
    </row>
    <row r="90" spans="1:12" ht="15" hidden="1" x14ac:dyDescent="0.2">
      <c r="A90" s="29">
        <v>36557</v>
      </c>
      <c r="B90" s="30">
        <v>9434</v>
      </c>
      <c r="C90" s="30">
        <v>22251</v>
      </c>
      <c r="D90" s="30">
        <v>5400</v>
      </c>
      <c r="E90" s="30">
        <v>5380</v>
      </c>
      <c r="F90" s="30">
        <v>9467</v>
      </c>
      <c r="G90" s="30">
        <v>29417</v>
      </c>
      <c r="H90" s="30">
        <v>1102</v>
      </c>
      <c r="I90" s="30">
        <v>1400</v>
      </c>
      <c r="J90" s="203"/>
      <c r="K90" s="180">
        <f t="shared" si="1"/>
        <v>25403</v>
      </c>
      <c r="L90" s="203"/>
    </row>
    <row r="91" spans="1:12" ht="15" hidden="1" x14ac:dyDescent="0.2">
      <c r="A91" s="29">
        <v>36586</v>
      </c>
      <c r="B91" s="30">
        <v>5566</v>
      </c>
      <c r="C91" s="30">
        <v>10019</v>
      </c>
      <c r="D91" s="30">
        <v>724</v>
      </c>
      <c r="E91" s="30">
        <v>720</v>
      </c>
      <c r="F91" s="30">
        <v>13999</v>
      </c>
      <c r="G91" s="30">
        <v>16460</v>
      </c>
      <c r="H91" s="30">
        <v>0</v>
      </c>
      <c r="I91" s="30">
        <v>0</v>
      </c>
      <c r="J91" s="203"/>
      <c r="K91" s="180">
        <f t="shared" si="1"/>
        <v>20289</v>
      </c>
      <c r="L91" s="203"/>
    </row>
    <row r="92" spans="1:12" ht="15" hidden="1" x14ac:dyDescent="0.2">
      <c r="A92" s="29">
        <v>36617</v>
      </c>
      <c r="B92" s="30">
        <v>0</v>
      </c>
      <c r="C92" s="30">
        <v>0</v>
      </c>
      <c r="D92" s="30">
        <v>313</v>
      </c>
      <c r="E92" s="30">
        <v>313</v>
      </c>
      <c r="F92" s="30">
        <v>4998</v>
      </c>
      <c r="G92" s="30">
        <v>7500</v>
      </c>
      <c r="H92" s="30">
        <v>2408</v>
      </c>
      <c r="I92" s="30">
        <v>2296</v>
      </c>
      <c r="J92" s="203"/>
      <c r="K92" s="180">
        <f t="shared" si="1"/>
        <v>7719</v>
      </c>
      <c r="L92" s="203"/>
    </row>
    <row r="93" spans="1:12" ht="15" hidden="1" x14ac:dyDescent="0.2">
      <c r="A93" s="29">
        <v>36647</v>
      </c>
      <c r="B93" s="30">
        <v>3892</v>
      </c>
      <c r="C93" s="30">
        <v>8100</v>
      </c>
      <c r="D93" s="30">
        <v>1356</v>
      </c>
      <c r="E93" s="30">
        <v>2441</v>
      </c>
      <c r="F93" s="30">
        <v>18363</v>
      </c>
      <c r="G93" s="30">
        <v>19434</v>
      </c>
      <c r="H93" s="30">
        <v>2884</v>
      </c>
      <c r="I93" s="30">
        <v>3351</v>
      </c>
      <c r="J93" s="203"/>
      <c r="K93" s="180">
        <f t="shared" si="1"/>
        <v>26495</v>
      </c>
      <c r="L93" s="203"/>
    </row>
    <row r="94" spans="1:12" ht="15" hidden="1" x14ac:dyDescent="0.2">
      <c r="A94" s="29">
        <v>36678</v>
      </c>
      <c r="B94" s="30">
        <v>582</v>
      </c>
      <c r="C94" s="30">
        <v>582</v>
      </c>
      <c r="D94" s="30">
        <v>3092</v>
      </c>
      <c r="E94" s="30">
        <v>3999</v>
      </c>
      <c r="F94" s="30">
        <v>12329</v>
      </c>
      <c r="G94" s="30">
        <v>12092</v>
      </c>
      <c r="H94" s="30">
        <v>5336</v>
      </c>
      <c r="I94" s="30">
        <v>5770</v>
      </c>
      <c r="J94" s="203"/>
      <c r="K94" s="180">
        <f t="shared" si="1"/>
        <v>21339</v>
      </c>
      <c r="L94" s="203"/>
    </row>
    <row r="95" spans="1:12" ht="15" hidden="1" x14ac:dyDescent="0.2">
      <c r="A95" s="29">
        <v>36708</v>
      </c>
      <c r="B95" s="30">
        <v>2321</v>
      </c>
      <c r="C95" s="30">
        <v>5432</v>
      </c>
      <c r="D95" s="30">
        <v>1455</v>
      </c>
      <c r="E95" s="30">
        <v>1363</v>
      </c>
      <c r="F95" s="30">
        <v>15502</v>
      </c>
      <c r="G95" s="30">
        <v>16148</v>
      </c>
      <c r="H95" s="30">
        <v>1338</v>
      </c>
      <c r="I95" s="30">
        <v>2213</v>
      </c>
      <c r="J95" s="203"/>
      <c r="K95" s="180">
        <f t="shared" si="1"/>
        <v>20616</v>
      </c>
      <c r="L95" s="203"/>
    </row>
    <row r="96" spans="1:12" ht="15" hidden="1" x14ac:dyDescent="0.2">
      <c r="A96" s="29">
        <v>36739</v>
      </c>
      <c r="B96" s="30">
        <v>18945</v>
      </c>
      <c r="C96" s="30">
        <v>38385</v>
      </c>
      <c r="D96" s="30">
        <v>1386</v>
      </c>
      <c r="E96" s="30">
        <v>3367</v>
      </c>
      <c r="F96" s="30">
        <v>18585</v>
      </c>
      <c r="G96" s="30">
        <v>20832</v>
      </c>
      <c r="H96" s="30">
        <v>2874</v>
      </c>
      <c r="I96" s="30">
        <v>5639</v>
      </c>
      <c r="J96" s="203"/>
      <c r="K96" s="180">
        <f t="shared" si="1"/>
        <v>41790</v>
      </c>
      <c r="L96" s="203"/>
    </row>
    <row r="97" spans="1:12" ht="15" hidden="1" x14ac:dyDescent="0.2">
      <c r="A97" s="29">
        <v>36770</v>
      </c>
      <c r="B97" s="30">
        <v>6711</v>
      </c>
      <c r="C97" s="30">
        <v>6383</v>
      </c>
      <c r="D97" s="30">
        <v>743</v>
      </c>
      <c r="E97" s="30">
        <v>1356</v>
      </c>
      <c r="F97" s="30">
        <v>23065</v>
      </c>
      <c r="G97" s="30">
        <v>31522</v>
      </c>
      <c r="H97" s="30">
        <v>1880</v>
      </c>
      <c r="I97" s="30">
        <v>2378</v>
      </c>
      <c r="J97" s="203"/>
      <c r="K97" s="180">
        <f t="shared" si="1"/>
        <v>32399</v>
      </c>
      <c r="L97" s="203"/>
    </row>
    <row r="98" spans="1:12" ht="15" hidden="1" x14ac:dyDescent="0.2">
      <c r="A98" s="29">
        <v>36800</v>
      </c>
      <c r="B98" s="30">
        <v>1516</v>
      </c>
      <c r="C98" s="30">
        <v>2033</v>
      </c>
      <c r="D98" s="30">
        <v>6856</v>
      </c>
      <c r="E98" s="30">
        <v>9512</v>
      </c>
      <c r="F98" s="30">
        <v>13807</v>
      </c>
      <c r="G98" s="30">
        <v>16459</v>
      </c>
      <c r="H98" s="30">
        <v>928</v>
      </c>
      <c r="I98" s="30">
        <v>1100</v>
      </c>
      <c r="J98" s="203"/>
      <c r="K98" s="180">
        <f t="shared" si="1"/>
        <v>23107</v>
      </c>
      <c r="L98" s="203"/>
    </row>
    <row r="99" spans="1:12" ht="15" hidden="1" x14ac:dyDescent="0.2">
      <c r="A99" s="29">
        <v>36831</v>
      </c>
      <c r="B99" s="30">
        <v>117</v>
      </c>
      <c r="C99" s="30">
        <v>450</v>
      </c>
      <c r="D99" s="30">
        <v>4752</v>
      </c>
      <c r="E99" s="30">
        <v>4796</v>
      </c>
      <c r="F99" s="30">
        <v>20509</v>
      </c>
      <c r="G99" s="30">
        <v>21376</v>
      </c>
      <c r="H99" s="30">
        <v>3784</v>
      </c>
      <c r="I99" s="30">
        <v>4580</v>
      </c>
      <c r="J99" s="203"/>
      <c r="K99" s="180">
        <f t="shared" si="1"/>
        <v>29162</v>
      </c>
      <c r="L99" s="203"/>
    </row>
    <row r="100" spans="1:12" ht="15" hidden="1" x14ac:dyDescent="0.2">
      <c r="A100" s="29">
        <v>36861</v>
      </c>
      <c r="B100" s="30">
        <v>1945</v>
      </c>
      <c r="C100" s="30">
        <v>2874</v>
      </c>
      <c r="D100" s="30">
        <v>55867</v>
      </c>
      <c r="E100" s="30">
        <v>302833</v>
      </c>
      <c r="F100" s="30">
        <v>14311</v>
      </c>
      <c r="G100" s="30">
        <v>17750</v>
      </c>
      <c r="H100" s="30">
        <v>2624</v>
      </c>
      <c r="I100" s="30">
        <v>6760</v>
      </c>
      <c r="J100" s="203"/>
      <c r="K100" s="180">
        <f t="shared" si="1"/>
        <v>74747</v>
      </c>
      <c r="L100" s="203"/>
    </row>
    <row r="101" spans="1:12" ht="15" hidden="1" x14ac:dyDescent="0.2">
      <c r="A101" s="29">
        <v>36892</v>
      </c>
      <c r="B101" s="30">
        <v>37100</v>
      </c>
      <c r="C101" s="30">
        <v>107334</v>
      </c>
      <c r="D101" s="30">
        <v>758</v>
      </c>
      <c r="E101" s="30">
        <v>794</v>
      </c>
      <c r="F101" s="30">
        <v>9846</v>
      </c>
      <c r="G101" s="30">
        <v>11593</v>
      </c>
      <c r="H101" s="30">
        <v>1267</v>
      </c>
      <c r="I101" s="30">
        <v>1378</v>
      </c>
      <c r="J101" s="203"/>
      <c r="K101" s="180">
        <f t="shared" si="1"/>
        <v>48971</v>
      </c>
      <c r="L101" s="203"/>
    </row>
    <row r="102" spans="1:12" ht="15" hidden="1" x14ac:dyDescent="0.2">
      <c r="A102" s="29">
        <v>36923</v>
      </c>
      <c r="B102" s="30">
        <v>12102</v>
      </c>
      <c r="C102" s="30">
        <v>22910</v>
      </c>
      <c r="D102" s="30">
        <v>7144</v>
      </c>
      <c r="E102" s="30">
        <v>7416</v>
      </c>
      <c r="F102" s="30">
        <v>6953</v>
      </c>
      <c r="G102" s="30">
        <v>7398</v>
      </c>
      <c r="H102" s="30">
        <v>2417</v>
      </c>
      <c r="I102" s="30">
        <v>3300</v>
      </c>
      <c r="J102" s="203"/>
      <c r="K102" s="180">
        <f t="shared" si="1"/>
        <v>28616</v>
      </c>
      <c r="L102" s="203"/>
    </row>
    <row r="103" spans="1:12" ht="15" hidden="1" x14ac:dyDescent="0.2">
      <c r="A103" s="29">
        <v>36951</v>
      </c>
      <c r="B103" s="30">
        <v>339</v>
      </c>
      <c r="C103" s="30">
        <v>854</v>
      </c>
      <c r="D103" s="30">
        <v>1071</v>
      </c>
      <c r="E103" s="30">
        <v>1800</v>
      </c>
      <c r="F103" s="30">
        <v>23741</v>
      </c>
      <c r="G103" s="30">
        <v>24136</v>
      </c>
      <c r="H103" s="30">
        <v>1298</v>
      </c>
      <c r="I103" s="30">
        <v>1362</v>
      </c>
      <c r="J103" s="203"/>
      <c r="K103" s="180">
        <f t="shared" si="1"/>
        <v>26449</v>
      </c>
      <c r="L103" s="203"/>
    </row>
    <row r="104" spans="1:12" ht="15" hidden="1" x14ac:dyDescent="0.2">
      <c r="A104" s="29">
        <v>36982</v>
      </c>
      <c r="B104" s="30">
        <v>2032</v>
      </c>
      <c r="C104" s="30">
        <v>7090</v>
      </c>
      <c r="D104" s="30">
        <v>1832</v>
      </c>
      <c r="E104" s="30">
        <v>3230</v>
      </c>
      <c r="F104" s="30">
        <v>11593</v>
      </c>
      <c r="G104" s="30">
        <v>12130</v>
      </c>
      <c r="H104" s="30">
        <v>2691</v>
      </c>
      <c r="I104" s="30">
        <v>2430</v>
      </c>
      <c r="J104" s="203"/>
      <c r="K104" s="180">
        <f t="shared" si="1"/>
        <v>18148</v>
      </c>
      <c r="L104" s="203"/>
    </row>
    <row r="105" spans="1:12" ht="15" hidden="1" x14ac:dyDescent="0.2">
      <c r="A105" s="29">
        <v>37012</v>
      </c>
      <c r="B105" s="30">
        <v>24163</v>
      </c>
      <c r="C105" s="30">
        <v>39500</v>
      </c>
      <c r="D105" s="30">
        <v>946</v>
      </c>
      <c r="E105" s="30">
        <v>1386</v>
      </c>
      <c r="F105" s="30">
        <v>2699</v>
      </c>
      <c r="G105" s="30">
        <v>2978</v>
      </c>
      <c r="H105" s="30">
        <v>480</v>
      </c>
      <c r="I105" s="30">
        <v>516</v>
      </c>
      <c r="J105" s="203"/>
      <c r="K105" s="180">
        <f t="shared" si="1"/>
        <v>28288</v>
      </c>
      <c r="L105" s="203"/>
    </row>
    <row r="106" spans="1:12" ht="15" hidden="1" x14ac:dyDescent="0.2">
      <c r="A106" s="29">
        <v>37043</v>
      </c>
      <c r="B106" s="30">
        <v>6306</v>
      </c>
      <c r="C106" s="30">
        <v>8333</v>
      </c>
      <c r="D106" s="30">
        <v>1064</v>
      </c>
      <c r="E106" s="30">
        <v>1200</v>
      </c>
      <c r="F106" s="30">
        <v>10946</v>
      </c>
      <c r="G106" s="30">
        <v>11256</v>
      </c>
      <c r="H106" s="30">
        <v>3599</v>
      </c>
      <c r="I106" s="30">
        <v>4467</v>
      </c>
      <c r="J106" s="203"/>
      <c r="K106" s="180">
        <f t="shared" si="1"/>
        <v>21915</v>
      </c>
      <c r="L106" s="203"/>
    </row>
    <row r="107" spans="1:12" ht="15" hidden="1" x14ac:dyDescent="0.2">
      <c r="A107" s="29">
        <v>37073</v>
      </c>
      <c r="B107" s="30">
        <v>5711</v>
      </c>
      <c r="C107" s="30">
        <v>11355</v>
      </c>
      <c r="D107" s="30">
        <v>12806</v>
      </c>
      <c r="E107" s="30">
        <v>17723</v>
      </c>
      <c r="F107" s="30">
        <v>15006</v>
      </c>
      <c r="G107" s="30">
        <v>20332</v>
      </c>
      <c r="H107" s="30">
        <v>2132</v>
      </c>
      <c r="I107" s="30">
        <v>2342</v>
      </c>
      <c r="J107" s="203"/>
      <c r="K107" s="180">
        <f t="shared" si="1"/>
        <v>35655</v>
      </c>
      <c r="L107" s="203"/>
    </row>
    <row r="108" spans="1:12" ht="15" hidden="1" x14ac:dyDescent="0.2">
      <c r="A108" s="29">
        <v>37104</v>
      </c>
      <c r="B108" s="30">
        <v>34311</v>
      </c>
      <c r="C108" s="30">
        <v>57469</v>
      </c>
      <c r="D108" s="30">
        <v>3259</v>
      </c>
      <c r="E108" s="30">
        <v>5169</v>
      </c>
      <c r="F108" s="30">
        <v>3233</v>
      </c>
      <c r="G108" s="30">
        <v>3446</v>
      </c>
      <c r="H108" s="30">
        <v>1664</v>
      </c>
      <c r="I108" s="30">
        <v>2735</v>
      </c>
      <c r="J108" s="203"/>
      <c r="K108" s="180">
        <f t="shared" si="1"/>
        <v>42467</v>
      </c>
      <c r="L108" s="203"/>
    </row>
    <row r="109" spans="1:12" ht="15" hidden="1" x14ac:dyDescent="0.2">
      <c r="A109" s="29">
        <v>37135</v>
      </c>
      <c r="B109" s="30">
        <v>4327</v>
      </c>
      <c r="C109" s="30">
        <v>12506</v>
      </c>
      <c r="D109" s="30">
        <v>901</v>
      </c>
      <c r="E109" s="30">
        <v>1140</v>
      </c>
      <c r="F109" s="30">
        <v>26740</v>
      </c>
      <c r="G109" s="30">
        <v>79259</v>
      </c>
      <c r="H109" s="30">
        <v>3231</v>
      </c>
      <c r="I109" s="30">
        <v>3231</v>
      </c>
      <c r="J109" s="203"/>
      <c r="K109" s="180">
        <f t="shared" si="1"/>
        <v>35199</v>
      </c>
      <c r="L109" s="203"/>
    </row>
    <row r="110" spans="1:12" ht="15" hidden="1" x14ac:dyDescent="0.2">
      <c r="A110" s="29">
        <v>37165</v>
      </c>
      <c r="B110" s="30">
        <v>1848</v>
      </c>
      <c r="C110" s="30">
        <v>4150</v>
      </c>
      <c r="D110" s="30">
        <v>5416</v>
      </c>
      <c r="E110" s="30">
        <v>11320</v>
      </c>
      <c r="F110" s="30">
        <v>18243</v>
      </c>
      <c r="G110" s="30">
        <v>16259</v>
      </c>
      <c r="H110" s="30">
        <v>7447</v>
      </c>
      <c r="I110" s="30">
        <v>9609</v>
      </c>
      <c r="J110" s="203"/>
      <c r="K110" s="180">
        <f t="shared" si="1"/>
        <v>32954</v>
      </c>
      <c r="L110" s="203"/>
    </row>
    <row r="111" spans="1:12" ht="15" hidden="1" x14ac:dyDescent="0.2">
      <c r="A111" s="29">
        <v>37196</v>
      </c>
      <c r="B111" s="30">
        <v>2036</v>
      </c>
      <c r="C111" s="30">
        <v>3800</v>
      </c>
      <c r="D111" s="30">
        <v>1305</v>
      </c>
      <c r="E111" s="30">
        <v>1950</v>
      </c>
      <c r="F111" s="30">
        <v>1338</v>
      </c>
      <c r="G111" s="30">
        <v>1371</v>
      </c>
      <c r="H111" s="30">
        <v>1146</v>
      </c>
      <c r="I111" s="30">
        <v>1242</v>
      </c>
      <c r="J111" s="203"/>
      <c r="K111" s="180">
        <f t="shared" si="1"/>
        <v>5825</v>
      </c>
      <c r="L111" s="203"/>
    </row>
    <row r="112" spans="1:12" ht="15" hidden="1" x14ac:dyDescent="0.2">
      <c r="A112" s="29">
        <v>37226</v>
      </c>
      <c r="B112" s="30">
        <v>8082</v>
      </c>
      <c r="C112" s="30">
        <v>11171</v>
      </c>
      <c r="D112" s="30">
        <v>1730</v>
      </c>
      <c r="E112" s="30">
        <v>5184</v>
      </c>
      <c r="F112" s="30">
        <v>2070</v>
      </c>
      <c r="G112" s="30">
        <v>1857</v>
      </c>
      <c r="H112" s="30">
        <v>2712</v>
      </c>
      <c r="I112" s="30">
        <v>3014</v>
      </c>
      <c r="J112" s="203"/>
      <c r="K112" s="180">
        <f t="shared" si="1"/>
        <v>14594</v>
      </c>
      <c r="L112" s="203"/>
    </row>
    <row r="113" spans="1:12" ht="15" hidden="1" x14ac:dyDescent="0.2">
      <c r="A113" s="29">
        <v>37257</v>
      </c>
      <c r="B113" s="30">
        <v>637</v>
      </c>
      <c r="C113" s="30">
        <v>956</v>
      </c>
      <c r="D113" s="30">
        <v>1174</v>
      </c>
      <c r="E113" s="30">
        <v>1874</v>
      </c>
      <c r="F113" s="30">
        <v>13725</v>
      </c>
      <c r="G113" s="30">
        <v>14706</v>
      </c>
      <c r="H113" s="30">
        <v>1253</v>
      </c>
      <c r="I113" s="30">
        <v>1374</v>
      </c>
      <c r="J113" s="203"/>
      <c r="K113" s="180">
        <f t="shared" si="1"/>
        <v>16789</v>
      </c>
      <c r="L113" s="203"/>
    </row>
    <row r="114" spans="1:12" ht="15" hidden="1" x14ac:dyDescent="0.2">
      <c r="A114" s="29">
        <v>37288</v>
      </c>
      <c r="B114" s="30">
        <v>0</v>
      </c>
      <c r="C114" s="30">
        <v>0</v>
      </c>
      <c r="D114" s="30">
        <v>3147</v>
      </c>
      <c r="E114" s="30">
        <v>6800</v>
      </c>
      <c r="F114" s="30">
        <v>10663</v>
      </c>
      <c r="G114" s="30">
        <v>12800</v>
      </c>
      <c r="H114" s="30">
        <v>4495</v>
      </c>
      <c r="I114" s="30">
        <v>7393</v>
      </c>
      <c r="J114" s="203"/>
      <c r="K114" s="180">
        <f t="shared" si="1"/>
        <v>18305</v>
      </c>
      <c r="L114" s="203"/>
    </row>
    <row r="115" spans="1:12" ht="15" hidden="1" x14ac:dyDescent="0.2">
      <c r="A115" s="29">
        <v>37316</v>
      </c>
      <c r="B115" s="30">
        <v>2183</v>
      </c>
      <c r="C115" s="30">
        <v>4800</v>
      </c>
      <c r="D115" s="30">
        <v>3989</v>
      </c>
      <c r="E115" s="30">
        <v>8265</v>
      </c>
      <c r="F115" s="30">
        <v>5958</v>
      </c>
      <c r="G115" s="30">
        <v>8626</v>
      </c>
      <c r="H115" s="30">
        <v>2297</v>
      </c>
      <c r="I115" s="30">
        <v>3584</v>
      </c>
      <c r="J115" s="203"/>
      <c r="K115" s="180">
        <f t="shared" si="1"/>
        <v>14427</v>
      </c>
      <c r="L115" s="203"/>
    </row>
    <row r="116" spans="1:12" ht="15" hidden="1" x14ac:dyDescent="0.2">
      <c r="A116" s="29">
        <v>37347</v>
      </c>
      <c r="B116" s="30">
        <v>8080</v>
      </c>
      <c r="C116" s="30">
        <v>29470</v>
      </c>
      <c r="D116" s="30">
        <v>10806</v>
      </c>
      <c r="E116" s="30">
        <v>11525</v>
      </c>
      <c r="F116" s="30">
        <v>5304</v>
      </c>
      <c r="G116" s="30">
        <v>6696</v>
      </c>
      <c r="H116" s="30">
        <v>4194</v>
      </c>
      <c r="I116" s="30">
        <v>6180</v>
      </c>
      <c r="J116" s="203"/>
      <c r="K116" s="180">
        <f t="shared" si="1"/>
        <v>28384</v>
      </c>
      <c r="L116" s="203"/>
    </row>
    <row r="117" spans="1:12" ht="15" hidden="1" x14ac:dyDescent="0.2">
      <c r="A117" s="29">
        <v>37377</v>
      </c>
      <c r="B117" s="30">
        <v>1853</v>
      </c>
      <c r="C117" s="30">
        <v>5670</v>
      </c>
      <c r="D117" s="30">
        <v>8091</v>
      </c>
      <c r="E117" s="30">
        <v>18855</v>
      </c>
      <c r="F117" s="30">
        <v>56189</v>
      </c>
      <c r="G117" s="30">
        <v>160065</v>
      </c>
      <c r="H117" s="30">
        <v>1324</v>
      </c>
      <c r="I117" s="30">
        <v>1325</v>
      </c>
      <c r="J117" s="203"/>
      <c r="K117" s="180">
        <f t="shared" si="1"/>
        <v>67457</v>
      </c>
      <c r="L117" s="203"/>
    </row>
    <row r="118" spans="1:12" ht="15" hidden="1" x14ac:dyDescent="0.2">
      <c r="A118" s="29">
        <v>37408</v>
      </c>
      <c r="B118" s="30">
        <v>5973</v>
      </c>
      <c r="C118" s="30">
        <v>16022</v>
      </c>
      <c r="D118" s="30">
        <v>3350</v>
      </c>
      <c r="E118" s="30">
        <v>10000</v>
      </c>
      <c r="F118" s="30">
        <v>5637</v>
      </c>
      <c r="G118" s="30">
        <v>6199</v>
      </c>
      <c r="H118" s="30">
        <v>1582</v>
      </c>
      <c r="I118" s="30">
        <v>1900</v>
      </c>
      <c r="J118" s="203"/>
      <c r="K118" s="180">
        <f t="shared" si="1"/>
        <v>16542</v>
      </c>
      <c r="L118" s="203"/>
    </row>
    <row r="119" spans="1:12" ht="15" hidden="1" x14ac:dyDescent="0.2">
      <c r="A119" s="29">
        <v>37438</v>
      </c>
      <c r="B119" s="30">
        <v>6567</v>
      </c>
      <c r="C119" s="30">
        <v>9054</v>
      </c>
      <c r="D119" s="30">
        <v>0</v>
      </c>
      <c r="E119" s="30">
        <v>0</v>
      </c>
      <c r="F119" s="30">
        <v>14164</v>
      </c>
      <c r="G119" s="30">
        <v>23904</v>
      </c>
      <c r="H119" s="30">
        <v>4435</v>
      </c>
      <c r="I119" s="30">
        <v>6509</v>
      </c>
      <c r="J119" s="203"/>
      <c r="K119" s="180">
        <f t="shared" si="1"/>
        <v>25166</v>
      </c>
      <c r="L119" s="203"/>
    </row>
    <row r="120" spans="1:12" ht="15" hidden="1" x14ac:dyDescent="0.2">
      <c r="A120" s="29">
        <v>37469</v>
      </c>
      <c r="B120" s="30">
        <v>7697</v>
      </c>
      <c r="C120" s="30">
        <v>11678</v>
      </c>
      <c r="D120" s="30">
        <v>39800</v>
      </c>
      <c r="E120" s="30">
        <v>120200</v>
      </c>
      <c r="F120" s="30">
        <v>9447</v>
      </c>
      <c r="G120" s="30">
        <v>12730</v>
      </c>
      <c r="H120" s="30">
        <v>1182</v>
      </c>
      <c r="I120" s="30">
        <v>3300</v>
      </c>
      <c r="J120" s="203"/>
      <c r="K120" s="180">
        <f t="shared" si="1"/>
        <v>58126</v>
      </c>
      <c r="L120" s="203"/>
    </row>
    <row r="121" spans="1:12" ht="15" hidden="1" x14ac:dyDescent="0.2">
      <c r="A121" s="29">
        <v>37500</v>
      </c>
      <c r="B121" s="30">
        <v>298</v>
      </c>
      <c r="C121" s="30">
        <v>300</v>
      </c>
      <c r="D121" s="30">
        <v>23624</v>
      </c>
      <c r="E121" s="30">
        <v>61756</v>
      </c>
      <c r="F121" s="30">
        <v>2439</v>
      </c>
      <c r="G121" s="30">
        <v>5638</v>
      </c>
      <c r="H121" s="30">
        <v>2342</v>
      </c>
      <c r="I121" s="30">
        <v>2643</v>
      </c>
      <c r="J121" s="203"/>
      <c r="K121" s="180">
        <f t="shared" si="1"/>
        <v>28703</v>
      </c>
      <c r="L121" s="203"/>
    </row>
    <row r="122" spans="1:12" ht="15" hidden="1" x14ac:dyDescent="0.2">
      <c r="A122" s="29">
        <v>37530</v>
      </c>
      <c r="B122" s="30">
        <v>15708</v>
      </c>
      <c r="C122" s="30">
        <v>33204</v>
      </c>
      <c r="D122" s="30">
        <v>4690</v>
      </c>
      <c r="E122" s="30">
        <v>5813</v>
      </c>
      <c r="F122" s="30">
        <v>3309</v>
      </c>
      <c r="G122" s="30">
        <v>3262</v>
      </c>
      <c r="H122" s="30">
        <v>2692</v>
      </c>
      <c r="I122" s="30">
        <v>4017</v>
      </c>
      <c r="J122" s="203"/>
      <c r="K122" s="180">
        <f t="shared" si="1"/>
        <v>26399</v>
      </c>
      <c r="L122" s="203"/>
    </row>
    <row r="123" spans="1:12" ht="15" hidden="1" x14ac:dyDescent="0.2">
      <c r="A123" s="29">
        <v>37561</v>
      </c>
      <c r="B123" s="30">
        <v>2572</v>
      </c>
      <c r="C123" s="30">
        <v>8732</v>
      </c>
      <c r="D123" s="30">
        <v>10728</v>
      </c>
      <c r="E123" s="30">
        <v>18669</v>
      </c>
      <c r="F123" s="30">
        <v>29813</v>
      </c>
      <c r="G123" s="30">
        <v>43464</v>
      </c>
      <c r="H123" s="30">
        <v>5569</v>
      </c>
      <c r="I123" s="30">
        <v>9575</v>
      </c>
      <c r="J123" s="203"/>
      <c r="K123" s="180">
        <f t="shared" si="1"/>
        <v>48682</v>
      </c>
      <c r="L123" s="203"/>
    </row>
    <row r="124" spans="1:12" ht="15" hidden="1" x14ac:dyDescent="0.2">
      <c r="A124" s="29">
        <v>37591</v>
      </c>
      <c r="B124" s="30">
        <v>1383</v>
      </c>
      <c r="C124" s="30">
        <v>2400</v>
      </c>
      <c r="D124" s="30">
        <v>16800</v>
      </c>
      <c r="E124" s="30">
        <v>34285</v>
      </c>
      <c r="F124" s="30">
        <v>7514</v>
      </c>
      <c r="G124" s="30">
        <v>6264</v>
      </c>
      <c r="H124" s="30">
        <v>11349</v>
      </c>
      <c r="I124" s="30">
        <v>16332</v>
      </c>
      <c r="J124" s="203"/>
      <c r="K124" s="180">
        <f t="shared" si="1"/>
        <v>37046</v>
      </c>
      <c r="L124" s="203"/>
    </row>
    <row r="125" spans="1:12" ht="15" hidden="1" x14ac:dyDescent="0.2">
      <c r="A125" s="29">
        <v>37622</v>
      </c>
      <c r="B125" s="30">
        <v>311</v>
      </c>
      <c r="C125" s="30">
        <v>350</v>
      </c>
      <c r="D125" s="30">
        <v>62860</v>
      </c>
      <c r="E125" s="30">
        <v>496830</v>
      </c>
      <c r="F125" s="30">
        <v>10026</v>
      </c>
      <c r="G125" s="30">
        <v>11449</v>
      </c>
      <c r="H125" s="30">
        <v>1046</v>
      </c>
      <c r="I125" s="30">
        <v>1136</v>
      </c>
      <c r="J125" s="203"/>
      <c r="K125" s="180">
        <f t="shared" si="1"/>
        <v>74243</v>
      </c>
      <c r="L125" s="203"/>
    </row>
    <row r="126" spans="1:12" ht="15" hidden="1" x14ac:dyDescent="0.2">
      <c r="A126" s="29">
        <v>37653</v>
      </c>
      <c r="B126" s="30">
        <v>1314</v>
      </c>
      <c r="C126" s="30">
        <v>1500</v>
      </c>
      <c r="D126" s="30">
        <v>696</v>
      </c>
      <c r="E126" s="30">
        <v>1377</v>
      </c>
      <c r="F126" s="30">
        <v>8558</v>
      </c>
      <c r="G126" s="30">
        <v>12530</v>
      </c>
      <c r="H126" s="30">
        <v>4037</v>
      </c>
      <c r="I126" s="30">
        <v>7210</v>
      </c>
      <c r="J126" s="203"/>
      <c r="K126" s="180">
        <f t="shared" si="1"/>
        <v>14605</v>
      </c>
      <c r="L126" s="203"/>
    </row>
    <row r="127" spans="1:12" ht="15" hidden="1" x14ac:dyDescent="0.2">
      <c r="A127" s="29">
        <v>37681</v>
      </c>
      <c r="B127" s="30">
        <v>641</v>
      </c>
      <c r="C127" s="30">
        <v>1200</v>
      </c>
      <c r="D127" s="30">
        <v>6728</v>
      </c>
      <c r="E127" s="30">
        <v>14794</v>
      </c>
      <c r="F127" s="30">
        <v>7903</v>
      </c>
      <c r="G127" s="30">
        <v>9120</v>
      </c>
      <c r="H127" s="30">
        <v>1602</v>
      </c>
      <c r="I127" s="30">
        <v>3245</v>
      </c>
      <c r="J127" s="203"/>
      <c r="K127" s="180">
        <f t="shared" si="1"/>
        <v>16874</v>
      </c>
      <c r="L127" s="203"/>
    </row>
    <row r="128" spans="1:12" ht="15" hidden="1" x14ac:dyDescent="0.2">
      <c r="A128" s="29">
        <v>37712</v>
      </c>
      <c r="B128" s="30">
        <v>2681</v>
      </c>
      <c r="C128" s="30">
        <v>9028</v>
      </c>
      <c r="D128" s="30">
        <v>6272</v>
      </c>
      <c r="E128" s="30">
        <v>10050</v>
      </c>
      <c r="F128" s="30">
        <v>4692</v>
      </c>
      <c r="G128" s="30">
        <v>3225</v>
      </c>
      <c r="H128" s="30">
        <v>2000</v>
      </c>
      <c r="I128" s="30">
        <v>4000</v>
      </c>
      <c r="J128" s="203"/>
      <c r="K128" s="180">
        <f t="shared" si="1"/>
        <v>15645</v>
      </c>
      <c r="L128" s="203"/>
    </row>
    <row r="129" spans="1:12" ht="15" hidden="1" x14ac:dyDescent="0.2">
      <c r="A129" s="29">
        <v>37742</v>
      </c>
      <c r="B129" s="30">
        <v>2063</v>
      </c>
      <c r="C129" s="30">
        <v>4250</v>
      </c>
      <c r="D129" s="30">
        <v>4885</v>
      </c>
      <c r="E129" s="30">
        <v>8552</v>
      </c>
      <c r="F129" s="30">
        <v>6942</v>
      </c>
      <c r="G129" s="30">
        <v>8321</v>
      </c>
      <c r="H129" s="30">
        <v>3349</v>
      </c>
      <c r="I129" s="30">
        <v>4668</v>
      </c>
      <c r="J129" s="203"/>
      <c r="K129" s="180">
        <f t="shared" si="1"/>
        <v>17239</v>
      </c>
      <c r="L129" s="203"/>
    </row>
    <row r="130" spans="1:12" ht="15" hidden="1" x14ac:dyDescent="0.2">
      <c r="A130" s="29">
        <v>37773</v>
      </c>
      <c r="B130" s="30">
        <v>10058</v>
      </c>
      <c r="C130" s="30">
        <v>29250</v>
      </c>
      <c r="D130" s="30">
        <v>522</v>
      </c>
      <c r="E130" s="30">
        <v>477</v>
      </c>
      <c r="F130" s="30">
        <v>11417</v>
      </c>
      <c r="G130" s="30">
        <v>15787</v>
      </c>
      <c r="H130" s="30">
        <v>4726</v>
      </c>
      <c r="I130" s="30">
        <v>10334</v>
      </c>
      <c r="J130" s="203"/>
      <c r="K130" s="180">
        <f t="shared" si="1"/>
        <v>26723</v>
      </c>
      <c r="L130" s="203"/>
    </row>
    <row r="131" spans="1:12" ht="15" hidden="1" x14ac:dyDescent="0.2">
      <c r="A131" s="29">
        <v>37803</v>
      </c>
      <c r="B131" s="30">
        <v>3246</v>
      </c>
      <c r="C131" s="30">
        <v>3450</v>
      </c>
      <c r="D131" s="30">
        <v>4075</v>
      </c>
      <c r="E131" s="30">
        <v>6336</v>
      </c>
      <c r="F131" s="30">
        <v>27602</v>
      </c>
      <c r="G131" s="30">
        <v>30143</v>
      </c>
      <c r="H131" s="30">
        <v>662</v>
      </c>
      <c r="I131" s="30">
        <v>1210</v>
      </c>
      <c r="J131" s="203"/>
      <c r="K131" s="180">
        <f t="shared" si="1"/>
        <v>35585</v>
      </c>
      <c r="L131" s="203"/>
    </row>
    <row r="132" spans="1:12" ht="15" hidden="1" x14ac:dyDescent="0.2">
      <c r="A132" s="29">
        <v>37834</v>
      </c>
      <c r="B132" s="30">
        <v>1510</v>
      </c>
      <c r="C132" s="30">
        <v>3120</v>
      </c>
      <c r="D132" s="30">
        <v>10316</v>
      </c>
      <c r="E132" s="30">
        <v>24844</v>
      </c>
      <c r="F132" s="30">
        <v>19023</v>
      </c>
      <c r="G132" s="30">
        <v>23995</v>
      </c>
      <c r="H132" s="30">
        <v>2854</v>
      </c>
      <c r="I132" s="30">
        <v>10830</v>
      </c>
      <c r="J132" s="203"/>
      <c r="K132" s="180">
        <f t="shared" si="1"/>
        <v>33703</v>
      </c>
      <c r="L132" s="203"/>
    </row>
    <row r="133" spans="1:12" ht="15" hidden="1" x14ac:dyDescent="0.2">
      <c r="A133" s="29">
        <v>37865</v>
      </c>
      <c r="B133" s="30">
        <v>754</v>
      </c>
      <c r="C133" s="30">
        <v>1474</v>
      </c>
      <c r="D133" s="30">
        <v>7559</v>
      </c>
      <c r="E133" s="30">
        <v>16345</v>
      </c>
      <c r="F133" s="30">
        <v>5022</v>
      </c>
      <c r="G133" s="30">
        <v>5589</v>
      </c>
      <c r="H133" s="30">
        <v>2811</v>
      </c>
      <c r="I133" s="30">
        <v>4918</v>
      </c>
      <c r="J133" s="203"/>
      <c r="K133" s="180">
        <f t="shared" ref="K133:K196" si="2">B133+D133+F133+H133</f>
        <v>16146</v>
      </c>
      <c r="L133" s="203"/>
    </row>
    <row r="134" spans="1:12" ht="15" hidden="1" x14ac:dyDescent="0.2">
      <c r="A134" s="29">
        <v>37895</v>
      </c>
      <c r="B134" s="30">
        <v>5241</v>
      </c>
      <c r="C134" s="30">
        <v>4550</v>
      </c>
      <c r="D134" s="30">
        <v>15505</v>
      </c>
      <c r="E134" s="30">
        <v>70262</v>
      </c>
      <c r="F134" s="30">
        <v>9321</v>
      </c>
      <c r="G134" s="30">
        <v>16299</v>
      </c>
      <c r="H134" s="30">
        <v>1855</v>
      </c>
      <c r="I134" s="30">
        <v>1842</v>
      </c>
      <c r="J134" s="203"/>
      <c r="K134" s="180">
        <f t="shared" si="2"/>
        <v>31922</v>
      </c>
      <c r="L134" s="203"/>
    </row>
    <row r="135" spans="1:12" ht="15" hidden="1" x14ac:dyDescent="0.2">
      <c r="A135" s="29">
        <v>37926</v>
      </c>
      <c r="B135" s="30">
        <v>652</v>
      </c>
      <c r="C135" s="30">
        <v>1174</v>
      </c>
      <c r="D135" s="30">
        <v>8770</v>
      </c>
      <c r="E135" s="30">
        <v>40426</v>
      </c>
      <c r="F135" s="30">
        <v>32613</v>
      </c>
      <c r="G135" s="30">
        <v>69428</v>
      </c>
      <c r="H135" s="30">
        <v>670</v>
      </c>
      <c r="I135" s="30">
        <v>908</v>
      </c>
      <c r="J135" s="203"/>
      <c r="K135" s="180">
        <f t="shared" si="2"/>
        <v>42705</v>
      </c>
      <c r="L135" s="203"/>
    </row>
    <row r="136" spans="1:12" ht="15" hidden="1" x14ac:dyDescent="0.2">
      <c r="A136" s="29">
        <v>37956</v>
      </c>
      <c r="B136" s="30">
        <v>4062</v>
      </c>
      <c r="C136" s="30">
        <v>8288</v>
      </c>
      <c r="D136" s="30">
        <v>7269</v>
      </c>
      <c r="E136" s="30">
        <v>15736</v>
      </c>
      <c r="F136" s="30">
        <v>25852</v>
      </c>
      <c r="G136" s="30">
        <v>27384</v>
      </c>
      <c r="H136" s="30">
        <v>2168</v>
      </c>
      <c r="I136" s="30">
        <v>2630</v>
      </c>
      <c r="J136" s="203"/>
      <c r="K136" s="180">
        <f t="shared" si="2"/>
        <v>39351</v>
      </c>
      <c r="L136" s="203"/>
    </row>
    <row r="137" spans="1:12" ht="15" hidden="1" x14ac:dyDescent="0.2">
      <c r="A137" s="29">
        <v>37987</v>
      </c>
      <c r="B137" s="30">
        <v>2657</v>
      </c>
      <c r="C137" s="30">
        <v>4000</v>
      </c>
      <c r="D137" s="30">
        <v>7492</v>
      </c>
      <c r="E137" s="30">
        <v>10900</v>
      </c>
      <c r="F137" s="30">
        <v>14830</v>
      </c>
      <c r="G137" s="30">
        <v>28191</v>
      </c>
      <c r="H137" s="30">
        <v>1264</v>
      </c>
      <c r="I137" s="30">
        <v>2898</v>
      </c>
      <c r="J137" s="203"/>
      <c r="K137" s="180">
        <f t="shared" si="2"/>
        <v>26243</v>
      </c>
      <c r="L137" s="203"/>
    </row>
    <row r="138" spans="1:12" ht="15" hidden="1" x14ac:dyDescent="0.2">
      <c r="A138" s="29">
        <v>38018</v>
      </c>
      <c r="B138" s="30">
        <v>523</v>
      </c>
      <c r="C138" s="30">
        <v>933</v>
      </c>
      <c r="D138" s="30">
        <v>433</v>
      </c>
      <c r="E138" s="30">
        <v>370</v>
      </c>
      <c r="F138" s="30">
        <v>10128</v>
      </c>
      <c r="G138" s="30">
        <v>22112</v>
      </c>
      <c r="H138" s="30">
        <v>1263</v>
      </c>
      <c r="I138" s="30">
        <v>1291</v>
      </c>
      <c r="J138" s="203"/>
      <c r="K138" s="180">
        <f t="shared" si="2"/>
        <v>12347</v>
      </c>
      <c r="L138" s="203"/>
    </row>
    <row r="139" spans="1:12" ht="15" hidden="1" x14ac:dyDescent="0.2">
      <c r="A139" s="29">
        <v>38047</v>
      </c>
      <c r="B139" s="30">
        <v>7535</v>
      </c>
      <c r="C139" s="30">
        <v>16194</v>
      </c>
      <c r="D139" s="30">
        <v>22951</v>
      </c>
      <c r="E139" s="30">
        <v>115250</v>
      </c>
      <c r="F139" s="30">
        <v>26622</v>
      </c>
      <c r="G139" s="30">
        <v>73888</v>
      </c>
      <c r="H139" s="30">
        <v>1339</v>
      </c>
      <c r="I139" s="30">
        <v>2700</v>
      </c>
      <c r="J139" s="203"/>
      <c r="K139" s="180">
        <f t="shared" si="2"/>
        <v>58447</v>
      </c>
      <c r="L139" s="203"/>
    </row>
    <row r="140" spans="1:12" ht="15" hidden="1" x14ac:dyDescent="0.2">
      <c r="A140" s="29">
        <v>38078</v>
      </c>
      <c r="B140" s="30">
        <v>0</v>
      </c>
      <c r="C140" s="30">
        <v>0</v>
      </c>
      <c r="D140" s="30">
        <v>2618</v>
      </c>
      <c r="E140" s="30">
        <v>9000</v>
      </c>
      <c r="F140" s="30">
        <v>7158</v>
      </c>
      <c r="G140" s="30">
        <v>10882</v>
      </c>
      <c r="H140" s="30">
        <v>0</v>
      </c>
      <c r="I140" s="30">
        <v>0</v>
      </c>
      <c r="J140" s="203"/>
      <c r="K140" s="180">
        <f t="shared" si="2"/>
        <v>9776</v>
      </c>
      <c r="L140" s="203"/>
    </row>
    <row r="141" spans="1:12" ht="15" hidden="1" x14ac:dyDescent="0.2">
      <c r="A141" s="29">
        <v>38108</v>
      </c>
      <c r="B141" s="30">
        <v>8801</v>
      </c>
      <c r="C141" s="30">
        <v>28000</v>
      </c>
      <c r="D141" s="30">
        <v>2612</v>
      </c>
      <c r="E141" s="30">
        <v>4070</v>
      </c>
      <c r="F141" s="30">
        <v>15244</v>
      </c>
      <c r="G141" s="30">
        <v>22043</v>
      </c>
      <c r="H141" s="30">
        <v>1203</v>
      </c>
      <c r="I141" s="30">
        <v>4060</v>
      </c>
      <c r="J141" s="203"/>
      <c r="K141" s="180">
        <f t="shared" si="2"/>
        <v>27860</v>
      </c>
      <c r="L141" s="203"/>
    </row>
    <row r="142" spans="1:12" ht="15" hidden="1" x14ac:dyDescent="0.2">
      <c r="A142" s="29">
        <v>38139</v>
      </c>
      <c r="B142" s="30">
        <v>3963</v>
      </c>
      <c r="C142" s="30">
        <v>7821</v>
      </c>
      <c r="D142" s="30">
        <v>3464</v>
      </c>
      <c r="E142" s="30">
        <v>6224</v>
      </c>
      <c r="F142" s="30">
        <v>9826</v>
      </c>
      <c r="G142" s="30">
        <v>14778</v>
      </c>
      <c r="H142" s="30">
        <v>993</v>
      </c>
      <c r="I142" s="30">
        <v>1213</v>
      </c>
      <c r="J142" s="203"/>
      <c r="K142" s="180">
        <f t="shared" si="2"/>
        <v>18246</v>
      </c>
      <c r="L142" s="203"/>
    </row>
    <row r="143" spans="1:12" ht="15" hidden="1" x14ac:dyDescent="0.2">
      <c r="A143" s="29">
        <v>38169</v>
      </c>
      <c r="B143" s="30">
        <v>3111</v>
      </c>
      <c r="C143" s="30">
        <v>3572</v>
      </c>
      <c r="D143" s="30">
        <v>10418</v>
      </c>
      <c r="E143" s="30">
        <v>108682</v>
      </c>
      <c r="F143" s="30">
        <v>19795</v>
      </c>
      <c r="G143" s="30">
        <v>36547</v>
      </c>
      <c r="H143" s="30">
        <v>5401</v>
      </c>
      <c r="I143" s="30">
        <v>15392</v>
      </c>
      <c r="J143" s="203"/>
      <c r="K143" s="180">
        <f t="shared" si="2"/>
        <v>38725</v>
      </c>
      <c r="L143" s="203"/>
    </row>
    <row r="144" spans="1:12" ht="15" hidden="1" x14ac:dyDescent="0.2">
      <c r="A144" s="29">
        <v>38200</v>
      </c>
      <c r="B144" s="30">
        <v>26852</v>
      </c>
      <c r="C144" s="30">
        <v>59880</v>
      </c>
      <c r="D144" s="30">
        <v>3251</v>
      </c>
      <c r="E144" s="30">
        <v>7198</v>
      </c>
      <c r="F144" s="30">
        <v>28812</v>
      </c>
      <c r="G144" s="30">
        <v>41661</v>
      </c>
      <c r="H144" s="30">
        <v>151</v>
      </c>
      <c r="I144" s="30">
        <v>181</v>
      </c>
      <c r="J144" s="203"/>
      <c r="K144" s="180">
        <f t="shared" si="2"/>
        <v>59066</v>
      </c>
      <c r="L144" s="203"/>
    </row>
    <row r="145" spans="1:12" ht="15" hidden="1" x14ac:dyDescent="0.2">
      <c r="A145" s="29">
        <v>38231</v>
      </c>
      <c r="B145" s="30">
        <v>562</v>
      </c>
      <c r="C145" s="30">
        <v>1026</v>
      </c>
      <c r="D145" s="30">
        <v>11112</v>
      </c>
      <c r="E145" s="30">
        <v>37600</v>
      </c>
      <c r="F145" s="30">
        <v>15481</v>
      </c>
      <c r="G145" s="30">
        <v>24455</v>
      </c>
      <c r="H145" s="30">
        <v>1513</v>
      </c>
      <c r="I145" s="30">
        <v>3780</v>
      </c>
      <c r="J145" s="203"/>
      <c r="K145" s="180">
        <f t="shared" si="2"/>
        <v>28668</v>
      </c>
      <c r="L145" s="203"/>
    </row>
    <row r="146" spans="1:12" ht="15" hidden="1" x14ac:dyDescent="0.2">
      <c r="A146" s="29">
        <v>38261</v>
      </c>
      <c r="B146" s="30">
        <v>8341</v>
      </c>
      <c r="C146" s="30">
        <v>14980</v>
      </c>
      <c r="D146" s="30">
        <v>12661</v>
      </c>
      <c r="E146" s="30">
        <v>25860</v>
      </c>
      <c r="F146" s="30">
        <v>7790</v>
      </c>
      <c r="G146" s="30">
        <v>8995</v>
      </c>
      <c r="H146" s="30">
        <v>527</v>
      </c>
      <c r="I146" s="30">
        <v>1920</v>
      </c>
      <c r="J146" s="203"/>
      <c r="K146" s="180">
        <f t="shared" si="2"/>
        <v>29319</v>
      </c>
      <c r="L146" s="203"/>
    </row>
    <row r="147" spans="1:12" ht="15" hidden="1" x14ac:dyDescent="0.2">
      <c r="A147" s="29">
        <v>38292</v>
      </c>
      <c r="B147" s="30">
        <v>6034</v>
      </c>
      <c r="C147" s="30">
        <v>14635</v>
      </c>
      <c r="D147" s="30">
        <v>5605</v>
      </c>
      <c r="E147" s="30">
        <v>9908</v>
      </c>
      <c r="F147" s="30">
        <v>8638</v>
      </c>
      <c r="G147" s="30">
        <v>15421</v>
      </c>
      <c r="H147" s="30">
        <v>3375</v>
      </c>
      <c r="I147" s="30">
        <v>4819</v>
      </c>
      <c r="J147" s="203"/>
      <c r="K147" s="180">
        <f t="shared" si="2"/>
        <v>23652</v>
      </c>
      <c r="L147" s="203"/>
    </row>
    <row r="148" spans="1:12" ht="15" hidden="1" x14ac:dyDescent="0.2">
      <c r="A148" s="29">
        <v>38322</v>
      </c>
      <c r="B148" s="30">
        <v>11918</v>
      </c>
      <c r="C148" s="30">
        <v>29090</v>
      </c>
      <c r="D148" s="30">
        <v>2572</v>
      </c>
      <c r="E148" s="30">
        <v>3323</v>
      </c>
      <c r="F148" s="30">
        <v>25384</v>
      </c>
      <c r="G148" s="30">
        <v>40536</v>
      </c>
      <c r="H148" s="30">
        <v>0</v>
      </c>
      <c r="I148" s="30">
        <v>0</v>
      </c>
      <c r="J148" s="203"/>
      <c r="K148" s="180">
        <f t="shared" si="2"/>
        <v>39874</v>
      </c>
      <c r="L148" s="203"/>
    </row>
    <row r="149" spans="1:12" ht="15" hidden="1" x14ac:dyDescent="0.2">
      <c r="A149" s="29">
        <v>38353</v>
      </c>
      <c r="B149" s="30">
        <v>0</v>
      </c>
      <c r="C149" s="30">
        <v>0</v>
      </c>
      <c r="D149" s="30">
        <v>14382</v>
      </c>
      <c r="E149" s="30">
        <v>20832</v>
      </c>
      <c r="F149" s="30">
        <v>20258</v>
      </c>
      <c r="G149" s="30">
        <v>32551</v>
      </c>
      <c r="H149" s="30">
        <v>51965</v>
      </c>
      <c r="I149" s="30">
        <v>129700</v>
      </c>
      <c r="J149" s="203"/>
      <c r="K149" s="180">
        <f t="shared" si="2"/>
        <v>86605</v>
      </c>
      <c r="L149" s="203"/>
    </row>
    <row r="150" spans="1:12" ht="15" hidden="1" x14ac:dyDescent="0.2">
      <c r="A150" s="29">
        <v>38384</v>
      </c>
      <c r="B150" s="30">
        <v>3122</v>
      </c>
      <c r="C150" s="30">
        <v>8280</v>
      </c>
      <c r="D150" s="30">
        <v>9805</v>
      </c>
      <c r="E150" s="30">
        <v>22982</v>
      </c>
      <c r="F150" s="30">
        <v>8838</v>
      </c>
      <c r="G150" s="30">
        <v>16958</v>
      </c>
      <c r="H150" s="30">
        <v>1245</v>
      </c>
      <c r="I150" s="30">
        <v>2533</v>
      </c>
      <c r="J150" s="203"/>
      <c r="K150" s="180">
        <f t="shared" si="2"/>
        <v>23010</v>
      </c>
      <c r="L150" s="203"/>
    </row>
    <row r="151" spans="1:12" ht="15" hidden="1" x14ac:dyDescent="0.2">
      <c r="A151" s="29">
        <v>38412</v>
      </c>
      <c r="B151" s="30">
        <v>8448</v>
      </c>
      <c r="C151" s="30">
        <v>20700</v>
      </c>
      <c r="D151" s="30">
        <v>1777</v>
      </c>
      <c r="E151" s="30">
        <v>4700</v>
      </c>
      <c r="F151" s="30">
        <v>12901</v>
      </c>
      <c r="G151" s="30">
        <v>20701</v>
      </c>
      <c r="H151" s="30">
        <v>716</v>
      </c>
      <c r="I151" s="30">
        <v>1485</v>
      </c>
      <c r="J151" s="203"/>
      <c r="K151" s="180">
        <f t="shared" si="2"/>
        <v>23842</v>
      </c>
      <c r="L151" s="203"/>
    </row>
    <row r="152" spans="1:12" ht="15" hidden="1" x14ac:dyDescent="0.2">
      <c r="A152" s="29">
        <v>38443</v>
      </c>
      <c r="B152" s="30">
        <v>4016</v>
      </c>
      <c r="C152" s="30">
        <v>10898</v>
      </c>
      <c r="D152" s="30">
        <v>25845</v>
      </c>
      <c r="E152" s="30">
        <v>97400</v>
      </c>
      <c r="F152" s="30">
        <v>19550</v>
      </c>
      <c r="G152" s="30">
        <v>28235</v>
      </c>
      <c r="H152" s="30">
        <v>1284</v>
      </c>
      <c r="I152" s="30">
        <v>2156</v>
      </c>
      <c r="J152" s="203"/>
      <c r="K152" s="180">
        <f t="shared" si="2"/>
        <v>50695</v>
      </c>
      <c r="L152" s="203"/>
    </row>
    <row r="153" spans="1:12" ht="15" hidden="1" x14ac:dyDescent="0.2">
      <c r="A153" s="29">
        <v>38473</v>
      </c>
      <c r="B153" s="30">
        <v>9521</v>
      </c>
      <c r="C153" s="30">
        <v>14185</v>
      </c>
      <c r="D153" s="30">
        <v>2774</v>
      </c>
      <c r="E153" s="30">
        <v>6860</v>
      </c>
      <c r="F153" s="30">
        <v>20417</v>
      </c>
      <c r="G153" s="30">
        <v>34123</v>
      </c>
      <c r="H153" s="30">
        <v>714</v>
      </c>
      <c r="I153" s="30">
        <v>1785</v>
      </c>
      <c r="J153" s="203"/>
      <c r="K153" s="180">
        <f t="shared" si="2"/>
        <v>33426</v>
      </c>
      <c r="L153" s="203"/>
    </row>
    <row r="154" spans="1:12" ht="15" hidden="1" x14ac:dyDescent="0.2">
      <c r="A154" s="29">
        <v>38504</v>
      </c>
      <c r="B154" s="30">
        <v>8236</v>
      </c>
      <c r="C154" s="30">
        <v>20593</v>
      </c>
      <c r="D154" s="30">
        <v>35482</v>
      </c>
      <c r="E154" s="30">
        <v>152204</v>
      </c>
      <c r="F154" s="30">
        <v>40435</v>
      </c>
      <c r="G154" s="30">
        <v>82209</v>
      </c>
      <c r="H154" s="30">
        <v>997</v>
      </c>
      <c r="I154" s="30">
        <v>600</v>
      </c>
      <c r="J154" s="203"/>
      <c r="K154" s="180">
        <f t="shared" si="2"/>
        <v>85150</v>
      </c>
      <c r="L154" s="203"/>
    </row>
    <row r="155" spans="1:12" ht="15" hidden="1" x14ac:dyDescent="0.2">
      <c r="A155" s="29">
        <v>38534</v>
      </c>
      <c r="B155" s="30">
        <v>7367</v>
      </c>
      <c r="C155" s="30">
        <v>17579</v>
      </c>
      <c r="D155" s="30">
        <v>829</v>
      </c>
      <c r="E155" s="30">
        <v>945</v>
      </c>
      <c r="F155" s="30">
        <v>33599</v>
      </c>
      <c r="G155" s="30">
        <v>56378</v>
      </c>
      <c r="H155" s="30">
        <v>1574</v>
      </c>
      <c r="I155" s="30">
        <v>4332</v>
      </c>
      <c r="J155" s="203"/>
      <c r="K155" s="180">
        <f t="shared" si="2"/>
        <v>43369</v>
      </c>
      <c r="L155" s="203"/>
    </row>
    <row r="156" spans="1:12" ht="15" hidden="1" x14ac:dyDescent="0.2">
      <c r="A156" s="29">
        <v>38565</v>
      </c>
      <c r="B156" s="30">
        <v>8165</v>
      </c>
      <c r="C156" s="30">
        <v>12000</v>
      </c>
      <c r="D156" s="30">
        <v>4231</v>
      </c>
      <c r="E156" s="30">
        <v>11600</v>
      </c>
      <c r="F156" s="30">
        <v>20404</v>
      </c>
      <c r="G156" s="30">
        <v>30210</v>
      </c>
      <c r="H156" s="30">
        <v>4152</v>
      </c>
      <c r="I156" s="30">
        <v>9623</v>
      </c>
      <c r="J156" s="203"/>
      <c r="K156" s="180">
        <f t="shared" si="2"/>
        <v>36952</v>
      </c>
      <c r="L156" s="203"/>
    </row>
    <row r="157" spans="1:12" ht="15" hidden="1" x14ac:dyDescent="0.2">
      <c r="A157" s="29">
        <v>38596</v>
      </c>
      <c r="B157" s="30">
        <v>5073</v>
      </c>
      <c r="C157" s="30">
        <v>14810</v>
      </c>
      <c r="D157" s="30">
        <v>4297</v>
      </c>
      <c r="E157" s="30">
        <v>9600</v>
      </c>
      <c r="F157" s="30">
        <v>23177</v>
      </c>
      <c r="G157" s="30">
        <v>46121</v>
      </c>
      <c r="H157" s="30">
        <v>3754</v>
      </c>
      <c r="I157" s="30">
        <v>18635</v>
      </c>
      <c r="J157" s="203"/>
      <c r="K157" s="180">
        <f t="shared" si="2"/>
        <v>36301</v>
      </c>
      <c r="L157" s="203"/>
    </row>
    <row r="158" spans="1:12" ht="15" hidden="1" x14ac:dyDescent="0.2">
      <c r="A158" s="29">
        <v>38626</v>
      </c>
      <c r="B158" s="30">
        <v>5876</v>
      </c>
      <c r="C158" s="30">
        <v>15065</v>
      </c>
      <c r="D158" s="30">
        <v>34769</v>
      </c>
      <c r="E158" s="30">
        <v>80900</v>
      </c>
      <c r="F158" s="30">
        <v>86551</v>
      </c>
      <c r="G158" s="30">
        <v>188437</v>
      </c>
      <c r="H158" s="30">
        <v>285</v>
      </c>
      <c r="I158" s="30">
        <v>428</v>
      </c>
      <c r="J158" s="203"/>
      <c r="K158" s="180">
        <f t="shared" si="2"/>
        <v>127481</v>
      </c>
      <c r="L158" s="203"/>
    </row>
    <row r="159" spans="1:12" ht="15" hidden="1" x14ac:dyDescent="0.2">
      <c r="A159" s="29">
        <v>38657</v>
      </c>
      <c r="B159" s="30">
        <v>1494</v>
      </c>
      <c r="C159" s="30">
        <v>4000</v>
      </c>
      <c r="D159" s="30">
        <v>14048</v>
      </c>
      <c r="E159" s="30">
        <v>33483</v>
      </c>
      <c r="F159" s="30">
        <v>34161</v>
      </c>
      <c r="G159" s="30">
        <v>40140</v>
      </c>
      <c r="H159" s="30">
        <v>3309</v>
      </c>
      <c r="I159" s="30">
        <v>7175</v>
      </c>
      <c r="J159" s="203"/>
      <c r="K159" s="180">
        <f t="shared" si="2"/>
        <v>53012</v>
      </c>
      <c r="L159" s="203"/>
    </row>
    <row r="160" spans="1:12" ht="15" hidden="1" x14ac:dyDescent="0.2">
      <c r="A160" s="29">
        <v>38687</v>
      </c>
      <c r="B160" s="30">
        <v>2793</v>
      </c>
      <c r="C160" s="30">
        <v>8000</v>
      </c>
      <c r="D160" s="30">
        <v>9264</v>
      </c>
      <c r="E160" s="30">
        <v>27666</v>
      </c>
      <c r="F160" s="30">
        <v>40497</v>
      </c>
      <c r="G160" s="30">
        <v>89607</v>
      </c>
      <c r="H160" s="30">
        <v>98</v>
      </c>
      <c r="I160" s="30">
        <v>200</v>
      </c>
      <c r="J160" s="203"/>
      <c r="K160" s="180">
        <f t="shared" si="2"/>
        <v>52652</v>
      </c>
      <c r="L160" s="203"/>
    </row>
    <row r="161" spans="1:12" ht="15" hidden="1" x14ac:dyDescent="0.2">
      <c r="A161" s="29">
        <v>38718</v>
      </c>
      <c r="B161" s="30">
        <v>899</v>
      </c>
      <c r="C161" s="30">
        <v>1880</v>
      </c>
      <c r="D161" s="30">
        <v>3121</v>
      </c>
      <c r="E161" s="30">
        <v>8750</v>
      </c>
      <c r="F161" s="30">
        <v>13870</v>
      </c>
      <c r="G161" s="30">
        <v>28530</v>
      </c>
      <c r="H161" s="30">
        <v>3160</v>
      </c>
      <c r="I161" s="30">
        <v>9357</v>
      </c>
      <c r="J161" s="203"/>
      <c r="K161" s="180">
        <f t="shared" si="2"/>
        <v>21050</v>
      </c>
      <c r="L161" s="203"/>
    </row>
    <row r="162" spans="1:12" ht="15" hidden="1" x14ac:dyDescent="0.2">
      <c r="A162" s="29">
        <v>38749</v>
      </c>
      <c r="B162" s="30">
        <v>10021</v>
      </c>
      <c r="C162" s="30">
        <v>23230</v>
      </c>
      <c r="D162" s="30">
        <v>11041</v>
      </c>
      <c r="E162" s="30">
        <v>25645</v>
      </c>
      <c r="F162" s="30">
        <v>54451</v>
      </c>
      <c r="G162" s="30">
        <v>113094</v>
      </c>
      <c r="H162" s="30">
        <v>6321</v>
      </c>
      <c r="I162" s="30">
        <v>12339</v>
      </c>
      <c r="J162" s="203"/>
      <c r="K162" s="180">
        <f t="shared" si="2"/>
        <v>81834</v>
      </c>
      <c r="L162" s="203"/>
    </row>
    <row r="163" spans="1:12" ht="15" hidden="1" x14ac:dyDescent="0.2">
      <c r="A163" s="29">
        <v>38777</v>
      </c>
      <c r="B163" s="30">
        <v>8374</v>
      </c>
      <c r="C163" s="30">
        <v>23118</v>
      </c>
      <c r="D163" s="30">
        <v>6258</v>
      </c>
      <c r="E163" s="30">
        <v>18909</v>
      </c>
      <c r="F163" s="30">
        <v>71366</v>
      </c>
      <c r="G163" s="30">
        <v>186326</v>
      </c>
      <c r="H163" s="30">
        <v>1543</v>
      </c>
      <c r="I163" s="30">
        <v>5330</v>
      </c>
      <c r="J163" s="203"/>
      <c r="K163" s="180">
        <f t="shared" si="2"/>
        <v>87541</v>
      </c>
      <c r="L163" s="203"/>
    </row>
    <row r="164" spans="1:12" ht="15" hidden="1" x14ac:dyDescent="0.2">
      <c r="A164" s="29">
        <v>38808</v>
      </c>
      <c r="B164" s="30">
        <v>7405</v>
      </c>
      <c r="C164" s="30">
        <v>26695</v>
      </c>
      <c r="D164" s="30">
        <v>4292</v>
      </c>
      <c r="E164" s="30">
        <v>8397</v>
      </c>
      <c r="F164" s="30">
        <v>25554</v>
      </c>
      <c r="G164" s="30">
        <v>64659</v>
      </c>
      <c r="H164" s="30">
        <v>209</v>
      </c>
      <c r="I164" s="30">
        <v>739</v>
      </c>
      <c r="J164" s="203"/>
      <c r="K164" s="180">
        <f t="shared" si="2"/>
        <v>37460</v>
      </c>
      <c r="L164" s="203"/>
    </row>
    <row r="165" spans="1:12" ht="15" hidden="1" x14ac:dyDescent="0.2">
      <c r="A165" s="29">
        <v>38838</v>
      </c>
      <c r="B165" s="30">
        <v>11624</v>
      </c>
      <c r="C165" s="30">
        <v>35025</v>
      </c>
      <c r="D165" s="30">
        <v>3994</v>
      </c>
      <c r="E165" s="30">
        <v>11778</v>
      </c>
      <c r="F165" s="30">
        <v>41209</v>
      </c>
      <c r="G165" s="30">
        <v>111377</v>
      </c>
      <c r="H165" s="30">
        <v>7230</v>
      </c>
      <c r="I165" s="30">
        <v>24432</v>
      </c>
      <c r="J165" s="203"/>
      <c r="K165" s="180">
        <f t="shared" si="2"/>
        <v>64057</v>
      </c>
      <c r="L165" s="203"/>
    </row>
    <row r="166" spans="1:12" ht="15" hidden="1" x14ac:dyDescent="0.2">
      <c r="A166" s="29">
        <v>38869</v>
      </c>
      <c r="B166" s="30">
        <v>3023</v>
      </c>
      <c r="C166" s="30">
        <v>10292</v>
      </c>
      <c r="D166" s="30">
        <v>10336</v>
      </c>
      <c r="E166" s="30">
        <v>59831</v>
      </c>
      <c r="F166" s="30">
        <v>51019</v>
      </c>
      <c r="G166" s="30">
        <v>127324</v>
      </c>
      <c r="H166" s="30">
        <v>2513</v>
      </c>
      <c r="I166" s="30">
        <v>9305</v>
      </c>
      <c r="J166" s="203"/>
      <c r="K166" s="180">
        <f t="shared" si="2"/>
        <v>66891</v>
      </c>
      <c r="L166" s="203"/>
    </row>
    <row r="167" spans="1:12" ht="15" hidden="1" x14ac:dyDescent="0.2">
      <c r="A167" s="29">
        <v>38899</v>
      </c>
      <c r="B167" s="30">
        <v>12291</v>
      </c>
      <c r="C167" s="30">
        <v>38170</v>
      </c>
      <c r="D167" s="30">
        <v>5935</v>
      </c>
      <c r="E167" s="30">
        <v>24884</v>
      </c>
      <c r="F167" s="30">
        <v>26982</v>
      </c>
      <c r="G167" s="30">
        <v>62781</v>
      </c>
      <c r="H167" s="30">
        <v>3145</v>
      </c>
      <c r="I167" s="30">
        <v>10000</v>
      </c>
      <c r="J167" s="203"/>
      <c r="K167" s="180">
        <f t="shared" si="2"/>
        <v>48353</v>
      </c>
      <c r="L167" s="203"/>
    </row>
    <row r="168" spans="1:12" ht="15" hidden="1" x14ac:dyDescent="0.2">
      <c r="A168" s="29">
        <v>38930</v>
      </c>
      <c r="B168" s="30">
        <v>52129</v>
      </c>
      <c r="C168" s="30">
        <v>301939</v>
      </c>
      <c r="D168" s="30">
        <v>9072</v>
      </c>
      <c r="E168" s="30">
        <v>22988</v>
      </c>
      <c r="F168" s="30">
        <v>52872</v>
      </c>
      <c r="G168" s="30">
        <v>113361</v>
      </c>
      <c r="H168" s="30">
        <v>2988</v>
      </c>
      <c r="I168" s="30">
        <v>4303</v>
      </c>
      <c r="J168" s="203"/>
      <c r="K168" s="180">
        <f t="shared" si="2"/>
        <v>117061</v>
      </c>
      <c r="L168" s="203"/>
    </row>
    <row r="169" spans="1:12" ht="15" hidden="1" x14ac:dyDescent="0.2">
      <c r="A169" s="29">
        <v>38961</v>
      </c>
      <c r="B169" s="30">
        <v>8859</v>
      </c>
      <c r="C169" s="30">
        <v>24299</v>
      </c>
      <c r="D169" s="30">
        <v>8554</v>
      </c>
      <c r="E169" s="30">
        <v>21695</v>
      </c>
      <c r="F169" s="30">
        <v>19342</v>
      </c>
      <c r="G169" s="30">
        <v>59003</v>
      </c>
      <c r="H169" s="30">
        <v>0</v>
      </c>
      <c r="I169" s="30">
        <v>0</v>
      </c>
      <c r="J169" s="203"/>
      <c r="K169" s="180">
        <f t="shared" si="2"/>
        <v>36755</v>
      </c>
      <c r="L169" s="203"/>
    </row>
    <row r="170" spans="1:12" ht="15" hidden="1" x14ac:dyDescent="0.2">
      <c r="A170" s="29">
        <v>38991</v>
      </c>
      <c r="B170" s="30">
        <v>6708</v>
      </c>
      <c r="C170" s="30">
        <v>18221</v>
      </c>
      <c r="D170" s="30">
        <v>11009</v>
      </c>
      <c r="E170" s="30">
        <v>37695</v>
      </c>
      <c r="F170" s="30">
        <v>28289</v>
      </c>
      <c r="G170" s="30">
        <v>59729</v>
      </c>
      <c r="H170" s="30">
        <v>0</v>
      </c>
      <c r="I170" s="30">
        <v>0</v>
      </c>
      <c r="J170" s="203"/>
      <c r="K170" s="180">
        <f t="shared" si="2"/>
        <v>46006</v>
      </c>
      <c r="L170" s="203"/>
    </row>
    <row r="171" spans="1:12" ht="15" hidden="1" x14ac:dyDescent="0.2">
      <c r="A171" s="29">
        <v>39022</v>
      </c>
      <c r="B171" s="30">
        <v>35249</v>
      </c>
      <c r="C171" s="30">
        <v>111044</v>
      </c>
      <c r="D171" s="30">
        <v>39741</v>
      </c>
      <c r="E171" s="30">
        <v>133027</v>
      </c>
      <c r="F171" s="30">
        <v>48130</v>
      </c>
      <c r="G171" s="30">
        <v>108462</v>
      </c>
      <c r="H171" s="30">
        <v>154</v>
      </c>
      <c r="I171" s="30">
        <v>310</v>
      </c>
      <c r="J171" s="203"/>
      <c r="K171" s="180">
        <f t="shared" si="2"/>
        <v>123274</v>
      </c>
      <c r="L171" s="203"/>
    </row>
    <row r="172" spans="1:12" ht="15" hidden="1" x14ac:dyDescent="0.2">
      <c r="A172" s="29">
        <v>39052</v>
      </c>
      <c r="B172" s="30">
        <v>11157</v>
      </c>
      <c r="C172" s="30">
        <v>32300</v>
      </c>
      <c r="D172" s="30">
        <v>2865</v>
      </c>
      <c r="E172" s="30">
        <v>21200</v>
      </c>
      <c r="F172" s="30">
        <v>17006</v>
      </c>
      <c r="G172" s="30">
        <v>45824</v>
      </c>
      <c r="H172" s="30">
        <v>542</v>
      </c>
      <c r="I172" s="30">
        <v>2305</v>
      </c>
      <c r="J172" s="203"/>
      <c r="K172" s="180">
        <f t="shared" si="2"/>
        <v>31570</v>
      </c>
      <c r="L172" s="203"/>
    </row>
    <row r="173" spans="1:12" ht="15" hidden="1" x14ac:dyDescent="0.2">
      <c r="A173" s="29">
        <v>39083</v>
      </c>
      <c r="B173" s="30">
        <v>6335</v>
      </c>
      <c r="C173" s="30">
        <v>35025</v>
      </c>
      <c r="D173" s="30">
        <v>9262</v>
      </c>
      <c r="E173" s="30">
        <v>43510</v>
      </c>
      <c r="F173" s="30">
        <v>31764</v>
      </c>
      <c r="G173" s="30">
        <v>90405</v>
      </c>
      <c r="H173" s="30">
        <v>0</v>
      </c>
      <c r="I173" s="30">
        <v>0</v>
      </c>
      <c r="J173" s="203"/>
      <c r="K173" s="180">
        <f t="shared" si="2"/>
        <v>47361</v>
      </c>
      <c r="L173" s="203"/>
    </row>
    <row r="174" spans="1:12" ht="15" hidden="1" x14ac:dyDescent="0.2">
      <c r="A174" s="29">
        <v>39114</v>
      </c>
      <c r="B174" s="30">
        <v>2866</v>
      </c>
      <c r="C174" s="30">
        <v>8725</v>
      </c>
      <c r="D174" s="30">
        <v>1867</v>
      </c>
      <c r="E174" s="30">
        <v>6921</v>
      </c>
      <c r="F174" s="30">
        <v>17030</v>
      </c>
      <c r="G174" s="30">
        <v>46188</v>
      </c>
      <c r="H174" s="30">
        <v>5349</v>
      </c>
      <c r="I174" s="30">
        <v>22009</v>
      </c>
      <c r="J174" s="203"/>
      <c r="K174" s="180">
        <f t="shared" si="2"/>
        <v>27112</v>
      </c>
      <c r="L174" s="203"/>
    </row>
    <row r="175" spans="1:12" ht="15" hidden="1" x14ac:dyDescent="0.2">
      <c r="A175" s="29">
        <v>39142</v>
      </c>
      <c r="B175" s="30">
        <v>7558</v>
      </c>
      <c r="C175" s="30">
        <v>25905</v>
      </c>
      <c r="D175" s="30">
        <v>7795</v>
      </c>
      <c r="E175" s="30">
        <v>23652</v>
      </c>
      <c r="F175" s="30">
        <v>26258</v>
      </c>
      <c r="G175" s="30">
        <v>74904</v>
      </c>
      <c r="H175" s="30">
        <v>573</v>
      </c>
      <c r="I175" s="30">
        <v>1514</v>
      </c>
      <c r="J175" s="203"/>
      <c r="K175" s="180">
        <f t="shared" si="2"/>
        <v>42184</v>
      </c>
      <c r="L175" s="203"/>
    </row>
    <row r="176" spans="1:12" ht="15" hidden="1" x14ac:dyDescent="0.2">
      <c r="A176" s="29">
        <v>39173</v>
      </c>
      <c r="B176" s="30">
        <v>23725</v>
      </c>
      <c r="C176" s="30">
        <v>101937</v>
      </c>
      <c r="D176" s="30">
        <v>17286</v>
      </c>
      <c r="E176" s="30">
        <v>39925</v>
      </c>
      <c r="F176" s="30">
        <v>51545</v>
      </c>
      <c r="G176" s="30">
        <v>124747</v>
      </c>
      <c r="H176" s="30">
        <v>3755</v>
      </c>
      <c r="I176" s="30">
        <v>13182</v>
      </c>
      <c r="J176" s="203"/>
      <c r="K176" s="180">
        <f t="shared" si="2"/>
        <v>96311</v>
      </c>
      <c r="L176" s="203"/>
    </row>
    <row r="177" spans="1:12" ht="15" hidden="1" x14ac:dyDescent="0.2">
      <c r="A177" s="29">
        <v>39203</v>
      </c>
      <c r="B177" s="30">
        <v>13720</v>
      </c>
      <c r="C177" s="30">
        <v>63931</v>
      </c>
      <c r="D177" s="30">
        <v>31363</v>
      </c>
      <c r="E177" s="30">
        <v>140131</v>
      </c>
      <c r="F177" s="30">
        <v>18276</v>
      </c>
      <c r="G177" s="30">
        <v>46203</v>
      </c>
      <c r="H177" s="30">
        <v>3154</v>
      </c>
      <c r="I177" s="30">
        <v>9243</v>
      </c>
      <c r="J177" s="203"/>
      <c r="K177" s="180">
        <f t="shared" si="2"/>
        <v>66513</v>
      </c>
      <c r="L177" s="203"/>
    </row>
    <row r="178" spans="1:12" ht="15" hidden="1" x14ac:dyDescent="0.2">
      <c r="A178" s="29">
        <v>39234</v>
      </c>
      <c r="B178" s="30">
        <v>10308</v>
      </c>
      <c r="C178" s="30">
        <v>37648</v>
      </c>
      <c r="D178" s="30">
        <v>11224</v>
      </c>
      <c r="E178" s="30">
        <v>30089</v>
      </c>
      <c r="F178" s="30">
        <v>41799</v>
      </c>
      <c r="G178" s="30">
        <v>109767</v>
      </c>
      <c r="H178" s="30">
        <v>2395</v>
      </c>
      <c r="I178" s="30">
        <v>6600</v>
      </c>
      <c r="J178" s="203"/>
      <c r="K178" s="180">
        <f t="shared" si="2"/>
        <v>65726</v>
      </c>
      <c r="L178" s="203"/>
    </row>
    <row r="179" spans="1:12" ht="15" hidden="1" x14ac:dyDescent="0.2">
      <c r="A179" s="29">
        <v>39264</v>
      </c>
      <c r="B179" s="30">
        <v>9051</v>
      </c>
      <c r="C179" s="30">
        <v>43555</v>
      </c>
      <c r="D179" s="30">
        <v>7702</v>
      </c>
      <c r="E179" s="30">
        <v>37430</v>
      </c>
      <c r="F179" s="30">
        <v>13989</v>
      </c>
      <c r="G179" s="30">
        <v>40142</v>
      </c>
      <c r="H179" s="30">
        <v>3080</v>
      </c>
      <c r="I179" s="30">
        <v>8181</v>
      </c>
      <c r="J179" s="203"/>
      <c r="K179" s="180">
        <f t="shared" si="2"/>
        <v>33822</v>
      </c>
      <c r="L179" s="203"/>
    </row>
    <row r="180" spans="1:12" ht="15" hidden="1" x14ac:dyDescent="0.2">
      <c r="A180" s="29">
        <v>39295</v>
      </c>
      <c r="B180" s="30">
        <v>24077</v>
      </c>
      <c r="C180" s="30">
        <v>137106</v>
      </c>
      <c r="D180" s="30">
        <v>84911</v>
      </c>
      <c r="E180" s="30">
        <v>462045</v>
      </c>
      <c r="F180" s="30">
        <v>72333</v>
      </c>
      <c r="G180" s="30">
        <v>206469</v>
      </c>
      <c r="H180" s="30">
        <v>249</v>
      </c>
      <c r="I180" s="30">
        <v>658</v>
      </c>
      <c r="J180" s="203"/>
      <c r="K180" s="180">
        <f t="shared" si="2"/>
        <v>181570</v>
      </c>
      <c r="L180" s="203"/>
    </row>
    <row r="181" spans="1:12" ht="15" hidden="1" x14ac:dyDescent="0.2">
      <c r="A181" s="29">
        <v>39326</v>
      </c>
      <c r="B181" s="30">
        <v>17692</v>
      </c>
      <c r="C181" s="30">
        <v>57948</v>
      </c>
      <c r="D181" s="30">
        <v>6373</v>
      </c>
      <c r="E181" s="30">
        <v>20394</v>
      </c>
      <c r="F181" s="30">
        <v>30455</v>
      </c>
      <c r="G181" s="30">
        <v>78018</v>
      </c>
      <c r="H181" s="30">
        <v>4160</v>
      </c>
      <c r="I181" s="30">
        <v>20978</v>
      </c>
      <c r="J181" s="203"/>
      <c r="K181" s="180">
        <f t="shared" si="2"/>
        <v>58680</v>
      </c>
      <c r="L181" s="203"/>
    </row>
    <row r="182" spans="1:12" ht="15" hidden="1" x14ac:dyDescent="0.2">
      <c r="A182" s="29">
        <v>39356</v>
      </c>
      <c r="B182" s="30">
        <v>1911</v>
      </c>
      <c r="C182" s="30">
        <v>6167</v>
      </c>
      <c r="D182" s="30">
        <v>3354</v>
      </c>
      <c r="E182" s="30">
        <v>8727</v>
      </c>
      <c r="F182" s="30">
        <v>59202</v>
      </c>
      <c r="G182" s="30">
        <v>166233</v>
      </c>
      <c r="H182" s="30">
        <v>2231</v>
      </c>
      <c r="I182" s="30">
        <v>8514</v>
      </c>
      <c r="J182" s="203"/>
      <c r="K182" s="180">
        <f t="shared" si="2"/>
        <v>66698</v>
      </c>
      <c r="L182" s="203"/>
    </row>
    <row r="183" spans="1:12" ht="15" hidden="1" x14ac:dyDescent="0.2">
      <c r="A183" s="29">
        <v>39387</v>
      </c>
      <c r="B183" s="30">
        <v>3408</v>
      </c>
      <c r="C183" s="30">
        <v>15764</v>
      </c>
      <c r="D183" s="30">
        <v>288</v>
      </c>
      <c r="E183" s="30">
        <v>1440</v>
      </c>
      <c r="F183" s="30">
        <v>20004</v>
      </c>
      <c r="G183" s="30">
        <v>51747</v>
      </c>
      <c r="H183" s="30">
        <v>2053</v>
      </c>
      <c r="I183" s="30">
        <v>7813</v>
      </c>
      <c r="J183" s="203"/>
      <c r="K183" s="180">
        <f t="shared" si="2"/>
        <v>25753</v>
      </c>
      <c r="L183" s="203"/>
    </row>
    <row r="184" spans="1:12" ht="15" hidden="1" x14ac:dyDescent="0.2">
      <c r="A184" s="29">
        <v>39417</v>
      </c>
      <c r="B184" s="30">
        <v>4965</v>
      </c>
      <c r="C184" s="30">
        <v>24179</v>
      </c>
      <c r="D184" s="30">
        <v>12641</v>
      </c>
      <c r="E184" s="30">
        <v>43616</v>
      </c>
      <c r="F184" s="30">
        <v>9288</v>
      </c>
      <c r="G184" s="30">
        <v>29960</v>
      </c>
      <c r="H184" s="30">
        <v>2477</v>
      </c>
      <c r="I184" s="30">
        <v>12385</v>
      </c>
      <c r="J184" s="203"/>
      <c r="K184" s="180">
        <f t="shared" si="2"/>
        <v>29371</v>
      </c>
      <c r="L184" s="203"/>
    </row>
    <row r="185" spans="1:12" ht="15" hidden="1" x14ac:dyDescent="0.2">
      <c r="A185" s="29">
        <v>39448</v>
      </c>
      <c r="B185" s="30">
        <v>7087</v>
      </c>
      <c r="C185" s="30">
        <v>26244</v>
      </c>
      <c r="D185" s="30">
        <v>85138</v>
      </c>
      <c r="E185" s="30">
        <v>461784</v>
      </c>
      <c r="F185" s="30">
        <v>18412</v>
      </c>
      <c r="G185" s="30">
        <v>59268</v>
      </c>
      <c r="H185" s="30">
        <v>2616</v>
      </c>
      <c r="I185" s="30">
        <v>13080</v>
      </c>
      <c r="J185" s="203"/>
      <c r="K185" s="180">
        <f t="shared" si="2"/>
        <v>113253</v>
      </c>
      <c r="L185" s="203"/>
    </row>
    <row r="186" spans="1:12" ht="15" hidden="1" x14ac:dyDescent="0.2">
      <c r="A186" s="29">
        <v>39479</v>
      </c>
      <c r="B186" s="30">
        <v>18048</v>
      </c>
      <c r="C186" s="30">
        <v>90470</v>
      </c>
      <c r="D186" s="30">
        <v>18768</v>
      </c>
      <c r="E186" s="30">
        <v>72118</v>
      </c>
      <c r="F186" s="30">
        <v>63509</v>
      </c>
      <c r="G186" s="30">
        <v>186709</v>
      </c>
      <c r="H186" s="30">
        <v>3842</v>
      </c>
      <c r="I186" s="30">
        <v>14658</v>
      </c>
      <c r="J186" s="203"/>
      <c r="K186" s="180">
        <f t="shared" si="2"/>
        <v>104167</v>
      </c>
      <c r="L186" s="203"/>
    </row>
    <row r="187" spans="1:12" ht="15" hidden="1" x14ac:dyDescent="0.2">
      <c r="A187" s="29">
        <v>39508</v>
      </c>
      <c r="B187" s="30">
        <v>17509</v>
      </c>
      <c r="C187" s="30">
        <v>86367</v>
      </c>
      <c r="D187" s="30">
        <v>1151</v>
      </c>
      <c r="E187" s="30">
        <v>4106</v>
      </c>
      <c r="F187" s="30">
        <v>44269</v>
      </c>
      <c r="G187" s="30">
        <v>119269</v>
      </c>
      <c r="H187" s="30">
        <v>0</v>
      </c>
      <c r="I187" s="30">
        <v>0</v>
      </c>
      <c r="J187" s="203"/>
      <c r="K187" s="180">
        <f t="shared" si="2"/>
        <v>62929</v>
      </c>
      <c r="L187" s="203"/>
    </row>
    <row r="188" spans="1:12" ht="15" hidden="1" x14ac:dyDescent="0.2">
      <c r="A188" s="29">
        <v>39539</v>
      </c>
      <c r="B188" s="30">
        <v>28509</v>
      </c>
      <c r="C188" s="30">
        <v>101267</v>
      </c>
      <c r="D188" s="30">
        <v>5986</v>
      </c>
      <c r="E188" s="30">
        <v>30527</v>
      </c>
      <c r="F188" s="30">
        <v>29100</v>
      </c>
      <c r="G188" s="30">
        <v>92214</v>
      </c>
      <c r="H188" s="30">
        <v>706</v>
      </c>
      <c r="I188" s="30">
        <v>3455</v>
      </c>
      <c r="J188" s="203"/>
      <c r="K188" s="180">
        <f t="shared" si="2"/>
        <v>64301</v>
      </c>
      <c r="L188" s="203"/>
    </row>
    <row r="189" spans="1:12" ht="15" hidden="1" x14ac:dyDescent="0.2">
      <c r="A189" s="29">
        <v>39569</v>
      </c>
      <c r="B189" s="30">
        <v>18993</v>
      </c>
      <c r="C189" s="30">
        <v>90679</v>
      </c>
      <c r="D189" s="30">
        <v>18571</v>
      </c>
      <c r="E189" s="30">
        <v>67480</v>
      </c>
      <c r="F189" s="30">
        <v>31682</v>
      </c>
      <c r="G189" s="30">
        <v>92559</v>
      </c>
      <c r="H189" s="30">
        <v>381</v>
      </c>
      <c r="I189" s="30">
        <v>1905</v>
      </c>
      <c r="J189" s="203"/>
      <c r="K189" s="180">
        <f t="shared" si="2"/>
        <v>69627</v>
      </c>
      <c r="L189" s="203"/>
    </row>
    <row r="190" spans="1:12" ht="15" hidden="1" x14ac:dyDescent="0.2">
      <c r="A190" s="29">
        <v>39600</v>
      </c>
      <c r="B190" s="30">
        <v>22285</v>
      </c>
      <c r="C190" s="30">
        <v>122955</v>
      </c>
      <c r="D190" s="30">
        <v>4450</v>
      </c>
      <c r="E190" s="30">
        <v>17049</v>
      </c>
      <c r="F190" s="30">
        <v>61204</v>
      </c>
      <c r="G190" s="30">
        <v>181293</v>
      </c>
      <c r="H190" s="30">
        <v>1228</v>
      </c>
      <c r="I190" s="30">
        <v>2825</v>
      </c>
      <c r="J190" s="203"/>
      <c r="K190" s="180">
        <f t="shared" si="2"/>
        <v>89167</v>
      </c>
      <c r="L190" s="203"/>
    </row>
    <row r="191" spans="1:12" ht="15" hidden="1" x14ac:dyDescent="0.2">
      <c r="A191" s="29">
        <v>39630</v>
      </c>
      <c r="B191" s="30">
        <v>42120</v>
      </c>
      <c r="C191" s="30">
        <v>219883</v>
      </c>
      <c r="D191" s="30">
        <v>77127</v>
      </c>
      <c r="E191" s="30">
        <v>543307</v>
      </c>
      <c r="F191" s="30">
        <v>43006</v>
      </c>
      <c r="G191" s="30">
        <v>130601</v>
      </c>
      <c r="H191" s="30">
        <v>2735</v>
      </c>
      <c r="I191" s="30">
        <v>12300</v>
      </c>
      <c r="J191" s="203"/>
      <c r="K191" s="180">
        <f t="shared" si="2"/>
        <v>164988</v>
      </c>
      <c r="L191" s="203"/>
    </row>
    <row r="192" spans="1:12" ht="15" hidden="1" x14ac:dyDescent="0.2">
      <c r="A192" s="29">
        <v>39661</v>
      </c>
      <c r="B192" s="30">
        <v>2545</v>
      </c>
      <c r="C192" s="30">
        <v>7609</v>
      </c>
      <c r="D192" s="30">
        <v>23706</v>
      </c>
      <c r="E192" s="30">
        <v>120321</v>
      </c>
      <c r="F192" s="30">
        <v>23767</v>
      </c>
      <c r="G192" s="30">
        <v>104491</v>
      </c>
      <c r="H192" s="30">
        <v>644</v>
      </c>
      <c r="I192" s="30">
        <v>3053</v>
      </c>
      <c r="J192" s="203"/>
      <c r="K192" s="180">
        <f t="shared" si="2"/>
        <v>50662</v>
      </c>
      <c r="L192" s="203"/>
    </row>
    <row r="193" spans="1:12" ht="15" hidden="1" x14ac:dyDescent="0.2">
      <c r="A193" s="29">
        <v>39692</v>
      </c>
      <c r="B193" s="30">
        <v>46611</v>
      </c>
      <c r="C193" s="30">
        <v>223260</v>
      </c>
      <c r="D193" s="30">
        <v>8246</v>
      </c>
      <c r="E193" s="30">
        <v>23671</v>
      </c>
      <c r="F193" s="30">
        <v>130499</v>
      </c>
      <c r="G193" s="30">
        <v>405081</v>
      </c>
      <c r="H193" s="30">
        <v>2648</v>
      </c>
      <c r="I193" s="30">
        <v>13240</v>
      </c>
      <c r="J193" s="203"/>
      <c r="K193" s="180">
        <f t="shared" si="2"/>
        <v>188004</v>
      </c>
      <c r="L193" s="203"/>
    </row>
    <row r="194" spans="1:12" ht="15" hidden="1" x14ac:dyDescent="0.2">
      <c r="A194" s="29">
        <v>39722</v>
      </c>
      <c r="B194" s="30">
        <v>29043</v>
      </c>
      <c r="C194" s="30">
        <v>143064</v>
      </c>
      <c r="D194" s="30">
        <v>2021</v>
      </c>
      <c r="E194" s="30">
        <v>6018</v>
      </c>
      <c r="F194" s="30">
        <v>39529</v>
      </c>
      <c r="G194" s="30">
        <v>104051</v>
      </c>
      <c r="H194" s="30">
        <v>455</v>
      </c>
      <c r="I194" s="30">
        <v>2113</v>
      </c>
      <c r="J194" s="203"/>
      <c r="K194" s="180">
        <f t="shared" si="2"/>
        <v>71048</v>
      </c>
      <c r="L194" s="203"/>
    </row>
    <row r="195" spans="1:12" ht="15" hidden="1" x14ac:dyDescent="0.2">
      <c r="A195" s="29">
        <v>39753</v>
      </c>
      <c r="B195" s="30">
        <v>5256</v>
      </c>
      <c r="C195" s="30">
        <v>23227</v>
      </c>
      <c r="D195" s="30">
        <v>5008</v>
      </c>
      <c r="E195" s="30">
        <v>24860</v>
      </c>
      <c r="F195" s="30">
        <v>37572</v>
      </c>
      <c r="G195" s="30">
        <v>149457</v>
      </c>
      <c r="H195" s="30">
        <v>0</v>
      </c>
      <c r="I195" s="30">
        <v>0</v>
      </c>
      <c r="J195" s="203"/>
      <c r="K195" s="180">
        <f t="shared" si="2"/>
        <v>47836</v>
      </c>
      <c r="L195" s="203"/>
    </row>
    <row r="196" spans="1:12" ht="15" hidden="1" x14ac:dyDescent="0.2">
      <c r="A196" s="29">
        <v>39783</v>
      </c>
      <c r="B196" s="30">
        <v>10423</v>
      </c>
      <c r="C196" s="30">
        <v>53650</v>
      </c>
      <c r="D196" s="30">
        <v>17356</v>
      </c>
      <c r="E196" s="30">
        <v>51229</v>
      </c>
      <c r="F196" s="30">
        <v>47016</v>
      </c>
      <c r="G196" s="30">
        <v>138362</v>
      </c>
      <c r="H196" s="30">
        <v>0</v>
      </c>
      <c r="I196" s="30">
        <v>0</v>
      </c>
      <c r="J196" s="203"/>
      <c r="K196" s="180">
        <f t="shared" si="2"/>
        <v>74795</v>
      </c>
      <c r="L196" s="203"/>
    </row>
    <row r="197" spans="1:12" hidden="1" x14ac:dyDescent="0.2">
      <c r="A197" s="29">
        <v>39814</v>
      </c>
      <c r="B197" s="35">
        <v>1691</v>
      </c>
      <c r="C197" s="35">
        <v>6626</v>
      </c>
      <c r="D197" s="35">
        <v>8283</v>
      </c>
      <c r="E197" s="35">
        <v>24994</v>
      </c>
      <c r="F197" s="35">
        <v>76216</v>
      </c>
      <c r="G197" s="35">
        <v>257740</v>
      </c>
      <c r="H197" s="35">
        <v>30953</v>
      </c>
      <c r="I197" s="35">
        <v>153528</v>
      </c>
      <c r="J197" s="179"/>
      <c r="K197" s="180">
        <f>B197+D197+F197+H197</f>
        <v>117143</v>
      </c>
      <c r="L197" s="179"/>
    </row>
    <row r="198" spans="1:12" hidden="1" x14ac:dyDescent="0.2">
      <c r="A198" s="29">
        <v>39845</v>
      </c>
      <c r="B198" s="35">
        <v>32520</v>
      </c>
      <c r="C198" s="35">
        <v>162600</v>
      </c>
      <c r="D198" s="35">
        <v>14633</v>
      </c>
      <c r="E198" s="35">
        <v>67564</v>
      </c>
      <c r="F198" s="35">
        <v>20437</v>
      </c>
      <c r="G198" s="35">
        <v>68369</v>
      </c>
      <c r="H198" s="35">
        <v>3599</v>
      </c>
      <c r="I198" s="35">
        <v>15065</v>
      </c>
      <c r="J198" s="179"/>
      <c r="K198" s="180">
        <f t="shared" ref="K198:K220" si="3">B198+D198+F198+H198</f>
        <v>71189</v>
      </c>
      <c r="L198" s="179"/>
    </row>
    <row r="199" spans="1:12" hidden="1" x14ac:dyDescent="0.2">
      <c r="A199" s="29">
        <v>39873</v>
      </c>
      <c r="B199" s="35">
        <v>14831</v>
      </c>
      <c r="C199" s="35">
        <v>52625</v>
      </c>
      <c r="D199" s="35">
        <v>1107</v>
      </c>
      <c r="E199" s="35">
        <v>2948</v>
      </c>
      <c r="F199" s="35">
        <v>30949</v>
      </c>
      <c r="G199" s="35">
        <v>109325</v>
      </c>
      <c r="H199" s="35">
        <v>2274</v>
      </c>
      <c r="I199" s="35">
        <v>8877</v>
      </c>
      <c r="J199" s="179"/>
      <c r="K199" s="180">
        <f t="shared" si="3"/>
        <v>49161</v>
      </c>
      <c r="L199" s="179"/>
    </row>
    <row r="200" spans="1:12" hidden="1" x14ac:dyDescent="0.2">
      <c r="A200" s="29">
        <v>39904</v>
      </c>
      <c r="B200" s="35">
        <v>17462</v>
      </c>
      <c r="C200" s="35">
        <v>87971</v>
      </c>
      <c r="D200" s="35">
        <v>4294</v>
      </c>
      <c r="E200" s="35">
        <v>18947</v>
      </c>
      <c r="F200" s="35">
        <v>47141</v>
      </c>
      <c r="G200" s="35">
        <v>141580</v>
      </c>
      <c r="H200" s="35">
        <v>2857</v>
      </c>
      <c r="I200" s="35">
        <v>13285</v>
      </c>
      <c r="J200" s="179"/>
      <c r="K200" s="180">
        <f t="shared" si="3"/>
        <v>71754</v>
      </c>
      <c r="L200" s="179"/>
    </row>
    <row r="201" spans="1:12" hidden="1" x14ac:dyDescent="0.2">
      <c r="A201" s="29">
        <v>39934</v>
      </c>
      <c r="B201" s="35">
        <v>41165</v>
      </c>
      <c r="C201" s="35">
        <v>205464</v>
      </c>
      <c r="D201" s="35">
        <v>48983</v>
      </c>
      <c r="E201" s="35">
        <v>186661</v>
      </c>
      <c r="F201" s="35">
        <v>23291</v>
      </c>
      <c r="G201" s="35">
        <v>76827</v>
      </c>
      <c r="H201" s="35">
        <v>2686</v>
      </c>
      <c r="I201" s="35">
        <v>16956</v>
      </c>
      <c r="J201" s="179"/>
      <c r="K201" s="180">
        <f t="shared" si="3"/>
        <v>116125</v>
      </c>
      <c r="L201" s="179"/>
    </row>
    <row r="202" spans="1:12" hidden="1" x14ac:dyDescent="0.2">
      <c r="A202" s="29">
        <v>39965</v>
      </c>
      <c r="B202" s="35">
        <v>8318</v>
      </c>
      <c r="C202" s="35">
        <v>43050</v>
      </c>
      <c r="D202" s="35">
        <v>1754</v>
      </c>
      <c r="E202" s="35">
        <v>8702</v>
      </c>
      <c r="F202" s="35">
        <v>22703</v>
      </c>
      <c r="G202" s="35">
        <v>63923</v>
      </c>
      <c r="H202" s="35">
        <v>4690</v>
      </c>
      <c r="I202" s="35">
        <v>24792</v>
      </c>
      <c r="J202" s="179"/>
      <c r="K202" s="180">
        <f t="shared" si="3"/>
        <v>37465</v>
      </c>
      <c r="L202" s="179"/>
    </row>
    <row r="203" spans="1:12" hidden="1" x14ac:dyDescent="0.2">
      <c r="A203" s="29">
        <v>39995</v>
      </c>
      <c r="B203" s="35">
        <v>18128</v>
      </c>
      <c r="C203" s="35">
        <v>126067</v>
      </c>
      <c r="D203" s="35">
        <v>2977</v>
      </c>
      <c r="E203" s="35">
        <v>12094</v>
      </c>
      <c r="F203" s="35">
        <v>33103</v>
      </c>
      <c r="G203" s="35">
        <v>139016</v>
      </c>
      <c r="H203" s="35">
        <v>3903</v>
      </c>
      <c r="I203" s="35">
        <v>11820</v>
      </c>
      <c r="J203" s="179"/>
      <c r="K203" s="180">
        <f t="shared" si="3"/>
        <v>58111</v>
      </c>
      <c r="L203" s="179"/>
    </row>
    <row r="204" spans="1:12" hidden="1" x14ac:dyDescent="0.2">
      <c r="A204" s="29">
        <v>40026</v>
      </c>
      <c r="B204" s="35">
        <v>1794</v>
      </c>
      <c r="C204" s="35">
        <v>6817</v>
      </c>
      <c r="D204" s="35">
        <v>3748</v>
      </c>
      <c r="E204" s="35">
        <v>26504</v>
      </c>
      <c r="F204" s="35">
        <v>20836</v>
      </c>
      <c r="G204" s="35">
        <v>92469</v>
      </c>
      <c r="H204" s="35">
        <v>1810</v>
      </c>
      <c r="I204" s="35">
        <v>6039</v>
      </c>
      <c r="J204" s="179"/>
      <c r="K204" s="180">
        <f t="shared" si="3"/>
        <v>28188</v>
      </c>
      <c r="L204" s="179"/>
    </row>
    <row r="205" spans="1:12" hidden="1" x14ac:dyDescent="0.2">
      <c r="A205" s="29">
        <v>40057</v>
      </c>
      <c r="B205" s="35">
        <v>15567</v>
      </c>
      <c r="C205" s="35">
        <v>110907</v>
      </c>
      <c r="D205" s="35">
        <v>26045</v>
      </c>
      <c r="E205" s="35">
        <v>186174</v>
      </c>
      <c r="F205" s="35">
        <v>7224</v>
      </c>
      <c r="G205" s="35">
        <v>27452</v>
      </c>
      <c r="H205" s="35">
        <v>1503</v>
      </c>
      <c r="I205" s="35">
        <v>13482</v>
      </c>
      <c r="J205" s="179"/>
      <c r="K205" s="180">
        <f t="shared" si="3"/>
        <v>50339</v>
      </c>
      <c r="L205" s="179"/>
    </row>
    <row r="206" spans="1:12" hidden="1" x14ac:dyDescent="0.2">
      <c r="A206" s="29">
        <v>40087</v>
      </c>
      <c r="B206" s="35">
        <v>9060</v>
      </c>
      <c r="C206" s="35">
        <v>65232</v>
      </c>
      <c r="D206" s="35">
        <v>7853</v>
      </c>
      <c r="E206" s="35">
        <v>54243</v>
      </c>
      <c r="F206" s="35">
        <v>3761</v>
      </c>
      <c r="G206" s="35">
        <v>14292</v>
      </c>
      <c r="H206" s="35">
        <v>2433</v>
      </c>
      <c r="I206" s="35">
        <v>12237</v>
      </c>
      <c r="J206" s="179"/>
      <c r="K206" s="180">
        <f t="shared" si="3"/>
        <v>23107</v>
      </c>
      <c r="L206" s="179"/>
    </row>
    <row r="207" spans="1:12" hidden="1" x14ac:dyDescent="0.2">
      <c r="A207" s="29">
        <v>40118</v>
      </c>
      <c r="B207" s="35">
        <v>25115</v>
      </c>
      <c r="C207" s="35">
        <v>179099</v>
      </c>
      <c r="D207" s="35">
        <v>35159</v>
      </c>
      <c r="E207" s="35">
        <v>247528</v>
      </c>
      <c r="F207" s="35">
        <v>17866</v>
      </c>
      <c r="G207" s="35">
        <v>68699</v>
      </c>
      <c r="H207" s="35">
        <v>9225</v>
      </c>
      <c r="I207" s="35">
        <v>57614</v>
      </c>
      <c r="J207" s="179"/>
      <c r="K207" s="180">
        <f t="shared" si="3"/>
        <v>87365</v>
      </c>
      <c r="L207" s="179"/>
    </row>
    <row r="208" spans="1:12" hidden="1" x14ac:dyDescent="0.2">
      <c r="A208" s="29">
        <v>40148</v>
      </c>
      <c r="B208" s="35">
        <v>3035</v>
      </c>
      <c r="C208" s="35">
        <v>20425</v>
      </c>
      <c r="D208" s="35">
        <v>153</v>
      </c>
      <c r="E208" s="35">
        <v>428</v>
      </c>
      <c r="F208" s="35">
        <v>16176</v>
      </c>
      <c r="G208" s="35">
        <v>75122</v>
      </c>
      <c r="H208" s="35">
        <v>4308</v>
      </c>
      <c r="I208" s="35">
        <v>19386</v>
      </c>
      <c r="J208" s="179"/>
      <c r="K208" s="180">
        <f t="shared" si="3"/>
        <v>23672</v>
      </c>
      <c r="L208" s="179"/>
    </row>
    <row r="209" spans="1:12" hidden="1" x14ac:dyDescent="0.2">
      <c r="A209" s="29">
        <v>40179</v>
      </c>
      <c r="B209" s="35">
        <v>850</v>
      </c>
      <c r="C209" s="35">
        <v>4520</v>
      </c>
      <c r="D209" s="35">
        <v>1008</v>
      </c>
      <c r="E209" s="35">
        <v>6407</v>
      </c>
      <c r="F209" s="35">
        <v>16088</v>
      </c>
      <c r="G209" s="35">
        <v>61134</v>
      </c>
      <c r="H209" s="35">
        <v>2562</v>
      </c>
      <c r="I209" s="35">
        <v>12590</v>
      </c>
      <c r="J209" s="179"/>
      <c r="K209" s="180">
        <f t="shared" si="3"/>
        <v>20508</v>
      </c>
      <c r="L209" s="179"/>
    </row>
    <row r="210" spans="1:12" hidden="1" x14ac:dyDescent="0.2">
      <c r="A210" s="29">
        <v>40210</v>
      </c>
      <c r="B210" s="35">
        <v>3522</v>
      </c>
      <c r="C210" s="35">
        <v>25358</v>
      </c>
      <c r="D210" s="35">
        <v>25112</v>
      </c>
      <c r="E210" s="35">
        <v>153667</v>
      </c>
      <c r="F210" s="35">
        <v>36622</v>
      </c>
      <c r="G210" s="35">
        <v>151438</v>
      </c>
      <c r="H210" s="35">
        <v>144</v>
      </c>
      <c r="I210" s="35">
        <v>641</v>
      </c>
      <c r="J210" s="179"/>
      <c r="K210" s="180">
        <f t="shared" si="3"/>
        <v>65400</v>
      </c>
      <c r="L210" s="179"/>
    </row>
    <row r="211" spans="1:12" hidden="1" x14ac:dyDescent="0.2">
      <c r="A211" s="29">
        <v>40238</v>
      </c>
      <c r="B211" s="35">
        <v>44491</v>
      </c>
      <c r="C211" s="35">
        <v>319609</v>
      </c>
      <c r="D211" s="35">
        <v>1086</v>
      </c>
      <c r="E211" s="35">
        <v>4523</v>
      </c>
      <c r="F211" s="35">
        <v>23363</v>
      </c>
      <c r="G211" s="35">
        <v>89553</v>
      </c>
      <c r="H211" s="35">
        <v>3289</v>
      </c>
      <c r="I211" s="35">
        <v>20252</v>
      </c>
      <c r="J211" s="179"/>
      <c r="K211" s="180">
        <f t="shared" si="3"/>
        <v>72229</v>
      </c>
      <c r="L211" s="179"/>
    </row>
    <row r="212" spans="1:12" hidden="1" x14ac:dyDescent="0.2">
      <c r="A212" s="29">
        <v>40269</v>
      </c>
      <c r="B212" s="35">
        <v>0</v>
      </c>
      <c r="C212" s="35">
        <v>0</v>
      </c>
      <c r="D212" s="35">
        <v>429</v>
      </c>
      <c r="E212" s="35">
        <v>3062</v>
      </c>
      <c r="F212" s="35">
        <v>25121</v>
      </c>
      <c r="G212" s="35">
        <v>104653</v>
      </c>
      <c r="H212" s="35">
        <v>67115</v>
      </c>
      <c r="I212" s="35">
        <v>436473</v>
      </c>
      <c r="J212" s="179"/>
      <c r="K212" s="180">
        <f t="shared" si="3"/>
        <v>92665</v>
      </c>
      <c r="L212" s="179"/>
    </row>
    <row r="213" spans="1:12" hidden="1" x14ac:dyDescent="0.2">
      <c r="A213" s="29">
        <v>40299</v>
      </c>
      <c r="B213" s="35">
        <v>6701</v>
      </c>
      <c r="C213" s="35">
        <v>44619</v>
      </c>
      <c r="D213" s="35">
        <v>9430</v>
      </c>
      <c r="E213" s="35">
        <v>50904</v>
      </c>
      <c r="F213" s="35">
        <v>9531</v>
      </c>
      <c r="G213" s="35">
        <v>39634</v>
      </c>
      <c r="H213" s="35">
        <v>2703</v>
      </c>
      <c r="I213" s="35">
        <v>16685</v>
      </c>
      <c r="J213" s="179"/>
      <c r="K213" s="180">
        <f t="shared" si="3"/>
        <v>28365</v>
      </c>
      <c r="L213" s="179"/>
    </row>
    <row r="214" spans="1:12" hidden="1" x14ac:dyDescent="0.2">
      <c r="A214" s="29">
        <v>40330</v>
      </c>
      <c r="B214" s="35">
        <v>13933</v>
      </c>
      <c r="C214" s="35">
        <v>103101</v>
      </c>
      <c r="D214" s="35">
        <v>5619</v>
      </c>
      <c r="E214" s="35">
        <v>27526</v>
      </c>
      <c r="F214" s="35">
        <v>15548</v>
      </c>
      <c r="G214" s="35">
        <v>58050</v>
      </c>
      <c r="H214" s="35">
        <v>2580</v>
      </c>
      <c r="I214" s="35">
        <v>17505</v>
      </c>
      <c r="J214" s="179"/>
      <c r="K214" s="180">
        <f t="shared" si="3"/>
        <v>37680</v>
      </c>
      <c r="L214" s="179"/>
    </row>
    <row r="215" spans="1:12" hidden="1" x14ac:dyDescent="0.2">
      <c r="A215" s="29">
        <v>40360</v>
      </c>
      <c r="B215" s="35">
        <v>9427</v>
      </c>
      <c r="C215" s="35">
        <v>69756</v>
      </c>
      <c r="D215" s="35">
        <v>2142</v>
      </c>
      <c r="E215" s="35">
        <v>11303</v>
      </c>
      <c r="F215" s="35">
        <v>23201</v>
      </c>
      <c r="G215" s="35">
        <v>93080</v>
      </c>
      <c r="H215" s="35">
        <v>4184</v>
      </c>
      <c r="I215" s="35">
        <v>20340</v>
      </c>
      <c r="J215" s="179"/>
      <c r="K215" s="180">
        <f t="shared" si="3"/>
        <v>38954</v>
      </c>
      <c r="L215" s="179"/>
    </row>
    <row r="216" spans="1:12" hidden="1" x14ac:dyDescent="0.2">
      <c r="A216" s="29">
        <v>40391</v>
      </c>
      <c r="B216" s="35">
        <v>3582</v>
      </c>
      <c r="C216" s="35">
        <v>26507</v>
      </c>
      <c r="D216" s="35">
        <v>3771</v>
      </c>
      <c r="E216" s="35">
        <v>17698</v>
      </c>
      <c r="F216" s="35">
        <v>8079</v>
      </c>
      <c r="G216" s="35">
        <v>35201</v>
      </c>
      <c r="H216" s="35">
        <v>19</v>
      </c>
      <c r="I216" s="35">
        <v>120</v>
      </c>
      <c r="J216" s="179"/>
      <c r="K216" s="180">
        <f t="shared" si="3"/>
        <v>15451</v>
      </c>
      <c r="L216" s="179"/>
    </row>
    <row r="217" spans="1:12" hidden="1" x14ac:dyDescent="0.2">
      <c r="A217" s="29">
        <v>40422</v>
      </c>
      <c r="B217" s="35">
        <v>3174</v>
      </c>
      <c r="C217" s="35">
        <v>21496</v>
      </c>
      <c r="D217" s="35">
        <v>373</v>
      </c>
      <c r="E217" s="35">
        <v>1265</v>
      </c>
      <c r="F217" s="35">
        <v>26039</v>
      </c>
      <c r="G217" s="35">
        <v>94315</v>
      </c>
      <c r="H217" s="35">
        <v>1497</v>
      </c>
      <c r="I217" s="35">
        <v>10580</v>
      </c>
      <c r="J217" s="179"/>
      <c r="K217" s="180">
        <f t="shared" si="3"/>
        <v>31083</v>
      </c>
      <c r="L217" s="179"/>
    </row>
    <row r="218" spans="1:12" hidden="1" x14ac:dyDescent="0.2">
      <c r="A218" s="29">
        <v>40452</v>
      </c>
      <c r="B218" s="35">
        <v>11223</v>
      </c>
      <c r="C218" s="35">
        <v>83048</v>
      </c>
      <c r="D218" s="35">
        <v>0</v>
      </c>
      <c r="E218" s="35">
        <v>0</v>
      </c>
      <c r="F218" s="35">
        <v>24890</v>
      </c>
      <c r="G218" s="35">
        <v>110105</v>
      </c>
      <c r="H218" s="35">
        <v>6051</v>
      </c>
      <c r="I218" s="35">
        <v>27017</v>
      </c>
      <c r="J218" s="179"/>
      <c r="K218" s="180">
        <f t="shared" si="3"/>
        <v>42164</v>
      </c>
      <c r="L218" s="179"/>
    </row>
    <row r="219" spans="1:12" hidden="1" x14ac:dyDescent="0.2">
      <c r="A219" s="29">
        <v>40483</v>
      </c>
      <c r="B219" s="35">
        <v>10307</v>
      </c>
      <c r="C219" s="35">
        <v>72006</v>
      </c>
      <c r="D219" s="35">
        <v>412</v>
      </c>
      <c r="E219" s="35">
        <v>3049</v>
      </c>
      <c r="F219" s="35">
        <v>8575</v>
      </c>
      <c r="G219" s="35">
        <v>32584</v>
      </c>
      <c r="H219" s="35">
        <v>3701</v>
      </c>
      <c r="I219" s="35">
        <v>19525</v>
      </c>
      <c r="J219" s="179"/>
      <c r="K219" s="180">
        <f t="shared" si="3"/>
        <v>22995</v>
      </c>
      <c r="L219" s="179"/>
    </row>
    <row r="220" spans="1:12" hidden="1" x14ac:dyDescent="0.2">
      <c r="A220" s="29">
        <v>40513</v>
      </c>
      <c r="B220" s="35">
        <v>4012</v>
      </c>
      <c r="C220" s="35">
        <v>18616</v>
      </c>
      <c r="D220" s="35">
        <v>1102</v>
      </c>
      <c r="E220" s="35">
        <v>7132</v>
      </c>
      <c r="F220" s="35">
        <v>20421</v>
      </c>
      <c r="G220" s="35">
        <v>70458</v>
      </c>
      <c r="H220" s="35">
        <v>8080</v>
      </c>
      <c r="I220" s="35">
        <v>36680</v>
      </c>
      <c r="J220" s="179"/>
      <c r="K220" s="180">
        <f t="shared" si="3"/>
        <v>33615</v>
      </c>
      <c r="L220" s="179"/>
    </row>
    <row r="221" spans="1:12" x14ac:dyDescent="0.2">
      <c r="A221" s="29">
        <v>40544</v>
      </c>
      <c r="B221" s="35">
        <v>2123</v>
      </c>
      <c r="C221" s="35">
        <v>15710</v>
      </c>
      <c r="D221" s="35">
        <v>104693</v>
      </c>
      <c r="E221" s="35">
        <v>616880</v>
      </c>
      <c r="F221" s="35">
        <v>13906</v>
      </c>
      <c r="G221" s="35">
        <v>52892</v>
      </c>
      <c r="H221" s="35">
        <v>10255</v>
      </c>
      <c r="I221" s="35">
        <v>62001</v>
      </c>
      <c r="J221" s="179"/>
      <c r="K221" s="180">
        <f t="shared" ref="K221:K228" si="4">B221+D221+F221+H221</f>
        <v>130977</v>
      </c>
      <c r="L221" s="179"/>
    </row>
    <row r="222" spans="1:12" x14ac:dyDescent="0.2">
      <c r="A222" s="29">
        <v>40575</v>
      </c>
      <c r="B222" s="35">
        <v>6512</v>
      </c>
      <c r="C222" s="35">
        <v>44550</v>
      </c>
      <c r="D222" s="35">
        <v>9038</v>
      </c>
      <c r="E222" s="35">
        <v>60292</v>
      </c>
      <c r="F222" s="35">
        <v>19626</v>
      </c>
      <c r="G222" s="35">
        <v>79209</v>
      </c>
      <c r="H222" s="35">
        <v>9418</v>
      </c>
      <c r="I222" s="35">
        <v>52415</v>
      </c>
      <c r="J222" s="179"/>
      <c r="K222" s="180">
        <f t="shared" si="4"/>
        <v>44594</v>
      </c>
      <c r="L222" s="179"/>
    </row>
    <row r="223" spans="1:12" x14ac:dyDescent="0.2">
      <c r="A223" s="29">
        <v>40603</v>
      </c>
      <c r="B223" s="35">
        <v>37991</v>
      </c>
      <c r="C223" s="35">
        <v>275700</v>
      </c>
      <c r="D223" s="35">
        <v>3010</v>
      </c>
      <c r="E223" s="35">
        <v>20902</v>
      </c>
      <c r="F223" s="35">
        <v>20414</v>
      </c>
      <c r="G223" s="35">
        <v>79175</v>
      </c>
      <c r="H223" s="35">
        <v>11289</v>
      </c>
      <c r="I223" s="35">
        <v>59523</v>
      </c>
      <c r="J223" s="179"/>
      <c r="K223" s="180">
        <f t="shared" si="4"/>
        <v>72704</v>
      </c>
      <c r="L223" s="179"/>
    </row>
    <row r="224" spans="1:12" x14ac:dyDescent="0.2">
      <c r="A224" s="29">
        <v>40634</v>
      </c>
      <c r="B224" s="35">
        <v>133</v>
      </c>
      <c r="C224" s="35">
        <v>399</v>
      </c>
      <c r="D224" s="35">
        <v>91</v>
      </c>
      <c r="E224" s="35">
        <v>673</v>
      </c>
      <c r="F224" s="35">
        <v>29577</v>
      </c>
      <c r="G224" s="35">
        <v>114815</v>
      </c>
      <c r="H224" s="35">
        <v>3549</v>
      </c>
      <c r="I224" s="35">
        <v>22522</v>
      </c>
      <c r="J224" s="179"/>
      <c r="K224" s="180">
        <f t="shared" si="4"/>
        <v>33350</v>
      </c>
      <c r="L224" s="179"/>
    </row>
    <row r="225" spans="1:12" x14ac:dyDescent="0.2">
      <c r="A225" s="29">
        <v>40664</v>
      </c>
      <c r="B225" s="35">
        <v>0</v>
      </c>
      <c r="C225" s="35">
        <v>0</v>
      </c>
      <c r="D225" s="35">
        <v>5324</v>
      </c>
      <c r="E225" s="35">
        <v>19360</v>
      </c>
      <c r="F225" s="35">
        <v>40848</v>
      </c>
      <c r="G225" s="35">
        <v>161762</v>
      </c>
      <c r="H225" s="35">
        <v>6635</v>
      </c>
      <c r="I225" s="35">
        <v>38165</v>
      </c>
      <c r="J225" s="179"/>
      <c r="K225" s="180">
        <f t="shared" si="4"/>
        <v>52807</v>
      </c>
      <c r="L225" s="179"/>
    </row>
    <row r="226" spans="1:12" x14ac:dyDescent="0.2">
      <c r="A226" s="29">
        <v>40695</v>
      </c>
      <c r="B226" s="35">
        <v>1566</v>
      </c>
      <c r="C226" s="35">
        <v>5638</v>
      </c>
      <c r="D226" s="35">
        <v>31051</v>
      </c>
      <c r="E226" s="35">
        <v>227898</v>
      </c>
      <c r="F226" s="35">
        <v>17636</v>
      </c>
      <c r="G226" s="35">
        <v>70834</v>
      </c>
      <c r="H226" s="35">
        <v>2868</v>
      </c>
      <c r="I226" s="35">
        <v>13743</v>
      </c>
      <c r="J226" s="179"/>
      <c r="K226" s="180">
        <f t="shared" si="4"/>
        <v>53121</v>
      </c>
      <c r="L226" s="179"/>
    </row>
    <row r="227" spans="1:12" x14ac:dyDescent="0.2">
      <c r="A227" s="29">
        <v>40725</v>
      </c>
      <c r="B227" s="35">
        <v>0</v>
      </c>
      <c r="C227" s="35">
        <v>0</v>
      </c>
      <c r="D227" s="35">
        <v>14657</v>
      </c>
      <c r="E227" s="35">
        <v>81329</v>
      </c>
      <c r="F227" s="35">
        <v>91855</v>
      </c>
      <c r="G227" s="35">
        <v>367712</v>
      </c>
      <c r="H227" s="35">
        <v>173</v>
      </c>
      <c r="I227" s="35">
        <v>890</v>
      </c>
      <c r="J227" s="179"/>
      <c r="K227" s="180">
        <f t="shared" si="4"/>
        <v>106685</v>
      </c>
      <c r="L227" s="179"/>
    </row>
    <row r="228" spans="1:12" x14ac:dyDescent="0.2">
      <c r="A228" s="29">
        <v>40756</v>
      </c>
      <c r="B228" s="35">
        <v>7727</v>
      </c>
      <c r="C228" s="35">
        <v>47764</v>
      </c>
      <c r="D228" s="35">
        <v>7791</v>
      </c>
      <c r="E228" s="35">
        <v>40076</v>
      </c>
      <c r="F228" s="35">
        <v>8571</v>
      </c>
      <c r="G228" s="35">
        <v>35083</v>
      </c>
      <c r="H228" s="35">
        <v>890</v>
      </c>
      <c r="I228" s="35">
        <v>5870</v>
      </c>
      <c r="J228" s="179"/>
      <c r="K228" s="180">
        <f t="shared" si="4"/>
        <v>24979</v>
      </c>
      <c r="L228" s="179"/>
    </row>
    <row r="229" spans="1:12" x14ac:dyDescent="0.2">
      <c r="A229" s="29">
        <v>40787</v>
      </c>
      <c r="B229" s="35">
        <v>6768</v>
      </c>
      <c r="C229" s="35">
        <v>46416</v>
      </c>
      <c r="D229" s="35">
        <v>7412</v>
      </c>
      <c r="E229" s="35">
        <v>34250</v>
      </c>
      <c r="F229" s="35">
        <v>56113</v>
      </c>
      <c r="G229" s="35">
        <v>222929</v>
      </c>
      <c r="H229" s="35">
        <v>1137</v>
      </c>
      <c r="I229" s="35">
        <v>4436</v>
      </c>
      <c r="J229" s="179"/>
      <c r="K229" s="180">
        <f t="shared" ref="K229:K284" si="5">B229+D229+F229+H229</f>
        <v>71430</v>
      </c>
      <c r="L229" s="179"/>
    </row>
    <row r="230" spans="1:12" x14ac:dyDescent="0.2">
      <c r="A230" s="29">
        <v>40817</v>
      </c>
      <c r="B230" s="35">
        <v>27590</v>
      </c>
      <c r="C230" s="35">
        <v>182025</v>
      </c>
      <c r="D230" s="35">
        <v>2184</v>
      </c>
      <c r="E230" s="35">
        <v>16093</v>
      </c>
      <c r="F230" s="35">
        <v>34004</v>
      </c>
      <c r="G230" s="35">
        <v>138946</v>
      </c>
      <c r="H230" s="35">
        <v>113556</v>
      </c>
      <c r="I230" s="35">
        <v>862730</v>
      </c>
      <c r="J230" s="179"/>
      <c r="K230" s="180">
        <f t="shared" si="5"/>
        <v>177334</v>
      </c>
      <c r="L230" s="179"/>
    </row>
    <row r="231" spans="1:12" x14ac:dyDescent="0.2">
      <c r="A231" s="29">
        <v>40848</v>
      </c>
      <c r="B231" s="35">
        <v>13630</v>
      </c>
      <c r="C231" s="35">
        <v>100431</v>
      </c>
      <c r="D231" s="35">
        <v>5231</v>
      </c>
      <c r="E231" s="35">
        <v>34971</v>
      </c>
      <c r="F231" s="35">
        <v>31189</v>
      </c>
      <c r="G231" s="35">
        <v>103071</v>
      </c>
      <c r="H231" s="35">
        <v>2731</v>
      </c>
      <c r="I231" s="35">
        <v>17188</v>
      </c>
      <c r="J231" s="179"/>
      <c r="K231" s="180">
        <f t="shared" si="5"/>
        <v>52781</v>
      </c>
      <c r="L231" s="179"/>
    </row>
    <row r="232" spans="1:12" x14ac:dyDescent="0.2">
      <c r="A232" s="29">
        <v>40878</v>
      </c>
      <c r="B232" s="35">
        <v>12673</v>
      </c>
      <c r="C232" s="35">
        <v>82884</v>
      </c>
      <c r="D232" s="35">
        <v>0</v>
      </c>
      <c r="E232" s="35">
        <v>0</v>
      </c>
      <c r="F232" s="35">
        <v>15987</v>
      </c>
      <c r="G232" s="35">
        <v>69344</v>
      </c>
      <c r="H232" s="35">
        <v>1558</v>
      </c>
      <c r="I232" s="35">
        <v>10127</v>
      </c>
      <c r="J232" s="179"/>
      <c r="K232" s="180">
        <f t="shared" si="5"/>
        <v>30218</v>
      </c>
      <c r="L232" s="179"/>
    </row>
    <row r="233" spans="1:12" x14ac:dyDescent="0.2">
      <c r="A233" s="29">
        <v>40909</v>
      </c>
      <c r="B233" s="35">
        <v>624</v>
      </c>
      <c r="C233" s="35">
        <v>2500</v>
      </c>
      <c r="D233" s="35">
        <v>6549</v>
      </c>
      <c r="E233" s="35">
        <v>42688</v>
      </c>
      <c r="F233" s="35">
        <v>16742</v>
      </c>
      <c r="G233" s="35">
        <v>63657</v>
      </c>
      <c r="H233" s="35">
        <v>796</v>
      </c>
      <c r="I233" s="35">
        <v>2817</v>
      </c>
      <c r="J233" s="179"/>
      <c r="K233" s="180">
        <f t="shared" si="5"/>
        <v>24711</v>
      </c>
      <c r="L233" s="179"/>
    </row>
    <row r="234" spans="1:12" x14ac:dyDescent="0.2">
      <c r="A234" s="29">
        <v>40940</v>
      </c>
      <c r="B234" s="35">
        <v>8263</v>
      </c>
      <c r="C234" s="35">
        <v>68097</v>
      </c>
      <c r="D234" s="35">
        <v>0</v>
      </c>
      <c r="E234" s="35">
        <v>0</v>
      </c>
      <c r="F234" s="35">
        <v>16541</v>
      </c>
      <c r="G234" s="35">
        <v>66796</v>
      </c>
      <c r="H234" s="35">
        <v>1891</v>
      </c>
      <c r="I234" s="35">
        <v>9545</v>
      </c>
      <c r="J234" s="179"/>
      <c r="K234" s="180">
        <f t="shared" si="5"/>
        <v>26695</v>
      </c>
      <c r="L234" s="179"/>
    </row>
    <row r="235" spans="1:12" x14ac:dyDescent="0.2">
      <c r="A235" s="29">
        <v>40969</v>
      </c>
      <c r="B235" s="35">
        <v>7588</v>
      </c>
      <c r="C235" s="35">
        <v>57666</v>
      </c>
      <c r="D235" s="35">
        <v>1577</v>
      </c>
      <c r="E235" s="35">
        <v>7258</v>
      </c>
      <c r="F235" s="35">
        <v>21740</v>
      </c>
      <c r="G235" s="35">
        <v>86146</v>
      </c>
      <c r="H235" s="35">
        <v>2916</v>
      </c>
      <c r="I235" s="35">
        <v>19508</v>
      </c>
      <c r="J235" s="179"/>
      <c r="K235" s="180">
        <f t="shared" si="5"/>
        <v>33821</v>
      </c>
      <c r="L235" s="179"/>
    </row>
    <row r="236" spans="1:12" x14ac:dyDescent="0.2">
      <c r="A236" s="29">
        <v>41000</v>
      </c>
      <c r="B236" s="35">
        <v>670</v>
      </c>
      <c r="C236" s="35">
        <v>3300</v>
      </c>
      <c r="D236" s="35">
        <v>2761</v>
      </c>
      <c r="E236" s="35">
        <v>17168</v>
      </c>
      <c r="F236" s="35">
        <v>21742</v>
      </c>
      <c r="G236" s="35">
        <v>87933</v>
      </c>
      <c r="H236" s="35">
        <v>9896</v>
      </c>
      <c r="I236" s="35">
        <v>53108</v>
      </c>
      <c r="J236" s="179"/>
      <c r="K236" s="180">
        <f t="shared" si="5"/>
        <v>35069</v>
      </c>
      <c r="L236" s="179"/>
    </row>
    <row r="237" spans="1:12" x14ac:dyDescent="0.2">
      <c r="A237" s="29">
        <v>41030</v>
      </c>
      <c r="B237" s="35">
        <v>7236</v>
      </c>
      <c r="C237" s="35">
        <v>50989</v>
      </c>
      <c r="D237" s="35">
        <v>8792</v>
      </c>
      <c r="E237" s="35">
        <v>47781</v>
      </c>
      <c r="F237" s="35">
        <v>85501</v>
      </c>
      <c r="G237" s="35">
        <v>340248</v>
      </c>
      <c r="H237" s="35">
        <v>4127</v>
      </c>
      <c r="I237" s="35">
        <v>22884</v>
      </c>
      <c r="J237" s="179"/>
      <c r="K237" s="180">
        <f t="shared" si="5"/>
        <v>105656</v>
      </c>
      <c r="L237" s="179"/>
    </row>
    <row r="238" spans="1:12" x14ac:dyDescent="0.2">
      <c r="A238" s="29">
        <v>41061</v>
      </c>
      <c r="B238" s="35">
        <v>15194</v>
      </c>
      <c r="C238" s="35">
        <v>113735</v>
      </c>
      <c r="D238" s="35">
        <v>5529</v>
      </c>
      <c r="E238" s="35">
        <v>42222</v>
      </c>
      <c r="F238" s="35">
        <v>83567</v>
      </c>
      <c r="G238" s="35">
        <v>397076</v>
      </c>
      <c r="H238" s="35">
        <v>4437</v>
      </c>
      <c r="I238" s="35">
        <v>29119</v>
      </c>
      <c r="J238" s="179"/>
      <c r="K238" s="180">
        <f t="shared" si="5"/>
        <v>108727</v>
      </c>
      <c r="L238" s="179"/>
    </row>
    <row r="239" spans="1:12" x14ac:dyDescent="0.2">
      <c r="A239" s="29">
        <v>41091</v>
      </c>
      <c r="B239" s="35">
        <v>2493</v>
      </c>
      <c r="C239" s="35">
        <v>19446</v>
      </c>
      <c r="D239" s="35">
        <v>3067</v>
      </c>
      <c r="E239" s="35">
        <v>16124</v>
      </c>
      <c r="F239" s="35">
        <v>37076</v>
      </c>
      <c r="G239" s="35">
        <v>158579</v>
      </c>
      <c r="H239" s="35">
        <v>2689</v>
      </c>
      <c r="I239" s="35">
        <v>13178</v>
      </c>
      <c r="J239" s="179"/>
      <c r="K239" s="180">
        <f t="shared" si="5"/>
        <v>45325</v>
      </c>
      <c r="L239" s="179"/>
    </row>
    <row r="240" spans="1:12" x14ac:dyDescent="0.2">
      <c r="A240" s="29">
        <v>41122</v>
      </c>
      <c r="B240" s="35">
        <v>3532</v>
      </c>
      <c r="C240" s="35">
        <v>13422</v>
      </c>
      <c r="D240" s="35">
        <v>1868</v>
      </c>
      <c r="E240" s="35">
        <v>8263</v>
      </c>
      <c r="F240" s="35">
        <v>24697</v>
      </c>
      <c r="G240" s="35">
        <v>111731</v>
      </c>
      <c r="H240" s="35">
        <v>5231</v>
      </c>
      <c r="I240" s="35">
        <v>25147</v>
      </c>
      <c r="J240" s="179"/>
      <c r="K240" s="180">
        <f t="shared" si="5"/>
        <v>35328</v>
      </c>
      <c r="L240" s="179"/>
    </row>
    <row r="241" spans="1:12" x14ac:dyDescent="0.2">
      <c r="A241" s="29">
        <v>41153</v>
      </c>
      <c r="B241" s="35">
        <v>0</v>
      </c>
      <c r="C241" s="35">
        <v>0</v>
      </c>
      <c r="D241" s="35">
        <v>5420</v>
      </c>
      <c r="E241" s="35">
        <v>43902</v>
      </c>
      <c r="F241" s="35">
        <v>1964</v>
      </c>
      <c r="G241" s="35">
        <v>9550</v>
      </c>
      <c r="H241" s="35">
        <v>35356</v>
      </c>
      <c r="I241" s="35">
        <v>203728</v>
      </c>
      <c r="J241" s="203"/>
      <c r="K241" s="180">
        <f t="shared" si="5"/>
        <v>42740</v>
      </c>
      <c r="L241" s="203"/>
    </row>
    <row r="242" spans="1:12" x14ac:dyDescent="0.2">
      <c r="A242" s="29">
        <v>41183</v>
      </c>
      <c r="B242" s="35">
        <v>234</v>
      </c>
      <c r="C242" s="35">
        <v>1895</v>
      </c>
      <c r="D242" s="35">
        <v>51067</v>
      </c>
      <c r="E242" s="35">
        <v>381875</v>
      </c>
      <c r="F242" s="35">
        <v>56694</v>
      </c>
      <c r="G242" s="35">
        <v>239808</v>
      </c>
      <c r="H242" s="35">
        <v>6810</v>
      </c>
      <c r="I242" s="35">
        <v>32890</v>
      </c>
      <c r="J242" s="203"/>
      <c r="K242" s="180">
        <f t="shared" si="5"/>
        <v>114805</v>
      </c>
      <c r="L242" s="203"/>
    </row>
    <row r="243" spans="1:12" x14ac:dyDescent="0.2">
      <c r="A243" s="29">
        <v>41214</v>
      </c>
      <c r="B243" s="35">
        <v>0</v>
      </c>
      <c r="C243" s="35">
        <v>0</v>
      </c>
      <c r="D243" s="35">
        <v>1442</v>
      </c>
      <c r="E243" s="35">
        <v>8599</v>
      </c>
      <c r="F243" s="35">
        <v>2155</v>
      </c>
      <c r="G243" s="35">
        <v>8909</v>
      </c>
      <c r="H243" s="35">
        <v>6219</v>
      </c>
      <c r="I243" s="35">
        <v>24846</v>
      </c>
      <c r="J243" s="203"/>
      <c r="K243" s="180">
        <f t="shared" si="5"/>
        <v>9816</v>
      </c>
      <c r="L243" s="203"/>
    </row>
    <row r="244" spans="1:12" x14ac:dyDescent="0.2">
      <c r="A244" s="29">
        <v>41244</v>
      </c>
      <c r="B244" s="35">
        <v>5741</v>
      </c>
      <c r="C244" s="35">
        <v>46046</v>
      </c>
      <c r="D244" s="35">
        <v>38200</v>
      </c>
      <c r="E244" s="35">
        <v>239962</v>
      </c>
      <c r="F244" s="35">
        <v>36135</v>
      </c>
      <c r="G244" s="35">
        <v>153760</v>
      </c>
      <c r="H244" s="35">
        <v>8528</v>
      </c>
      <c r="I244" s="35">
        <v>46025</v>
      </c>
      <c r="J244" s="203"/>
      <c r="K244" s="180">
        <f t="shared" si="5"/>
        <v>88604</v>
      </c>
      <c r="L244" s="203"/>
    </row>
    <row r="245" spans="1:12" x14ac:dyDescent="0.2">
      <c r="A245" s="29">
        <v>41275</v>
      </c>
      <c r="B245" s="35">
        <v>22480</v>
      </c>
      <c r="C245" s="35">
        <v>79003</v>
      </c>
      <c r="D245" s="35">
        <v>5504</v>
      </c>
      <c r="E245" s="35">
        <v>44580</v>
      </c>
      <c r="F245" s="35">
        <v>19448</v>
      </c>
      <c r="G245" s="35">
        <v>83623</v>
      </c>
      <c r="H245" s="35">
        <v>2906</v>
      </c>
      <c r="I245" s="35">
        <v>19434</v>
      </c>
      <c r="J245" s="203"/>
      <c r="K245" s="180">
        <f t="shared" si="5"/>
        <v>50338</v>
      </c>
      <c r="L245" s="203"/>
    </row>
    <row r="246" spans="1:12" x14ac:dyDescent="0.2">
      <c r="A246" s="29">
        <v>41306</v>
      </c>
      <c r="B246" s="35">
        <v>12715</v>
      </c>
      <c r="C246" s="35">
        <v>62840</v>
      </c>
      <c r="D246" s="35">
        <v>266</v>
      </c>
      <c r="E246" s="35">
        <v>2101</v>
      </c>
      <c r="F246" s="35">
        <v>36365</v>
      </c>
      <c r="G246" s="35">
        <v>138742</v>
      </c>
      <c r="H246" s="35">
        <v>1424</v>
      </c>
      <c r="I246" s="35">
        <v>7717</v>
      </c>
      <c r="J246" s="203"/>
      <c r="K246" s="180">
        <f t="shared" si="5"/>
        <v>50770</v>
      </c>
      <c r="L246" s="203"/>
    </row>
    <row r="247" spans="1:12" x14ac:dyDescent="0.2">
      <c r="A247" s="29">
        <v>41334</v>
      </c>
      <c r="B247" s="35">
        <v>3005</v>
      </c>
      <c r="C247" s="35">
        <v>23784</v>
      </c>
      <c r="D247" s="35">
        <v>12172</v>
      </c>
      <c r="E247" s="35">
        <v>60130</v>
      </c>
      <c r="F247" s="35">
        <v>55470</v>
      </c>
      <c r="G247" s="35">
        <v>238806</v>
      </c>
      <c r="H247" s="35">
        <v>333</v>
      </c>
      <c r="I247" s="35">
        <v>1189</v>
      </c>
      <c r="J247" s="203"/>
      <c r="K247" s="180">
        <f t="shared" si="5"/>
        <v>70980</v>
      </c>
      <c r="L247" s="203"/>
    </row>
    <row r="248" spans="1:12" x14ac:dyDescent="0.2">
      <c r="A248" s="29">
        <v>41365</v>
      </c>
      <c r="B248" s="35">
        <v>0</v>
      </c>
      <c r="C248" s="35">
        <v>0</v>
      </c>
      <c r="D248" s="35">
        <v>0</v>
      </c>
      <c r="E248" s="35">
        <v>0</v>
      </c>
      <c r="F248" s="35">
        <v>59220</v>
      </c>
      <c r="G248" s="35">
        <v>235728</v>
      </c>
      <c r="H248" s="35">
        <v>2123</v>
      </c>
      <c r="I248" s="35">
        <v>14861</v>
      </c>
      <c r="J248" s="203"/>
      <c r="K248" s="180">
        <f t="shared" si="5"/>
        <v>61343</v>
      </c>
      <c r="L248" s="203"/>
    </row>
    <row r="249" spans="1:12" x14ac:dyDescent="0.2">
      <c r="A249" s="29">
        <v>41395</v>
      </c>
      <c r="B249" s="35">
        <v>5367</v>
      </c>
      <c r="C249" s="35">
        <v>39877</v>
      </c>
      <c r="D249" s="35">
        <v>29230</v>
      </c>
      <c r="E249" s="35">
        <v>227309</v>
      </c>
      <c r="F249" s="35">
        <v>11897</v>
      </c>
      <c r="G249" s="35">
        <v>63683</v>
      </c>
      <c r="H249" s="35">
        <v>17835</v>
      </c>
      <c r="I249" s="35">
        <v>140612</v>
      </c>
      <c r="J249" s="203"/>
      <c r="K249" s="180">
        <f t="shared" si="5"/>
        <v>64329</v>
      </c>
      <c r="L249" s="203"/>
    </row>
    <row r="250" spans="1:12" x14ac:dyDescent="0.2">
      <c r="A250" s="29">
        <v>41426</v>
      </c>
      <c r="B250" s="35">
        <v>10735</v>
      </c>
      <c r="C250" s="35">
        <v>76765</v>
      </c>
      <c r="D250" s="35">
        <v>3611</v>
      </c>
      <c r="E250" s="35">
        <v>27322</v>
      </c>
      <c r="F250" s="35">
        <v>17219</v>
      </c>
      <c r="G250" s="35">
        <v>76681</v>
      </c>
      <c r="H250" s="35">
        <v>3658</v>
      </c>
      <c r="I250" s="35">
        <v>21217</v>
      </c>
      <c r="J250" s="203"/>
      <c r="K250" s="180">
        <f t="shared" si="5"/>
        <v>35223</v>
      </c>
      <c r="L250" s="203"/>
    </row>
    <row r="251" spans="1:12" x14ac:dyDescent="0.2">
      <c r="A251" s="29">
        <v>41456</v>
      </c>
      <c r="B251" s="35">
        <v>46196</v>
      </c>
      <c r="C251" s="35">
        <v>396260</v>
      </c>
      <c r="D251" s="35">
        <v>1432</v>
      </c>
      <c r="E251" s="35">
        <v>9697</v>
      </c>
      <c r="F251" s="35">
        <v>22227</v>
      </c>
      <c r="G251" s="35">
        <v>103217</v>
      </c>
      <c r="H251" s="35">
        <v>5062</v>
      </c>
      <c r="I251" s="35">
        <v>23484</v>
      </c>
      <c r="J251" s="203"/>
      <c r="K251" s="180">
        <f t="shared" si="5"/>
        <v>74917</v>
      </c>
      <c r="L251" s="203"/>
    </row>
    <row r="252" spans="1:12" x14ac:dyDescent="0.2">
      <c r="A252" s="29">
        <v>41487</v>
      </c>
      <c r="B252" s="35">
        <v>0</v>
      </c>
      <c r="C252" s="35">
        <v>0</v>
      </c>
      <c r="D252" s="35">
        <v>113152</v>
      </c>
      <c r="E252" s="35">
        <v>912487</v>
      </c>
      <c r="F252" s="35">
        <v>75591</v>
      </c>
      <c r="G252" s="35">
        <v>344895</v>
      </c>
      <c r="H252" s="35">
        <v>24235</v>
      </c>
      <c r="I252" s="35">
        <v>164832</v>
      </c>
      <c r="J252" s="203"/>
      <c r="K252" s="180">
        <f t="shared" si="5"/>
        <v>212978</v>
      </c>
      <c r="L252" s="203"/>
    </row>
    <row r="253" spans="1:12" x14ac:dyDescent="0.2">
      <c r="A253" s="29">
        <v>41518</v>
      </c>
      <c r="B253" s="35">
        <v>0</v>
      </c>
      <c r="C253" s="35">
        <v>0</v>
      </c>
      <c r="D253" s="35">
        <v>5420</v>
      </c>
      <c r="E253" s="35">
        <v>43902</v>
      </c>
      <c r="F253" s="35">
        <v>1964</v>
      </c>
      <c r="G253" s="35">
        <v>9550</v>
      </c>
      <c r="H253" s="35">
        <v>35356</v>
      </c>
      <c r="I253" s="35">
        <v>203728</v>
      </c>
      <c r="J253" s="203"/>
      <c r="K253" s="180">
        <f t="shared" si="5"/>
        <v>42740</v>
      </c>
      <c r="L253" s="203"/>
    </row>
    <row r="254" spans="1:12" x14ac:dyDescent="0.2">
      <c r="A254" s="29">
        <v>41548</v>
      </c>
      <c r="B254" s="35">
        <v>5132</v>
      </c>
      <c r="C254" s="35">
        <v>44135</v>
      </c>
      <c r="D254" s="35">
        <v>4694</v>
      </c>
      <c r="E254" s="35">
        <v>35308</v>
      </c>
      <c r="F254" s="35">
        <v>19971</v>
      </c>
      <c r="G254" s="35">
        <v>87891</v>
      </c>
      <c r="H254" s="35">
        <v>3959</v>
      </c>
      <c r="I254" s="35">
        <v>17898</v>
      </c>
      <c r="J254" s="203"/>
      <c r="K254" s="180">
        <f t="shared" si="5"/>
        <v>33756</v>
      </c>
      <c r="L254" s="203"/>
    </row>
    <row r="255" spans="1:12" x14ac:dyDescent="0.2">
      <c r="A255" s="29">
        <v>41579</v>
      </c>
      <c r="B255" s="35">
        <v>0</v>
      </c>
      <c r="C255" s="35">
        <v>0</v>
      </c>
      <c r="D255" s="35">
        <v>8250</v>
      </c>
      <c r="E255" s="35">
        <v>53685</v>
      </c>
      <c r="F255" s="35">
        <v>15914</v>
      </c>
      <c r="G255" s="35">
        <v>69451</v>
      </c>
      <c r="H255" s="35">
        <v>9763</v>
      </c>
      <c r="I255" s="35">
        <v>60868</v>
      </c>
      <c r="J255" s="203"/>
      <c r="K255" s="180">
        <f t="shared" si="5"/>
        <v>33927</v>
      </c>
      <c r="L255" s="203"/>
    </row>
    <row r="256" spans="1:12" x14ac:dyDescent="0.2">
      <c r="A256" s="29">
        <v>41609</v>
      </c>
      <c r="B256" s="35">
        <v>8601</v>
      </c>
      <c r="C256" s="35">
        <v>73964</v>
      </c>
      <c r="D256" s="35">
        <v>1520</v>
      </c>
      <c r="E256" s="35">
        <v>8678</v>
      </c>
      <c r="F256" s="35">
        <v>30634</v>
      </c>
      <c r="G256" s="35">
        <v>139637</v>
      </c>
      <c r="H256" s="35">
        <v>7260</v>
      </c>
      <c r="I256" s="35">
        <v>42520</v>
      </c>
      <c r="J256" s="203"/>
      <c r="K256" s="180">
        <f t="shared" si="5"/>
        <v>48015</v>
      </c>
      <c r="L256" s="203"/>
    </row>
    <row r="257" spans="1:12" x14ac:dyDescent="0.2">
      <c r="A257" s="29">
        <v>41640</v>
      </c>
      <c r="B257" s="35">
        <v>0</v>
      </c>
      <c r="C257" s="35">
        <v>0</v>
      </c>
      <c r="D257" s="35">
        <v>267</v>
      </c>
      <c r="E257" s="35">
        <v>2296</v>
      </c>
      <c r="F257" s="35">
        <v>38664</v>
      </c>
      <c r="G257" s="35">
        <v>210874</v>
      </c>
      <c r="H257" s="35">
        <v>16535</v>
      </c>
      <c r="I257" s="35">
        <v>100402</v>
      </c>
      <c r="J257" s="203"/>
      <c r="K257" s="180">
        <f t="shared" si="5"/>
        <v>55466</v>
      </c>
      <c r="L257" s="203"/>
    </row>
    <row r="258" spans="1:12" x14ac:dyDescent="0.2">
      <c r="A258" s="29">
        <v>41671</v>
      </c>
      <c r="B258" s="261">
        <v>22328</v>
      </c>
      <c r="C258" s="261">
        <v>192021</v>
      </c>
      <c r="D258" s="261">
        <v>1897</v>
      </c>
      <c r="E258" s="261">
        <v>16314</v>
      </c>
      <c r="F258" s="261">
        <v>25947</v>
      </c>
      <c r="G258" s="261">
        <v>119590</v>
      </c>
      <c r="H258" s="261">
        <v>6423</v>
      </c>
      <c r="I258" s="261">
        <v>33160</v>
      </c>
      <c r="J258" s="203"/>
      <c r="K258" s="180">
        <f t="shared" si="5"/>
        <v>56595</v>
      </c>
      <c r="L258" s="179"/>
    </row>
    <row r="259" spans="1:12" x14ac:dyDescent="0.2">
      <c r="A259" s="29">
        <v>41699</v>
      </c>
      <c r="B259" s="270">
        <v>74012</v>
      </c>
      <c r="C259" s="270">
        <v>636500</v>
      </c>
      <c r="D259" s="270">
        <v>7024</v>
      </c>
      <c r="E259" s="270">
        <v>54783</v>
      </c>
      <c r="F259" s="270">
        <v>18456</v>
      </c>
      <c r="G259" s="270">
        <v>81955</v>
      </c>
      <c r="H259" s="270">
        <v>414</v>
      </c>
      <c r="I259" s="270">
        <v>1864</v>
      </c>
      <c r="J259" s="203"/>
      <c r="K259" s="180">
        <f t="shared" si="5"/>
        <v>99906</v>
      </c>
      <c r="L259" s="179"/>
    </row>
    <row r="260" spans="1:12" x14ac:dyDescent="0.2">
      <c r="A260" s="29">
        <v>41730</v>
      </c>
      <c r="B260" s="270">
        <v>27822</v>
      </c>
      <c r="C260" s="270">
        <v>239269</v>
      </c>
      <c r="D260" s="270">
        <v>3701</v>
      </c>
      <c r="E260" s="270">
        <v>21631</v>
      </c>
      <c r="F260" s="270">
        <v>34852</v>
      </c>
      <c r="G260" s="270">
        <v>151632</v>
      </c>
      <c r="H260" s="270">
        <v>4246</v>
      </c>
      <c r="I260" s="270">
        <v>29341</v>
      </c>
      <c r="J260" s="203"/>
      <c r="K260" s="180">
        <f t="shared" si="5"/>
        <v>70621</v>
      </c>
      <c r="L260" s="179"/>
    </row>
    <row r="261" spans="1:12" x14ac:dyDescent="0.2">
      <c r="A261" s="29">
        <v>41760</v>
      </c>
      <c r="B261" s="270">
        <v>34484</v>
      </c>
      <c r="C261" s="270">
        <v>293383</v>
      </c>
      <c r="D261" s="270">
        <v>14540</v>
      </c>
      <c r="E261" s="270">
        <v>121530</v>
      </c>
      <c r="F261" s="270">
        <v>35223</v>
      </c>
      <c r="G261" s="270">
        <v>150294</v>
      </c>
      <c r="H261" s="35">
        <v>0</v>
      </c>
      <c r="I261" s="35">
        <v>0</v>
      </c>
      <c r="J261" s="203"/>
      <c r="K261" s="180">
        <f t="shared" si="5"/>
        <v>84247</v>
      </c>
      <c r="L261" s="179"/>
    </row>
    <row r="262" spans="1:12" x14ac:dyDescent="0.2">
      <c r="A262" s="29">
        <v>41791</v>
      </c>
      <c r="B262" s="270">
        <v>7169</v>
      </c>
      <c r="C262" s="270">
        <v>56471</v>
      </c>
      <c r="D262" s="270">
        <v>5244</v>
      </c>
      <c r="E262" s="270">
        <v>41348</v>
      </c>
      <c r="F262" s="270">
        <v>45478</v>
      </c>
      <c r="G262" s="270">
        <v>212796</v>
      </c>
      <c r="H262" s="35">
        <v>1675</v>
      </c>
      <c r="I262" s="35">
        <v>10937</v>
      </c>
      <c r="J262" s="203"/>
      <c r="K262" s="180">
        <f t="shared" si="5"/>
        <v>59566</v>
      </c>
      <c r="L262" s="179"/>
    </row>
    <row r="263" spans="1:12" x14ac:dyDescent="0.2">
      <c r="A263" s="29">
        <v>41821</v>
      </c>
      <c r="B263" s="270">
        <v>29489</v>
      </c>
      <c r="C263" s="270">
        <v>262635</v>
      </c>
      <c r="D263" s="270">
        <v>4271</v>
      </c>
      <c r="E263" s="270">
        <v>27363</v>
      </c>
      <c r="F263" s="270">
        <v>19001</v>
      </c>
      <c r="G263" s="270">
        <v>86191</v>
      </c>
      <c r="H263" s="35">
        <v>7637</v>
      </c>
      <c r="I263" s="35">
        <v>48368</v>
      </c>
      <c r="J263" s="203"/>
      <c r="K263" s="180">
        <f t="shared" si="5"/>
        <v>60398</v>
      </c>
      <c r="L263" s="179"/>
    </row>
    <row r="264" spans="1:12" x14ac:dyDescent="0.2">
      <c r="A264" s="29">
        <v>41852</v>
      </c>
      <c r="B264" s="270">
        <v>1580</v>
      </c>
      <c r="C264" s="270">
        <v>7782</v>
      </c>
      <c r="D264" s="270">
        <v>20688</v>
      </c>
      <c r="E264" s="270">
        <v>150437</v>
      </c>
      <c r="F264" s="270">
        <v>73158</v>
      </c>
      <c r="G264" s="270">
        <v>361023</v>
      </c>
      <c r="H264" s="35">
        <v>757</v>
      </c>
      <c r="I264" s="35">
        <v>6132</v>
      </c>
      <c r="J264" s="203"/>
      <c r="K264" s="180">
        <f t="shared" si="5"/>
        <v>96183</v>
      </c>
      <c r="L264" s="179"/>
    </row>
    <row r="265" spans="1:12" x14ac:dyDescent="0.2">
      <c r="A265" s="29">
        <v>41883</v>
      </c>
      <c r="B265" s="270">
        <v>3923</v>
      </c>
      <c r="C265" s="270">
        <v>18679</v>
      </c>
      <c r="D265" s="270">
        <v>4435</v>
      </c>
      <c r="E265" s="270">
        <v>35591</v>
      </c>
      <c r="F265" s="270">
        <v>6454</v>
      </c>
      <c r="G265" s="270">
        <v>31976</v>
      </c>
      <c r="H265" s="35">
        <v>20006</v>
      </c>
      <c r="I265" s="35">
        <v>128123</v>
      </c>
      <c r="J265" s="203"/>
      <c r="K265" s="180">
        <f t="shared" si="5"/>
        <v>34818</v>
      </c>
      <c r="L265" s="179"/>
    </row>
    <row r="266" spans="1:12" x14ac:dyDescent="0.2">
      <c r="A266" s="29">
        <v>41913</v>
      </c>
      <c r="B266" s="35">
        <v>5131</v>
      </c>
      <c r="C266" s="35">
        <v>43811</v>
      </c>
      <c r="D266" s="35">
        <v>1982</v>
      </c>
      <c r="E266" s="35">
        <v>15614</v>
      </c>
      <c r="F266" s="35">
        <v>39997</v>
      </c>
      <c r="G266" s="35">
        <v>199963</v>
      </c>
      <c r="H266" s="35">
        <v>5687</v>
      </c>
      <c r="I266" s="35">
        <v>36104</v>
      </c>
      <c r="J266" s="203"/>
      <c r="K266" s="180">
        <f t="shared" si="5"/>
        <v>52797</v>
      </c>
      <c r="L266" s="179"/>
    </row>
    <row r="267" spans="1:12" x14ac:dyDescent="0.2">
      <c r="A267" s="29">
        <v>41944</v>
      </c>
      <c r="B267" s="35">
        <v>13940</v>
      </c>
      <c r="C267" s="35">
        <v>129642</v>
      </c>
      <c r="D267" s="35">
        <v>921</v>
      </c>
      <c r="E267" s="35">
        <v>7072</v>
      </c>
      <c r="F267" s="306">
        <v>85802</v>
      </c>
      <c r="G267" s="35">
        <v>70767</v>
      </c>
      <c r="H267" s="35">
        <v>1056</v>
      </c>
      <c r="I267" s="35">
        <v>6276</v>
      </c>
      <c r="J267" s="203"/>
      <c r="K267" s="180">
        <f t="shared" si="5"/>
        <v>101719</v>
      </c>
      <c r="L267" s="179"/>
    </row>
    <row r="268" spans="1:12" x14ac:dyDescent="0.2">
      <c r="A268" s="29">
        <v>41974</v>
      </c>
      <c r="B268" s="306">
        <v>0</v>
      </c>
      <c r="C268" s="306">
        <v>0</v>
      </c>
      <c r="D268" s="306">
        <v>648</v>
      </c>
      <c r="E268" s="306">
        <v>6026</v>
      </c>
      <c r="F268" s="306">
        <v>1939</v>
      </c>
      <c r="G268" s="306">
        <v>428985</v>
      </c>
      <c r="H268" s="35">
        <v>10297</v>
      </c>
      <c r="I268" s="35">
        <v>51485</v>
      </c>
      <c r="J268" s="203"/>
      <c r="K268" s="180">
        <f t="shared" si="5"/>
        <v>12884</v>
      </c>
      <c r="L268" s="179"/>
    </row>
    <row r="269" spans="1:12" x14ac:dyDescent="0.2">
      <c r="A269" s="29">
        <v>42005</v>
      </c>
      <c r="B269" s="306">
        <v>1070</v>
      </c>
      <c r="C269" s="306">
        <v>9951</v>
      </c>
      <c r="D269" s="306">
        <v>4895</v>
      </c>
      <c r="E269" s="306">
        <v>41891</v>
      </c>
      <c r="F269" s="306">
        <v>16830</v>
      </c>
      <c r="G269" s="306">
        <v>10665</v>
      </c>
      <c r="H269" s="35">
        <v>225</v>
      </c>
      <c r="I269" s="35">
        <v>2066</v>
      </c>
      <c r="J269" s="203"/>
      <c r="K269" s="180">
        <f t="shared" si="5"/>
        <v>23020</v>
      </c>
      <c r="L269" s="179"/>
    </row>
    <row r="270" spans="1:12" x14ac:dyDescent="0.2">
      <c r="A270" s="29">
        <v>42036</v>
      </c>
      <c r="B270" s="306">
        <v>0</v>
      </c>
      <c r="C270" s="306">
        <v>0</v>
      </c>
      <c r="D270" s="306">
        <v>158</v>
      </c>
      <c r="E270" s="306">
        <v>1469</v>
      </c>
      <c r="F270" s="332">
        <v>16830</v>
      </c>
      <c r="G270" s="332">
        <v>84150</v>
      </c>
      <c r="H270" s="35">
        <v>9165</v>
      </c>
      <c r="I270" s="35">
        <v>73820</v>
      </c>
      <c r="J270" s="203"/>
      <c r="K270" s="180">
        <f t="shared" si="5"/>
        <v>26153</v>
      </c>
      <c r="L270" s="179"/>
    </row>
    <row r="271" spans="1:12" x14ac:dyDescent="0.2">
      <c r="A271" s="29">
        <v>42064</v>
      </c>
      <c r="B271" s="306">
        <v>930</v>
      </c>
      <c r="C271" s="306">
        <v>5115</v>
      </c>
      <c r="D271" s="332">
        <v>29660</v>
      </c>
      <c r="E271" s="332">
        <v>240626</v>
      </c>
      <c r="F271" s="306">
        <v>3646</v>
      </c>
      <c r="G271" s="306">
        <v>17415</v>
      </c>
      <c r="H271" s="35">
        <v>20551</v>
      </c>
      <c r="I271" s="35">
        <v>191235</v>
      </c>
      <c r="J271" s="203"/>
      <c r="K271" s="180">
        <f t="shared" si="5"/>
        <v>54787</v>
      </c>
      <c r="L271" s="179"/>
    </row>
    <row r="272" spans="1:12" x14ac:dyDescent="0.2">
      <c r="A272" s="29">
        <v>42095</v>
      </c>
      <c r="B272" s="306">
        <v>0</v>
      </c>
      <c r="C272" s="306">
        <v>0</v>
      </c>
      <c r="D272" s="332">
        <v>682</v>
      </c>
      <c r="E272" s="332">
        <v>6343</v>
      </c>
      <c r="F272" s="306">
        <v>14085</v>
      </c>
      <c r="G272" s="306">
        <v>71226</v>
      </c>
      <c r="H272" s="35">
        <v>6291</v>
      </c>
      <c r="I272" s="35">
        <v>39772</v>
      </c>
      <c r="J272" s="203"/>
      <c r="K272" s="180">
        <f t="shared" si="5"/>
        <v>21058</v>
      </c>
      <c r="L272" s="179"/>
    </row>
    <row r="273" spans="1:12" x14ac:dyDescent="0.2">
      <c r="A273" s="29">
        <v>42125</v>
      </c>
      <c r="B273" s="306">
        <v>14935</v>
      </c>
      <c r="C273" s="306">
        <v>138895</v>
      </c>
      <c r="D273" s="332">
        <v>2297</v>
      </c>
      <c r="E273" s="332">
        <v>12475</v>
      </c>
      <c r="F273" s="306">
        <v>21480</v>
      </c>
      <c r="G273" s="306">
        <v>106440</v>
      </c>
      <c r="H273" s="35">
        <v>649</v>
      </c>
      <c r="I273" s="35">
        <v>26014</v>
      </c>
      <c r="J273" s="203"/>
      <c r="K273" s="180">
        <f t="shared" si="5"/>
        <v>39361</v>
      </c>
      <c r="L273" s="179"/>
    </row>
    <row r="274" spans="1:12" x14ac:dyDescent="0.2">
      <c r="A274" s="29">
        <v>42156</v>
      </c>
      <c r="B274" s="306">
        <v>9700</v>
      </c>
      <c r="C274" s="306">
        <v>90210</v>
      </c>
      <c r="D274" s="332">
        <v>44707</v>
      </c>
      <c r="E274" s="332">
        <v>405134</v>
      </c>
      <c r="F274" s="306">
        <v>19154</v>
      </c>
      <c r="G274" s="306">
        <v>97600</v>
      </c>
      <c r="H274" s="35">
        <v>1470</v>
      </c>
      <c r="I274" s="35">
        <v>9849</v>
      </c>
      <c r="J274" s="203"/>
      <c r="K274" s="180">
        <f t="shared" si="5"/>
        <v>75031</v>
      </c>
      <c r="L274" s="179"/>
    </row>
    <row r="275" spans="1:12" x14ac:dyDescent="0.2">
      <c r="A275" s="29">
        <v>42186</v>
      </c>
      <c r="B275" s="306">
        <v>1244</v>
      </c>
      <c r="C275" s="306">
        <v>5598</v>
      </c>
      <c r="D275" s="332">
        <v>9730</v>
      </c>
      <c r="E275" s="332">
        <v>50227</v>
      </c>
      <c r="F275" s="306">
        <v>25508</v>
      </c>
      <c r="G275" s="306">
        <v>124995</v>
      </c>
      <c r="H275" s="35">
        <v>1928</v>
      </c>
      <c r="I275" s="35">
        <v>11320</v>
      </c>
      <c r="J275" s="203"/>
      <c r="K275" s="180">
        <f t="shared" si="5"/>
        <v>38410</v>
      </c>
      <c r="L275" s="179"/>
    </row>
    <row r="276" spans="1:12" x14ac:dyDescent="0.2">
      <c r="A276" s="29">
        <v>42217</v>
      </c>
      <c r="B276" s="306">
        <v>0</v>
      </c>
      <c r="C276" s="306">
        <v>0</v>
      </c>
      <c r="D276" s="332">
        <v>14043</v>
      </c>
      <c r="E276" s="332">
        <v>118049</v>
      </c>
      <c r="F276" s="306">
        <v>102954</v>
      </c>
      <c r="G276" s="306">
        <v>544191</v>
      </c>
      <c r="H276" s="35">
        <v>8540</v>
      </c>
      <c r="I276" s="35">
        <v>61369</v>
      </c>
      <c r="J276" s="203"/>
      <c r="K276" s="180">
        <f t="shared" si="5"/>
        <v>125537</v>
      </c>
      <c r="L276" s="179"/>
    </row>
    <row r="277" spans="1:12" x14ac:dyDescent="0.2">
      <c r="A277" s="29">
        <v>42248</v>
      </c>
      <c r="B277" s="306">
        <v>0</v>
      </c>
      <c r="C277" s="306">
        <v>0</v>
      </c>
      <c r="D277" s="332">
        <v>3690</v>
      </c>
      <c r="E277" s="332">
        <v>16605</v>
      </c>
      <c r="F277" s="306">
        <v>14053</v>
      </c>
      <c r="G277" s="306">
        <v>77230</v>
      </c>
      <c r="H277" s="35">
        <v>1061</v>
      </c>
      <c r="I277" s="35">
        <v>4244</v>
      </c>
      <c r="J277" s="203"/>
      <c r="K277" s="180">
        <f t="shared" si="5"/>
        <v>18804</v>
      </c>
      <c r="L277" s="179"/>
    </row>
    <row r="278" spans="1:12" x14ac:dyDescent="0.2">
      <c r="A278" s="29">
        <v>42278</v>
      </c>
      <c r="B278" s="306">
        <v>24522</v>
      </c>
      <c r="C278" s="306">
        <v>177859</v>
      </c>
      <c r="D278" s="332">
        <v>9193</v>
      </c>
      <c r="E278" s="332">
        <v>45704</v>
      </c>
      <c r="F278" s="306">
        <v>17425</v>
      </c>
      <c r="G278" s="306">
        <v>77025</v>
      </c>
      <c r="H278" s="35">
        <v>688</v>
      </c>
      <c r="I278" s="35">
        <v>3096</v>
      </c>
      <c r="J278" s="203"/>
      <c r="K278" s="180">
        <f t="shared" si="5"/>
        <v>51828</v>
      </c>
      <c r="L278" s="179"/>
    </row>
    <row r="279" spans="1:12" x14ac:dyDescent="0.2">
      <c r="A279" s="29">
        <v>42309</v>
      </c>
      <c r="B279" s="306">
        <v>845</v>
      </c>
      <c r="C279" s="306">
        <v>4647</v>
      </c>
      <c r="D279" s="332">
        <v>3101</v>
      </c>
      <c r="E279" s="332">
        <v>17299</v>
      </c>
      <c r="F279" s="306">
        <v>21647</v>
      </c>
      <c r="G279" s="306">
        <v>117132</v>
      </c>
      <c r="H279" s="35">
        <v>7293</v>
      </c>
      <c r="I279" s="35">
        <v>52051</v>
      </c>
      <c r="J279" s="203"/>
      <c r="K279" s="180">
        <f t="shared" si="5"/>
        <v>32886</v>
      </c>
      <c r="L279" s="179"/>
    </row>
    <row r="280" spans="1:12" x14ac:dyDescent="0.2">
      <c r="A280" s="29">
        <v>42339</v>
      </c>
      <c r="B280" s="306">
        <v>14622</v>
      </c>
      <c r="C280" s="306">
        <v>145257</v>
      </c>
      <c r="D280" s="332">
        <v>10291</v>
      </c>
      <c r="E280" s="332">
        <v>65278</v>
      </c>
      <c r="F280" s="306">
        <v>21144</v>
      </c>
      <c r="G280" s="306">
        <v>114462</v>
      </c>
      <c r="H280" s="35">
        <v>9950</v>
      </c>
      <c r="I280" s="35">
        <v>69650</v>
      </c>
      <c r="J280" s="203"/>
      <c r="K280" s="180">
        <f t="shared" si="5"/>
        <v>56007</v>
      </c>
      <c r="L280" s="179"/>
    </row>
    <row r="281" spans="1:12" x14ac:dyDescent="0.2">
      <c r="A281" s="29">
        <v>42370</v>
      </c>
      <c r="B281" s="306">
        <v>220</v>
      </c>
      <c r="C281" s="306">
        <v>771</v>
      </c>
      <c r="D281" s="332">
        <v>198504</v>
      </c>
      <c r="E281" s="332">
        <v>1980915</v>
      </c>
      <c r="F281" s="306">
        <v>13567</v>
      </c>
      <c r="G281" s="306">
        <v>69184</v>
      </c>
      <c r="H281" s="35">
        <v>731</v>
      </c>
      <c r="I281" s="35">
        <v>3290</v>
      </c>
      <c r="J281" s="203"/>
      <c r="K281" s="180">
        <f t="shared" si="5"/>
        <v>213022</v>
      </c>
      <c r="L281" s="179"/>
    </row>
    <row r="282" spans="1:12" x14ac:dyDescent="0.2">
      <c r="A282" s="29">
        <v>42401</v>
      </c>
      <c r="B282" s="306">
        <v>22977</v>
      </c>
      <c r="C282" s="306">
        <v>228442</v>
      </c>
      <c r="D282" s="332">
        <v>13267</v>
      </c>
      <c r="E282" s="332">
        <v>119529</v>
      </c>
      <c r="F282" s="306">
        <v>9526</v>
      </c>
      <c r="G282" s="306">
        <v>45560</v>
      </c>
      <c r="H282" s="35">
        <v>12029</v>
      </c>
      <c r="I282" s="35">
        <v>77767</v>
      </c>
      <c r="J282" s="203"/>
      <c r="K282" s="180">
        <f t="shared" si="5"/>
        <v>57799</v>
      </c>
      <c r="L282" s="179"/>
    </row>
    <row r="283" spans="1:12" x14ac:dyDescent="0.2">
      <c r="A283" s="29">
        <v>42430</v>
      </c>
      <c r="B283" s="306">
        <v>4107</v>
      </c>
      <c r="C283" s="306">
        <v>28136</v>
      </c>
      <c r="D283" s="332">
        <v>157</v>
      </c>
      <c r="E283" s="332">
        <v>1570</v>
      </c>
      <c r="F283" s="306">
        <v>8135</v>
      </c>
      <c r="G283" s="306">
        <v>39330</v>
      </c>
      <c r="H283" s="35">
        <v>13179</v>
      </c>
      <c r="I283" s="35">
        <v>107101</v>
      </c>
      <c r="J283" s="203"/>
      <c r="K283" s="180">
        <f t="shared" si="5"/>
        <v>25578</v>
      </c>
      <c r="L283" s="179"/>
    </row>
    <row r="284" spans="1:12" x14ac:dyDescent="0.2">
      <c r="A284" s="29">
        <v>42461</v>
      </c>
      <c r="B284" s="306">
        <v>40771</v>
      </c>
      <c r="C284" s="306">
        <v>397476</v>
      </c>
      <c r="D284" s="332">
        <v>41617</v>
      </c>
      <c r="E284" s="332">
        <v>280123</v>
      </c>
      <c r="F284" s="306">
        <v>18258</v>
      </c>
      <c r="G284" s="306">
        <v>100141</v>
      </c>
      <c r="H284" s="35">
        <v>21419</v>
      </c>
      <c r="I284" s="35">
        <v>134059</v>
      </c>
      <c r="J284" s="203"/>
      <c r="K284" s="180">
        <f t="shared" si="5"/>
        <v>122065</v>
      </c>
      <c r="L284" s="179"/>
    </row>
    <row r="285" spans="1:12" x14ac:dyDescent="0.2">
      <c r="A285" s="29"/>
      <c r="B285" s="306"/>
      <c r="C285" s="306"/>
      <c r="D285" s="332"/>
      <c r="E285" s="332"/>
      <c r="F285" s="306"/>
      <c r="G285" s="306"/>
      <c r="H285" s="35"/>
      <c r="I285" s="35"/>
      <c r="J285" s="203"/>
      <c r="K285" s="180"/>
      <c r="L285" s="179"/>
    </row>
    <row r="286" spans="1:12" x14ac:dyDescent="0.2">
      <c r="A286" s="29"/>
      <c r="B286" s="35"/>
      <c r="C286" s="35"/>
      <c r="D286" s="35"/>
      <c r="E286" s="35"/>
      <c r="F286" s="306"/>
      <c r="G286" s="306"/>
      <c r="H286" s="35"/>
      <c r="I286" s="333"/>
      <c r="J286" s="203"/>
      <c r="K286" s="180"/>
      <c r="L286" s="179"/>
    </row>
    <row r="287" spans="1:12" x14ac:dyDescent="0.2">
      <c r="A287" s="28" t="s">
        <v>9</v>
      </c>
      <c r="B287" s="35">
        <f>AVERAGE(B5:B16)</f>
        <v>3840.0833333333335</v>
      </c>
      <c r="C287" s="35">
        <f t="shared" ref="C287:I287" si="6">AVERAGE(C5:C16)</f>
        <v>4589.833333333333</v>
      </c>
      <c r="D287" s="35">
        <f t="shared" si="6"/>
        <v>7911.75</v>
      </c>
      <c r="E287" s="35">
        <f t="shared" si="6"/>
        <v>8521.9166666666661</v>
      </c>
      <c r="F287" s="35">
        <f t="shared" si="6"/>
        <v>19273.166666666668</v>
      </c>
      <c r="G287" s="35">
        <f t="shared" si="6"/>
        <v>14460.416666666666</v>
      </c>
      <c r="H287" s="35">
        <f t="shared" si="6"/>
        <v>4569</v>
      </c>
      <c r="I287" s="35">
        <f t="shared" si="6"/>
        <v>4149.25</v>
      </c>
      <c r="J287" s="180"/>
      <c r="K287" s="187"/>
      <c r="L287" s="180"/>
    </row>
    <row r="288" spans="1:12" x14ac:dyDescent="0.2">
      <c r="A288" s="28" t="s">
        <v>10</v>
      </c>
      <c r="B288" s="35">
        <f>AVERAGE(B17:B28)</f>
        <v>14243.75</v>
      </c>
      <c r="C288" s="35">
        <f t="shared" ref="C288:I288" si="7">AVERAGE(C17:C28)</f>
        <v>27548</v>
      </c>
      <c r="D288" s="35">
        <f t="shared" si="7"/>
        <v>9089</v>
      </c>
      <c r="E288" s="35">
        <f t="shared" si="7"/>
        <v>7273</v>
      </c>
      <c r="F288" s="35">
        <f t="shared" si="7"/>
        <v>29577.666666666668</v>
      </c>
      <c r="G288" s="35">
        <f t="shared" si="7"/>
        <v>23658.416666666668</v>
      </c>
      <c r="H288" s="35">
        <f t="shared" si="7"/>
        <v>7634.166666666667</v>
      </c>
      <c r="I288" s="35">
        <f t="shared" si="7"/>
        <v>6637.666666666667</v>
      </c>
      <c r="J288" s="180"/>
      <c r="K288" s="187"/>
      <c r="L288" s="200"/>
    </row>
    <row r="289" spans="1:12" x14ac:dyDescent="0.2">
      <c r="A289" s="28" t="s">
        <v>11</v>
      </c>
      <c r="B289" s="35">
        <f>AVERAGE(B29:B40)</f>
        <v>5982.916666666667</v>
      </c>
      <c r="C289" s="35">
        <f t="shared" ref="C289:I289" si="8">AVERAGE(C29:C40)</f>
        <v>7632.833333333333</v>
      </c>
      <c r="D289" s="35">
        <f t="shared" si="8"/>
        <v>12454.333333333334</v>
      </c>
      <c r="E289" s="35">
        <f t="shared" si="8"/>
        <v>14592.083333333334</v>
      </c>
      <c r="F289" s="35">
        <f t="shared" si="8"/>
        <v>51713.583333333336</v>
      </c>
      <c r="G289" s="35">
        <f t="shared" si="8"/>
        <v>62975.083333333336</v>
      </c>
      <c r="H289" s="35">
        <f t="shared" si="8"/>
        <v>6208.583333333333</v>
      </c>
      <c r="I289" s="35">
        <f t="shared" si="8"/>
        <v>9236.3333333333339</v>
      </c>
      <c r="J289" s="180"/>
      <c r="K289" s="269"/>
      <c r="L289" s="200"/>
    </row>
    <row r="290" spans="1:12" x14ac:dyDescent="0.2">
      <c r="A290" s="28" t="s">
        <v>12</v>
      </c>
      <c r="B290" s="35">
        <f>AVERAGE(B41:B52)</f>
        <v>7401</v>
      </c>
      <c r="C290" s="35">
        <f t="shared" ref="C290:I290" si="9">AVERAGE(C41:C52)</f>
        <v>11382</v>
      </c>
      <c r="D290" s="35">
        <f t="shared" si="9"/>
        <v>6991.166666666667</v>
      </c>
      <c r="E290" s="35">
        <f t="shared" si="9"/>
        <v>7548.666666666667</v>
      </c>
      <c r="F290" s="35">
        <f t="shared" si="9"/>
        <v>33714.916666666664</v>
      </c>
      <c r="G290" s="35">
        <f t="shared" si="9"/>
        <v>31883.166666666668</v>
      </c>
      <c r="H290" s="35">
        <f t="shared" si="9"/>
        <v>8724.4166666666661</v>
      </c>
      <c r="I290" s="35">
        <f t="shared" si="9"/>
        <v>10698.916666666666</v>
      </c>
      <c r="J290" s="180"/>
      <c r="K290" s="269"/>
      <c r="L290" s="200"/>
    </row>
    <row r="291" spans="1:12" x14ac:dyDescent="0.2">
      <c r="A291" s="28" t="s">
        <v>13</v>
      </c>
      <c r="B291" s="35">
        <f>AVERAGE(B53:B64)</f>
        <v>8324.8333333333339</v>
      </c>
      <c r="C291" s="35">
        <f t="shared" ref="C291:I291" si="10">AVERAGE(C53:C64)</f>
        <v>12204</v>
      </c>
      <c r="D291" s="35">
        <f t="shared" si="10"/>
        <v>9341.1666666666661</v>
      </c>
      <c r="E291" s="35">
        <f t="shared" si="10"/>
        <v>10886.083333333334</v>
      </c>
      <c r="F291" s="35">
        <f t="shared" si="10"/>
        <v>19005.25</v>
      </c>
      <c r="G291" s="35">
        <f t="shared" si="10"/>
        <v>19974</v>
      </c>
      <c r="H291" s="35">
        <f t="shared" si="10"/>
        <v>7786.416666666667</v>
      </c>
      <c r="I291" s="35">
        <f t="shared" si="10"/>
        <v>10343.75</v>
      </c>
      <c r="J291" s="180"/>
      <c r="K291" s="269"/>
      <c r="L291" s="200"/>
    </row>
    <row r="292" spans="1:12" x14ac:dyDescent="0.2">
      <c r="A292" s="28" t="s">
        <v>14</v>
      </c>
      <c r="B292" s="35">
        <f>AVERAGE(B65:B76)</f>
        <v>7065.166666666667</v>
      </c>
      <c r="C292" s="35">
        <f t="shared" ref="C292:I292" si="11">AVERAGE(C65:C76)</f>
        <v>12456.75</v>
      </c>
      <c r="D292" s="35">
        <f t="shared" si="11"/>
        <v>8364.5</v>
      </c>
      <c r="E292" s="35">
        <f t="shared" si="11"/>
        <v>13279.583333333334</v>
      </c>
      <c r="F292" s="35">
        <f t="shared" si="11"/>
        <v>18962.166666666668</v>
      </c>
      <c r="G292" s="35">
        <f t="shared" si="11"/>
        <v>21669.333333333332</v>
      </c>
      <c r="H292" s="35">
        <f t="shared" si="11"/>
        <v>6520.666666666667</v>
      </c>
      <c r="I292" s="35">
        <f t="shared" si="11"/>
        <v>7928.083333333333</v>
      </c>
      <c r="J292" s="180"/>
      <c r="K292" s="269"/>
      <c r="L292" s="200"/>
    </row>
    <row r="293" spans="1:12" x14ac:dyDescent="0.2">
      <c r="A293" s="28" t="s">
        <v>15</v>
      </c>
      <c r="B293" s="35">
        <f>AVERAGE(B77:B88)</f>
        <v>9990.25</v>
      </c>
      <c r="C293" s="35">
        <f t="shared" ref="C293:I293" si="12">AVERAGE(C77:C88)</f>
        <v>20132</v>
      </c>
      <c r="D293" s="35">
        <f t="shared" si="12"/>
        <v>26515.833333333332</v>
      </c>
      <c r="E293" s="35">
        <f t="shared" si="12"/>
        <v>89936.583333333328</v>
      </c>
      <c r="F293" s="35">
        <f t="shared" si="12"/>
        <v>8909.75</v>
      </c>
      <c r="G293" s="35">
        <f t="shared" si="12"/>
        <v>11261.833333333334</v>
      </c>
      <c r="H293" s="35">
        <f t="shared" si="12"/>
        <v>7421.75</v>
      </c>
      <c r="I293" s="35">
        <f t="shared" si="12"/>
        <v>9889.5833333333339</v>
      </c>
      <c r="J293" s="180"/>
      <c r="K293" s="269"/>
      <c r="L293" s="200"/>
    </row>
    <row r="294" spans="1:12" x14ac:dyDescent="0.2">
      <c r="A294" s="28" t="s">
        <v>16</v>
      </c>
      <c r="B294" s="35">
        <f>AVERAGE(B89:B100)</f>
        <v>4690.666666666667</v>
      </c>
      <c r="C294" s="35">
        <f t="shared" ref="C294:I294" si="13">AVERAGE(C89:C100)</f>
        <v>8566.1666666666661</v>
      </c>
      <c r="D294" s="35">
        <f t="shared" si="13"/>
        <v>7060.75</v>
      </c>
      <c r="E294" s="35">
        <f t="shared" si="13"/>
        <v>28239.25</v>
      </c>
      <c r="F294" s="35">
        <f t="shared" si="13"/>
        <v>14173.083333333334</v>
      </c>
      <c r="G294" s="35">
        <f t="shared" si="13"/>
        <v>18105.833333333332</v>
      </c>
      <c r="H294" s="35">
        <f t="shared" si="13"/>
        <v>2261.8333333333335</v>
      </c>
      <c r="I294" s="35">
        <f t="shared" si="13"/>
        <v>3139.25</v>
      </c>
      <c r="J294" s="180"/>
      <c r="K294" s="180"/>
      <c r="L294" s="200"/>
    </row>
    <row r="295" spans="1:12" x14ac:dyDescent="0.2">
      <c r="A295" s="28" t="s">
        <v>17</v>
      </c>
      <c r="B295" s="35">
        <f>AVERAGE(B101:B112)</f>
        <v>11529.75</v>
      </c>
      <c r="C295" s="35">
        <f t="shared" ref="C295:I295" si="14">AVERAGE(C101:C112)</f>
        <v>23872.666666666668</v>
      </c>
      <c r="D295" s="35">
        <f t="shared" si="14"/>
        <v>3186</v>
      </c>
      <c r="E295" s="35">
        <f t="shared" si="14"/>
        <v>4859.333333333333</v>
      </c>
      <c r="F295" s="35">
        <f t="shared" si="14"/>
        <v>11034</v>
      </c>
      <c r="G295" s="35">
        <f t="shared" si="14"/>
        <v>16001.25</v>
      </c>
      <c r="H295" s="35">
        <f t="shared" si="14"/>
        <v>2507</v>
      </c>
      <c r="I295" s="35">
        <f t="shared" si="14"/>
        <v>2968.8333333333335</v>
      </c>
      <c r="J295" s="182"/>
      <c r="K295" s="182"/>
      <c r="L295" s="35"/>
    </row>
    <row r="296" spans="1:12" x14ac:dyDescent="0.2">
      <c r="A296" s="28" t="s">
        <v>18</v>
      </c>
      <c r="B296" s="35">
        <f>AVERAGE(B113:B124)</f>
        <v>4412.583333333333</v>
      </c>
      <c r="C296" s="35">
        <f t="shared" ref="C296:I296" si="15">AVERAGE(C113:C124)</f>
        <v>10190.5</v>
      </c>
      <c r="D296" s="35">
        <f t="shared" si="15"/>
        <v>10516.583333333334</v>
      </c>
      <c r="E296" s="35">
        <f t="shared" si="15"/>
        <v>24836.833333333332</v>
      </c>
      <c r="F296" s="35">
        <f t="shared" si="15"/>
        <v>13680.166666666666</v>
      </c>
      <c r="G296" s="35">
        <f t="shared" si="15"/>
        <v>25362.833333333332</v>
      </c>
      <c r="H296" s="35">
        <f t="shared" si="15"/>
        <v>3559.5</v>
      </c>
      <c r="I296" s="35">
        <f t="shared" si="15"/>
        <v>5344.333333333333</v>
      </c>
      <c r="J296" s="182"/>
      <c r="K296" s="182"/>
      <c r="L296" s="35"/>
    </row>
    <row r="297" spans="1:12" x14ac:dyDescent="0.2">
      <c r="A297" s="28" t="s">
        <v>19</v>
      </c>
      <c r="B297" s="35">
        <f>AVERAGE(B125:B136)</f>
        <v>2711.0833333333335</v>
      </c>
      <c r="C297" s="35">
        <f t="shared" ref="C297:I297" si="16">AVERAGE(C125:C136)</f>
        <v>5636.166666666667</v>
      </c>
      <c r="D297" s="35">
        <f t="shared" si="16"/>
        <v>11288.083333333334</v>
      </c>
      <c r="E297" s="35">
        <f t="shared" si="16"/>
        <v>58835.75</v>
      </c>
      <c r="F297" s="35">
        <f t="shared" si="16"/>
        <v>14080.916666666666</v>
      </c>
      <c r="G297" s="35">
        <f t="shared" si="16"/>
        <v>19439.166666666668</v>
      </c>
      <c r="H297" s="35">
        <f t="shared" si="16"/>
        <v>2315</v>
      </c>
      <c r="I297" s="35">
        <f t="shared" si="16"/>
        <v>4410.916666666667</v>
      </c>
      <c r="J297" s="182"/>
      <c r="K297" s="182"/>
      <c r="L297" s="35"/>
    </row>
    <row r="298" spans="1:12" x14ac:dyDescent="0.2">
      <c r="A298" s="28" t="s">
        <v>20</v>
      </c>
      <c r="B298" s="35">
        <f>AVERAGE(B137:B148)</f>
        <v>6691.416666666667</v>
      </c>
      <c r="C298" s="35">
        <f t="shared" ref="C298:I298" si="17">AVERAGE(C137:C148)</f>
        <v>15010.916666666666</v>
      </c>
      <c r="D298" s="35">
        <f t="shared" si="17"/>
        <v>7099.083333333333</v>
      </c>
      <c r="E298" s="35">
        <f t="shared" si="17"/>
        <v>28198.75</v>
      </c>
      <c r="F298" s="35">
        <f t="shared" si="17"/>
        <v>15809</v>
      </c>
      <c r="G298" s="35">
        <f t="shared" si="17"/>
        <v>28292.416666666668</v>
      </c>
      <c r="H298" s="35">
        <f t="shared" si="17"/>
        <v>1419.0833333333333</v>
      </c>
      <c r="I298" s="35">
        <f t="shared" si="17"/>
        <v>3187.8333333333335</v>
      </c>
      <c r="J298" s="182"/>
      <c r="K298" s="182"/>
      <c r="L298" s="35"/>
    </row>
    <row r="299" spans="1:12" x14ac:dyDescent="0.2">
      <c r="A299" s="28" t="s">
        <v>21</v>
      </c>
      <c r="B299" s="35">
        <f>AVERAGE(B149:B160)</f>
        <v>5342.583333333333</v>
      </c>
      <c r="C299" s="35">
        <f t="shared" ref="C299:I299" si="18">AVERAGE(C149:C160)</f>
        <v>12175.833333333334</v>
      </c>
      <c r="D299" s="35">
        <f t="shared" si="18"/>
        <v>13125.25</v>
      </c>
      <c r="E299" s="35">
        <f t="shared" si="18"/>
        <v>39097.666666666664</v>
      </c>
      <c r="F299" s="35">
        <f t="shared" si="18"/>
        <v>30065.666666666668</v>
      </c>
      <c r="G299" s="35">
        <f t="shared" si="18"/>
        <v>55472.5</v>
      </c>
      <c r="H299" s="35">
        <f t="shared" si="18"/>
        <v>5841.083333333333</v>
      </c>
      <c r="I299" s="35">
        <f t="shared" si="18"/>
        <v>14887.666666666666</v>
      </c>
      <c r="J299" s="182"/>
      <c r="K299" s="182"/>
      <c r="L299" s="35"/>
    </row>
    <row r="300" spans="1:12" x14ac:dyDescent="0.2">
      <c r="A300" s="28" t="s">
        <v>22</v>
      </c>
      <c r="B300" s="35">
        <f>AVERAGE(B161:B172)</f>
        <v>13978.25</v>
      </c>
      <c r="C300" s="35">
        <f t="shared" ref="C300:I300" si="19">AVERAGE(C161:C172)</f>
        <v>53851.083333333336</v>
      </c>
      <c r="D300" s="35">
        <f t="shared" si="19"/>
        <v>9684.8333333333339</v>
      </c>
      <c r="E300" s="35">
        <f t="shared" si="19"/>
        <v>32899.916666666664</v>
      </c>
      <c r="F300" s="35">
        <f t="shared" si="19"/>
        <v>37507.5</v>
      </c>
      <c r="G300" s="35">
        <f t="shared" si="19"/>
        <v>90039.166666666672</v>
      </c>
      <c r="H300" s="35">
        <f t="shared" si="19"/>
        <v>2317.0833333333335</v>
      </c>
      <c r="I300" s="35">
        <f t="shared" si="19"/>
        <v>6535</v>
      </c>
      <c r="J300" s="182"/>
      <c r="K300" s="182"/>
      <c r="L300" s="35"/>
    </row>
    <row r="301" spans="1:12" x14ac:dyDescent="0.2">
      <c r="A301" s="28" t="s">
        <v>23</v>
      </c>
      <c r="B301" s="35">
        <f>AVERAGE(B173:B184)</f>
        <v>10468</v>
      </c>
      <c r="C301" s="35">
        <f t="shared" ref="C301:I301" si="20">AVERAGE(C173:C184)</f>
        <v>46490.833333333336</v>
      </c>
      <c r="D301" s="35">
        <f t="shared" si="20"/>
        <v>16172.166666666666</v>
      </c>
      <c r="E301" s="35">
        <f t="shared" si="20"/>
        <v>71490</v>
      </c>
      <c r="F301" s="35">
        <f t="shared" si="20"/>
        <v>32661.916666666668</v>
      </c>
      <c r="G301" s="35">
        <f t="shared" si="20"/>
        <v>88731.916666666672</v>
      </c>
      <c r="H301" s="35">
        <f t="shared" si="20"/>
        <v>2456.3333333333335</v>
      </c>
      <c r="I301" s="35">
        <f t="shared" si="20"/>
        <v>9256.4166666666661</v>
      </c>
      <c r="J301" s="182"/>
      <c r="K301" s="182"/>
      <c r="L301" s="35"/>
    </row>
    <row r="302" spans="1:12" x14ac:dyDescent="0.2">
      <c r="A302" s="28" t="s">
        <v>24</v>
      </c>
      <c r="B302" s="35">
        <f>AVERAGE(B185:B196)</f>
        <v>20702.416666666668</v>
      </c>
      <c r="C302" s="35">
        <f t="shared" ref="C302:I302" si="21">AVERAGE(C185:C196)</f>
        <v>99056.25</v>
      </c>
      <c r="D302" s="35">
        <f t="shared" si="21"/>
        <v>22294</v>
      </c>
      <c r="E302" s="35">
        <f t="shared" si="21"/>
        <v>118539.16666666667</v>
      </c>
      <c r="F302" s="35">
        <f t="shared" si="21"/>
        <v>47463.75</v>
      </c>
      <c r="G302" s="35">
        <f t="shared" si="21"/>
        <v>146946.25</v>
      </c>
      <c r="H302" s="35">
        <f t="shared" si="21"/>
        <v>1271.25</v>
      </c>
      <c r="I302" s="35">
        <f t="shared" si="21"/>
        <v>5552.416666666667</v>
      </c>
      <c r="J302" s="182"/>
      <c r="K302" s="182"/>
      <c r="L302" s="35"/>
    </row>
    <row r="303" spans="1:12" x14ac:dyDescent="0.2">
      <c r="A303" s="28" t="s">
        <v>25</v>
      </c>
      <c r="B303" s="35">
        <f>AVERAGE(B197:B208)</f>
        <v>15723.833333333334</v>
      </c>
      <c r="C303" s="35">
        <f t="shared" ref="C303:I303" si="22">AVERAGE(C197:C208)</f>
        <v>88906.916666666672</v>
      </c>
      <c r="D303" s="35">
        <f t="shared" si="22"/>
        <v>12915.75</v>
      </c>
      <c r="E303" s="35">
        <f t="shared" si="22"/>
        <v>69732.25</v>
      </c>
      <c r="F303" s="35">
        <f t="shared" si="22"/>
        <v>26641.916666666668</v>
      </c>
      <c r="G303" s="35">
        <f t="shared" si="22"/>
        <v>94567.833333333328</v>
      </c>
      <c r="H303" s="35">
        <f t="shared" si="22"/>
        <v>5853.416666666667</v>
      </c>
      <c r="I303" s="35">
        <f t="shared" si="22"/>
        <v>29423.416666666668</v>
      </c>
      <c r="J303" s="182"/>
      <c r="K303" s="182"/>
      <c r="L303" s="35"/>
    </row>
    <row r="304" spans="1:12" x14ac:dyDescent="0.2">
      <c r="A304" s="28" t="s">
        <v>389</v>
      </c>
      <c r="B304" s="35">
        <f>AVERAGE(B209:B220)</f>
        <v>9268.5</v>
      </c>
      <c r="C304" s="35">
        <f t="shared" ref="C304:I304" si="23">AVERAGE(C209:C220)</f>
        <v>65719.666666666672</v>
      </c>
      <c r="D304" s="35">
        <f t="shared" si="23"/>
        <v>4207</v>
      </c>
      <c r="E304" s="35">
        <f t="shared" si="23"/>
        <v>23878</v>
      </c>
      <c r="F304" s="35">
        <f t="shared" si="23"/>
        <v>19789.833333333332</v>
      </c>
      <c r="G304" s="35">
        <f t="shared" si="23"/>
        <v>78350.416666666672</v>
      </c>
      <c r="H304" s="35">
        <f t="shared" si="23"/>
        <v>8493.75</v>
      </c>
      <c r="I304" s="35">
        <f t="shared" si="23"/>
        <v>51534</v>
      </c>
      <c r="J304" s="182"/>
      <c r="K304" s="182"/>
      <c r="L304" s="35"/>
    </row>
    <row r="305" spans="1:12" x14ac:dyDescent="0.2">
      <c r="A305" s="28" t="s">
        <v>421</v>
      </c>
      <c r="B305" s="35">
        <f>AVERAGE(B221:B232)</f>
        <v>9726.0833333333339</v>
      </c>
      <c r="C305" s="35">
        <f t="shared" ref="C305:H305" si="24">AVERAGE(C221:C232)</f>
        <v>66793.083333333328</v>
      </c>
      <c r="D305" s="35">
        <f t="shared" si="24"/>
        <v>15873.5</v>
      </c>
      <c r="E305" s="35">
        <f t="shared" si="24"/>
        <v>96060.333333333328</v>
      </c>
      <c r="F305" s="35">
        <f t="shared" si="24"/>
        <v>31643.833333333332</v>
      </c>
      <c r="G305" s="35">
        <f t="shared" si="24"/>
        <v>124647.66666666667</v>
      </c>
      <c r="H305" s="35">
        <f t="shared" si="24"/>
        <v>13671.583333333334</v>
      </c>
      <c r="I305" s="35">
        <f>AVERAGE(I221:I232)</f>
        <v>95800.833333333328</v>
      </c>
      <c r="J305" s="182"/>
      <c r="K305" s="182"/>
      <c r="L305" s="35"/>
    </row>
    <row r="306" spans="1:12" x14ac:dyDescent="0.2">
      <c r="A306" s="28" t="s">
        <v>456</v>
      </c>
      <c r="B306" s="35">
        <f>AVERAGE(B233:B244)</f>
        <v>4297.916666666667</v>
      </c>
      <c r="C306" s="35">
        <f t="shared" ref="C306:I306" si="25">AVERAGE(C233:C244)</f>
        <v>31424.666666666668</v>
      </c>
      <c r="D306" s="35">
        <f t="shared" si="25"/>
        <v>10522.666666666666</v>
      </c>
      <c r="E306" s="35">
        <f t="shared" si="25"/>
        <v>71320.166666666672</v>
      </c>
      <c r="F306" s="35">
        <f t="shared" si="25"/>
        <v>33712.833333333336</v>
      </c>
      <c r="G306" s="35">
        <f t="shared" si="25"/>
        <v>143682.75</v>
      </c>
      <c r="H306" s="35">
        <f t="shared" si="25"/>
        <v>7408</v>
      </c>
      <c r="I306" s="35">
        <f t="shared" si="25"/>
        <v>40232.916666666664</v>
      </c>
      <c r="L306" s="28" t="s">
        <v>663</v>
      </c>
    </row>
    <row r="307" spans="1:12" x14ac:dyDescent="0.2">
      <c r="A307" s="28" t="s">
        <v>480</v>
      </c>
      <c r="B307" s="35">
        <f>AVERAGE(B245:B256)</f>
        <v>9519.25</v>
      </c>
      <c r="C307" s="35">
        <f t="shared" ref="C307:I307" si="26">AVERAGE(C245:C256)</f>
        <v>66385.666666666672</v>
      </c>
      <c r="D307" s="35">
        <f t="shared" si="26"/>
        <v>15437.583333333334</v>
      </c>
      <c r="E307" s="35">
        <f t="shared" si="26"/>
        <v>118766.58333333333</v>
      </c>
      <c r="F307" s="35">
        <f t="shared" si="26"/>
        <v>30493.333333333332</v>
      </c>
      <c r="G307" s="35">
        <f t="shared" si="26"/>
        <v>132658.66666666666</v>
      </c>
      <c r="H307" s="35">
        <f t="shared" si="26"/>
        <v>9492.8333333333339</v>
      </c>
      <c r="I307" s="35">
        <f t="shared" si="26"/>
        <v>59863.333333333336</v>
      </c>
    </row>
    <row r="308" spans="1:12" x14ac:dyDescent="0.2">
      <c r="A308" s="28" t="s">
        <v>508</v>
      </c>
      <c r="B308" s="35">
        <f>AVERAGE(B257:B268)</f>
        <v>18323.166666666668</v>
      </c>
      <c r="C308" s="35">
        <f t="shared" ref="C308:I308" si="27">AVERAGE(C257:C268)</f>
        <v>156682.75</v>
      </c>
      <c r="D308" s="35">
        <f t="shared" si="27"/>
        <v>5468.166666666667</v>
      </c>
      <c r="E308" s="35">
        <f t="shared" si="27"/>
        <v>41667.083333333336</v>
      </c>
      <c r="F308" s="35">
        <f t="shared" si="27"/>
        <v>35414.25</v>
      </c>
      <c r="G308" s="35">
        <f t="shared" si="27"/>
        <v>175503.83333333334</v>
      </c>
      <c r="H308" s="35">
        <f t="shared" si="27"/>
        <v>6227.75</v>
      </c>
      <c r="I308" s="35">
        <f t="shared" si="27"/>
        <v>37682.666666666664</v>
      </c>
    </row>
    <row r="309" spans="1:12" x14ac:dyDescent="0.2">
      <c r="A309" s="28" t="s">
        <v>552</v>
      </c>
      <c r="B309" s="35">
        <f>AVERAGE(B269:B280)</f>
        <v>5655.666666666667</v>
      </c>
      <c r="C309" s="35">
        <f t="shared" ref="C309:I309" si="28">AVERAGE(C269:C280)</f>
        <v>48127.666666666664</v>
      </c>
      <c r="D309" s="35">
        <f t="shared" si="28"/>
        <v>11037.25</v>
      </c>
      <c r="E309" s="35">
        <f t="shared" si="28"/>
        <v>85091.666666666672</v>
      </c>
      <c r="F309" s="35">
        <f t="shared" si="28"/>
        <v>24563</v>
      </c>
      <c r="G309" s="35">
        <f t="shared" si="28"/>
        <v>120210.91666666667</v>
      </c>
      <c r="H309" s="35">
        <f t="shared" si="28"/>
        <v>5650.916666666667</v>
      </c>
      <c r="I309" s="35">
        <f t="shared" si="28"/>
        <v>45373.833333333336</v>
      </c>
    </row>
    <row r="310" spans="1:12" x14ac:dyDescent="0.2">
      <c r="A310" s="28" t="s">
        <v>647</v>
      </c>
      <c r="B310" s="35">
        <f>AVERAGE(B281:B284)</f>
        <v>17018.75</v>
      </c>
      <c r="C310" s="35">
        <f t="shared" ref="C310:I310" si="29">AVERAGE(C281:C284)</f>
        <v>163706.25</v>
      </c>
      <c r="D310" s="35">
        <f t="shared" si="29"/>
        <v>63386.25</v>
      </c>
      <c r="E310" s="35">
        <f t="shared" si="29"/>
        <v>595534.25</v>
      </c>
      <c r="F310" s="35">
        <f t="shared" si="29"/>
        <v>12371.5</v>
      </c>
      <c r="G310" s="35">
        <f t="shared" si="29"/>
        <v>63553.75</v>
      </c>
      <c r="H310" s="35">
        <f t="shared" si="29"/>
        <v>11839.5</v>
      </c>
      <c r="I310" s="35">
        <f t="shared" si="29"/>
        <v>80554.25</v>
      </c>
    </row>
    <row r="311" spans="1:12" x14ac:dyDescent="0.2">
      <c r="B311" s="35"/>
      <c r="C311" s="35"/>
      <c r="D311" s="35"/>
      <c r="E311" s="35"/>
      <c r="F311" s="35"/>
      <c r="G311" s="35"/>
      <c r="H311" s="35"/>
      <c r="I311" s="35"/>
    </row>
    <row r="313" spans="1:12" ht="15.75" customHeight="1" x14ac:dyDescent="0.2">
      <c r="A313" s="36" t="s">
        <v>83</v>
      </c>
      <c r="B313" s="37">
        <f>(B288-B287)/B287*100</f>
        <v>270.9229400403637</v>
      </c>
      <c r="C313" s="37">
        <f t="shared" ref="C313:I313" si="30">(C288-C287)/C287*100</f>
        <v>500.19608555139985</v>
      </c>
      <c r="D313" s="37">
        <f t="shared" si="30"/>
        <v>14.879767434511958</v>
      </c>
      <c r="E313" s="37">
        <f t="shared" si="30"/>
        <v>-14.655349442124713</v>
      </c>
      <c r="F313" s="37">
        <f t="shared" si="30"/>
        <v>53.465526336270628</v>
      </c>
      <c r="G313" s="37">
        <f t="shared" si="30"/>
        <v>63.608125630312649</v>
      </c>
      <c r="H313" s="37">
        <f t="shared" si="30"/>
        <v>67.086160356022475</v>
      </c>
      <c r="I313" s="37">
        <f t="shared" si="30"/>
        <v>59.972685826755843</v>
      </c>
      <c r="K313" s="183"/>
      <c r="L313" s="37"/>
    </row>
    <row r="314" spans="1:12" ht="15" customHeight="1" x14ac:dyDescent="0.2">
      <c r="A314" s="36" t="s">
        <v>84</v>
      </c>
      <c r="B314" s="37">
        <f>(B289-B288)/B288*100</f>
        <v>-57.996197162498163</v>
      </c>
      <c r="C314" s="37">
        <f t="shared" ref="C314:I315" si="31">(C289-C288)/C288*100</f>
        <v>-72.292604423793634</v>
      </c>
      <c r="D314" s="37">
        <f t="shared" si="31"/>
        <v>37.026442219532775</v>
      </c>
      <c r="E314" s="37">
        <f t="shared" si="31"/>
        <v>100.63362207250562</v>
      </c>
      <c r="F314" s="37">
        <f t="shared" si="31"/>
        <v>74.839969346240977</v>
      </c>
      <c r="G314" s="37">
        <f t="shared" si="31"/>
        <v>166.18469114233486</v>
      </c>
      <c r="H314" s="37">
        <f t="shared" si="31"/>
        <v>-18.673725575810508</v>
      </c>
      <c r="I314" s="37">
        <f t="shared" si="31"/>
        <v>39.150303821624064</v>
      </c>
      <c r="K314" s="183"/>
      <c r="L314" s="37"/>
    </row>
    <row r="315" spans="1:12" ht="15.75" customHeight="1" x14ac:dyDescent="0.2">
      <c r="A315" s="36" t="s">
        <v>85</v>
      </c>
      <c r="B315" s="37">
        <f>(B290-B289)/B289*100</f>
        <v>23.702207674629147</v>
      </c>
      <c r="C315" s="37">
        <f t="shared" si="31"/>
        <v>49.118937921697935</v>
      </c>
      <c r="D315" s="37">
        <f t="shared" si="31"/>
        <v>-43.865588951636646</v>
      </c>
      <c r="E315" s="37">
        <f t="shared" si="31"/>
        <v>-48.268753033893951</v>
      </c>
      <c r="F315" s="37">
        <f t="shared" si="31"/>
        <v>-34.804524278759779</v>
      </c>
      <c r="G315" s="37">
        <f t="shared" ref="G315:I315" si="32">(G290-G289)/G289*100</f>
        <v>-49.371775345010796</v>
      </c>
      <c r="H315" s="37">
        <f t="shared" si="32"/>
        <v>40.521858180207502</v>
      </c>
      <c r="I315" s="37">
        <f t="shared" si="32"/>
        <v>15.835107726731373</v>
      </c>
      <c r="J315" s="183"/>
      <c r="K315" s="183"/>
      <c r="L315" s="37"/>
    </row>
    <row r="316" spans="1:12" ht="15.75" customHeight="1" x14ac:dyDescent="0.2">
      <c r="A316" s="36" t="s">
        <v>86</v>
      </c>
      <c r="B316" s="37">
        <f t="shared" ref="B316:I319" si="33">(B291-B290)/B290*100</f>
        <v>12.482547403504039</v>
      </c>
      <c r="C316" s="37">
        <f t="shared" si="33"/>
        <v>7.2219293621507639</v>
      </c>
      <c r="D316" s="37">
        <f t="shared" si="33"/>
        <v>33.613846043817183</v>
      </c>
      <c r="E316" s="37">
        <f t="shared" si="33"/>
        <v>44.212002119579616</v>
      </c>
      <c r="F316" s="37">
        <f t="shared" si="33"/>
        <v>-43.629550718153929</v>
      </c>
      <c r="G316" s="37">
        <f t="shared" si="33"/>
        <v>-37.352521445485863</v>
      </c>
      <c r="H316" s="37">
        <f t="shared" si="33"/>
        <v>-10.751435148481741</v>
      </c>
      <c r="I316" s="37">
        <f t="shared" si="33"/>
        <v>-3.3196507434553291</v>
      </c>
      <c r="J316" s="183"/>
      <c r="K316" s="183"/>
      <c r="L316" s="37"/>
    </row>
    <row r="317" spans="1:12" ht="15" customHeight="1" x14ac:dyDescent="0.2">
      <c r="A317" s="36" t="s">
        <v>87</v>
      </c>
      <c r="B317" s="37">
        <f t="shared" si="33"/>
        <v>-15.131434062744001</v>
      </c>
      <c r="C317" s="37">
        <f t="shared" si="33"/>
        <v>2.0710422812192721</v>
      </c>
      <c r="D317" s="37">
        <f t="shared" ref="D317:I317" si="34">(D292-D291)/D291*100</f>
        <v>-10.455510553642473</v>
      </c>
      <c r="E317" s="37">
        <f t="shared" si="34"/>
        <v>21.9867874120628</v>
      </c>
      <c r="F317" s="37">
        <f t="shared" si="34"/>
        <v>-0.2266917474557405</v>
      </c>
      <c r="G317" s="37">
        <f t="shared" si="34"/>
        <v>8.4877006775474726</v>
      </c>
      <c r="H317" s="37">
        <f t="shared" si="34"/>
        <v>-16.255872941126107</v>
      </c>
      <c r="I317" s="37">
        <f t="shared" si="34"/>
        <v>-23.353877139979861</v>
      </c>
      <c r="J317" s="183"/>
      <c r="K317" s="183"/>
      <c r="L317" s="37"/>
    </row>
    <row r="318" spans="1:12" ht="15" customHeight="1" x14ac:dyDescent="0.2">
      <c r="A318" s="36" t="s">
        <v>88</v>
      </c>
      <c r="B318" s="37">
        <f t="shared" si="33"/>
        <v>41.401476728550868</v>
      </c>
      <c r="C318" s="37">
        <f t="shared" si="33"/>
        <v>61.615188552391274</v>
      </c>
      <c r="D318" s="37">
        <f t="shared" ref="D318:I318" si="35">(D293-D292)/D292*100</f>
        <v>217.0044035307948</v>
      </c>
      <c r="E318" s="37">
        <f t="shared" si="35"/>
        <v>577.25455743465841</v>
      </c>
      <c r="F318" s="37">
        <f t="shared" si="35"/>
        <v>-53.013017148181028</v>
      </c>
      <c r="G318" s="37">
        <f t="shared" si="35"/>
        <v>-48.028704159488058</v>
      </c>
      <c r="H318" s="37">
        <f t="shared" si="35"/>
        <v>13.818883549739287</v>
      </c>
      <c r="I318" s="37">
        <f t="shared" si="35"/>
        <v>24.741162744253035</v>
      </c>
      <c r="J318" s="183"/>
      <c r="K318" s="183"/>
      <c r="L318" s="37"/>
    </row>
    <row r="319" spans="1:12" ht="16.5" customHeight="1" x14ac:dyDescent="0.2">
      <c r="A319" s="36" t="s">
        <v>89</v>
      </c>
      <c r="B319" s="37">
        <f t="shared" si="33"/>
        <v>-53.047554699165012</v>
      </c>
      <c r="C319" s="37">
        <f t="shared" ref="C319:I319" si="36">(C294-C293)/C293*100</f>
        <v>-57.449996688522418</v>
      </c>
      <c r="D319" s="37">
        <f t="shared" si="36"/>
        <v>-73.3715704453314</v>
      </c>
      <c r="E319" s="37">
        <f t="shared" si="36"/>
        <v>-68.600930841083397</v>
      </c>
      <c r="F319" s="37">
        <f t="shared" si="36"/>
        <v>59.073861032389615</v>
      </c>
      <c r="G319" s="37">
        <f t="shared" si="36"/>
        <v>60.771632801053684</v>
      </c>
      <c r="H319" s="37">
        <f t="shared" si="36"/>
        <v>-69.524258654180841</v>
      </c>
      <c r="I319" s="37">
        <f t="shared" si="36"/>
        <v>-68.257004423846652</v>
      </c>
      <c r="J319" s="183"/>
      <c r="K319" s="183"/>
      <c r="L319" s="37"/>
    </row>
    <row r="320" spans="1:12" ht="17.25" customHeight="1" x14ac:dyDescent="0.2">
      <c r="A320" s="36" t="s">
        <v>90</v>
      </c>
      <c r="B320" s="37">
        <f t="shared" ref="B320:I320" si="37">(B295-B294)/B294*100</f>
        <v>145.8019471290506</v>
      </c>
      <c r="C320" s="37">
        <f t="shared" si="37"/>
        <v>178.68552639259104</v>
      </c>
      <c r="D320" s="37">
        <f t="shared" si="37"/>
        <v>-54.877314732854153</v>
      </c>
      <c r="E320" s="37">
        <f t="shared" si="37"/>
        <v>-82.792271985504811</v>
      </c>
      <c r="F320" s="37">
        <f t="shared" si="37"/>
        <v>-22.148203460785414</v>
      </c>
      <c r="G320" s="37">
        <f t="shared" si="37"/>
        <v>-11.623786072628521</v>
      </c>
      <c r="H320" s="37">
        <f t="shared" si="37"/>
        <v>10.839289661778786</v>
      </c>
      <c r="I320" s="37">
        <f t="shared" si="37"/>
        <v>-5.428579013033894</v>
      </c>
      <c r="J320" s="183"/>
      <c r="K320" s="183"/>
      <c r="L320" s="37"/>
    </row>
    <row r="321" spans="1:12" ht="14.25" customHeight="1" x14ac:dyDescent="0.2">
      <c r="A321" s="36" t="s">
        <v>91</v>
      </c>
      <c r="B321" s="37">
        <f t="shared" ref="B321:I321" si="38">(B296-B295)/B295*100</f>
        <v>-61.72871629191151</v>
      </c>
      <c r="C321" s="37">
        <f t="shared" si="38"/>
        <v>-57.313105643832564</v>
      </c>
      <c r="D321" s="37">
        <f t="shared" si="38"/>
        <v>230.08736137267212</v>
      </c>
      <c r="E321" s="37">
        <f t="shared" si="38"/>
        <v>411.11606530388258</v>
      </c>
      <c r="F321" s="37">
        <f t="shared" si="38"/>
        <v>23.981934626306561</v>
      </c>
      <c r="G321" s="37">
        <f t="shared" si="38"/>
        <v>58.505325104809515</v>
      </c>
      <c r="H321" s="37">
        <f t="shared" si="38"/>
        <v>41.982449142401279</v>
      </c>
      <c r="I321" s="37">
        <f t="shared" si="38"/>
        <v>80.014596081513474</v>
      </c>
      <c r="J321" s="183"/>
      <c r="K321" s="183"/>
      <c r="L321" s="37"/>
    </row>
    <row r="322" spans="1:12" ht="16.5" customHeight="1" x14ac:dyDescent="0.2">
      <c r="A322" s="36" t="s">
        <v>92</v>
      </c>
      <c r="B322" s="37">
        <f t="shared" ref="B322:I322" si="39">(B297-B296)/B296*100</f>
        <v>-38.560178278030627</v>
      </c>
      <c r="C322" s="37">
        <f t="shared" si="39"/>
        <v>-44.691951654318565</v>
      </c>
      <c r="D322" s="37">
        <f t="shared" si="39"/>
        <v>7.3360327736352895</v>
      </c>
      <c r="E322" s="37">
        <f t="shared" si="39"/>
        <v>136.88909616765426</v>
      </c>
      <c r="F322" s="37">
        <f t="shared" si="39"/>
        <v>2.9294233744715585</v>
      </c>
      <c r="G322" s="37">
        <f t="shared" si="39"/>
        <v>-23.35569764156212</v>
      </c>
      <c r="H322" s="37">
        <f t="shared" si="39"/>
        <v>-34.962775670740271</v>
      </c>
      <c r="I322" s="37">
        <f t="shared" si="39"/>
        <v>-17.465539824112756</v>
      </c>
      <c r="J322" s="183"/>
      <c r="K322" s="183"/>
      <c r="L322" s="37"/>
    </row>
    <row r="323" spans="1:12" ht="15.75" customHeight="1" x14ac:dyDescent="0.2">
      <c r="A323" s="36" t="s">
        <v>93</v>
      </c>
      <c r="B323" s="37">
        <f t="shared" ref="B323:I323" si="40">(B298-B297)/B297*100</f>
        <v>146.81707804383242</v>
      </c>
      <c r="C323" s="37">
        <f t="shared" si="40"/>
        <v>166.33202235561996</v>
      </c>
      <c r="D323" s="37">
        <f t="shared" si="40"/>
        <v>-37.109931564998497</v>
      </c>
      <c r="E323" s="37">
        <f t="shared" si="40"/>
        <v>-52.072082024959307</v>
      </c>
      <c r="F323" s="37">
        <f t="shared" si="40"/>
        <v>12.272520136591492</v>
      </c>
      <c r="G323" s="37">
        <f t="shared" si="40"/>
        <v>45.543361769623182</v>
      </c>
      <c r="H323" s="37">
        <f t="shared" si="40"/>
        <v>-38.700503959683232</v>
      </c>
      <c r="I323" s="37">
        <f t="shared" si="40"/>
        <v>-27.728552266157831</v>
      </c>
      <c r="J323" s="183"/>
      <c r="K323" s="183"/>
      <c r="L323" s="37"/>
    </row>
    <row r="324" spans="1:12" ht="15.75" customHeight="1" x14ac:dyDescent="0.2">
      <c r="A324" s="36" t="s">
        <v>94</v>
      </c>
      <c r="B324" s="37">
        <f t="shared" ref="B324:I324" si="41">(B299-B298)/B298*100</f>
        <v>-20.157664669912954</v>
      </c>
      <c r="C324" s="37">
        <f t="shared" si="41"/>
        <v>-18.886810154831753</v>
      </c>
      <c r="D324" s="37">
        <f t="shared" si="41"/>
        <v>84.886546385096679</v>
      </c>
      <c r="E324" s="37">
        <f t="shared" si="41"/>
        <v>38.650353886844854</v>
      </c>
      <c r="F324" s="37">
        <f t="shared" si="41"/>
        <v>90.180698758091395</v>
      </c>
      <c r="G324" s="37">
        <f t="shared" si="41"/>
        <v>96.068440011899526</v>
      </c>
      <c r="H324" s="37">
        <f t="shared" si="41"/>
        <v>311.60960714075992</v>
      </c>
      <c r="I324" s="37">
        <f t="shared" si="41"/>
        <v>367.01521409525799</v>
      </c>
      <c r="J324" s="183"/>
      <c r="K324" s="183"/>
      <c r="L324" s="37"/>
    </row>
    <row r="325" spans="1:12" ht="15.75" customHeight="1" x14ac:dyDescent="0.2">
      <c r="A325" s="36" t="s">
        <v>95</v>
      </c>
      <c r="B325" s="37">
        <f t="shared" ref="B325:I325" si="42">(B300-B299)/B299*100</f>
        <v>161.6384083854565</v>
      </c>
      <c r="C325" s="37">
        <f t="shared" si="42"/>
        <v>342.27842036821568</v>
      </c>
      <c r="D325" s="37">
        <f t="shared" si="42"/>
        <v>-26.212199132714925</v>
      </c>
      <c r="E325" s="37">
        <f t="shared" si="42"/>
        <v>-15.85196900070763</v>
      </c>
      <c r="F325" s="37">
        <f t="shared" si="42"/>
        <v>24.751931882435109</v>
      </c>
      <c r="G325" s="37">
        <f t="shared" si="42"/>
        <v>62.313158171466355</v>
      </c>
      <c r="H325" s="37">
        <f t="shared" si="42"/>
        <v>-60.331274164324533</v>
      </c>
      <c r="I325" s="37">
        <f t="shared" si="42"/>
        <v>-56.104605601952393</v>
      </c>
      <c r="J325" s="183"/>
      <c r="K325" s="183"/>
      <c r="L325" s="37"/>
    </row>
    <row r="326" spans="1:12" ht="15.75" customHeight="1" x14ac:dyDescent="0.2">
      <c r="A326" s="36" t="s">
        <v>96</v>
      </c>
      <c r="B326" s="37">
        <f t="shared" ref="B326:I326" si="43">(B301-B300)/B300*100</f>
        <v>-25.112227925527158</v>
      </c>
      <c r="C326" s="37">
        <f t="shared" si="43"/>
        <v>-13.66778446116064</v>
      </c>
      <c r="D326" s="37">
        <f t="shared" si="43"/>
        <v>66.984460238517258</v>
      </c>
      <c r="E326" s="37">
        <f t="shared" si="43"/>
        <v>117.29538322032225</v>
      </c>
      <c r="F326" s="37">
        <f t="shared" si="43"/>
        <v>-12.918971761203313</v>
      </c>
      <c r="G326" s="37">
        <f t="shared" si="43"/>
        <v>-1.4518681684822345</v>
      </c>
      <c r="H326" s="37">
        <f t="shared" si="43"/>
        <v>6.0097104837259483</v>
      </c>
      <c r="I326" s="37">
        <f t="shared" si="43"/>
        <v>41.643713338434061</v>
      </c>
      <c r="J326" s="183"/>
      <c r="K326" s="183"/>
      <c r="L326" s="37"/>
    </row>
    <row r="327" spans="1:12" ht="15.75" customHeight="1" x14ac:dyDescent="0.2">
      <c r="A327" s="36" t="s">
        <v>97</v>
      </c>
      <c r="B327" s="37">
        <f t="shared" ref="B327:I327" si="44">(B302-B301)/B301*100</f>
        <v>97.768596357151978</v>
      </c>
      <c r="C327" s="37">
        <f t="shared" si="44"/>
        <v>113.06619584505906</v>
      </c>
      <c r="D327" s="37">
        <f t="shared" si="44"/>
        <v>37.85413209938887</v>
      </c>
      <c r="E327" s="37">
        <f t="shared" si="44"/>
        <v>65.812234811395541</v>
      </c>
      <c r="F327" s="37">
        <f t="shared" si="44"/>
        <v>45.318324348183275</v>
      </c>
      <c r="G327" s="37">
        <f t="shared" si="44"/>
        <v>65.606982831243542</v>
      </c>
      <c r="H327" s="37">
        <f t="shared" si="44"/>
        <v>-48.246030669018865</v>
      </c>
      <c r="I327" s="37">
        <f t="shared" si="44"/>
        <v>-40.015484753819415</v>
      </c>
      <c r="J327" s="183"/>
      <c r="K327" s="183"/>
      <c r="L327" s="37"/>
    </row>
    <row r="328" spans="1:12" ht="15.75" customHeight="1" x14ac:dyDescent="0.2">
      <c r="A328" s="36" t="s">
        <v>98</v>
      </c>
      <c r="B328" s="37">
        <f t="shared" ref="B328:I328" si="45">(B303-B302)/B302*100</f>
        <v>-24.048319640621667</v>
      </c>
      <c r="C328" s="37">
        <f t="shared" si="45"/>
        <v>-10.246030243758803</v>
      </c>
      <c r="D328" s="37">
        <f t="shared" si="45"/>
        <v>-42.066251009240155</v>
      </c>
      <c r="E328" s="37">
        <f t="shared" si="45"/>
        <v>-41.173662713449147</v>
      </c>
      <c r="F328" s="37">
        <f t="shared" si="45"/>
        <v>-43.868917507220416</v>
      </c>
      <c r="G328" s="37">
        <f t="shared" si="45"/>
        <v>-35.644609281738511</v>
      </c>
      <c r="H328" s="37">
        <f t="shared" si="45"/>
        <v>360.44575549000331</v>
      </c>
      <c r="I328" s="37">
        <f t="shared" si="45"/>
        <v>429.92090531150097</v>
      </c>
      <c r="J328" s="183"/>
      <c r="K328" s="183"/>
      <c r="L328" s="37"/>
    </row>
    <row r="329" spans="1:12" ht="15.75" customHeight="1" x14ac:dyDescent="0.2">
      <c r="A329" s="36" t="s">
        <v>391</v>
      </c>
      <c r="B329" s="37">
        <f t="shared" ref="B329:I329" si="46">(B304-B303)/B303*100</f>
        <v>-41.054450250681029</v>
      </c>
      <c r="C329" s="37">
        <f t="shared" si="46"/>
        <v>-26.080366825603178</v>
      </c>
      <c r="D329" s="37">
        <f t="shared" si="46"/>
        <v>-67.427365813057705</v>
      </c>
      <c r="E329" s="37">
        <f t="shared" si="46"/>
        <v>-65.757594226487754</v>
      </c>
      <c r="F329" s="37">
        <f t="shared" si="46"/>
        <v>-25.719183116830319</v>
      </c>
      <c r="G329" s="37">
        <f t="shared" si="46"/>
        <v>-17.148977717934383</v>
      </c>
      <c r="H329" s="37">
        <f t="shared" si="46"/>
        <v>45.107558263692141</v>
      </c>
      <c r="I329" s="37">
        <f t="shared" si="46"/>
        <v>75.146212908652672</v>
      </c>
      <c r="J329" s="183"/>
      <c r="K329" s="183"/>
      <c r="L329" s="37"/>
    </row>
    <row r="330" spans="1:12" ht="15.75" customHeight="1" x14ac:dyDescent="0.2">
      <c r="A330" s="36" t="s">
        <v>428</v>
      </c>
      <c r="B330" s="37">
        <f t="shared" ref="B330:I330" si="47">(B305-B304)/B304*100</f>
        <v>4.9369729010447641</v>
      </c>
      <c r="C330" s="37">
        <f t="shared" si="47"/>
        <v>1.6333264015337725</v>
      </c>
      <c r="D330" s="37">
        <f t="shared" si="47"/>
        <v>277.31162348466842</v>
      </c>
      <c r="E330" s="37">
        <f t="shared" si="47"/>
        <v>302.29639556635118</v>
      </c>
      <c r="F330" s="37">
        <f t="shared" si="47"/>
        <v>59.899443316854615</v>
      </c>
      <c r="G330" s="37">
        <f t="shared" si="47"/>
        <v>59.089985694609148</v>
      </c>
      <c r="H330" s="37">
        <f t="shared" si="47"/>
        <v>60.96051017905323</v>
      </c>
      <c r="I330" s="37">
        <f t="shared" si="47"/>
        <v>85.898306619578008</v>
      </c>
      <c r="J330" s="37"/>
    </row>
    <row r="331" spans="1:12" ht="15.75" customHeight="1" x14ac:dyDescent="0.2">
      <c r="A331" s="36" t="s">
        <v>458</v>
      </c>
      <c r="B331" s="37">
        <f t="shared" ref="B331:I331" si="48">(B306-B305)/B305*100</f>
        <v>-55.810406724186677</v>
      </c>
      <c r="C331" s="37">
        <f t="shared" si="48"/>
        <v>-52.952214363513171</v>
      </c>
      <c r="D331" s="37">
        <f t="shared" si="48"/>
        <v>-33.70922186873301</v>
      </c>
      <c r="E331" s="37">
        <f t="shared" si="48"/>
        <v>-25.754820755011597</v>
      </c>
      <c r="F331" s="37">
        <f t="shared" si="48"/>
        <v>6.5383987401442205</v>
      </c>
      <c r="G331" s="37">
        <f t="shared" si="48"/>
        <v>15.271110837747996</v>
      </c>
      <c r="H331" s="37">
        <f t="shared" si="48"/>
        <v>-45.814615473701537</v>
      </c>
      <c r="I331" s="37">
        <f t="shared" si="48"/>
        <v>-58.003583824079477</v>
      </c>
      <c r="J331" s="37"/>
    </row>
    <row r="332" spans="1:12" ht="15.75" customHeight="1" x14ac:dyDescent="0.2">
      <c r="A332" s="36" t="s">
        <v>483</v>
      </c>
      <c r="B332" s="37">
        <f t="shared" ref="B332:I332" si="49">(B307-B306)/B306*100</f>
        <v>121.48521570528355</v>
      </c>
      <c r="C332" s="37">
        <f t="shared" si="49"/>
        <v>111.25336784267135</v>
      </c>
      <c r="D332" s="37">
        <f t="shared" si="49"/>
        <v>46.707900405473914</v>
      </c>
      <c r="E332" s="37">
        <f t="shared" si="49"/>
        <v>66.525947546392899</v>
      </c>
      <c r="F332" s="37">
        <f t="shared" si="49"/>
        <v>-9.5497758024886767</v>
      </c>
      <c r="G332" s="37">
        <f t="shared" si="49"/>
        <v>-7.6725169398089488</v>
      </c>
      <c r="H332" s="37">
        <f t="shared" si="49"/>
        <v>28.142998560115203</v>
      </c>
      <c r="I332" s="37">
        <f t="shared" si="49"/>
        <v>48.791930322393576</v>
      </c>
      <c r="J332" s="37"/>
    </row>
    <row r="333" spans="1:12" ht="21" customHeight="1" x14ac:dyDescent="0.2">
      <c r="A333" s="36" t="s">
        <v>524</v>
      </c>
      <c r="B333" s="37">
        <f t="shared" ref="B333:I333" si="50">(B308-B307)/B307*100</f>
        <v>92.485402386392508</v>
      </c>
      <c r="C333" s="37">
        <f t="shared" si="50"/>
        <v>136.01894485255349</v>
      </c>
      <c r="D333" s="37">
        <f t="shared" si="50"/>
        <v>-64.578868670074669</v>
      </c>
      <c r="E333" s="37">
        <f t="shared" si="50"/>
        <v>-64.916829158594709</v>
      </c>
      <c r="F333" s="37">
        <f t="shared" si="50"/>
        <v>16.137680367293402</v>
      </c>
      <c r="G333" s="37">
        <f t="shared" si="50"/>
        <v>32.297299334633259</v>
      </c>
      <c r="H333" s="37">
        <f t="shared" si="50"/>
        <v>-34.395245536106188</v>
      </c>
      <c r="I333" s="37">
        <f t="shared" si="50"/>
        <v>-37.052174397238161</v>
      </c>
      <c r="J333" s="37"/>
    </row>
    <row r="334" spans="1:12" ht="21" customHeight="1" x14ac:dyDescent="0.2">
      <c r="A334" s="36" t="s">
        <v>556</v>
      </c>
      <c r="B334" s="37">
        <f t="shared" ref="B334:I334" si="51">(B309-B308)/B308*100</f>
        <v>-69.133792375772018</v>
      </c>
      <c r="C334" s="37">
        <f t="shared" si="51"/>
        <v>-69.283366122520405</v>
      </c>
      <c r="D334" s="37">
        <f t="shared" si="51"/>
        <v>101.84553018988692</v>
      </c>
      <c r="E334" s="37">
        <f t="shared" si="51"/>
        <v>104.2179578204218</v>
      </c>
      <c r="F334" s="37">
        <f t="shared" si="51"/>
        <v>-30.640914321212509</v>
      </c>
      <c r="G334" s="37">
        <f t="shared" si="51"/>
        <v>-31.505247273801238</v>
      </c>
      <c r="H334" s="37">
        <f t="shared" si="51"/>
        <v>-9.26230714677585</v>
      </c>
      <c r="I334" s="37">
        <f t="shared" si="51"/>
        <v>20.410356662656586</v>
      </c>
      <c r="J334" s="37"/>
    </row>
    <row r="335" spans="1:12" ht="21" customHeight="1" x14ac:dyDescent="0.2">
      <c r="A335" s="36" t="s">
        <v>656</v>
      </c>
      <c r="B335" s="37">
        <f>(B310-B309)/B309*100</f>
        <v>200.91501149289797</v>
      </c>
      <c r="C335" s="37">
        <f t="shared" ref="C335:I335" si="52">(C310-C309)/C309*100</f>
        <v>240.14998303124332</v>
      </c>
      <c r="D335" s="37">
        <f t="shared" si="52"/>
        <v>474.29386849079253</v>
      </c>
      <c r="E335" s="37">
        <f t="shared" si="52"/>
        <v>599.87376358828715</v>
      </c>
      <c r="F335" s="37">
        <f t="shared" si="52"/>
        <v>-49.63359524488051</v>
      </c>
      <c r="G335" s="37">
        <f t="shared" si="52"/>
        <v>-47.131465458974539</v>
      </c>
      <c r="H335" s="37">
        <f t="shared" si="52"/>
        <v>109.51468050906195</v>
      </c>
      <c r="I335" s="37">
        <f t="shared" si="52"/>
        <v>77.53459225765215</v>
      </c>
      <c r="J335" s="37"/>
    </row>
    <row r="336" spans="1:12" ht="15.75" customHeight="1" x14ac:dyDescent="0.2">
      <c r="A336" s="36"/>
      <c r="B336" s="37"/>
      <c r="C336" s="37"/>
      <c r="D336" s="37"/>
      <c r="E336" s="37"/>
      <c r="F336" s="37"/>
      <c r="G336" s="37"/>
      <c r="H336" s="37"/>
      <c r="I336" s="37"/>
    </row>
    <row r="337" spans="1:1" x14ac:dyDescent="0.2">
      <c r="A337" s="36"/>
    </row>
  </sheetData>
  <mergeCells count="6">
    <mergeCell ref="A1:A4"/>
    <mergeCell ref="B1:I1"/>
    <mergeCell ref="B2:C2"/>
    <mergeCell ref="D2:E2"/>
    <mergeCell ref="F2:G2"/>
    <mergeCell ref="H2:I2"/>
  </mergeCells>
  <phoneticPr fontId="16" type="noConversion"/>
  <conditionalFormatting sqref="B197:B220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D197:D220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F197:F220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H197:H220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B221:B257 B266:B286 B269:C285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D221:D257 D266:D286 D271:E285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F221:F257 F266:F286 F271:G286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H261:H265 H221:H257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B226:B232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D226:D232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F226:F232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H226:H232">
    <cfRule type="iconSet" priority="34">
      <iconSet iconSet="3Arrows">
        <cfvo type="percent" val="0"/>
        <cfvo type="percent" val="33"/>
        <cfvo type="percent" val="67"/>
      </iconSet>
    </cfRule>
  </conditionalFormatting>
  <conditionalFormatting sqref="B258:B265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D258:D265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F258:F265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H258:H260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H267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I286 H266:H286 H269:I285">
    <cfRule type="iconSet" priority="1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  <headerFooter alignWithMargins="0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752"/>
  <sheetViews>
    <sheetView topLeftCell="A154" zoomScale="90" zoomScaleNormal="90" workbookViewId="0">
      <selection activeCell="P168" sqref="P168"/>
    </sheetView>
  </sheetViews>
  <sheetFormatPr defaultRowHeight="12.75" x14ac:dyDescent="0.2"/>
  <cols>
    <col min="1" max="1" width="17.42578125" customWidth="1"/>
    <col min="2" max="2" width="17.42578125" bestFit="1" customWidth="1"/>
    <col min="3" max="3" width="12.5703125" customWidth="1"/>
    <col min="4" max="4" width="10.28515625" customWidth="1"/>
    <col min="5" max="5" width="12.85546875" bestFit="1" customWidth="1"/>
    <col min="6" max="6" width="11.5703125" customWidth="1"/>
    <col min="7" max="7" width="12.85546875" bestFit="1" customWidth="1"/>
    <col min="8" max="9" width="12.28515625" customWidth="1"/>
    <col min="10" max="10" width="11.5703125" customWidth="1"/>
    <col min="11" max="11" width="12.28515625" customWidth="1"/>
    <col min="12" max="12" width="15.5703125" customWidth="1"/>
    <col min="13" max="13" width="9.85546875" style="135" bestFit="1" customWidth="1"/>
    <col min="14" max="28" width="9.140625" style="135"/>
  </cols>
  <sheetData>
    <row r="1" spans="1:12" s="135" customFormat="1" ht="42.75" customHeight="1" thickBot="1" x14ac:dyDescent="0.25">
      <c r="B1" s="528" t="s">
        <v>373</v>
      </c>
      <c r="C1" s="529"/>
      <c r="D1" s="529"/>
      <c r="E1" s="529"/>
      <c r="F1" s="529"/>
      <c r="G1" s="529"/>
      <c r="H1" s="529"/>
      <c r="I1" s="529"/>
      <c r="J1" s="529"/>
      <c r="K1" s="529"/>
      <c r="L1" s="530"/>
    </row>
    <row r="2" spans="1:12" s="135" customFormat="1" x14ac:dyDescent="0.2"/>
    <row r="3" spans="1:12" ht="21" customHeight="1" x14ac:dyDescent="0.2">
      <c r="A3" s="21"/>
      <c r="B3" s="61" t="s">
        <v>188</v>
      </c>
      <c r="C3" s="61" t="s">
        <v>189</v>
      </c>
      <c r="D3" s="61" t="s">
        <v>186</v>
      </c>
      <c r="E3" s="61" t="s">
        <v>185</v>
      </c>
      <c r="F3" s="136" t="s">
        <v>78</v>
      </c>
      <c r="G3" s="61" t="s">
        <v>374</v>
      </c>
      <c r="H3" s="61" t="s">
        <v>375</v>
      </c>
      <c r="I3" s="61" t="s">
        <v>376</v>
      </c>
      <c r="J3" s="61" t="s">
        <v>377</v>
      </c>
      <c r="K3" s="61" t="s">
        <v>378</v>
      </c>
      <c r="L3" s="61" t="s">
        <v>193</v>
      </c>
    </row>
    <row r="4" spans="1:12" hidden="1" x14ac:dyDescent="0.2">
      <c r="A4" s="60">
        <v>37257</v>
      </c>
      <c r="B4" s="19">
        <v>56669</v>
      </c>
      <c r="C4" s="19">
        <v>39226</v>
      </c>
      <c r="D4" s="19">
        <v>198235</v>
      </c>
      <c r="E4" s="19">
        <v>18697</v>
      </c>
      <c r="F4" s="19">
        <v>72210</v>
      </c>
      <c r="G4" s="19">
        <v>11056</v>
      </c>
      <c r="H4" s="19">
        <v>14344</v>
      </c>
      <c r="I4" s="19">
        <v>43090</v>
      </c>
      <c r="J4" s="19">
        <v>10306</v>
      </c>
      <c r="K4" s="19">
        <v>53274</v>
      </c>
      <c r="L4" s="19">
        <f>SUM(B4:K4)</f>
        <v>517107</v>
      </c>
    </row>
    <row r="5" spans="1:12" hidden="1" x14ac:dyDescent="0.2">
      <c r="A5" s="60">
        <v>37288</v>
      </c>
      <c r="B5" s="19">
        <v>50713</v>
      </c>
      <c r="C5" s="19">
        <v>42259</v>
      </c>
      <c r="D5" s="19">
        <v>226278</v>
      </c>
      <c r="E5" s="19">
        <v>25273</v>
      </c>
      <c r="F5" s="19">
        <v>81524</v>
      </c>
      <c r="G5" s="19">
        <v>15575</v>
      </c>
      <c r="H5" s="19">
        <v>17574</v>
      </c>
      <c r="I5" s="19">
        <v>52031</v>
      </c>
      <c r="J5" s="19">
        <v>14045</v>
      </c>
      <c r="K5" s="19">
        <v>77012</v>
      </c>
      <c r="L5" s="19">
        <f t="shared" ref="L5:L68" si="0">SUM(B5:K5)</f>
        <v>602284</v>
      </c>
    </row>
    <row r="6" spans="1:12" hidden="1" x14ac:dyDescent="0.2">
      <c r="A6" s="60">
        <v>37316</v>
      </c>
      <c r="B6" s="19">
        <v>62190</v>
      </c>
      <c r="C6" s="19">
        <v>43867</v>
      </c>
      <c r="D6" s="19">
        <v>235201</v>
      </c>
      <c r="E6" s="19">
        <v>27152</v>
      </c>
      <c r="F6" s="19">
        <v>95711</v>
      </c>
      <c r="G6" s="19">
        <v>16771</v>
      </c>
      <c r="H6" s="19">
        <v>21554</v>
      </c>
      <c r="I6" s="19">
        <v>57708</v>
      </c>
      <c r="J6" s="19">
        <v>12648</v>
      </c>
      <c r="K6" s="19">
        <v>80618</v>
      </c>
      <c r="L6" s="19">
        <f t="shared" si="0"/>
        <v>653420</v>
      </c>
    </row>
    <row r="7" spans="1:12" hidden="1" x14ac:dyDescent="0.2">
      <c r="A7" s="60">
        <v>37347</v>
      </c>
      <c r="B7" s="19">
        <v>70964</v>
      </c>
      <c r="C7" s="19">
        <v>53393</v>
      </c>
      <c r="D7" s="19">
        <v>263370</v>
      </c>
      <c r="E7" s="19">
        <v>36579</v>
      </c>
      <c r="F7" s="19">
        <v>103456</v>
      </c>
      <c r="G7" s="19">
        <v>18918</v>
      </c>
      <c r="H7" s="19">
        <v>28803</v>
      </c>
      <c r="I7" s="19">
        <v>65688</v>
      </c>
      <c r="J7" s="19">
        <v>15996</v>
      </c>
      <c r="K7" s="19">
        <v>86253</v>
      </c>
      <c r="L7" s="19">
        <f t="shared" si="0"/>
        <v>743420</v>
      </c>
    </row>
    <row r="8" spans="1:12" hidden="1" x14ac:dyDescent="0.2">
      <c r="A8" s="60">
        <v>37377</v>
      </c>
      <c r="B8" s="19">
        <v>69167</v>
      </c>
      <c r="C8" s="19">
        <v>53063</v>
      </c>
      <c r="D8" s="19">
        <v>286474</v>
      </c>
      <c r="E8" s="19">
        <v>33696</v>
      </c>
      <c r="F8" s="19">
        <v>121482</v>
      </c>
      <c r="G8" s="19">
        <v>21719</v>
      </c>
      <c r="H8" s="19">
        <v>23260</v>
      </c>
      <c r="I8" s="19">
        <v>66966</v>
      </c>
      <c r="J8" s="19">
        <v>13387</v>
      </c>
      <c r="K8" s="19">
        <v>106898</v>
      </c>
      <c r="L8" s="19">
        <f t="shared" si="0"/>
        <v>796112</v>
      </c>
    </row>
    <row r="9" spans="1:12" hidden="1" x14ac:dyDescent="0.2">
      <c r="A9" s="60">
        <v>37408</v>
      </c>
      <c r="B9" s="19">
        <v>53874</v>
      </c>
      <c r="C9" s="19">
        <v>43531</v>
      </c>
      <c r="D9" s="19">
        <v>232034</v>
      </c>
      <c r="E9" s="19">
        <v>26236</v>
      </c>
      <c r="F9" s="19">
        <v>106100</v>
      </c>
      <c r="G9" s="19">
        <v>14699</v>
      </c>
      <c r="H9" s="19">
        <v>22180</v>
      </c>
      <c r="I9" s="19">
        <v>52373</v>
      </c>
      <c r="J9" s="19">
        <v>8964</v>
      </c>
      <c r="K9" s="19">
        <v>66973</v>
      </c>
      <c r="L9" s="19">
        <f t="shared" si="0"/>
        <v>626964</v>
      </c>
    </row>
    <row r="10" spans="1:12" hidden="1" x14ac:dyDescent="0.2">
      <c r="A10" s="60">
        <v>37438</v>
      </c>
      <c r="B10" s="19">
        <v>71679</v>
      </c>
      <c r="C10" s="19">
        <v>54140</v>
      </c>
      <c r="D10" s="19">
        <v>291831</v>
      </c>
      <c r="E10" s="19">
        <v>32944</v>
      </c>
      <c r="F10" s="19">
        <v>102777</v>
      </c>
      <c r="G10" s="19">
        <v>16923</v>
      </c>
      <c r="H10" s="19">
        <v>28948</v>
      </c>
      <c r="I10" s="19">
        <v>66381</v>
      </c>
      <c r="J10" s="19">
        <v>14673</v>
      </c>
      <c r="K10" s="19">
        <v>86321</v>
      </c>
      <c r="L10" s="19">
        <f t="shared" si="0"/>
        <v>766617</v>
      </c>
    </row>
    <row r="11" spans="1:12" hidden="1" x14ac:dyDescent="0.2">
      <c r="A11" s="60">
        <v>37469</v>
      </c>
      <c r="B11" s="19">
        <v>71526</v>
      </c>
      <c r="C11" s="19">
        <v>52859</v>
      </c>
      <c r="D11" s="19">
        <v>288581</v>
      </c>
      <c r="E11" s="19">
        <v>33120</v>
      </c>
      <c r="F11" s="19">
        <v>112490</v>
      </c>
      <c r="G11" s="19">
        <v>16690</v>
      </c>
      <c r="H11" s="19">
        <v>23049</v>
      </c>
      <c r="I11" s="19">
        <v>66361</v>
      </c>
      <c r="J11" s="19">
        <v>15535</v>
      </c>
      <c r="K11" s="19">
        <v>91572</v>
      </c>
      <c r="L11" s="19">
        <f t="shared" si="0"/>
        <v>771783</v>
      </c>
    </row>
    <row r="12" spans="1:12" hidden="1" x14ac:dyDescent="0.2">
      <c r="A12" s="60">
        <v>37500</v>
      </c>
      <c r="B12" s="19">
        <v>75790</v>
      </c>
      <c r="C12" s="19">
        <v>54257</v>
      </c>
      <c r="D12" s="19">
        <v>291994</v>
      </c>
      <c r="E12" s="19">
        <v>33058</v>
      </c>
      <c r="F12" s="19">
        <v>113766</v>
      </c>
      <c r="G12" s="19">
        <v>19784</v>
      </c>
      <c r="H12" s="19">
        <v>27409</v>
      </c>
      <c r="I12" s="19">
        <v>65312</v>
      </c>
      <c r="J12" s="19">
        <v>16015</v>
      </c>
      <c r="K12" s="19">
        <v>98912</v>
      </c>
      <c r="L12" s="19">
        <f t="shared" si="0"/>
        <v>796297</v>
      </c>
    </row>
    <row r="13" spans="1:12" hidden="1" x14ac:dyDescent="0.2">
      <c r="A13" s="60">
        <v>37530</v>
      </c>
      <c r="B13" s="19">
        <v>63667</v>
      </c>
      <c r="C13" s="19">
        <v>51528</v>
      </c>
      <c r="D13" s="19">
        <v>309891</v>
      </c>
      <c r="E13" s="19">
        <v>31202</v>
      </c>
      <c r="F13" s="19">
        <v>127643</v>
      </c>
      <c r="G13" s="19">
        <v>24337</v>
      </c>
      <c r="H13" s="19">
        <v>28583</v>
      </c>
      <c r="I13" s="19">
        <v>62760</v>
      </c>
      <c r="J13" s="19">
        <v>14544</v>
      </c>
      <c r="K13" s="19">
        <v>114555</v>
      </c>
      <c r="L13" s="19">
        <f t="shared" si="0"/>
        <v>828710</v>
      </c>
    </row>
    <row r="14" spans="1:12" hidden="1" x14ac:dyDescent="0.2">
      <c r="A14" s="60">
        <v>37561</v>
      </c>
      <c r="B14" s="19">
        <v>67547</v>
      </c>
      <c r="C14" s="19">
        <v>53658</v>
      </c>
      <c r="D14" s="19">
        <v>297642</v>
      </c>
      <c r="E14" s="19">
        <v>31976</v>
      </c>
      <c r="F14" s="19">
        <v>129188</v>
      </c>
      <c r="G14" s="19">
        <v>23094</v>
      </c>
      <c r="H14" s="19">
        <v>28994</v>
      </c>
      <c r="I14" s="19">
        <v>64078</v>
      </c>
      <c r="J14" s="19">
        <v>14451</v>
      </c>
      <c r="K14" s="19">
        <v>109666</v>
      </c>
      <c r="L14" s="19">
        <f t="shared" si="0"/>
        <v>820294</v>
      </c>
    </row>
    <row r="15" spans="1:12" hidden="1" x14ac:dyDescent="0.2">
      <c r="A15" s="60">
        <v>37591</v>
      </c>
      <c r="B15" s="19">
        <v>64901</v>
      </c>
      <c r="C15" s="19">
        <v>44971</v>
      </c>
      <c r="D15" s="19">
        <v>168897</v>
      </c>
      <c r="E15" s="19">
        <v>21631</v>
      </c>
      <c r="F15" s="19">
        <v>104104</v>
      </c>
      <c r="G15" s="19">
        <v>19663</v>
      </c>
      <c r="H15" s="19">
        <v>23585</v>
      </c>
      <c r="I15" s="19">
        <v>51838</v>
      </c>
      <c r="J15" s="19">
        <v>10190</v>
      </c>
      <c r="K15" s="19">
        <v>79540</v>
      </c>
      <c r="L15" s="19">
        <f t="shared" si="0"/>
        <v>589320</v>
      </c>
    </row>
    <row r="16" spans="1:12" hidden="1" x14ac:dyDescent="0.2">
      <c r="A16" s="60">
        <v>37622</v>
      </c>
      <c r="B16" s="19">
        <v>61482</v>
      </c>
      <c r="C16" s="19">
        <v>46138</v>
      </c>
      <c r="D16" s="19">
        <v>191943</v>
      </c>
      <c r="E16" s="19">
        <v>28342</v>
      </c>
      <c r="F16" s="19">
        <v>78663</v>
      </c>
      <c r="G16" s="19">
        <v>18555</v>
      </c>
      <c r="H16" s="19">
        <v>28574</v>
      </c>
      <c r="I16" s="19">
        <v>47553</v>
      </c>
      <c r="J16" s="19">
        <v>14638</v>
      </c>
      <c r="K16" s="19">
        <v>55395</v>
      </c>
      <c r="L16" s="19">
        <f t="shared" si="0"/>
        <v>571283</v>
      </c>
    </row>
    <row r="17" spans="1:12" hidden="1" x14ac:dyDescent="0.2">
      <c r="A17" s="60">
        <v>37653</v>
      </c>
      <c r="B17" s="19">
        <v>43405</v>
      </c>
      <c r="C17" s="19">
        <v>42080</v>
      </c>
      <c r="D17" s="19">
        <v>242855</v>
      </c>
      <c r="E17" s="19">
        <v>25913</v>
      </c>
      <c r="F17" s="19">
        <v>95084</v>
      </c>
      <c r="G17" s="19">
        <v>21939</v>
      </c>
      <c r="H17" s="19">
        <v>19120</v>
      </c>
      <c r="I17" s="19">
        <v>50454</v>
      </c>
      <c r="J17" s="19">
        <v>10032</v>
      </c>
      <c r="K17" s="19">
        <v>81990</v>
      </c>
      <c r="L17" s="19">
        <f t="shared" si="0"/>
        <v>632872</v>
      </c>
    </row>
    <row r="18" spans="1:12" hidden="1" x14ac:dyDescent="0.2">
      <c r="A18" s="60">
        <v>37681</v>
      </c>
      <c r="B18" s="19">
        <v>57886</v>
      </c>
      <c r="C18" s="19">
        <v>51139</v>
      </c>
      <c r="D18" s="19">
        <v>258494</v>
      </c>
      <c r="E18" s="19">
        <v>31247</v>
      </c>
      <c r="F18" s="19">
        <v>110592</v>
      </c>
      <c r="G18" s="19">
        <v>22472</v>
      </c>
      <c r="H18" s="19">
        <v>22276</v>
      </c>
      <c r="I18" s="19">
        <v>58646</v>
      </c>
      <c r="J18" s="19">
        <v>12191</v>
      </c>
      <c r="K18" s="19">
        <v>84587</v>
      </c>
      <c r="L18" s="19">
        <f t="shared" si="0"/>
        <v>709530</v>
      </c>
    </row>
    <row r="19" spans="1:12" hidden="1" x14ac:dyDescent="0.2">
      <c r="A19" s="60">
        <v>37712</v>
      </c>
      <c r="B19" s="19">
        <v>57881</v>
      </c>
      <c r="C19" s="19">
        <v>49357</v>
      </c>
      <c r="D19" s="19">
        <v>243509</v>
      </c>
      <c r="E19" s="19">
        <v>31009</v>
      </c>
      <c r="F19" s="19">
        <v>107064</v>
      </c>
      <c r="G19" s="19">
        <v>22135</v>
      </c>
      <c r="H19" s="19">
        <v>25731</v>
      </c>
      <c r="I19" s="19">
        <v>55820</v>
      </c>
      <c r="J19" s="19">
        <v>11240</v>
      </c>
      <c r="K19" s="19">
        <v>84565</v>
      </c>
      <c r="L19" s="19">
        <f t="shared" si="0"/>
        <v>688311</v>
      </c>
    </row>
    <row r="20" spans="1:12" hidden="1" x14ac:dyDescent="0.2">
      <c r="A20" s="60">
        <v>37742</v>
      </c>
      <c r="B20" s="19">
        <v>66122</v>
      </c>
      <c r="C20" s="19">
        <v>55375</v>
      </c>
      <c r="D20" s="19">
        <v>287177</v>
      </c>
      <c r="E20" s="19">
        <v>39493</v>
      </c>
      <c r="F20" s="19">
        <v>128825</v>
      </c>
      <c r="G20" s="19">
        <v>26070</v>
      </c>
      <c r="H20" s="19">
        <v>36060</v>
      </c>
      <c r="I20" s="19">
        <v>69566</v>
      </c>
      <c r="J20" s="19">
        <v>16670</v>
      </c>
      <c r="K20" s="19">
        <v>93642</v>
      </c>
      <c r="L20" s="19">
        <f t="shared" si="0"/>
        <v>819000</v>
      </c>
    </row>
    <row r="21" spans="1:12" hidden="1" x14ac:dyDescent="0.2">
      <c r="A21" s="60">
        <v>37773</v>
      </c>
      <c r="B21" s="19">
        <v>62264</v>
      </c>
      <c r="C21" s="19">
        <v>52691</v>
      </c>
      <c r="D21" s="19">
        <v>264579</v>
      </c>
      <c r="E21" s="19">
        <v>30471</v>
      </c>
      <c r="F21" s="19">
        <v>132299</v>
      </c>
      <c r="G21" s="19">
        <v>28844</v>
      </c>
      <c r="H21" s="19">
        <v>25835</v>
      </c>
      <c r="I21" s="19">
        <v>61189</v>
      </c>
      <c r="J21" s="19">
        <v>11035</v>
      </c>
      <c r="K21" s="19">
        <v>92794</v>
      </c>
      <c r="L21" s="19">
        <f t="shared" si="0"/>
        <v>762001</v>
      </c>
    </row>
    <row r="22" spans="1:12" hidden="1" x14ac:dyDescent="0.2">
      <c r="A22" s="60">
        <v>37803</v>
      </c>
      <c r="B22" s="19">
        <v>67754</v>
      </c>
      <c r="C22" s="19">
        <v>53992</v>
      </c>
      <c r="D22" s="19">
        <v>308297</v>
      </c>
      <c r="E22" s="19">
        <v>37986</v>
      </c>
      <c r="F22" s="19">
        <v>125531</v>
      </c>
      <c r="G22" s="19">
        <v>36206</v>
      </c>
      <c r="H22" s="19">
        <v>34093</v>
      </c>
      <c r="I22" s="19">
        <v>57591</v>
      </c>
      <c r="J22" s="19">
        <v>13792</v>
      </c>
      <c r="K22" s="19">
        <v>100446</v>
      </c>
      <c r="L22" s="19">
        <f t="shared" si="0"/>
        <v>835688</v>
      </c>
    </row>
    <row r="23" spans="1:12" hidden="1" x14ac:dyDescent="0.2">
      <c r="A23" s="60">
        <v>37834</v>
      </c>
      <c r="B23" s="19">
        <v>64736</v>
      </c>
      <c r="C23" s="19">
        <v>50878</v>
      </c>
      <c r="D23" s="19">
        <v>288453</v>
      </c>
      <c r="E23" s="19">
        <v>31448</v>
      </c>
      <c r="F23" s="19">
        <v>123824</v>
      </c>
      <c r="G23" s="19">
        <v>41924</v>
      </c>
      <c r="H23" s="19">
        <v>32333</v>
      </c>
      <c r="I23" s="19">
        <v>58170</v>
      </c>
      <c r="J23" s="19">
        <v>13551</v>
      </c>
      <c r="K23" s="19">
        <v>83738</v>
      </c>
      <c r="L23" s="19">
        <f t="shared" si="0"/>
        <v>789055</v>
      </c>
    </row>
    <row r="24" spans="1:12" hidden="1" x14ac:dyDescent="0.2">
      <c r="A24" s="60">
        <v>37865</v>
      </c>
      <c r="B24" s="19">
        <v>72686</v>
      </c>
      <c r="C24" s="19">
        <v>54860</v>
      </c>
      <c r="D24" s="19">
        <v>294579</v>
      </c>
      <c r="E24" s="19">
        <v>36346</v>
      </c>
      <c r="F24" s="19">
        <v>129526</v>
      </c>
      <c r="G24" s="19">
        <v>33833</v>
      </c>
      <c r="H24" s="19">
        <v>32416</v>
      </c>
      <c r="I24" s="19">
        <v>62115</v>
      </c>
      <c r="J24" s="19">
        <v>14637</v>
      </c>
      <c r="K24" s="19">
        <v>103256</v>
      </c>
      <c r="L24" s="19">
        <f t="shared" si="0"/>
        <v>834254</v>
      </c>
    </row>
    <row r="25" spans="1:12" hidden="1" x14ac:dyDescent="0.2">
      <c r="A25" s="60">
        <v>37895</v>
      </c>
      <c r="B25" s="19">
        <v>74060</v>
      </c>
      <c r="C25" s="19">
        <v>59919</v>
      </c>
      <c r="D25" s="19">
        <v>323043</v>
      </c>
      <c r="E25" s="19">
        <v>37407</v>
      </c>
      <c r="F25" s="19">
        <v>146816</v>
      </c>
      <c r="G25" s="19">
        <v>44516</v>
      </c>
      <c r="H25" s="19">
        <v>37625</v>
      </c>
      <c r="I25" s="19">
        <v>60781</v>
      </c>
      <c r="J25" s="19">
        <v>14591</v>
      </c>
      <c r="K25" s="19">
        <v>117910</v>
      </c>
      <c r="L25" s="19">
        <f t="shared" si="0"/>
        <v>916668</v>
      </c>
    </row>
    <row r="26" spans="1:12" hidden="1" x14ac:dyDescent="0.2">
      <c r="A26" s="60">
        <v>37926</v>
      </c>
      <c r="B26" s="19">
        <v>73178</v>
      </c>
      <c r="C26" s="19">
        <v>56333</v>
      </c>
      <c r="D26" s="19">
        <v>314175</v>
      </c>
      <c r="E26" s="19">
        <v>33114</v>
      </c>
      <c r="F26" s="19">
        <v>139195</v>
      </c>
      <c r="G26" s="19">
        <v>40772</v>
      </c>
      <c r="H26" s="19">
        <v>35547</v>
      </c>
      <c r="I26" s="19">
        <v>59460</v>
      </c>
      <c r="J26" s="19">
        <v>14162</v>
      </c>
      <c r="K26" s="19">
        <v>109349</v>
      </c>
      <c r="L26" s="19">
        <f t="shared" si="0"/>
        <v>875285</v>
      </c>
    </row>
    <row r="27" spans="1:12" hidden="1" x14ac:dyDescent="0.2">
      <c r="A27" s="60">
        <v>37956</v>
      </c>
      <c r="B27" s="19">
        <v>69015</v>
      </c>
      <c r="C27" s="19">
        <v>53698</v>
      </c>
      <c r="D27" s="19">
        <v>192372</v>
      </c>
      <c r="E27" s="19">
        <v>25943</v>
      </c>
      <c r="F27" s="19">
        <v>122815</v>
      </c>
      <c r="G27" s="19">
        <v>29898</v>
      </c>
      <c r="H27" s="19">
        <v>34237</v>
      </c>
      <c r="I27" s="19">
        <v>54416</v>
      </c>
      <c r="J27" s="19">
        <v>10315</v>
      </c>
      <c r="K27" s="19">
        <v>78816</v>
      </c>
      <c r="L27" s="19">
        <f t="shared" si="0"/>
        <v>671525</v>
      </c>
    </row>
    <row r="28" spans="1:12" hidden="1" x14ac:dyDescent="0.2">
      <c r="A28" s="60">
        <v>37987</v>
      </c>
      <c r="B28" s="19">
        <v>59183</v>
      </c>
      <c r="C28" s="19">
        <v>46391</v>
      </c>
      <c r="D28" s="19">
        <v>213965</v>
      </c>
      <c r="E28" s="19">
        <v>23658</v>
      </c>
      <c r="F28" s="19">
        <v>85387</v>
      </c>
      <c r="G28" s="19">
        <v>33368</v>
      </c>
      <c r="H28" s="19">
        <v>22997</v>
      </c>
      <c r="I28" s="19">
        <v>39933</v>
      </c>
      <c r="J28" s="19">
        <v>11602</v>
      </c>
      <c r="K28" s="19">
        <v>70856</v>
      </c>
      <c r="L28" s="19">
        <f t="shared" si="0"/>
        <v>607340</v>
      </c>
    </row>
    <row r="29" spans="1:12" hidden="1" x14ac:dyDescent="0.2">
      <c r="A29" s="60">
        <v>38018</v>
      </c>
      <c r="B29" s="19">
        <v>61315</v>
      </c>
      <c r="C29" s="19">
        <v>52201</v>
      </c>
      <c r="D29" s="19">
        <v>267171</v>
      </c>
      <c r="E29" s="19">
        <v>30328</v>
      </c>
      <c r="F29" s="19">
        <v>114147</v>
      </c>
      <c r="G29" s="19">
        <v>46033</v>
      </c>
      <c r="H29" s="19">
        <v>33178</v>
      </c>
      <c r="I29" s="19">
        <v>48757</v>
      </c>
      <c r="J29" s="19">
        <v>14844</v>
      </c>
      <c r="K29" s="19">
        <v>100913</v>
      </c>
      <c r="L29" s="19">
        <f t="shared" si="0"/>
        <v>768887</v>
      </c>
    </row>
    <row r="30" spans="1:12" hidden="1" x14ac:dyDescent="0.2">
      <c r="A30" s="60">
        <v>38047</v>
      </c>
      <c r="B30" s="19">
        <v>64826</v>
      </c>
      <c r="C30" s="19">
        <v>62828</v>
      </c>
      <c r="D30" s="19">
        <v>321364</v>
      </c>
      <c r="E30" s="19">
        <v>37773</v>
      </c>
      <c r="F30" s="19">
        <v>132217</v>
      </c>
      <c r="G30" s="19">
        <v>49902</v>
      </c>
      <c r="H30" s="19">
        <v>39781</v>
      </c>
      <c r="I30" s="19">
        <v>59475</v>
      </c>
      <c r="J30" s="19">
        <v>18152</v>
      </c>
      <c r="K30" s="19">
        <v>119558</v>
      </c>
      <c r="L30" s="19">
        <f t="shared" si="0"/>
        <v>905876</v>
      </c>
    </row>
    <row r="31" spans="1:12" hidden="1" x14ac:dyDescent="0.2">
      <c r="A31" s="60">
        <v>38078</v>
      </c>
      <c r="B31" s="19">
        <v>63759</v>
      </c>
      <c r="C31" s="19">
        <v>55954</v>
      </c>
      <c r="D31" s="19">
        <v>262841</v>
      </c>
      <c r="E31" s="19">
        <v>31101</v>
      </c>
      <c r="F31" s="19">
        <v>119649</v>
      </c>
      <c r="G31" s="19">
        <v>35553</v>
      </c>
      <c r="H31" s="19">
        <v>29723</v>
      </c>
      <c r="I31" s="19">
        <v>53869</v>
      </c>
      <c r="J31" s="19">
        <v>13943</v>
      </c>
      <c r="K31" s="19">
        <v>92688</v>
      </c>
      <c r="L31" s="19">
        <f t="shared" si="0"/>
        <v>759080</v>
      </c>
    </row>
    <row r="32" spans="1:12" hidden="1" x14ac:dyDescent="0.2">
      <c r="A32" s="60">
        <v>38108</v>
      </c>
      <c r="B32" s="19">
        <v>65515</v>
      </c>
      <c r="C32" s="19">
        <v>62534</v>
      </c>
      <c r="D32" s="19">
        <v>343687</v>
      </c>
      <c r="E32" s="19">
        <v>41686</v>
      </c>
      <c r="F32" s="19">
        <v>140165</v>
      </c>
      <c r="G32" s="19">
        <v>44395</v>
      </c>
      <c r="H32" s="19">
        <v>41111</v>
      </c>
      <c r="I32" s="19">
        <v>66737</v>
      </c>
      <c r="J32" s="19">
        <v>16782</v>
      </c>
      <c r="K32" s="19">
        <v>117282</v>
      </c>
      <c r="L32" s="19">
        <f t="shared" si="0"/>
        <v>939894</v>
      </c>
    </row>
    <row r="33" spans="1:12" hidden="1" x14ac:dyDescent="0.2">
      <c r="A33" s="60">
        <v>38139</v>
      </c>
      <c r="B33" s="19">
        <v>85327</v>
      </c>
      <c r="C33" s="19">
        <v>73477</v>
      </c>
      <c r="D33" s="19">
        <v>349057</v>
      </c>
      <c r="E33" s="19">
        <v>43234</v>
      </c>
      <c r="F33" s="19">
        <v>150886</v>
      </c>
      <c r="G33" s="19">
        <v>41799</v>
      </c>
      <c r="H33" s="19">
        <v>44207</v>
      </c>
      <c r="I33" s="19">
        <v>68992</v>
      </c>
      <c r="J33" s="19">
        <v>18028</v>
      </c>
      <c r="K33" s="19">
        <v>127404</v>
      </c>
      <c r="L33" s="19">
        <f t="shared" si="0"/>
        <v>1002411</v>
      </c>
    </row>
    <row r="34" spans="1:12" hidden="1" x14ac:dyDescent="0.2">
      <c r="A34" s="60">
        <v>38169</v>
      </c>
      <c r="B34" s="19">
        <v>65205</v>
      </c>
      <c r="C34" s="19">
        <v>59101</v>
      </c>
      <c r="D34" s="19">
        <v>357002</v>
      </c>
      <c r="E34" s="19">
        <v>37664</v>
      </c>
      <c r="F34" s="19">
        <v>128831</v>
      </c>
      <c r="G34" s="19">
        <v>38109</v>
      </c>
      <c r="H34" s="19">
        <v>38065</v>
      </c>
      <c r="I34" s="19">
        <v>61616</v>
      </c>
      <c r="J34" s="19">
        <v>15006</v>
      </c>
      <c r="K34" s="19">
        <v>113917</v>
      </c>
      <c r="L34" s="19">
        <f t="shared" si="0"/>
        <v>914516</v>
      </c>
    </row>
    <row r="35" spans="1:12" hidden="1" x14ac:dyDescent="0.2">
      <c r="A35" s="60">
        <v>38200</v>
      </c>
      <c r="B35" s="19">
        <v>71759</v>
      </c>
      <c r="C35" s="19">
        <v>65739</v>
      </c>
      <c r="D35" s="19">
        <v>345622</v>
      </c>
      <c r="E35" s="19">
        <v>42095</v>
      </c>
      <c r="F35" s="19">
        <v>149063</v>
      </c>
      <c r="G35" s="19">
        <v>42399</v>
      </c>
      <c r="H35" s="19">
        <v>40691</v>
      </c>
      <c r="I35" s="19">
        <v>65696</v>
      </c>
      <c r="J35" s="19">
        <v>14668</v>
      </c>
      <c r="K35" s="19">
        <v>112774</v>
      </c>
      <c r="L35" s="19">
        <f t="shared" si="0"/>
        <v>950506</v>
      </c>
    </row>
    <row r="36" spans="1:12" hidden="1" x14ac:dyDescent="0.2">
      <c r="A36" s="60">
        <v>38231</v>
      </c>
      <c r="B36" s="19">
        <v>74063</v>
      </c>
      <c r="C36" s="19">
        <v>67823</v>
      </c>
      <c r="D36" s="19">
        <v>369341</v>
      </c>
      <c r="E36" s="19">
        <v>45535</v>
      </c>
      <c r="F36" s="19">
        <v>146657</v>
      </c>
      <c r="G36" s="19">
        <v>42384</v>
      </c>
      <c r="H36" s="19">
        <v>43644</v>
      </c>
      <c r="I36" s="19">
        <v>67813</v>
      </c>
      <c r="J36" s="19">
        <v>15004</v>
      </c>
      <c r="K36" s="19">
        <v>131147</v>
      </c>
      <c r="L36" s="19">
        <f t="shared" si="0"/>
        <v>1003411</v>
      </c>
    </row>
    <row r="37" spans="1:12" hidden="1" x14ac:dyDescent="0.2">
      <c r="A37" s="60">
        <v>38261</v>
      </c>
      <c r="B37" s="19">
        <v>80122</v>
      </c>
      <c r="C37" s="19">
        <v>68298</v>
      </c>
      <c r="D37" s="19">
        <v>369518</v>
      </c>
      <c r="E37" s="19">
        <v>46915</v>
      </c>
      <c r="F37" s="19">
        <v>153359</v>
      </c>
      <c r="G37" s="19">
        <v>40293</v>
      </c>
      <c r="H37" s="19">
        <v>43003</v>
      </c>
      <c r="I37" s="19">
        <v>63490</v>
      </c>
      <c r="J37" s="19">
        <v>16407</v>
      </c>
      <c r="K37" s="19">
        <v>129575</v>
      </c>
      <c r="L37" s="19">
        <f t="shared" si="0"/>
        <v>1010980</v>
      </c>
    </row>
    <row r="38" spans="1:12" hidden="1" x14ac:dyDescent="0.2">
      <c r="A38" s="60">
        <v>38292</v>
      </c>
      <c r="B38" s="19">
        <v>87345</v>
      </c>
      <c r="C38" s="19">
        <v>77601</v>
      </c>
      <c r="D38" s="19">
        <v>406517</v>
      </c>
      <c r="E38" s="19">
        <v>48616</v>
      </c>
      <c r="F38" s="19">
        <v>162966</v>
      </c>
      <c r="G38" s="19">
        <v>41153</v>
      </c>
      <c r="H38" s="19">
        <v>49124</v>
      </c>
      <c r="I38" s="19">
        <v>70060</v>
      </c>
      <c r="J38" s="19">
        <v>14672</v>
      </c>
      <c r="K38" s="19">
        <v>145266</v>
      </c>
      <c r="L38" s="19">
        <f t="shared" si="0"/>
        <v>1103320</v>
      </c>
    </row>
    <row r="39" spans="1:12" hidden="1" x14ac:dyDescent="0.2">
      <c r="A39" s="60">
        <v>38322</v>
      </c>
      <c r="B39" s="19">
        <v>79081</v>
      </c>
      <c r="C39" s="19">
        <v>56377</v>
      </c>
      <c r="D39" s="19">
        <v>203674</v>
      </c>
      <c r="E39" s="19">
        <v>31185</v>
      </c>
      <c r="F39" s="19">
        <v>133867</v>
      </c>
      <c r="G39" s="19">
        <v>25364</v>
      </c>
      <c r="H39" s="19">
        <v>32375</v>
      </c>
      <c r="I39" s="19">
        <v>56951</v>
      </c>
      <c r="J39" s="19">
        <v>10405</v>
      </c>
      <c r="K39" s="19">
        <v>94768</v>
      </c>
      <c r="L39" s="19">
        <f t="shared" si="0"/>
        <v>724047</v>
      </c>
    </row>
    <row r="40" spans="1:12" hidden="1" x14ac:dyDescent="0.2">
      <c r="A40" s="60">
        <v>38353</v>
      </c>
      <c r="B40" s="19">
        <v>59587.03</v>
      </c>
      <c r="C40" s="19">
        <v>49339.17</v>
      </c>
      <c r="D40" s="19">
        <v>231016.24</v>
      </c>
      <c r="E40" s="19">
        <v>36515.149999999907</v>
      </c>
      <c r="F40" s="19">
        <v>89093.11</v>
      </c>
      <c r="G40" s="19">
        <v>24567.21</v>
      </c>
      <c r="H40" s="19">
        <v>25870.6</v>
      </c>
      <c r="I40" s="19">
        <v>46492.29</v>
      </c>
      <c r="J40" s="19">
        <v>10410.200000000001</v>
      </c>
      <c r="K40" s="19">
        <v>76141.009999999995</v>
      </c>
      <c r="L40" s="19">
        <f t="shared" si="0"/>
        <v>649032.00999999989</v>
      </c>
    </row>
    <row r="41" spans="1:12" hidden="1" x14ac:dyDescent="0.2">
      <c r="A41" s="60">
        <v>38384</v>
      </c>
      <c r="B41" s="19">
        <v>66005.240000000005</v>
      </c>
      <c r="C41" s="19">
        <v>61791.34</v>
      </c>
      <c r="D41" s="19">
        <v>309185.18</v>
      </c>
      <c r="E41" s="19">
        <v>38428.569999999905</v>
      </c>
      <c r="F41" s="19">
        <v>133183.85</v>
      </c>
      <c r="G41" s="19">
        <v>32854.94</v>
      </c>
      <c r="H41" s="19">
        <v>32230.5999999999</v>
      </c>
      <c r="I41" s="19">
        <v>55639.849999999897</v>
      </c>
      <c r="J41" s="19">
        <v>10902.95</v>
      </c>
      <c r="K41" s="19">
        <v>123402.44</v>
      </c>
      <c r="L41" s="19">
        <f t="shared" si="0"/>
        <v>863624.9599999995</v>
      </c>
    </row>
    <row r="42" spans="1:12" hidden="1" x14ac:dyDescent="0.2">
      <c r="A42" s="60">
        <v>38412</v>
      </c>
      <c r="B42" s="19">
        <v>72684.17</v>
      </c>
      <c r="C42" s="19">
        <v>66130.73</v>
      </c>
      <c r="D42" s="19">
        <v>326347.07</v>
      </c>
      <c r="E42" s="19">
        <v>40317.519999999997</v>
      </c>
      <c r="F42" s="19">
        <v>135865.65</v>
      </c>
      <c r="G42" s="19">
        <v>33615.019999999997</v>
      </c>
      <c r="H42" s="19">
        <v>37310.019999999997</v>
      </c>
      <c r="I42" s="19">
        <v>62845.36</v>
      </c>
      <c r="J42" s="19">
        <v>12455.1</v>
      </c>
      <c r="K42" s="19">
        <v>137030.82</v>
      </c>
      <c r="L42" s="19">
        <f t="shared" si="0"/>
        <v>924601.46</v>
      </c>
    </row>
    <row r="43" spans="1:12" hidden="1" x14ac:dyDescent="0.2">
      <c r="A43" s="60">
        <v>38443</v>
      </c>
      <c r="B43" s="19">
        <v>79123.259999999995</v>
      </c>
      <c r="C43" s="19">
        <v>73794.049999999901</v>
      </c>
      <c r="D43" s="19">
        <v>344878.72</v>
      </c>
      <c r="E43" s="19">
        <v>43807.4</v>
      </c>
      <c r="F43" s="19">
        <v>150780.73000000001</v>
      </c>
      <c r="G43" s="19">
        <v>32728.19</v>
      </c>
      <c r="H43" s="19">
        <v>37762.15</v>
      </c>
      <c r="I43" s="19">
        <v>64075.7</v>
      </c>
      <c r="J43" s="19">
        <v>13499.8</v>
      </c>
      <c r="K43" s="19">
        <v>131153.23000000001</v>
      </c>
      <c r="L43" s="19">
        <f t="shared" si="0"/>
        <v>971603.22999999975</v>
      </c>
    </row>
    <row r="44" spans="1:12" hidden="1" x14ac:dyDescent="0.2">
      <c r="A44" s="60">
        <v>38473</v>
      </c>
      <c r="B44" s="19">
        <v>79377.600000000006</v>
      </c>
      <c r="C44" s="19">
        <v>75711.509999999893</v>
      </c>
      <c r="D44" s="19">
        <v>371529.97</v>
      </c>
      <c r="E44" s="19">
        <v>44735.969999999899</v>
      </c>
      <c r="F44" s="19">
        <v>152819.88</v>
      </c>
      <c r="G44" s="19">
        <v>29458.799999999999</v>
      </c>
      <c r="H44" s="19">
        <v>41586.389999999905</v>
      </c>
      <c r="I44" s="19">
        <v>69261.570000000007</v>
      </c>
      <c r="J44" s="19">
        <v>13861.5999999999</v>
      </c>
      <c r="K44" s="19">
        <v>137697.74</v>
      </c>
      <c r="L44" s="19">
        <f t="shared" si="0"/>
        <v>1016041.0299999996</v>
      </c>
    </row>
    <row r="45" spans="1:12" hidden="1" x14ac:dyDescent="0.2">
      <c r="A45" s="60">
        <v>38504</v>
      </c>
      <c r="B45" s="19">
        <v>86177.239999999903</v>
      </c>
      <c r="C45" s="19">
        <v>78877.38</v>
      </c>
      <c r="D45" s="19">
        <v>379010.04</v>
      </c>
      <c r="E45" s="19">
        <v>44234.639999999898</v>
      </c>
      <c r="F45" s="19">
        <v>165567.66</v>
      </c>
      <c r="G45" s="19">
        <v>32931.53</v>
      </c>
      <c r="H45" s="19">
        <v>47234.65</v>
      </c>
      <c r="I45" s="19">
        <v>76799.39</v>
      </c>
      <c r="J45" s="19">
        <v>16216</v>
      </c>
      <c r="K45" s="19">
        <v>144569.39000000001</v>
      </c>
      <c r="L45" s="19">
        <f t="shared" si="0"/>
        <v>1071617.92</v>
      </c>
    </row>
    <row r="46" spans="1:12" hidden="1" x14ac:dyDescent="0.2">
      <c r="A46" s="60">
        <v>38534</v>
      </c>
      <c r="B46" s="19">
        <v>74317.5799999999</v>
      </c>
      <c r="C46" s="19">
        <v>78040.369999999893</v>
      </c>
      <c r="D46" s="19">
        <v>385790.26</v>
      </c>
      <c r="E46" s="19">
        <v>38369.040000000001</v>
      </c>
      <c r="F46" s="19">
        <v>160804.37</v>
      </c>
      <c r="G46" s="19">
        <v>31253.57</v>
      </c>
      <c r="H46" s="19">
        <v>40084.309999999889</v>
      </c>
      <c r="I46" s="19">
        <v>66986.55</v>
      </c>
      <c r="J46" s="19">
        <v>12288.95</v>
      </c>
      <c r="K46" s="19">
        <v>128307.62</v>
      </c>
      <c r="L46" s="19">
        <f t="shared" si="0"/>
        <v>1016242.6199999996</v>
      </c>
    </row>
    <row r="47" spans="1:12" hidden="1" x14ac:dyDescent="0.2">
      <c r="A47" s="60">
        <v>38565</v>
      </c>
      <c r="B47" s="19">
        <v>80092.989999999903</v>
      </c>
      <c r="C47" s="19">
        <v>77731.17</v>
      </c>
      <c r="D47" s="19">
        <v>411386.07</v>
      </c>
      <c r="E47" s="19">
        <v>41886.569999999898</v>
      </c>
      <c r="F47" s="19">
        <v>171468.51</v>
      </c>
      <c r="G47" s="19">
        <v>35099.25</v>
      </c>
      <c r="H47" s="19">
        <v>42385.55</v>
      </c>
      <c r="I47" s="19">
        <v>68451.719999999899</v>
      </c>
      <c r="J47" s="19">
        <v>14625.15</v>
      </c>
      <c r="K47" s="19">
        <v>146480.38</v>
      </c>
      <c r="L47" s="19">
        <f t="shared" si="0"/>
        <v>1089607.3599999999</v>
      </c>
    </row>
    <row r="48" spans="1:12" hidden="1" x14ac:dyDescent="0.2">
      <c r="A48" s="60">
        <v>38596</v>
      </c>
      <c r="B48" s="19">
        <v>85450.95</v>
      </c>
      <c r="C48" s="19">
        <v>77597.929999999993</v>
      </c>
      <c r="D48" s="19">
        <v>432923.75</v>
      </c>
      <c r="E48" s="19">
        <v>47233.279999999999</v>
      </c>
      <c r="F48" s="19">
        <v>177092.5</v>
      </c>
      <c r="G48" s="19">
        <v>36105.040000000001</v>
      </c>
      <c r="H48" s="19">
        <v>43494.63</v>
      </c>
      <c r="I48" s="19">
        <v>71019.960000000006</v>
      </c>
      <c r="J48" s="19">
        <v>15806.15</v>
      </c>
      <c r="K48" s="19">
        <v>161971.47</v>
      </c>
      <c r="L48" s="19">
        <f t="shared" si="0"/>
        <v>1148695.6600000001</v>
      </c>
    </row>
    <row r="49" spans="1:12" hidden="1" x14ac:dyDescent="0.2">
      <c r="A49" s="60">
        <v>38626</v>
      </c>
      <c r="B49" s="19">
        <v>85422.909999999902</v>
      </c>
      <c r="C49" s="19">
        <v>80508.44</v>
      </c>
      <c r="D49" s="19">
        <v>429686.7</v>
      </c>
      <c r="E49" s="19">
        <v>51639.17</v>
      </c>
      <c r="F49" s="19">
        <v>177291.33000000002</v>
      </c>
      <c r="G49" s="19">
        <v>37642.589999999997</v>
      </c>
      <c r="H49" s="19">
        <v>44319.819999999898</v>
      </c>
      <c r="I49" s="19">
        <v>71479.240000000005</v>
      </c>
      <c r="J49" s="19">
        <v>14813.3</v>
      </c>
      <c r="K49" s="19">
        <v>163541.5</v>
      </c>
      <c r="L49" s="19">
        <f t="shared" si="0"/>
        <v>1156345</v>
      </c>
    </row>
    <row r="50" spans="1:12" hidden="1" x14ac:dyDescent="0.2">
      <c r="A50" s="60">
        <v>38657</v>
      </c>
      <c r="B50" s="19">
        <v>87167</v>
      </c>
      <c r="C50" s="19">
        <v>86531</v>
      </c>
      <c r="D50" s="19">
        <v>455056</v>
      </c>
      <c r="E50" s="19">
        <v>53842</v>
      </c>
      <c r="F50" s="19">
        <v>184811</v>
      </c>
      <c r="G50" s="19">
        <v>42585</v>
      </c>
      <c r="H50" s="19">
        <v>42008</v>
      </c>
      <c r="I50" s="19">
        <v>76056</v>
      </c>
      <c r="J50" s="19">
        <v>17212</v>
      </c>
      <c r="K50" s="19">
        <v>167660</v>
      </c>
      <c r="L50" s="19">
        <f t="shared" si="0"/>
        <v>1212928</v>
      </c>
    </row>
    <row r="51" spans="1:12" hidden="1" x14ac:dyDescent="0.2">
      <c r="A51" s="60">
        <v>38687</v>
      </c>
      <c r="B51" s="19">
        <v>84559.26</v>
      </c>
      <c r="C51" s="19">
        <v>67973.9399999999</v>
      </c>
      <c r="D51" s="19">
        <v>241758.94</v>
      </c>
      <c r="E51" s="19">
        <v>27167.569999999901</v>
      </c>
      <c r="F51" s="19">
        <v>155510.85</v>
      </c>
      <c r="G51" s="19">
        <v>26974.400000000001</v>
      </c>
      <c r="H51" s="19">
        <v>37581.379999999997</v>
      </c>
      <c r="I51" s="19">
        <v>57244.6</v>
      </c>
      <c r="J51" s="19">
        <v>11702.35</v>
      </c>
      <c r="K51" s="19">
        <v>104013.35</v>
      </c>
      <c r="L51" s="19">
        <f t="shared" si="0"/>
        <v>814486.63999999978</v>
      </c>
    </row>
    <row r="52" spans="1:12" hidden="1" x14ac:dyDescent="0.2">
      <c r="A52" s="60">
        <v>38718</v>
      </c>
      <c r="B52" s="19">
        <v>74377.399999999994</v>
      </c>
      <c r="C52" s="19">
        <v>59527.43</v>
      </c>
      <c r="D52" s="19">
        <v>262625.7</v>
      </c>
      <c r="E52" s="19">
        <v>34549.26</v>
      </c>
      <c r="F52" s="19">
        <v>108865.69</v>
      </c>
      <c r="G52" s="19">
        <v>25726.36</v>
      </c>
      <c r="H52" s="19">
        <v>28553.040000000001</v>
      </c>
      <c r="I52" s="19">
        <v>52850.879999999997</v>
      </c>
      <c r="J52" s="19">
        <v>12166.85</v>
      </c>
      <c r="K52" s="19">
        <v>94510.42</v>
      </c>
      <c r="L52" s="19">
        <f t="shared" si="0"/>
        <v>753753.03</v>
      </c>
    </row>
    <row r="53" spans="1:12" hidden="1" x14ac:dyDescent="0.2">
      <c r="A53" s="60">
        <v>38749</v>
      </c>
      <c r="B53" s="19">
        <v>71965.139999999898</v>
      </c>
      <c r="C53" s="19">
        <v>64898.28</v>
      </c>
      <c r="D53" s="19">
        <v>340842.38</v>
      </c>
      <c r="E53" s="19">
        <v>38949.839999999997</v>
      </c>
      <c r="F53" s="19">
        <v>140732.91999999998</v>
      </c>
      <c r="G53" s="19">
        <v>30878.18</v>
      </c>
      <c r="H53" s="19">
        <v>30327.589999999902</v>
      </c>
      <c r="I53" s="19">
        <v>59400.58</v>
      </c>
      <c r="J53" s="19">
        <v>13595.75</v>
      </c>
      <c r="K53" s="19">
        <v>141553.18</v>
      </c>
      <c r="L53" s="19">
        <f t="shared" si="0"/>
        <v>933143.83999999962</v>
      </c>
    </row>
    <row r="54" spans="1:12" hidden="1" x14ac:dyDescent="0.2">
      <c r="A54" s="60">
        <v>38777</v>
      </c>
      <c r="B54" s="19">
        <v>78559.919999999896</v>
      </c>
      <c r="C54" s="19">
        <v>75449.709999999905</v>
      </c>
      <c r="D54" s="19">
        <v>418548.83</v>
      </c>
      <c r="E54" s="19">
        <v>44721.32</v>
      </c>
      <c r="F54" s="19">
        <v>162744.16999999998</v>
      </c>
      <c r="G54" s="19">
        <v>34161.160000000003</v>
      </c>
      <c r="H54" s="19">
        <v>42645.679999999906</v>
      </c>
      <c r="I54" s="19">
        <v>72699.33</v>
      </c>
      <c r="J54" s="19">
        <v>18400.599999999999</v>
      </c>
      <c r="K54" s="19">
        <v>157050.23000000001</v>
      </c>
      <c r="L54" s="19">
        <f t="shared" si="0"/>
        <v>1104980.9499999997</v>
      </c>
    </row>
    <row r="55" spans="1:12" hidden="1" x14ac:dyDescent="0.2">
      <c r="A55" s="60">
        <v>38808</v>
      </c>
      <c r="B55" s="19">
        <v>78683.369999999893</v>
      </c>
      <c r="C55" s="19">
        <v>66308.78</v>
      </c>
      <c r="D55" s="19">
        <v>337719.65</v>
      </c>
      <c r="E55" s="19">
        <v>37637.599999999904</v>
      </c>
      <c r="F55" s="19">
        <v>147348.96000000002</v>
      </c>
      <c r="G55" s="19">
        <v>25734.33</v>
      </c>
      <c r="H55" s="19">
        <v>34971.67</v>
      </c>
      <c r="I55" s="19">
        <v>60014.17</v>
      </c>
      <c r="J55" s="19">
        <v>15522.75</v>
      </c>
      <c r="K55" s="19">
        <v>127910.81</v>
      </c>
      <c r="L55" s="19">
        <f t="shared" si="0"/>
        <v>931852.08999999985</v>
      </c>
    </row>
    <row r="56" spans="1:12" hidden="1" x14ac:dyDescent="0.2">
      <c r="A56" s="60">
        <v>38838</v>
      </c>
      <c r="B56" s="19">
        <v>102612.26</v>
      </c>
      <c r="C56" s="19">
        <v>87404.15</v>
      </c>
      <c r="D56" s="19">
        <v>456630.18</v>
      </c>
      <c r="E56" s="19">
        <v>49763.66</v>
      </c>
      <c r="F56" s="19">
        <v>183330.79</v>
      </c>
      <c r="G56" s="19">
        <v>31287.47</v>
      </c>
      <c r="H56" s="19">
        <v>45941.08</v>
      </c>
      <c r="I56" s="19">
        <v>79979.199999999895</v>
      </c>
      <c r="J56" s="19">
        <v>19031</v>
      </c>
      <c r="K56" s="19">
        <v>152696.68</v>
      </c>
      <c r="L56" s="19">
        <f t="shared" si="0"/>
        <v>1208676.4699999997</v>
      </c>
    </row>
    <row r="57" spans="1:12" hidden="1" x14ac:dyDescent="0.2">
      <c r="A57" s="60">
        <v>38869</v>
      </c>
      <c r="B57" s="19">
        <v>100570.78</v>
      </c>
      <c r="C57" s="19">
        <v>86040.63</v>
      </c>
      <c r="D57" s="19">
        <v>447541.03</v>
      </c>
      <c r="E57" s="19">
        <v>50590.949999999903</v>
      </c>
      <c r="F57" s="19">
        <v>181591.09999999998</v>
      </c>
      <c r="G57" s="19">
        <v>32757.93</v>
      </c>
      <c r="H57" s="19">
        <v>41980.249999999898</v>
      </c>
      <c r="I57" s="19">
        <v>79132.109999999899</v>
      </c>
      <c r="J57" s="19">
        <v>18554.25</v>
      </c>
      <c r="K57" s="19">
        <v>153539.29</v>
      </c>
      <c r="L57" s="19">
        <f t="shared" si="0"/>
        <v>1192298.3199999998</v>
      </c>
    </row>
    <row r="58" spans="1:12" hidden="1" x14ac:dyDescent="0.2">
      <c r="A58" s="60">
        <v>38899</v>
      </c>
      <c r="B58" s="19">
        <v>98308.209999999905</v>
      </c>
      <c r="C58" s="19">
        <v>86196.749999999913</v>
      </c>
      <c r="D58" s="19">
        <v>448395.95</v>
      </c>
      <c r="E58" s="19">
        <v>45650.14</v>
      </c>
      <c r="F58" s="19">
        <v>185989.85</v>
      </c>
      <c r="G58" s="19">
        <v>33422.39</v>
      </c>
      <c r="H58" s="19">
        <v>50097.989999999903</v>
      </c>
      <c r="I58" s="19">
        <v>85119.74</v>
      </c>
      <c r="J58" s="19">
        <v>20909.2</v>
      </c>
      <c r="K58" s="19">
        <v>146164.17000000001</v>
      </c>
      <c r="L58" s="19">
        <f t="shared" si="0"/>
        <v>1200254.3899999997</v>
      </c>
    </row>
    <row r="59" spans="1:12" hidden="1" x14ac:dyDescent="0.2">
      <c r="A59" s="60">
        <v>38930</v>
      </c>
      <c r="B59" s="19">
        <v>101071.9</v>
      </c>
      <c r="C59" s="19">
        <v>92392.34</v>
      </c>
      <c r="D59" s="19">
        <v>468799.02</v>
      </c>
      <c r="E59" s="19">
        <v>43529.599999999897</v>
      </c>
      <c r="F59" s="19">
        <v>193641.5</v>
      </c>
      <c r="G59" s="19">
        <v>32089.58</v>
      </c>
      <c r="H59" s="19">
        <v>47760.43</v>
      </c>
      <c r="I59" s="19">
        <v>81925.759999999995</v>
      </c>
      <c r="J59" s="19">
        <v>19188.95</v>
      </c>
      <c r="K59" s="19">
        <v>147278.88</v>
      </c>
      <c r="L59" s="19">
        <f t="shared" si="0"/>
        <v>1227677.96</v>
      </c>
    </row>
    <row r="60" spans="1:12" hidden="1" x14ac:dyDescent="0.2">
      <c r="A60" s="60">
        <v>38961</v>
      </c>
      <c r="B60" s="19">
        <v>99111.7</v>
      </c>
      <c r="C60" s="19">
        <v>89248.039999999892</v>
      </c>
      <c r="D60" s="19">
        <v>459644.54</v>
      </c>
      <c r="E60" s="19">
        <v>46866.52</v>
      </c>
      <c r="F60" s="19">
        <v>173901.02</v>
      </c>
      <c r="G60" s="19">
        <v>30613.35</v>
      </c>
      <c r="H60" s="19">
        <v>47980.029999999897</v>
      </c>
      <c r="I60" s="19">
        <v>78715.159999999902</v>
      </c>
      <c r="J60" s="19">
        <v>19864.25</v>
      </c>
      <c r="K60" s="19">
        <v>160595.23000000001</v>
      </c>
      <c r="L60" s="19">
        <f t="shared" si="0"/>
        <v>1206539.8399999996</v>
      </c>
    </row>
    <row r="61" spans="1:12" hidden="1" x14ac:dyDescent="0.2">
      <c r="A61" s="60">
        <v>38991</v>
      </c>
      <c r="B61" s="19">
        <v>99995.27</v>
      </c>
      <c r="C61" s="19">
        <v>96029.689999999915</v>
      </c>
      <c r="D61" s="19">
        <v>512582.42</v>
      </c>
      <c r="E61" s="19">
        <v>47863.38</v>
      </c>
      <c r="F61" s="19">
        <v>178391.93</v>
      </c>
      <c r="G61" s="19">
        <v>33970.949999999997</v>
      </c>
      <c r="H61" s="19">
        <v>43246.77</v>
      </c>
      <c r="I61" s="19">
        <v>84892.91</v>
      </c>
      <c r="J61" s="19">
        <v>24481.999999999902</v>
      </c>
      <c r="K61" s="19">
        <v>171741.1</v>
      </c>
      <c r="L61" s="19">
        <f t="shared" si="0"/>
        <v>1293196.42</v>
      </c>
    </row>
    <row r="62" spans="1:12" hidden="1" x14ac:dyDescent="0.2">
      <c r="A62" s="60">
        <v>39022</v>
      </c>
      <c r="B62" s="19">
        <v>102752.61</v>
      </c>
      <c r="C62" s="19">
        <v>98633.879999999903</v>
      </c>
      <c r="D62" s="19">
        <v>495399.23</v>
      </c>
      <c r="E62" s="19">
        <v>47441.13</v>
      </c>
      <c r="F62" s="19">
        <v>177698.61</v>
      </c>
      <c r="G62" s="19">
        <v>37813.339999999997</v>
      </c>
      <c r="H62" s="19">
        <v>48677.219999999899</v>
      </c>
      <c r="I62" s="19">
        <v>84903.249999999913</v>
      </c>
      <c r="J62" s="19">
        <v>22590.539999999899</v>
      </c>
      <c r="K62" s="19">
        <v>173775.8</v>
      </c>
      <c r="L62" s="19">
        <f t="shared" si="0"/>
        <v>1289685.6099999994</v>
      </c>
    </row>
    <row r="63" spans="1:12" hidden="1" x14ac:dyDescent="0.2">
      <c r="A63" s="60">
        <v>39052</v>
      </c>
      <c r="B63" s="19">
        <v>83472.089999999909</v>
      </c>
      <c r="C63" s="19">
        <v>77507.179999999993</v>
      </c>
      <c r="D63" s="19">
        <v>299280.96000000002</v>
      </c>
      <c r="E63" s="19">
        <v>35321.2599999999</v>
      </c>
      <c r="F63" s="19">
        <v>157445.31</v>
      </c>
      <c r="G63" s="19">
        <v>21910.05</v>
      </c>
      <c r="H63" s="19">
        <v>42430.389999999905</v>
      </c>
      <c r="I63" s="19">
        <v>65171.71</v>
      </c>
      <c r="J63" s="19">
        <v>18209.060000000001</v>
      </c>
      <c r="K63" s="19">
        <v>109155.55</v>
      </c>
      <c r="L63" s="19">
        <f t="shared" si="0"/>
        <v>909903.55999999982</v>
      </c>
    </row>
    <row r="64" spans="1:12" hidden="1" x14ac:dyDescent="0.2">
      <c r="A64" s="60">
        <v>39083</v>
      </c>
      <c r="B64" s="19">
        <v>101477.48</v>
      </c>
      <c r="C64" s="19">
        <v>78200.359999999899</v>
      </c>
      <c r="D64" s="19">
        <v>341709.89</v>
      </c>
      <c r="E64" s="19">
        <v>39601.620000000003</v>
      </c>
      <c r="F64" s="19">
        <v>118340.73000000001</v>
      </c>
      <c r="G64" s="19">
        <v>23024.98</v>
      </c>
      <c r="H64" s="19">
        <v>43940.959999999999</v>
      </c>
      <c r="I64" s="19">
        <v>63180.03</v>
      </c>
      <c r="J64" s="19">
        <v>16988.150000000001</v>
      </c>
      <c r="K64" s="19">
        <v>93074.63</v>
      </c>
      <c r="L64" s="19">
        <f t="shared" si="0"/>
        <v>919538.83</v>
      </c>
    </row>
    <row r="65" spans="1:12" hidden="1" x14ac:dyDescent="0.2">
      <c r="A65" s="60">
        <v>39114</v>
      </c>
      <c r="B65" s="19">
        <v>74369.089999999909</v>
      </c>
      <c r="C65" s="19">
        <v>72255.350000000006</v>
      </c>
      <c r="D65" s="19">
        <v>408104.45</v>
      </c>
      <c r="E65" s="19">
        <v>38607.07</v>
      </c>
      <c r="F65" s="19">
        <v>155997.17000000001</v>
      </c>
      <c r="G65" s="19">
        <v>28814.42</v>
      </c>
      <c r="H65" s="19">
        <v>40153.0799999999</v>
      </c>
      <c r="I65" s="19">
        <v>60199.989999999903</v>
      </c>
      <c r="J65" s="19">
        <v>17572.54</v>
      </c>
      <c r="K65" s="19">
        <v>144527.51999999999</v>
      </c>
      <c r="L65" s="19">
        <f t="shared" si="0"/>
        <v>1040600.6799999998</v>
      </c>
    </row>
    <row r="66" spans="1:12" hidden="1" x14ac:dyDescent="0.2">
      <c r="A66" s="60">
        <v>39142</v>
      </c>
      <c r="B66" s="19">
        <v>96402.049999999901</v>
      </c>
      <c r="C66" s="19">
        <v>91765.81</v>
      </c>
      <c r="D66" s="19">
        <v>506208.89</v>
      </c>
      <c r="E66" s="19">
        <v>49286.89</v>
      </c>
      <c r="F66" s="19">
        <v>189044.87</v>
      </c>
      <c r="G66" s="19">
        <v>33117.56</v>
      </c>
      <c r="H66" s="19">
        <v>49605.52</v>
      </c>
      <c r="I66" s="19">
        <v>80653.679999999993</v>
      </c>
      <c r="J66" s="19">
        <v>21845.759999999998</v>
      </c>
      <c r="K66" s="19">
        <v>160061.26</v>
      </c>
      <c r="L66" s="19">
        <f t="shared" si="0"/>
        <v>1277992.2899999998</v>
      </c>
    </row>
    <row r="67" spans="1:12" hidden="1" x14ac:dyDescent="0.2">
      <c r="A67" s="60">
        <v>39173</v>
      </c>
      <c r="B67" s="19">
        <v>85728.299999999901</v>
      </c>
      <c r="C67" s="19">
        <v>86819.479999999894</v>
      </c>
      <c r="D67" s="19">
        <v>424426.04</v>
      </c>
      <c r="E67" s="19">
        <v>43791.049999999901</v>
      </c>
      <c r="F67" s="19">
        <v>162406.49</v>
      </c>
      <c r="G67" s="19">
        <v>29568.95</v>
      </c>
      <c r="H67" s="19">
        <v>42436.47</v>
      </c>
      <c r="I67" s="19">
        <v>68097.14</v>
      </c>
      <c r="J67" s="19">
        <v>19203.419999999998</v>
      </c>
      <c r="K67" s="19">
        <v>134189.97</v>
      </c>
      <c r="L67" s="19">
        <f t="shared" si="0"/>
        <v>1096667.3099999998</v>
      </c>
    </row>
    <row r="68" spans="1:12" hidden="1" x14ac:dyDescent="0.2">
      <c r="A68" s="60">
        <v>39203</v>
      </c>
      <c r="B68" s="19">
        <v>105623.84</v>
      </c>
      <c r="C68" s="19">
        <v>98775.47</v>
      </c>
      <c r="D68" s="19">
        <v>525256.80000000005</v>
      </c>
      <c r="E68" s="19">
        <v>54265.359999999906</v>
      </c>
      <c r="F68" s="19">
        <v>202593.66</v>
      </c>
      <c r="G68" s="19">
        <v>34763.71</v>
      </c>
      <c r="H68" s="19">
        <v>52861.099999999897</v>
      </c>
      <c r="I68" s="19">
        <v>84970.879999999903</v>
      </c>
      <c r="J68" s="19">
        <v>23015.7</v>
      </c>
      <c r="K68" s="19">
        <v>153714.98000000001</v>
      </c>
      <c r="L68" s="19">
        <f t="shared" si="0"/>
        <v>1335841.4999999998</v>
      </c>
    </row>
    <row r="69" spans="1:12" hidden="1" x14ac:dyDescent="0.2">
      <c r="A69" s="60">
        <v>39234</v>
      </c>
      <c r="B69" s="19">
        <v>95443.18</v>
      </c>
      <c r="C69" s="19">
        <v>88435.249999999898</v>
      </c>
      <c r="D69" s="19">
        <v>464873.51</v>
      </c>
      <c r="E69" s="19">
        <v>43690.519999999895</v>
      </c>
      <c r="F69" s="19">
        <v>188705.31</v>
      </c>
      <c r="G69" s="19">
        <v>39276.32</v>
      </c>
      <c r="H69" s="19">
        <v>55271.78</v>
      </c>
      <c r="I69" s="19">
        <v>82444.55</v>
      </c>
      <c r="J69" s="19">
        <v>22230</v>
      </c>
      <c r="K69" s="19">
        <v>147615.43</v>
      </c>
      <c r="L69" s="19">
        <f t="shared" ref="L69:L109" si="1">SUM(B69:K69)</f>
        <v>1227985.8499999996</v>
      </c>
    </row>
    <row r="70" spans="1:12" hidden="1" x14ac:dyDescent="0.2">
      <c r="A70" s="60">
        <v>39264</v>
      </c>
      <c r="B70" s="19">
        <v>99062.69</v>
      </c>
      <c r="C70" s="19">
        <v>92516.07</v>
      </c>
      <c r="D70" s="19">
        <v>508753.53</v>
      </c>
      <c r="E70" s="19">
        <v>47088.289999999899</v>
      </c>
      <c r="F70" s="19">
        <v>195402.72</v>
      </c>
      <c r="G70" s="19">
        <v>39233.800000000003</v>
      </c>
      <c r="H70" s="19">
        <v>48646.23</v>
      </c>
      <c r="I70" s="19">
        <v>82439.039999999994</v>
      </c>
      <c r="J70" s="19">
        <v>22574.57</v>
      </c>
      <c r="K70" s="19">
        <v>135151.92000000001</v>
      </c>
      <c r="L70" s="19">
        <f t="shared" si="1"/>
        <v>1270868.8599999999</v>
      </c>
    </row>
    <row r="71" spans="1:12" hidden="1" x14ac:dyDescent="0.2">
      <c r="A71" s="60">
        <v>39295</v>
      </c>
      <c r="B71" s="19">
        <v>81709.8</v>
      </c>
      <c r="C71" s="19">
        <v>97969.089999999909</v>
      </c>
      <c r="D71" s="19">
        <v>513273.68</v>
      </c>
      <c r="E71" s="19">
        <v>50841.02</v>
      </c>
      <c r="F71" s="19">
        <v>194582.25999999998</v>
      </c>
      <c r="G71" s="19">
        <v>40569.11</v>
      </c>
      <c r="H71" s="19">
        <v>58020.22</v>
      </c>
      <c r="I71" s="19">
        <v>83524.739999999903</v>
      </c>
      <c r="J71" s="19">
        <v>22627.75</v>
      </c>
      <c r="K71" s="19">
        <v>147504.84</v>
      </c>
      <c r="L71" s="19">
        <f t="shared" si="1"/>
        <v>1290622.5099999998</v>
      </c>
    </row>
    <row r="72" spans="1:12" hidden="1" x14ac:dyDescent="0.2">
      <c r="A72" s="60">
        <v>39326</v>
      </c>
      <c r="B72" s="19">
        <v>83244.419999999896</v>
      </c>
      <c r="C72" s="19">
        <v>88578.91</v>
      </c>
      <c r="D72" s="19">
        <v>457413.13</v>
      </c>
      <c r="E72" s="19">
        <v>44464.31</v>
      </c>
      <c r="F72" s="19">
        <v>179655.67999999999</v>
      </c>
      <c r="G72" s="19">
        <v>37278.42</v>
      </c>
      <c r="H72" s="19">
        <v>45481.04</v>
      </c>
      <c r="I72" s="19">
        <v>75292.789999999994</v>
      </c>
      <c r="J72" s="19">
        <v>20911.7</v>
      </c>
      <c r="K72" s="19">
        <v>147761.15</v>
      </c>
      <c r="L72" s="19">
        <f t="shared" si="1"/>
        <v>1180081.55</v>
      </c>
    </row>
    <row r="73" spans="1:12" hidden="1" x14ac:dyDescent="0.2">
      <c r="A73" s="60">
        <v>39356</v>
      </c>
      <c r="B73" s="19">
        <v>99631.8</v>
      </c>
      <c r="C73" s="19">
        <v>92170.51</v>
      </c>
      <c r="D73" s="19">
        <v>526808.72</v>
      </c>
      <c r="E73" s="19">
        <v>52096.27</v>
      </c>
      <c r="F73" s="19">
        <v>182180.91999999998</v>
      </c>
      <c r="G73" s="19">
        <v>42645.91</v>
      </c>
      <c r="H73" s="19">
        <v>46262.449999999895</v>
      </c>
      <c r="I73" s="19">
        <v>82623.100000000006</v>
      </c>
      <c r="J73" s="19">
        <v>24345.309999999899</v>
      </c>
      <c r="K73" s="19">
        <v>175694.83</v>
      </c>
      <c r="L73" s="19">
        <f t="shared" si="1"/>
        <v>1324459.8199999998</v>
      </c>
    </row>
    <row r="74" spans="1:12" hidden="1" x14ac:dyDescent="0.2">
      <c r="A74" s="60">
        <v>39387</v>
      </c>
      <c r="B74" s="19">
        <v>99237.09</v>
      </c>
      <c r="C74" s="19">
        <v>95537.66</v>
      </c>
      <c r="D74" s="19">
        <v>526128.5</v>
      </c>
      <c r="E74" s="19">
        <v>54669.32</v>
      </c>
      <c r="F74" s="19">
        <v>189815.72</v>
      </c>
      <c r="G74" s="19">
        <v>44556.22</v>
      </c>
      <c r="H74" s="19">
        <v>48507.6499999999</v>
      </c>
      <c r="I74" s="19">
        <v>85554.68</v>
      </c>
      <c r="J74" s="19">
        <v>24051.23</v>
      </c>
      <c r="K74" s="19">
        <v>165473.04999999999</v>
      </c>
      <c r="L74" s="19">
        <f t="shared" si="1"/>
        <v>1333531.1199999996</v>
      </c>
    </row>
    <row r="75" spans="1:12" hidden="1" x14ac:dyDescent="0.2">
      <c r="A75" s="60">
        <v>39417</v>
      </c>
      <c r="B75" s="19">
        <v>70244.469999999914</v>
      </c>
      <c r="C75" s="19">
        <v>67701.219999999899</v>
      </c>
      <c r="D75" s="19">
        <v>258241.15</v>
      </c>
      <c r="E75" s="19">
        <v>28488.240000000002</v>
      </c>
      <c r="F75" s="19">
        <v>165054.44</v>
      </c>
      <c r="G75" s="19">
        <v>26420.06</v>
      </c>
      <c r="H75" s="19">
        <v>34904.789999999899</v>
      </c>
      <c r="I75" s="19">
        <v>57703.22</v>
      </c>
      <c r="J75" s="19">
        <v>14975.91</v>
      </c>
      <c r="K75" s="19">
        <v>102348.28</v>
      </c>
      <c r="L75" s="19">
        <f t="shared" si="1"/>
        <v>826081.7799999998</v>
      </c>
    </row>
    <row r="76" spans="1:12" hidden="1" x14ac:dyDescent="0.2">
      <c r="A76" s="60">
        <v>39448</v>
      </c>
      <c r="B76" s="19">
        <v>89330.880000000005</v>
      </c>
      <c r="C76" s="19">
        <v>79604.679999999993</v>
      </c>
      <c r="D76" s="19">
        <v>320645.67</v>
      </c>
      <c r="E76" s="19">
        <v>40890.049999999901</v>
      </c>
      <c r="F76" s="19">
        <v>130426.14</v>
      </c>
      <c r="G76" s="19">
        <v>26716.13</v>
      </c>
      <c r="H76" s="19">
        <v>35911.539999999899</v>
      </c>
      <c r="I76" s="19">
        <v>61418.28</v>
      </c>
      <c r="J76" s="19">
        <v>14945.439999999899</v>
      </c>
      <c r="K76" s="19">
        <v>94266.97</v>
      </c>
      <c r="L76" s="19">
        <f t="shared" si="1"/>
        <v>894155.7799999998</v>
      </c>
    </row>
    <row r="77" spans="1:12" hidden="1" x14ac:dyDescent="0.2">
      <c r="A77" s="60">
        <v>39479</v>
      </c>
      <c r="B77" s="19">
        <v>87117.369999999908</v>
      </c>
      <c r="C77" s="19">
        <v>93766.589999999909</v>
      </c>
      <c r="D77" s="19">
        <v>440291.45</v>
      </c>
      <c r="E77" s="19">
        <v>46375.369999999901</v>
      </c>
      <c r="F77" s="19">
        <v>177417.4</v>
      </c>
      <c r="G77" s="19">
        <v>39668.42</v>
      </c>
      <c r="H77" s="19">
        <v>38731.639999999905</v>
      </c>
      <c r="I77" s="19">
        <v>72021.429999999993</v>
      </c>
      <c r="J77" s="19">
        <v>19481.8</v>
      </c>
      <c r="K77" s="19">
        <v>147915.79</v>
      </c>
      <c r="L77" s="19">
        <f t="shared" si="1"/>
        <v>1162787.2599999998</v>
      </c>
    </row>
    <row r="78" spans="1:12" hidden="1" x14ac:dyDescent="0.2">
      <c r="A78" s="60">
        <v>39508</v>
      </c>
      <c r="B78" s="19">
        <v>81857.41</v>
      </c>
      <c r="C78" s="19">
        <v>84360.119999999893</v>
      </c>
      <c r="D78" s="19">
        <v>370857.95</v>
      </c>
      <c r="E78" s="19">
        <v>39066.729999999901</v>
      </c>
      <c r="F78" s="19">
        <v>166636.25</v>
      </c>
      <c r="G78" s="19">
        <v>35762.65</v>
      </c>
      <c r="H78" s="19">
        <v>37917.299999999894</v>
      </c>
      <c r="I78" s="19">
        <v>64393.529999999897</v>
      </c>
      <c r="J78" s="19">
        <v>19288.37</v>
      </c>
      <c r="K78" s="19">
        <v>139432.89000000001</v>
      </c>
      <c r="L78" s="19">
        <f t="shared" si="1"/>
        <v>1039573.1999999997</v>
      </c>
    </row>
    <row r="79" spans="1:12" hidden="1" x14ac:dyDescent="0.2">
      <c r="A79" s="60">
        <v>39539</v>
      </c>
      <c r="B79" s="19">
        <v>98084.97</v>
      </c>
      <c r="C79" s="19">
        <v>90981.629999999903</v>
      </c>
      <c r="D79" s="19">
        <v>435141.56</v>
      </c>
      <c r="E79" s="19">
        <v>44911.489999999903</v>
      </c>
      <c r="F79" s="19">
        <v>181656.66</v>
      </c>
      <c r="G79" s="19">
        <v>41715.24</v>
      </c>
      <c r="H79" s="19">
        <v>47544.959999999999</v>
      </c>
      <c r="I79" s="19">
        <v>76769.86</v>
      </c>
      <c r="J79" s="19">
        <v>21679.45</v>
      </c>
      <c r="K79" s="19">
        <v>156177.53</v>
      </c>
      <c r="L79" s="19">
        <f t="shared" si="1"/>
        <v>1194663.3499999996</v>
      </c>
    </row>
    <row r="80" spans="1:12" hidden="1" x14ac:dyDescent="0.2">
      <c r="A80" s="60">
        <v>39569</v>
      </c>
      <c r="B80" s="19">
        <v>92780.749999999898</v>
      </c>
      <c r="C80" s="19">
        <v>95715.13</v>
      </c>
      <c r="D80" s="19">
        <v>423219.55</v>
      </c>
      <c r="E80" s="19">
        <v>42997.9</v>
      </c>
      <c r="F80" s="19">
        <v>191401.57</v>
      </c>
      <c r="G80" s="19">
        <v>42723.54</v>
      </c>
      <c r="H80" s="19">
        <v>45366.349999999904</v>
      </c>
      <c r="I80" s="19">
        <v>71791.710000000006</v>
      </c>
      <c r="J80" s="19">
        <v>21972.81</v>
      </c>
      <c r="K80" s="19">
        <v>139495.29999999999</v>
      </c>
      <c r="L80" s="19">
        <f t="shared" si="1"/>
        <v>1167464.6099999999</v>
      </c>
    </row>
    <row r="81" spans="1:12" hidden="1" x14ac:dyDescent="0.2">
      <c r="A81" s="60">
        <v>39600</v>
      </c>
      <c r="B81" s="19">
        <v>93446.71</v>
      </c>
      <c r="C81" s="19">
        <v>97233.06</v>
      </c>
      <c r="D81" s="19">
        <v>430515.81</v>
      </c>
      <c r="E81" s="19">
        <v>41769.169999999896</v>
      </c>
      <c r="F81" s="19">
        <v>197378.24</v>
      </c>
      <c r="G81" s="19">
        <v>42274.49</v>
      </c>
      <c r="H81" s="19">
        <v>40808.699999999895</v>
      </c>
      <c r="I81" s="19">
        <v>81670.61</v>
      </c>
      <c r="J81" s="19">
        <v>24339.6699999999</v>
      </c>
      <c r="K81" s="19">
        <v>143623.6</v>
      </c>
      <c r="L81" s="19">
        <f t="shared" si="1"/>
        <v>1193060.0599999998</v>
      </c>
    </row>
    <row r="82" spans="1:12" hidden="1" x14ac:dyDescent="0.2">
      <c r="A82" s="60">
        <v>39630</v>
      </c>
      <c r="B82" s="19">
        <v>105030.09</v>
      </c>
      <c r="C82" s="19">
        <v>119541.75999999999</v>
      </c>
      <c r="D82" s="19">
        <v>484432.89</v>
      </c>
      <c r="E82" s="19">
        <v>51256.52</v>
      </c>
      <c r="F82" s="19">
        <v>174422.77</v>
      </c>
      <c r="G82" s="19">
        <v>39176.620000000003</v>
      </c>
      <c r="H82" s="19">
        <v>50541.96</v>
      </c>
      <c r="I82" s="19">
        <v>93695.199999999895</v>
      </c>
      <c r="J82" s="19">
        <v>25344.8999999999</v>
      </c>
      <c r="K82" s="19">
        <v>122350.32</v>
      </c>
      <c r="L82" s="19">
        <f t="shared" si="1"/>
        <v>1265793.0299999998</v>
      </c>
    </row>
    <row r="83" spans="1:12" hidden="1" x14ac:dyDescent="0.2">
      <c r="A83" s="60">
        <v>39661</v>
      </c>
      <c r="B83" s="19">
        <v>109657.7</v>
      </c>
      <c r="C83" s="19">
        <v>102921.42</v>
      </c>
      <c r="D83" s="19">
        <v>430284.02</v>
      </c>
      <c r="E83" s="19">
        <v>44108.480000000003</v>
      </c>
      <c r="F83" s="19">
        <v>186082.06</v>
      </c>
      <c r="G83" s="19">
        <v>37205.480000000003</v>
      </c>
      <c r="H83" s="19">
        <v>51888.119999999893</v>
      </c>
      <c r="I83" s="19">
        <v>80957.52</v>
      </c>
      <c r="J83" s="19">
        <v>21399.78</v>
      </c>
      <c r="K83" s="19">
        <v>131690</v>
      </c>
      <c r="L83" s="19">
        <f t="shared" si="1"/>
        <v>1196194.5799999998</v>
      </c>
    </row>
    <row r="84" spans="1:12" hidden="1" x14ac:dyDescent="0.2">
      <c r="A84" s="60">
        <v>39692</v>
      </c>
      <c r="B84" s="19">
        <v>100918.32</v>
      </c>
      <c r="C84" s="19">
        <v>99927.72</v>
      </c>
      <c r="D84" s="19">
        <v>436441.17</v>
      </c>
      <c r="E84" s="19">
        <v>49545.37</v>
      </c>
      <c r="F84" s="19">
        <v>192700.76</v>
      </c>
      <c r="G84" s="19">
        <v>42200.639999999999</v>
      </c>
      <c r="H84" s="19">
        <v>39109.47</v>
      </c>
      <c r="I84" s="19">
        <v>80347.239999999903</v>
      </c>
      <c r="J84" s="19">
        <v>21692.9399999999</v>
      </c>
      <c r="K84" s="19">
        <v>115097.60000000001</v>
      </c>
      <c r="L84" s="19">
        <f t="shared" si="1"/>
        <v>1177981.2299999997</v>
      </c>
    </row>
    <row r="85" spans="1:12" hidden="1" x14ac:dyDescent="0.2">
      <c r="A85" s="60">
        <v>39722</v>
      </c>
      <c r="B85" s="19">
        <v>104047.76</v>
      </c>
      <c r="C85" s="19">
        <v>113859.51</v>
      </c>
      <c r="D85" s="19">
        <v>478317.19</v>
      </c>
      <c r="E85" s="19">
        <v>50639.93</v>
      </c>
      <c r="F85" s="19">
        <v>207401.72</v>
      </c>
      <c r="G85" s="19">
        <v>42430.94</v>
      </c>
      <c r="H85" s="19">
        <v>36947.9399999999</v>
      </c>
      <c r="I85" s="19">
        <v>90128.68</v>
      </c>
      <c r="J85" s="19">
        <v>21289.219999999899</v>
      </c>
      <c r="K85" s="19">
        <v>150019.76</v>
      </c>
      <c r="L85" s="19">
        <f t="shared" si="1"/>
        <v>1295082.6499999999</v>
      </c>
    </row>
    <row r="86" spans="1:12" hidden="1" x14ac:dyDescent="0.2">
      <c r="A86" s="60">
        <v>39753</v>
      </c>
      <c r="B86" s="19">
        <v>81991.899999999994</v>
      </c>
      <c r="C86" s="19">
        <v>91886.77</v>
      </c>
      <c r="D86" s="19">
        <v>358414.2</v>
      </c>
      <c r="E86" s="19">
        <v>50201.859999999906</v>
      </c>
      <c r="F86" s="19">
        <v>186321.33000000002</v>
      </c>
      <c r="G86" s="19">
        <v>38858.29</v>
      </c>
      <c r="H86" s="19">
        <v>32777.069999999898</v>
      </c>
      <c r="I86" s="19">
        <v>71243.83</v>
      </c>
      <c r="J86" s="19">
        <v>21106.749999999902</v>
      </c>
      <c r="K86" s="19">
        <v>125387.89</v>
      </c>
      <c r="L86" s="19">
        <f t="shared" si="1"/>
        <v>1058189.8899999997</v>
      </c>
    </row>
    <row r="87" spans="1:12" hidden="1" x14ac:dyDescent="0.2">
      <c r="A87" s="60">
        <v>39783</v>
      </c>
      <c r="B87" s="19">
        <v>54601.1</v>
      </c>
      <c r="C87" s="19">
        <v>70787.119999999908</v>
      </c>
      <c r="D87" s="19">
        <v>249268.73</v>
      </c>
      <c r="E87" s="19">
        <v>31182.57</v>
      </c>
      <c r="F87" s="19">
        <v>165118.62</v>
      </c>
      <c r="G87" s="19">
        <v>31759.27</v>
      </c>
      <c r="H87" s="19">
        <v>33171.480000000003</v>
      </c>
      <c r="I87" s="19">
        <v>66023.61</v>
      </c>
      <c r="J87" s="19">
        <v>18637.2</v>
      </c>
      <c r="K87" s="19">
        <v>107359.5</v>
      </c>
      <c r="L87" s="19">
        <f t="shared" si="1"/>
        <v>827909.19999999984</v>
      </c>
    </row>
    <row r="88" spans="1:12" x14ac:dyDescent="0.2">
      <c r="A88" s="60">
        <v>39814</v>
      </c>
      <c r="B88" s="19">
        <v>99534.15</v>
      </c>
      <c r="C88" s="19">
        <v>89831.05999999991</v>
      </c>
      <c r="D88" s="19">
        <v>301937.96000000002</v>
      </c>
      <c r="E88" s="19">
        <v>38008.85</v>
      </c>
      <c r="F88" s="19">
        <v>124397.34</v>
      </c>
      <c r="G88" s="19">
        <v>21360.01</v>
      </c>
      <c r="H88" s="19">
        <v>34158.519999999997</v>
      </c>
      <c r="I88" s="19">
        <v>61817.97</v>
      </c>
      <c r="J88" s="19">
        <v>11927</v>
      </c>
      <c r="K88" s="19">
        <v>58357.49</v>
      </c>
      <c r="L88" s="19">
        <f t="shared" si="1"/>
        <v>841330.34999999986</v>
      </c>
    </row>
    <row r="89" spans="1:12" x14ac:dyDescent="0.2">
      <c r="A89" s="60">
        <v>39845</v>
      </c>
      <c r="B89" s="19">
        <v>111456.8</v>
      </c>
      <c r="C89" s="19">
        <v>76836.11</v>
      </c>
      <c r="D89" s="19">
        <v>319377.39</v>
      </c>
      <c r="E89" s="19">
        <v>34570.549999999901</v>
      </c>
      <c r="F89" s="19">
        <v>148074.10999999999</v>
      </c>
      <c r="G89" s="19">
        <v>31051.48</v>
      </c>
      <c r="H89" s="19">
        <v>34208.279999999897</v>
      </c>
      <c r="I89" s="19">
        <v>60520.369999999893</v>
      </c>
      <c r="J89" s="19">
        <v>14794.2</v>
      </c>
      <c r="K89" s="19">
        <v>101306.95</v>
      </c>
      <c r="L89" s="19">
        <f t="shared" si="1"/>
        <v>932196.23999999964</v>
      </c>
    </row>
    <row r="90" spans="1:12" x14ac:dyDescent="0.2">
      <c r="A90" s="60">
        <v>39873</v>
      </c>
      <c r="B90" s="19">
        <v>107033.58</v>
      </c>
      <c r="C90" s="19">
        <v>87934.04</v>
      </c>
      <c r="D90" s="19">
        <v>360066.29</v>
      </c>
      <c r="E90" s="19">
        <v>43804.109999999906</v>
      </c>
      <c r="F90" s="19">
        <v>187267.397</v>
      </c>
      <c r="G90" s="19">
        <v>37251.19</v>
      </c>
      <c r="H90" s="19">
        <v>39911.07</v>
      </c>
      <c r="I90" s="19">
        <v>72516.63</v>
      </c>
      <c r="J90" s="19">
        <v>20580.75</v>
      </c>
      <c r="K90" s="19">
        <v>109717</v>
      </c>
      <c r="L90" s="19">
        <f t="shared" si="1"/>
        <v>1066082.0569999998</v>
      </c>
    </row>
    <row r="91" spans="1:12" x14ac:dyDescent="0.2">
      <c r="A91" s="60">
        <v>39904</v>
      </c>
      <c r="B91" s="19">
        <v>90109.05</v>
      </c>
      <c r="C91" s="19">
        <v>73641.979999999894</v>
      </c>
      <c r="D91" s="19">
        <v>296162.21999999997</v>
      </c>
      <c r="E91" s="19">
        <v>34242.300000000003</v>
      </c>
      <c r="F91" s="19">
        <v>163626.70000000001</v>
      </c>
      <c r="G91" s="19">
        <v>29641.96</v>
      </c>
      <c r="H91" s="19">
        <v>42096.88</v>
      </c>
      <c r="I91" s="19">
        <v>62520.27</v>
      </c>
      <c r="J91" s="19">
        <v>15017.8</v>
      </c>
      <c r="K91" s="19">
        <v>88555.36</v>
      </c>
      <c r="L91" s="19">
        <f t="shared" si="1"/>
        <v>895614.5199999999</v>
      </c>
    </row>
    <row r="92" spans="1:12" x14ac:dyDescent="0.2">
      <c r="A92" s="60">
        <v>39934</v>
      </c>
      <c r="B92" s="19">
        <v>103128.68</v>
      </c>
      <c r="C92" s="19">
        <v>83770.600000000006</v>
      </c>
      <c r="D92" s="19">
        <v>341522.76</v>
      </c>
      <c r="E92" s="19">
        <v>40837.139999999898</v>
      </c>
      <c r="F92" s="19">
        <v>185749.55999999991</v>
      </c>
      <c r="G92" s="19">
        <v>31781.09</v>
      </c>
      <c r="H92" s="19">
        <v>41943.499999999905</v>
      </c>
      <c r="I92" s="19">
        <v>68202.81</v>
      </c>
      <c r="J92" s="19">
        <v>18533.349999999999</v>
      </c>
      <c r="K92" s="19">
        <v>95008.75</v>
      </c>
      <c r="L92" s="19">
        <f t="shared" si="1"/>
        <v>1010478.2399999996</v>
      </c>
    </row>
    <row r="93" spans="1:12" x14ac:dyDescent="0.2">
      <c r="A93" s="60">
        <v>39965</v>
      </c>
      <c r="B93" s="19">
        <v>102185.15</v>
      </c>
      <c r="C93" s="19">
        <v>84132.52</v>
      </c>
      <c r="D93" s="19">
        <v>323473.52</v>
      </c>
      <c r="E93" s="19">
        <v>34747.75</v>
      </c>
      <c r="F93" s="19">
        <v>191820.91</v>
      </c>
      <c r="G93" s="19">
        <v>30881.759999999998</v>
      </c>
      <c r="H93" s="19">
        <v>42846.769999999902</v>
      </c>
      <c r="I93" s="19">
        <v>68684.129999999903</v>
      </c>
      <c r="J93" s="19">
        <v>18789.3</v>
      </c>
      <c r="K93" s="19">
        <v>86734.58</v>
      </c>
      <c r="L93" s="19">
        <f t="shared" si="1"/>
        <v>984296.38999999978</v>
      </c>
    </row>
    <row r="94" spans="1:12" x14ac:dyDescent="0.2">
      <c r="A94" s="60">
        <v>39995</v>
      </c>
      <c r="B94" s="19">
        <v>122639.06</v>
      </c>
      <c r="C94" s="19">
        <v>92910.61</v>
      </c>
      <c r="D94" s="19">
        <v>355993.75</v>
      </c>
      <c r="E94" s="19">
        <v>42042.089999999902</v>
      </c>
      <c r="F94" s="19">
        <v>205699.95</v>
      </c>
      <c r="G94" s="19">
        <v>32909.269999999997</v>
      </c>
      <c r="H94" s="19">
        <v>47703.01</v>
      </c>
      <c r="I94" s="19">
        <v>78767.23</v>
      </c>
      <c r="J94" s="19">
        <v>19296.63</v>
      </c>
      <c r="K94" s="19">
        <v>97902.83</v>
      </c>
      <c r="L94" s="19">
        <f t="shared" si="1"/>
        <v>1095864.4299999997</v>
      </c>
    </row>
    <row r="95" spans="1:12" x14ac:dyDescent="0.2">
      <c r="A95" s="60">
        <v>40026</v>
      </c>
      <c r="B95" s="19">
        <v>117608.87</v>
      </c>
      <c r="C95" s="19">
        <v>83394.02</v>
      </c>
      <c r="D95" s="19">
        <v>335818.66</v>
      </c>
      <c r="E95" s="19">
        <v>39228.21</v>
      </c>
      <c r="F95" s="19">
        <v>179212.43</v>
      </c>
      <c r="G95" s="19">
        <v>30824.9</v>
      </c>
      <c r="H95" s="19">
        <v>42275.65</v>
      </c>
      <c r="I95" s="19">
        <v>74859.259999999995</v>
      </c>
      <c r="J95" s="19">
        <v>18672.209999999901</v>
      </c>
      <c r="K95" s="19">
        <v>84425.22</v>
      </c>
      <c r="L95" s="19">
        <f t="shared" si="1"/>
        <v>1006319.4299999998</v>
      </c>
    </row>
    <row r="96" spans="1:12" x14ac:dyDescent="0.2">
      <c r="A96" s="60">
        <v>40057</v>
      </c>
      <c r="B96" s="19">
        <v>118897.92</v>
      </c>
      <c r="C96" s="19">
        <v>92469.99</v>
      </c>
      <c r="D96" s="19">
        <v>338030.72</v>
      </c>
      <c r="E96" s="19">
        <v>40380.720000000001</v>
      </c>
      <c r="F96" s="19">
        <v>182791.15</v>
      </c>
      <c r="G96" s="19">
        <v>30921.86</v>
      </c>
      <c r="H96" s="19">
        <v>45664.74</v>
      </c>
      <c r="I96" s="19">
        <v>78293.17</v>
      </c>
      <c r="J96" s="19">
        <v>22618.78</v>
      </c>
      <c r="K96" s="19">
        <v>96924.84</v>
      </c>
      <c r="L96" s="19">
        <f t="shared" si="1"/>
        <v>1046993.89</v>
      </c>
    </row>
    <row r="97" spans="1:12" x14ac:dyDescent="0.2">
      <c r="A97" s="60">
        <v>40087</v>
      </c>
      <c r="B97" s="19">
        <v>127990.45</v>
      </c>
      <c r="C97" s="19">
        <v>91689.31</v>
      </c>
      <c r="D97" s="19">
        <v>360608.42</v>
      </c>
      <c r="E97" s="19">
        <v>36465.479999999901</v>
      </c>
      <c r="F97" s="19">
        <v>182608</v>
      </c>
      <c r="G97" s="19">
        <v>31042.959999999999</v>
      </c>
      <c r="H97" s="19">
        <v>41765.93</v>
      </c>
      <c r="I97" s="19">
        <v>81855.679999999993</v>
      </c>
      <c r="J97" s="19">
        <v>23322.359999999902</v>
      </c>
      <c r="K97" s="19">
        <v>107631.66</v>
      </c>
      <c r="L97" s="19">
        <f t="shared" si="1"/>
        <v>1084980.2499999995</v>
      </c>
    </row>
    <row r="98" spans="1:12" x14ac:dyDescent="0.2">
      <c r="A98" s="60">
        <v>40118</v>
      </c>
      <c r="B98" s="19">
        <v>113267.25</v>
      </c>
      <c r="C98" s="19">
        <v>88431.93</v>
      </c>
      <c r="D98" s="19">
        <v>343402.4</v>
      </c>
      <c r="E98" s="19">
        <v>39648.870000000003</v>
      </c>
      <c r="F98" s="19">
        <v>179623.4</v>
      </c>
      <c r="G98" s="19">
        <v>31607.52</v>
      </c>
      <c r="H98" s="19">
        <v>42478.080000000002</v>
      </c>
      <c r="I98" s="19">
        <v>72773.149999999994</v>
      </c>
      <c r="J98" s="19">
        <v>18738.04</v>
      </c>
      <c r="K98" s="19">
        <v>95014.36</v>
      </c>
      <c r="L98" s="19">
        <f t="shared" si="1"/>
        <v>1024985.0000000001</v>
      </c>
    </row>
    <row r="99" spans="1:12" x14ac:dyDescent="0.2">
      <c r="A99" s="60">
        <v>40148</v>
      </c>
      <c r="B99" s="19">
        <v>87047.87</v>
      </c>
      <c r="C99" s="19">
        <v>67961.5</v>
      </c>
      <c r="D99" s="19">
        <v>263910.78999999998</v>
      </c>
      <c r="E99" s="19">
        <v>30470.85</v>
      </c>
      <c r="F99" s="19">
        <v>138043.74</v>
      </c>
      <c r="G99" s="19">
        <v>24290.93</v>
      </c>
      <c r="H99" s="19">
        <v>32645.15</v>
      </c>
      <c r="I99" s="19">
        <v>55927.45</v>
      </c>
      <c r="J99" s="19">
        <v>14400.51</v>
      </c>
      <c r="K99" s="19">
        <v>73020.210000000006</v>
      </c>
      <c r="L99" s="19">
        <f t="shared" si="1"/>
        <v>787719</v>
      </c>
    </row>
    <row r="100" spans="1:12" x14ac:dyDescent="0.2">
      <c r="A100" s="60">
        <v>40179</v>
      </c>
      <c r="B100" s="19">
        <v>74335</v>
      </c>
      <c r="C100" s="19">
        <v>58036</v>
      </c>
      <c r="D100" s="19">
        <v>225368</v>
      </c>
      <c r="E100" s="19">
        <v>26021</v>
      </c>
      <c r="F100" s="19">
        <v>117883</v>
      </c>
      <c r="G100" s="19">
        <v>20743</v>
      </c>
      <c r="H100" s="19">
        <v>27877</v>
      </c>
      <c r="I100" s="19">
        <v>47759</v>
      </c>
      <c r="J100" s="19">
        <v>12297</v>
      </c>
      <c r="K100" s="19">
        <v>62356</v>
      </c>
      <c r="L100" s="19">
        <f t="shared" si="1"/>
        <v>672675</v>
      </c>
    </row>
    <row r="101" spans="1:12" x14ac:dyDescent="0.2">
      <c r="A101" s="60">
        <v>40210</v>
      </c>
      <c r="B101" s="19">
        <v>92890</v>
      </c>
      <c r="C101" s="19">
        <v>72523</v>
      </c>
      <c r="D101" s="19">
        <v>281623</v>
      </c>
      <c r="E101" s="19">
        <v>32516</v>
      </c>
      <c r="F101" s="19">
        <v>147308</v>
      </c>
      <c r="G101" s="19">
        <v>25921</v>
      </c>
      <c r="H101" s="19">
        <v>34836</v>
      </c>
      <c r="I101" s="19">
        <v>59681</v>
      </c>
      <c r="J101" s="19">
        <v>15367</v>
      </c>
      <c r="K101" s="19">
        <v>77921</v>
      </c>
      <c r="L101" s="19">
        <f t="shared" si="1"/>
        <v>840586</v>
      </c>
    </row>
    <row r="102" spans="1:12" x14ac:dyDescent="0.2">
      <c r="A102" s="60">
        <v>40238</v>
      </c>
      <c r="B102" s="19">
        <v>113912</v>
      </c>
      <c r="C102" s="19">
        <v>88935</v>
      </c>
      <c r="D102" s="19">
        <v>345356</v>
      </c>
      <c r="E102" s="19">
        <v>39874</v>
      </c>
      <c r="F102" s="19">
        <v>180645</v>
      </c>
      <c r="G102" s="19">
        <v>31787</v>
      </c>
      <c r="H102" s="19">
        <v>42720</v>
      </c>
      <c r="I102" s="19">
        <v>73187</v>
      </c>
      <c r="J102" s="19">
        <v>18845</v>
      </c>
      <c r="K102" s="19">
        <v>95555</v>
      </c>
      <c r="L102" s="19">
        <f t="shared" si="1"/>
        <v>1030816</v>
      </c>
    </row>
    <row r="103" spans="1:12" x14ac:dyDescent="0.2">
      <c r="A103" s="60">
        <v>40269</v>
      </c>
      <c r="B103" s="19">
        <v>89269</v>
      </c>
      <c r="C103" s="19">
        <v>69696</v>
      </c>
      <c r="D103" s="19">
        <v>270645</v>
      </c>
      <c r="E103" s="19">
        <v>31248</v>
      </c>
      <c r="F103" s="19">
        <v>141566</v>
      </c>
      <c r="G103" s="19">
        <v>24911</v>
      </c>
      <c r="H103" s="19">
        <v>33478</v>
      </c>
      <c r="I103" s="19">
        <v>57355</v>
      </c>
      <c r="J103" s="19">
        <v>14768</v>
      </c>
      <c r="K103" s="19">
        <v>74884</v>
      </c>
      <c r="L103" s="19">
        <f t="shared" si="1"/>
        <v>807820</v>
      </c>
    </row>
    <row r="104" spans="1:12" x14ac:dyDescent="0.2">
      <c r="A104" s="60">
        <v>40299</v>
      </c>
      <c r="B104" s="19">
        <v>103801</v>
      </c>
      <c r="C104" s="19">
        <v>81041</v>
      </c>
      <c r="D104" s="19">
        <v>314701</v>
      </c>
      <c r="E104" s="19">
        <v>36335</v>
      </c>
      <c r="F104" s="19">
        <v>164611</v>
      </c>
      <c r="G104" s="19">
        <v>28966</v>
      </c>
      <c r="H104" s="19">
        <v>38928</v>
      </c>
      <c r="I104" s="19">
        <v>66691</v>
      </c>
      <c r="J104" s="19">
        <v>17172</v>
      </c>
      <c r="K104" s="19">
        <v>87073</v>
      </c>
      <c r="L104" s="19">
        <f t="shared" si="1"/>
        <v>939319</v>
      </c>
    </row>
    <row r="105" spans="1:12" x14ac:dyDescent="0.2">
      <c r="A105" s="60">
        <v>40330</v>
      </c>
      <c r="B105" s="19">
        <v>99882</v>
      </c>
      <c r="C105" s="19">
        <v>77981</v>
      </c>
      <c r="D105" s="19">
        <v>302821</v>
      </c>
      <c r="E105" s="19">
        <v>34963</v>
      </c>
      <c r="F105" s="19">
        <v>158396</v>
      </c>
      <c r="G105" s="19">
        <v>27872</v>
      </c>
      <c r="H105" s="19">
        <v>37458</v>
      </c>
      <c r="I105" s="19">
        <v>64173</v>
      </c>
      <c r="J105" s="19">
        <v>16524</v>
      </c>
      <c r="K105" s="19">
        <v>83786</v>
      </c>
      <c r="L105" s="19">
        <f t="shared" si="1"/>
        <v>903856</v>
      </c>
    </row>
    <row r="106" spans="1:12" x14ac:dyDescent="0.2">
      <c r="A106" s="60">
        <v>40360</v>
      </c>
      <c r="B106" s="19">
        <v>107859</v>
      </c>
      <c r="C106" s="19">
        <v>84209</v>
      </c>
      <c r="D106" s="19">
        <v>327005</v>
      </c>
      <c r="E106" s="19">
        <v>37756</v>
      </c>
      <c r="F106" s="19">
        <v>171046</v>
      </c>
      <c r="G106" s="19">
        <v>30098</v>
      </c>
      <c r="H106" s="19">
        <v>40450</v>
      </c>
      <c r="I106" s="19">
        <v>69298</v>
      </c>
      <c r="J106" s="19">
        <v>17843</v>
      </c>
      <c r="K106" s="19">
        <v>90477</v>
      </c>
      <c r="L106" s="19">
        <f t="shared" si="1"/>
        <v>976041</v>
      </c>
    </row>
    <row r="107" spans="1:12" x14ac:dyDescent="0.2">
      <c r="A107" s="60">
        <v>40391</v>
      </c>
      <c r="B107" s="19">
        <v>107192</v>
      </c>
      <c r="C107" s="19">
        <v>83688</v>
      </c>
      <c r="D107" s="19">
        <v>324982</v>
      </c>
      <c r="E107" s="19">
        <v>37522</v>
      </c>
      <c r="F107" s="19">
        <v>169988</v>
      </c>
      <c r="G107" s="19">
        <v>29912</v>
      </c>
      <c r="H107" s="19">
        <v>40200</v>
      </c>
      <c r="I107" s="19">
        <v>68870</v>
      </c>
      <c r="J107" s="19">
        <v>17733</v>
      </c>
      <c r="K107" s="19">
        <v>89918</v>
      </c>
      <c r="L107" s="19">
        <f>SUM(B107:K107)</f>
        <v>970005</v>
      </c>
    </row>
    <row r="108" spans="1:12" x14ac:dyDescent="0.2">
      <c r="A108" s="60">
        <v>40422</v>
      </c>
      <c r="B108" s="19">
        <v>108304</v>
      </c>
      <c r="C108" s="19">
        <v>84557</v>
      </c>
      <c r="D108" s="19">
        <v>328355</v>
      </c>
      <c r="E108" s="19">
        <v>37911</v>
      </c>
      <c r="F108" s="19">
        <v>171752</v>
      </c>
      <c r="G108" s="19">
        <v>30223</v>
      </c>
      <c r="H108" s="19">
        <v>40617</v>
      </c>
      <c r="I108" s="19">
        <v>69584</v>
      </c>
      <c r="J108" s="19">
        <v>17917</v>
      </c>
      <c r="K108" s="19">
        <v>90851</v>
      </c>
      <c r="L108" s="19">
        <f t="shared" si="1"/>
        <v>980071</v>
      </c>
    </row>
    <row r="109" spans="1:12" x14ac:dyDescent="0.2">
      <c r="A109" s="60">
        <v>40452</v>
      </c>
      <c r="B109" s="19">
        <v>105730</v>
      </c>
      <c r="C109" s="19">
        <v>82548</v>
      </c>
      <c r="D109" s="19">
        <v>320553</v>
      </c>
      <c r="E109" s="19">
        <v>37011</v>
      </c>
      <c r="F109" s="19">
        <v>167671</v>
      </c>
      <c r="G109" s="19">
        <v>29504</v>
      </c>
      <c r="H109" s="19">
        <v>39652</v>
      </c>
      <c r="I109" s="19">
        <v>67931</v>
      </c>
      <c r="J109" s="19">
        <v>17491</v>
      </c>
      <c r="K109" s="19">
        <v>88692</v>
      </c>
      <c r="L109" s="19">
        <f t="shared" si="1"/>
        <v>956783</v>
      </c>
    </row>
    <row r="110" spans="1:12" x14ac:dyDescent="0.2">
      <c r="A110" s="60">
        <v>40483</v>
      </c>
      <c r="B110" s="19">
        <v>115579</v>
      </c>
      <c r="C110" s="19">
        <v>90237</v>
      </c>
      <c r="D110" s="19">
        <v>350412</v>
      </c>
      <c r="E110" s="19">
        <v>40458</v>
      </c>
      <c r="F110" s="19">
        <v>183290</v>
      </c>
      <c r="G110" s="19">
        <v>32253</v>
      </c>
      <c r="H110" s="19">
        <v>43345</v>
      </c>
      <c r="I110" s="19">
        <v>74259</v>
      </c>
      <c r="J110" s="19">
        <v>19121</v>
      </c>
      <c r="K110" s="19">
        <v>96954</v>
      </c>
      <c r="L110" s="19">
        <f>SUM(B110:K110)</f>
        <v>1045908</v>
      </c>
    </row>
    <row r="111" spans="1:12" x14ac:dyDescent="0.2">
      <c r="A111" s="60">
        <v>40513</v>
      </c>
      <c r="B111" s="19">
        <v>82494</v>
      </c>
      <c r="C111" s="19">
        <v>64406</v>
      </c>
      <c r="D111" s="19">
        <v>250106</v>
      </c>
      <c r="E111" s="19">
        <v>28877</v>
      </c>
      <c r="F111" s="19">
        <v>130823</v>
      </c>
      <c r="G111" s="19">
        <v>23020</v>
      </c>
      <c r="H111" s="19">
        <v>30938</v>
      </c>
      <c r="I111" s="19">
        <v>53002</v>
      </c>
      <c r="J111" s="19">
        <v>13647</v>
      </c>
      <c r="K111" s="19">
        <v>69201</v>
      </c>
      <c r="L111" s="19">
        <f t="shared" ref="L111:L116" si="2">SUM(B111:K111)</f>
        <v>746514</v>
      </c>
    </row>
    <row r="112" spans="1:12" ht="15" x14ac:dyDescent="0.25">
      <c r="A112" s="60">
        <v>40544</v>
      </c>
      <c r="B112" s="199">
        <v>70585.954457947752</v>
      </c>
      <c r="C112" s="198">
        <v>55108.985712268186</v>
      </c>
      <c r="D112" s="19">
        <v>214001.68674619988</v>
      </c>
      <c r="E112" s="198">
        <v>24708.644931058832</v>
      </c>
      <c r="F112" s="19">
        <v>111937.63461850076</v>
      </c>
      <c r="G112" s="19">
        <v>19696.83800795332</v>
      </c>
      <c r="H112" s="19">
        <v>26471.038574348684</v>
      </c>
      <c r="I112" s="19">
        <v>45350.300651874975</v>
      </c>
      <c r="J112" s="19">
        <v>11676.807452335823</v>
      </c>
      <c r="K112" s="19">
        <v>59211.108847511801</v>
      </c>
      <c r="L112" s="19">
        <f t="shared" si="2"/>
        <v>638749</v>
      </c>
    </row>
    <row r="113" spans="1:13" x14ac:dyDescent="0.2">
      <c r="A113" s="60">
        <v>40575</v>
      </c>
      <c r="B113" s="19">
        <v>91051.327275430187</v>
      </c>
      <c r="C113" s="19">
        <v>71087.036116995572</v>
      </c>
      <c r="D113" s="19">
        <v>276048.36921247258</v>
      </c>
      <c r="E113" s="19">
        <v>31872.557839967292</v>
      </c>
      <c r="F113" s="19">
        <v>144392.32680715056</v>
      </c>
      <c r="G113" s="19">
        <v>25407.650254580592</v>
      </c>
      <c r="H113" s="19">
        <v>34145.931935927452</v>
      </c>
      <c r="I113" s="19">
        <v>58498.961987586874</v>
      </c>
      <c r="J113" s="19">
        <v>15062.328264020514</v>
      </c>
      <c r="K113" s="19">
        <v>76378.51030586836</v>
      </c>
      <c r="L113" s="19">
        <f t="shared" si="2"/>
        <v>823945</v>
      </c>
    </row>
    <row r="114" spans="1:13" x14ac:dyDescent="0.2">
      <c r="A114" s="60">
        <v>40603</v>
      </c>
      <c r="B114" s="19">
        <v>111490.39953172037</v>
      </c>
      <c r="C114" s="19">
        <v>87044.552730516225</v>
      </c>
      <c r="D114" s="19">
        <v>338015.31393912365</v>
      </c>
      <c r="E114" s="19">
        <v>39027.264225666178</v>
      </c>
      <c r="F114" s="19">
        <v>176805.31066116624</v>
      </c>
      <c r="G114" s="19">
        <v>31111.123393912363</v>
      </c>
      <c r="H114" s="19">
        <v>41810.962100568628</v>
      </c>
      <c r="I114" s="19">
        <v>71630.725650574197</v>
      </c>
      <c r="J114" s="19">
        <v>18443.498258445758</v>
      </c>
      <c r="K114" s="19">
        <v>93523.84950830639</v>
      </c>
      <c r="L114" s="19">
        <f>SUM(B114:K114)</f>
        <v>1008902.9999999999</v>
      </c>
    </row>
    <row r="115" spans="1:13" x14ac:dyDescent="0.2">
      <c r="A115" s="60">
        <v>40634</v>
      </c>
      <c r="B115" s="19">
        <v>90210.703876314714</v>
      </c>
      <c r="C115" s="19">
        <v>70430.731286282375</v>
      </c>
      <c r="D115" s="19">
        <v>273499.77683725423</v>
      </c>
      <c r="E115" s="19">
        <v>31578.297243096589</v>
      </c>
      <c r="F115" s="19">
        <v>143059.23730479059</v>
      </c>
      <c r="G115" s="19">
        <v>25173.07635039209</v>
      </c>
      <c r="H115" s="19">
        <v>33830.68261195971</v>
      </c>
      <c r="I115" s="19">
        <v>57958.875448024679</v>
      </c>
      <c r="J115" s="19">
        <v>14923.266638421228</v>
      </c>
      <c r="K115" s="19">
        <v>75673.352403463781</v>
      </c>
      <c r="L115" s="19">
        <f t="shared" si="2"/>
        <v>816338.00000000012</v>
      </c>
    </row>
    <row r="116" spans="1:13" x14ac:dyDescent="0.2">
      <c r="A116" s="60">
        <v>40664</v>
      </c>
      <c r="B116" s="19">
        <v>100846.62872115063</v>
      </c>
      <c r="C116" s="19">
        <v>78734.579195005019</v>
      </c>
      <c r="D116" s="19">
        <v>305745.6517337496</v>
      </c>
      <c r="E116" s="19">
        <v>35301.407492474078</v>
      </c>
      <c r="F116" s="19">
        <v>159926.052781804</v>
      </c>
      <c r="G116" s="19">
        <v>28141.005173374957</v>
      </c>
      <c r="H116" s="19">
        <v>37819.351165124317</v>
      </c>
      <c r="I116" s="19">
        <v>64792.280098115734</v>
      </c>
      <c r="J116" s="19">
        <v>16682.733481993531</v>
      </c>
      <c r="K116" s="19">
        <v>84595.310157208165</v>
      </c>
      <c r="L116" s="19">
        <f t="shared" si="2"/>
        <v>912585</v>
      </c>
    </row>
    <row r="117" spans="1:13" x14ac:dyDescent="0.2">
      <c r="A117" s="60">
        <v>40695</v>
      </c>
      <c r="B117" s="19">
        <v>110119.786672613</v>
      </c>
      <c r="C117" s="19">
        <v>85974.46612405694</v>
      </c>
      <c r="D117" s="19">
        <v>333859.90560077305</v>
      </c>
      <c r="E117" s="19">
        <v>38547.480581261378</v>
      </c>
      <c r="F117" s="19">
        <v>174631.7456423979</v>
      </c>
      <c r="G117" s="19">
        <v>30728.65722674397</v>
      </c>
      <c r="H117" s="19">
        <v>41296.956925707069</v>
      </c>
      <c r="I117" s="19">
        <v>70750.129706024454</v>
      </c>
      <c r="J117" s="19">
        <v>18216.7621808451</v>
      </c>
      <c r="K117" s="19">
        <v>92374.109339577059</v>
      </c>
      <c r="L117" s="19">
        <f t="shared" ref="L117:L123" si="3">SUM(B117:K117)</f>
        <v>996499.99999999988</v>
      </c>
    </row>
    <row r="118" spans="1:13" x14ac:dyDescent="0.2">
      <c r="A118" s="60">
        <v>40725</v>
      </c>
      <c r="B118" s="19">
        <v>108127.57441558001</v>
      </c>
      <c r="C118" s="19">
        <v>84419.074578362488</v>
      </c>
      <c r="D118" s="19">
        <v>327819.93934069201</v>
      </c>
      <c r="E118" s="19">
        <v>37850.105789571484</v>
      </c>
      <c r="F118" s="19">
        <v>171472.4269164158</v>
      </c>
      <c r="G118" s="19">
        <v>30172.735267402531</v>
      </c>
      <c r="H118" s="19">
        <v>40549.840478685801</v>
      </c>
      <c r="I118" s="19">
        <v>69470.166496450707</v>
      </c>
      <c r="J118" s="19">
        <v>17887.196913814249</v>
      </c>
      <c r="K118" s="19">
        <v>90702.939803025307</v>
      </c>
      <c r="L118" s="19">
        <f t="shared" si="3"/>
        <v>978472.00000000035</v>
      </c>
    </row>
    <row r="119" spans="1:13" x14ac:dyDescent="0.2">
      <c r="A119" s="60">
        <v>40756</v>
      </c>
      <c r="B119" s="19">
        <v>112157.41712565496</v>
      </c>
      <c r="C119" s="19">
        <v>87565.317283978162</v>
      </c>
      <c r="D119" s="19">
        <v>340037.5702263352</v>
      </c>
      <c r="E119" s="19">
        <v>39260.754032779572</v>
      </c>
      <c r="F119" s="19">
        <v>177863.09010592042</v>
      </c>
      <c r="G119" s="19">
        <v>31297.253022633518</v>
      </c>
      <c r="H119" s="19">
        <v>42061.106036347424</v>
      </c>
      <c r="I119" s="19">
        <v>72059.27335042927</v>
      </c>
      <c r="J119" s="19">
        <v>18553.84083398369</v>
      </c>
      <c r="K119" s="19">
        <v>94083.377981937796</v>
      </c>
      <c r="L119" s="19">
        <f t="shared" si="3"/>
        <v>1014939.0000000001</v>
      </c>
    </row>
    <row r="120" spans="1:13" x14ac:dyDescent="0.2">
      <c r="A120" s="60">
        <v>40787</v>
      </c>
      <c r="B120" s="19">
        <v>122096.15608577686</v>
      </c>
      <c r="C120" s="19">
        <v>95324.847172854657</v>
      </c>
      <c r="D120" s="19">
        <v>370169.72495781776</v>
      </c>
      <c r="E120" s="19">
        <v>42739.814051362097</v>
      </c>
      <c r="F120" s="19">
        <v>193624.28422492291</v>
      </c>
      <c r="G120" s="19">
        <v>34070.633829115104</v>
      </c>
      <c r="H120" s="19">
        <v>45788.316986657752</v>
      </c>
      <c r="I120" s="19">
        <v>78444.747676069441</v>
      </c>
      <c r="J120" s="19">
        <v>20197.974458691013</v>
      </c>
      <c r="K120" s="19">
        <v>102420.50055673247</v>
      </c>
      <c r="L120" s="19">
        <f t="shared" si="3"/>
        <v>1104877</v>
      </c>
    </row>
    <row r="121" spans="1:13" x14ac:dyDescent="0.2">
      <c r="A121" s="60">
        <v>40817</v>
      </c>
      <c r="B121" s="19">
        <v>116658.34929943873</v>
      </c>
      <c r="C121" s="19">
        <v>91079.356426208804</v>
      </c>
      <c r="D121" s="19">
        <v>353683.44474226044</v>
      </c>
      <c r="E121" s="19">
        <v>40836.30735347679</v>
      </c>
      <c r="F121" s="19">
        <v>185000.8231716654</v>
      </c>
      <c r="G121" s="19">
        <v>32553.227140892712</v>
      </c>
      <c r="H121" s="19">
        <v>43749.038856803068</v>
      </c>
      <c r="I121" s="19">
        <v>74951.047342327292</v>
      </c>
      <c r="J121" s="19">
        <v>19298.415569182707</v>
      </c>
      <c r="K121" s="19">
        <v>97858.990097744099</v>
      </c>
      <c r="L121" s="19">
        <f t="shared" si="3"/>
        <v>1055669.0000000002</v>
      </c>
    </row>
    <row r="122" spans="1:13" x14ac:dyDescent="0.2">
      <c r="A122" s="60">
        <v>40848</v>
      </c>
      <c r="B122" s="19">
        <v>126115.39016612766</v>
      </c>
      <c r="C122" s="19">
        <v>98462.807340840664</v>
      </c>
      <c r="D122" s="19">
        <v>382355.19272159663</v>
      </c>
      <c r="E122" s="19">
        <v>44146.748738989845</v>
      </c>
      <c r="F122" s="19">
        <v>199998.12388449101</v>
      </c>
      <c r="G122" s="19">
        <v>35192.19127215966</v>
      </c>
      <c r="H122" s="19">
        <v>47295.604111941124</v>
      </c>
      <c r="I122" s="19">
        <v>81027.038662058199</v>
      </c>
      <c r="J122" s="19">
        <v>20862.86342736087</v>
      </c>
      <c r="K122" s="19">
        <v>105792.03967443416</v>
      </c>
      <c r="L122" s="19">
        <f t="shared" si="3"/>
        <v>1141247.9999999998</v>
      </c>
    </row>
    <row r="123" spans="1:13" x14ac:dyDescent="0.2">
      <c r="A123" s="60">
        <v>40878</v>
      </c>
      <c r="B123" s="19">
        <v>80996.998453933847</v>
      </c>
      <c r="C123" s="19">
        <v>63237.261078529744</v>
      </c>
      <c r="D123" s="19">
        <v>245565.77046567807</v>
      </c>
      <c r="E123" s="19">
        <v>28353.035538707394</v>
      </c>
      <c r="F123" s="19">
        <v>128447.82630988219</v>
      </c>
      <c r="G123" s="19">
        <v>22602.014379901138</v>
      </c>
      <c r="H123" s="19">
        <v>30375.37264949641</v>
      </c>
      <c r="I123" s="19">
        <v>52039.223100308467</v>
      </c>
      <c r="J123" s="19">
        <v>13399.072980265333</v>
      </c>
      <c r="K123" s="19">
        <v>67944.425043297277</v>
      </c>
      <c r="L123" s="19">
        <f t="shared" si="3"/>
        <v>732960.99999999988</v>
      </c>
    </row>
    <row r="124" spans="1:13" x14ac:dyDescent="0.2">
      <c r="A124" s="60" t="s">
        <v>459</v>
      </c>
      <c r="B124" s="19">
        <v>294506.89671611856</v>
      </c>
      <c r="C124" s="19">
        <v>226189.37433674204</v>
      </c>
      <c r="D124" s="19">
        <v>901674.41073469515</v>
      </c>
      <c r="E124" s="19">
        <v>105381.88884322088</v>
      </c>
      <c r="F124" s="19">
        <v>473656.97775108012</v>
      </c>
      <c r="G124" s="19">
        <v>84741.914347639031</v>
      </c>
      <c r="H124" s="19">
        <v>110500.36837290745</v>
      </c>
      <c r="I124" s="19">
        <v>190758.15477480821</v>
      </c>
      <c r="J124" s="19">
        <v>49771.512224046164</v>
      </c>
      <c r="K124" s="19">
        <v>254086.07479466702</v>
      </c>
      <c r="L124" s="19">
        <v>2637349</v>
      </c>
      <c r="M124" s="248"/>
    </row>
    <row r="125" spans="1:13" x14ac:dyDescent="0.2">
      <c r="A125" s="230" t="s">
        <v>464</v>
      </c>
      <c r="B125" s="19">
        <f t="shared" ref="B125:K125" si="4">(B115+B116+B117)/($L115+$L116+$L117)*$L125</f>
        <v>322139.88211246143</v>
      </c>
      <c r="C125" s="19">
        <f t="shared" si="4"/>
        <v>251506.15723789349</v>
      </c>
      <c r="D125" s="19">
        <f t="shared" si="4"/>
        <v>976659.9980079534</v>
      </c>
      <c r="E125" s="19">
        <f t="shared" si="4"/>
        <v>112765.20982643921</v>
      </c>
      <c r="F125" s="19">
        <f t="shared" si="4"/>
        <v>510860.50612851675</v>
      </c>
      <c r="G125" s="19">
        <f t="shared" si="4"/>
        <v>89892.346467462005</v>
      </c>
      <c r="H125" s="19">
        <f t="shared" si="4"/>
        <v>120808.41452410154</v>
      </c>
      <c r="I125" s="19">
        <f t="shared" si="4"/>
        <v>206969.51139852082</v>
      </c>
      <c r="J125" s="19">
        <f t="shared" si="4"/>
        <v>53290.564745233547</v>
      </c>
      <c r="K125" s="19">
        <f t="shared" si="4"/>
        <v>270227.40955141786</v>
      </c>
      <c r="L125" s="19">
        <v>2915120</v>
      </c>
    </row>
    <row r="126" spans="1:13" x14ac:dyDescent="0.2">
      <c r="A126" s="230" t="s">
        <v>472</v>
      </c>
      <c r="B126" s="19">
        <f t="shared" ref="B126:K126" si="5">(B118+B119+B120)/($L118+$L119+$L120)*$L126</f>
        <v>328893.49050432997</v>
      </c>
      <c r="C126" s="19">
        <f t="shared" si="5"/>
        <v>256778.94147991226</v>
      </c>
      <c r="D126" s="19">
        <f t="shared" si="5"/>
        <v>997135.51043222938</v>
      </c>
      <c r="E126" s="19">
        <f t="shared" si="5"/>
        <v>115129.31346489758</v>
      </c>
      <c r="F126" s="19">
        <f t="shared" si="5"/>
        <v>521570.61062920431</v>
      </c>
      <c r="G126" s="19">
        <f t="shared" si="5"/>
        <v>91776.924376556286</v>
      </c>
      <c r="H126" s="19">
        <f t="shared" si="5"/>
        <v>123341.14259486375</v>
      </c>
      <c r="I126" s="19">
        <f t="shared" si="5"/>
        <v>211308.59235886569</v>
      </c>
      <c r="J126" s="19">
        <f t="shared" si="5"/>
        <v>54407.792462927777</v>
      </c>
      <c r="K126" s="19">
        <f t="shared" si="5"/>
        <v>275892.68169621297</v>
      </c>
      <c r="L126" s="19">
        <v>2976235</v>
      </c>
    </row>
    <row r="127" spans="1:13" x14ac:dyDescent="0.2">
      <c r="A127" s="230" t="s">
        <v>475</v>
      </c>
      <c r="B127" s="19">
        <f t="shared" ref="B127:K127" si="6">(B121+B122+B123)/($L121+$L122+$L123)*$L127</f>
        <v>334930.13233730977</v>
      </c>
      <c r="C127" s="19">
        <f t="shared" si="6"/>
        <v>261491.96422046304</v>
      </c>
      <c r="D127" s="19">
        <f t="shared" si="6"/>
        <v>1015437.331870517</v>
      </c>
      <c r="E127" s="19">
        <f t="shared" si="6"/>
        <v>117242.44263871854</v>
      </c>
      <c r="F127" s="19">
        <f t="shared" si="6"/>
        <v>531143.72489835357</v>
      </c>
      <c r="G127" s="19">
        <f t="shared" si="6"/>
        <v>93461.434520385024</v>
      </c>
      <c r="H127" s="19">
        <f t="shared" si="6"/>
        <v>125604.99494406658</v>
      </c>
      <c r="I127" s="19">
        <f t="shared" si="6"/>
        <v>215187.03424090389</v>
      </c>
      <c r="J127" s="19">
        <f t="shared" si="6"/>
        <v>55406.41470844009</v>
      </c>
      <c r="K127" s="19">
        <f t="shared" si="6"/>
        <v>280956.52562084218</v>
      </c>
      <c r="L127" s="19">
        <v>3030862</v>
      </c>
    </row>
    <row r="128" spans="1:13" x14ac:dyDescent="0.2">
      <c r="A128" s="230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</row>
    <row r="129" spans="1:12" x14ac:dyDescent="0.2">
      <c r="A129" s="230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</row>
    <row r="130" spans="1:12" x14ac:dyDescent="0.2">
      <c r="A130" s="59" t="s">
        <v>19</v>
      </c>
      <c r="B130" s="54">
        <f>AVERAGE(B16:B27)</f>
        <v>64205.75</v>
      </c>
      <c r="C130" s="54">
        <f t="shared" ref="C130:L130" si="7">AVERAGE(C16:C27)</f>
        <v>52205</v>
      </c>
      <c r="D130" s="54">
        <f t="shared" si="7"/>
        <v>267456.33333333331</v>
      </c>
      <c r="E130" s="54">
        <f t="shared" si="7"/>
        <v>32393.25</v>
      </c>
      <c r="F130" s="19">
        <f>AVERAGE(F16:F27)</f>
        <v>120019.5</v>
      </c>
      <c r="G130" s="54">
        <f t="shared" si="7"/>
        <v>30597</v>
      </c>
      <c r="H130" s="54">
        <f t="shared" si="7"/>
        <v>30320.583333333332</v>
      </c>
      <c r="I130" s="54">
        <f>AVERAGE(I16:I27)</f>
        <v>57980.083333333336</v>
      </c>
      <c r="J130" s="54">
        <f>AVERAGE(J16:J27)</f>
        <v>13071.166666666666</v>
      </c>
      <c r="K130" s="54">
        <f t="shared" si="7"/>
        <v>90540.666666666672</v>
      </c>
      <c r="L130" s="54">
        <f t="shared" si="7"/>
        <v>758789.33333333337</v>
      </c>
    </row>
    <row r="131" spans="1:12" x14ac:dyDescent="0.2">
      <c r="A131" s="59" t="s">
        <v>20</v>
      </c>
      <c r="B131" s="54">
        <f>AVERAGE(B28:B39)</f>
        <v>71458.333333333328</v>
      </c>
      <c r="C131" s="54">
        <f t="shared" ref="C131:L131" si="8">AVERAGE(C28:C39)</f>
        <v>62360.333333333336</v>
      </c>
      <c r="D131" s="54">
        <f t="shared" si="8"/>
        <v>317479.91666666669</v>
      </c>
      <c r="E131" s="54">
        <f t="shared" si="8"/>
        <v>38315.833333333336</v>
      </c>
      <c r="F131" s="19">
        <f>AVERAGE(F28:F39)</f>
        <v>134766.16666666666</v>
      </c>
      <c r="G131" s="54">
        <f t="shared" si="8"/>
        <v>40062.666666666664</v>
      </c>
      <c r="H131" s="54">
        <f t="shared" si="8"/>
        <v>38158.25</v>
      </c>
      <c r="I131" s="54">
        <f>AVERAGE(I28:I39)</f>
        <v>60282.416666666664</v>
      </c>
      <c r="J131" s="54">
        <f>AVERAGE(J28:J39)</f>
        <v>14959.416666666666</v>
      </c>
      <c r="K131" s="54">
        <f t="shared" si="8"/>
        <v>113012.33333333333</v>
      </c>
      <c r="L131" s="54">
        <f t="shared" si="8"/>
        <v>890855.66666666663</v>
      </c>
    </row>
    <row r="132" spans="1:12" x14ac:dyDescent="0.2">
      <c r="A132" s="59" t="s">
        <v>21</v>
      </c>
      <c r="B132" s="54">
        <f>AVERAGE(B40:B51)</f>
        <v>78330.435833333308</v>
      </c>
      <c r="C132" s="54">
        <f t="shared" ref="C132:L132" si="9">AVERAGE(C40:C51)</f>
        <v>72835.585833333302</v>
      </c>
      <c r="D132" s="54">
        <f t="shared" si="9"/>
        <v>359880.74500000005</v>
      </c>
      <c r="E132" s="54">
        <f t="shared" si="9"/>
        <v>42348.073333333276</v>
      </c>
      <c r="F132" s="19">
        <f>AVERAGE(F40:F51)</f>
        <v>154524.12000000002</v>
      </c>
      <c r="G132" s="54">
        <f t="shared" si="9"/>
        <v>32984.628333333334</v>
      </c>
      <c r="H132" s="54">
        <f t="shared" si="9"/>
        <v>39322.341666666631</v>
      </c>
      <c r="I132" s="54">
        <f>AVERAGE(I40:I51)</f>
        <v>65529.352499999979</v>
      </c>
      <c r="J132" s="54">
        <f>AVERAGE(J40:J51)</f>
        <v>13649.462499999992</v>
      </c>
      <c r="K132" s="54">
        <f t="shared" si="9"/>
        <v>135164.07916666669</v>
      </c>
      <c r="L132" s="54">
        <f t="shared" si="9"/>
        <v>994568.8241666666</v>
      </c>
    </row>
    <row r="133" spans="1:12" x14ac:dyDescent="0.2">
      <c r="A133" s="59" t="s">
        <v>22</v>
      </c>
      <c r="B133" s="54">
        <f>AVERAGE(B52:B63)</f>
        <v>90956.720833333282</v>
      </c>
      <c r="C133" s="54">
        <f t="shared" ref="C133:L133" si="10">AVERAGE(C52:C63)</f>
        <v>81636.404999999955</v>
      </c>
      <c r="D133" s="54">
        <f t="shared" si="10"/>
        <v>412334.15749999997</v>
      </c>
      <c r="E133" s="54">
        <f t="shared" si="10"/>
        <v>43573.721666666635</v>
      </c>
      <c r="F133" s="19">
        <f>AVERAGE(F52:F63)</f>
        <v>165973.48750000002</v>
      </c>
      <c r="G133" s="54">
        <f t="shared" si="10"/>
        <v>30863.757500000003</v>
      </c>
      <c r="H133" s="54">
        <f t="shared" si="10"/>
        <v>42051.011666666607</v>
      </c>
      <c r="I133" s="54">
        <f>AVERAGE(I52:I63)</f>
        <v>73733.733333333294</v>
      </c>
      <c r="J133" s="54">
        <f>AVERAGE(J52:J63)</f>
        <v>18542.933333333316</v>
      </c>
      <c r="K133" s="54">
        <f t="shared" si="10"/>
        <v>144664.27833333335</v>
      </c>
      <c r="L133" s="54">
        <f t="shared" si="10"/>
        <v>1104330.2066666665</v>
      </c>
    </row>
    <row r="134" spans="1:12" x14ac:dyDescent="0.2">
      <c r="A134" s="59" t="s">
        <v>23</v>
      </c>
      <c r="B134" s="54">
        <f>AVERAGE(B64:B75)</f>
        <v>91014.517499999958</v>
      </c>
      <c r="C134" s="54">
        <f t="shared" ref="C134:L134" si="11">AVERAGE(C64:C75)</f>
        <v>87560.431666666627</v>
      </c>
      <c r="D134" s="54">
        <f t="shared" si="11"/>
        <v>455099.8575000001</v>
      </c>
      <c r="E134" s="54">
        <f t="shared" si="11"/>
        <v>45574.163333333301</v>
      </c>
      <c r="F134" s="19">
        <f>AVERAGE(F64:F75)</f>
        <v>176981.66416666665</v>
      </c>
      <c r="G134" s="54">
        <f t="shared" si="11"/>
        <v>34939.121666666659</v>
      </c>
      <c r="H134" s="54">
        <f t="shared" si="11"/>
        <v>47174.274166666619</v>
      </c>
      <c r="I134" s="54">
        <f>AVERAGE(I64:I75)</f>
        <v>75556.986666666635</v>
      </c>
      <c r="J134" s="54">
        <f>AVERAGE(J64:J75)</f>
        <v>20861.836666666659</v>
      </c>
      <c r="K134" s="54">
        <f t="shared" si="11"/>
        <v>142259.82166666668</v>
      </c>
      <c r="L134" s="54">
        <f t="shared" si="11"/>
        <v>1177022.6749999998</v>
      </c>
    </row>
    <row r="135" spans="1:12" x14ac:dyDescent="0.2">
      <c r="A135" s="59" t="s">
        <v>24</v>
      </c>
      <c r="B135" s="54">
        <f>AVERAGE(B76:B87)</f>
        <v>91572.079999999973</v>
      </c>
      <c r="C135" s="54">
        <f t="shared" ref="C135:L135" si="12">AVERAGE(C76:C87)</f>
        <v>95048.792499999967</v>
      </c>
      <c r="D135" s="54">
        <f t="shared" si="12"/>
        <v>404819.18250000011</v>
      </c>
      <c r="E135" s="54">
        <f t="shared" si="12"/>
        <v>44412.119999999944</v>
      </c>
      <c r="F135" s="19">
        <f>AVERAGE(F76:F87)</f>
        <v>179746.96</v>
      </c>
      <c r="G135" s="54">
        <f t="shared" si="12"/>
        <v>38374.309166666666</v>
      </c>
      <c r="H135" s="54">
        <f t="shared" si="12"/>
        <v>40893.044166666594</v>
      </c>
      <c r="I135" s="54">
        <f>AVERAGE(I76:I87)</f>
        <v>75871.791666666628</v>
      </c>
      <c r="J135" s="54">
        <f>AVERAGE(J76:J87)</f>
        <v>20931.527499999949</v>
      </c>
      <c r="K135" s="54">
        <f t="shared" si="12"/>
        <v>131068.09583333333</v>
      </c>
      <c r="L135" s="54">
        <f t="shared" si="12"/>
        <v>1122737.9033333333</v>
      </c>
    </row>
    <row r="136" spans="1:12" x14ac:dyDescent="0.2">
      <c r="A136" s="59" t="s">
        <v>25</v>
      </c>
      <c r="B136" s="54">
        <f>AVERAGE(B88:B99)</f>
        <v>108408.23583333334</v>
      </c>
      <c r="C136" s="54">
        <f t="shared" ref="C136:L136" si="13">AVERAGE(C88:C99)</f>
        <v>84416.972499999974</v>
      </c>
      <c r="D136" s="54">
        <f t="shared" si="13"/>
        <v>328358.74000000005</v>
      </c>
      <c r="E136" s="54">
        <f t="shared" si="13"/>
        <v>37870.576666666624</v>
      </c>
      <c r="F136" s="19">
        <f t="shared" si="13"/>
        <v>172409.55724999998</v>
      </c>
      <c r="G136" s="54">
        <f t="shared" si="13"/>
        <v>30297.077499999999</v>
      </c>
      <c r="H136" s="54">
        <f t="shared" si="13"/>
        <v>40641.464999999982</v>
      </c>
      <c r="I136" s="54">
        <f t="shared" si="13"/>
        <v>69728.176666666652</v>
      </c>
      <c r="J136" s="54">
        <f t="shared" si="13"/>
        <v>18057.577499999985</v>
      </c>
      <c r="K136" s="54">
        <f t="shared" si="13"/>
        <v>91216.604166666672</v>
      </c>
      <c r="L136" s="54">
        <f t="shared" si="13"/>
        <v>981404.98308333324</v>
      </c>
    </row>
    <row r="137" spans="1:12" x14ac:dyDescent="0.2">
      <c r="A137" s="59" t="s">
        <v>389</v>
      </c>
      <c r="B137" s="54">
        <f>AVERAGE(B100:B111)</f>
        <v>100103.91666666667</v>
      </c>
      <c r="C137" s="54">
        <f>AVERAGE(C100:C111)</f>
        <v>78154.75</v>
      </c>
      <c r="D137" s="54">
        <f t="shared" ref="D137:K137" si="14">AVERAGE(D100:D111)</f>
        <v>303493.91666666669</v>
      </c>
      <c r="E137" s="54">
        <f t="shared" si="14"/>
        <v>35041</v>
      </c>
      <c r="F137" s="19">
        <f t="shared" si="14"/>
        <v>158748.25</v>
      </c>
      <c r="G137" s="54">
        <f t="shared" si="14"/>
        <v>27934.166666666668</v>
      </c>
      <c r="H137" s="54">
        <f t="shared" si="14"/>
        <v>37541.583333333336</v>
      </c>
      <c r="I137" s="54">
        <f>AVERAGE(I100:I111)</f>
        <v>64315.833333333336</v>
      </c>
      <c r="J137" s="54">
        <f t="shared" si="14"/>
        <v>16560.416666666668</v>
      </c>
      <c r="K137" s="54">
        <f t="shared" si="14"/>
        <v>83972.333333333328</v>
      </c>
      <c r="L137" s="54">
        <f>AVERAGE(L100:L111)</f>
        <v>905866.16666666663</v>
      </c>
    </row>
    <row r="138" spans="1:12" x14ac:dyDescent="0.2">
      <c r="A138" s="59" t="s">
        <v>421</v>
      </c>
      <c r="B138" s="54">
        <f t="shared" ref="B138:L138" si="15">AVERAGE(B112:B123)</f>
        <v>103371.39050680738</v>
      </c>
      <c r="C138" s="54">
        <f t="shared" si="15"/>
        <v>80705.751253824899</v>
      </c>
      <c r="D138" s="54">
        <f t="shared" si="15"/>
        <v>313400.19554366276</v>
      </c>
      <c r="E138" s="54">
        <f t="shared" si="15"/>
        <v>36185.201484867626</v>
      </c>
      <c r="F138" s="19">
        <f t="shared" si="15"/>
        <v>163929.90686909232</v>
      </c>
      <c r="G138" s="54">
        <f t="shared" si="15"/>
        <v>28845.533776588494</v>
      </c>
      <c r="H138" s="54">
        <f t="shared" si="15"/>
        <v>38766.183536130622</v>
      </c>
      <c r="I138" s="54">
        <f t="shared" si="15"/>
        <v>66414.397514153694</v>
      </c>
      <c r="J138" s="54">
        <f t="shared" si="15"/>
        <v>17100.396704946652</v>
      </c>
      <c r="K138" s="54">
        <f t="shared" si="15"/>
        <v>86713.209476592237</v>
      </c>
      <c r="L138" s="54">
        <f t="shared" si="15"/>
        <v>935432.16666666663</v>
      </c>
    </row>
    <row r="139" spans="1:12" x14ac:dyDescent="0.2">
      <c r="A139" s="59" t="s">
        <v>456</v>
      </c>
      <c r="B139" s="54">
        <f>SUM(B124:B127)/12</f>
        <v>106705.86680585165</v>
      </c>
      <c r="C139" s="54">
        <f t="shared" ref="C139:L139" si="16">SUM(C124:C127)/12</f>
        <v>82997.203106250905</v>
      </c>
      <c r="D139" s="54">
        <f t="shared" si="16"/>
        <v>324242.27092044958</v>
      </c>
      <c r="E139" s="54">
        <f t="shared" si="16"/>
        <v>37543.237897773019</v>
      </c>
      <c r="F139" s="19">
        <f t="shared" si="16"/>
        <v>169769.31828392958</v>
      </c>
      <c r="G139" s="54">
        <f t="shared" si="16"/>
        <v>29989.384976003534</v>
      </c>
      <c r="H139" s="54">
        <f t="shared" si="16"/>
        <v>40021.243369661606</v>
      </c>
      <c r="I139" s="54">
        <f t="shared" si="16"/>
        <v>68685.274397758214</v>
      </c>
      <c r="J139" s="54">
        <f t="shared" si="16"/>
        <v>17739.690345053965</v>
      </c>
      <c r="K139" s="54">
        <f t="shared" si="16"/>
        <v>90096.890971928326</v>
      </c>
      <c r="L139" s="54">
        <f t="shared" si="16"/>
        <v>963297.16666666663</v>
      </c>
    </row>
    <row r="140" spans="1:12" x14ac:dyDescent="0.2">
      <c r="A140" s="59"/>
      <c r="B140" s="54"/>
      <c r="C140" s="21"/>
      <c r="D140" s="21"/>
      <c r="E140" s="21"/>
      <c r="F140" s="21"/>
      <c r="G140" s="21"/>
      <c r="H140" s="21"/>
      <c r="I140" s="21"/>
      <c r="J140" s="21"/>
      <c r="K140" s="21"/>
      <c r="L140" s="21"/>
    </row>
    <row r="141" spans="1:12" x14ac:dyDescent="0.2">
      <c r="A141" s="59" t="s">
        <v>196</v>
      </c>
      <c r="B141" s="62">
        <f>(B130-B127)/B127*100</f>
        <v>-80.830106401015584</v>
      </c>
      <c r="C141" s="62">
        <f t="shared" ref="C141:L141" si="17">(C130-C127)/C127*100</f>
        <v>-80.035715378241562</v>
      </c>
      <c r="D141" s="62">
        <f>(D130-D127)/D127*100</f>
        <v>-73.660970998509839</v>
      </c>
      <c r="E141" s="62">
        <f t="shared" si="17"/>
        <v>-72.370713820915952</v>
      </c>
      <c r="F141" s="62">
        <f>(F130-F127)/F127*100</f>
        <v>-77.40357376471529</v>
      </c>
      <c r="G141" s="62">
        <f t="shared" si="17"/>
        <v>-67.262432727451397</v>
      </c>
      <c r="H141" s="62">
        <f t="shared" si="17"/>
        <v>-75.86036817497947</v>
      </c>
      <c r="I141" s="62">
        <f>(I130-I127)/I127*100</f>
        <v>-73.055958720810239</v>
      </c>
      <c r="J141" s="62">
        <f>(J130-J127)/J127*100</f>
        <v>-76.408567969160572</v>
      </c>
      <c r="K141" s="62">
        <f t="shared" si="17"/>
        <v>-67.77413641964894</v>
      </c>
      <c r="L141" s="62">
        <f t="shared" si="17"/>
        <v>-74.964570035411256</v>
      </c>
    </row>
    <row r="142" spans="1:12" x14ac:dyDescent="0.2">
      <c r="A142" s="59" t="s">
        <v>197</v>
      </c>
      <c r="B142" s="62">
        <f t="shared" ref="B142:L148" si="18">(B131-B130)/B130*100</f>
        <v>11.295847074963424</v>
      </c>
      <c r="C142" s="62">
        <f t="shared" si="18"/>
        <v>19.452798263257037</v>
      </c>
      <c r="D142" s="62">
        <f t="shared" si="18"/>
        <v>18.703458134598936</v>
      </c>
      <c r="E142" s="62">
        <f t="shared" si="18"/>
        <v>18.283387228306317</v>
      </c>
      <c r="F142" s="62">
        <f t="shared" ref="F142:F148" si="19">(F131-F130)/F130*100</f>
        <v>12.286892268895185</v>
      </c>
      <c r="G142" s="62">
        <f t="shared" si="18"/>
        <v>30.936584196707727</v>
      </c>
      <c r="H142" s="62">
        <f t="shared" si="18"/>
        <v>25.84932677746416</v>
      </c>
      <c r="I142" s="62">
        <f t="shared" ref="I142:J148" si="20">(I131-I130)/I130*100</f>
        <v>3.9709038017365068</v>
      </c>
      <c r="J142" s="62">
        <f t="shared" si="20"/>
        <v>14.445917859920691</v>
      </c>
      <c r="K142" s="62">
        <f t="shared" si="18"/>
        <v>24.819418162004538</v>
      </c>
      <c r="L142" s="62">
        <f t="shared" si="18"/>
        <v>17.404874782987626</v>
      </c>
    </row>
    <row r="143" spans="1:12" x14ac:dyDescent="0.2">
      <c r="A143" s="59" t="s">
        <v>198</v>
      </c>
      <c r="B143" s="62">
        <f t="shared" si="18"/>
        <v>9.6169364431486581</v>
      </c>
      <c r="C143" s="62">
        <f t="shared" si="18"/>
        <v>16.797941800610374</v>
      </c>
      <c r="D143" s="62">
        <f t="shared" si="18"/>
        <v>13.35543639374565</v>
      </c>
      <c r="E143" s="62">
        <f t="shared" si="18"/>
        <v>10.523691250353265</v>
      </c>
      <c r="F143" s="62">
        <f t="shared" si="19"/>
        <v>14.660915140669605</v>
      </c>
      <c r="G143" s="62">
        <f t="shared" si="18"/>
        <v>-17.66741688022098</v>
      </c>
      <c r="H143" s="62">
        <f t="shared" si="18"/>
        <v>3.0506945854870984</v>
      </c>
      <c r="I143" s="62">
        <f t="shared" si="20"/>
        <v>8.7039241680478661</v>
      </c>
      <c r="J143" s="62">
        <f t="shared" si="20"/>
        <v>-8.7567195690563278</v>
      </c>
      <c r="K143" s="62">
        <f t="shared" si="18"/>
        <v>19.601175535413567</v>
      </c>
      <c r="L143" s="62">
        <f t="shared" si="18"/>
        <v>11.64197090288101</v>
      </c>
    </row>
    <row r="144" spans="1:12" x14ac:dyDescent="0.2">
      <c r="A144" s="59" t="s">
        <v>199</v>
      </c>
      <c r="B144" s="62">
        <f t="shared" si="18"/>
        <v>16.119257943190064</v>
      </c>
      <c r="C144" s="62">
        <f t="shared" si="18"/>
        <v>12.083130884407533</v>
      </c>
      <c r="D144" s="62">
        <f t="shared" si="18"/>
        <v>14.575220605370234</v>
      </c>
      <c r="E144" s="62">
        <f t="shared" si="18"/>
        <v>2.894224546382421</v>
      </c>
      <c r="F144" s="62">
        <f t="shared" si="19"/>
        <v>7.4094371157072372</v>
      </c>
      <c r="G144" s="62">
        <f t="shared" si="18"/>
        <v>-6.4298764015177285</v>
      </c>
      <c r="H144" s="62">
        <f t="shared" si="18"/>
        <v>6.9392357737256978</v>
      </c>
      <c r="I144" s="62">
        <f t="shared" si="20"/>
        <v>12.520161607477073</v>
      </c>
      <c r="J144" s="62">
        <f t="shared" si="20"/>
        <v>35.851014890390928</v>
      </c>
      <c r="K144" s="62">
        <f t="shared" si="18"/>
        <v>7.0286419478005344</v>
      </c>
      <c r="L144" s="62">
        <f t="shared" si="18"/>
        <v>11.036077125378153</v>
      </c>
    </row>
    <row r="145" spans="1:12" x14ac:dyDescent="0.2">
      <c r="A145" s="59" t="s">
        <v>200</v>
      </c>
      <c r="B145" s="62">
        <f t="shared" si="18"/>
        <v>6.3543041280678184E-2</v>
      </c>
      <c r="C145" s="62">
        <f t="shared" si="18"/>
        <v>7.2565991442992566</v>
      </c>
      <c r="D145" s="62">
        <f t="shared" si="18"/>
        <v>10.371612252375703</v>
      </c>
      <c r="E145" s="62">
        <f t="shared" si="18"/>
        <v>4.5909359819429403</v>
      </c>
      <c r="F145" s="62">
        <f t="shared" si="19"/>
        <v>6.6324910276206834</v>
      </c>
      <c r="G145" s="62">
        <f t="shared" si="18"/>
        <v>13.204368154676743</v>
      </c>
      <c r="H145" s="62">
        <f t="shared" si="18"/>
        <v>12.183446478319016</v>
      </c>
      <c r="I145" s="62">
        <f t="shared" si="20"/>
        <v>2.4727533123690226</v>
      </c>
      <c r="J145" s="62">
        <f t="shared" si="20"/>
        <v>12.505590629314375</v>
      </c>
      <c r="K145" s="62">
        <f t="shared" si="18"/>
        <v>-1.6620942601506299</v>
      </c>
      <c r="L145" s="62">
        <f t="shared" si="18"/>
        <v>6.582493885841421</v>
      </c>
    </row>
    <row r="146" spans="1:12" x14ac:dyDescent="0.2">
      <c r="A146" s="59" t="s">
        <v>201</v>
      </c>
      <c r="B146" s="62">
        <f t="shared" si="18"/>
        <v>0.61260831273430072</v>
      </c>
      <c r="C146" s="62">
        <f t="shared" si="18"/>
        <v>8.5522200962196528</v>
      </c>
      <c r="D146" s="62">
        <f t="shared" si="18"/>
        <v>-11.048273070487607</v>
      </c>
      <c r="E146" s="62">
        <f t="shared" si="18"/>
        <v>-2.5497853352437283</v>
      </c>
      <c r="F146" s="62">
        <f t="shared" si="19"/>
        <v>1.5624758905697773</v>
      </c>
      <c r="G146" s="62">
        <f t="shared" si="18"/>
        <v>9.8319228879680622</v>
      </c>
      <c r="H146" s="62">
        <f t="shared" si="18"/>
        <v>-13.314947841716551</v>
      </c>
      <c r="I146" s="62">
        <f t="shared" si="20"/>
        <v>0.41664578470924529</v>
      </c>
      <c r="J146" s="62">
        <f t="shared" si="20"/>
        <v>0.33405895390142404</v>
      </c>
      <c r="K146" s="62">
        <f t="shared" si="18"/>
        <v>-7.8671023920984755</v>
      </c>
      <c r="L146" s="62">
        <f t="shared" si="18"/>
        <v>-4.6120412817592067</v>
      </c>
    </row>
    <row r="147" spans="1:12" x14ac:dyDescent="0.2">
      <c r="A147" s="59" t="s">
        <v>202</v>
      </c>
      <c r="B147" s="62">
        <f>(B136-B135)/B135*100</f>
        <v>18.385686809050718</v>
      </c>
      <c r="C147" s="62">
        <f t="shared" si="18"/>
        <v>-11.185644467813724</v>
      </c>
      <c r="D147" s="62">
        <f t="shared" si="18"/>
        <v>-18.887554198348798</v>
      </c>
      <c r="E147" s="62">
        <f t="shared" si="18"/>
        <v>-14.729185036276874</v>
      </c>
      <c r="F147" s="62">
        <f t="shared" si="19"/>
        <v>-4.0820733491125578</v>
      </c>
      <c r="G147" s="62">
        <f t="shared" si="18"/>
        <v>-21.048539614317921</v>
      </c>
      <c r="H147" s="62">
        <f t="shared" si="18"/>
        <v>-0.61521261572324604</v>
      </c>
      <c r="I147" s="62">
        <f t="shared" si="20"/>
        <v>-8.0973638094526521</v>
      </c>
      <c r="J147" s="62">
        <f t="shared" si="20"/>
        <v>-13.730244961816435</v>
      </c>
      <c r="K147" s="62">
        <f t="shared" si="18"/>
        <v>-30.405180920108855</v>
      </c>
      <c r="L147" s="62">
        <f t="shared" si="18"/>
        <v>-12.588238076793537</v>
      </c>
    </row>
    <row r="148" spans="1:12" x14ac:dyDescent="0.2">
      <c r="A148" s="59" t="s">
        <v>390</v>
      </c>
      <c r="B148" s="62">
        <f>(B137-B136)/B136*100</f>
        <v>-7.6602290433299887</v>
      </c>
      <c r="C148" s="62">
        <f t="shared" si="18"/>
        <v>-7.4182031344466619</v>
      </c>
      <c r="D148" s="62">
        <f t="shared" si="18"/>
        <v>-7.5724566775147686</v>
      </c>
      <c r="E148" s="62">
        <f t="shared" si="18"/>
        <v>-7.4717020856912244</v>
      </c>
      <c r="F148" s="62">
        <f t="shared" si="19"/>
        <v>-7.9237528753644453</v>
      </c>
      <c r="G148" s="62">
        <f t="shared" si="18"/>
        <v>-7.7991378321335834</v>
      </c>
      <c r="H148" s="62">
        <f t="shared" si="18"/>
        <v>-7.627386627589944</v>
      </c>
      <c r="I148" s="62">
        <f t="shared" si="20"/>
        <v>-7.7620606074454699</v>
      </c>
      <c r="J148" s="62">
        <f t="shared" si="20"/>
        <v>-8.2910392234690296</v>
      </c>
      <c r="K148" s="62">
        <f t="shared" si="18"/>
        <v>-7.9418335066463923</v>
      </c>
      <c r="L148" s="62">
        <f t="shared" si="18"/>
        <v>-7.6970076287306206</v>
      </c>
    </row>
    <row r="149" spans="1:12" x14ac:dyDescent="0.2">
      <c r="A149" s="59" t="s">
        <v>422</v>
      </c>
      <c r="B149" s="62">
        <f>(B138-B137)/B137*100</f>
        <v>3.2640819150173526</v>
      </c>
      <c r="C149" s="62">
        <f t="shared" ref="C149:L149" si="21">(C138-C137)/C137*100</f>
        <v>3.2640386589745338</v>
      </c>
      <c r="D149" s="62">
        <f t="shared" si="21"/>
        <v>3.2640782345157633</v>
      </c>
      <c r="E149" s="62">
        <f t="shared" si="21"/>
        <v>3.2653220081265553</v>
      </c>
      <c r="F149" s="62">
        <f t="shared" si="21"/>
        <v>3.2640718049441908</v>
      </c>
      <c r="G149" s="62">
        <f t="shared" si="21"/>
        <v>3.2625534199641768</v>
      </c>
      <c r="H149" s="62">
        <f t="shared" si="21"/>
        <v>3.2619833636850322</v>
      </c>
      <c r="I149" s="62">
        <f t="shared" si="21"/>
        <v>3.2629044390111681</v>
      </c>
      <c r="J149" s="62">
        <f t="shared" si="21"/>
        <v>3.2606669816881659</v>
      </c>
      <c r="K149" s="62">
        <f t="shared" si="21"/>
        <v>3.2640228447372457</v>
      </c>
      <c r="L149" s="62">
        <f t="shared" si="21"/>
        <v>3.2638375389153333</v>
      </c>
    </row>
    <row r="150" spans="1:12" x14ac:dyDescent="0.2">
      <c r="A150" s="59" t="s">
        <v>457</v>
      </c>
      <c r="B150" s="62">
        <f>(B139-B138)/B138*100</f>
        <v>3.2257245285141845</v>
      </c>
      <c r="C150" s="62">
        <f t="shared" ref="C150:K150" si="22">(C139-C138)/C138*100</f>
        <v>2.8392671114840859</v>
      </c>
      <c r="D150" s="62">
        <f t="shared" si="22"/>
        <v>3.4594985998585002</v>
      </c>
      <c r="E150" s="62">
        <f t="shared" si="22"/>
        <v>3.7530160319082726</v>
      </c>
      <c r="F150" s="62">
        <f t="shared" si="22"/>
        <v>3.5621391644542171</v>
      </c>
      <c r="G150" s="62">
        <f t="shared" si="22"/>
        <v>3.9654360646409939</v>
      </c>
      <c r="H150" s="62">
        <f t="shared" si="22"/>
        <v>3.2375119731898576</v>
      </c>
      <c r="I150" s="62">
        <f t="shared" si="22"/>
        <v>3.4192539096971695</v>
      </c>
      <c r="J150" s="62">
        <f t="shared" si="22"/>
        <v>3.7384725696005856</v>
      </c>
      <c r="K150" s="62">
        <f t="shared" si="22"/>
        <v>3.902152296934061</v>
      </c>
      <c r="L150" s="62">
        <f>(L139-L138)/L138*100</f>
        <v>2.9788370544594986</v>
      </c>
    </row>
    <row r="151" spans="1:12" x14ac:dyDescent="0.2">
      <c r="A151" s="59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</row>
    <row r="152" spans="1:12" x14ac:dyDescent="0.2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</row>
    <row r="153" spans="1:12" x14ac:dyDescent="0.2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</row>
    <row r="154" spans="1:12" x14ac:dyDescent="0.2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</row>
    <row r="155" spans="1:12" x14ac:dyDescent="0.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</row>
    <row r="156" spans="1:12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</row>
    <row r="157" spans="1:12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</row>
    <row r="158" spans="1:12" x14ac:dyDescent="0.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</row>
    <row r="159" spans="1:12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</row>
    <row r="160" spans="1:12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</row>
    <row r="161" spans="1:12" x14ac:dyDescent="0.2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</row>
    <row r="162" spans="1:12" x14ac:dyDescent="0.2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</row>
    <row r="163" spans="1:12" x14ac:dyDescent="0.2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</row>
    <row r="164" spans="1:12" x14ac:dyDescent="0.2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</row>
    <row r="165" spans="1:12" x14ac:dyDescent="0.2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</row>
    <row r="166" spans="1:12" x14ac:dyDescent="0.2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</row>
    <row r="167" spans="1:12" x14ac:dyDescent="0.2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</row>
    <row r="168" spans="1:12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</row>
    <row r="169" spans="1:12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</row>
    <row r="170" spans="1:12" x14ac:dyDescent="0.2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</row>
    <row r="171" spans="1:12" x14ac:dyDescent="0.2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</row>
    <row r="172" spans="1:12" x14ac:dyDescent="0.2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</row>
    <row r="173" spans="1:12" x14ac:dyDescent="0.2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</row>
    <row r="174" spans="1:12" x14ac:dyDescent="0.2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</row>
    <row r="175" spans="1:12" x14ac:dyDescent="0.2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</row>
    <row r="176" spans="1:12" x14ac:dyDescent="0.2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</row>
    <row r="177" spans="1:12" x14ac:dyDescent="0.2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</row>
    <row r="178" spans="1:12" x14ac:dyDescent="0.2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</row>
    <row r="179" spans="1:12" x14ac:dyDescent="0.2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</row>
    <row r="180" spans="1:12" x14ac:dyDescent="0.2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</row>
    <row r="181" spans="1:12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</row>
    <row r="182" spans="1:12" x14ac:dyDescent="0.2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</row>
    <row r="183" spans="1:12" x14ac:dyDescent="0.2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</row>
    <row r="184" spans="1:12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</row>
    <row r="185" spans="1:12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</row>
    <row r="186" spans="1:12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</row>
    <row r="187" spans="1:12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</row>
    <row r="188" spans="1:12" x14ac:dyDescent="0.2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</row>
    <row r="189" spans="1:12" x14ac:dyDescent="0.2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</row>
    <row r="190" spans="1:12" x14ac:dyDescent="0.2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</row>
    <row r="191" spans="1:12" x14ac:dyDescent="0.2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</row>
    <row r="192" spans="1:12" x14ac:dyDescent="0.2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</row>
    <row r="193" spans="1:12" x14ac:dyDescent="0.2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</row>
    <row r="194" spans="1:12" x14ac:dyDescent="0.2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</row>
    <row r="195" spans="1:12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</row>
    <row r="196" spans="1:12" x14ac:dyDescent="0.2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</row>
    <row r="197" spans="1:12" x14ac:dyDescent="0.2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</row>
    <row r="198" spans="1:12" x14ac:dyDescent="0.2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</row>
    <row r="199" spans="1:12" x14ac:dyDescent="0.2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</row>
    <row r="200" spans="1:12" x14ac:dyDescent="0.2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</row>
    <row r="201" spans="1:12" x14ac:dyDescent="0.2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</row>
    <row r="202" spans="1:12" x14ac:dyDescent="0.2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</row>
    <row r="203" spans="1:12" x14ac:dyDescent="0.2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</row>
    <row r="204" spans="1:12" x14ac:dyDescent="0.2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</row>
    <row r="205" spans="1:12" x14ac:dyDescent="0.2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</row>
    <row r="206" spans="1:12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</row>
    <row r="207" spans="1:12" x14ac:dyDescent="0.2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</row>
    <row r="208" spans="1:12" x14ac:dyDescent="0.2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</row>
    <row r="209" spans="1:12" x14ac:dyDescent="0.2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</row>
    <row r="210" spans="1:12" x14ac:dyDescent="0.2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</row>
    <row r="211" spans="1:12" x14ac:dyDescent="0.2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</row>
    <row r="212" spans="1:12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</row>
    <row r="213" spans="1:12" x14ac:dyDescent="0.2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</row>
    <row r="214" spans="1:12" x14ac:dyDescent="0.2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</row>
    <row r="215" spans="1:12" x14ac:dyDescent="0.2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</row>
    <row r="216" spans="1:12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</row>
    <row r="217" spans="1:12" x14ac:dyDescent="0.2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</row>
    <row r="218" spans="1:12" x14ac:dyDescent="0.2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</row>
    <row r="219" spans="1:12" x14ac:dyDescent="0.2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</row>
    <row r="220" spans="1:12" x14ac:dyDescent="0.2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</row>
    <row r="221" spans="1:12" x14ac:dyDescent="0.2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</row>
    <row r="222" spans="1:12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</row>
    <row r="223" spans="1:12" x14ac:dyDescent="0.2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</row>
    <row r="224" spans="1:12" x14ac:dyDescent="0.2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</row>
    <row r="225" spans="1:12" x14ac:dyDescent="0.2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</row>
    <row r="226" spans="1:12" x14ac:dyDescent="0.2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</row>
    <row r="227" spans="1:12" x14ac:dyDescent="0.2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</row>
    <row r="228" spans="1:12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</row>
    <row r="229" spans="1:12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</row>
    <row r="230" spans="1:12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</row>
    <row r="231" spans="1:12" s="135" customFormat="1" x14ac:dyDescent="0.2"/>
    <row r="232" spans="1:12" s="135" customFormat="1" x14ac:dyDescent="0.2"/>
    <row r="233" spans="1:12" s="135" customFormat="1" x14ac:dyDescent="0.2"/>
    <row r="234" spans="1:12" s="135" customFormat="1" x14ac:dyDescent="0.2"/>
    <row r="235" spans="1:12" s="135" customFormat="1" x14ac:dyDescent="0.2"/>
    <row r="236" spans="1:12" s="135" customFormat="1" x14ac:dyDescent="0.2"/>
    <row r="237" spans="1:12" s="135" customFormat="1" x14ac:dyDescent="0.2"/>
    <row r="238" spans="1:12" s="135" customFormat="1" x14ac:dyDescent="0.2"/>
    <row r="239" spans="1:12" s="135" customFormat="1" x14ac:dyDescent="0.2"/>
    <row r="240" spans="1:12" s="135" customFormat="1" x14ac:dyDescent="0.2"/>
    <row r="241" s="135" customFormat="1" x14ac:dyDescent="0.2"/>
    <row r="242" s="135" customFormat="1" x14ac:dyDescent="0.2"/>
    <row r="243" s="135" customFormat="1" x14ac:dyDescent="0.2"/>
    <row r="244" s="135" customFormat="1" x14ac:dyDescent="0.2"/>
    <row r="245" s="135" customFormat="1" x14ac:dyDescent="0.2"/>
    <row r="246" s="135" customFormat="1" x14ac:dyDescent="0.2"/>
    <row r="247" s="135" customFormat="1" x14ac:dyDescent="0.2"/>
    <row r="248" s="135" customFormat="1" x14ac:dyDescent="0.2"/>
    <row r="249" s="135" customFormat="1" x14ac:dyDescent="0.2"/>
    <row r="250" s="135" customFormat="1" x14ac:dyDescent="0.2"/>
    <row r="251" s="135" customFormat="1" x14ac:dyDescent="0.2"/>
    <row r="252" s="135" customFormat="1" x14ac:dyDescent="0.2"/>
    <row r="253" s="135" customFormat="1" x14ac:dyDescent="0.2"/>
    <row r="254" s="135" customFormat="1" x14ac:dyDescent="0.2"/>
    <row r="255" s="135" customFormat="1" x14ac:dyDescent="0.2"/>
    <row r="256" s="135" customFormat="1" x14ac:dyDescent="0.2"/>
    <row r="257" s="135" customFormat="1" x14ac:dyDescent="0.2"/>
    <row r="258" s="135" customFormat="1" x14ac:dyDescent="0.2"/>
    <row r="259" s="135" customFormat="1" x14ac:dyDescent="0.2"/>
    <row r="260" s="135" customFormat="1" x14ac:dyDescent="0.2"/>
    <row r="261" s="135" customFormat="1" x14ac:dyDescent="0.2"/>
    <row r="262" s="135" customFormat="1" x14ac:dyDescent="0.2"/>
    <row r="263" s="135" customFormat="1" x14ac:dyDescent="0.2"/>
    <row r="264" s="135" customFormat="1" x14ac:dyDescent="0.2"/>
    <row r="265" s="135" customFormat="1" x14ac:dyDescent="0.2"/>
    <row r="266" s="135" customFormat="1" x14ac:dyDescent="0.2"/>
    <row r="267" s="135" customFormat="1" x14ac:dyDescent="0.2"/>
    <row r="268" s="135" customFormat="1" x14ac:dyDescent="0.2"/>
    <row r="269" s="135" customFormat="1" x14ac:dyDescent="0.2"/>
    <row r="270" s="135" customFormat="1" x14ac:dyDescent="0.2"/>
    <row r="271" s="135" customFormat="1" x14ac:dyDescent="0.2"/>
    <row r="272" s="135" customFormat="1" x14ac:dyDescent="0.2"/>
    <row r="273" s="135" customFormat="1" x14ac:dyDescent="0.2"/>
    <row r="274" s="135" customFormat="1" x14ac:dyDescent="0.2"/>
    <row r="275" s="135" customFormat="1" x14ac:dyDescent="0.2"/>
    <row r="276" s="135" customFormat="1" x14ac:dyDescent="0.2"/>
    <row r="277" s="135" customFormat="1" x14ac:dyDescent="0.2"/>
    <row r="278" s="135" customFormat="1" x14ac:dyDescent="0.2"/>
    <row r="279" s="135" customFormat="1" x14ac:dyDescent="0.2"/>
    <row r="280" s="135" customFormat="1" x14ac:dyDescent="0.2"/>
    <row r="281" s="135" customFormat="1" x14ac:dyDescent="0.2"/>
    <row r="282" s="135" customFormat="1" x14ac:dyDescent="0.2"/>
    <row r="283" s="135" customFormat="1" x14ac:dyDescent="0.2"/>
    <row r="284" s="135" customFormat="1" x14ac:dyDescent="0.2"/>
    <row r="285" s="135" customFormat="1" x14ac:dyDescent="0.2"/>
    <row r="286" s="135" customFormat="1" x14ac:dyDescent="0.2"/>
    <row r="287" s="135" customFormat="1" x14ac:dyDescent="0.2"/>
    <row r="288" s="135" customFormat="1" x14ac:dyDescent="0.2"/>
    <row r="289" s="135" customFormat="1" x14ac:dyDescent="0.2"/>
    <row r="290" s="135" customFormat="1" x14ac:dyDescent="0.2"/>
    <row r="291" s="135" customFormat="1" x14ac:dyDescent="0.2"/>
    <row r="292" s="135" customFormat="1" x14ac:dyDescent="0.2"/>
    <row r="293" s="135" customFormat="1" x14ac:dyDescent="0.2"/>
    <row r="294" s="135" customFormat="1" x14ac:dyDescent="0.2"/>
    <row r="295" s="135" customFormat="1" x14ac:dyDescent="0.2"/>
    <row r="296" s="135" customFormat="1" x14ac:dyDescent="0.2"/>
    <row r="297" s="135" customFormat="1" x14ac:dyDescent="0.2"/>
    <row r="298" s="135" customFormat="1" x14ac:dyDescent="0.2"/>
    <row r="299" s="135" customFormat="1" x14ac:dyDescent="0.2"/>
    <row r="300" s="135" customFormat="1" x14ac:dyDescent="0.2"/>
    <row r="301" s="135" customFormat="1" x14ac:dyDescent="0.2"/>
    <row r="302" s="135" customFormat="1" x14ac:dyDescent="0.2"/>
    <row r="303" s="135" customFormat="1" x14ac:dyDescent="0.2"/>
    <row r="304" s="135" customFormat="1" x14ac:dyDescent="0.2"/>
    <row r="305" s="135" customFormat="1" x14ac:dyDescent="0.2"/>
    <row r="306" s="135" customFormat="1" x14ac:dyDescent="0.2"/>
    <row r="307" s="135" customFormat="1" x14ac:dyDescent="0.2"/>
    <row r="308" s="135" customFormat="1" x14ac:dyDescent="0.2"/>
    <row r="309" s="135" customFormat="1" x14ac:dyDescent="0.2"/>
    <row r="310" s="135" customFormat="1" x14ac:dyDescent="0.2"/>
    <row r="311" s="135" customFormat="1" x14ac:dyDescent="0.2"/>
    <row r="312" s="135" customFormat="1" x14ac:dyDescent="0.2"/>
    <row r="313" s="135" customFormat="1" x14ac:dyDescent="0.2"/>
    <row r="314" s="135" customFormat="1" x14ac:dyDescent="0.2"/>
    <row r="315" s="135" customFormat="1" x14ac:dyDescent="0.2"/>
    <row r="316" s="135" customFormat="1" x14ac:dyDescent="0.2"/>
    <row r="317" s="135" customFormat="1" x14ac:dyDescent="0.2"/>
    <row r="318" s="135" customFormat="1" x14ac:dyDescent="0.2"/>
    <row r="319" s="135" customFormat="1" x14ac:dyDescent="0.2"/>
    <row r="320" s="135" customFormat="1" x14ac:dyDescent="0.2"/>
    <row r="321" s="135" customFormat="1" x14ac:dyDescent="0.2"/>
    <row r="322" s="135" customFormat="1" x14ac:dyDescent="0.2"/>
    <row r="323" s="135" customFormat="1" x14ac:dyDescent="0.2"/>
    <row r="324" s="135" customFormat="1" x14ac:dyDescent="0.2"/>
    <row r="325" s="135" customFormat="1" x14ac:dyDescent="0.2"/>
    <row r="326" s="135" customFormat="1" x14ac:dyDescent="0.2"/>
    <row r="327" s="135" customFormat="1" x14ac:dyDescent="0.2"/>
    <row r="328" s="135" customFormat="1" x14ac:dyDescent="0.2"/>
    <row r="329" s="135" customFormat="1" x14ac:dyDescent="0.2"/>
    <row r="330" s="135" customFormat="1" x14ac:dyDescent="0.2"/>
    <row r="331" s="135" customFormat="1" x14ac:dyDescent="0.2"/>
    <row r="332" s="135" customFormat="1" x14ac:dyDescent="0.2"/>
    <row r="333" s="135" customFormat="1" x14ac:dyDescent="0.2"/>
    <row r="334" s="135" customFormat="1" x14ac:dyDescent="0.2"/>
    <row r="335" s="135" customFormat="1" x14ac:dyDescent="0.2"/>
    <row r="336" s="135" customFormat="1" x14ac:dyDescent="0.2"/>
    <row r="337" s="135" customFormat="1" x14ac:dyDescent="0.2"/>
    <row r="338" s="135" customFormat="1" x14ac:dyDescent="0.2"/>
    <row r="339" s="135" customFormat="1" x14ac:dyDescent="0.2"/>
    <row r="340" s="135" customFormat="1" x14ac:dyDescent="0.2"/>
    <row r="341" s="135" customFormat="1" x14ac:dyDescent="0.2"/>
    <row r="342" s="135" customFormat="1" x14ac:dyDescent="0.2"/>
    <row r="343" s="135" customFormat="1" x14ac:dyDescent="0.2"/>
    <row r="344" s="135" customFormat="1" x14ac:dyDescent="0.2"/>
    <row r="345" s="135" customFormat="1" x14ac:dyDescent="0.2"/>
    <row r="346" s="135" customFormat="1" x14ac:dyDescent="0.2"/>
    <row r="347" s="135" customFormat="1" x14ac:dyDescent="0.2"/>
    <row r="348" s="135" customFormat="1" x14ac:dyDescent="0.2"/>
    <row r="349" s="135" customFormat="1" x14ac:dyDescent="0.2"/>
    <row r="350" s="135" customFormat="1" x14ac:dyDescent="0.2"/>
    <row r="351" s="135" customFormat="1" x14ac:dyDescent="0.2"/>
    <row r="352" s="135" customFormat="1" x14ac:dyDescent="0.2"/>
    <row r="353" s="135" customFormat="1" x14ac:dyDescent="0.2"/>
    <row r="354" s="135" customFormat="1" x14ac:dyDescent="0.2"/>
    <row r="355" s="135" customFormat="1" x14ac:dyDescent="0.2"/>
    <row r="356" s="135" customFormat="1" x14ac:dyDescent="0.2"/>
    <row r="357" s="135" customFormat="1" x14ac:dyDescent="0.2"/>
    <row r="358" s="135" customFormat="1" x14ac:dyDescent="0.2"/>
    <row r="359" s="135" customFormat="1" x14ac:dyDescent="0.2"/>
    <row r="360" s="135" customFormat="1" x14ac:dyDescent="0.2"/>
    <row r="361" s="135" customFormat="1" x14ac:dyDescent="0.2"/>
    <row r="362" s="135" customFormat="1" x14ac:dyDescent="0.2"/>
    <row r="363" s="135" customFormat="1" x14ac:dyDescent="0.2"/>
    <row r="364" s="135" customFormat="1" x14ac:dyDescent="0.2"/>
    <row r="365" s="135" customFormat="1" x14ac:dyDescent="0.2"/>
    <row r="366" s="135" customFormat="1" x14ac:dyDescent="0.2"/>
    <row r="367" s="135" customFormat="1" x14ac:dyDescent="0.2"/>
    <row r="368" s="135" customFormat="1" x14ac:dyDescent="0.2"/>
    <row r="369" s="135" customFormat="1" x14ac:dyDescent="0.2"/>
    <row r="370" s="135" customFormat="1" x14ac:dyDescent="0.2"/>
    <row r="371" s="135" customFormat="1" x14ac:dyDescent="0.2"/>
    <row r="372" s="135" customFormat="1" x14ac:dyDescent="0.2"/>
    <row r="373" s="135" customFormat="1" x14ac:dyDescent="0.2"/>
    <row r="374" s="135" customFormat="1" x14ac:dyDescent="0.2"/>
    <row r="375" s="135" customFormat="1" x14ac:dyDescent="0.2"/>
    <row r="376" s="135" customFormat="1" x14ac:dyDescent="0.2"/>
    <row r="377" s="135" customFormat="1" x14ac:dyDescent="0.2"/>
    <row r="378" s="135" customFormat="1" x14ac:dyDescent="0.2"/>
    <row r="379" s="135" customFormat="1" x14ac:dyDescent="0.2"/>
    <row r="380" s="135" customFormat="1" x14ac:dyDescent="0.2"/>
    <row r="381" s="135" customFormat="1" x14ac:dyDescent="0.2"/>
    <row r="382" s="135" customFormat="1" x14ac:dyDescent="0.2"/>
    <row r="383" s="135" customFormat="1" x14ac:dyDescent="0.2"/>
    <row r="384" s="135" customFormat="1" x14ac:dyDescent="0.2"/>
    <row r="385" s="135" customFormat="1" x14ac:dyDescent="0.2"/>
    <row r="386" s="135" customFormat="1" x14ac:dyDescent="0.2"/>
    <row r="387" s="135" customFormat="1" x14ac:dyDescent="0.2"/>
    <row r="388" s="135" customFormat="1" x14ac:dyDescent="0.2"/>
    <row r="389" s="135" customFormat="1" x14ac:dyDescent="0.2"/>
    <row r="390" s="135" customFormat="1" x14ac:dyDescent="0.2"/>
    <row r="391" s="135" customFormat="1" x14ac:dyDescent="0.2"/>
    <row r="392" s="135" customFormat="1" x14ac:dyDescent="0.2"/>
    <row r="393" s="135" customFormat="1" x14ac:dyDescent="0.2"/>
    <row r="394" s="135" customFormat="1" x14ac:dyDescent="0.2"/>
    <row r="395" s="135" customFormat="1" x14ac:dyDescent="0.2"/>
    <row r="396" s="135" customFormat="1" x14ac:dyDescent="0.2"/>
    <row r="397" s="135" customFormat="1" x14ac:dyDescent="0.2"/>
    <row r="398" s="135" customFormat="1" x14ac:dyDescent="0.2"/>
    <row r="399" s="135" customFormat="1" x14ac:dyDescent="0.2"/>
    <row r="400" s="135" customFormat="1" x14ac:dyDescent="0.2"/>
    <row r="401" s="135" customFormat="1" x14ac:dyDescent="0.2"/>
    <row r="402" s="135" customFormat="1" x14ac:dyDescent="0.2"/>
    <row r="403" s="135" customFormat="1" x14ac:dyDescent="0.2"/>
    <row r="404" s="135" customFormat="1" x14ac:dyDescent="0.2"/>
    <row r="405" s="135" customFormat="1" x14ac:dyDescent="0.2"/>
    <row r="406" s="135" customFormat="1" x14ac:dyDescent="0.2"/>
    <row r="407" s="135" customFormat="1" x14ac:dyDescent="0.2"/>
    <row r="408" s="135" customFormat="1" x14ac:dyDescent="0.2"/>
    <row r="409" s="135" customFormat="1" x14ac:dyDescent="0.2"/>
    <row r="410" s="135" customFormat="1" x14ac:dyDescent="0.2"/>
    <row r="411" s="135" customFormat="1" x14ac:dyDescent="0.2"/>
    <row r="412" s="135" customFormat="1" x14ac:dyDescent="0.2"/>
    <row r="413" s="135" customFormat="1" x14ac:dyDescent="0.2"/>
    <row r="414" s="135" customFormat="1" x14ac:dyDescent="0.2"/>
    <row r="415" s="135" customFormat="1" x14ac:dyDescent="0.2"/>
    <row r="416" s="135" customFormat="1" x14ac:dyDescent="0.2"/>
    <row r="417" s="135" customFormat="1" x14ac:dyDescent="0.2"/>
    <row r="418" s="135" customFormat="1" x14ac:dyDescent="0.2"/>
    <row r="419" s="135" customFormat="1" x14ac:dyDescent="0.2"/>
    <row r="420" s="135" customFormat="1" x14ac:dyDescent="0.2"/>
    <row r="421" s="135" customFormat="1" x14ac:dyDescent="0.2"/>
    <row r="422" s="135" customFormat="1" x14ac:dyDescent="0.2"/>
    <row r="423" s="135" customFormat="1" x14ac:dyDescent="0.2"/>
    <row r="424" s="135" customFormat="1" x14ac:dyDescent="0.2"/>
    <row r="425" s="135" customFormat="1" x14ac:dyDescent="0.2"/>
    <row r="426" s="135" customFormat="1" x14ac:dyDescent="0.2"/>
    <row r="427" s="135" customFormat="1" x14ac:dyDescent="0.2"/>
    <row r="428" s="135" customFormat="1" x14ac:dyDescent="0.2"/>
    <row r="429" s="135" customFormat="1" x14ac:dyDescent="0.2"/>
    <row r="430" s="135" customFormat="1" x14ac:dyDescent="0.2"/>
    <row r="431" s="135" customFormat="1" x14ac:dyDescent="0.2"/>
    <row r="432" s="135" customFormat="1" x14ac:dyDescent="0.2"/>
    <row r="433" s="135" customFormat="1" x14ac:dyDescent="0.2"/>
    <row r="434" s="135" customFormat="1" x14ac:dyDescent="0.2"/>
    <row r="435" s="135" customFormat="1" x14ac:dyDescent="0.2"/>
    <row r="436" s="135" customFormat="1" x14ac:dyDescent="0.2"/>
    <row r="437" s="135" customFormat="1" x14ac:dyDescent="0.2"/>
    <row r="438" s="135" customFormat="1" x14ac:dyDescent="0.2"/>
    <row r="439" s="135" customFormat="1" x14ac:dyDescent="0.2"/>
    <row r="440" s="135" customFormat="1" x14ac:dyDescent="0.2"/>
    <row r="441" s="135" customFormat="1" x14ac:dyDescent="0.2"/>
    <row r="442" s="135" customFormat="1" x14ac:dyDescent="0.2"/>
    <row r="443" s="135" customFormat="1" x14ac:dyDescent="0.2"/>
    <row r="444" s="135" customFormat="1" x14ac:dyDescent="0.2"/>
    <row r="445" s="135" customFormat="1" x14ac:dyDescent="0.2"/>
    <row r="446" s="135" customFormat="1" x14ac:dyDescent="0.2"/>
    <row r="447" s="135" customFormat="1" x14ac:dyDescent="0.2"/>
    <row r="448" s="135" customFormat="1" x14ac:dyDescent="0.2"/>
    <row r="449" s="135" customFormat="1" x14ac:dyDescent="0.2"/>
    <row r="450" s="135" customFormat="1" x14ac:dyDescent="0.2"/>
    <row r="451" s="135" customFormat="1" x14ac:dyDescent="0.2"/>
    <row r="452" s="135" customFormat="1" x14ac:dyDescent="0.2"/>
    <row r="453" s="135" customFormat="1" x14ac:dyDescent="0.2"/>
    <row r="454" s="135" customFormat="1" x14ac:dyDescent="0.2"/>
    <row r="455" s="135" customFormat="1" x14ac:dyDescent="0.2"/>
    <row r="456" s="135" customFormat="1" x14ac:dyDescent="0.2"/>
    <row r="457" s="135" customFormat="1" x14ac:dyDescent="0.2"/>
    <row r="458" s="135" customFormat="1" x14ac:dyDescent="0.2"/>
    <row r="459" s="135" customFormat="1" x14ac:dyDescent="0.2"/>
    <row r="460" s="135" customFormat="1" x14ac:dyDescent="0.2"/>
    <row r="461" s="135" customFormat="1" x14ac:dyDescent="0.2"/>
    <row r="462" s="135" customFormat="1" x14ac:dyDescent="0.2"/>
    <row r="463" s="135" customFormat="1" x14ac:dyDescent="0.2"/>
    <row r="464" s="135" customFormat="1" x14ac:dyDescent="0.2"/>
    <row r="465" s="135" customFormat="1" x14ac:dyDescent="0.2"/>
    <row r="466" s="135" customFormat="1" x14ac:dyDescent="0.2"/>
    <row r="467" s="135" customFormat="1" x14ac:dyDescent="0.2"/>
    <row r="468" s="135" customFormat="1" x14ac:dyDescent="0.2"/>
    <row r="469" s="135" customFormat="1" x14ac:dyDescent="0.2"/>
    <row r="470" s="135" customFormat="1" x14ac:dyDescent="0.2"/>
    <row r="471" s="135" customFormat="1" x14ac:dyDescent="0.2"/>
    <row r="472" s="135" customFormat="1" x14ac:dyDescent="0.2"/>
    <row r="473" s="135" customFormat="1" x14ac:dyDescent="0.2"/>
    <row r="474" s="135" customFormat="1" x14ac:dyDescent="0.2"/>
    <row r="475" s="135" customFormat="1" x14ac:dyDescent="0.2"/>
    <row r="476" s="135" customFormat="1" x14ac:dyDescent="0.2"/>
    <row r="477" s="135" customFormat="1" x14ac:dyDescent="0.2"/>
    <row r="478" s="135" customFormat="1" x14ac:dyDescent="0.2"/>
    <row r="479" s="135" customFormat="1" x14ac:dyDescent="0.2"/>
    <row r="480" s="135" customFormat="1" x14ac:dyDescent="0.2"/>
    <row r="481" s="135" customFormat="1" x14ac:dyDescent="0.2"/>
    <row r="482" s="135" customFormat="1" x14ac:dyDescent="0.2"/>
    <row r="483" s="135" customFormat="1" x14ac:dyDescent="0.2"/>
    <row r="484" s="135" customFormat="1" x14ac:dyDescent="0.2"/>
    <row r="485" s="135" customFormat="1" x14ac:dyDescent="0.2"/>
    <row r="486" s="135" customFormat="1" x14ac:dyDescent="0.2"/>
    <row r="487" s="135" customFormat="1" x14ac:dyDescent="0.2"/>
    <row r="488" s="135" customFormat="1" x14ac:dyDescent="0.2"/>
    <row r="489" s="135" customFormat="1" x14ac:dyDescent="0.2"/>
    <row r="490" s="135" customFormat="1" x14ac:dyDescent="0.2"/>
    <row r="491" s="135" customFormat="1" x14ac:dyDescent="0.2"/>
    <row r="492" s="135" customFormat="1" x14ac:dyDescent="0.2"/>
    <row r="493" s="135" customFormat="1" x14ac:dyDescent="0.2"/>
    <row r="494" s="135" customFormat="1" x14ac:dyDescent="0.2"/>
    <row r="495" s="135" customFormat="1" x14ac:dyDescent="0.2"/>
    <row r="496" s="135" customFormat="1" x14ac:dyDescent="0.2"/>
    <row r="497" s="135" customFormat="1" x14ac:dyDescent="0.2"/>
    <row r="498" s="135" customFormat="1" x14ac:dyDescent="0.2"/>
    <row r="499" s="135" customFormat="1" x14ac:dyDescent="0.2"/>
    <row r="500" s="135" customFormat="1" x14ac:dyDescent="0.2"/>
    <row r="501" s="135" customFormat="1" x14ac:dyDescent="0.2"/>
    <row r="502" s="135" customFormat="1" x14ac:dyDescent="0.2"/>
    <row r="503" s="135" customFormat="1" x14ac:dyDescent="0.2"/>
    <row r="504" s="135" customFormat="1" x14ac:dyDescent="0.2"/>
    <row r="505" s="135" customFormat="1" x14ac:dyDescent="0.2"/>
    <row r="506" s="135" customFormat="1" x14ac:dyDescent="0.2"/>
    <row r="507" s="135" customFormat="1" x14ac:dyDescent="0.2"/>
    <row r="508" s="135" customFormat="1" x14ac:dyDescent="0.2"/>
    <row r="509" s="135" customFormat="1" x14ac:dyDescent="0.2"/>
    <row r="510" s="135" customFormat="1" x14ac:dyDescent="0.2"/>
    <row r="511" s="135" customFormat="1" x14ac:dyDescent="0.2"/>
    <row r="512" s="135" customFormat="1" x14ac:dyDescent="0.2"/>
    <row r="513" s="135" customFormat="1" x14ac:dyDescent="0.2"/>
    <row r="514" s="135" customFormat="1" x14ac:dyDescent="0.2"/>
    <row r="515" s="135" customFormat="1" x14ac:dyDescent="0.2"/>
    <row r="516" s="135" customFormat="1" x14ac:dyDescent="0.2"/>
    <row r="517" s="135" customFormat="1" x14ac:dyDescent="0.2"/>
    <row r="518" s="135" customFormat="1" x14ac:dyDescent="0.2"/>
    <row r="519" s="135" customFormat="1" x14ac:dyDescent="0.2"/>
    <row r="520" s="135" customFormat="1" x14ac:dyDescent="0.2"/>
    <row r="521" s="135" customFormat="1" x14ac:dyDescent="0.2"/>
    <row r="522" s="135" customFormat="1" x14ac:dyDescent="0.2"/>
    <row r="523" s="135" customFormat="1" x14ac:dyDescent="0.2"/>
    <row r="524" s="135" customFormat="1" x14ac:dyDescent="0.2"/>
    <row r="525" s="135" customFormat="1" x14ac:dyDescent="0.2"/>
    <row r="526" s="135" customFormat="1" x14ac:dyDescent="0.2"/>
    <row r="527" s="135" customFormat="1" x14ac:dyDescent="0.2"/>
    <row r="528" s="135" customFormat="1" x14ac:dyDescent="0.2"/>
    <row r="529" s="135" customFormat="1" x14ac:dyDescent="0.2"/>
    <row r="530" s="135" customFormat="1" x14ac:dyDescent="0.2"/>
    <row r="531" s="135" customFormat="1" x14ac:dyDescent="0.2"/>
    <row r="532" s="135" customFormat="1" x14ac:dyDescent="0.2"/>
    <row r="533" s="135" customFormat="1" x14ac:dyDescent="0.2"/>
    <row r="534" s="135" customFormat="1" x14ac:dyDescent="0.2"/>
    <row r="535" s="135" customFormat="1" x14ac:dyDescent="0.2"/>
    <row r="536" s="135" customFormat="1" x14ac:dyDescent="0.2"/>
    <row r="537" s="135" customFormat="1" x14ac:dyDescent="0.2"/>
    <row r="538" s="135" customFormat="1" x14ac:dyDescent="0.2"/>
    <row r="539" s="135" customFormat="1" x14ac:dyDescent="0.2"/>
    <row r="540" s="135" customFormat="1" x14ac:dyDescent="0.2"/>
    <row r="541" s="135" customFormat="1" x14ac:dyDescent="0.2"/>
    <row r="542" s="135" customFormat="1" x14ac:dyDescent="0.2"/>
    <row r="543" s="135" customFormat="1" x14ac:dyDescent="0.2"/>
    <row r="544" s="135" customFormat="1" x14ac:dyDescent="0.2"/>
    <row r="545" s="135" customFormat="1" x14ac:dyDescent="0.2"/>
    <row r="546" s="135" customFormat="1" x14ac:dyDescent="0.2"/>
    <row r="547" s="135" customFormat="1" x14ac:dyDescent="0.2"/>
    <row r="548" s="135" customFormat="1" x14ac:dyDescent="0.2"/>
    <row r="549" s="135" customFormat="1" x14ac:dyDescent="0.2"/>
    <row r="550" s="135" customFormat="1" x14ac:dyDescent="0.2"/>
    <row r="551" s="135" customFormat="1" x14ac:dyDescent="0.2"/>
    <row r="552" s="135" customFormat="1" x14ac:dyDescent="0.2"/>
    <row r="553" s="135" customFormat="1" x14ac:dyDescent="0.2"/>
    <row r="554" s="135" customFormat="1" x14ac:dyDescent="0.2"/>
    <row r="555" s="135" customFormat="1" x14ac:dyDescent="0.2"/>
    <row r="556" s="135" customFormat="1" x14ac:dyDescent="0.2"/>
    <row r="557" s="135" customFormat="1" x14ac:dyDescent="0.2"/>
    <row r="558" s="135" customFormat="1" x14ac:dyDescent="0.2"/>
    <row r="559" s="135" customFormat="1" x14ac:dyDescent="0.2"/>
    <row r="560" s="135" customFormat="1" x14ac:dyDescent="0.2"/>
    <row r="561" s="135" customFormat="1" x14ac:dyDescent="0.2"/>
    <row r="562" s="135" customFormat="1" x14ac:dyDescent="0.2"/>
    <row r="563" s="135" customFormat="1" x14ac:dyDescent="0.2"/>
    <row r="564" s="135" customFormat="1" x14ac:dyDescent="0.2"/>
    <row r="565" s="135" customFormat="1" x14ac:dyDescent="0.2"/>
    <row r="566" s="135" customFormat="1" x14ac:dyDescent="0.2"/>
    <row r="567" s="135" customFormat="1" x14ac:dyDescent="0.2"/>
    <row r="568" s="135" customFormat="1" x14ac:dyDescent="0.2"/>
    <row r="569" s="135" customFormat="1" x14ac:dyDescent="0.2"/>
    <row r="570" s="135" customFormat="1" x14ac:dyDescent="0.2"/>
    <row r="571" s="135" customFormat="1" x14ac:dyDescent="0.2"/>
    <row r="572" s="135" customFormat="1" x14ac:dyDescent="0.2"/>
    <row r="573" s="135" customFormat="1" x14ac:dyDescent="0.2"/>
    <row r="574" s="135" customFormat="1" x14ac:dyDescent="0.2"/>
    <row r="575" s="135" customFormat="1" x14ac:dyDescent="0.2"/>
    <row r="576" s="135" customFormat="1" x14ac:dyDescent="0.2"/>
    <row r="577" s="135" customFormat="1" x14ac:dyDescent="0.2"/>
    <row r="578" s="135" customFormat="1" x14ac:dyDescent="0.2"/>
    <row r="579" s="135" customFormat="1" x14ac:dyDescent="0.2"/>
    <row r="580" s="135" customFormat="1" x14ac:dyDescent="0.2"/>
    <row r="581" s="135" customFormat="1" x14ac:dyDescent="0.2"/>
    <row r="582" s="135" customFormat="1" x14ac:dyDescent="0.2"/>
    <row r="583" s="135" customFormat="1" x14ac:dyDescent="0.2"/>
    <row r="584" s="135" customFormat="1" x14ac:dyDescent="0.2"/>
    <row r="585" s="135" customFormat="1" x14ac:dyDescent="0.2"/>
    <row r="586" s="135" customFormat="1" x14ac:dyDescent="0.2"/>
    <row r="587" s="135" customFormat="1" x14ac:dyDescent="0.2"/>
    <row r="588" s="135" customFormat="1" x14ac:dyDescent="0.2"/>
    <row r="589" s="135" customFormat="1" x14ac:dyDescent="0.2"/>
    <row r="590" s="135" customFormat="1" x14ac:dyDescent="0.2"/>
    <row r="591" s="135" customFormat="1" x14ac:dyDescent="0.2"/>
    <row r="592" s="135" customFormat="1" x14ac:dyDescent="0.2"/>
    <row r="593" s="135" customFormat="1" x14ac:dyDescent="0.2"/>
    <row r="594" s="135" customFormat="1" x14ac:dyDescent="0.2"/>
    <row r="595" s="135" customFormat="1" x14ac:dyDescent="0.2"/>
    <row r="596" s="135" customFormat="1" x14ac:dyDescent="0.2"/>
    <row r="597" s="135" customFormat="1" x14ac:dyDescent="0.2"/>
    <row r="598" s="135" customFormat="1" x14ac:dyDescent="0.2"/>
    <row r="599" s="135" customFormat="1" x14ac:dyDescent="0.2"/>
    <row r="600" s="135" customFormat="1" x14ac:dyDescent="0.2"/>
    <row r="601" s="135" customFormat="1" x14ac:dyDescent="0.2"/>
    <row r="602" s="135" customFormat="1" x14ac:dyDescent="0.2"/>
    <row r="603" s="135" customFormat="1" x14ac:dyDescent="0.2"/>
    <row r="604" s="135" customFormat="1" x14ac:dyDescent="0.2"/>
    <row r="605" s="135" customFormat="1" x14ac:dyDescent="0.2"/>
    <row r="606" s="135" customFormat="1" x14ac:dyDescent="0.2"/>
    <row r="607" s="135" customFormat="1" x14ac:dyDescent="0.2"/>
    <row r="608" s="135" customFormat="1" x14ac:dyDescent="0.2"/>
    <row r="609" s="135" customFormat="1" x14ac:dyDescent="0.2"/>
    <row r="610" s="135" customFormat="1" x14ac:dyDescent="0.2"/>
    <row r="611" s="135" customFormat="1" x14ac:dyDescent="0.2"/>
    <row r="612" s="135" customFormat="1" x14ac:dyDescent="0.2"/>
    <row r="613" s="135" customFormat="1" x14ac:dyDescent="0.2"/>
    <row r="614" s="135" customFormat="1" x14ac:dyDescent="0.2"/>
    <row r="615" s="135" customFormat="1" x14ac:dyDescent="0.2"/>
    <row r="616" s="135" customFormat="1" x14ac:dyDescent="0.2"/>
    <row r="617" s="135" customFormat="1" x14ac:dyDescent="0.2"/>
    <row r="618" s="135" customFormat="1" x14ac:dyDescent="0.2"/>
    <row r="619" s="135" customFormat="1" x14ac:dyDescent="0.2"/>
    <row r="620" s="135" customFormat="1" x14ac:dyDescent="0.2"/>
    <row r="621" s="135" customFormat="1" x14ac:dyDescent="0.2"/>
    <row r="622" s="135" customFormat="1" x14ac:dyDescent="0.2"/>
    <row r="623" s="135" customFormat="1" x14ac:dyDescent="0.2"/>
    <row r="624" s="135" customFormat="1" x14ac:dyDescent="0.2"/>
    <row r="625" s="135" customFormat="1" x14ac:dyDescent="0.2"/>
    <row r="626" s="135" customFormat="1" x14ac:dyDescent="0.2"/>
    <row r="627" s="135" customFormat="1" x14ac:dyDescent="0.2"/>
    <row r="628" s="135" customFormat="1" x14ac:dyDescent="0.2"/>
    <row r="629" s="135" customFormat="1" x14ac:dyDescent="0.2"/>
    <row r="630" s="135" customFormat="1" x14ac:dyDescent="0.2"/>
    <row r="631" s="135" customFormat="1" x14ac:dyDescent="0.2"/>
    <row r="632" s="135" customFormat="1" x14ac:dyDescent="0.2"/>
    <row r="633" s="135" customFormat="1" x14ac:dyDescent="0.2"/>
    <row r="634" s="135" customFormat="1" x14ac:dyDescent="0.2"/>
    <row r="635" s="135" customFormat="1" x14ac:dyDescent="0.2"/>
    <row r="636" s="135" customFormat="1" x14ac:dyDescent="0.2"/>
    <row r="637" s="135" customFormat="1" x14ac:dyDescent="0.2"/>
    <row r="638" s="135" customFormat="1" x14ac:dyDescent="0.2"/>
    <row r="639" s="135" customFormat="1" x14ac:dyDescent="0.2"/>
    <row r="640" s="135" customFormat="1" x14ac:dyDescent="0.2"/>
    <row r="641" s="135" customFormat="1" x14ac:dyDescent="0.2"/>
    <row r="642" s="135" customFormat="1" x14ac:dyDescent="0.2"/>
    <row r="643" s="135" customFormat="1" x14ac:dyDescent="0.2"/>
    <row r="644" s="135" customFormat="1" x14ac:dyDescent="0.2"/>
    <row r="645" s="135" customFormat="1" x14ac:dyDescent="0.2"/>
    <row r="646" s="135" customFormat="1" x14ac:dyDescent="0.2"/>
    <row r="647" s="135" customFormat="1" x14ac:dyDescent="0.2"/>
    <row r="648" s="135" customFormat="1" x14ac:dyDescent="0.2"/>
    <row r="649" s="135" customFormat="1" x14ac:dyDescent="0.2"/>
    <row r="650" s="135" customFormat="1" x14ac:dyDescent="0.2"/>
    <row r="651" s="135" customFormat="1" x14ac:dyDescent="0.2"/>
    <row r="652" s="135" customFormat="1" x14ac:dyDescent="0.2"/>
    <row r="653" s="135" customFormat="1" x14ac:dyDescent="0.2"/>
    <row r="654" s="135" customFormat="1" x14ac:dyDescent="0.2"/>
    <row r="655" s="135" customFormat="1" x14ac:dyDescent="0.2"/>
    <row r="656" s="135" customFormat="1" x14ac:dyDescent="0.2"/>
    <row r="657" s="135" customFormat="1" x14ac:dyDescent="0.2"/>
    <row r="658" s="135" customFormat="1" x14ac:dyDescent="0.2"/>
    <row r="659" s="135" customFormat="1" x14ac:dyDescent="0.2"/>
    <row r="660" s="135" customFormat="1" x14ac:dyDescent="0.2"/>
    <row r="661" s="135" customFormat="1" x14ac:dyDescent="0.2"/>
    <row r="662" s="135" customFormat="1" x14ac:dyDescent="0.2"/>
    <row r="663" s="135" customFormat="1" x14ac:dyDescent="0.2"/>
    <row r="664" s="135" customFormat="1" x14ac:dyDescent="0.2"/>
    <row r="665" s="135" customFormat="1" x14ac:dyDescent="0.2"/>
    <row r="666" s="135" customFormat="1" x14ac:dyDescent="0.2"/>
    <row r="667" s="135" customFormat="1" x14ac:dyDescent="0.2"/>
    <row r="668" s="135" customFormat="1" x14ac:dyDescent="0.2"/>
    <row r="669" s="135" customFormat="1" x14ac:dyDescent="0.2"/>
    <row r="670" s="135" customFormat="1" x14ac:dyDescent="0.2"/>
    <row r="671" s="135" customFormat="1" x14ac:dyDescent="0.2"/>
    <row r="672" s="135" customFormat="1" x14ac:dyDescent="0.2"/>
    <row r="673" s="135" customFormat="1" x14ac:dyDescent="0.2"/>
    <row r="674" s="135" customFormat="1" x14ac:dyDescent="0.2"/>
    <row r="675" s="135" customFormat="1" x14ac:dyDescent="0.2"/>
    <row r="676" s="135" customFormat="1" x14ac:dyDescent="0.2"/>
    <row r="677" s="135" customFormat="1" x14ac:dyDescent="0.2"/>
    <row r="678" s="135" customFormat="1" x14ac:dyDescent="0.2"/>
    <row r="679" s="135" customFormat="1" x14ac:dyDescent="0.2"/>
    <row r="680" s="135" customFormat="1" x14ac:dyDescent="0.2"/>
    <row r="681" s="135" customFormat="1" x14ac:dyDescent="0.2"/>
    <row r="682" s="135" customFormat="1" x14ac:dyDescent="0.2"/>
    <row r="683" s="135" customFormat="1" x14ac:dyDescent="0.2"/>
    <row r="684" s="135" customFormat="1" x14ac:dyDescent="0.2"/>
    <row r="685" s="135" customFormat="1" x14ac:dyDescent="0.2"/>
    <row r="686" s="135" customFormat="1" x14ac:dyDescent="0.2"/>
    <row r="687" s="135" customFormat="1" x14ac:dyDescent="0.2"/>
    <row r="688" s="135" customFormat="1" x14ac:dyDescent="0.2"/>
    <row r="689" s="135" customFormat="1" x14ac:dyDescent="0.2"/>
    <row r="690" s="135" customFormat="1" x14ac:dyDescent="0.2"/>
    <row r="691" s="135" customFormat="1" x14ac:dyDescent="0.2"/>
    <row r="692" s="135" customFormat="1" x14ac:dyDescent="0.2"/>
    <row r="693" s="135" customFormat="1" x14ac:dyDescent="0.2"/>
    <row r="694" s="135" customFormat="1" x14ac:dyDescent="0.2"/>
    <row r="695" s="135" customFormat="1" x14ac:dyDescent="0.2"/>
    <row r="696" s="135" customFormat="1" x14ac:dyDescent="0.2"/>
    <row r="697" s="135" customFormat="1" x14ac:dyDescent="0.2"/>
    <row r="698" s="135" customFormat="1" x14ac:dyDescent="0.2"/>
    <row r="699" s="135" customFormat="1" x14ac:dyDescent="0.2"/>
    <row r="700" s="135" customFormat="1" x14ac:dyDescent="0.2"/>
    <row r="701" s="135" customFormat="1" x14ac:dyDescent="0.2"/>
    <row r="702" s="135" customFormat="1" x14ac:dyDescent="0.2"/>
    <row r="703" s="135" customFormat="1" x14ac:dyDescent="0.2"/>
    <row r="704" s="135" customFormat="1" x14ac:dyDescent="0.2"/>
    <row r="705" s="135" customFormat="1" x14ac:dyDescent="0.2"/>
    <row r="706" s="135" customFormat="1" x14ac:dyDescent="0.2"/>
    <row r="707" s="135" customFormat="1" x14ac:dyDescent="0.2"/>
    <row r="708" s="135" customFormat="1" x14ac:dyDescent="0.2"/>
    <row r="709" s="135" customFormat="1" x14ac:dyDescent="0.2"/>
    <row r="710" s="135" customFormat="1" x14ac:dyDescent="0.2"/>
    <row r="711" s="135" customFormat="1" x14ac:dyDescent="0.2"/>
    <row r="712" s="135" customFormat="1" x14ac:dyDescent="0.2"/>
    <row r="713" s="135" customFormat="1" x14ac:dyDescent="0.2"/>
    <row r="714" s="135" customFormat="1" x14ac:dyDescent="0.2"/>
    <row r="715" s="135" customFormat="1" x14ac:dyDescent="0.2"/>
    <row r="716" s="135" customFormat="1" x14ac:dyDescent="0.2"/>
    <row r="717" s="135" customFormat="1" x14ac:dyDescent="0.2"/>
    <row r="718" s="135" customFormat="1" x14ac:dyDescent="0.2"/>
    <row r="719" s="135" customFormat="1" x14ac:dyDescent="0.2"/>
    <row r="720" s="135" customFormat="1" x14ac:dyDescent="0.2"/>
    <row r="721" s="135" customFormat="1" x14ac:dyDescent="0.2"/>
    <row r="722" s="135" customFormat="1" x14ac:dyDescent="0.2"/>
    <row r="723" s="135" customFormat="1" x14ac:dyDescent="0.2"/>
    <row r="724" s="135" customFormat="1" x14ac:dyDescent="0.2"/>
    <row r="725" s="135" customFormat="1" x14ac:dyDescent="0.2"/>
    <row r="726" s="135" customFormat="1" x14ac:dyDescent="0.2"/>
    <row r="727" s="135" customFormat="1" x14ac:dyDescent="0.2"/>
    <row r="728" s="135" customFormat="1" x14ac:dyDescent="0.2"/>
    <row r="729" s="135" customFormat="1" x14ac:dyDescent="0.2"/>
    <row r="730" s="135" customFormat="1" x14ac:dyDescent="0.2"/>
    <row r="731" s="135" customFormat="1" x14ac:dyDescent="0.2"/>
    <row r="732" s="135" customFormat="1" x14ac:dyDescent="0.2"/>
    <row r="733" s="135" customFormat="1" x14ac:dyDescent="0.2"/>
    <row r="734" s="135" customFormat="1" x14ac:dyDescent="0.2"/>
    <row r="735" s="135" customFormat="1" x14ac:dyDescent="0.2"/>
    <row r="736" s="135" customFormat="1" x14ac:dyDescent="0.2"/>
    <row r="737" s="135" customFormat="1" x14ac:dyDescent="0.2"/>
    <row r="738" s="135" customFormat="1" x14ac:dyDescent="0.2"/>
    <row r="739" s="135" customFormat="1" x14ac:dyDescent="0.2"/>
    <row r="740" s="135" customFormat="1" x14ac:dyDescent="0.2"/>
    <row r="741" s="135" customFormat="1" x14ac:dyDescent="0.2"/>
    <row r="742" s="135" customFormat="1" x14ac:dyDescent="0.2"/>
    <row r="743" s="135" customFormat="1" x14ac:dyDescent="0.2"/>
    <row r="744" s="135" customFormat="1" x14ac:dyDescent="0.2"/>
    <row r="745" s="135" customFormat="1" x14ac:dyDescent="0.2"/>
    <row r="746" s="135" customFormat="1" x14ac:dyDescent="0.2"/>
    <row r="747" s="135" customFormat="1" x14ac:dyDescent="0.2"/>
    <row r="748" s="135" customFormat="1" x14ac:dyDescent="0.2"/>
    <row r="749" s="135" customFormat="1" x14ac:dyDescent="0.2"/>
    <row r="750" s="135" customFormat="1" x14ac:dyDescent="0.2"/>
    <row r="751" s="135" customFormat="1" x14ac:dyDescent="0.2"/>
    <row r="752" s="135" customFormat="1" x14ac:dyDescent="0.2"/>
  </sheetData>
  <mergeCells count="1">
    <mergeCell ref="B1:L1"/>
  </mergeCells>
  <conditionalFormatting sqref="F88:F118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F115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F116:F118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F119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F120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F121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F121:F128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F129">
    <cfRule type="iconSet" priority="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F125:F128">
    <cfRule type="iconSet" priority="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F130:F139">
    <cfRule type="iconSet" priority="1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3"/>
  <sheetViews>
    <sheetView view="pageBreakPreview" topLeftCell="A226" zoomScale="110" zoomScaleSheetLayoutView="110" workbookViewId="0">
      <selection activeCell="I123" sqref="I123"/>
    </sheetView>
  </sheetViews>
  <sheetFormatPr defaultRowHeight="12.75" x14ac:dyDescent="0.2"/>
  <cols>
    <col min="1" max="1" width="10.5703125" customWidth="1"/>
    <col min="2" max="2" width="12.85546875" customWidth="1"/>
    <col min="3" max="3" width="12.42578125" customWidth="1"/>
    <col min="4" max="4" width="12" customWidth="1"/>
    <col min="5" max="5" width="11.85546875" customWidth="1"/>
    <col min="6" max="6" width="11.28515625" customWidth="1"/>
    <col min="7" max="7" width="12" customWidth="1"/>
    <col min="8" max="9" width="12.28515625" customWidth="1"/>
    <col min="10" max="10" width="11.5703125" customWidth="1"/>
  </cols>
  <sheetData>
    <row r="1" spans="1:11" x14ac:dyDescent="0.2">
      <c r="A1" s="452" t="s">
        <v>313</v>
      </c>
      <c r="B1" s="453"/>
      <c r="C1" s="453"/>
      <c r="D1" s="453"/>
      <c r="E1" s="453"/>
      <c r="F1" s="453"/>
      <c r="G1" s="453"/>
      <c r="H1" s="453"/>
      <c r="I1" s="453"/>
      <c r="J1" s="453"/>
      <c r="K1" s="454"/>
    </row>
    <row r="2" spans="1:11" ht="13.5" thickBot="1" x14ac:dyDescent="0.25">
      <c r="A2" s="455"/>
      <c r="B2" s="456"/>
      <c r="C2" s="456"/>
      <c r="D2" s="456"/>
      <c r="E2" s="456"/>
      <c r="F2" s="456"/>
      <c r="G2" s="456"/>
      <c r="H2" s="456"/>
      <c r="I2" s="456"/>
      <c r="J2" s="456"/>
      <c r="K2" s="457"/>
    </row>
    <row r="3" spans="1:11" ht="13.5" thickBot="1" x14ac:dyDescent="0.25"/>
    <row r="4" spans="1:11" ht="15.75" thickBot="1" x14ac:dyDescent="0.25">
      <c r="A4" s="123" t="s">
        <v>315</v>
      </c>
    </row>
    <row r="27" spans="1:1" ht="13.5" thickBot="1" x14ac:dyDescent="0.25"/>
    <row r="28" spans="1:1" ht="15.75" thickBot="1" x14ac:dyDescent="0.25">
      <c r="A28" s="123" t="s">
        <v>316</v>
      </c>
    </row>
    <row r="54" spans="1:1" ht="13.5" thickBot="1" x14ac:dyDescent="0.25"/>
    <row r="55" spans="1:1" ht="15.75" thickBot="1" x14ac:dyDescent="0.25">
      <c r="A55" s="123" t="s">
        <v>319</v>
      </c>
    </row>
    <row r="83" spans="1:1" ht="13.5" thickBot="1" x14ac:dyDescent="0.25"/>
    <row r="84" spans="1:1" ht="15.75" thickBot="1" x14ac:dyDescent="0.25">
      <c r="A84" s="123" t="s">
        <v>317</v>
      </c>
    </row>
    <row r="110" spans="1:1" ht="13.5" thickBot="1" x14ac:dyDescent="0.25"/>
    <row r="111" spans="1:1" ht="15.75" thickBot="1" x14ac:dyDescent="0.25">
      <c r="A111" s="123" t="s">
        <v>318</v>
      </c>
    </row>
    <row r="113" spans="1:7" ht="51" x14ac:dyDescent="0.2">
      <c r="A113" s="1"/>
      <c r="B113" s="118" t="s">
        <v>31</v>
      </c>
      <c r="C113" s="118" t="s">
        <v>32</v>
      </c>
      <c r="D113" s="118" t="s">
        <v>33</v>
      </c>
      <c r="E113" s="118" t="s">
        <v>34</v>
      </c>
      <c r="F113" s="118" t="s">
        <v>35</v>
      </c>
      <c r="G113" s="118" t="s">
        <v>36</v>
      </c>
    </row>
    <row r="114" spans="1:7" x14ac:dyDescent="0.2">
      <c r="A114" s="231" t="s">
        <v>513</v>
      </c>
      <c r="B114" s="325">
        <v>6549000</v>
      </c>
      <c r="C114" s="19">
        <f t="shared" ref="C114:C119" si="0">SUM(D114:E114)</f>
        <v>3154000</v>
      </c>
      <c r="D114" s="287">
        <v>2527000</v>
      </c>
      <c r="E114" s="287">
        <v>627000</v>
      </c>
      <c r="F114" s="19">
        <v>3395000</v>
      </c>
      <c r="G114" s="287">
        <v>573000</v>
      </c>
    </row>
    <row r="115" spans="1:7" x14ac:dyDescent="0.2">
      <c r="A115" s="231" t="s">
        <v>512</v>
      </c>
      <c r="B115" s="326">
        <v>6572000</v>
      </c>
      <c r="C115" s="19">
        <f t="shared" si="0"/>
        <v>3186000</v>
      </c>
      <c r="D115" s="287">
        <v>2527000</v>
      </c>
      <c r="E115" s="287">
        <v>659000</v>
      </c>
      <c r="F115" s="19">
        <v>3386000</v>
      </c>
      <c r="G115" s="287">
        <v>620000</v>
      </c>
    </row>
    <row r="116" spans="1:7" x14ac:dyDescent="0.2">
      <c r="A116" s="231" t="s">
        <v>526</v>
      </c>
      <c r="B116" s="327">
        <v>6596000</v>
      </c>
      <c r="C116" s="19">
        <f t="shared" si="0"/>
        <v>3249000</v>
      </c>
      <c r="D116" s="287">
        <v>2480000</v>
      </c>
      <c r="E116" s="287">
        <v>769000</v>
      </c>
      <c r="F116" s="19">
        <v>3347000</v>
      </c>
      <c r="G116" s="287">
        <v>615000</v>
      </c>
    </row>
    <row r="117" spans="1:7" x14ac:dyDescent="0.2">
      <c r="A117" s="231" t="s">
        <v>533</v>
      </c>
      <c r="B117" s="327">
        <v>6619000</v>
      </c>
      <c r="C117" s="19">
        <f t="shared" si="0"/>
        <v>3187000</v>
      </c>
      <c r="D117" s="287">
        <v>2419000</v>
      </c>
      <c r="E117" s="287">
        <v>768000</v>
      </c>
      <c r="F117" s="19">
        <v>3432000</v>
      </c>
      <c r="G117" s="287">
        <v>638000</v>
      </c>
    </row>
    <row r="118" spans="1:7" x14ac:dyDescent="0.2">
      <c r="A118" s="231" t="s">
        <v>545</v>
      </c>
      <c r="B118" s="326">
        <v>6643000</v>
      </c>
      <c r="C118" s="19">
        <f t="shared" si="0"/>
        <v>3183000</v>
      </c>
      <c r="D118" s="287">
        <v>2520000</v>
      </c>
      <c r="E118" s="287">
        <v>663000</v>
      </c>
      <c r="F118" s="19">
        <v>3460000</v>
      </c>
      <c r="G118" s="287">
        <v>616000</v>
      </c>
    </row>
    <row r="119" spans="1:7" x14ac:dyDescent="0.2">
      <c r="A119" s="231" t="s">
        <v>628</v>
      </c>
      <c r="B119" s="324">
        <v>6667000</v>
      </c>
      <c r="C119" s="19">
        <f t="shared" si="0"/>
        <v>3330000</v>
      </c>
      <c r="D119" s="287">
        <v>2546000</v>
      </c>
      <c r="E119" s="287">
        <v>784000</v>
      </c>
      <c r="F119" s="19">
        <v>3337000</v>
      </c>
      <c r="G119" s="287">
        <v>562000</v>
      </c>
    </row>
    <row r="120" spans="1:7" ht="14.25" x14ac:dyDescent="0.2">
      <c r="A120" s="231" t="s">
        <v>635</v>
      </c>
      <c r="B120" s="342">
        <f>Employment!B32</f>
        <v>6690000</v>
      </c>
      <c r="C120" s="342">
        <f>Employment!C32</f>
        <v>3209000</v>
      </c>
      <c r="D120" s="342">
        <f>Employment!D32</f>
        <v>2556000</v>
      </c>
      <c r="E120" s="342">
        <f>Employment!E32</f>
        <v>653000</v>
      </c>
      <c r="F120" s="342">
        <f>Employment!F32</f>
        <v>3481000</v>
      </c>
      <c r="G120" s="342">
        <f>Employment!G32</f>
        <v>598000</v>
      </c>
    </row>
    <row r="121" spans="1:7" ht="14.25" x14ac:dyDescent="0.2">
      <c r="A121" s="231" t="s">
        <v>640</v>
      </c>
      <c r="B121" s="342">
        <v>6715000</v>
      </c>
      <c r="C121" s="342">
        <v>3237000</v>
      </c>
      <c r="D121" s="342">
        <v>2573000</v>
      </c>
      <c r="E121" s="342">
        <v>664000</v>
      </c>
      <c r="F121" s="342">
        <v>3478000</v>
      </c>
      <c r="G121" s="342">
        <v>567000</v>
      </c>
    </row>
    <row r="122" spans="1:7" ht="14.25" x14ac:dyDescent="0.2">
      <c r="A122" s="231" t="s">
        <v>649</v>
      </c>
      <c r="B122" s="342">
        <v>6739000</v>
      </c>
      <c r="C122" s="342">
        <v>3181000</v>
      </c>
      <c r="D122" s="342">
        <v>2529000</v>
      </c>
      <c r="E122" s="342">
        <v>652000</v>
      </c>
      <c r="F122" s="342">
        <v>3558000</v>
      </c>
      <c r="G122" s="342">
        <v>608000</v>
      </c>
    </row>
    <row r="123" spans="1:7" ht="14.25" x14ac:dyDescent="0.2">
      <c r="A123" s="231" t="s">
        <v>657</v>
      </c>
      <c r="B123" s="342">
        <v>6757000</v>
      </c>
      <c r="C123" s="342">
        <v>3240000</v>
      </c>
      <c r="D123" s="342">
        <v>2488000</v>
      </c>
      <c r="E123" s="342">
        <v>752000</v>
      </c>
      <c r="F123" s="342">
        <v>3516000</v>
      </c>
      <c r="G123" s="342">
        <v>635000</v>
      </c>
    </row>
    <row r="143" spans="1:1" ht="13.5" thickBot="1" x14ac:dyDescent="0.25"/>
    <row r="144" spans="1:1" ht="15.75" thickBot="1" x14ac:dyDescent="0.25">
      <c r="A144" s="123" t="s">
        <v>327</v>
      </c>
    </row>
    <row r="169" spans="1:1" ht="35.25" customHeight="1" x14ac:dyDescent="0.2"/>
    <row r="170" spans="1:1" ht="13.5" thickBot="1" x14ac:dyDescent="0.25"/>
    <row r="171" spans="1:1" ht="15.75" thickBot="1" x14ac:dyDescent="0.25">
      <c r="A171" s="123" t="s">
        <v>323</v>
      </c>
    </row>
    <row r="199" spans="1:1" ht="13.5" thickBot="1" x14ac:dyDescent="0.25"/>
    <row r="200" spans="1:1" ht="15.75" thickBot="1" x14ac:dyDescent="0.25">
      <c r="A200" s="123" t="s">
        <v>320</v>
      </c>
    </row>
    <row r="229" spans="1:1" ht="13.5" thickBot="1" x14ac:dyDescent="0.25"/>
    <row r="230" spans="1:1" ht="15.75" thickBot="1" x14ac:dyDescent="0.25">
      <c r="A230" s="123" t="s">
        <v>324</v>
      </c>
    </row>
    <row r="288" ht="13.5" thickBot="1" x14ac:dyDescent="0.25"/>
    <row r="289" spans="1:1" ht="15.75" thickBot="1" x14ac:dyDescent="0.25">
      <c r="A289" s="123" t="s">
        <v>321</v>
      </c>
    </row>
    <row r="329" spans="1:1" ht="13.5" thickBot="1" x14ac:dyDescent="0.25"/>
    <row r="330" spans="1:1" ht="15.75" thickBot="1" x14ac:dyDescent="0.25">
      <c r="A330" s="123" t="s">
        <v>322</v>
      </c>
    </row>
    <row r="363" spans="1:10" ht="18" hidden="1" x14ac:dyDescent="0.25">
      <c r="A363" s="140" t="e">
        <f>#REF!</f>
        <v>#REF!</v>
      </c>
      <c r="B363" s="141"/>
      <c r="C363" s="141"/>
    </row>
    <row r="364" spans="1:10" ht="13.5" hidden="1" thickBot="1" x14ac:dyDescent="0.25"/>
    <row r="365" spans="1:10" ht="13.5" hidden="1" thickBot="1" x14ac:dyDescent="0.25">
      <c r="A365" s="78" t="s">
        <v>226</v>
      </c>
      <c r="C365" s="447" t="s">
        <v>248</v>
      </c>
      <c r="D365" s="448"/>
      <c r="E365" s="449"/>
      <c r="F365" s="449"/>
      <c r="G365" s="449"/>
      <c r="H365" s="450"/>
      <c r="I365" s="447" t="s">
        <v>249</v>
      </c>
      <c r="J365" s="451"/>
    </row>
    <row r="366" spans="1:10" ht="25.5" hidden="1" x14ac:dyDescent="0.2">
      <c r="C366" s="81" t="s">
        <v>245</v>
      </c>
      <c r="D366" s="102" t="s">
        <v>246</v>
      </c>
      <c r="E366" s="102" t="s">
        <v>274</v>
      </c>
      <c r="F366" s="102" t="s">
        <v>310</v>
      </c>
      <c r="G366" s="102" t="s">
        <v>311</v>
      </c>
      <c r="H366" s="82" t="s">
        <v>276</v>
      </c>
      <c r="I366" s="125" t="s">
        <v>325</v>
      </c>
      <c r="J366" s="82" t="str">
        <f>H366</f>
        <v>Year To Date</v>
      </c>
    </row>
    <row r="367" spans="1:10" hidden="1" x14ac:dyDescent="0.2">
      <c r="C367" s="81"/>
      <c r="D367" s="102"/>
      <c r="E367" s="102"/>
      <c r="F367" s="102"/>
      <c r="G367" s="102"/>
      <c r="H367" s="82"/>
      <c r="I367" s="81"/>
      <c r="J367" s="82"/>
    </row>
    <row r="368" spans="1:10" hidden="1" x14ac:dyDescent="0.2">
      <c r="A368" t="s">
        <v>227</v>
      </c>
      <c r="C368" s="83">
        <v>642990150</v>
      </c>
      <c r="D368" s="103">
        <v>24300741</v>
      </c>
      <c r="E368" s="103">
        <v>32435284</v>
      </c>
      <c r="F368" s="103">
        <v>65574859</v>
      </c>
      <c r="G368" s="103">
        <v>34978288</v>
      </c>
      <c r="H368" s="84">
        <f>SUM(D368:G368)</f>
        <v>157289172</v>
      </c>
      <c r="I368" s="83">
        <v>608347998</v>
      </c>
      <c r="J368" s="84">
        <v>174111002</v>
      </c>
    </row>
    <row r="369" spans="1:10" hidden="1" x14ac:dyDescent="0.2">
      <c r="C369" s="83"/>
      <c r="D369" s="103"/>
      <c r="E369" s="103"/>
      <c r="F369" s="103"/>
      <c r="G369" s="103"/>
      <c r="H369" s="84"/>
      <c r="I369" s="83"/>
      <c r="J369" s="84"/>
    </row>
    <row r="370" spans="1:10" hidden="1" x14ac:dyDescent="0.2">
      <c r="A370" t="s">
        <v>228</v>
      </c>
      <c r="C370" s="83">
        <f t="shared" ref="C370:I370" si="1">C372+C374+C381</f>
        <v>738562766</v>
      </c>
      <c r="D370" s="103">
        <f t="shared" si="1"/>
        <v>61667077</v>
      </c>
      <c r="E370" s="103">
        <f t="shared" si="1"/>
        <v>52349208</v>
      </c>
      <c r="F370" s="103">
        <f t="shared" si="1"/>
        <v>66052175</v>
      </c>
      <c r="G370" s="103">
        <f t="shared" si="1"/>
        <v>66614468</v>
      </c>
      <c r="H370" s="84">
        <f t="shared" si="1"/>
        <v>246682928</v>
      </c>
      <c r="I370" s="83">
        <f t="shared" si="1"/>
        <v>635636199</v>
      </c>
      <c r="J370" s="84">
        <v>193080773</v>
      </c>
    </row>
    <row r="371" spans="1:10" hidden="1" x14ac:dyDescent="0.2">
      <c r="C371" s="83"/>
      <c r="D371" s="103"/>
      <c r="E371" s="103"/>
      <c r="F371" s="103"/>
      <c r="G371" s="103"/>
      <c r="H371" s="84"/>
      <c r="I371" s="83"/>
      <c r="J371" s="84"/>
    </row>
    <row r="372" spans="1:10" hidden="1" x14ac:dyDescent="0.2">
      <c r="B372" s="122" t="s">
        <v>326</v>
      </c>
      <c r="C372" s="83">
        <v>429643150</v>
      </c>
      <c r="D372" s="103">
        <v>38846083</v>
      </c>
      <c r="E372" s="103">
        <v>30230480</v>
      </c>
      <c r="F372" s="103">
        <v>37791888</v>
      </c>
      <c r="G372" s="103">
        <v>42630424</v>
      </c>
      <c r="H372" s="84">
        <f>SUM(D372:G372)</f>
        <v>149498875</v>
      </c>
      <c r="I372" s="83">
        <v>368088226</v>
      </c>
      <c r="J372" s="84">
        <v>110706537</v>
      </c>
    </row>
    <row r="373" spans="1:10" hidden="1" x14ac:dyDescent="0.2">
      <c r="C373" s="83"/>
      <c r="D373" s="103"/>
      <c r="E373" s="103"/>
      <c r="F373" s="103"/>
      <c r="G373" s="103"/>
      <c r="H373" s="84"/>
      <c r="I373" s="83"/>
      <c r="J373" s="84"/>
    </row>
    <row r="374" spans="1:10" hidden="1" x14ac:dyDescent="0.2">
      <c r="B374" t="s">
        <v>230</v>
      </c>
      <c r="C374" s="83">
        <f>SUM(C376:C379)</f>
        <v>302919616</v>
      </c>
      <c r="D374" s="103">
        <f>SUM(D376:D379)</f>
        <v>22820994</v>
      </c>
      <c r="E374" s="103">
        <f>SUM(E376:E379)</f>
        <v>22118728</v>
      </c>
      <c r="F374" s="103">
        <f>SUM(F376:F379)</f>
        <v>28260287</v>
      </c>
      <c r="G374" s="103">
        <f>SUM(G376:G379)</f>
        <v>23984044</v>
      </c>
      <c r="H374" s="84">
        <f>SUM(D374:G374)</f>
        <v>97184053</v>
      </c>
      <c r="I374" s="83">
        <f>SUM(I376:I379)</f>
        <v>267547973</v>
      </c>
      <c r="J374" s="84">
        <v>82374236</v>
      </c>
    </row>
    <row r="375" spans="1:10" hidden="1" x14ac:dyDescent="0.2">
      <c r="C375" s="83"/>
      <c r="D375" s="103"/>
      <c r="E375" s="103"/>
      <c r="F375" s="103"/>
      <c r="G375" s="103"/>
      <c r="H375" s="84"/>
      <c r="I375" s="83"/>
      <c r="J375" s="84"/>
    </row>
    <row r="376" spans="1:10" hidden="1" x14ac:dyDescent="0.2">
      <c r="B376" s="80" t="s">
        <v>231</v>
      </c>
      <c r="C376" s="83">
        <v>55268000</v>
      </c>
      <c r="D376" s="103">
        <v>1893082</v>
      </c>
      <c r="E376" s="103">
        <v>1668775</v>
      </c>
      <c r="F376" s="103">
        <v>8766455</v>
      </c>
      <c r="G376" s="103">
        <v>3081896</v>
      </c>
      <c r="H376" s="84">
        <f>SUM(D376:G376)</f>
        <v>15410208</v>
      </c>
      <c r="I376" s="83">
        <v>54393684</v>
      </c>
      <c r="J376" s="84">
        <v>13142097</v>
      </c>
    </row>
    <row r="377" spans="1:10" hidden="1" x14ac:dyDescent="0.2">
      <c r="B377" s="80" t="s">
        <v>232</v>
      </c>
      <c r="C377" s="83">
        <v>231050881</v>
      </c>
      <c r="D377" s="103">
        <v>20101427</v>
      </c>
      <c r="E377" s="103">
        <v>19639326</v>
      </c>
      <c r="F377" s="103">
        <v>18715121</v>
      </c>
      <c r="G377" s="103">
        <v>20101427</v>
      </c>
      <c r="H377" s="84">
        <f>SUM(D377:G377)</f>
        <v>78557301</v>
      </c>
      <c r="I377" s="83">
        <v>204009924</v>
      </c>
      <c r="J377" s="84">
        <v>66459003</v>
      </c>
    </row>
    <row r="378" spans="1:10" hidden="1" x14ac:dyDescent="0.2">
      <c r="B378" s="80" t="s">
        <v>233</v>
      </c>
      <c r="C378" s="83">
        <v>6800104</v>
      </c>
      <c r="D378" s="103"/>
      <c r="E378" s="103"/>
      <c r="F378" s="103"/>
      <c r="G378" s="103"/>
      <c r="H378" s="84"/>
      <c r="I378" s="83"/>
      <c r="J378" s="84"/>
    </row>
    <row r="379" spans="1:10" hidden="1" x14ac:dyDescent="0.2">
      <c r="B379" s="80" t="s">
        <v>82</v>
      </c>
      <c r="C379" s="83">
        <v>9800631</v>
      </c>
      <c r="D379" s="103">
        <v>826485</v>
      </c>
      <c r="E379" s="103">
        <v>810627</v>
      </c>
      <c r="F379" s="103">
        <v>778711</v>
      </c>
      <c r="G379" s="103">
        <v>800721</v>
      </c>
      <c r="H379" s="84">
        <f>SUM(D379:G379)</f>
        <v>3216544</v>
      </c>
      <c r="I379" s="83">
        <v>9144365</v>
      </c>
      <c r="J379" s="84">
        <v>2773136</v>
      </c>
    </row>
    <row r="380" spans="1:10" hidden="1" x14ac:dyDescent="0.2">
      <c r="C380" s="83"/>
      <c r="D380" s="103"/>
      <c r="E380" s="103"/>
      <c r="F380" s="103"/>
      <c r="G380" s="103"/>
      <c r="H380" s="84"/>
      <c r="I380" s="83"/>
      <c r="J380" s="84"/>
    </row>
    <row r="381" spans="1:10" hidden="1" x14ac:dyDescent="0.2">
      <c r="B381" t="s">
        <v>234</v>
      </c>
      <c r="C381" s="83">
        <v>6000000</v>
      </c>
      <c r="D381" s="103"/>
      <c r="E381" s="103"/>
      <c r="F381" s="103"/>
      <c r="G381" s="103"/>
      <c r="H381" s="84"/>
      <c r="I381" s="83"/>
      <c r="J381" s="84"/>
    </row>
    <row r="382" spans="1:10" hidden="1" x14ac:dyDescent="0.2">
      <c r="C382" s="83"/>
      <c r="D382" s="103"/>
      <c r="E382" s="103"/>
      <c r="F382" s="103"/>
      <c r="G382" s="103"/>
      <c r="H382" s="84"/>
      <c r="I382" s="83"/>
      <c r="J382" s="84"/>
    </row>
    <row r="383" spans="1:10" hidden="1" x14ac:dyDescent="0.2">
      <c r="A383" t="s">
        <v>235</v>
      </c>
      <c r="C383" s="83">
        <f>C368-C370</f>
        <v>-95572616</v>
      </c>
      <c r="D383" s="103">
        <f>D368-D370</f>
        <v>-37366336</v>
      </c>
      <c r="E383" s="103">
        <f>E368-E370</f>
        <v>-19913924</v>
      </c>
      <c r="F383" s="103">
        <f>F368-F370</f>
        <v>-477316</v>
      </c>
      <c r="G383" s="103">
        <f>G368-G370</f>
        <v>-31636180</v>
      </c>
      <c r="H383" s="84">
        <f>SUM(D383:G383)</f>
        <v>-89393756</v>
      </c>
      <c r="I383" s="83">
        <f>I368-I370</f>
        <v>-27288201</v>
      </c>
      <c r="J383" s="84">
        <f>J368-J370</f>
        <v>-18969771</v>
      </c>
    </row>
    <row r="384" spans="1:10" hidden="1" x14ac:dyDescent="0.2">
      <c r="C384" s="83"/>
      <c r="D384" s="103"/>
      <c r="E384" s="103"/>
      <c r="F384" s="103"/>
      <c r="G384" s="103"/>
      <c r="H384" s="84"/>
      <c r="I384" s="83"/>
      <c r="J384" s="84"/>
    </row>
    <row r="385" spans="1:10" hidden="1" x14ac:dyDescent="0.2">
      <c r="B385" t="s">
        <v>236</v>
      </c>
      <c r="C385" s="83">
        <v>6100000</v>
      </c>
      <c r="D385" s="103">
        <v>85</v>
      </c>
      <c r="E385" s="103">
        <v>269470</v>
      </c>
      <c r="F385" s="103">
        <v>3941127</v>
      </c>
      <c r="G385" s="103">
        <v>650164</v>
      </c>
      <c r="H385" s="84">
        <f>SUM(D385:G385)</f>
        <v>4860846</v>
      </c>
      <c r="I385" s="83">
        <v>8203424</v>
      </c>
      <c r="J385" s="84">
        <v>1705201</v>
      </c>
    </row>
    <row r="386" spans="1:10" hidden="1" x14ac:dyDescent="0.2">
      <c r="C386" s="83"/>
      <c r="D386" s="103"/>
      <c r="E386" s="103"/>
      <c r="F386" s="103"/>
      <c r="G386" s="103"/>
      <c r="H386" s="84"/>
      <c r="I386" s="83"/>
      <c r="J386" s="84"/>
    </row>
    <row r="387" spans="1:10" hidden="1" x14ac:dyDescent="0.2">
      <c r="B387" t="s">
        <v>237</v>
      </c>
      <c r="C387" s="83">
        <v>900000</v>
      </c>
      <c r="D387" s="103"/>
      <c r="E387" s="103"/>
      <c r="F387" s="103">
        <v>20270</v>
      </c>
      <c r="G387" s="103">
        <v>48999</v>
      </c>
      <c r="H387" s="84">
        <f>SUM(D387:G387)</f>
        <v>69269</v>
      </c>
      <c r="I387" s="83">
        <v>4284094</v>
      </c>
      <c r="J387" s="84">
        <v>152689</v>
      </c>
    </row>
    <row r="388" spans="1:10" hidden="1" x14ac:dyDescent="0.2">
      <c r="C388" s="83"/>
      <c r="D388" s="103"/>
      <c r="E388" s="103"/>
      <c r="F388" s="103"/>
      <c r="G388" s="103"/>
      <c r="H388" s="84"/>
      <c r="I388" s="83"/>
      <c r="J388" s="84"/>
    </row>
    <row r="389" spans="1:10" hidden="1" x14ac:dyDescent="0.2">
      <c r="A389" t="s">
        <v>238</v>
      </c>
      <c r="C389" s="83">
        <f>C368-C370+C385-C387</f>
        <v>-90372616</v>
      </c>
      <c r="D389" s="103">
        <f>D368-D370+D385-D387</f>
        <v>-37366251</v>
      </c>
      <c r="E389" s="103">
        <f>E368-E370+E385-E387</f>
        <v>-19644454</v>
      </c>
      <c r="F389" s="103">
        <f>F368-F370+F385-F387</f>
        <v>3443541</v>
      </c>
      <c r="G389" s="103">
        <f>G368-G370+G385-G387</f>
        <v>-31035015</v>
      </c>
      <c r="H389" s="84">
        <f>SUM(D389:G389)</f>
        <v>-84602179</v>
      </c>
      <c r="I389" s="83">
        <f>I368-I370+I385-I387</f>
        <v>-23368871</v>
      </c>
      <c r="J389" s="84">
        <f>J368-J370+J385-J387</f>
        <v>-17417259</v>
      </c>
    </row>
    <row r="390" spans="1:10" hidden="1" x14ac:dyDescent="0.2">
      <c r="C390" s="83"/>
      <c r="D390" s="103"/>
      <c r="E390" s="103"/>
      <c r="F390" s="103"/>
      <c r="G390" s="103"/>
      <c r="H390" s="84"/>
      <c r="I390" s="83"/>
      <c r="J390" s="84"/>
    </row>
    <row r="391" spans="1:10" hidden="1" x14ac:dyDescent="0.2">
      <c r="C391" s="83"/>
      <c r="D391" s="103"/>
      <c r="E391" s="103"/>
      <c r="F391" s="103"/>
      <c r="G391" s="103"/>
      <c r="H391" s="84"/>
      <c r="I391" s="83"/>
      <c r="J391" s="84"/>
    </row>
    <row r="392" spans="1:10" ht="63.75" hidden="1" x14ac:dyDescent="0.2">
      <c r="A392" s="79" t="s">
        <v>239</v>
      </c>
      <c r="C392" s="83"/>
      <c r="D392" s="103"/>
      <c r="E392" s="103"/>
      <c r="F392" s="103"/>
      <c r="G392" s="103"/>
      <c r="H392" s="84"/>
      <c r="I392" s="83"/>
      <c r="J392" s="84"/>
    </row>
    <row r="393" spans="1:10" hidden="1" x14ac:dyDescent="0.2">
      <c r="C393" s="83"/>
      <c r="D393" s="103"/>
      <c r="E393" s="103"/>
      <c r="F393" s="103"/>
      <c r="G393" s="103"/>
      <c r="H393" s="84"/>
      <c r="I393" s="83"/>
      <c r="J393" s="84"/>
    </row>
    <row r="394" spans="1:10" hidden="1" x14ac:dyDescent="0.2">
      <c r="A394" t="s">
        <v>240</v>
      </c>
      <c r="C394" s="83">
        <v>15400000</v>
      </c>
      <c r="D394" s="103">
        <v>7336278</v>
      </c>
      <c r="E394" s="103">
        <v>10011803</v>
      </c>
      <c r="F394" s="103">
        <v>8812057</v>
      </c>
      <c r="G394" s="103">
        <v>1229482</v>
      </c>
      <c r="H394" s="84">
        <f>SUM(D394:G394)</f>
        <v>27389620</v>
      </c>
      <c r="I394" s="83">
        <v>12225111</v>
      </c>
      <c r="J394" s="84">
        <v>7258154</v>
      </c>
    </row>
    <row r="395" spans="1:10" hidden="1" x14ac:dyDescent="0.2">
      <c r="C395" s="83"/>
      <c r="D395" s="103"/>
      <c r="E395" s="103"/>
      <c r="F395" s="103"/>
      <c r="G395" s="103"/>
      <c r="H395" s="84"/>
      <c r="I395" s="83"/>
      <c r="J395" s="84"/>
    </row>
    <row r="396" spans="1:10" hidden="1" x14ac:dyDescent="0.2">
      <c r="A396" t="s">
        <v>241</v>
      </c>
      <c r="C396" s="83">
        <v>61521800</v>
      </c>
      <c r="D396" s="103">
        <v>9014812</v>
      </c>
      <c r="E396" s="103">
        <v>7916315</v>
      </c>
      <c r="F396" s="103">
        <v>7343895</v>
      </c>
      <c r="G396" s="103">
        <v>10721849</v>
      </c>
      <c r="H396" s="84">
        <f>SUM(D396:G396)</f>
        <v>34996871</v>
      </c>
      <c r="I396" s="83">
        <v>23059005</v>
      </c>
      <c r="J396" s="84">
        <v>8851530</v>
      </c>
    </row>
    <row r="397" spans="1:10" hidden="1" x14ac:dyDescent="0.2">
      <c r="C397" s="83"/>
      <c r="D397" s="103"/>
      <c r="E397" s="103"/>
      <c r="F397" s="103"/>
      <c r="G397" s="103"/>
      <c r="H397" s="84"/>
      <c r="I397" s="83"/>
      <c r="J397" s="84"/>
    </row>
    <row r="398" spans="1:10" hidden="1" x14ac:dyDescent="0.2">
      <c r="A398" t="s">
        <v>242</v>
      </c>
      <c r="C398" s="83">
        <v>3836800</v>
      </c>
      <c r="D398" s="103">
        <v>-796355</v>
      </c>
      <c r="E398" s="103">
        <v>6849714</v>
      </c>
      <c r="F398" s="103">
        <v>-80222</v>
      </c>
      <c r="G398" s="103">
        <v>-407091</v>
      </c>
      <c r="H398" s="84">
        <f>SUM(D398:G398)</f>
        <v>5566046</v>
      </c>
      <c r="I398" s="83">
        <v>-3954404</v>
      </c>
      <c r="J398" s="84">
        <v>-4464573</v>
      </c>
    </row>
    <row r="399" spans="1:10" hidden="1" x14ac:dyDescent="0.2">
      <c r="C399" s="83"/>
      <c r="D399" s="103"/>
      <c r="E399" s="103"/>
      <c r="F399" s="103"/>
      <c r="G399" s="103"/>
      <c r="H399" s="84"/>
      <c r="I399" s="83"/>
      <c r="J399" s="84"/>
    </row>
    <row r="400" spans="1:10" hidden="1" x14ac:dyDescent="0.2">
      <c r="A400" t="s">
        <v>243</v>
      </c>
      <c r="C400" s="83">
        <v>9614016</v>
      </c>
      <c r="D400" s="103">
        <v>21811516</v>
      </c>
      <c r="E400" s="103">
        <v>-5133378</v>
      </c>
      <c r="F400" s="103">
        <v>-19519271</v>
      </c>
      <c r="G400" s="103">
        <v>19490775</v>
      </c>
      <c r="H400" s="84">
        <f>SUM(D400:G400)</f>
        <v>16649642</v>
      </c>
      <c r="I400" s="83">
        <v>-7960841</v>
      </c>
      <c r="J400" s="84">
        <v>5772148</v>
      </c>
    </row>
    <row r="401" spans="1:10" hidden="1" x14ac:dyDescent="0.2">
      <c r="C401" s="83"/>
      <c r="D401" s="103"/>
      <c r="E401" s="103"/>
      <c r="F401" s="103"/>
      <c r="G401" s="103"/>
      <c r="H401" s="84"/>
      <c r="I401" s="83"/>
      <c r="J401" s="84"/>
    </row>
    <row r="402" spans="1:10" ht="13.5" hidden="1" thickBot="1" x14ac:dyDescent="0.25">
      <c r="A402" t="s">
        <v>244</v>
      </c>
      <c r="C402" s="85">
        <f t="shared" ref="C402:J402" si="2">SUM(C394:C400)</f>
        <v>90372616</v>
      </c>
      <c r="D402" s="104">
        <f t="shared" si="2"/>
        <v>37366251</v>
      </c>
      <c r="E402" s="104">
        <f t="shared" si="2"/>
        <v>19644454</v>
      </c>
      <c r="F402" s="104">
        <f t="shared" si="2"/>
        <v>-3443541</v>
      </c>
      <c r="G402" s="104">
        <f t="shared" si="2"/>
        <v>31035015</v>
      </c>
      <c r="H402" s="86">
        <f t="shared" si="2"/>
        <v>84602179</v>
      </c>
      <c r="I402" s="85">
        <f t="shared" si="2"/>
        <v>23368871</v>
      </c>
      <c r="J402" s="86">
        <f t="shared" si="2"/>
        <v>17417259</v>
      </c>
    </row>
    <row r="403" spans="1:10" hidden="1" x14ac:dyDescent="0.2"/>
  </sheetData>
  <mergeCells count="3">
    <mergeCell ref="C365:H365"/>
    <mergeCell ref="I365:J365"/>
    <mergeCell ref="A1:K2"/>
  </mergeCells>
  <hyperlinks>
    <hyperlink ref="A1:K2" location="'Cover Page '!A1" display="SUMMARY PAGE"/>
  </hyperlinks>
  <pageMargins left="0.70866141732283472" right="0.70866141732283472" top="0.51181102362204722" bottom="0.74803149606299213" header="0.31496062992125984" footer="0.31496062992125984"/>
  <pageSetup paperSize="9" scale="57" orientation="portrait" r:id="rId1"/>
  <rowBreaks count="4" manualBreakCount="4">
    <brk id="82" min="3" max="13" man="1"/>
    <brk id="169" min="3" max="13" man="1"/>
    <brk id="259" min="3" max="13" man="1"/>
    <brk id="328" min="3" max="1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85"/>
  <sheetViews>
    <sheetView showGridLines="0" topLeftCell="A343" zoomScale="90" zoomScaleNormal="90" workbookViewId="0">
      <selection activeCell="O364" sqref="O364"/>
    </sheetView>
  </sheetViews>
  <sheetFormatPr defaultRowHeight="12.75" x14ac:dyDescent="0.2"/>
  <cols>
    <col min="1" max="1" width="16.5703125" style="135" bestFit="1" customWidth="1"/>
    <col min="2" max="2" width="13.140625" style="135" customWidth="1"/>
    <col min="3" max="3" width="11.5703125" style="135" bestFit="1" customWidth="1"/>
    <col min="4" max="4" width="13" style="135" customWidth="1"/>
    <col min="5" max="5" width="11.85546875" style="135" customWidth="1"/>
    <col min="6" max="6" width="13.28515625" style="135" customWidth="1"/>
    <col min="7" max="7" width="9.7109375" style="135" customWidth="1"/>
    <col min="8" max="8" width="12.28515625" style="135" customWidth="1"/>
    <col min="9" max="9" width="12" style="135" customWidth="1"/>
    <col min="10" max="10" width="11.5703125" style="135" customWidth="1"/>
    <col min="11" max="11" width="15" style="135" customWidth="1"/>
    <col min="12" max="16384" width="9.140625" style="135"/>
  </cols>
  <sheetData>
    <row r="1" spans="1:11" ht="44.25" customHeight="1" thickBot="1" x14ac:dyDescent="0.25">
      <c r="B1" s="528" t="s">
        <v>379</v>
      </c>
      <c r="C1" s="529"/>
      <c r="D1" s="529"/>
      <c r="E1" s="529"/>
      <c r="F1" s="529"/>
      <c r="G1" s="529"/>
      <c r="H1" s="529"/>
      <c r="I1" s="529"/>
      <c r="J1" s="529"/>
      <c r="K1" s="530"/>
    </row>
    <row r="2" spans="1:11" ht="17.25" customHeight="1" x14ac:dyDescent="0.2">
      <c r="A2" s="21"/>
      <c r="B2" s="61" t="s">
        <v>188</v>
      </c>
      <c r="C2" s="61" t="s">
        <v>189</v>
      </c>
      <c r="D2" s="61" t="s">
        <v>186</v>
      </c>
      <c r="E2" s="61" t="s">
        <v>185</v>
      </c>
      <c r="F2" s="136" t="s">
        <v>78</v>
      </c>
      <c r="G2" s="61" t="s">
        <v>374</v>
      </c>
      <c r="H2" s="61" t="s">
        <v>376</v>
      </c>
      <c r="I2" s="61" t="s">
        <v>377</v>
      </c>
      <c r="J2" s="61" t="s">
        <v>378</v>
      </c>
      <c r="K2" s="61" t="s">
        <v>193</v>
      </c>
    </row>
    <row r="3" spans="1:11" hidden="1" x14ac:dyDescent="0.2">
      <c r="A3" s="309">
        <v>24197</v>
      </c>
      <c r="B3" s="310">
        <v>11242.8</v>
      </c>
      <c r="D3" s="310">
        <v>9048.7000000000007</v>
      </c>
      <c r="E3" s="310">
        <v>12728</v>
      </c>
      <c r="F3" s="310">
        <v>11912.6</v>
      </c>
      <c r="G3" s="310">
        <v>8545.4</v>
      </c>
      <c r="H3" s="310">
        <v>6832.4</v>
      </c>
      <c r="K3" s="310">
        <v>9275.6</v>
      </c>
    </row>
    <row r="4" spans="1:11" hidden="1" x14ac:dyDescent="0.2">
      <c r="A4" s="309">
        <v>24288</v>
      </c>
      <c r="B4" s="310">
        <v>10696.1</v>
      </c>
      <c r="D4" s="310">
        <v>10051.200000000001</v>
      </c>
      <c r="E4" s="310">
        <v>11336.2</v>
      </c>
      <c r="F4" s="310">
        <v>10229.9</v>
      </c>
      <c r="G4" s="310">
        <v>8500.7999999999993</v>
      </c>
      <c r="H4" s="310">
        <v>5866.3</v>
      </c>
      <c r="J4" s="310">
        <v>8882.7000000000007</v>
      </c>
      <c r="K4" s="310">
        <v>9590.7999999999993</v>
      </c>
    </row>
    <row r="5" spans="1:11" hidden="1" x14ac:dyDescent="0.2">
      <c r="A5" s="309">
        <v>24380</v>
      </c>
      <c r="B5" s="310">
        <v>9744.1</v>
      </c>
      <c r="D5" s="310">
        <v>9945.9</v>
      </c>
      <c r="E5" s="310">
        <v>9928.7999999999993</v>
      </c>
      <c r="F5" s="310">
        <v>8741</v>
      </c>
      <c r="G5" s="310">
        <v>8634.7999999999993</v>
      </c>
      <c r="H5" s="310">
        <v>4780.8999999999996</v>
      </c>
      <c r="J5" s="310">
        <v>8489.5</v>
      </c>
      <c r="K5" s="310">
        <v>9425.9</v>
      </c>
    </row>
    <row r="6" spans="1:11" hidden="1" x14ac:dyDescent="0.2">
      <c r="A6" s="309">
        <v>24472</v>
      </c>
      <c r="B6" s="310">
        <v>8615</v>
      </c>
      <c r="D6" s="310">
        <v>10126.5</v>
      </c>
      <c r="E6" s="310">
        <v>10157.299999999999</v>
      </c>
      <c r="F6" s="310">
        <v>9871.7000000000007</v>
      </c>
      <c r="G6" s="310">
        <v>9134.6</v>
      </c>
      <c r="H6" s="310">
        <v>4242</v>
      </c>
      <c r="J6" s="310">
        <v>8981.9</v>
      </c>
      <c r="K6" s="310">
        <v>9773.5</v>
      </c>
    </row>
    <row r="7" spans="1:11" hidden="1" x14ac:dyDescent="0.2">
      <c r="A7" s="309">
        <v>24562</v>
      </c>
      <c r="B7" s="310">
        <v>8066.1</v>
      </c>
      <c r="D7" s="310">
        <v>11769.7</v>
      </c>
      <c r="E7" s="310">
        <v>9577.1</v>
      </c>
      <c r="F7" s="310">
        <v>10808.1</v>
      </c>
      <c r="G7" s="310">
        <v>9745.5</v>
      </c>
      <c r="H7" s="310">
        <v>4722.8999999999996</v>
      </c>
      <c r="J7" s="310">
        <v>10882.5</v>
      </c>
      <c r="K7" s="310">
        <v>10794.2</v>
      </c>
    </row>
    <row r="8" spans="1:11" hidden="1" x14ac:dyDescent="0.2">
      <c r="A8" s="309">
        <v>24653</v>
      </c>
      <c r="B8" s="310">
        <v>8447.2000000000007</v>
      </c>
      <c r="D8" s="310">
        <v>11715.8</v>
      </c>
      <c r="E8" s="310">
        <v>10588.7</v>
      </c>
      <c r="F8" s="310">
        <v>11618.4</v>
      </c>
      <c r="G8" s="310">
        <v>10196.9</v>
      </c>
      <c r="H8" s="310">
        <v>5813.9</v>
      </c>
      <c r="J8" s="310">
        <v>11356.3</v>
      </c>
      <c r="K8" s="310">
        <v>11244.8</v>
      </c>
    </row>
    <row r="9" spans="1:11" hidden="1" x14ac:dyDescent="0.2">
      <c r="A9" s="309">
        <v>24745</v>
      </c>
      <c r="B9" s="310">
        <v>9163</v>
      </c>
      <c r="D9" s="310">
        <v>11000.6</v>
      </c>
      <c r="E9" s="310">
        <v>13447.5</v>
      </c>
      <c r="F9" s="310">
        <v>11824.1</v>
      </c>
      <c r="G9" s="310">
        <v>10306.700000000001</v>
      </c>
      <c r="H9" s="310">
        <v>6966.5</v>
      </c>
      <c r="J9" s="310">
        <v>10217.5</v>
      </c>
      <c r="K9" s="310">
        <v>11567</v>
      </c>
    </row>
    <row r="10" spans="1:11" hidden="1" x14ac:dyDescent="0.2">
      <c r="A10" s="309">
        <v>24837</v>
      </c>
      <c r="B10" s="310">
        <v>9661.6</v>
      </c>
      <c r="D10" s="310">
        <v>11803.1</v>
      </c>
      <c r="E10" s="310">
        <v>13582.5</v>
      </c>
      <c r="F10" s="310">
        <v>12130.8</v>
      </c>
      <c r="G10" s="310">
        <v>10014.6</v>
      </c>
      <c r="H10" s="310">
        <v>6523.1</v>
      </c>
      <c r="J10" s="310">
        <v>9306.7000000000007</v>
      </c>
      <c r="K10" s="310">
        <v>11584.7</v>
      </c>
    </row>
    <row r="11" spans="1:11" hidden="1" x14ac:dyDescent="0.2">
      <c r="A11" s="309">
        <v>24928</v>
      </c>
      <c r="B11" s="310">
        <v>9431.7000000000007</v>
      </c>
      <c r="D11" s="310">
        <v>13093.9</v>
      </c>
      <c r="E11" s="310">
        <v>10477.299999999999</v>
      </c>
      <c r="F11" s="310">
        <v>12059.9</v>
      </c>
      <c r="G11" s="310">
        <v>9628.1</v>
      </c>
      <c r="H11" s="310">
        <v>5913.8</v>
      </c>
      <c r="J11" s="310">
        <v>9966.7000000000007</v>
      </c>
      <c r="K11" s="310">
        <v>11341.1</v>
      </c>
    </row>
    <row r="12" spans="1:11" hidden="1" x14ac:dyDescent="0.2">
      <c r="A12" s="309">
        <v>25019</v>
      </c>
      <c r="B12" s="310">
        <v>9053.1</v>
      </c>
      <c r="D12" s="310">
        <v>12926</v>
      </c>
      <c r="E12" s="310">
        <v>8830.2999999999993</v>
      </c>
      <c r="F12" s="310">
        <v>11193.1</v>
      </c>
      <c r="G12" s="310">
        <v>9710.9</v>
      </c>
      <c r="H12" s="310">
        <v>8244.9</v>
      </c>
      <c r="J12" s="310">
        <v>11413.8</v>
      </c>
      <c r="K12" s="310">
        <v>11440.1</v>
      </c>
    </row>
    <row r="13" spans="1:11" hidden="1" x14ac:dyDescent="0.2">
      <c r="A13" s="309">
        <v>25111</v>
      </c>
      <c r="B13" s="310">
        <v>9181.9</v>
      </c>
      <c r="D13" s="310">
        <v>13212.4</v>
      </c>
      <c r="E13" s="310">
        <v>9553.2999999999993</v>
      </c>
      <c r="F13" s="310">
        <v>12488.5</v>
      </c>
      <c r="G13" s="310">
        <v>10230.9</v>
      </c>
      <c r="H13" s="310">
        <v>9583.2999999999993</v>
      </c>
      <c r="J13" s="310">
        <v>11769.4</v>
      </c>
      <c r="K13" s="310">
        <v>12002.6</v>
      </c>
    </row>
    <row r="14" spans="1:11" hidden="1" x14ac:dyDescent="0.2">
      <c r="A14" s="309">
        <v>25203</v>
      </c>
      <c r="B14" s="310">
        <v>9676.6</v>
      </c>
      <c r="D14" s="310">
        <v>13470.4</v>
      </c>
      <c r="E14" s="310">
        <v>12023.7</v>
      </c>
      <c r="F14" s="310">
        <v>13187.7</v>
      </c>
      <c r="G14" s="310">
        <v>10944.3</v>
      </c>
      <c r="H14" s="310">
        <v>13344.4</v>
      </c>
      <c r="J14" s="310">
        <v>12096.7</v>
      </c>
      <c r="K14" s="310">
        <v>12446.6</v>
      </c>
    </row>
    <row r="15" spans="1:11" hidden="1" x14ac:dyDescent="0.2">
      <c r="A15" s="309">
        <v>25293</v>
      </c>
      <c r="B15" s="310">
        <v>10223</v>
      </c>
      <c r="D15" s="310">
        <v>13117.5</v>
      </c>
      <c r="E15" s="310">
        <v>16787.599999999999</v>
      </c>
      <c r="F15" s="310">
        <v>13872.2</v>
      </c>
      <c r="G15" s="310">
        <v>11372.3</v>
      </c>
      <c r="H15" s="310">
        <v>16018.9</v>
      </c>
      <c r="J15" s="310">
        <v>12123</v>
      </c>
      <c r="K15" s="310">
        <v>12649.2</v>
      </c>
    </row>
    <row r="16" spans="1:11" hidden="1" x14ac:dyDescent="0.2">
      <c r="A16" s="309">
        <v>25384</v>
      </c>
      <c r="B16" s="310">
        <v>10402.1</v>
      </c>
      <c r="D16" s="310">
        <v>12576.7</v>
      </c>
      <c r="E16" s="310">
        <v>18656.099999999999</v>
      </c>
      <c r="F16" s="310">
        <v>15431.6</v>
      </c>
      <c r="G16" s="310">
        <v>11371.6</v>
      </c>
      <c r="H16" s="310">
        <v>12076.5</v>
      </c>
      <c r="J16" s="310">
        <v>13171.9</v>
      </c>
      <c r="K16" s="310">
        <v>13006.4</v>
      </c>
    </row>
    <row r="17" spans="1:11" hidden="1" x14ac:dyDescent="0.2">
      <c r="A17" s="309">
        <v>25476</v>
      </c>
      <c r="B17" s="310">
        <v>10567.7</v>
      </c>
      <c r="D17" s="310">
        <v>13358.3</v>
      </c>
      <c r="E17" s="310">
        <v>13963.1</v>
      </c>
      <c r="F17" s="310">
        <v>14806.9</v>
      </c>
      <c r="G17" s="310">
        <v>10989.9</v>
      </c>
      <c r="H17" s="310">
        <v>10587.3</v>
      </c>
      <c r="J17" s="310">
        <v>14633.7</v>
      </c>
      <c r="K17" s="310">
        <v>13335.1</v>
      </c>
    </row>
    <row r="18" spans="1:11" hidden="1" x14ac:dyDescent="0.2">
      <c r="A18" s="309">
        <v>25568</v>
      </c>
      <c r="B18" s="310">
        <v>11170.7</v>
      </c>
      <c r="D18" s="310">
        <v>13787.9</v>
      </c>
      <c r="E18" s="310">
        <v>13041.2</v>
      </c>
      <c r="F18" s="310">
        <v>16014.5</v>
      </c>
      <c r="G18" s="310">
        <v>10712.2</v>
      </c>
      <c r="H18" s="310">
        <v>11850.8</v>
      </c>
      <c r="J18" s="310">
        <v>14981.5</v>
      </c>
      <c r="K18" s="310">
        <v>13698.2</v>
      </c>
    </row>
    <row r="19" spans="1:11" hidden="1" x14ac:dyDescent="0.2">
      <c r="A19" s="309">
        <v>25658</v>
      </c>
      <c r="B19" s="310">
        <v>12091.2</v>
      </c>
      <c r="D19" s="310">
        <v>14127.9</v>
      </c>
      <c r="E19" s="310">
        <v>13951.5</v>
      </c>
      <c r="F19" s="310">
        <v>15851</v>
      </c>
      <c r="G19" s="310">
        <v>10786.9</v>
      </c>
      <c r="H19" s="310">
        <v>11145.6</v>
      </c>
      <c r="J19" s="310">
        <v>14013.1</v>
      </c>
      <c r="K19" s="310">
        <v>14318.8</v>
      </c>
    </row>
    <row r="20" spans="1:11" hidden="1" x14ac:dyDescent="0.2">
      <c r="A20" s="309">
        <v>25749</v>
      </c>
      <c r="B20" s="310">
        <v>12519.2</v>
      </c>
      <c r="D20" s="310">
        <v>16297.5</v>
      </c>
      <c r="E20" s="310">
        <v>13033.9</v>
      </c>
      <c r="F20" s="310">
        <v>15452.9</v>
      </c>
      <c r="G20" s="310">
        <v>11373.8</v>
      </c>
      <c r="H20" s="310">
        <v>12263.1</v>
      </c>
      <c r="J20" s="310">
        <v>14525.7</v>
      </c>
      <c r="K20" s="310">
        <v>15033.1</v>
      </c>
    </row>
    <row r="21" spans="1:11" hidden="1" x14ac:dyDescent="0.2">
      <c r="A21" s="309">
        <v>25841</v>
      </c>
      <c r="B21" s="310">
        <v>11755.1</v>
      </c>
      <c r="D21" s="310">
        <v>16827.5</v>
      </c>
      <c r="E21" s="310">
        <v>13405.2</v>
      </c>
      <c r="F21" s="310">
        <v>15869.5</v>
      </c>
      <c r="G21" s="310">
        <v>12952.2</v>
      </c>
      <c r="H21" s="310">
        <v>12185</v>
      </c>
      <c r="J21" s="310">
        <v>15463.6</v>
      </c>
      <c r="K21" s="310">
        <v>15385</v>
      </c>
    </row>
    <row r="22" spans="1:11" hidden="1" x14ac:dyDescent="0.2">
      <c r="A22" s="309">
        <v>25933</v>
      </c>
      <c r="B22" s="310">
        <v>10366.6</v>
      </c>
      <c r="D22" s="310">
        <v>16422.7</v>
      </c>
      <c r="E22" s="310">
        <v>13939.8</v>
      </c>
      <c r="F22" s="310">
        <v>17127.5</v>
      </c>
      <c r="G22" s="310">
        <v>14556.1</v>
      </c>
      <c r="H22" s="310">
        <v>9044.9</v>
      </c>
      <c r="J22" s="310">
        <v>14810.9</v>
      </c>
      <c r="K22" s="310">
        <v>15601.4</v>
      </c>
    </row>
    <row r="23" spans="1:11" hidden="1" x14ac:dyDescent="0.2">
      <c r="A23" s="309">
        <v>26023</v>
      </c>
      <c r="B23" s="310">
        <v>9578.7999999999993</v>
      </c>
      <c r="D23" s="310">
        <v>15192.3</v>
      </c>
      <c r="E23" s="310">
        <v>13830.1</v>
      </c>
      <c r="F23" s="310">
        <v>18066.900000000001</v>
      </c>
      <c r="G23" s="310">
        <v>15702.9</v>
      </c>
      <c r="H23" s="310">
        <v>10291.9</v>
      </c>
      <c r="J23" s="310">
        <v>16876.8</v>
      </c>
      <c r="K23" s="310">
        <v>15694.7</v>
      </c>
    </row>
    <row r="24" spans="1:11" hidden="1" x14ac:dyDescent="0.2">
      <c r="A24" s="309">
        <v>26114</v>
      </c>
      <c r="B24" s="310">
        <v>10295.700000000001</v>
      </c>
      <c r="D24" s="310">
        <v>15934.3</v>
      </c>
      <c r="E24" s="310">
        <v>15435.8</v>
      </c>
      <c r="F24" s="310">
        <v>17835</v>
      </c>
      <c r="G24" s="310">
        <v>15818</v>
      </c>
      <c r="H24" s="310">
        <v>10298.700000000001</v>
      </c>
      <c r="J24" s="310">
        <v>15866.9</v>
      </c>
      <c r="K24" s="310">
        <v>16067.6</v>
      </c>
    </row>
    <row r="25" spans="1:11" hidden="1" x14ac:dyDescent="0.2">
      <c r="A25" s="309">
        <v>26206</v>
      </c>
      <c r="B25" s="310">
        <v>11831.7</v>
      </c>
      <c r="D25" s="310">
        <v>16773.3</v>
      </c>
      <c r="E25" s="310">
        <v>16342.5</v>
      </c>
      <c r="F25" s="310">
        <v>17254.400000000001</v>
      </c>
      <c r="G25" s="310">
        <v>15320.6</v>
      </c>
      <c r="H25" s="310">
        <v>11713</v>
      </c>
      <c r="J25" s="310">
        <v>15821.5</v>
      </c>
      <c r="K25" s="310">
        <v>16302.9</v>
      </c>
    </row>
    <row r="26" spans="1:11" hidden="1" x14ac:dyDescent="0.2">
      <c r="A26" s="309">
        <v>26298</v>
      </c>
      <c r="B26" s="310">
        <v>13200.4</v>
      </c>
      <c r="D26" s="310">
        <v>16312</v>
      </c>
      <c r="E26" s="310">
        <v>15064</v>
      </c>
      <c r="F26" s="310">
        <v>17363.5</v>
      </c>
      <c r="G26" s="310">
        <v>14734.2</v>
      </c>
      <c r="H26" s="310">
        <v>14644.6</v>
      </c>
      <c r="J26" s="310">
        <v>16857.2</v>
      </c>
      <c r="K26" s="310">
        <v>16509.7</v>
      </c>
    </row>
    <row r="27" spans="1:11" hidden="1" x14ac:dyDescent="0.2">
      <c r="A27" s="309">
        <v>26389</v>
      </c>
      <c r="B27" s="310">
        <v>13841.1</v>
      </c>
      <c r="D27" s="310">
        <v>17280.8</v>
      </c>
      <c r="E27" s="310">
        <v>14973.5</v>
      </c>
      <c r="F27" s="310">
        <v>17058.2</v>
      </c>
      <c r="G27" s="310">
        <v>14516.1</v>
      </c>
      <c r="H27" s="310">
        <v>13453</v>
      </c>
      <c r="J27" s="310">
        <v>17401</v>
      </c>
      <c r="K27" s="310">
        <v>16661.599999999999</v>
      </c>
    </row>
    <row r="28" spans="1:11" hidden="1" x14ac:dyDescent="0.2">
      <c r="A28" s="309">
        <v>26480</v>
      </c>
      <c r="B28" s="310">
        <v>13993.3</v>
      </c>
      <c r="D28" s="310">
        <v>17161.599999999999</v>
      </c>
      <c r="E28" s="310">
        <v>15885</v>
      </c>
      <c r="F28" s="310">
        <v>16678.599999999999</v>
      </c>
      <c r="G28" s="310">
        <v>14719</v>
      </c>
      <c r="H28" s="310">
        <v>12128.5</v>
      </c>
      <c r="J28" s="310">
        <v>17447.3</v>
      </c>
      <c r="K28" s="310">
        <v>16613</v>
      </c>
    </row>
    <row r="29" spans="1:11" hidden="1" x14ac:dyDescent="0.2">
      <c r="A29" s="309">
        <v>26572</v>
      </c>
      <c r="B29" s="310">
        <v>14579.5</v>
      </c>
      <c r="D29" s="310">
        <v>17067.400000000001</v>
      </c>
      <c r="E29" s="310">
        <v>16586.099999999999</v>
      </c>
      <c r="F29" s="310">
        <v>17348.2</v>
      </c>
      <c r="G29" s="310">
        <v>14987.4</v>
      </c>
      <c r="H29" s="310">
        <v>12789.3</v>
      </c>
      <c r="J29" s="310">
        <v>17993.5</v>
      </c>
      <c r="K29" s="310">
        <v>17064.599999999999</v>
      </c>
    </row>
    <row r="30" spans="1:11" hidden="1" x14ac:dyDescent="0.2">
      <c r="A30" s="309">
        <v>26664</v>
      </c>
      <c r="B30" s="310">
        <v>15741.6</v>
      </c>
      <c r="D30" s="310">
        <v>17671.3</v>
      </c>
      <c r="E30" s="310">
        <v>17490</v>
      </c>
      <c r="F30" s="310">
        <v>18677.3</v>
      </c>
      <c r="G30" s="310">
        <v>15585.5</v>
      </c>
      <c r="H30" s="310">
        <v>13225.1</v>
      </c>
      <c r="J30" s="310">
        <v>18230.599999999999</v>
      </c>
      <c r="K30" s="310">
        <v>17795.2</v>
      </c>
    </row>
    <row r="31" spans="1:11" hidden="1" x14ac:dyDescent="0.2">
      <c r="A31" s="309">
        <v>26754</v>
      </c>
      <c r="B31" s="310">
        <v>17223.7</v>
      </c>
      <c r="D31" s="310">
        <v>18815.900000000001</v>
      </c>
      <c r="E31" s="310">
        <v>18573.099999999999</v>
      </c>
      <c r="F31" s="310">
        <v>19367</v>
      </c>
      <c r="G31" s="310">
        <v>16576.900000000001</v>
      </c>
      <c r="H31" s="310">
        <v>13740</v>
      </c>
      <c r="J31" s="310">
        <v>17824.5</v>
      </c>
      <c r="K31" s="310">
        <v>18487.7</v>
      </c>
    </row>
    <row r="32" spans="1:11" hidden="1" x14ac:dyDescent="0.2">
      <c r="A32" s="309">
        <v>26845</v>
      </c>
      <c r="B32" s="310">
        <v>17767.400000000001</v>
      </c>
      <c r="D32" s="310">
        <v>19073</v>
      </c>
      <c r="E32" s="310">
        <v>18965.8</v>
      </c>
      <c r="F32" s="310">
        <v>19681.5</v>
      </c>
      <c r="G32" s="310">
        <v>17802.900000000001</v>
      </c>
      <c r="H32" s="310">
        <v>14887.8</v>
      </c>
      <c r="J32" s="310">
        <v>18048.8</v>
      </c>
      <c r="K32" s="310">
        <v>18992.900000000001</v>
      </c>
    </row>
    <row r="33" spans="1:11" hidden="1" x14ac:dyDescent="0.2">
      <c r="A33" s="309">
        <v>26937</v>
      </c>
      <c r="B33" s="310">
        <v>17256.400000000001</v>
      </c>
      <c r="C33" s="310">
        <v>13271.3</v>
      </c>
      <c r="D33" s="310">
        <v>20491.2</v>
      </c>
      <c r="E33" s="310">
        <v>22019.1</v>
      </c>
      <c r="F33" s="310">
        <v>20213.3</v>
      </c>
      <c r="G33" s="310">
        <v>18480.3</v>
      </c>
      <c r="H33" s="310">
        <v>15037.8</v>
      </c>
      <c r="J33" s="310">
        <v>18123.3</v>
      </c>
      <c r="K33" s="310">
        <v>20121.5</v>
      </c>
    </row>
    <row r="34" spans="1:11" hidden="1" x14ac:dyDescent="0.2">
      <c r="A34" s="309">
        <v>27029</v>
      </c>
      <c r="B34" s="310">
        <v>16730.099999999999</v>
      </c>
      <c r="C34" s="310">
        <v>12766.8</v>
      </c>
      <c r="D34" s="310">
        <v>21536</v>
      </c>
      <c r="E34" s="310">
        <v>22253.599999999999</v>
      </c>
      <c r="F34" s="310">
        <v>21783.599999999999</v>
      </c>
      <c r="G34" s="310">
        <v>18613.3</v>
      </c>
      <c r="H34" s="310">
        <v>16753.7</v>
      </c>
      <c r="J34" s="310">
        <v>18376.2</v>
      </c>
      <c r="K34" s="310">
        <v>20949.900000000001</v>
      </c>
    </row>
    <row r="35" spans="1:11" hidden="1" x14ac:dyDescent="0.2">
      <c r="A35" s="309">
        <v>27119</v>
      </c>
      <c r="B35" s="310">
        <v>16658.7</v>
      </c>
      <c r="C35" s="310">
        <v>12070.6</v>
      </c>
      <c r="D35" s="310">
        <v>22009.3</v>
      </c>
      <c r="E35" s="310">
        <v>20493.400000000001</v>
      </c>
      <c r="F35" s="310">
        <v>21782.2</v>
      </c>
      <c r="G35" s="310">
        <v>18001.2</v>
      </c>
      <c r="H35" s="310">
        <v>18164.3</v>
      </c>
      <c r="I35" s="310">
        <v>5537.6</v>
      </c>
      <c r="J35" s="310">
        <v>18972.7</v>
      </c>
      <c r="K35" s="310">
        <v>20887.900000000001</v>
      </c>
    </row>
    <row r="36" spans="1:11" hidden="1" x14ac:dyDescent="0.2">
      <c r="A36" s="309">
        <v>27210</v>
      </c>
      <c r="B36" s="310">
        <v>17432.7</v>
      </c>
      <c r="C36" s="310">
        <v>11445.2</v>
      </c>
      <c r="D36" s="310">
        <v>21418.6</v>
      </c>
      <c r="E36" s="310">
        <v>19857.5</v>
      </c>
      <c r="F36" s="310">
        <v>22368.9</v>
      </c>
      <c r="G36" s="310">
        <v>17389.2</v>
      </c>
      <c r="H36" s="310">
        <v>20039.7</v>
      </c>
      <c r="I36" s="310">
        <v>6989.2</v>
      </c>
      <c r="J36" s="310">
        <v>19202.3</v>
      </c>
      <c r="K36" s="310">
        <v>21295.200000000001</v>
      </c>
    </row>
    <row r="37" spans="1:11" hidden="1" x14ac:dyDescent="0.2">
      <c r="A37" s="309">
        <v>27302</v>
      </c>
      <c r="B37" s="310">
        <v>18693.8</v>
      </c>
      <c r="C37" s="310">
        <v>10087.4</v>
      </c>
      <c r="D37" s="310">
        <v>22007.3</v>
      </c>
      <c r="E37" s="310">
        <v>18765.400000000001</v>
      </c>
      <c r="F37" s="310">
        <v>22116.1</v>
      </c>
      <c r="G37" s="310">
        <v>16936.7</v>
      </c>
      <c r="H37" s="310">
        <v>20198</v>
      </c>
      <c r="I37" s="310">
        <v>8842.6</v>
      </c>
      <c r="J37" s="310">
        <v>22342.799999999999</v>
      </c>
      <c r="K37" s="310">
        <v>21386.5</v>
      </c>
    </row>
    <row r="38" spans="1:11" hidden="1" x14ac:dyDescent="0.2">
      <c r="A38" s="309">
        <v>27394</v>
      </c>
      <c r="B38" s="310">
        <v>19694</v>
      </c>
      <c r="C38" s="310">
        <v>8597.2999999999993</v>
      </c>
      <c r="D38" s="310">
        <v>22212.3</v>
      </c>
      <c r="E38" s="310">
        <v>20931.8</v>
      </c>
      <c r="F38" s="310">
        <v>24682.799999999999</v>
      </c>
      <c r="G38" s="310">
        <v>17130.099999999999</v>
      </c>
      <c r="H38" s="310">
        <v>18152.8</v>
      </c>
      <c r="I38" s="310">
        <v>11261</v>
      </c>
      <c r="J38" s="310">
        <v>21108.7</v>
      </c>
      <c r="K38" s="310">
        <v>21475.9</v>
      </c>
    </row>
    <row r="39" spans="1:11" hidden="1" x14ac:dyDescent="0.2">
      <c r="A39" s="309">
        <v>27484</v>
      </c>
      <c r="B39" s="310">
        <v>19737.599999999999</v>
      </c>
      <c r="C39" s="310">
        <v>7456.8</v>
      </c>
      <c r="D39" s="310">
        <v>23410</v>
      </c>
      <c r="E39" s="310">
        <v>23124.7</v>
      </c>
      <c r="F39" s="310">
        <v>24881.5</v>
      </c>
      <c r="G39" s="310">
        <v>18205.7</v>
      </c>
      <c r="H39" s="310">
        <v>18770.5</v>
      </c>
      <c r="I39" s="310">
        <v>13350</v>
      </c>
      <c r="J39" s="310">
        <v>19819.8</v>
      </c>
      <c r="K39" s="310">
        <v>22680.9</v>
      </c>
    </row>
    <row r="40" spans="1:11" hidden="1" x14ac:dyDescent="0.2">
      <c r="A40" s="309">
        <v>27575</v>
      </c>
      <c r="B40" s="310">
        <v>19363.2</v>
      </c>
      <c r="C40" s="310">
        <v>8263</v>
      </c>
      <c r="D40" s="310">
        <v>23884.3</v>
      </c>
      <c r="E40" s="310">
        <v>23249.8</v>
      </c>
      <c r="F40" s="310">
        <v>24595.1</v>
      </c>
      <c r="G40" s="310">
        <v>19280.400000000001</v>
      </c>
      <c r="H40" s="310">
        <v>17648.400000000001</v>
      </c>
      <c r="I40" s="310">
        <v>14626.3</v>
      </c>
      <c r="J40" s="310">
        <v>19320.3</v>
      </c>
      <c r="K40" s="310">
        <v>23132.400000000001</v>
      </c>
    </row>
    <row r="41" spans="1:11" hidden="1" x14ac:dyDescent="0.2">
      <c r="A41" s="309">
        <v>27667</v>
      </c>
      <c r="B41" s="310">
        <v>19965</v>
      </c>
      <c r="C41" s="310">
        <v>15051.4</v>
      </c>
      <c r="D41" s="310">
        <v>24601.8</v>
      </c>
      <c r="E41" s="310">
        <v>23031.9</v>
      </c>
      <c r="F41" s="310">
        <v>23892.5</v>
      </c>
      <c r="G41" s="310">
        <v>20357.599999999999</v>
      </c>
      <c r="H41" s="310">
        <v>17382.400000000001</v>
      </c>
      <c r="I41" s="310">
        <v>16407</v>
      </c>
      <c r="J41" s="310">
        <v>19198.8</v>
      </c>
      <c r="K41" s="310">
        <v>23215.4</v>
      </c>
    </row>
    <row r="42" spans="1:11" hidden="1" x14ac:dyDescent="0.2">
      <c r="A42" s="309">
        <v>27759</v>
      </c>
      <c r="B42" s="310">
        <v>21248.6</v>
      </c>
      <c r="C42" s="310">
        <v>22599.5</v>
      </c>
      <c r="D42" s="310">
        <v>24617.4</v>
      </c>
      <c r="E42" s="310">
        <v>23006.5</v>
      </c>
      <c r="F42" s="310">
        <v>23860.2</v>
      </c>
      <c r="G42" s="310">
        <v>20576.5</v>
      </c>
      <c r="H42" s="310">
        <v>18784.900000000001</v>
      </c>
      <c r="I42" s="310">
        <v>18950.099999999999</v>
      </c>
      <c r="J42" s="310">
        <v>20160.2</v>
      </c>
      <c r="K42" s="310">
        <v>23742.6</v>
      </c>
    </row>
    <row r="43" spans="1:11" hidden="1" x14ac:dyDescent="0.2">
      <c r="A43" s="309">
        <v>27850</v>
      </c>
      <c r="B43" s="310">
        <v>22143.200000000001</v>
      </c>
      <c r="C43" s="310">
        <v>25975.1</v>
      </c>
      <c r="D43" s="310">
        <v>25051.4</v>
      </c>
      <c r="E43" s="310">
        <v>24282.799999999999</v>
      </c>
      <c r="F43" s="310">
        <v>26653</v>
      </c>
      <c r="G43" s="310">
        <v>20524.599999999999</v>
      </c>
      <c r="H43" s="310">
        <v>18591.5</v>
      </c>
      <c r="I43" s="310">
        <v>21575</v>
      </c>
      <c r="J43" s="310">
        <v>22746.400000000001</v>
      </c>
      <c r="K43" s="310">
        <v>24210.1</v>
      </c>
    </row>
    <row r="44" spans="1:11" hidden="1" x14ac:dyDescent="0.2">
      <c r="A44" s="309">
        <v>27941</v>
      </c>
      <c r="B44" s="310">
        <v>22408.1</v>
      </c>
      <c r="C44" s="310">
        <v>25072.3</v>
      </c>
      <c r="D44" s="310">
        <v>25497.9</v>
      </c>
      <c r="E44" s="310">
        <v>25491.5</v>
      </c>
      <c r="F44" s="310">
        <v>25678.400000000001</v>
      </c>
      <c r="G44" s="310">
        <v>20817.900000000001</v>
      </c>
      <c r="H44" s="310">
        <v>22132.799999999999</v>
      </c>
      <c r="I44" s="310">
        <v>26932.5</v>
      </c>
      <c r="J44" s="310">
        <v>22333.5</v>
      </c>
      <c r="K44" s="310">
        <v>24746.400000000001</v>
      </c>
    </row>
    <row r="45" spans="1:11" hidden="1" x14ac:dyDescent="0.2">
      <c r="A45" s="309">
        <v>28033</v>
      </c>
      <c r="B45" s="310">
        <v>22247.9</v>
      </c>
      <c r="C45" s="310">
        <v>17316.5</v>
      </c>
      <c r="D45" s="310">
        <v>25132.6</v>
      </c>
      <c r="E45" s="310">
        <v>24927.1</v>
      </c>
      <c r="F45" s="310">
        <v>25763.599999999999</v>
      </c>
      <c r="G45" s="310">
        <v>21783</v>
      </c>
      <c r="H45" s="310">
        <v>22254.400000000001</v>
      </c>
      <c r="I45" s="310">
        <v>32332.7</v>
      </c>
      <c r="J45" s="310">
        <v>21203.5</v>
      </c>
      <c r="K45" s="310">
        <v>24781.1</v>
      </c>
    </row>
    <row r="46" spans="1:11" hidden="1" x14ac:dyDescent="0.2">
      <c r="A46" s="309">
        <v>28125</v>
      </c>
      <c r="B46" s="310">
        <v>22174.6</v>
      </c>
      <c r="C46" s="310">
        <v>12710.3</v>
      </c>
      <c r="D46" s="310">
        <v>25679.9</v>
      </c>
      <c r="E46" s="310">
        <v>25085</v>
      </c>
      <c r="F46" s="310">
        <v>28673.599999999999</v>
      </c>
      <c r="G46" s="310">
        <v>23081.3</v>
      </c>
      <c r="H46" s="310">
        <v>19426.099999999999</v>
      </c>
      <c r="I46" s="310">
        <v>32062.3</v>
      </c>
      <c r="J46" s="310">
        <v>20977.7</v>
      </c>
      <c r="K46" s="310">
        <v>24645.4</v>
      </c>
    </row>
    <row r="47" spans="1:11" hidden="1" x14ac:dyDescent="0.2">
      <c r="A47" s="309">
        <v>28215</v>
      </c>
      <c r="B47" s="310">
        <v>22442.3</v>
      </c>
      <c r="C47" s="310">
        <v>15637.6</v>
      </c>
      <c r="D47" s="310">
        <v>25988.799999999999</v>
      </c>
      <c r="E47" s="310">
        <v>25586.2</v>
      </c>
      <c r="F47" s="310">
        <v>24928.7</v>
      </c>
      <c r="G47" s="310">
        <v>23208</v>
      </c>
      <c r="H47" s="310">
        <v>20154.099999999999</v>
      </c>
      <c r="I47" s="310">
        <v>28810</v>
      </c>
      <c r="J47" s="310">
        <v>21924.9</v>
      </c>
      <c r="K47" s="310">
        <v>24715.7</v>
      </c>
    </row>
    <row r="48" spans="1:11" hidden="1" x14ac:dyDescent="0.2">
      <c r="A48" s="309">
        <v>28306</v>
      </c>
      <c r="B48" s="310">
        <v>22510.3</v>
      </c>
      <c r="C48" s="310">
        <v>19816.3</v>
      </c>
      <c r="D48" s="310">
        <v>25255.8</v>
      </c>
      <c r="E48" s="310">
        <v>25384.2</v>
      </c>
      <c r="F48" s="310">
        <v>24752.799999999999</v>
      </c>
      <c r="G48" s="310">
        <v>22338.3</v>
      </c>
      <c r="H48" s="310">
        <v>18949.2</v>
      </c>
      <c r="I48" s="310">
        <v>24224.2</v>
      </c>
      <c r="J48" s="310">
        <v>24493.3</v>
      </c>
      <c r="K48" s="310">
        <v>25104</v>
      </c>
    </row>
    <row r="49" spans="1:11" hidden="1" x14ac:dyDescent="0.2">
      <c r="A49" s="309">
        <v>28398</v>
      </c>
      <c r="B49" s="310">
        <v>21578.6</v>
      </c>
      <c r="C49" s="310">
        <v>22744</v>
      </c>
      <c r="D49" s="310">
        <v>25356.2</v>
      </c>
      <c r="E49" s="310">
        <v>25658.799999999999</v>
      </c>
      <c r="F49" s="310">
        <v>26149.3</v>
      </c>
      <c r="G49" s="310">
        <v>21161.1</v>
      </c>
      <c r="H49" s="310">
        <v>18973.8</v>
      </c>
      <c r="I49" s="310">
        <v>17537.099999999999</v>
      </c>
      <c r="J49" s="310">
        <v>25335.8</v>
      </c>
      <c r="K49" s="310">
        <v>25104.6</v>
      </c>
    </row>
    <row r="50" spans="1:11" hidden="1" x14ac:dyDescent="0.2">
      <c r="A50" s="309">
        <v>28490</v>
      </c>
      <c r="B50" s="310">
        <v>20434.900000000001</v>
      </c>
      <c r="C50" s="310">
        <v>25588.1</v>
      </c>
      <c r="D50" s="310">
        <v>25888.2</v>
      </c>
      <c r="E50" s="310">
        <v>25401.4</v>
      </c>
      <c r="F50" s="310">
        <v>25318.7</v>
      </c>
      <c r="G50" s="310">
        <v>20906.3</v>
      </c>
      <c r="H50" s="310">
        <v>20915.599999999999</v>
      </c>
      <c r="I50" s="310">
        <v>13244</v>
      </c>
      <c r="J50" s="310">
        <v>25306.9</v>
      </c>
      <c r="K50" s="310">
        <v>25314.1</v>
      </c>
    </row>
    <row r="51" spans="1:11" hidden="1" x14ac:dyDescent="0.2">
      <c r="A51" s="309">
        <v>28580</v>
      </c>
      <c r="B51" s="310">
        <v>20626.5</v>
      </c>
      <c r="C51" s="310">
        <v>27797.4</v>
      </c>
      <c r="D51" s="310">
        <v>26132.9</v>
      </c>
      <c r="E51" s="310">
        <v>25625.7</v>
      </c>
      <c r="F51" s="310">
        <v>24188.2</v>
      </c>
      <c r="G51" s="310">
        <v>22482.2</v>
      </c>
      <c r="H51" s="310">
        <v>20565.900000000001</v>
      </c>
      <c r="I51" s="310">
        <v>14212.7</v>
      </c>
      <c r="J51" s="310">
        <v>24277.599999999999</v>
      </c>
      <c r="K51" s="310">
        <v>25641.3</v>
      </c>
    </row>
    <row r="52" spans="1:11" hidden="1" x14ac:dyDescent="0.2">
      <c r="A52" s="309">
        <v>28671</v>
      </c>
      <c r="B52" s="310">
        <v>22304.6</v>
      </c>
      <c r="C52" s="310">
        <v>33498.199999999997</v>
      </c>
      <c r="D52" s="310">
        <v>25944.6</v>
      </c>
      <c r="E52" s="310">
        <v>26736.1</v>
      </c>
      <c r="F52" s="310">
        <v>23820.2</v>
      </c>
      <c r="G52" s="310">
        <v>24228</v>
      </c>
      <c r="H52" s="310">
        <v>21638.3</v>
      </c>
      <c r="I52" s="310">
        <v>16998.8</v>
      </c>
      <c r="J52" s="310">
        <v>22402.6</v>
      </c>
      <c r="K52" s="310">
        <v>25662.1</v>
      </c>
    </row>
    <row r="53" spans="1:11" hidden="1" x14ac:dyDescent="0.2">
      <c r="A53" s="309">
        <v>28763</v>
      </c>
      <c r="B53" s="310">
        <v>24640.3</v>
      </c>
      <c r="C53" s="310">
        <v>36096.699999999997</v>
      </c>
      <c r="D53" s="310">
        <v>27054.5</v>
      </c>
      <c r="E53" s="310">
        <v>26545.9</v>
      </c>
      <c r="F53" s="310">
        <v>25174.1</v>
      </c>
      <c r="G53" s="310">
        <v>24418.9</v>
      </c>
      <c r="H53" s="310">
        <v>23392.2</v>
      </c>
      <c r="I53" s="310">
        <v>19271.5</v>
      </c>
      <c r="J53" s="310">
        <v>24824.7</v>
      </c>
      <c r="K53" s="310">
        <v>26221.200000000001</v>
      </c>
    </row>
    <row r="54" spans="1:11" hidden="1" x14ac:dyDescent="0.2">
      <c r="A54" s="309">
        <v>28855</v>
      </c>
      <c r="B54" s="310">
        <v>26548.799999999999</v>
      </c>
      <c r="C54" s="310">
        <v>29387.1</v>
      </c>
      <c r="D54" s="310">
        <v>27573.599999999999</v>
      </c>
      <c r="E54" s="310">
        <v>27816.2</v>
      </c>
      <c r="F54" s="310">
        <v>26900.1</v>
      </c>
      <c r="G54" s="310">
        <v>23775.5</v>
      </c>
      <c r="H54" s="310">
        <v>24919.4</v>
      </c>
      <c r="I54" s="310">
        <v>21411</v>
      </c>
      <c r="J54" s="310">
        <v>25244</v>
      </c>
      <c r="K54" s="310">
        <v>27063.8</v>
      </c>
    </row>
    <row r="55" spans="1:11" hidden="1" x14ac:dyDescent="0.2">
      <c r="A55" s="309">
        <v>28945</v>
      </c>
      <c r="B55" s="310">
        <v>26840.6</v>
      </c>
      <c r="C55" s="310">
        <v>24157.8</v>
      </c>
      <c r="D55" s="310">
        <v>28254.7</v>
      </c>
      <c r="E55" s="310">
        <v>29953</v>
      </c>
      <c r="F55" s="310">
        <v>27243.9</v>
      </c>
      <c r="G55" s="310">
        <v>23978.3</v>
      </c>
      <c r="H55" s="310">
        <v>25563.1</v>
      </c>
      <c r="I55" s="310">
        <v>24570.6</v>
      </c>
      <c r="J55" s="310">
        <v>26966.2</v>
      </c>
      <c r="K55" s="310">
        <v>27742.5</v>
      </c>
    </row>
    <row r="56" spans="1:11" hidden="1" x14ac:dyDescent="0.2">
      <c r="A56" s="309">
        <v>29036</v>
      </c>
      <c r="B56" s="310">
        <v>25487.4</v>
      </c>
      <c r="C56" s="310">
        <v>19657.3</v>
      </c>
      <c r="D56" s="310">
        <v>29454.5</v>
      </c>
      <c r="E56" s="310">
        <v>30287.599999999999</v>
      </c>
      <c r="F56" s="310">
        <v>27581.5</v>
      </c>
      <c r="G56" s="310">
        <v>25845</v>
      </c>
      <c r="H56" s="310">
        <v>27564</v>
      </c>
      <c r="I56" s="310">
        <v>27925.4</v>
      </c>
      <c r="J56" s="310">
        <v>28647.5</v>
      </c>
      <c r="K56" s="310">
        <v>28589</v>
      </c>
    </row>
    <row r="57" spans="1:11" hidden="1" x14ac:dyDescent="0.2">
      <c r="A57" s="309">
        <v>29128</v>
      </c>
      <c r="B57" s="310">
        <v>24178.9</v>
      </c>
      <c r="C57" s="310">
        <v>22074.2</v>
      </c>
      <c r="D57" s="310">
        <v>31159.1</v>
      </c>
      <c r="E57" s="310">
        <v>32052.7</v>
      </c>
      <c r="F57" s="310">
        <v>28029.7</v>
      </c>
      <c r="G57" s="310">
        <v>28269</v>
      </c>
      <c r="H57" s="310">
        <v>29890.5</v>
      </c>
      <c r="I57" s="310">
        <v>31076.1</v>
      </c>
      <c r="J57" s="310">
        <v>29050.5</v>
      </c>
      <c r="K57" s="310">
        <v>29828.799999999999</v>
      </c>
    </row>
    <row r="58" spans="1:11" hidden="1" x14ac:dyDescent="0.2">
      <c r="A58" s="309">
        <v>29220</v>
      </c>
      <c r="B58" s="310">
        <v>24129.200000000001</v>
      </c>
      <c r="C58" s="310">
        <v>28546.1</v>
      </c>
      <c r="D58" s="310">
        <v>32606.2</v>
      </c>
      <c r="E58" s="310">
        <v>31412.3</v>
      </c>
      <c r="F58" s="310">
        <v>30169.200000000001</v>
      </c>
      <c r="G58" s="310">
        <v>28929.4</v>
      </c>
      <c r="H58" s="310">
        <v>29901</v>
      </c>
      <c r="I58" s="310">
        <v>31060.7</v>
      </c>
      <c r="J58" s="310">
        <v>29001.1</v>
      </c>
      <c r="K58" s="310">
        <v>30961.9</v>
      </c>
    </row>
    <row r="59" spans="1:11" hidden="1" x14ac:dyDescent="0.2">
      <c r="A59" s="309">
        <v>29311</v>
      </c>
      <c r="B59" s="310">
        <v>24979.5</v>
      </c>
      <c r="C59" s="310">
        <v>29794.6</v>
      </c>
      <c r="D59" s="310">
        <v>34924.699999999997</v>
      </c>
      <c r="E59" s="310">
        <v>29819</v>
      </c>
      <c r="F59" s="310">
        <v>33523.599999999999</v>
      </c>
      <c r="G59" s="310">
        <v>28170.7</v>
      </c>
      <c r="H59" s="310">
        <v>32480.9</v>
      </c>
      <c r="I59" s="310">
        <v>28137.4</v>
      </c>
      <c r="J59" s="310">
        <v>30565</v>
      </c>
      <c r="K59" s="310">
        <v>32172</v>
      </c>
    </row>
    <row r="60" spans="1:11" hidden="1" x14ac:dyDescent="0.2">
      <c r="A60" s="309">
        <v>29402</v>
      </c>
      <c r="B60" s="310">
        <v>25949.7</v>
      </c>
      <c r="C60" s="310">
        <v>31230.1</v>
      </c>
      <c r="D60" s="310">
        <v>37063.300000000003</v>
      </c>
      <c r="E60" s="310">
        <v>32749</v>
      </c>
      <c r="F60" s="310">
        <v>34982.800000000003</v>
      </c>
      <c r="G60" s="310">
        <v>27449.4</v>
      </c>
      <c r="H60" s="310">
        <v>33876.199999999997</v>
      </c>
      <c r="I60" s="310">
        <v>23409.7</v>
      </c>
      <c r="J60" s="310">
        <v>32560.9</v>
      </c>
      <c r="K60" s="310">
        <v>34278.400000000001</v>
      </c>
    </row>
    <row r="61" spans="1:11" hidden="1" x14ac:dyDescent="0.2">
      <c r="A61" s="309">
        <v>29494</v>
      </c>
      <c r="B61" s="310">
        <v>26657.9</v>
      </c>
      <c r="C61" s="310">
        <v>32997.699999999997</v>
      </c>
      <c r="D61" s="310">
        <v>41053.599999999999</v>
      </c>
      <c r="E61" s="310">
        <v>37051</v>
      </c>
      <c r="F61" s="310">
        <v>36855.699999999997</v>
      </c>
      <c r="G61" s="310">
        <v>28434.7</v>
      </c>
      <c r="H61" s="310">
        <v>35852.5</v>
      </c>
      <c r="I61" s="310">
        <v>24555.3</v>
      </c>
      <c r="J61" s="310">
        <v>34798</v>
      </c>
      <c r="K61" s="310">
        <v>37539.699999999997</v>
      </c>
    </row>
    <row r="62" spans="1:11" hidden="1" x14ac:dyDescent="0.2">
      <c r="A62" s="309">
        <v>29586</v>
      </c>
      <c r="B62" s="310">
        <v>27869.5</v>
      </c>
      <c r="C62" s="310">
        <v>35351.4</v>
      </c>
      <c r="D62" s="310">
        <v>45735.8</v>
      </c>
      <c r="E62" s="310">
        <v>38358.5</v>
      </c>
      <c r="F62" s="310">
        <v>38924.800000000003</v>
      </c>
      <c r="G62" s="310">
        <v>31629.200000000001</v>
      </c>
      <c r="H62" s="310">
        <v>40367</v>
      </c>
      <c r="I62" s="310">
        <v>32859.599999999999</v>
      </c>
      <c r="J62" s="310">
        <v>39255.4</v>
      </c>
      <c r="K62" s="310">
        <v>41042.1</v>
      </c>
    </row>
    <row r="63" spans="1:11" hidden="1" x14ac:dyDescent="0.2">
      <c r="A63" s="309">
        <v>29676</v>
      </c>
      <c r="B63" s="310">
        <v>30298.5</v>
      </c>
      <c r="C63" s="310">
        <v>39333.599999999999</v>
      </c>
      <c r="D63" s="310">
        <v>52078.8</v>
      </c>
      <c r="E63" s="310">
        <v>39864.199999999997</v>
      </c>
      <c r="F63" s="310">
        <v>43328.4</v>
      </c>
      <c r="G63" s="310">
        <v>36028.199999999997</v>
      </c>
      <c r="H63" s="310">
        <v>43315.3</v>
      </c>
      <c r="I63" s="310">
        <v>32429.3</v>
      </c>
      <c r="J63" s="310">
        <v>42230.2</v>
      </c>
      <c r="K63" s="310">
        <v>44579.8</v>
      </c>
    </row>
    <row r="64" spans="1:11" hidden="1" x14ac:dyDescent="0.2">
      <c r="A64" s="309">
        <v>29767</v>
      </c>
      <c r="B64" s="310">
        <v>34623.199999999997</v>
      </c>
      <c r="C64" s="310">
        <v>45792.6</v>
      </c>
      <c r="D64" s="310">
        <v>54811.199999999997</v>
      </c>
      <c r="E64" s="310">
        <v>43354</v>
      </c>
      <c r="F64" s="310">
        <v>48050.2</v>
      </c>
      <c r="G64" s="310">
        <v>39290.6</v>
      </c>
      <c r="H64" s="310">
        <v>44294.400000000001</v>
      </c>
      <c r="I64" s="310">
        <v>33477</v>
      </c>
      <c r="J64" s="310">
        <v>44748.800000000003</v>
      </c>
      <c r="K64" s="310">
        <v>48423.8</v>
      </c>
    </row>
    <row r="65" spans="1:11" hidden="1" x14ac:dyDescent="0.2">
      <c r="A65" s="309">
        <v>29859</v>
      </c>
      <c r="B65" s="310">
        <v>40317</v>
      </c>
      <c r="C65" s="310">
        <v>49752.6</v>
      </c>
      <c r="D65" s="310">
        <v>57207.1</v>
      </c>
      <c r="E65" s="310">
        <v>47449.599999999999</v>
      </c>
      <c r="F65" s="310">
        <v>51306</v>
      </c>
      <c r="G65" s="310">
        <v>43837.7</v>
      </c>
      <c r="H65" s="310">
        <v>45050.3</v>
      </c>
      <c r="I65" s="310">
        <v>40475.800000000003</v>
      </c>
      <c r="J65" s="310">
        <v>48067.199999999997</v>
      </c>
      <c r="K65" s="310">
        <v>52227.1</v>
      </c>
    </row>
    <row r="66" spans="1:11" hidden="1" x14ac:dyDescent="0.2">
      <c r="A66" s="309">
        <v>29951</v>
      </c>
      <c r="B66" s="310">
        <v>45712.3</v>
      </c>
      <c r="C66" s="310">
        <v>51370</v>
      </c>
      <c r="D66" s="310">
        <v>59334.9</v>
      </c>
      <c r="E66" s="310">
        <v>50242.8</v>
      </c>
      <c r="F66" s="310">
        <v>53796.3</v>
      </c>
      <c r="G66" s="310">
        <v>45147.8</v>
      </c>
      <c r="H66" s="310">
        <v>46162.3</v>
      </c>
      <c r="I66" s="310">
        <v>41764.699999999997</v>
      </c>
      <c r="J66" s="310">
        <v>50360.1</v>
      </c>
      <c r="K66" s="310">
        <v>55341.599999999999</v>
      </c>
    </row>
    <row r="67" spans="1:11" hidden="1" x14ac:dyDescent="0.2">
      <c r="A67" s="309">
        <v>30041</v>
      </c>
      <c r="B67" s="310">
        <v>49980.6</v>
      </c>
      <c r="C67" s="310">
        <v>55358.7</v>
      </c>
      <c r="D67" s="310">
        <v>61370.3</v>
      </c>
      <c r="E67" s="310">
        <v>52740.2</v>
      </c>
      <c r="F67" s="310">
        <v>57476.1</v>
      </c>
      <c r="G67" s="310">
        <v>46129.599999999999</v>
      </c>
      <c r="H67" s="310">
        <v>48539.7</v>
      </c>
      <c r="I67" s="310">
        <v>43160</v>
      </c>
      <c r="J67" s="310">
        <v>52746.2</v>
      </c>
      <c r="K67" s="310">
        <v>57652.1</v>
      </c>
    </row>
    <row r="68" spans="1:11" hidden="1" x14ac:dyDescent="0.2">
      <c r="A68" s="309">
        <v>30132</v>
      </c>
      <c r="B68" s="310">
        <v>52846.2</v>
      </c>
      <c r="C68" s="310">
        <v>55947.6</v>
      </c>
      <c r="D68" s="310">
        <v>63811.5</v>
      </c>
      <c r="E68" s="310">
        <v>51990.9</v>
      </c>
      <c r="F68" s="310">
        <v>58954.5</v>
      </c>
      <c r="G68" s="310">
        <v>46852.1</v>
      </c>
      <c r="H68" s="310">
        <v>49958.7</v>
      </c>
      <c r="I68" s="310">
        <v>45414.2</v>
      </c>
      <c r="J68" s="310">
        <v>55692.1</v>
      </c>
      <c r="K68" s="310">
        <v>59463</v>
      </c>
    </row>
    <row r="69" spans="1:11" hidden="1" x14ac:dyDescent="0.2">
      <c r="A69" s="309">
        <v>30224</v>
      </c>
      <c r="B69" s="310">
        <v>54837</v>
      </c>
      <c r="C69" s="310">
        <v>56508.6</v>
      </c>
      <c r="D69" s="310">
        <v>66831.8</v>
      </c>
      <c r="E69" s="310">
        <v>52095.3</v>
      </c>
      <c r="F69" s="310">
        <v>61741.8</v>
      </c>
      <c r="G69" s="310">
        <v>50070.9</v>
      </c>
      <c r="H69" s="310">
        <v>51463</v>
      </c>
      <c r="I69" s="310">
        <v>41865.599999999999</v>
      </c>
      <c r="J69" s="310">
        <v>57068.800000000003</v>
      </c>
      <c r="K69" s="310">
        <v>61128.5</v>
      </c>
    </row>
    <row r="70" spans="1:11" hidden="1" x14ac:dyDescent="0.2">
      <c r="A70" s="309">
        <v>30316</v>
      </c>
      <c r="B70" s="310">
        <v>55833.1</v>
      </c>
      <c r="C70" s="310">
        <v>58378.9</v>
      </c>
      <c r="D70" s="310">
        <v>68121.899999999994</v>
      </c>
      <c r="E70" s="310">
        <v>55222.7</v>
      </c>
      <c r="F70" s="310">
        <v>63479.3</v>
      </c>
      <c r="G70" s="310">
        <v>52492</v>
      </c>
      <c r="H70" s="310">
        <v>53865.8</v>
      </c>
      <c r="I70" s="310">
        <v>41730.6</v>
      </c>
      <c r="J70" s="310">
        <v>58491.7</v>
      </c>
      <c r="K70" s="310">
        <v>62886.7</v>
      </c>
    </row>
    <row r="71" spans="1:11" hidden="1" x14ac:dyDescent="0.2">
      <c r="A71" s="309">
        <v>30406</v>
      </c>
      <c r="B71" s="310">
        <v>56165.3</v>
      </c>
      <c r="C71" s="310">
        <v>61155.1</v>
      </c>
      <c r="D71" s="310">
        <v>71737.7</v>
      </c>
      <c r="E71" s="310">
        <v>59252.9</v>
      </c>
      <c r="F71" s="310">
        <v>66990.399999999994</v>
      </c>
      <c r="G71" s="310">
        <v>57004.9</v>
      </c>
      <c r="H71" s="310">
        <v>55183.7</v>
      </c>
      <c r="I71" s="310">
        <v>47350.6</v>
      </c>
      <c r="J71" s="310">
        <v>62081</v>
      </c>
      <c r="K71" s="310">
        <v>66592.2</v>
      </c>
    </row>
    <row r="72" spans="1:11" hidden="1" x14ac:dyDescent="0.2">
      <c r="A72" s="309">
        <v>30497</v>
      </c>
      <c r="B72" s="310">
        <v>57081.1</v>
      </c>
      <c r="C72" s="310">
        <v>65278.2</v>
      </c>
      <c r="D72" s="310">
        <v>76101.100000000006</v>
      </c>
      <c r="E72" s="310">
        <v>61496.9</v>
      </c>
      <c r="F72" s="310">
        <v>68498.2</v>
      </c>
      <c r="G72" s="310">
        <v>60803.199999999997</v>
      </c>
      <c r="H72" s="310">
        <v>57179.6</v>
      </c>
      <c r="I72" s="310">
        <v>53550.8</v>
      </c>
      <c r="J72" s="310">
        <v>68370.3</v>
      </c>
      <c r="K72" s="310">
        <v>70736.2</v>
      </c>
    </row>
    <row r="73" spans="1:11" hidden="1" x14ac:dyDescent="0.2">
      <c r="A73" s="309">
        <v>30589</v>
      </c>
      <c r="B73" s="310">
        <v>58889.4</v>
      </c>
      <c r="C73" s="310">
        <v>65368.5</v>
      </c>
      <c r="D73" s="310">
        <v>79844.5</v>
      </c>
      <c r="E73" s="310">
        <v>63612.7</v>
      </c>
      <c r="F73" s="310">
        <v>72377.100000000006</v>
      </c>
      <c r="G73" s="310">
        <v>63846.5</v>
      </c>
      <c r="H73" s="310">
        <v>59720.5</v>
      </c>
      <c r="I73" s="310">
        <v>53819.5</v>
      </c>
      <c r="J73" s="310">
        <v>74594.7</v>
      </c>
      <c r="K73" s="310">
        <v>74280.7</v>
      </c>
    </row>
    <row r="74" spans="1:11" hidden="1" x14ac:dyDescent="0.2">
      <c r="A74" s="309">
        <v>30681</v>
      </c>
      <c r="B74" s="310">
        <v>61415.3</v>
      </c>
      <c r="C74" s="310">
        <v>66659.5</v>
      </c>
      <c r="D74" s="310">
        <v>84467.1</v>
      </c>
      <c r="E74" s="310">
        <v>66756.3</v>
      </c>
      <c r="F74" s="310">
        <v>78127.600000000006</v>
      </c>
      <c r="G74" s="310">
        <v>66884.7</v>
      </c>
      <c r="H74" s="310">
        <v>62567.199999999997</v>
      </c>
      <c r="I74" s="310">
        <v>53338.3</v>
      </c>
      <c r="J74" s="310">
        <v>80025.899999999994</v>
      </c>
      <c r="K74" s="310">
        <v>78413.3</v>
      </c>
    </row>
    <row r="75" spans="1:11" hidden="1" x14ac:dyDescent="0.2">
      <c r="A75" s="309">
        <v>30772</v>
      </c>
      <c r="B75" s="310">
        <v>64341</v>
      </c>
      <c r="C75" s="310">
        <v>69548.600000000006</v>
      </c>
      <c r="D75" s="310">
        <v>86154.5</v>
      </c>
      <c r="E75" s="310">
        <v>67258</v>
      </c>
      <c r="F75" s="310">
        <v>80299.7</v>
      </c>
      <c r="G75" s="310">
        <v>69641.600000000006</v>
      </c>
      <c r="H75" s="310">
        <v>66312.899999999994</v>
      </c>
      <c r="I75" s="310">
        <v>59490</v>
      </c>
      <c r="J75" s="310">
        <v>82138.399999999994</v>
      </c>
      <c r="K75" s="310">
        <v>80250.8</v>
      </c>
    </row>
    <row r="76" spans="1:11" hidden="1" x14ac:dyDescent="0.2">
      <c r="A76" s="309">
        <v>30863</v>
      </c>
      <c r="B76" s="310">
        <v>66863.8</v>
      </c>
      <c r="C76" s="310">
        <v>67746.3</v>
      </c>
      <c r="D76" s="310">
        <v>85099.199999999997</v>
      </c>
      <c r="E76" s="310">
        <v>67783</v>
      </c>
      <c r="F76" s="310">
        <v>81094.600000000006</v>
      </c>
      <c r="G76" s="310">
        <v>70209</v>
      </c>
      <c r="H76" s="310">
        <v>69877.7</v>
      </c>
      <c r="I76" s="310">
        <v>59202.7</v>
      </c>
      <c r="J76" s="310">
        <v>80481.3</v>
      </c>
      <c r="K76" s="310">
        <v>80095.899999999994</v>
      </c>
    </row>
    <row r="77" spans="1:11" hidden="1" x14ac:dyDescent="0.2">
      <c r="A77" s="309">
        <v>30955</v>
      </c>
      <c r="B77" s="310">
        <v>68085.3</v>
      </c>
      <c r="C77" s="310">
        <v>68745.600000000006</v>
      </c>
      <c r="D77" s="310">
        <v>84424.3</v>
      </c>
      <c r="E77" s="310">
        <v>66669.3</v>
      </c>
      <c r="F77" s="310">
        <v>83303.199999999997</v>
      </c>
      <c r="G77" s="310">
        <v>70300.100000000006</v>
      </c>
      <c r="H77" s="310">
        <v>69501.399999999994</v>
      </c>
      <c r="I77" s="310">
        <v>59133.5</v>
      </c>
      <c r="J77" s="310">
        <v>76757.8</v>
      </c>
      <c r="K77" s="310">
        <v>79033.3</v>
      </c>
    </row>
    <row r="78" spans="1:11" hidden="1" x14ac:dyDescent="0.2">
      <c r="A78" s="309">
        <v>31047</v>
      </c>
      <c r="B78" s="310">
        <v>68295.3</v>
      </c>
      <c r="C78" s="310">
        <v>72383.3</v>
      </c>
      <c r="D78" s="310">
        <v>82169.2</v>
      </c>
      <c r="E78" s="310">
        <v>63954</v>
      </c>
      <c r="F78" s="310">
        <v>80677</v>
      </c>
      <c r="G78" s="310">
        <v>69745.5</v>
      </c>
      <c r="H78" s="310">
        <v>68197.2</v>
      </c>
      <c r="I78" s="310">
        <v>58660.3</v>
      </c>
      <c r="J78" s="310">
        <v>72827</v>
      </c>
      <c r="K78" s="310">
        <v>76812.2</v>
      </c>
    </row>
    <row r="79" spans="1:11" hidden="1" x14ac:dyDescent="0.2">
      <c r="A79" s="309">
        <v>31137</v>
      </c>
      <c r="B79" s="310">
        <v>68424</v>
      </c>
      <c r="C79" s="310">
        <v>71936.100000000006</v>
      </c>
      <c r="D79" s="310">
        <v>80129.899999999994</v>
      </c>
      <c r="E79" s="310">
        <v>63443.6</v>
      </c>
      <c r="F79" s="310">
        <v>77211.199999999997</v>
      </c>
      <c r="G79" s="310">
        <v>68006.2</v>
      </c>
      <c r="H79" s="310">
        <v>67745</v>
      </c>
      <c r="I79" s="310">
        <v>55755.4</v>
      </c>
      <c r="J79" s="310">
        <v>70990.7</v>
      </c>
      <c r="K79" s="310">
        <v>74625.2</v>
      </c>
    </row>
    <row r="80" spans="1:11" hidden="1" x14ac:dyDescent="0.2">
      <c r="A80" s="309">
        <v>31228</v>
      </c>
      <c r="B80" s="310">
        <v>68143.100000000006</v>
      </c>
      <c r="C80" s="310">
        <v>72007.8</v>
      </c>
      <c r="D80" s="310">
        <v>79209.899999999994</v>
      </c>
      <c r="E80" s="310">
        <v>64257.599999999999</v>
      </c>
      <c r="F80" s="310">
        <v>75264.2</v>
      </c>
      <c r="G80" s="310">
        <v>67031.600000000006</v>
      </c>
      <c r="H80" s="310">
        <v>67590.3</v>
      </c>
      <c r="I80" s="310">
        <v>55537.9</v>
      </c>
      <c r="J80" s="310">
        <v>69717.600000000006</v>
      </c>
      <c r="K80" s="310">
        <v>73218</v>
      </c>
    </row>
    <row r="81" spans="1:11" hidden="1" x14ac:dyDescent="0.2">
      <c r="A81" s="309">
        <v>31320</v>
      </c>
      <c r="B81" s="310">
        <v>66815.3</v>
      </c>
      <c r="C81" s="310">
        <v>71274</v>
      </c>
      <c r="D81" s="310">
        <v>77217.899999999994</v>
      </c>
      <c r="E81" s="310">
        <v>64663.8</v>
      </c>
      <c r="F81" s="310">
        <v>74733</v>
      </c>
      <c r="G81" s="310">
        <v>65132.1</v>
      </c>
      <c r="H81" s="310">
        <v>67782.7</v>
      </c>
      <c r="I81" s="310">
        <v>56847.8</v>
      </c>
      <c r="J81" s="310">
        <v>68990</v>
      </c>
      <c r="K81" s="310">
        <v>72157.399999999994</v>
      </c>
    </row>
    <row r="82" spans="1:11" hidden="1" x14ac:dyDescent="0.2">
      <c r="A82" s="309">
        <v>31412</v>
      </c>
      <c r="B82" s="310">
        <v>65532.5</v>
      </c>
      <c r="C82" s="310">
        <v>68936</v>
      </c>
      <c r="D82" s="310">
        <v>76254.899999999994</v>
      </c>
      <c r="E82" s="310">
        <v>64493</v>
      </c>
      <c r="F82" s="310">
        <v>72188.2</v>
      </c>
      <c r="G82" s="310">
        <v>63907.4</v>
      </c>
      <c r="H82" s="310">
        <v>67520.5</v>
      </c>
      <c r="I82" s="310">
        <v>56069.2</v>
      </c>
      <c r="J82" s="310">
        <v>68939.5</v>
      </c>
      <c r="K82" s="310">
        <v>71889.7</v>
      </c>
    </row>
    <row r="83" spans="1:11" hidden="1" x14ac:dyDescent="0.2">
      <c r="A83" s="309">
        <v>31502</v>
      </c>
      <c r="B83" s="310">
        <v>65468.9</v>
      </c>
      <c r="C83" s="310">
        <v>65178.2</v>
      </c>
      <c r="D83" s="310">
        <v>74950.7</v>
      </c>
      <c r="E83" s="310">
        <v>63867.3</v>
      </c>
      <c r="F83" s="310">
        <v>72474.2</v>
      </c>
      <c r="G83" s="310">
        <v>63298</v>
      </c>
      <c r="H83" s="310">
        <v>66358.3</v>
      </c>
      <c r="I83" s="310">
        <v>52226.400000000001</v>
      </c>
      <c r="J83" s="310">
        <v>67819.8</v>
      </c>
      <c r="K83" s="310">
        <v>71121.399999999994</v>
      </c>
    </row>
    <row r="84" spans="1:11" hidden="1" x14ac:dyDescent="0.2">
      <c r="A84" s="309">
        <v>31593</v>
      </c>
      <c r="B84" s="310">
        <v>66382.899999999994</v>
      </c>
      <c r="C84" s="310">
        <v>64950.3</v>
      </c>
      <c r="D84" s="310">
        <v>73497.2</v>
      </c>
      <c r="E84" s="310">
        <v>62678.6</v>
      </c>
      <c r="F84" s="310">
        <v>72130.100000000006</v>
      </c>
      <c r="G84" s="310">
        <v>63206.6</v>
      </c>
      <c r="H84" s="310">
        <v>67067.199999999997</v>
      </c>
      <c r="I84" s="310">
        <v>53958.5</v>
      </c>
      <c r="J84" s="310">
        <v>67040.399999999994</v>
      </c>
      <c r="K84" s="310">
        <v>69901</v>
      </c>
    </row>
    <row r="85" spans="1:11" hidden="1" x14ac:dyDescent="0.2">
      <c r="A85" s="309">
        <v>31685</v>
      </c>
      <c r="B85" s="310">
        <v>67285.899999999994</v>
      </c>
      <c r="C85" s="310">
        <v>68161.600000000006</v>
      </c>
      <c r="D85" s="310">
        <v>71747.5</v>
      </c>
      <c r="E85" s="310">
        <v>62146.6</v>
      </c>
      <c r="F85" s="310">
        <v>70860.800000000003</v>
      </c>
      <c r="G85" s="310">
        <v>63522.9</v>
      </c>
      <c r="H85" s="310">
        <v>66788.2</v>
      </c>
      <c r="I85" s="310">
        <v>54745</v>
      </c>
      <c r="J85" s="310">
        <v>68491.600000000006</v>
      </c>
      <c r="K85" s="310">
        <v>69413.399999999994</v>
      </c>
    </row>
    <row r="86" spans="1:11" hidden="1" x14ac:dyDescent="0.2">
      <c r="A86" s="309">
        <v>31777</v>
      </c>
      <c r="B86" s="310">
        <v>67828.899999999994</v>
      </c>
      <c r="C86" s="310">
        <v>70480.2</v>
      </c>
      <c r="D86" s="310">
        <v>72387</v>
      </c>
      <c r="E86" s="310">
        <v>62349.2</v>
      </c>
      <c r="F86" s="310">
        <v>71129.899999999994</v>
      </c>
      <c r="G86" s="310">
        <v>63418.1</v>
      </c>
      <c r="H86" s="310">
        <v>65665</v>
      </c>
      <c r="I86" s="310">
        <v>53729.1</v>
      </c>
      <c r="J86" s="310">
        <v>70377.2</v>
      </c>
      <c r="K86" s="310">
        <v>69876.399999999994</v>
      </c>
    </row>
    <row r="87" spans="1:11" hidden="1" x14ac:dyDescent="0.2">
      <c r="A87" s="309">
        <v>31867</v>
      </c>
      <c r="B87" s="310">
        <v>69014.2</v>
      </c>
      <c r="C87" s="310">
        <v>74882.399999999994</v>
      </c>
      <c r="D87" s="310">
        <v>74583.100000000006</v>
      </c>
      <c r="E87" s="310">
        <v>64714.2</v>
      </c>
      <c r="F87" s="310">
        <v>74328.100000000006</v>
      </c>
      <c r="G87" s="310">
        <v>64615.4</v>
      </c>
      <c r="H87" s="310">
        <v>67972.800000000003</v>
      </c>
      <c r="I87" s="310">
        <v>57133</v>
      </c>
      <c r="J87" s="310">
        <v>72698.2</v>
      </c>
      <c r="K87" s="310">
        <v>72326.399999999994</v>
      </c>
    </row>
    <row r="88" spans="1:11" hidden="1" x14ac:dyDescent="0.2">
      <c r="A88" s="309">
        <v>31958</v>
      </c>
      <c r="B88" s="310">
        <v>71698.100000000006</v>
      </c>
      <c r="C88" s="310">
        <v>77671.5</v>
      </c>
      <c r="D88" s="310">
        <v>78711</v>
      </c>
      <c r="E88" s="310">
        <v>68973.100000000006</v>
      </c>
      <c r="F88" s="310">
        <v>76748.600000000006</v>
      </c>
      <c r="G88" s="310">
        <v>66905.399999999994</v>
      </c>
      <c r="H88" s="310">
        <v>71166.2</v>
      </c>
      <c r="I88" s="310">
        <v>57204</v>
      </c>
      <c r="J88" s="310">
        <v>74677.100000000006</v>
      </c>
      <c r="K88" s="310">
        <v>75390.2</v>
      </c>
    </row>
    <row r="89" spans="1:11" hidden="1" x14ac:dyDescent="0.2">
      <c r="A89" s="309">
        <v>32050</v>
      </c>
      <c r="B89" s="310">
        <v>75144.2</v>
      </c>
      <c r="C89" s="310">
        <v>78915.8</v>
      </c>
      <c r="D89" s="310">
        <v>81166.399999999994</v>
      </c>
      <c r="E89" s="310">
        <v>72594.5</v>
      </c>
      <c r="F89" s="310">
        <v>79477.399999999994</v>
      </c>
      <c r="G89" s="310">
        <v>70150.7</v>
      </c>
      <c r="H89" s="310">
        <v>76593.8</v>
      </c>
      <c r="I89" s="310">
        <v>58541.4</v>
      </c>
      <c r="J89" s="310">
        <v>75930.8</v>
      </c>
      <c r="K89" s="310">
        <v>78171.8</v>
      </c>
    </row>
    <row r="90" spans="1:11" hidden="1" x14ac:dyDescent="0.2">
      <c r="A90" s="309">
        <v>32142</v>
      </c>
      <c r="B90" s="310">
        <v>77284</v>
      </c>
      <c r="C90" s="310">
        <v>81261.7</v>
      </c>
      <c r="D90" s="310">
        <v>84985.2</v>
      </c>
      <c r="E90" s="310">
        <v>75524.600000000006</v>
      </c>
      <c r="F90" s="310">
        <v>84384.2</v>
      </c>
      <c r="G90" s="310">
        <v>73319.5</v>
      </c>
      <c r="H90" s="310">
        <v>80743.8</v>
      </c>
      <c r="I90" s="310">
        <v>61642.2</v>
      </c>
      <c r="J90" s="310">
        <v>78020.899999999994</v>
      </c>
      <c r="K90" s="310">
        <v>81689.600000000006</v>
      </c>
    </row>
    <row r="91" spans="1:11" hidden="1" x14ac:dyDescent="0.2">
      <c r="A91" s="309">
        <v>32233</v>
      </c>
      <c r="B91" s="310">
        <v>77457.7</v>
      </c>
      <c r="C91" s="310">
        <v>84771.6</v>
      </c>
      <c r="D91" s="310">
        <v>88704.1</v>
      </c>
      <c r="E91" s="310">
        <v>78897.600000000006</v>
      </c>
      <c r="F91" s="310">
        <v>88946.1</v>
      </c>
      <c r="G91" s="310">
        <v>75867.899999999994</v>
      </c>
      <c r="H91" s="310">
        <v>83571.3</v>
      </c>
      <c r="I91" s="310">
        <v>61625.3</v>
      </c>
      <c r="J91" s="310">
        <v>80201.7</v>
      </c>
      <c r="K91" s="310">
        <v>84781</v>
      </c>
    </row>
    <row r="92" spans="1:11" hidden="1" x14ac:dyDescent="0.2">
      <c r="A92" s="309">
        <v>32324</v>
      </c>
      <c r="B92" s="310">
        <v>77883.899999999994</v>
      </c>
      <c r="C92" s="310">
        <v>87432.9</v>
      </c>
      <c r="D92" s="310">
        <v>89914.9</v>
      </c>
      <c r="E92" s="310">
        <v>79662.2</v>
      </c>
      <c r="F92" s="310">
        <v>92332.6</v>
      </c>
      <c r="G92" s="310">
        <v>78022.100000000006</v>
      </c>
      <c r="H92" s="310">
        <v>88049.2</v>
      </c>
      <c r="I92" s="310">
        <v>61205.599999999999</v>
      </c>
      <c r="J92" s="310">
        <v>82928.399999999994</v>
      </c>
      <c r="K92" s="310">
        <v>86587.7</v>
      </c>
    </row>
    <row r="93" spans="1:11" hidden="1" x14ac:dyDescent="0.2">
      <c r="A93" s="309">
        <v>32416</v>
      </c>
      <c r="B93" s="310">
        <v>81291.399999999994</v>
      </c>
      <c r="C93" s="310">
        <v>86726.6</v>
      </c>
      <c r="D93" s="310">
        <v>96311.5</v>
      </c>
      <c r="E93" s="310">
        <v>80553.2</v>
      </c>
      <c r="F93" s="310">
        <v>94416.9</v>
      </c>
      <c r="G93" s="310">
        <v>79764.899999999994</v>
      </c>
      <c r="H93" s="310">
        <v>91495</v>
      </c>
      <c r="I93" s="310">
        <v>62575.3</v>
      </c>
      <c r="J93" s="310">
        <v>84656.1</v>
      </c>
      <c r="K93" s="310">
        <v>89780.3</v>
      </c>
    </row>
    <row r="94" spans="1:11" hidden="1" x14ac:dyDescent="0.2">
      <c r="A94" s="309">
        <v>32508</v>
      </c>
      <c r="B94" s="310">
        <v>86886.399999999994</v>
      </c>
      <c r="C94" s="310">
        <v>87468.3</v>
      </c>
      <c r="D94" s="310">
        <v>100121.5</v>
      </c>
      <c r="E94" s="310">
        <v>83906.9</v>
      </c>
      <c r="F94" s="310">
        <v>94456.6</v>
      </c>
      <c r="G94" s="310">
        <v>80690.7</v>
      </c>
      <c r="H94" s="310">
        <v>93581.8</v>
      </c>
      <c r="I94" s="310">
        <v>68338.899999999994</v>
      </c>
      <c r="J94" s="310">
        <v>86464</v>
      </c>
      <c r="K94" s="310">
        <v>92862.3</v>
      </c>
    </row>
    <row r="95" spans="1:11" hidden="1" x14ac:dyDescent="0.2">
      <c r="A95" s="309">
        <v>32598</v>
      </c>
      <c r="B95" s="310">
        <v>91583.5</v>
      </c>
      <c r="C95" s="310">
        <v>88732.9</v>
      </c>
      <c r="D95" s="310">
        <v>103900.1</v>
      </c>
      <c r="E95" s="310">
        <v>85569.7</v>
      </c>
      <c r="F95" s="310">
        <v>95282.6</v>
      </c>
      <c r="G95" s="310">
        <v>81096.3</v>
      </c>
      <c r="H95" s="310">
        <v>94227.4</v>
      </c>
      <c r="I95" s="310">
        <v>71287.899999999994</v>
      </c>
      <c r="J95" s="310">
        <v>89355</v>
      </c>
      <c r="K95" s="310">
        <v>95723</v>
      </c>
    </row>
    <row r="96" spans="1:11" hidden="1" x14ac:dyDescent="0.2">
      <c r="A96" s="309">
        <v>32689</v>
      </c>
      <c r="B96" s="310">
        <v>93858.7</v>
      </c>
      <c r="C96" s="310">
        <v>88176.6</v>
      </c>
      <c r="D96" s="310">
        <v>110809.2</v>
      </c>
      <c r="E96" s="310">
        <v>87044.7</v>
      </c>
      <c r="F96" s="310">
        <v>99414</v>
      </c>
      <c r="G96" s="310">
        <v>82141.3</v>
      </c>
      <c r="H96" s="310">
        <v>91504.6</v>
      </c>
      <c r="I96" s="310">
        <v>70933.3</v>
      </c>
      <c r="J96" s="310">
        <v>92071</v>
      </c>
      <c r="K96" s="310">
        <v>100156.6</v>
      </c>
    </row>
    <row r="97" spans="1:11" hidden="1" x14ac:dyDescent="0.2">
      <c r="A97" s="309">
        <v>32781</v>
      </c>
      <c r="B97" s="310">
        <v>95567.2</v>
      </c>
      <c r="C97" s="310">
        <v>90606</v>
      </c>
      <c r="D97" s="310">
        <v>115629.1</v>
      </c>
      <c r="E97" s="310">
        <v>87802.8</v>
      </c>
      <c r="F97" s="310">
        <v>106062.8</v>
      </c>
      <c r="G97" s="310">
        <v>84815.3</v>
      </c>
      <c r="H97" s="310">
        <v>95460.800000000003</v>
      </c>
      <c r="I97" s="310">
        <v>72391.8</v>
      </c>
      <c r="J97" s="310">
        <v>96238.9</v>
      </c>
      <c r="K97" s="310">
        <v>103810.3</v>
      </c>
    </row>
    <row r="98" spans="1:11" hidden="1" x14ac:dyDescent="0.2">
      <c r="A98" s="309">
        <v>32873</v>
      </c>
      <c r="B98" s="310">
        <v>98153.9</v>
      </c>
      <c r="C98" s="310">
        <v>89596</v>
      </c>
      <c r="D98" s="310">
        <v>117516.7</v>
      </c>
      <c r="E98" s="310">
        <v>88531.7</v>
      </c>
      <c r="F98" s="310">
        <v>109864.7</v>
      </c>
      <c r="G98" s="310">
        <v>88863</v>
      </c>
      <c r="H98" s="310">
        <v>101099.4</v>
      </c>
      <c r="I98" s="310">
        <v>75908.100000000006</v>
      </c>
      <c r="J98" s="310">
        <v>100480.9</v>
      </c>
      <c r="K98" s="310">
        <v>106181.7</v>
      </c>
    </row>
    <row r="99" spans="1:11" hidden="1" x14ac:dyDescent="0.2">
      <c r="A99" s="309">
        <v>32963</v>
      </c>
      <c r="B99" s="310">
        <v>100548.7</v>
      </c>
      <c r="C99" s="310">
        <v>89624.9</v>
      </c>
      <c r="D99" s="310">
        <v>122550.9</v>
      </c>
      <c r="E99" s="310">
        <v>86423.3</v>
      </c>
      <c r="F99" s="310">
        <v>113181.7</v>
      </c>
      <c r="G99" s="310">
        <v>95072.4</v>
      </c>
      <c r="H99" s="310">
        <v>102635.8</v>
      </c>
      <c r="I99" s="310">
        <v>75598.2</v>
      </c>
      <c r="J99" s="310">
        <v>108552.6</v>
      </c>
      <c r="K99" s="310">
        <v>110701</v>
      </c>
    </row>
    <row r="100" spans="1:11" hidden="1" x14ac:dyDescent="0.2">
      <c r="A100" s="309">
        <v>33054</v>
      </c>
      <c r="B100" s="310">
        <v>102066.5</v>
      </c>
      <c r="C100" s="310">
        <v>96027.5</v>
      </c>
      <c r="D100" s="310">
        <v>126069.2</v>
      </c>
      <c r="E100" s="310">
        <v>87173.6</v>
      </c>
      <c r="F100" s="310">
        <v>116208.5</v>
      </c>
      <c r="G100" s="310">
        <v>99813.2</v>
      </c>
      <c r="H100" s="310">
        <v>106779</v>
      </c>
      <c r="I100" s="310">
        <v>75141.7</v>
      </c>
      <c r="J100" s="310">
        <v>114695.2</v>
      </c>
      <c r="K100" s="310">
        <v>115716.6</v>
      </c>
    </row>
    <row r="101" spans="1:11" hidden="1" x14ac:dyDescent="0.2">
      <c r="A101" s="309">
        <v>33146</v>
      </c>
      <c r="B101" s="310">
        <v>102877.6</v>
      </c>
      <c r="C101" s="310">
        <v>102117.9</v>
      </c>
      <c r="D101" s="310">
        <v>129302.8</v>
      </c>
      <c r="E101" s="310">
        <v>93592.2</v>
      </c>
      <c r="F101" s="310">
        <v>120025.1</v>
      </c>
      <c r="G101" s="310">
        <v>103727.7</v>
      </c>
      <c r="H101" s="310">
        <v>105655</v>
      </c>
      <c r="I101" s="310">
        <v>78630.2</v>
      </c>
      <c r="J101" s="310">
        <v>116471.1</v>
      </c>
      <c r="K101" s="310">
        <v>118489.4</v>
      </c>
    </row>
    <row r="102" spans="1:11" hidden="1" x14ac:dyDescent="0.2">
      <c r="A102" s="309">
        <v>33238</v>
      </c>
      <c r="B102" s="310">
        <v>102683</v>
      </c>
      <c r="C102" s="310">
        <v>104860.2</v>
      </c>
      <c r="D102" s="310">
        <v>130803.7</v>
      </c>
      <c r="E102" s="310">
        <v>96220.2</v>
      </c>
      <c r="F102" s="310">
        <v>126857.60000000001</v>
      </c>
      <c r="G102" s="310">
        <v>107553.60000000001</v>
      </c>
      <c r="H102" s="310">
        <v>107786</v>
      </c>
      <c r="I102" s="310">
        <v>78466.600000000006</v>
      </c>
      <c r="J102" s="310">
        <v>117574.8</v>
      </c>
      <c r="K102" s="310">
        <v>120866.5</v>
      </c>
    </row>
    <row r="103" spans="1:11" hidden="1" x14ac:dyDescent="0.2">
      <c r="A103" s="309">
        <v>33328</v>
      </c>
      <c r="B103" s="310">
        <v>102669.1</v>
      </c>
      <c r="C103" s="310">
        <v>102331.7</v>
      </c>
      <c r="D103" s="310">
        <v>134660.29999999999</v>
      </c>
      <c r="E103" s="310">
        <v>98059</v>
      </c>
      <c r="F103" s="310">
        <v>130524.5</v>
      </c>
      <c r="G103" s="310">
        <v>110847</v>
      </c>
      <c r="H103" s="310">
        <v>113121.5</v>
      </c>
      <c r="I103" s="310">
        <v>80047.5</v>
      </c>
      <c r="J103" s="310">
        <v>122224.5</v>
      </c>
      <c r="K103" s="310">
        <v>124599.5</v>
      </c>
    </row>
    <row r="104" spans="1:11" hidden="1" x14ac:dyDescent="0.2">
      <c r="A104" s="309">
        <v>33419</v>
      </c>
      <c r="B104" s="310">
        <v>104977</v>
      </c>
      <c r="C104" s="310">
        <v>100452.9</v>
      </c>
      <c r="D104" s="310">
        <v>140189.70000000001</v>
      </c>
      <c r="E104" s="310">
        <v>97236.7</v>
      </c>
      <c r="F104" s="310">
        <v>133663.5</v>
      </c>
      <c r="G104" s="310">
        <v>115256.2</v>
      </c>
      <c r="H104" s="310">
        <v>111809.4</v>
      </c>
      <c r="I104" s="310">
        <v>84880.9</v>
      </c>
      <c r="J104" s="310">
        <v>130511.9</v>
      </c>
      <c r="K104" s="310">
        <v>129833.5</v>
      </c>
    </row>
    <row r="105" spans="1:11" hidden="1" x14ac:dyDescent="0.2">
      <c r="A105" s="309">
        <v>33511</v>
      </c>
      <c r="B105" s="310">
        <v>108249</v>
      </c>
      <c r="C105" s="310">
        <v>101329.8</v>
      </c>
      <c r="D105" s="310">
        <v>145842.70000000001</v>
      </c>
      <c r="E105" s="310">
        <v>95307.3</v>
      </c>
      <c r="F105" s="310">
        <v>141060.20000000001</v>
      </c>
      <c r="G105" s="310">
        <v>120746.3</v>
      </c>
      <c r="H105" s="310">
        <v>111897.2</v>
      </c>
      <c r="I105" s="310">
        <v>85446</v>
      </c>
      <c r="J105" s="310">
        <v>137944.70000000001</v>
      </c>
      <c r="K105" s="310">
        <v>134925.4</v>
      </c>
    </row>
    <row r="106" spans="1:11" hidden="1" x14ac:dyDescent="0.2">
      <c r="A106" s="309">
        <v>33603</v>
      </c>
      <c r="B106" s="310">
        <v>110788.3</v>
      </c>
      <c r="C106" s="310">
        <v>104666.7</v>
      </c>
      <c r="D106" s="310">
        <v>147036.4</v>
      </c>
      <c r="E106" s="310">
        <v>96261.5</v>
      </c>
      <c r="F106" s="310">
        <v>142384.9</v>
      </c>
      <c r="G106" s="310">
        <v>125112.1</v>
      </c>
      <c r="H106" s="310">
        <v>109411.6</v>
      </c>
      <c r="I106" s="310">
        <v>86071.3</v>
      </c>
      <c r="J106" s="310">
        <v>142468.9</v>
      </c>
      <c r="K106" s="310">
        <v>138768</v>
      </c>
    </row>
    <row r="107" spans="1:11" hidden="1" x14ac:dyDescent="0.2">
      <c r="A107" s="309">
        <v>33694</v>
      </c>
      <c r="B107" s="310">
        <v>111657.2</v>
      </c>
      <c r="C107" s="310">
        <v>110121.3</v>
      </c>
      <c r="D107" s="310">
        <v>149862.6</v>
      </c>
      <c r="E107" s="310">
        <v>97974.1</v>
      </c>
      <c r="F107" s="310">
        <v>145846.39999999999</v>
      </c>
      <c r="G107" s="310">
        <v>125709.7</v>
      </c>
      <c r="H107" s="310">
        <v>106010.5</v>
      </c>
      <c r="I107" s="310">
        <v>93308.7</v>
      </c>
      <c r="J107" s="310">
        <v>142004.70000000001</v>
      </c>
      <c r="K107" s="310">
        <v>139370.6</v>
      </c>
    </row>
    <row r="108" spans="1:11" hidden="1" x14ac:dyDescent="0.2">
      <c r="A108" s="309">
        <v>33785</v>
      </c>
      <c r="B108" s="310">
        <v>110957.9</v>
      </c>
      <c r="C108" s="310">
        <v>109439.1</v>
      </c>
      <c r="D108" s="310">
        <v>144273.5</v>
      </c>
      <c r="E108" s="310">
        <v>107406.7</v>
      </c>
      <c r="F108" s="310">
        <v>143562.5</v>
      </c>
      <c r="G108" s="310">
        <v>117762.8</v>
      </c>
      <c r="H108" s="310">
        <v>106458.5</v>
      </c>
      <c r="I108" s="310">
        <v>95972.6</v>
      </c>
      <c r="J108" s="310">
        <v>136464.1</v>
      </c>
      <c r="K108" s="310">
        <v>136893.70000000001</v>
      </c>
    </row>
    <row r="109" spans="1:11" hidden="1" x14ac:dyDescent="0.2">
      <c r="A109" s="309">
        <v>33877</v>
      </c>
      <c r="B109" s="310">
        <v>111464.8</v>
      </c>
      <c r="C109" s="310">
        <v>107031.2</v>
      </c>
      <c r="D109" s="310">
        <v>140694.20000000001</v>
      </c>
      <c r="E109" s="310">
        <v>108207.7</v>
      </c>
      <c r="F109" s="310">
        <v>147306.5</v>
      </c>
      <c r="G109" s="310">
        <v>121853.1</v>
      </c>
      <c r="H109" s="310">
        <v>105083.5</v>
      </c>
      <c r="I109" s="310">
        <v>90626.4</v>
      </c>
      <c r="J109" s="310">
        <v>136103.70000000001</v>
      </c>
      <c r="K109" s="310">
        <v>135795.4</v>
      </c>
    </row>
    <row r="110" spans="1:11" hidden="1" x14ac:dyDescent="0.2">
      <c r="A110" s="309">
        <v>33969</v>
      </c>
      <c r="B110" s="310">
        <v>116017.2</v>
      </c>
      <c r="C110" s="310">
        <v>112171.9</v>
      </c>
      <c r="D110" s="310">
        <v>144524</v>
      </c>
      <c r="E110" s="310">
        <v>107475.8</v>
      </c>
      <c r="F110" s="310">
        <v>145944.5</v>
      </c>
      <c r="G110" s="310">
        <v>121011.8</v>
      </c>
      <c r="H110" s="310">
        <v>110059</v>
      </c>
      <c r="I110" s="310">
        <v>86974.2</v>
      </c>
      <c r="J110" s="310">
        <v>139134.39999999999</v>
      </c>
      <c r="K110" s="310">
        <v>139239.9</v>
      </c>
    </row>
    <row r="111" spans="1:11" hidden="1" x14ac:dyDescent="0.2">
      <c r="A111" s="309">
        <v>34059</v>
      </c>
      <c r="B111" s="310">
        <v>123592.8</v>
      </c>
      <c r="C111" s="310">
        <v>116256</v>
      </c>
      <c r="D111" s="310">
        <v>147387</v>
      </c>
      <c r="E111" s="310">
        <v>109683.5</v>
      </c>
      <c r="F111" s="310">
        <v>145512.70000000001</v>
      </c>
      <c r="G111" s="310">
        <v>131446.79999999999</v>
      </c>
      <c r="H111" s="310">
        <v>114024.3</v>
      </c>
      <c r="I111" s="310">
        <v>86692.6</v>
      </c>
      <c r="J111" s="310">
        <v>142120</v>
      </c>
      <c r="K111" s="310">
        <v>141445.4</v>
      </c>
    </row>
    <row r="112" spans="1:11" hidden="1" x14ac:dyDescent="0.2">
      <c r="A112" s="309">
        <v>34150</v>
      </c>
      <c r="B112" s="310">
        <v>130248</v>
      </c>
      <c r="C112" s="310">
        <v>116991.9</v>
      </c>
      <c r="D112" s="310">
        <v>150425.70000000001</v>
      </c>
      <c r="E112" s="310">
        <v>106631.2</v>
      </c>
      <c r="F112" s="310">
        <v>146721</v>
      </c>
      <c r="G112" s="310">
        <v>134113.4</v>
      </c>
      <c r="H112" s="310">
        <v>117067.9</v>
      </c>
      <c r="I112" s="310">
        <v>94487.6</v>
      </c>
      <c r="J112" s="310">
        <v>142671.4</v>
      </c>
      <c r="K112" s="310">
        <v>142629</v>
      </c>
    </row>
    <row r="113" spans="1:11" hidden="1" x14ac:dyDescent="0.2">
      <c r="A113" s="309">
        <v>34242</v>
      </c>
      <c r="B113" s="310">
        <v>135883.4</v>
      </c>
      <c r="C113" s="310">
        <v>117031.4</v>
      </c>
      <c r="D113" s="310">
        <v>152173.5</v>
      </c>
      <c r="E113" s="310">
        <v>114703.3</v>
      </c>
      <c r="F113" s="310">
        <v>148480.29999999999</v>
      </c>
      <c r="G113" s="310">
        <v>132356.79999999999</v>
      </c>
      <c r="H113" s="310">
        <v>121504.9</v>
      </c>
      <c r="I113" s="310">
        <v>101526.39999999999</v>
      </c>
      <c r="J113" s="310">
        <v>145522.29999999999</v>
      </c>
      <c r="K113" s="310">
        <v>145846.6</v>
      </c>
    </row>
    <row r="114" spans="1:11" hidden="1" x14ac:dyDescent="0.2">
      <c r="A114" s="309">
        <v>34334</v>
      </c>
      <c r="B114" s="310">
        <v>143796.4</v>
      </c>
      <c r="C114" s="310">
        <v>118166.3</v>
      </c>
      <c r="D114" s="310">
        <v>157259.5</v>
      </c>
      <c r="E114" s="310">
        <v>118421.4</v>
      </c>
      <c r="F114" s="310">
        <v>156225.4</v>
      </c>
      <c r="G114" s="310">
        <v>132592.20000000001</v>
      </c>
      <c r="H114" s="310">
        <v>121745</v>
      </c>
      <c r="I114" s="310">
        <v>101925.5</v>
      </c>
      <c r="J114" s="310">
        <v>149046.79999999999</v>
      </c>
      <c r="K114" s="310">
        <v>148716.6</v>
      </c>
    </row>
    <row r="115" spans="1:11" hidden="1" x14ac:dyDescent="0.2">
      <c r="A115" s="309">
        <v>34424</v>
      </c>
      <c r="B115" s="310">
        <v>153218.29999999999</v>
      </c>
      <c r="C115" s="310">
        <v>123320</v>
      </c>
      <c r="D115" s="310">
        <v>161669.70000000001</v>
      </c>
      <c r="E115" s="310">
        <v>121140.7</v>
      </c>
      <c r="F115" s="310">
        <v>161926.5</v>
      </c>
      <c r="G115" s="310">
        <v>138903.5</v>
      </c>
      <c r="H115" s="310">
        <v>121562.2</v>
      </c>
      <c r="I115" s="310">
        <v>106897</v>
      </c>
      <c r="J115" s="310">
        <v>150947.70000000001</v>
      </c>
      <c r="K115" s="310">
        <v>152742.5</v>
      </c>
    </row>
    <row r="116" spans="1:11" hidden="1" x14ac:dyDescent="0.2">
      <c r="A116" s="309">
        <v>34515</v>
      </c>
      <c r="B116" s="310">
        <v>159748.5</v>
      </c>
      <c r="C116" s="310">
        <v>130658.1</v>
      </c>
      <c r="D116" s="310">
        <v>168346</v>
      </c>
      <c r="E116" s="310">
        <v>125994.7</v>
      </c>
      <c r="F116" s="310">
        <v>167274.1</v>
      </c>
      <c r="G116" s="310">
        <v>147218.20000000001</v>
      </c>
      <c r="H116" s="310">
        <v>121502.9</v>
      </c>
      <c r="I116" s="310">
        <v>109485.1</v>
      </c>
      <c r="J116" s="310">
        <v>156375.6</v>
      </c>
      <c r="K116" s="310">
        <v>158643.70000000001</v>
      </c>
    </row>
    <row r="117" spans="1:11" hidden="1" x14ac:dyDescent="0.2">
      <c r="A117" s="309">
        <v>34607</v>
      </c>
      <c r="B117" s="310">
        <v>161607.6</v>
      </c>
      <c r="C117" s="310">
        <v>132586.20000000001</v>
      </c>
      <c r="D117" s="310">
        <v>173072.4</v>
      </c>
      <c r="E117" s="310">
        <v>133071.79999999999</v>
      </c>
      <c r="F117" s="310">
        <v>170722.2</v>
      </c>
      <c r="G117" s="310">
        <v>152843.4</v>
      </c>
      <c r="H117" s="310">
        <v>126376</v>
      </c>
      <c r="I117" s="310">
        <v>111590.8</v>
      </c>
      <c r="J117" s="310">
        <v>159977</v>
      </c>
      <c r="K117" s="310">
        <v>163175.79999999999</v>
      </c>
    </row>
    <row r="118" spans="1:11" hidden="1" x14ac:dyDescent="0.2">
      <c r="A118" s="309">
        <v>34699</v>
      </c>
      <c r="B118" s="310">
        <v>159444.29999999999</v>
      </c>
      <c r="C118" s="310">
        <v>133806.5</v>
      </c>
      <c r="D118" s="310">
        <v>174914.4</v>
      </c>
      <c r="E118" s="310">
        <v>138030.70000000001</v>
      </c>
      <c r="F118" s="310">
        <v>169714.6</v>
      </c>
      <c r="G118" s="310">
        <v>158404.70000000001</v>
      </c>
      <c r="H118" s="310">
        <v>133608</v>
      </c>
      <c r="I118" s="310">
        <v>122993</v>
      </c>
      <c r="J118" s="310">
        <v>159766.5</v>
      </c>
      <c r="K118" s="310">
        <v>165889.9</v>
      </c>
    </row>
    <row r="119" spans="1:11" hidden="1" x14ac:dyDescent="0.2">
      <c r="A119" s="309">
        <v>34789</v>
      </c>
      <c r="B119" s="310">
        <v>156113.70000000001</v>
      </c>
      <c r="C119" s="310">
        <v>136547.6</v>
      </c>
      <c r="D119" s="310">
        <v>179919.3</v>
      </c>
      <c r="E119" s="310">
        <v>145556.20000000001</v>
      </c>
      <c r="F119" s="310">
        <v>173927.7</v>
      </c>
      <c r="G119" s="310">
        <v>162506.29999999999</v>
      </c>
      <c r="H119" s="310">
        <v>140325.6</v>
      </c>
      <c r="I119" s="310">
        <v>122976.6</v>
      </c>
      <c r="J119" s="310">
        <v>165157.4</v>
      </c>
      <c r="K119" s="310">
        <v>169462.1</v>
      </c>
    </row>
    <row r="120" spans="1:11" hidden="1" x14ac:dyDescent="0.2">
      <c r="A120" s="309">
        <v>34880</v>
      </c>
      <c r="B120" s="310">
        <v>154743.79999999999</v>
      </c>
      <c r="C120" s="310">
        <v>140406.5</v>
      </c>
      <c r="D120" s="310">
        <v>184178</v>
      </c>
      <c r="E120" s="310">
        <v>142752.29999999999</v>
      </c>
      <c r="F120" s="310">
        <v>175724.3</v>
      </c>
      <c r="G120" s="310">
        <v>160070.29999999999</v>
      </c>
      <c r="H120" s="310">
        <v>148297.79999999999</v>
      </c>
      <c r="I120" s="310">
        <v>117389.5</v>
      </c>
      <c r="J120" s="310">
        <v>172636.79999999999</v>
      </c>
      <c r="K120" s="310">
        <v>172453.1</v>
      </c>
    </row>
    <row r="121" spans="1:11" hidden="1" x14ac:dyDescent="0.2">
      <c r="A121" s="309">
        <v>34972</v>
      </c>
      <c r="B121" s="310">
        <v>154032</v>
      </c>
      <c r="C121" s="310">
        <v>143076.29999999999</v>
      </c>
      <c r="D121" s="310">
        <v>185588.8</v>
      </c>
      <c r="E121" s="310">
        <v>136746.1</v>
      </c>
      <c r="F121" s="310">
        <v>170998.39999999999</v>
      </c>
      <c r="G121" s="310">
        <v>159949.1</v>
      </c>
      <c r="H121" s="310">
        <v>146551.70000000001</v>
      </c>
      <c r="I121" s="310">
        <v>121502.2</v>
      </c>
      <c r="J121" s="310">
        <v>176319.5</v>
      </c>
      <c r="K121" s="310">
        <v>173113.3</v>
      </c>
    </row>
    <row r="122" spans="1:11" hidden="1" x14ac:dyDescent="0.2">
      <c r="A122" s="309">
        <v>35064</v>
      </c>
      <c r="B122" s="310">
        <v>153037</v>
      </c>
      <c r="C122" s="310">
        <v>137005.6</v>
      </c>
      <c r="D122" s="310">
        <v>188107.7</v>
      </c>
      <c r="E122" s="310">
        <v>136293.4</v>
      </c>
      <c r="F122" s="310">
        <v>168858.8</v>
      </c>
      <c r="G122" s="310">
        <v>161208.1</v>
      </c>
      <c r="H122" s="310">
        <v>144325.4</v>
      </c>
      <c r="I122" s="310">
        <v>126290.8</v>
      </c>
      <c r="J122" s="310">
        <v>179694.2</v>
      </c>
      <c r="K122" s="310">
        <v>174077.1</v>
      </c>
    </row>
    <row r="123" spans="1:11" hidden="1" x14ac:dyDescent="0.2">
      <c r="A123" s="137">
        <v>35155</v>
      </c>
      <c r="B123" s="54">
        <v>155194.5</v>
      </c>
      <c r="C123" s="54">
        <v>137321.29999999999</v>
      </c>
      <c r="D123" s="54">
        <v>190271.9</v>
      </c>
      <c r="E123" s="54">
        <v>134123</v>
      </c>
      <c r="F123" s="54">
        <v>174130.5</v>
      </c>
      <c r="G123" s="54">
        <v>161041</v>
      </c>
      <c r="H123" s="54">
        <v>144361.9</v>
      </c>
      <c r="I123" s="54">
        <v>130432.2</v>
      </c>
      <c r="J123" s="54">
        <v>184114.9</v>
      </c>
      <c r="K123" s="54">
        <v>176409.4</v>
      </c>
    </row>
    <row r="124" spans="1:11" hidden="1" x14ac:dyDescent="0.2">
      <c r="A124" s="137">
        <v>35246</v>
      </c>
      <c r="B124" s="54">
        <v>160635.6</v>
      </c>
      <c r="C124" s="54">
        <v>145221.1</v>
      </c>
      <c r="D124" s="54">
        <v>191811</v>
      </c>
      <c r="E124" s="54">
        <v>131239.29999999999</v>
      </c>
      <c r="F124" s="54">
        <v>175092</v>
      </c>
      <c r="G124" s="54">
        <v>161953.29999999999</v>
      </c>
      <c r="H124" s="54">
        <v>146737.4</v>
      </c>
      <c r="I124" s="54">
        <v>135206.1</v>
      </c>
      <c r="J124" s="54">
        <v>189818.6</v>
      </c>
      <c r="K124" s="54">
        <v>177912.4</v>
      </c>
    </row>
    <row r="125" spans="1:11" hidden="1" x14ac:dyDescent="0.2">
      <c r="A125" s="137">
        <v>35338</v>
      </c>
      <c r="B125" s="54">
        <v>166789.79999999999</v>
      </c>
      <c r="C125" s="54">
        <v>148726.70000000001</v>
      </c>
      <c r="D125" s="54">
        <v>192562.1</v>
      </c>
      <c r="E125" s="54">
        <v>133756.5</v>
      </c>
      <c r="F125" s="54">
        <v>176987.6</v>
      </c>
      <c r="G125" s="54">
        <v>158759.20000000001</v>
      </c>
      <c r="H125" s="54">
        <v>149287.4</v>
      </c>
      <c r="I125" s="54">
        <v>134872.29999999999</v>
      </c>
      <c r="J125" s="54">
        <v>194876.6</v>
      </c>
      <c r="K125" s="54">
        <v>178947.1</v>
      </c>
    </row>
    <row r="126" spans="1:11" hidden="1" x14ac:dyDescent="0.2">
      <c r="A126" s="137">
        <v>35430</v>
      </c>
      <c r="B126" s="54">
        <v>171235.3</v>
      </c>
      <c r="C126" s="54">
        <v>149904.4</v>
      </c>
      <c r="D126" s="54">
        <v>193591.8</v>
      </c>
      <c r="E126" s="54">
        <v>135514.6</v>
      </c>
      <c r="F126" s="54">
        <v>180836.5</v>
      </c>
      <c r="G126" s="54">
        <v>156977.60000000001</v>
      </c>
      <c r="H126" s="54">
        <v>143810</v>
      </c>
      <c r="I126" s="54">
        <v>127210.4</v>
      </c>
      <c r="J126" s="54">
        <v>200853.9</v>
      </c>
      <c r="K126" s="54">
        <v>180673.3</v>
      </c>
    </row>
    <row r="127" spans="1:11" hidden="1" x14ac:dyDescent="0.2">
      <c r="A127" s="137">
        <v>35520</v>
      </c>
      <c r="B127" s="54">
        <v>174035.8</v>
      </c>
      <c r="C127" s="54">
        <v>144610.70000000001</v>
      </c>
      <c r="D127" s="54">
        <v>195815.9</v>
      </c>
      <c r="E127" s="54">
        <v>132703.29999999999</v>
      </c>
      <c r="F127" s="54">
        <v>177434.5</v>
      </c>
      <c r="G127" s="54">
        <v>163989.5</v>
      </c>
      <c r="H127" s="54">
        <v>147056.1</v>
      </c>
      <c r="I127" s="54">
        <v>126827.2</v>
      </c>
      <c r="J127" s="54">
        <v>205242.8</v>
      </c>
      <c r="K127" s="54">
        <v>182865.6</v>
      </c>
    </row>
    <row r="128" spans="1:11" hidden="1" x14ac:dyDescent="0.2">
      <c r="A128" s="137">
        <v>35611</v>
      </c>
      <c r="B128" s="54">
        <v>177750.5</v>
      </c>
      <c r="C128" s="54">
        <v>138013.79999999999</v>
      </c>
      <c r="D128" s="54">
        <v>201335.1</v>
      </c>
      <c r="E128" s="54">
        <v>140895.1</v>
      </c>
      <c r="F128" s="54">
        <v>177576.1</v>
      </c>
      <c r="G128" s="54">
        <v>174227.8</v>
      </c>
      <c r="H128" s="54">
        <v>152011.1</v>
      </c>
      <c r="I128" s="54">
        <v>127139.3</v>
      </c>
      <c r="J128" s="54">
        <v>213596.5</v>
      </c>
      <c r="K128" s="54">
        <v>188379</v>
      </c>
    </row>
    <row r="129" spans="1:11" hidden="1" x14ac:dyDescent="0.2">
      <c r="A129" s="137">
        <v>35703</v>
      </c>
      <c r="B129" s="54">
        <v>182296.6</v>
      </c>
      <c r="C129" s="54">
        <v>150154.79999999999</v>
      </c>
      <c r="D129" s="54">
        <v>206744.9</v>
      </c>
      <c r="E129" s="54">
        <v>147493.79999999999</v>
      </c>
      <c r="F129" s="54">
        <v>184548.1</v>
      </c>
      <c r="G129" s="54">
        <v>183903.9</v>
      </c>
      <c r="H129" s="54">
        <v>160955.4</v>
      </c>
      <c r="I129" s="54">
        <v>126626.7</v>
      </c>
      <c r="J129" s="54">
        <v>229389.5</v>
      </c>
      <c r="K129" s="54">
        <v>198024.8</v>
      </c>
    </row>
    <row r="130" spans="1:11" hidden="1" x14ac:dyDescent="0.2">
      <c r="A130" s="137">
        <v>35795</v>
      </c>
      <c r="B130" s="54">
        <v>187701.8</v>
      </c>
      <c r="C130" s="54">
        <v>169242.7</v>
      </c>
      <c r="D130" s="54">
        <v>215466.1</v>
      </c>
      <c r="E130" s="54">
        <v>161663.5</v>
      </c>
      <c r="F130" s="54">
        <v>192227</v>
      </c>
      <c r="G130" s="54">
        <v>192428.6</v>
      </c>
      <c r="H130" s="54">
        <v>168436.5</v>
      </c>
      <c r="I130" s="54">
        <v>137901.79999999999</v>
      </c>
      <c r="J130" s="54">
        <v>247776.5</v>
      </c>
      <c r="K130" s="54">
        <v>208471.4</v>
      </c>
    </row>
    <row r="131" spans="1:11" hidden="1" x14ac:dyDescent="0.2">
      <c r="A131" s="137">
        <v>35885</v>
      </c>
      <c r="B131" s="54">
        <v>194392.1</v>
      </c>
      <c r="C131" s="54">
        <v>181632.5</v>
      </c>
      <c r="D131" s="54">
        <v>218670.7</v>
      </c>
      <c r="E131" s="54">
        <v>168254.5</v>
      </c>
      <c r="F131" s="54">
        <v>200819.9</v>
      </c>
      <c r="G131" s="54">
        <v>194965.2</v>
      </c>
      <c r="H131" s="54">
        <v>170598.7</v>
      </c>
      <c r="I131" s="54">
        <v>151017.1</v>
      </c>
      <c r="J131" s="54">
        <v>259995.1</v>
      </c>
      <c r="K131" s="54">
        <v>215087.1</v>
      </c>
    </row>
    <row r="132" spans="1:11" hidden="1" x14ac:dyDescent="0.2">
      <c r="A132" s="137">
        <v>35976</v>
      </c>
      <c r="B132" s="54">
        <v>199960.6</v>
      </c>
      <c r="C132" s="54">
        <v>185642.7</v>
      </c>
      <c r="D132" s="54">
        <v>220897.3</v>
      </c>
      <c r="E132" s="54">
        <v>173227.1</v>
      </c>
      <c r="F132" s="54">
        <v>208613.9</v>
      </c>
      <c r="G132" s="54">
        <v>196750.1</v>
      </c>
      <c r="H132" s="54">
        <v>171005.8</v>
      </c>
      <c r="I132" s="54">
        <v>161902.79999999999</v>
      </c>
      <c r="J132" s="54">
        <v>273008.7</v>
      </c>
      <c r="K132" s="54">
        <v>219392.6</v>
      </c>
    </row>
    <row r="133" spans="1:11" hidden="1" x14ac:dyDescent="0.2">
      <c r="A133" s="137">
        <v>36068</v>
      </c>
      <c r="B133" s="54">
        <v>201736.3</v>
      </c>
      <c r="C133" s="54">
        <v>181996.4</v>
      </c>
      <c r="D133" s="54">
        <v>227192.9</v>
      </c>
      <c r="E133" s="54">
        <v>169985.3</v>
      </c>
      <c r="F133" s="54">
        <v>214268.3</v>
      </c>
      <c r="G133" s="54">
        <v>202533.1</v>
      </c>
      <c r="H133" s="54">
        <v>173625.9</v>
      </c>
      <c r="I133" s="54">
        <v>169857.4</v>
      </c>
      <c r="J133" s="54">
        <v>281275.5</v>
      </c>
      <c r="K133" s="54">
        <v>225215.7</v>
      </c>
    </row>
    <row r="134" spans="1:11" hidden="1" x14ac:dyDescent="0.2">
      <c r="A134" s="137">
        <v>36160</v>
      </c>
      <c r="B134" s="54">
        <v>198016.5</v>
      </c>
      <c r="C134" s="54">
        <v>179652</v>
      </c>
      <c r="D134" s="54">
        <v>226975.5</v>
      </c>
      <c r="E134" s="54">
        <v>167251.79999999999</v>
      </c>
      <c r="F134" s="54">
        <v>212535.9</v>
      </c>
      <c r="G134" s="54">
        <v>200725.9</v>
      </c>
      <c r="H134" s="54">
        <v>179431.8</v>
      </c>
      <c r="I134" s="54">
        <v>159794</v>
      </c>
      <c r="J134" s="54">
        <v>282893</v>
      </c>
      <c r="K134" s="54">
        <v>225439.5</v>
      </c>
    </row>
    <row r="135" spans="1:11" hidden="1" x14ac:dyDescent="0.2">
      <c r="A135" s="137">
        <v>36250</v>
      </c>
      <c r="B135" s="54">
        <v>190932.6</v>
      </c>
      <c r="C135" s="54">
        <v>179509.3</v>
      </c>
      <c r="D135" s="54">
        <v>224367.2</v>
      </c>
      <c r="E135" s="54">
        <v>171043.20000000001</v>
      </c>
      <c r="F135" s="54">
        <v>209217.5</v>
      </c>
      <c r="G135" s="54">
        <v>194447.2</v>
      </c>
      <c r="H135" s="54">
        <v>183167.5</v>
      </c>
      <c r="I135" s="54">
        <v>143474</v>
      </c>
      <c r="J135" s="54">
        <v>286063.09999999998</v>
      </c>
      <c r="K135" s="54">
        <v>224867.7</v>
      </c>
    </row>
    <row r="136" spans="1:11" hidden="1" x14ac:dyDescent="0.2">
      <c r="A136" s="137">
        <v>36341</v>
      </c>
      <c r="B136" s="54">
        <v>185781</v>
      </c>
      <c r="C136" s="54">
        <v>178624.2</v>
      </c>
      <c r="D136" s="54">
        <v>232732.6</v>
      </c>
      <c r="E136" s="54">
        <v>177032.8</v>
      </c>
      <c r="F136" s="54">
        <v>218333.7</v>
      </c>
      <c r="G136" s="54">
        <v>197962.6</v>
      </c>
      <c r="H136" s="54">
        <v>185178.9</v>
      </c>
      <c r="I136" s="54">
        <v>147594.6</v>
      </c>
      <c r="J136" s="54">
        <v>287679.40000000002</v>
      </c>
      <c r="K136" s="54">
        <v>229986.7</v>
      </c>
    </row>
    <row r="137" spans="1:11" hidden="1" x14ac:dyDescent="0.2">
      <c r="A137" s="137">
        <v>36433</v>
      </c>
      <c r="B137" s="54">
        <v>185050.5</v>
      </c>
      <c r="C137" s="54">
        <v>178552.1</v>
      </c>
      <c r="D137" s="54">
        <v>236891.3</v>
      </c>
      <c r="E137" s="54">
        <v>178691.20000000001</v>
      </c>
      <c r="F137" s="54">
        <v>218419.4</v>
      </c>
      <c r="G137" s="54">
        <v>200736</v>
      </c>
      <c r="H137" s="54">
        <v>191456.6</v>
      </c>
      <c r="I137" s="54">
        <v>166985.29999999999</v>
      </c>
      <c r="J137" s="54">
        <v>293097.09999999998</v>
      </c>
      <c r="K137" s="54">
        <v>233187.1</v>
      </c>
    </row>
    <row r="138" spans="1:11" hidden="1" x14ac:dyDescent="0.2">
      <c r="A138" s="137">
        <v>36525</v>
      </c>
      <c r="B138" s="54">
        <v>191039.9</v>
      </c>
      <c r="C138" s="54">
        <v>178234.9</v>
      </c>
      <c r="D138" s="54">
        <v>245231.8</v>
      </c>
      <c r="E138" s="54">
        <v>188136.7</v>
      </c>
      <c r="F138" s="54">
        <v>222802.4</v>
      </c>
      <c r="G138" s="54">
        <v>200304.7</v>
      </c>
      <c r="H138" s="54">
        <v>204303.4</v>
      </c>
      <c r="I138" s="54">
        <v>185952.2</v>
      </c>
      <c r="J138" s="54">
        <v>303767.90000000002</v>
      </c>
      <c r="K138" s="54">
        <v>240467.7</v>
      </c>
    </row>
    <row r="139" spans="1:11" hidden="1" x14ac:dyDescent="0.2">
      <c r="A139" s="137">
        <v>36616</v>
      </c>
      <c r="B139" s="54">
        <v>201142.9</v>
      </c>
      <c r="C139" s="54">
        <v>179492</v>
      </c>
      <c r="D139" s="54">
        <v>262427.8</v>
      </c>
      <c r="E139" s="54">
        <v>205405.7</v>
      </c>
      <c r="F139" s="54">
        <v>229475.5</v>
      </c>
      <c r="G139" s="54">
        <v>216193</v>
      </c>
      <c r="H139" s="54">
        <v>213727.8</v>
      </c>
      <c r="I139" s="54">
        <v>196683.1</v>
      </c>
      <c r="J139" s="54">
        <v>314406.40000000002</v>
      </c>
      <c r="K139" s="54">
        <v>256088</v>
      </c>
    </row>
    <row r="140" spans="1:11" hidden="1" x14ac:dyDescent="0.2">
      <c r="A140" s="137">
        <v>36707</v>
      </c>
      <c r="B140" s="54">
        <v>211413.9</v>
      </c>
      <c r="C140" s="54">
        <v>188453.4</v>
      </c>
      <c r="D140" s="54">
        <v>273539.90000000002</v>
      </c>
      <c r="E140" s="54">
        <v>205296.5</v>
      </c>
      <c r="F140" s="54">
        <v>229011.6</v>
      </c>
      <c r="G140" s="54">
        <v>226411.2</v>
      </c>
      <c r="H140" s="54">
        <v>221071.2</v>
      </c>
      <c r="I140" s="54">
        <v>195232.7</v>
      </c>
      <c r="J140" s="54">
        <v>323668.5</v>
      </c>
      <c r="K140" s="54">
        <v>267260.3</v>
      </c>
    </row>
    <row r="141" spans="1:11" hidden="1" x14ac:dyDescent="0.2">
      <c r="A141" s="137">
        <v>36799</v>
      </c>
      <c r="B141" s="54">
        <v>221644.7</v>
      </c>
      <c r="C141" s="54">
        <v>198503.8</v>
      </c>
      <c r="D141" s="54">
        <v>285492.8</v>
      </c>
      <c r="E141" s="54">
        <v>199962.3</v>
      </c>
      <c r="F141" s="54">
        <v>231187.8</v>
      </c>
      <c r="G141" s="54">
        <v>229861.8</v>
      </c>
      <c r="H141" s="54">
        <v>230060.5</v>
      </c>
      <c r="I141" s="54">
        <v>185190.6</v>
      </c>
      <c r="J141" s="54">
        <v>331084.59999999998</v>
      </c>
      <c r="K141" s="54">
        <v>276225.09999999998</v>
      </c>
    </row>
    <row r="142" spans="1:11" hidden="1" x14ac:dyDescent="0.2">
      <c r="A142" s="137">
        <v>36891</v>
      </c>
      <c r="B142" s="54">
        <v>231352.5</v>
      </c>
      <c r="C142" s="54">
        <v>211503.1</v>
      </c>
      <c r="D142" s="54">
        <v>300422.59999999998</v>
      </c>
      <c r="E142" s="54">
        <v>206000.3</v>
      </c>
      <c r="F142" s="54">
        <v>236640.1</v>
      </c>
      <c r="G142" s="54">
        <v>238381.2</v>
      </c>
      <c r="H142" s="54">
        <v>239337.1</v>
      </c>
      <c r="I142" s="54">
        <v>188749.4</v>
      </c>
      <c r="J142" s="54">
        <v>337771.9</v>
      </c>
      <c r="K142" s="54">
        <v>287878.2</v>
      </c>
    </row>
    <row r="143" spans="1:11" hidden="1" x14ac:dyDescent="0.2">
      <c r="A143" s="137">
        <v>36981</v>
      </c>
      <c r="B143" s="54">
        <v>239976.3</v>
      </c>
      <c r="C143" s="54">
        <v>223349.5</v>
      </c>
      <c r="D143" s="54">
        <v>311107.5</v>
      </c>
      <c r="E143" s="54">
        <v>213667.7</v>
      </c>
      <c r="F143" s="54">
        <v>245988.3</v>
      </c>
      <c r="G143" s="54">
        <v>248829.9</v>
      </c>
      <c r="H143" s="54">
        <v>247958</v>
      </c>
      <c r="I143" s="54">
        <v>193831.8</v>
      </c>
      <c r="J143" s="54">
        <v>346216.6</v>
      </c>
      <c r="K143" s="54">
        <v>295778.59999999998</v>
      </c>
    </row>
    <row r="144" spans="1:11" hidden="1" x14ac:dyDescent="0.2">
      <c r="A144" s="137">
        <v>37072</v>
      </c>
      <c r="B144" s="54">
        <v>247945.8</v>
      </c>
      <c r="C144" s="54">
        <v>226670.2</v>
      </c>
      <c r="D144" s="54">
        <v>322618.40000000002</v>
      </c>
      <c r="E144" s="54">
        <v>218528.6</v>
      </c>
      <c r="F144" s="54">
        <v>255401.2</v>
      </c>
      <c r="G144" s="54">
        <v>250902.8</v>
      </c>
      <c r="H144" s="54">
        <v>265194.7</v>
      </c>
      <c r="I144" s="54">
        <v>190329.4</v>
      </c>
      <c r="J144" s="54">
        <v>355928.5</v>
      </c>
      <c r="K144" s="54">
        <v>303996.59999999998</v>
      </c>
    </row>
    <row r="145" spans="1:11" hidden="1" x14ac:dyDescent="0.2">
      <c r="A145" s="137">
        <v>37164</v>
      </c>
      <c r="B145" s="54">
        <v>256462.6</v>
      </c>
      <c r="C145" s="54">
        <v>231579.2</v>
      </c>
      <c r="D145" s="54">
        <v>337131.1</v>
      </c>
      <c r="E145" s="54">
        <v>228315.6</v>
      </c>
      <c r="F145" s="54">
        <v>264321.09999999998</v>
      </c>
      <c r="G145" s="54">
        <v>256859.2</v>
      </c>
      <c r="H145" s="54">
        <v>274803</v>
      </c>
      <c r="I145" s="54">
        <v>197915.7</v>
      </c>
      <c r="J145" s="54">
        <v>363151.1</v>
      </c>
      <c r="K145" s="54">
        <v>315715.90000000002</v>
      </c>
    </row>
    <row r="146" spans="1:11" hidden="1" x14ac:dyDescent="0.2">
      <c r="A146" s="137">
        <v>37256</v>
      </c>
      <c r="B146" s="54">
        <v>265329.2</v>
      </c>
      <c r="C146" s="54">
        <v>239991.4</v>
      </c>
      <c r="D146" s="54">
        <v>355753.1</v>
      </c>
      <c r="E146" s="54">
        <v>227887.4</v>
      </c>
      <c r="F146" s="54">
        <v>271322.09999999998</v>
      </c>
      <c r="G146" s="54">
        <v>264687.40000000002</v>
      </c>
      <c r="H146" s="54">
        <v>279406.09999999998</v>
      </c>
      <c r="I146" s="54">
        <v>205045.6</v>
      </c>
      <c r="J146" s="54">
        <v>370440.2</v>
      </c>
      <c r="K146" s="54">
        <v>327249.40000000002</v>
      </c>
    </row>
    <row r="147" spans="1:11" hidden="1" x14ac:dyDescent="0.2">
      <c r="A147" s="137">
        <v>37346</v>
      </c>
      <c r="B147" s="54">
        <v>272923.7</v>
      </c>
      <c r="C147" s="54">
        <v>246394.9</v>
      </c>
      <c r="D147" s="54">
        <v>381094.40000000002</v>
      </c>
      <c r="E147" s="54">
        <v>231814.8</v>
      </c>
      <c r="F147" s="54">
        <v>274129.59999999998</v>
      </c>
      <c r="G147" s="54">
        <v>270551.5</v>
      </c>
      <c r="H147" s="54">
        <v>288754.09999999998</v>
      </c>
      <c r="I147" s="54">
        <v>212891.2</v>
      </c>
      <c r="J147" s="54">
        <v>377192</v>
      </c>
      <c r="K147" s="54">
        <v>336373.8</v>
      </c>
    </row>
    <row r="148" spans="1:11" hidden="1" x14ac:dyDescent="0.2">
      <c r="A148" s="137">
        <v>37437</v>
      </c>
      <c r="B148" s="54">
        <v>279344.7</v>
      </c>
      <c r="C148" s="54">
        <v>254118.6</v>
      </c>
      <c r="D148" s="54">
        <v>392739.1</v>
      </c>
      <c r="E148" s="54">
        <v>241132.7</v>
      </c>
      <c r="F148" s="54">
        <v>281847.40000000002</v>
      </c>
      <c r="G148" s="54">
        <v>272665.59999999998</v>
      </c>
      <c r="H148" s="54">
        <v>291848.90000000002</v>
      </c>
      <c r="I148" s="54">
        <v>224137.7</v>
      </c>
      <c r="J148" s="54">
        <v>389883.7</v>
      </c>
      <c r="K148" s="54">
        <v>348493</v>
      </c>
    </row>
    <row r="149" spans="1:11" hidden="1" x14ac:dyDescent="0.2">
      <c r="A149" s="137">
        <v>37529</v>
      </c>
      <c r="B149" s="54">
        <v>285777.40000000002</v>
      </c>
      <c r="C149" s="54">
        <v>263492.40000000002</v>
      </c>
      <c r="D149" s="54">
        <v>416257.2</v>
      </c>
      <c r="E149" s="54">
        <v>252206.4</v>
      </c>
      <c r="F149" s="54">
        <v>299411.7</v>
      </c>
      <c r="G149" s="54">
        <v>285763.40000000002</v>
      </c>
      <c r="H149" s="54">
        <v>289198.2</v>
      </c>
      <c r="I149" s="54">
        <v>227536.1</v>
      </c>
      <c r="J149" s="54">
        <v>411140.7</v>
      </c>
      <c r="K149" s="54">
        <v>365806.1</v>
      </c>
    </row>
    <row r="150" spans="1:11" hidden="1" x14ac:dyDescent="0.2">
      <c r="A150" s="137">
        <v>37621</v>
      </c>
      <c r="B150" s="54">
        <v>293161.09999999998</v>
      </c>
      <c r="C150" s="54">
        <v>271132.7</v>
      </c>
      <c r="D150" s="54">
        <v>425309.7</v>
      </c>
      <c r="E150" s="54">
        <v>259594.5</v>
      </c>
      <c r="F150" s="54">
        <v>324637.3</v>
      </c>
      <c r="G150" s="54">
        <v>302050.3</v>
      </c>
      <c r="H150" s="54">
        <v>301918.09999999998</v>
      </c>
      <c r="I150" s="54">
        <v>227954.1</v>
      </c>
      <c r="J150" s="54">
        <v>432089.2</v>
      </c>
      <c r="K150" s="54">
        <v>381855.8</v>
      </c>
    </row>
    <row r="151" spans="1:11" hidden="1" x14ac:dyDescent="0.2">
      <c r="A151" s="137">
        <v>37711</v>
      </c>
      <c r="B151" s="54">
        <v>303708</v>
      </c>
      <c r="C151" s="54">
        <v>283055.59999999998</v>
      </c>
      <c r="D151" s="54">
        <v>443228.1</v>
      </c>
      <c r="E151" s="54">
        <v>277533.3</v>
      </c>
      <c r="F151" s="54">
        <v>354185.7</v>
      </c>
      <c r="G151" s="54">
        <v>315828.90000000002</v>
      </c>
      <c r="H151" s="54">
        <v>320152.90000000002</v>
      </c>
      <c r="I151" s="54">
        <v>242421.7</v>
      </c>
      <c r="J151" s="54">
        <v>453476.4</v>
      </c>
      <c r="K151" s="54">
        <v>400113.8</v>
      </c>
    </row>
    <row r="152" spans="1:11" hidden="1" x14ac:dyDescent="0.2">
      <c r="A152" s="137">
        <v>37802</v>
      </c>
      <c r="B152" s="54">
        <v>320463.5</v>
      </c>
      <c r="C152" s="54">
        <v>298795.7</v>
      </c>
      <c r="D152" s="54">
        <v>470738.1</v>
      </c>
      <c r="E152" s="54">
        <v>286884.59999999998</v>
      </c>
      <c r="F152" s="54">
        <v>389424.5</v>
      </c>
      <c r="G152" s="54">
        <v>333070.40000000002</v>
      </c>
      <c r="H152" s="54">
        <v>323835.2</v>
      </c>
      <c r="I152" s="54">
        <v>259659.6</v>
      </c>
      <c r="J152" s="54">
        <v>470660.9</v>
      </c>
      <c r="K152" s="54">
        <v>421980.5</v>
      </c>
    </row>
    <row r="153" spans="1:11" hidden="1" x14ac:dyDescent="0.2">
      <c r="A153" s="137">
        <v>37894</v>
      </c>
      <c r="B153" s="54">
        <v>343498.6</v>
      </c>
      <c r="C153" s="54">
        <v>308866.5</v>
      </c>
      <c r="D153" s="54">
        <v>485240</v>
      </c>
      <c r="E153" s="54">
        <v>306693.40000000002</v>
      </c>
      <c r="F153" s="54">
        <v>438258.5</v>
      </c>
      <c r="G153" s="54">
        <v>358915.3</v>
      </c>
      <c r="H153" s="54">
        <v>336641.3</v>
      </c>
      <c r="I153" s="54">
        <v>279404.7</v>
      </c>
      <c r="J153" s="54">
        <v>483534</v>
      </c>
      <c r="K153" s="54">
        <v>442567.1</v>
      </c>
    </row>
    <row r="154" spans="1:11" hidden="1" x14ac:dyDescent="0.2">
      <c r="A154" s="137">
        <v>37986</v>
      </c>
      <c r="B154" s="54">
        <v>369955.5</v>
      </c>
      <c r="C154" s="54">
        <v>320166.09999999998</v>
      </c>
      <c r="D154" s="54">
        <v>507035</v>
      </c>
      <c r="E154" s="54">
        <v>330992.8</v>
      </c>
      <c r="F154" s="54">
        <v>471779.9</v>
      </c>
      <c r="G154" s="54">
        <v>393233.1</v>
      </c>
      <c r="H154" s="54">
        <v>350808.5</v>
      </c>
      <c r="I154" s="54">
        <v>303696</v>
      </c>
      <c r="J154" s="54">
        <v>515966.7</v>
      </c>
      <c r="K154" s="54">
        <v>471212.6</v>
      </c>
    </row>
    <row r="155" spans="1:11" hidden="1" x14ac:dyDescent="0.2">
      <c r="A155" s="137">
        <v>38077</v>
      </c>
      <c r="B155" s="54">
        <v>397602.8</v>
      </c>
      <c r="C155" s="54">
        <v>350577</v>
      </c>
      <c r="D155" s="54">
        <v>547800.19999999995</v>
      </c>
      <c r="E155" s="54">
        <v>357826.9</v>
      </c>
      <c r="F155" s="54">
        <v>509228.4</v>
      </c>
      <c r="G155" s="54">
        <v>438864</v>
      </c>
      <c r="H155" s="54">
        <v>369957</v>
      </c>
      <c r="I155" s="54">
        <v>324503</v>
      </c>
      <c r="J155" s="54">
        <v>571079.1</v>
      </c>
      <c r="K155" s="54">
        <v>511595.9</v>
      </c>
    </row>
    <row r="156" spans="1:11" hidden="1" x14ac:dyDescent="0.2">
      <c r="A156" s="137">
        <v>38168</v>
      </c>
      <c r="B156" s="54">
        <v>424875.9</v>
      </c>
      <c r="C156" s="54">
        <v>385486.5</v>
      </c>
      <c r="D156" s="54">
        <v>585735.30000000005</v>
      </c>
      <c r="E156" s="54">
        <v>394567.9</v>
      </c>
      <c r="F156" s="54">
        <v>537787.6</v>
      </c>
      <c r="G156" s="54">
        <v>493335.4</v>
      </c>
      <c r="H156" s="54">
        <v>405314.9</v>
      </c>
      <c r="I156" s="54">
        <v>353876.6</v>
      </c>
      <c r="J156" s="54">
        <v>623247.80000000005</v>
      </c>
      <c r="K156" s="54">
        <v>553288.1</v>
      </c>
    </row>
    <row r="157" spans="1:11" hidden="1" x14ac:dyDescent="0.2">
      <c r="A157" s="137">
        <v>38260</v>
      </c>
      <c r="B157" s="54">
        <v>451967.3</v>
      </c>
      <c r="C157" s="54">
        <v>427300.6</v>
      </c>
      <c r="D157" s="54">
        <v>629171.4</v>
      </c>
      <c r="E157" s="54">
        <v>429428.6</v>
      </c>
      <c r="F157" s="54">
        <v>556214.9</v>
      </c>
      <c r="G157" s="54">
        <v>541882.19999999995</v>
      </c>
      <c r="H157" s="54">
        <v>437859.6</v>
      </c>
      <c r="I157" s="54">
        <v>383280</v>
      </c>
      <c r="J157" s="54">
        <v>674627.9</v>
      </c>
      <c r="K157" s="54">
        <v>596222.4</v>
      </c>
    </row>
    <row r="158" spans="1:11" hidden="1" x14ac:dyDescent="0.2">
      <c r="A158" s="137">
        <v>38352</v>
      </c>
      <c r="B158" s="54">
        <v>477144.1</v>
      </c>
      <c r="C158" s="54">
        <v>466944.7</v>
      </c>
      <c r="D158" s="54">
        <v>671253.1</v>
      </c>
      <c r="E158" s="54">
        <v>443075.7</v>
      </c>
      <c r="F158" s="54">
        <v>594754.4</v>
      </c>
      <c r="G158" s="54">
        <v>579667.80000000005</v>
      </c>
      <c r="H158" s="54">
        <v>460579.7</v>
      </c>
      <c r="I158" s="54">
        <v>406934.8</v>
      </c>
      <c r="J158" s="54">
        <v>716705</v>
      </c>
      <c r="K158" s="54">
        <v>634371.19999999995</v>
      </c>
    </row>
    <row r="159" spans="1:11" hidden="1" x14ac:dyDescent="0.2">
      <c r="A159" s="137">
        <v>38442</v>
      </c>
      <c r="B159" s="54">
        <v>503800.9</v>
      </c>
      <c r="C159" s="54">
        <v>494044.2</v>
      </c>
      <c r="D159" s="54">
        <v>692996.4</v>
      </c>
      <c r="E159" s="54">
        <v>464818</v>
      </c>
      <c r="F159" s="54">
        <v>631300.30000000005</v>
      </c>
      <c r="G159" s="54">
        <v>603516.6</v>
      </c>
      <c r="H159" s="54">
        <v>489395.20000000001</v>
      </c>
      <c r="I159" s="54">
        <v>426515.1</v>
      </c>
      <c r="J159" s="54">
        <v>760384.6</v>
      </c>
      <c r="K159" s="54">
        <v>663051.69999999995</v>
      </c>
    </row>
    <row r="160" spans="1:11" hidden="1" x14ac:dyDescent="0.2">
      <c r="A160" s="137">
        <v>38533</v>
      </c>
      <c r="B160" s="54">
        <v>541780.19999999995</v>
      </c>
      <c r="C160" s="54">
        <v>518739</v>
      </c>
      <c r="D160" s="54">
        <v>721580.4</v>
      </c>
      <c r="E160" s="54">
        <v>493047.7</v>
      </c>
      <c r="F160" s="54">
        <v>668638.9</v>
      </c>
      <c r="G160" s="54">
        <v>636710.69999999995</v>
      </c>
      <c r="H160" s="54">
        <v>516328.3</v>
      </c>
      <c r="I160" s="54">
        <v>436784</v>
      </c>
      <c r="J160" s="54">
        <v>807676.6</v>
      </c>
      <c r="K160" s="54">
        <v>690250.5</v>
      </c>
    </row>
    <row r="161" spans="1:11" hidden="1" x14ac:dyDescent="0.2">
      <c r="A161" s="137">
        <v>38625</v>
      </c>
      <c r="B161" s="54">
        <v>588262.30000000005</v>
      </c>
      <c r="C161" s="54">
        <v>537370.19999999995</v>
      </c>
      <c r="D161" s="54">
        <v>749935</v>
      </c>
      <c r="E161" s="54">
        <v>500416.8</v>
      </c>
      <c r="F161" s="54">
        <v>695737.1</v>
      </c>
      <c r="G161" s="54">
        <v>654244.30000000005</v>
      </c>
      <c r="H161" s="54">
        <v>535977.9</v>
      </c>
      <c r="I161" s="54">
        <v>437144.7</v>
      </c>
      <c r="J161" s="54">
        <v>857605.1</v>
      </c>
      <c r="K161" s="54">
        <v>718088.7</v>
      </c>
    </row>
    <row r="162" spans="1:11" hidden="1" x14ac:dyDescent="0.2">
      <c r="A162" s="137">
        <v>38717</v>
      </c>
      <c r="B162" s="54">
        <v>633210.6</v>
      </c>
      <c r="C162" s="54">
        <v>563127.30000000005</v>
      </c>
      <c r="D162" s="54">
        <v>766380.1</v>
      </c>
      <c r="E162" s="54">
        <v>503529.6</v>
      </c>
      <c r="F162" s="54">
        <v>740190.2</v>
      </c>
      <c r="G162" s="54">
        <v>668846.6</v>
      </c>
      <c r="H162" s="54">
        <v>570538.6</v>
      </c>
      <c r="I162" s="54">
        <v>452144.8</v>
      </c>
      <c r="J162" s="54">
        <v>891630.9</v>
      </c>
      <c r="K162" s="54">
        <v>745427.3</v>
      </c>
    </row>
    <row r="163" spans="1:11" hidden="1" x14ac:dyDescent="0.2">
      <c r="A163" s="137">
        <v>38807</v>
      </c>
      <c r="B163" s="54">
        <v>669771.19999999995</v>
      </c>
      <c r="C163" s="54">
        <v>596374.5</v>
      </c>
      <c r="D163" s="54">
        <v>795012.2</v>
      </c>
      <c r="E163" s="54">
        <v>533655.30000000005</v>
      </c>
      <c r="F163" s="54">
        <v>800543</v>
      </c>
      <c r="G163" s="54">
        <v>713171.7</v>
      </c>
      <c r="H163" s="54">
        <v>581980.80000000005</v>
      </c>
      <c r="I163" s="54">
        <v>489485.3</v>
      </c>
      <c r="J163" s="54">
        <v>913987.4</v>
      </c>
      <c r="K163" s="54">
        <v>771680.9</v>
      </c>
    </row>
    <row r="164" spans="1:11" hidden="1" x14ac:dyDescent="0.2">
      <c r="A164" s="137">
        <v>38898</v>
      </c>
      <c r="B164" s="54">
        <v>692778.3</v>
      </c>
      <c r="C164" s="54">
        <v>653278</v>
      </c>
      <c r="D164" s="54">
        <v>832785.1</v>
      </c>
      <c r="E164" s="54">
        <v>568742.40000000002</v>
      </c>
      <c r="F164" s="54">
        <v>819756.7</v>
      </c>
      <c r="G164" s="54">
        <v>752265.3</v>
      </c>
      <c r="H164" s="54">
        <v>605835.30000000005</v>
      </c>
      <c r="I164" s="54">
        <v>540060.6</v>
      </c>
      <c r="J164" s="54">
        <v>931437.6</v>
      </c>
      <c r="K164" s="54">
        <v>798764.7</v>
      </c>
    </row>
    <row r="165" spans="1:11" hidden="1" x14ac:dyDescent="0.2">
      <c r="A165" s="137">
        <v>38990</v>
      </c>
      <c r="B165" s="54">
        <v>711527.3</v>
      </c>
      <c r="C165" s="54">
        <v>698098</v>
      </c>
      <c r="D165" s="54">
        <v>874488.1</v>
      </c>
      <c r="E165" s="54">
        <v>576310.5</v>
      </c>
      <c r="F165" s="54">
        <v>827998.7</v>
      </c>
      <c r="G165" s="54">
        <v>752609.8</v>
      </c>
      <c r="H165" s="54">
        <v>647792.1</v>
      </c>
      <c r="I165" s="54">
        <v>574002</v>
      </c>
      <c r="J165" s="54">
        <v>945995.6</v>
      </c>
      <c r="K165" s="54">
        <v>822834.6</v>
      </c>
    </row>
    <row r="166" spans="1:11" hidden="1" x14ac:dyDescent="0.2">
      <c r="A166" s="137">
        <v>39082</v>
      </c>
      <c r="B166" s="54">
        <v>744471.3</v>
      </c>
      <c r="C166" s="54">
        <v>708912</v>
      </c>
      <c r="D166" s="54">
        <v>907234.7</v>
      </c>
      <c r="E166" s="54">
        <v>601390.5</v>
      </c>
      <c r="F166" s="54">
        <v>823602.6</v>
      </c>
      <c r="G166" s="54">
        <v>777897.9</v>
      </c>
      <c r="H166" s="54">
        <v>652231.19999999995</v>
      </c>
      <c r="I166" s="54">
        <v>599285.69999999995</v>
      </c>
      <c r="J166" s="54">
        <v>976243.3</v>
      </c>
      <c r="K166" s="54">
        <v>854830.5</v>
      </c>
    </row>
    <row r="167" spans="1:11" hidden="1" x14ac:dyDescent="0.2">
      <c r="A167" s="137">
        <v>39172</v>
      </c>
      <c r="B167" s="54">
        <v>797955.9</v>
      </c>
      <c r="C167" s="54">
        <v>723434.2</v>
      </c>
      <c r="D167" s="54">
        <v>938420</v>
      </c>
      <c r="E167" s="54">
        <v>622594.69999999995</v>
      </c>
      <c r="F167" s="54">
        <v>859213.8</v>
      </c>
      <c r="G167" s="54">
        <v>833646</v>
      </c>
      <c r="H167" s="54">
        <v>669805.30000000005</v>
      </c>
      <c r="I167" s="54">
        <v>610449.80000000005</v>
      </c>
      <c r="J167" s="54">
        <v>1014440.3</v>
      </c>
      <c r="K167" s="54">
        <v>892035.9</v>
      </c>
    </row>
    <row r="168" spans="1:11" hidden="1" x14ac:dyDescent="0.2">
      <c r="A168" s="137">
        <v>39263</v>
      </c>
      <c r="B168" s="54">
        <v>842866.7</v>
      </c>
      <c r="C168" s="54">
        <v>740293.1</v>
      </c>
      <c r="D168" s="54">
        <v>968422.40000000002</v>
      </c>
      <c r="E168" s="54">
        <v>670600.80000000005</v>
      </c>
      <c r="F168" s="54">
        <v>903440.6</v>
      </c>
      <c r="G168" s="54">
        <v>849342.5</v>
      </c>
      <c r="H168" s="54">
        <v>706554.1</v>
      </c>
      <c r="I168" s="54">
        <v>595662.6</v>
      </c>
      <c r="J168" s="54">
        <v>1040764.8</v>
      </c>
      <c r="K168" s="54">
        <v>923689.3</v>
      </c>
    </row>
    <row r="169" spans="1:11" hidden="1" x14ac:dyDescent="0.2">
      <c r="A169" s="137">
        <v>39355</v>
      </c>
      <c r="B169" s="54">
        <v>846303</v>
      </c>
      <c r="C169" s="54">
        <v>760034.7</v>
      </c>
      <c r="D169" s="54">
        <v>989338.3</v>
      </c>
      <c r="E169" s="54">
        <v>746370.7</v>
      </c>
      <c r="F169" s="54">
        <v>896387.2</v>
      </c>
      <c r="G169" s="54">
        <v>857584.6</v>
      </c>
      <c r="H169" s="54">
        <v>732315.7</v>
      </c>
      <c r="I169" s="54">
        <v>621954.30000000005</v>
      </c>
      <c r="J169" s="54">
        <v>1072072.7</v>
      </c>
      <c r="K169" s="54">
        <v>945984.8</v>
      </c>
    </row>
    <row r="170" spans="1:11" hidden="1" x14ac:dyDescent="0.2">
      <c r="A170" s="137">
        <v>39447</v>
      </c>
      <c r="B170" s="54">
        <v>819976.6</v>
      </c>
      <c r="C170" s="54">
        <v>795777.3</v>
      </c>
      <c r="D170" s="54">
        <v>1012001.5</v>
      </c>
      <c r="E170" s="54">
        <v>748363.2</v>
      </c>
      <c r="F170" s="54">
        <v>879325.7</v>
      </c>
      <c r="G170" s="54">
        <v>860976.1</v>
      </c>
      <c r="H170" s="54">
        <v>753635</v>
      </c>
      <c r="I170" s="54">
        <v>655835.4</v>
      </c>
      <c r="J170" s="54">
        <v>1088218</v>
      </c>
      <c r="K170" s="54">
        <v>958755.6</v>
      </c>
    </row>
    <row r="171" spans="1:11" hidden="1" x14ac:dyDescent="0.2">
      <c r="A171" s="137">
        <v>39538</v>
      </c>
      <c r="B171" s="54">
        <v>800810.5</v>
      </c>
      <c r="C171" s="54">
        <v>814686.2</v>
      </c>
      <c r="D171" s="54">
        <v>1017454.2</v>
      </c>
      <c r="E171" s="54">
        <v>728545.3</v>
      </c>
      <c r="F171" s="54">
        <v>860821.7</v>
      </c>
      <c r="G171" s="54">
        <v>861492.7</v>
      </c>
      <c r="H171" s="54">
        <v>780402.8</v>
      </c>
      <c r="I171" s="54">
        <v>661632.4</v>
      </c>
      <c r="J171" s="54">
        <v>1096522.3999999999</v>
      </c>
      <c r="K171" s="54">
        <v>968260.5</v>
      </c>
    </row>
    <row r="172" spans="1:11" hidden="1" x14ac:dyDescent="0.2">
      <c r="A172" s="137">
        <v>39629</v>
      </c>
      <c r="B172" s="54">
        <v>819080</v>
      </c>
      <c r="C172" s="54">
        <v>813463.7</v>
      </c>
      <c r="D172" s="54">
        <v>990379.4</v>
      </c>
      <c r="E172" s="54">
        <v>718214.4</v>
      </c>
      <c r="F172" s="54">
        <v>830828.8</v>
      </c>
      <c r="G172" s="54">
        <v>873183.8</v>
      </c>
      <c r="H172" s="54">
        <v>798935.3</v>
      </c>
      <c r="I172" s="54">
        <v>662994.5</v>
      </c>
      <c r="J172" s="54">
        <v>1109036.1000000001</v>
      </c>
      <c r="K172" s="54">
        <v>974712.4</v>
      </c>
    </row>
    <row r="173" spans="1:11" hidden="1" x14ac:dyDescent="0.2">
      <c r="A173" s="137">
        <v>39721</v>
      </c>
      <c r="B173" s="54">
        <v>855853.7</v>
      </c>
      <c r="C173" s="54">
        <v>787823.2</v>
      </c>
      <c r="D173" s="54">
        <v>985737.7</v>
      </c>
      <c r="E173" s="54">
        <v>728011.5</v>
      </c>
      <c r="F173" s="54">
        <v>856449.6</v>
      </c>
      <c r="G173" s="54">
        <v>873146.8</v>
      </c>
      <c r="H173" s="54">
        <v>791643.6</v>
      </c>
      <c r="I173" s="54">
        <v>660914.69999999995</v>
      </c>
      <c r="J173" s="54">
        <v>1111071.5</v>
      </c>
      <c r="K173" s="54">
        <v>969076.8</v>
      </c>
    </row>
    <row r="174" spans="1:11" hidden="1" x14ac:dyDescent="0.2">
      <c r="A174" s="137">
        <v>39813</v>
      </c>
      <c r="B174" s="54">
        <v>867735</v>
      </c>
      <c r="C174" s="54">
        <v>776388.7</v>
      </c>
      <c r="D174" s="54">
        <v>982194.2</v>
      </c>
      <c r="E174" s="54">
        <v>734835.19999999995</v>
      </c>
      <c r="F174" s="54">
        <v>869022.7</v>
      </c>
      <c r="G174" s="54">
        <v>852646</v>
      </c>
      <c r="H174" s="54">
        <v>788845.3</v>
      </c>
      <c r="I174" s="54">
        <v>665628.19999999995</v>
      </c>
      <c r="J174" s="54">
        <v>1094043.7</v>
      </c>
      <c r="K174" s="54">
        <v>961162.1</v>
      </c>
    </row>
    <row r="175" spans="1:11" ht="12" customHeight="1" x14ac:dyDescent="0.2">
      <c r="A175" s="137">
        <v>39903</v>
      </c>
      <c r="B175" s="54">
        <v>838580.4</v>
      </c>
      <c r="C175" s="54">
        <v>788682.9</v>
      </c>
      <c r="D175" s="54">
        <v>993626.3</v>
      </c>
      <c r="E175" s="54">
        <v>749240.3</v>
      </c>
      <c r="F175" s="310">
        <v>823059.1</v>
      </c>
      <c r="G175" s="54">
        <v>777622.7</v>
      </c>
      <c r="H175" s="54">
        <v>778661.6</v>
      </c>
      <c r="I175" s="54">
        <v>676712.8</v>
      </c>
      <c r="J175" s="54">
        <v>1079786.7</v>
      </c>
      <c r="K175" s="54">
        <v>945907.7</v>
      </c>
    </row>
    <row r="176" spans="1:11" x14ac:dyDescent="0.2">
      <c r="A176" s="137">
        <v>39994</v>
      </c>
      <c r="B176" s="54">
        <v>805693</v>
      </c>
      <c r="C176" s="54">
        <v>781829.9</v>
      </c>
      <c r="D176" s="54">
        <v>996454</v>
      </c>
      <c r="E176" s="54">
        <v>731791</v>
      </c>
      <c r="F176" s="310">
        <v>805370.6</v>
      </c>
      <c r="G176" s="54">
        <v>779523.3</v>
      </c>
      <c r="H176" s="54">
        <v>748441</v>
      </c>
      <c r="I176" s="54">
        <v>701644.4</v>
      </c>
      <c r="J176" s="54">
        <v>1082554.3999999999</v>
      </c>
      <c r="K176" s="54">
        <v>936052.8</v>
      </c>
    </row>
    <row r="177" spans="1:11" x14ac:dyDescent="0.2">
      <c r="A177" s="137">
        <v>40086</v>
      </c>
      <c r="B177" s="54">
        <v>816102.5</v>
      </c>
      <c r="C177" s="54">
        <v>813794.9</v>
      </c>
      <c r="D177" s="54">
        <v>1031020.3</v>
      </c>
      <c r="E177" s="54">
        <v>751697.2</v>
      </c>
      <c r="F177" s="310">
        <v>861833.7</v>
      </c>
      <c r="G177" s="54">
        <v>859486.9</v>
      </c>
      <c r="H177" s="54">
        <v>776330.9</v>
      </c>
      <c r="I177" s="54">
        <v>720554.4</v>
      </c>
      <c r="J177" s="54">
        <v>1100974.5</v>
      </c>
      <c r="K177" s="54">
        <v>971673.3</v>
      </c>
    </row>
    <row r="178" spans="1:11" x14ac:dyDescent="0.2">
      <c r="A178" s="137">
        <v>40178</v>
      </c>
      <c r="B178" s="54">
        <v>862900.7</v>
      </c>
      <c r="C178" s="54">
        <v>853787.6</v>
      </c>
      <c r="D178" s="54">
        <v>1056835.3999999999</v>
      </c>
      <c r="E178" s="54">
        <v>764035</v>
      </c>
      <c r="F178" s="310">
        <v>905886.7</v>
      </c>
      <c r="G178" s="54">
        <v>883858.6</v>
      </c>
      <c r="H178" s="54">
        <v>837093.9</v>
      </c>
      <c r="I178" s="54">
        <v>693445.2</v>
      </c>
      <c r="J178" s="54">
        <v>1127679.8</v>
      </c>
      <c r="K178" s="54">
        <v>1005717.4</v>
      </c>
    </row>
    <row r="179" spans="1:11" x14ac:dyDescent="0.2">
      <c r="A179" s="137">
        <v>40268</v>
      </c>
      <c r="B179" s="54">
        <v>903966.2</v>
      </c>
      <c r="C179" s="54">
        <v>844915.8</v>
      </c>
      <c r="D179" s="54">
        <v>1089173.2</v>
      </c>
      <c r="E179" s="54">
        <v>840546.7</v>
      </c>
      <c r="F179" s="310">
        <v>943480.6</v>
      </c>
      <c r="G179" s="54">
        <v>926931.7</v>
      </c>
      <c r="H179" s="54">
        <v>868863.1</v>
      </c>
      <c r="I179" s="54">
        <v>762521</v>
      </c>
      <c r="J179" s="54">
        <v>1167977.3</v>
      </c>
      <c r="K179" s="54">
        <v>1043128</v>
      </c>
    </row>
    <row r="180" spans="1:11" x14ac:dyDescent="0.2">
      <c r="A180" s="137">
        <v>40359</v>
      </c>
      <c r="B180" s="54">
        <v>904378.8</v>
      </c>
      <c r="C180" s="54">
        <v>853543.8</v>
      </c>
      <c r="D180" s="54">
        <v>1087477.7</v>
      </c>
      <c r="E180" s="54">
        <v>842016.1</v>
      </c>
      <c r="F180" s="310">
        <v>968745.9</v>
      </c>
      <c r="G180" s="54">
        <v>928351.2</v>
      </c>
      <c r="H180" s="54">
        <v>868886</v>
      </c>
      <c r="I180" s="54">
        <v>811910</v>
      </c>
      <c r="J180" s="54">
        <v>1186987.3</v>
      </c>
      <c r="K180" s="54">
        <v>1051348.1000000001</v>
      </c>
    </row>
    <row r="181" spans="1:11" x14ac:dyDescent="0.2">
      <c r="A181" s="137">
        <v>40451</v>
      </c>
      <c r="B181" s="54">
        <v>880808.9</v>
      </c>
      <c r="C181" s="54">
        <v>866462.9</v>
      </c>
      <c r="D181" s="54">
        <v>1074810.3999999999</v>
      </c>
      <c r="E181" s="54">
        <v>851381.1</v>
      </c>
      <c r="F181" s="310">
        <v>906380.80000000005</v>
      </c>
      <c r="G181" s="54">
        <v>893709.5</v>
      </c>
      <c r="H181" s="54">
        <v>828552.9</v>
      </c>
      <c r="I181" s="54">
        <v>775727.6</v>
      </c>
      <c r="J181" s="54">
        <v>1173948.5</v>
      </c>
      <c r="K181" s="54">
        <v>1023971</v>
      </c>
    </row>
    <row r="182" spans="1:11" x14ac:dyDescent="0.2">
      <c r="A182" s="137">
        <v>40543</v>
      </c>
      <c r="B182" s="54">
        <v>870681.5</v>
      </c>
      <c r="C182" s="54">
        <v>853111.1</v>
      </c>
      <c r="D182" s="54">
        <v>1076184.8</v>
      </c>
      <c r="E182" s="54">
        <v>830818.2</v>
      </c>
      <c r="F182" s="310">
        <v>874514.9</v>
      </c>
      <c r="G182" s="54">
        <v>888756</v>
      </c>
      <c r="H182" s="54">
        <v>786920.2</v>
      </c>
      <c r="I182" s="54">
        <v>782072.1</v>
      </c>
      <c r="J182" s="54">
        <v>1175341.5</v>
      </c>
      <c r="K182" s="54">
        <v>1027171.3</v>
      </c>
    </row>
    <row r="183" spans="1:11" x14ac:dyDescent="0.2">
      <c r="A183" s="137">
        <v>40633</v>
      </c>
      <c r="B183" s="54">
        <v>884352.1</v>
      </c>
      <c r="C183" s="54">
        <v>883507.3</v>
      </c>
      <c r="D183" s="54">
        <v>1110671.7</v>
      </c>
      <c r="E183" s="54">
        <v>821997.3</v>
      </c>
      <c r="F183" s="310">
        <v>942493.1</v>
      </c>
      <c r="G183" s="54">
        <v>911962.9</v>
      </c>
      <c r="H183" s="54">
        <v>781293.8</v>
      </c>
      <c r="I183" s="54">
        <v>751346.5</v>
      </c>
      <c r="J183" s="54">
        <v>1161383</v>
      </c>
      <c r="K183" s="54">
        <v>1042360.2</v>
      </c>
    </row>
    <row r="184" spans="1:11" x14ac:dyDescent="0.2">
      <c r="A184" s="137">
        <v>40724</v>
      </c>
      <c r="B184" s="54">
        <v>892587.5</v>
      </c>
      <c r="C184" s="54">
        <v>914768.2</v>
      </c>
      <c r="D184" s="54">
        <v>1120645.8999999999</v>
      </c>
      <c r="E184" s="54">
        <v>906280.1</v>
      </c>
      <c r="F184" s="310">
        <v>986690.4</v>
      </c>
      <c r="G184" s="54">
        <v>904517</v>
      </c>
      <c r="H184" s="54">
        <v>819875.4</v>
      </c>
      <c r="I184" s="54">
        <v>703909.1</v>
      </c>
      <c r="J184" s="54">
        <v>1142042.7</v>
      </c>
      <c r="K184" s="54">
        <v>1059803.5</v>
      </c>
    </row>
    <row r="185" spans="1:11" x14ac:dyDescent="0.2">
      <c r="A185" s="137">
        <v>40816</v>
      </c>
      <c r="B185" s="54">
        <v>879705.3</v>
      </c>
      <c r="C185" s="54">
        <v>913648.7</v>
      </c>
      <c r="D185" s="54">
        <v>1124051.3999999999</v>
      </c>
      <c r="E185" s="54">
        <v>960592</v>
      </c>
      <c r="F185" s="310">
        <v>992416.1</v>
      </c>
      <c r="G185" s="54">
        <v>885183.6</v>
      </c>
      <c r="H185" s="54">
        <v>872642.8</v>
      </c>
      <c r="I185" s="54">
        <v>777227.1</v>
      </c>
      <c r="J185" s="54">
        <v>1162734.8999999999</v>
      </c>
      <c r="K185" s="54">
        <v>1067292.2</v>
      </c>
    </row>
    <row r="186" spans="1:11" x14ac:dyDescent="0.2">
      <c r="A186" s="137">
        <v>40908</v>
      </c>
      <c r="B186" s="54">
        <v>859564.9</v>
      </c>
      <c r="C186" s="54">
        <v>901226.2</v>
      </c>
      <c r="D186" s="54">
        <v>1109667.8</v>
      </c>
      <c r="E186" s="54">
        <v>887960.9</v>
      </c>
      <c r="F186" s="310">
        <v>937532.9</v>
      </c>
      <c r="G186" s="54">
        <v>876543.9</v>
      </c>
      <c r="H186" s="54">
        <v>904650.7</v>
      </c>
      <c r="I186" s="54">
        <v>872987.3</v>
      </c>
      <c r="J186" s="54">
        <v>1169885.5</v>
      </c>
      <c r="K186" s="54">
        <v>1048960.1000000001</v>
      </c>
    </row>
    <row r="187" spans="1:11" x14ac:dyDescent="0.2">
      <c r="A187" s="137">
        <v>40999</v>
      </c>
      <c r="B187" s="54">
        <v>859423.2</v>
      </c>
      <c r="C187" s="54">
        <v>884485</v>
      </c>
      <c r="D187" s="54">
        <v>1074396.7</v>
      </c>
      <c r="E187" s="54">
        <v>827730.5</v>
      </c>
      <c r="F187" s="310">
        <v>875133.3</v>
      </c>
      <c r="G187" s="54">
        <v>873460.6</v>
      </c>
      <c r="H187" s="54">
        <v>905249.8</v>
      </c>
      <c r="I187" s="54">
        <v>823916.8</v>
      </c>
      <c r="J187" s="54">
        <v>1166643</v>
      </c>
      <c r="K187" s="54">
        <v>1026288.8</v>
      </c>
    </row>
    <row r="188" spans="1:11" x14ac:dyDescent="0.2">
      <c r="A188" s="137">
        <v>41090</v>
      </c>
      <c r="B188" s="54">
        <v>899211.6</v>
      </c>
      <c r="C188" s="54">
        <v>894243.4</v>
      </c>
      <c r="D188" s="54">
        <v>1081756.5</v>
      </c>
      <c r="E188" s="54">
        <v>800782.2</v>
      </c>
      <c r="F188" s="310">
        <v>897400.9</v>
      </c>
      <c r="G188" s="54">
        <v>889416.4</v>
      </c>
      <c r="H188" s="54">
        <v>884566</v>
      </c>
      <c r="I188" s="54">
        <v>842627</v>
      </c>
      <c r="J188" s="54">
        <v>1181175.5</v>
      </c>
      <c r="K188" s="54">
        <v>1039170.4</v>
      </c>
    </row>
    <row r="189" spans="1:11" x14ac:dyDescent="0.2">
      <c r="A189" s="137">
        <v>41182</v>
      </c>
      <c r="B189" s="54">
        <v>959668.3</v>
      </c>
      <c r="C189" s="54">
        <v>938945.7</v>
      </c>
      <c r="D189" s="54">
        <v>1105237.6000000001</v>
      </c>
      <c r="E189" s="54">
        <v>884995.4</v>
      </c>
      <c r="F189" s="310">
        <v>952850.6</v>
      </c>
      <c r="G189" s="54">
        <v>919371.9</v>
      </c>
      <c r="H189" s="54">
        <v>858250.3</v>
      </c>
      <c r="I189" s="54">
        <v>902395.5</v>
      </c>
      <c r="J189" s="54">
        <v>1207952.8</v>
      </c>
      <c r="K189" s="54">
        <v>1074771.8999999999</v>
      </c>
    </row>
    <row r="190" spans="1:11" x14ac:dyDescent="0.2">
      <c r="A190" s="137">
        <v>41274</v>
      </c>
      <c r="B190" s="54">
        <v>1008651.1</v>
      </c>
      <c r="C190" s="54">
        <v>1001053.3</v>
      </c>
      <c r="D190" s="54">
        <v>1140710.6000000001</v>
      </c>
      <c r="E190" s="54">
        <v>970550.5</v>
      </c>
      <c r="F190" s="310">
        <v>1021079.8</v>
      </c>
      <c r="G190" s="54">
        <v>923498</v>
      </c>
      <c r="H190" s="54">
        <v>839906.8</v>
      </c>
      <c r="I190" s="54">
        <v>907342.4</v>
      </c>
      <c r="J190" s="54">
        <v>1221644.2</v>
      </c>
      <c r="K190" s="54">
        <v>1105294.8</v>
      </c>
    </row>
    <row r="191" spans="1:11" x14ac:dyDescent="0.2">
      <c r="A191" s="234">
        <v>41364</v>
      </c>
      <c r="B191" s="54">
        <v>1020776.7</v>
      </c>
      <c r="C191" s="54">
        <v>1028813.9</v>
      </c>
      <c r="D191" s="54">
        <v>1162464.6000000001</v>
      </c>
      <c r="E191" s="54">
        <v>934198.5</v>
      </c>
      <c r="F191" s="310">
        <v>1067655.3</v>
      </c>
      <c r="G191" s="54">
        <v>924946.9</v>
      </c>
      <c r="H191" s="54">
        <v>871787.5</v>
      </c>
      <c r="I191" s="54">
        <v>976880.5</v>
      </c>
      <c r="J191" s="54">
        <v>1261176.8</v>
      </c>
      <c r="K191" s="54">
        <v>1134451.7</v>
      </c>
    </row>
    <row r="192" spans="1:11" x14ac:dyDescent="0.2">
      <c r="A192" s="234">
        <v>41455</v>
      </c>
      <c r="B192" s="54">
        <v>1009839.4</v>
      </c>
      <c r="C192" s="54">
        <v>1025179.2</v>
      </c>
      <c r="D192" s="54">
        <v>1193872.2</v>
      </c>
      <c r="E192" s="54">
        <v>942888.8</v>
      </c>
      <c r="F192" s="310">
        <v>1075530.1000000001</v>
      </c>
      <c r="G192" s="54">
        <v>921534.4</v>
      </c>
      <c r="H192" s="54">
        <v>910043.9</v>
      </c>
      <c r="I192" s="54">
        <v>1028573.1</v>
      </c>
      <c r="J192" s="54">
        <v>1298299.3</v>
      </c>
      <c r="K192" s="54">
        <v>1157227.2</v>
      </c>
    </row>
    <row r="193" spans="1:11" x14ac:dyDescent="0.2">
      <c r="A193" s="234">
        <v>41547</v>
      </c>
      <c r="B193" s="54">
        <v>1006415.4</v>
      </c>
      <c r="C193" s="54">
        <v>1027284.5</v>
      </c>
      <c r="D193" s="54">
        <v>1213291.3</v>
      </c>
      <c r="E193" s="54">
        <v>941329.4</v>
      </c>
      <c r="F193" s="310">
        <v>1083651.8</v>
      </c>
      <c r="G193" s="54">
        <v>978880.8</v>
      </c>
      <c r="H193" s="54">
        <v>933140.4</v>
      </c>
      <c r="I193" s="54">
        <v>981783.8</v>
      </c>
      <c r="J193" s="54">
        <v>1295315.3999999999</v>
      </c>
      <c r="K193" s="54">
        <v>1175830.8</v>
      </c>
    </row>
    <row r="194" spans="1:11" x14ac:dyDescent="0.2">
      <c r="A194" s="234">
        <v>41639</v>
      </c>
      <c r="B194" s="54">
        <v>1017138.5</v>
      </c>
      <c r="C194" s="54">
        <v>1042974.4</v>
      </c>
      <c r="D194" s="54">
        <v>1240296</v>
      </c>
      <c r="E194" s="54">
        <v>961936.2</v>
      </c>
      <c r="F194" s="310">
        <v>1119624.8999999999</v>
      </c>
      <c r="G194" s="54">
        <v>1026772.1</v>
      </c>
      <c r="H194" s="54">
        <v>962122.5</v>
      </c>
      <c r="I194" s="54">
        <v>1006024.9</v>
      </c>
      <c r="J194" s="54">
        <v>1316906</v>
      </c>
      <c r="K194" s="54">
        <v>1201574.1000000001</v>
      </c>
    </row>
    <row r="195" spans="1:11" x14ac:dyDescent="0.2">
      <c r="A195" s="234">
        <v>41729</v>
      </c>
      <c r="B195" s="54">
        <v>1042199.9</v>
      </c>
      <c r="C195" s="54">
        <v>1078848.7</v>
      </c>
      <c r="D195" s="54">
        <v>1272981.3</v>
      </c>
      <c r="E195" s="54">
        <v>1011961.3</v>
      </c>
      <c r="F195" s="310">
        <v>1170164.3</v>
      </c>
      <c r="G195" s="54">
        <v>1028117.1</v>
      </c>
      <c r="H195" s="54">
        <v>956032</v>
      </c>
      <c r="I195" s="54">
        <v>1093674.3999999999</v>
      </c>
      <c r="J195" s="54">
        <v>1366709</v>
      </c>
      <c r="K195" s="54">
        <v>1232751.2</v>
      </c>
    </row>
    <row r="196" spans="1:11" x14ac:dyDescent="0.2">
      <c r="A196" s="234">
        <v>41820</v>
      </c>
      <c r="B196" s="54">
        <v>1067017.8</v>
      </c>
      <c r="C196" s="54">
        <v>1106426.8999999999</v>
      </c>
      <c r="D196" s="54">
        <v>1300798.2</v>
      </c>
      <c r="E196" s="54">
        <v>1072011.2</v>
      </c>
      <c r="F196" s="310">
        <v>1164129.5</v>
      </c>
      <c r="G196" s="54">
        <v>1017119.9</v>
      </c>
      <c r="H196" s="54">
        <v>952210.7</v>
      </c>
      <c r="I196" s="54">
        <v>1091669.3999999999</v>
      </c>
      <c r="J196" s="54">
        <v>1416738.2</v>
      </c>
      <c r="K196" s="54">
        <v>1263696.3999999999</v>
      </c>
    </row>
    <row r="197" spans="1:11" x14ac:dyDescent="0.2">
      <c r="A197" s="234">
        <v>41912</v>
      </c>
      <c r="B197" s="54">
        <v>1076500.1000000001</v>
      </c>
      <c r="C197" s="54">
        <v>1099948.8999999999</v>
      </c>
      <c r="D197" s="54">
        <v>1337742.1000000001</v>
      </c>
      <c r="E197" s="54">
        <v>1030674.3</v>
      </c>
      <c r="F197" s="310">
        <v>1185172</v>
      </c>
      <c r="G197" s="54">
        <v>1001335.2</v>
      </c>
      <c r="H197" s="54">
        <v>961991.7</v>
      </c>
      <c r="I197" s="54">
        <v>1075231.3999999999</v>
      </c>
      <c r="J197" s="54">
        <v>1478549.1</v>
      </c>
      <c r="K197" s="54">
        <v>1291857.8999999999</v>
      </c>
    </row>
    <row r="198" spans="1:11" x14ac:dyDescent="0.2">
      <c r="A198" s="234">
        <v>42004</v>
      </c>
      <c r="B198" s="54">
        <v>1081536.7</v>
      </c>
      <c r="C198" s="54">
        <v>1085234.3999999999</v>
      </c>
      <c r="D198" s="54">
        <v>1374720.2</v>
      </c>
      <c r="E198" s="54">
        <v>1086771.1000000001</v>
      </c>
      <c r="F198" s="310">
        <v>1198048.5</v>
      </c>
      <c r="G198" s="54">
        <v>995819.5</v>
      </c>
      <c r="H198" s="54">
        <v>937342.2</v>
      </c>
      <c r="I198" s="54">
        <v>1050369.3999999999</v>
      </c>
      <c r="J198" s="54">
        <v>1516142</v>
      </c>
      <c r="K198" s="54">
        <v>1317021.2</v>
      </c>
    </row>
    <row r="199" spans="1:11" x14ac:dyDescent="0.2">
      <c r="A199" s="234">
        <v>42094</v>
      </c>
      <c r="B199" s="54">
        <v>1089927</v>
      </c>
      <c r="C199" s="54">
        <v>1061312.3999999999</v>
      </c>
      <c r="D199" s="54">
        <v>1385658.8</v>
      </c>
      <c r="E199" s="54">
        <v>1091491.6000000001</v>
      </c>
      <c r="F199" s="310">
        <v>1176733.2</v>
      </c>
      <c r="G199" s="54">
        <v>1038257.8</v>
      </c>
      <c r="H199" s="54">
        <v>927107.2</v>
      </c>
      <c r="I199" s="54">
        <v>1026234.9</v>
      </c>
      <c r="J199" s="54">
        <v>1528363.8</v>
      </c>
      <c r="K199" s="54">
        <v>1332488.6000000001</v>
      </c>
    </row>
    <row r="200" spans="1:11" x14ac:dyDescent="0.2">
      <c r="A200" s="234">
        <v>42185</v>
      </c>
      <c r="B200" s="54">
        <v>1100957.8999999999</v>
      </c>
      <c r="C200" s="54">
        <v>1062855.7</v>
      </c>
      <c r="D200" s="54">
        <v>1409855.8</v>
      </c>
      <c r="E200" s="54">
        <v>1075520</v>
      </c>
      <c r="F200" s="310">
        <v>1212736.6000000001</v>
      </c>
      <c r="G200" s="54">
        <v>1104520.5</v>
      </c>
      <c r="H200" s="54">
        <v>937738.2</v>
      </c>
      <c r="I200" s="54">
        <v>1075039.3</v>
      </c>
      <c r="J200" s="54">
        <v>1528238.3</v>
      </c>
      <c r="K200" s="54">
        <v>1344189.2</v>
      </c>
    </row>
    <row r="201" spans="1:11" x14ac:dyDescent="0.2">
      <c r="A201" s="234">
        <v>42277</v>
      </c>
      <c r="B201" s="54">
        <v>1111633.8</v>
      </c>
      <c r="C201" s="54">
        <v>1075645.7</v>
      </c>
      <c r="D201" s="54">
        <v>1411613.5</v>
      </c>
      <c r="E201" s="54">
        <v>1031001.2</v>
      </c>
      <c r="F201" s="310">
        <v>1246457.7</v>
      </c>
      <c r="G201" s="54">
        <v>1075965</v>
      </c>
      <c r="H201" s="54">
        <v>960224.4</v>
      </c>
      <c r="I201" s="54">
        <v>1166227.7</v>
      </c>
      <c r="J201" s="54">
        <v>1577305.2</v>
      </c>
      <c r="K201" s="54">
        <v>1359877.3</v>
      </c>
    </row>
    <row r="202" spans="1:11" x14ac:dyDescent="0.2">
      <c r="A202" s="234">
        <v>42369</v>
      </c>
      <c r="B202" s="54">
        <v>1121326</v>
      </c>
      <c r="C202" s="54">
        <v>1077664.2</v>
      </c>
      <c r="D202" s="54">
        <v>1428236.3</v>
      </c>
      <c r="E202" s="54">
        <v>1044642.7</v>
      </c>
      <c r="F202" s="310">
        <v>1280430</v>
      </c>
      <c r="G202" s="54">
        <v>1075736.6000000001</v>
      </c>
      <c r="H202" s="54">
        <v>1026420.4</v>
      </c>
      <c r="I202" s="54">
        <v>1169378.2</v>
      </c>
      <c r="J202" s="54">
        <v>1642131.1</v>
      </c>
      <c r="K202" s="54">
        <v>1380302.4</v>
      </c>
    </row>
    <row r="203" spans="1:11" x14ac:dyDescent="0.2">
      <c r="A203" s="234"/>
      <c r="B203" s="54"/>
      <c r="C203" s="54"/>
      <c r="D203" s="54"/>
      <c r="E203" s="54"/>
      <c r="F203" s="310"/>
      <c r="G203" s="54"/>
      <c r="H203" s="54"/>
      <c r="I203" s="54"/>
      <c r="J203" s="54"/>
      <c r="K203" s="54"/>
    </row>
    <row r="204" spans="1:11" x14ac:dyDescent="0.2">
      <c r="A204" s="234"/>
      <c r="B204" s="54"/>
      <c r="C204" s="54"/>
      <c r="D204" s="54"/>
      <c r="E204" s="54"/>
      <c r="F204" s="310"/>
      <c r="G204" s="54"/>
      <c r="H204" s="54"/>
      <c r="I204" s="54"/>
      <c r="J204" s="54"/>
      <c r="K204" s="54"/>
    </row>
    <row r="205" spans="1:11" x14ac:dyDescent="0.2">
      <c r="A205" s="234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</row>
    <row r="206" spans="1:11" x14ac:dyDescent="0.2">
      <c r="A206" s="196" t="s">
        <v>557</v>
      </c>
      <c r="B206" s="311">
        <f>AVERAGE(B3:B6)</f>
        <v>10074.5</v>
      </c>
      <c r="C206" s="311" t="e">
        <f t="shared" ref="C206:K206" si="0">AVERAGE(C3:C6)</f>
        <v>#DIV/0!</v>
      </c>
      <c r="D206" s="311">
        <f t="shared" si="0"/>
        <v>9793.0750000000007</v>
      </c>
      <c r="E206" s="311">
        <f>AVERAGE(E3:E6)</f>
        <v>11037.575000000001</v>
      </c>
      <c r="F206" s="311">
        <f t="shared" si="0"/>
        <v>10188.799999999999</v>
      </c>
      <c r="G206" s="311">
        <f t="shared" si="0"/>
        <v>8703.9</v>
      </c>
      <c r="H206" s="311">
        <f t="shared" si="0"/>
        <v>5430.4</v>
      </c>
      <c r="I206" s="311" t="e">
        <f t="shared" si="0"/>
        <v>#DIV/0!</v>
      </c>
      <c r="J206" s="311">
        <f t="shared" si="0"/>
        <v>8784.6999999999989</v>
      </c>
      <c r="K206" s="311">
        <f t="shared" si="0"/>
        <v>9516.4500000000007</v>
      </c>
    </row>
    <row r="207" spans="1:11" x14ac:dyDescent="0.2">
      <c r="A207" s="196" t="s">
        <v>558</v>
      </c>
      <c r="B207" s="311">
        <f>AVERAGE(B7:B10)</f>
        <v>8834.4750000000004</v>
      </c>
      <c r="C207" s="311" t="e">
        <f t="shared" ref="C207:K207" si="1">AVERAGE(C7:C10)</f>
        <v>#DIV/0!</v>
      </c>
      <c r="D207" s="311">
        <f>AVERAGE(D7:D10)</f>
        <v>11572.3</v>
      </c>
      <c r="E207" s="311">
        <f t="shared" si="1"/>
        <v>11798.95</v>
      </c>
      <c r="F207" s="311">
        <f t="shared" si="1"/>
        <v>11595.349999999999</v>
      </c>
      <c r="G207" s="311">
        <f t="shared" si="1"/>
        <v>10065.925000000001</v>
      </c>
      <c r="H207" s="311">
        <f t="shared" si="1"/>
        <v>6006.6</v>
      </c>
      <c r="I207" s="311" t="e">
        <f t="shared" si="1"/>
        <v>#DIV/0!</v>
      </c>
      <c r="J207" s="311">
        <f t="shared" si="1"/>
        <v>10440.75</v>
      </c>
      <c r="K207" s="311">
        <f t="shared" si="1"/>
        <v>11297.674999999999</v>
      </c>
    </row>
    <row r="208" spans="1:11" x14ac:dyDescent="0.2">
      <c r="A208" s="196" t="s">
        <v>559</v>
      </c>
      <c r="B208" s="311">
        <f>AVERAGE(B11:B14)</f>
        <v>9335.8250000000007</v>
      </c>
      <c r="C208" s="311" t="e">
        <f t="shared" ref="C208:K208" si="2">AVERAGE(C11:C14)</f>
        <v>#DIV/0!</v>
      </c>
      <c r="D208" s="311">
        <f t="shared" si="2"/>
        <v>13175.675000000001</v>
      </c>
      <c r="E208" s="311">
        <f t="shared" si="2"/>
        <v>10221.15</v>
      </c>
      <c r="F208" s="311">
        <f t="shared" si="2"/>
        <v>12232.3</v>
      </c>
      <c r="G208" s="311">
        <f t="shared" si="2"/>
        <v>10128.549999999999</v>
      </c>
      <c r="H208" s="311">
        <f t="shared" si="2"/>
        <v>9271.6</v>
      </c>
      <c r="I208" s="311" t="e">
        <f t="shared" si="2"/>
        <v>#DIV/0!</v>
      </c>
      <c r="J208" s="311">
        <f t="shared" si="2"/>
        <v>11311.650000000001</v>
      </c>
      <c r="K208" s="311">
        <f t="shared" si="2"/>
        <v>11807.6</v>
      </c>
    </row>
    <row r="209" spans="1:11" x14ac:dyDescent="0.2">
      <c r="A209" s="196" t="s">
        <v>560</v>
      </c>
      <c r="B209" s="311">
        <f>AVERAGE(B15:B18)</f>
        <v>10590.875</v>
      </c>
      <c r="C209" s="311" t="e">
        <f t="shared" ref="C209:K209" si="3">AVERAGE(C15:C18)</f>
        <v>#DIV/0!</v>
      </c>
      <c r="D209" s="311">
        <f t="shared" si="3"/>
        <v>13210.1</v>
      </c>
      <c r="E209" s="311">
        <f t="shared" si="3"/>
        <v>15612</v>
      </c>
      <c r="F209" s="311">
        <f t="shared" si="3"/>
        <v>15031.300000000001</v>
      </c>
      <c r="G209" s="311">
        <f t="shared" si="3"/>
        <v>11111.5</v>
      </c>
      <c r="H209" s="311">
        <f t="shared" si="3"/>
        <v>12633.375</v>
      </c>
      <c r="I209" s="311" t="e">
        <f t="shared" si="3"/>
        <v>#DIV/0!</v>
      </c>
      <c r="J209" s="311">
        <f t="shared" si="3"/>
        <v>13727.525000000001</v>
      </c>
      <c r="K209" s="311">
        <f t="shared" si="3"/>
        <v>13172.224999999999</v>
      </c>
    </row>
    <row r="210" spans="1:11" x14ac:dyDescent="0.2">
      <c r="A210" s="196" t="s">
        <v>561</v>
      </c>
      <c r="B210" s="311">
        <f>AVERAGE(B19:B22)</f>
        <v>11683.025</v>
      </c>
      <c r="C210" s="311" t="e">
        <f t="shared" ref="C210:K210" si="4">AVERAGE(C19:C22)</f>
        <v>#DIV/0!</v>
      </c>
      <c r="D210" s="311">
        <f t="shared" si="4"/>
        <v>15918.900000000001</v>
      </c>
      <c r="E210" s="311">
        <f t="shared" si="4"/>
        <v>13582.600000000002</v>
      </c>
      <c r="F210" s="311">
        <f t="shared" si="4"/>
        <v>16075.225</v>
      </c>
      <c r="G210" s="311">
        <f t="shared" si="4"/>
        <v>12417.249999999998</v>
      </c>
      <c r="H210" s="311">
        <f t="shared" si="4"/>
        <v>11159.65</v>
      </c>
      <c r="I210" s="311" t="e">
        <f t="shared" si="4"/>
        <v>#DIV/0!</v>
      </c>
      <c r="J210" s="311">
        <f t="shared" si="4"/>
        <v>14703.325000000001</v>
      </c>
      <c r="K210" s="311">
        <f t="shared" si="4"/>
        <v>15084.575000000001</v>
      </c>
    </row>
    <row r="211" spans="1:11" x14ac:dyDescent="0.2">
      <c r="A211" s="196" t="s">
        <v>562</v>
      </c>
      <c r="B211" s="311">
        <f>AVERAGE(B23:B26)</f>
        <v>11226.65</v>
      </c>
      <c r="C211" s="311" t="e">
        <f t="shared" ref="C211:K211" si="5">AVERAGE(C23:C26)</f>
        <v>#DIV/0!</v>
      </c>
      <c r="D211" s="311">
        <f t="shared" si="5"/>
        <v>16052.974999999999</v>
      </c>
      <c r="E211" s="311">
        <f t="shared" si="5"/>
        <v>15168.1</v>
      </c>
      <c r="F211" s="311">
        <f t="shared" si="5"/>
        <v>17629.95</v>
      </c>
      <c r="G211" s="311">
        <f t="shared" si="5"/>
        <v>15393.924999999999</v>
      </c>
      <c r="H211" s="311">
        <f t="shared" si="5"/>
        <v>11737.05</v>
      </c>
      <c r="I211" s="311" t="e">
        <f t="shared" si="5"/>
        <v>#DIV/0!</v>
      </c>
      <c r="J211" s="311">
        <f t="shared" si="5"/>
        <v>16355.599999999999</v>
      </c>
      <c r="K211" s="311">
        <f t="shared" si="5"/>
        <v>16143.725000000002</v>
      </c>
    </row>
    <row r="212" spans="1:11" x14ac:dyDescent="0.2">
      <c r="A212" s="196" t="s">
        <v>563</v>
      </c>
      <c r="B212" s="311">
        <f>AVERAGE(B27:B30)</f>
        <v>14538.875</v>
      </c>
      <c r="C212" s="311" t="e">
        <f t="shared" ref="C212:K212" si="6">AVERAGE(C27:C30)</f>
        <v>#DIV/0!</v>
      </c>
      <c r="D212" s="311">
        <f t="shared" si="6"/>
        <v>17295.274999999998</v>
      </c>
      <c r="E212" s="311">
        <f t="shared" si="6"/>
        <v>16233.65</v>
      </c>
      <c r="F212" s="311">
        <f t="shared" si="6"/>
        <v>17440.575000000001</v>
      </c>
      <c r="G212" s="311">
        <f t="shared" si="6"/>
        <v>14952</v>
      </c>
      <c r="H212" s="311">
        <f t="shared" si="6"/>
        <v>12898.975</v>
      </c>
      <c r="I212" s="311" t="e">
        <f t="shared" si="6"/>
        <v>#DIV/0!</v>
      </c>
      <c r="J212" s="311">
        <f t="shared" si="6"/>
        <v>17768.099999999999</v>
      </c>
      <c r="K212" s="311">
        <f t="shared" si="6"/>
        <v>17033.599999999999</v>
      </c>
    </row>
    <row r="213" spans="1:11" x14ac:dyDescent="0.2">
      <c r="A213" s="196" t="s">
        <v>564</v>
      </c>
      <c r="B213" s="311">
        <f>AVERAGE(B31:B34)</f>
        <v>17244.400000000001</v>
      </c>
      <c r="C213" s="311">
        <f t="shared" ref="C213:K213" si="7">AVERAGE(C31:C34)</f>
        <v>13019.05</v>
      </c>
      <c r="D213" s="311">
        <f t="shared" si="7"/>
        <v>19979.025000000001</v>
      </c>
      <c r="E213" s="311">
        <f t="shared" si="7"/>
        <v>20452.899999999998</v>
      </c>
      <c r="F213" s="311">
        <f t="shared" si="7"/>
        <v>20261.349999999999</v>
      </c>
      <c r="G213" s="311">
        <f t="shared" si="7"/>
        <v>17868.350000000002</v>
      </c>
      <c r="H213" s="311">
        <f t="shared" si="7"/>
        <v>15104.825000000001</v>
      </c>
      <c r="I213" s="311" t="e">
        <f t="shared" si="7"/>
        <v>#DIV/0!</v>
      </c>
      <c r="J213" s="311">
        <f t="shared" si="7"/>
        <v>18093.2</v>
      </c>
      <c r="K213" s="311">
        <f t="shared" si="7"/>
        <v>19638</v>
      </c>
    </row>
    <row r="214" spans="1:11" x14ac:dyDescent="0.2">
      <c r="A214" s="196" t="s">
        <v>565</v>
      </c>
      <c r="B214" s="311">
        <f>AVERAGE(B35:B38)</f>
        <v>18119.8</v>
      </c>
      <c r="C214" s="311">
        <f t="shared" ref="C214:K214" si="8">AVERAGE(C35:C38)</f>
        <v>10550.125</v>
      </c>
      <c r="D214" s="311">
        <f t="shared" si="8"/>
        <v>21911.875</v>
      </c>
      <c r="E214" s="311">
        <f t="shared" si="8"/>
        <v>20012.025000000001</v>
      </c>
      <c r="F214" s="311">
        <f t="shared" si="8"/>
        <v>22737.500000000004</v>
      </c>
      <c r="G214" s="311">
        <f t="shared" si="8"/>
        <v>17364.300000000003</v>
      </c>
      <c r="H214" s="311">
        <f t="shared" si="8"/>
        <v>19138.7</v>
      </c>
      <c r="I214" s="311">
        <f t="shared" si="8"/>
        <v>8157.6</v>
      </c>
      <c r="J214" s="311">
        <f t="shared" si="8"/>
        <v>20406.625</v>
      </c>
      <c r="K214" s="311">
        <f t="shared" si="8"/>
        <v>21261.375</v>
      </c>
    </row>
    <row r="215" spans="1:11" x14ac:dyDescent="0.2">
      <c r="A215" s="196" t="s">
        <v>566</v>
      </c>
      <c r="B215" s="311">
        <f>AVERAGE(B39:B42)</f>
        <v>20078.599999999999</v>
      </c>
      <c r="C215" s="311">
        <f t="shared" ref="C215:K215" si="9">AVERAGE(C39:C42)</f>
        <v>13342.674999999999</v>
      </c>
      <c r="D215" s="311">
        <f t="shared" si="9"/>
        <v>24128.375</v>
      </c>
      <c r="E215" s="311">
        <f t="shared" si="9"/>
        <v>23103.224999999999</v>
      </c>
      <c r="F215" s="311">
        <f t="shared" si="9"/>
        <v>24307.325000000001</v>
      </c>
      <c r="G215" s="311">
        <f t="shared" si="9"/>
        <v>19605.050000000003</v>
      </c>
      <c r="H215" s="311">
        <f t="shared" si="9"/>
        <v>18146.550000000003</v>
      </c>
      <c r="I215" s="311">
        <f t="shared" si="9"/>
        <v>15833.35</v>
      </c>
      <c r="J215" s="311">
        <f t="shared" si="9"/>
        <v>19624.774999999998</v>
      </c>
      <c r="K215" s="311">
        <f t="shared" si="9"/>
        <v>23192.825000000004</v>
      </c>
    </row>
    <row r="216" spans="1:11" x14ac:dyDescent="0.2">
      <c r="A216" s="196" t="s">
        <v>567</v>
      </c>
      <c r="B216" s="311">
        <f>AVERAGE(B43:B46)</f>
        <v>22243.450000000004</v>
      </c>
      <c r="C216" s="311">
        <f t="shared" ref="C216:K216" si="10">AVERAGE(C43:C46)</f>
        <v>20268.55</v>
      </c>
      <c r="D216" s="311">
        <f t="shared" si="10"/>
        <v>25340.449999999997</v>
      </c>
      <c r="E216" s="311">
        <f t="shared" si="10"/>
        <v>24946.6</v>
      </c>
      <c r="F216" s="311">
        <f t="shared" si="10"/>
        <v>26692.15</v>
      </c>
      <c r="G216" s="311">
        <f t="shared" si="10"/>
        <v>21551.7</v>
      </c>
      <c r="H216" s="311">
        <f t="shared" si="10"/>
        <v>20601.2</v>
      </c>
      <c r="I216" s="311">
        <f t="shared" si="10"/>
        <v>28225.625</v>
      </c>
      <c r="J216" s="311">
        <f t="shared" si="10"/>
        <v>21815.274999999998</v>
      </c>
      <c r="K216" s="311">
        <f t="shared" si="10"/>
        <v>24595.75</v>
      </c>
    </row>
    <row r="217" spans="1:11" x14ac:dyDescent="0.2">
      <c r="A217" s="196" t="s">
        <v>568</v>
      </c>
      <c r="B217" s="311">
        <f>AVERAGE(B47:B50)</f>
        <v>21741.525000000001</v>
      </c>
      <c r="C217" s="311">
        <f t="shared" ref="C217:K217" si="11">AVERAGE(C47:C50)</f>
        <v>20946.5</v>
      </c>
      <c r="D217" s="311">
        <f t="shared" si="11"/>
        <v>25622.25</v>
      </c>
      <c r="E217" s="311">
        <f t="shared" si="11"/>
        <v>25507.65</v>
      </c>
      <c r="F217" s="311">
        <f t="shared" si="11"/>
        <v>25287.375</v>
      </c>
      <c r="G217" s="311">
        <f t="shared" si="11"/>
        <v>21903.424999999999</v>
      </c>
      <c r="H217" s="311">
        <f t="shared" si="11"/>
        <v>19748.175000000003</v>
      </c>
      <c r="I217" s="311">
        <f t="shared" si="11"/>
        <v>20953.824999999997</v>
      </c>
      <c r="J217" s="311">
        <f t="shared" si="11"/>
        <v>24265.224999999999</v>
      </c>
      <c r="K217" s="311">
        <f t="shared" si="11"/>
        <v>25059.599999999999</v>
      </c>
    </row>
    <row r="218" spans="1:11" x14ac:dyDescent="0.2">
      <c r="A218" s="196" t="s">
        <v>569</v>
      </c>
      <c r="B218" s="311">
        <f>AVERAGE(B51:B54)</f>
        <v>23530.05</v>
      </c>
      <c r="C218" s="311">
        <f t="shared" ref="C218:K218" si="12">AVERAGE(C51:C54)</f>
        <v>31694.85</v>
      </c>
      <c r="D218" s="311">
        <f t="shared" si="12"/>
        <v>26676.400000000001</v>
      </c>
      <c r="E218" s="311">
        <f t="shared" si="12"/>
        <v>26680.975000000002</v>
      </c>
      <c r="F218" s="311">
        <f t="shared" si="12"/>
        <v>25020.65</v>
      </c>
      <c r="G218" s="311">
        <f t="shared" si="12"/>
        <v>23726.15</v>
      </c>
      <c r="H218" s="311">
        <f t="shared" si="12"/>
        <v>22628.949999999997</v>
      </c>
      <c r="I218" s="311">
        <f t="shared" si="12"/>
        <v>17973.5</v>
      </c>
      <c r="J218" s="311">
        <f t="shared" si="12"/>
        <v>24187.224999999999</v>
      </c>
      <c r="K218" s="311">
        <f t="shared" si="12"/>
        <v>26147.1</v>
      </c>
    </row>
    <row r="219" spans="1:11" x14ac:dyDescent="0.2">
      <c r="A219" s="196" t="s">
        <v>570</v>
      </c>
      <c r="B219" s="311">
        <f>AVERAGE(B55:B58)</f>
        <v>25159.024999999998</v>
      </c>
      <c r="C219" s="311">
        <f t="shared" ref="C219:K219" si="13">AVERAGE(C55:C58)</f>
        <v>23608.85</v>
      </c>
      <c r="D219" s="311">
        <f t="shared" si="13"/>
        <v>30368.624999999996</v>
      </c>
      <c r="E219" s="311">
        <f t="shared" si="13"/>
        <v>30926.400000000001</v>
      </c>
      <c r="F219" s="311">
        <f t="shared" si="13"/>
        <v>28256.075000000001</v>
      </c>
      <c r="G219" s="311">
        <f t="shared" si="13"/>
        <v>26755.425000000003</v>
      </c>
      <c r="H219" s="311">
        <f t="shared" si="13"/>
        <v>28229.65</v>
      </c>
      <c r="I219" s="311">
        <f t="shared" si="13"/>
        <v>28658.2</v>
      </c>
      <c r="J219" s="311">
        <f t="shared" si="13"/>
        <v>28416.324999999997</v>
      </c>
      <c r="K219" s="311">
        <f t="shared" si="13"/>
        <v>29280.550000000003</v>
      </c>
    </row>
    <row r="220" spans="1:11" x14ac:dyDescent="0.2">
      <c r="A220" s="196" t="s">
        <v>571</v>
      </c>
      <c r="B220" s="311">
        <f>AVERAGE(B59:B62)</f>
        <v>26364.15</v>
      </c>
      <c r="C220" s="311">
        <f t="shared" ref="C220:K220" si="14">AVERAGE(C59:C62)</f>
        <v>32343.449999999997</v>
      </c>
      <c r="D220" s="311">
        <f t="shared" si="14"/>
        <v>39694.350000000006</v>
      </c>
      <c r="E220" s="311">
        <f t="shared" si="14"/>
        <v>34494.375</v>
      </c>
      <c r="F220" s="311">
        <f t="shared" si="14"/>
        <v>36071.724999999999</v>
      </c>
      <c r="G220" s="311">
        <f t="shared" si="14"/>
        <v>28921</v>
      </c>
      <c r="H220" s="311">
        <f t="shared" si="14"/>
        <v>35644.15</v>
      </c>
      <c r="I220" s="311">
        <f t="shared" si="14"/>
        <v>27240.5</v>
      </c>
      <c r="J220" s="311">
        <f t="shared" si="14"/>
        <v>34294.824999999997</v>
      </c>
      <c r="K220" s="311">
        <f t="shared" si="14"/>
        <v>36258.049999999996</v>
      </c>
    </row>
    <row r="221" spans="1:11" x14ac:dyDescent="0.2">
      <c r="A221" s="196" t="s">
        <v>572</v>
      </c>
      <c r="B221" s="311">
        <f>AVERAGE(B63:B66)</f>
        <v>37737.75</v>
      </c>
      <c r="C221" s="311">
        <f t="shared" ref="C221:K221" si="15">AVERAGE(C63:C66)</f>
        <v>46562.2</v>
      </c>
      <c r="D221" s="311">
        <f t="shared" si="15"/>
        <v>55858</v>
      </c>
      <c r="E221" s="311">
        <f t="shared" si="15"/>
        <v>45227.649999999994</v>
      </c>
      <c r="F221" s="311">
        <f t="shared" si="15"/>
        <v>49120.225000000006</v>
      </c>
      <c r="G221" s="311">
        <f t="shared" si="15"/>
        <v>41076.074999999997</v>
      </c>
      <c r="H221" s="311">
        <f t="shared" si="15"/>
        <v>44705.574999999997</v>
      </c>
      <c r="I221" s="311">
        <f t="shared" si="15"/>
        <v>37036.699999999997</v>
      </c>
      <c r="J221" s="311">
        <f t="shared" si="15"/>
        <v>46351.575000000004</v>
      </c>
      <c r="K221" s="311">
        <f t="shared" si="15"/>
        <v>50143.075000000004</v>
      </c>
    </row>
    <row r="222" spans="1:11" x14ac:dyDescent="0.2">
      <c r="A222" s="196" t="s">
        <v>573</v>
      </c>
      <c r="B222" s="311">
        <f>AVERAGE(B67:B70)</f>
        <v>53374.224999999999</v>
      </c>
      <c r="C222" s="311">
        <f t="shared" ref="C222:K222" si="16">AVERAGE(C67:C70)</f>
        <v>56548.45</v>
      </c>
      <c r="D222" s="311">
        <f t="shared" si="16"/>
        <v>65033.875</v>
      </c>
      <c r="E222" s="311">
        <f t="shared" si="16"/>
        <v>53012.275000000009</v>
      </c>
      <c r="F222" s="311">
        <f t="shared" si="16"/>
        <v>60412.925000000003</v>
      </c>
      <c r="G222" s="311">
        <f t="shared" si="16"/>
        <v>48886.15</v>
      </c>
      <c r="H222" s="311">
        <f t="shared" si="16"/>
        <v>50956.800000000003</v>
      </c>
      <c r="I222" s="311">
        <f t="shared" si="16"/>
        <v>43042.6</v>
      </c>
      <c r="J222" s="311">
        <f t="shared" si="16"/>
        <v>55999.7</v>
      </c>
      <c r="K222" s="311">
        <f t="shared" si="16"/>
        <v>60282.574999999997</v>
      </c>
    </row>
    <row r="223" spans="1:11" x14ac:dyDescent="0.2">
      <c r="A223" s="196" t="s">
        <v>574</v>
      </c>
      <c r="B223" s="311">
        <f>AVERAGE(B71:B74)</f>
        <v>58387.774999999994</v>
      </c>
      <c r="C223" s="311">
        <f t="shared" ref="C223:K223" si="17">AVERAGE(C71:C74)</f>
        <v>64615.324999999997</v>
      </c>
      <c r="D223" s="311">
        <f t="shared" si="17"/>
        <v>78037.600000000006</v>
      </c>
      <c r="E223" s="311">
        <f t="shared" si="17"/>
        <v>62779.7</v>
      </c>
      <c r="F223" s="311">
        <f t="shared" si="17"/>
        <v>71498.324999999997</v>
      </c>
      <c r="G223" s="311">
        <f t="shared" si="17"/>
        <v>62134.824999999997</v>
      </c>
      <c r="H223" s="311">
        <f t="shared" si="17"/>
        <v>58662.75</v>
      </c>
      <c r="I223" s="311">
        <f t="shared" si="17"/>
        <v>52014.8</v>
      </c>
      <c r="J223" s="311">
        <f t="shared" si="17"/>
        <v>71267.975000000006</v>
      </c>
      <c r="K223" s="311">
        <f t="shared" si="17"/>
        <v>72505.599999999991</v>
      </c>
    </row>
    <row r="224" spans="1:11" x14ac:dyDescent="0.2">
      <c r="A224" s="196" t="s">
        <v>575</v>
      </c>
      <c r="B224" s="311">
        <f>AVERAGE(B75:B78)</f>
        <v>66896.349999999991</v>
      </c>
      <c r="C224" s="311">
        <f t="shared" ref="C224:K224" si="18">AVERAGE(C75:C78)</f>
        <v>69605.950000000012</v>
      </c>
      <c r="D224" s="311">
        <f t="shared" si="18"/>
        <v>84461.8</v>
      </c>
      <c r="E224" s="311">
        <f t="shared" si="18"/>
        <v>66416.074999999997</v>
      </c>
      <c r="F224" s="311">
        <f t="shared" si="18"/>
        <v>81343.625</v>
      </c>
      <c r="G224" s="311">
        <f t="shared" si="18"/>
        <v>69974.05</v>
      </c>
      <c r="H224" s="311">
        <f t="shared" si="18"/>
        <v>68472.299999999988</v>
      </c>
      <c r="I224" s="311">
        <f t="shared" si="18"/>
        <v>59121.625</v>
      </c>
      <c r="J224" s="311">
        <f t="shared" si="18"/>
        <v>78051.125</v>
      </c>
      <c r="K224" s="311">
        <f t="shared" si="18"/>
        <v>79048.05</v>
      </c>
    </row>
    <row r="225" spans="1:12" x14ac:dyDescent="0.2">
      <c r="A225" s="196" t="s">
        <v>576</v>
      </c>
      <c r="B225" s="311">
        <f>AVERAGE(B79:B82)</f>
        <v>67228.725000000006</v>
      </c>
      <c r="C225" s="311">
        <f t="shared" ref="C225:K225" si="19">AVERAGE(C79:C82)</f>
        <v>71038.475000000006</v>
      </c>
      <c r="D225" s="311">
        <f t="shared" si="19"/>
        <v>78203.149999999994</v>
      </c>
      <c r="E225" s="311">
        <f t="shared" si="19"/>
        <v>64214.5</v>
      </c>
      <c r="F225" s="311">
        <f t="shared" si="19"/>
        <v>74849.149999999994</v>
      </c>
      <c r="G225" s="311">
        <f t="shared" si="19"/>
        <v>66019.324999999997</v>
      </c>
      <c r="H225" s="311">
        <f t="shared" si="19"/>
        <v>67659.625</v>
      </c>
      <c r="I225" s="311">
        <f t="shared" si="19"/>
        <v>56052.574999999997</v>
      </c>
      <c r="J225" s="311">
        <f t="shared" si="19"/>
        <v>69659.45</v>
      </c>
      <c r="K225" s="311">
        <f t="shared" si="19"/>
        <v>72972.574999999997</v>
      </c>
    </row>
    <row r="226" spans="1:12" x14ac:dyDescent="0.2">
      <c r="A226" s="196" t="s">
        <v>577</v>
      </c>
      <c r="B226" s="311">
        <f>AVERAGE(B83:B86)</f>
        <v>66741.649999999994</v>
      </c>
      <c r="C226" s="311">
        <f t="shared" ref="C226:K226" si="20">AVERAGE(C83:C86)</f>
        <v>67192.574999999997</v>
      </c>
      <c r="D226" s="311">
        <f t="shared" si="20"/>
        <v>73145.600000000006</v>
      </c>
      <c r="E226" s="311">
        <f t="shared" si="20"/>
        <v>62760.425000000003</v>
      </c>
      <c r="F226" s="311">
        <f t="shared" si="20"/>
        <v>71648.75</v>
      </c>
      <c r="G226" s="311">
        <f t="shared" si="20"/>
        <v>63361.4</v>
      </c>
      <c r="H226" s="311">
        <f t="shared" si="20"/>
        <v>66469.675000000003</v>
      </c>
      <c r="I226" s="311">
        <f t="shared" si="20"/>
        <v>53664.75</v>
      </c>
      <c r="J226" s="311">
        <f t="shared" si="20"/>
        <v>68432.25</v>
      </c>
      <c r="K226" s="311">
        <f t="shared" si="20"/>
        <v>70078.049999999988</v>
      </c>
      <c r="L226" s="311"/>
    </row>
    <row r="227" spans="1:12" x14ac:dyDescent="0.2">
      <c r="A227" s="196" t="s">
        <v>578</v>
      </c>
      <c r="B227" s="311">
        <f>AVERAGE(B87:B90)</f>
        <v>73285.125</v>
      </c>
      <c r="C227" s="311">
        <f t="shared" ref="C227:K227" si="21">AVERAGE(C87:C90)</f>
        <v>78182.850000000006</v>
      </c>
      <c r="D227" s="311">
        <f t="shared" si="21"/>
        <v>79861.425000000003</v>
      </c>
      <c r="E227" s="311">
        <f t="shared" si="21"/>
        <v>70451.600000000006</v>
      </c>
      <c r="F227" s="311">
        <f t="shared" si="21"/>
        <v>78734.574999999997</v>
      </c>
      <c r="G227" s="311">
        <f t="shared" si="21"/>
        <v>68747.75</v>
      </c>
      <c r="H227" s="311">
        <f t="shared" si="21"/>
        <v>74119.149999999994</v>
      </c>
      <c r="I227" s="311">
        <f t="shared" si="21"/>
        <v>58630.149999999994</v>
      </c>
      <c r="J227" s="311">
        <f t="shared" si="21"/>
        <v>75331.75</v>
      </c>
      <c r="K227" s="311">
        <f t="shared" si="21"/>
        <v>76894.5</v>
      </c>
    </row>
    <row r="228" spans="1:12" x14ac:dyDescent="0.2">
      <c r="A228" s="196" t="s">
        <v>579</v>
      </c>
      <c r="B228" s="311">
        <f>AVERAGE(B91:B94)</f>
        <v>80879.849999999991</v>
      </c>
      <c r="C228" s="311">
        <f t="shared" ref="C228:K228" si="22">AVERAGE(C91:C94)</f>
        <v>86599.85</v>
      </c>
      <c r="D228" s="311">
        <f t="shared" si="22"/>
        <v>93763</v>
      </c>
      <c r="E228" s="311">
        <f t="shared" si="22"/>
        <v>80754.975000000006</v>
      </c>
      <c r="F228" s="311">
        <f t="shared" si="22"/>
        <v>92538.049999999988</v>
      </c>
      <c r="G228" s="311">
        <f t="shared" si="22"/>
        <v>78586.399999999994</v>
      </c>
      <c r="H228" s="311">
        <f t="shared" si="22"/>
        <v>89174.324999999997</v>
      </c>
      <c r="I228" s="311">
        <f t="shared" si="22"/>
        <v>63436.275000000001</v>
      </c>
      <c r="J228" s="311">
        <f t="shared" si="22"/>
        <v>83562.549999999988</v>
      </c>
      <c r="K228" s="311">
        <f t="shared" si="22"/>
        <v>88502.824999999997</v>
      </c>
    </row>
    <row r="229" spans="1:12" x14ac:dyDescent="0.2">
      <c r="A229" s="196" t="s">
        <v>580</v>
      </c>
      <c r="B229" s="311">
        <f>AVERAGE(B95:B98)</f>
        <v>94790.825000000012</v>
      </c>
      <c r="C229" s="311">
        <f t="shared" ref="C229:K229" si="23">AVERAGE(C95:C98)</f>
        <v>89277.875</v>
      </c>
      <c r="D229" s="311">
        <f t="shared" si="23"/>
        <v>111963.77500000001</v>
      </c>
      <c r="E229" s="311">
        <f t="shared" si="23"/>
        <v>87237.225000000006</v>
      </c>
      <c r="F229" s="311">
        <f t="shared" si="23"/>
        <v>102656.02500000001</v>
      </c>
      <c r="G229" s="311">
        <f t="shared" si="23"/>
        <v>84228.975000000006</v>
      </c>
      <c r="H229" s="311">
        <f t="shared" si="23"/>
        <v>95573.049999999988</v>
      </c>
      <c r="I229" s="311">
        <f t="shared" si="23"/>
        <v>72630.274999999994</v>
      </c>
      <c r="J229" s="311">
        <f t="shared" si="23"/>
        <v>94536.450000000012</v>
      </c>
      <c r="K229" s="311">
        <f t="shared" si="23"/>
        <v>101467.90000000001</v>
      </c>
    </row>
    <row r="230" spans="1:12" x14ac:dyDescent="0.2">
      <c r="A230" s="196" t="s">
        <v>26</v>
      </c>
      <c r="B230" s="311">
        <f>AVERAGE(B99:B102)</f>
        <v>102043.95000000001</v>
      </c>
      <c r="C230" s="311">
        <f t="shared" ref="C230:K230" si="24">AVERAGE(C99:C102)</f>
        <v>98157.625</v>
      </c>
      <c r="D230" s="311">
        <f t="shared" si="24"/>
        <v>127181.65</v>
      </c>
      <c r="E230" s="311">
        <f t="shared" si="24"/>
        <v>90852.325000000012</v>
      </c>
      <c r="F230" s="311">
        <f t="shared" si="24"/>
        <v>119068.22500000001</v>
      </c>
      <c r="G230" s="311">
        <f t="shared" si="24"/>
        <v>101541.72500000001</v>
      </c>
      <c r="H230" s="311">
        <f t="shared" si="24"/>
        <v>105713.95</v>
      </c>
      <c r="I230" s="311">
        <f t="shared" si="24"/>
        <v>76959.174999999988</v>
      </c>
      <c r="J230" s="311">
        <f t="shared" si="24"/>
        <v>114323.425</v>
      </c>
      <c r="K230" s="311">
        <f t="shared" si="24"/>
        <v>116443.375</v>
      </c>
    </row>
    <row r="231" spans="1:12" x14ac:dyDescent="0.2">
      <c r="A231" s="196" t="s">
        <v>7</v>
      </c>
      <c r="B231" s="311">
        <f>AVERAGE(B103:B106)</f>
        <v>106670.84999999999</v>
      </c>
      <c r="C231" s="311">
        <f t="shared" ref="C231:K231" si="25">AVERAGE(C103:C106)</f>
        <v>102195.27499999999</v>
      </c>
      <c r="D231" s="311">
        <f t="shared" si="25"/>
        <v>141932.27499999999</v>
      </c>
      <c r="E231" s="311">
        <f t="shared" si="25"/>
        <v>96716.125</v>
      </c>
      <c r="F231" s="311">
        <f t="shared" si="25"/>
        <v>136908.27499999999</v>
      </c>
      <c r="G231" s="311">
        <f t="shared" si="25"/>
        <v>117990.39999999999</v>
      </c>
      <c r="H231" s="311">
        <f t="shared" si="25"/>
        <v>111559.92499999999</v>
      </c>
      <c r="I231" s="311">
        <f t="shared" si="25"/>
        <v>84111.425000000003</v>
      </c>
      <c r="J231" s="311">
        <f t="shared" si="25"/>
        <v>133287.5</v>
      </c>
      <c r="K231" s="311">
        <f t="shared" si="25"/>
        <v>132031.6</v>
      </c>
    </row>
    <row r="232" spans="1:12" x14ac:dyDescent="0.2">
      <c r="A232" s="196" t="s">
        <v>8</v>
      </c>
      <c r="B232" s="311">
        <f>AVERAGE(B107:B110)</f>
        <v>112524.27499999999</v>
      </c>
      <c r="C232" s="311">
        <f t="shared" ref="C232:K232" si="26">AVERAGE(C107:C110)</f>
        <v>109690.875</v>
      </c>
      <c r="D232" s="311">
        <f t="shared" si="26"/>
        <v>144838.57500000001</v>
      </c>
      <c r="E232" s="311">
        <f t="shared" si="26"/>
        <v>105266.075</v>
      </c>
      <c r="F232" s="311">
        <f t="shared" si="26"/>
        <v>145664.97500000001</v>
      </c>
      <c r="G232" s="311">
        <f t="shared" si="26"/>
        <v>121584.34999999999</v>
      </c>
      <c r="H232" s="311">
        <f t="shared" si="26"/>
        <v>106902.875</v>
      </c>
      <c r="I232" s="311">
        <f t="shared" si="26"/>
        <v>91720.474999999991</v>
      </c>
      <c r="J232" s="311">
        <f t="shared" si="26"/>
        <v>138426.72500000001</v>
      </c>
      <c r="K232" s="311">
        <f t="shared" si="26"/>
        <v>137824.90000000002</v>
      </c>
    </row>
    <row r="233" spans="1:12" x14ac:dyDescent="0.2">
      <c r="A233" s="196" t="s">
        <v>9</v>
      </c>
      <c r="B233" s="311">
        <f>AVERAGE(B111:B114)</f>
        <v>133380.15</v>
      </c>
      <c r="C233" s="311">
        <f t="shared" ref="C233:K233" si="27">AVERAGE(C111:C114)</f>
        <v>117111.4</v>
      </c>
      <c r="D233" s="311">
        <f t="shared" si="27"/>
        <v>151811.42499999999</v>
      </c>
      <c r="E233" s="311">
        <f t="shared" si="27"/>
        <v>112359.85</v>
      </c>
      <c r="F233" s="311">
        <f t="shared" si="27"/>
        <v>149234.85</v>
      </c>
      <c r="G233" s="311">
        <f t="shared" si="27"/>
        <v>132627.29999999999</v>
      </c>
      <c r="H233" s="311">
        <f t="shared" si="27"/>
        <v>118585.52499999999</v>
      </c>
      <c r="I233" s="311">
        <f t="shared" si="27"/>
        <v>96158.024999999994</v>
      </c>
      <c r="J233" s="311">
        <f t="shared" si="27"/>
        <v>144840.125</v>
      </c>
      <c r="K233" s="311">
        <f t="shared" si="27"/>
        <v>144659.4</v>
      </c>
    </row>
    <row r="234" spans="1:12" x14ac:dyDescent="0.2">
      <c r="A234" s="196" t="s">
        <v>10</v>
      </c>
      <c r="B234" s="311">
        <f>AVERAGE(B115:B118)</f>
        <v>158504.67499999999</v>
      </c>
      <c r="C234" s="311">
        <f t="shared" ref="C234:K234" si="28">AVERAGE(C115:C118)</f>
        <v>130092.70000000001</v>
      </c>
      <c r="D234" s="311">
        <f t="shared" si="28"/>
        <v>169500.625</v>
      </c>
      <c r="E234" s="311">
        <f t="shared" si="28"/>
        <v>129559.47499999999</v>
      </c>
      <c r="F234" s="311">
        <f t="shared" si="28"/>
        <v>167409.35</v>
      </c>
      <c r="G234" s="311">
        <f t="shared" si="28"/>
        <v>149342.45000000001</v>
      </c>
      <c r="H234" s="311">
        <f t="shared" si="28"/>
        <v>125762.27499999999</v>
      </c>
      <c r="I234" s="311">
        <f t="shared" si="28"/>
        <v>112741.47500000001</v>
      </c>
      <c r="J234" s="311">
        <f t="shared" si="28"/>
        <v>156766.70000000001</v>
      </c>
      <c r="K234" s="311">
        <f t="shared" si="28"/>
        <v>160112.97500000001</v>
      </c>
    </row>
    <row r="235" spans="1:12" x14ac:dyDescent="0.2">
      <c r="A235" s="196" t="s">
        <v>11</v>
      </c>
      <c r="B235" s="311">
        <f>AVERAGE(B119:B122)</f>
        <v>154481.625</v>
      </c>
      <c r="C235" s="311">
        <f t="shared" ref="C235:K235" si="29">AVERAGE(C119:C122)</f>
        <v>139259</v>
      </c>
      <c r="D235" s="311">
        <f t="shared" si="29"/>
        <v>184448.45</v>
      </c>
      <c r="E235" s="311">
        <f t="shared" si="29"/>
        <v>140337</v>
      </c>
      <c r="F235" s="311">
        <f t="shared" si="29"/>
        <v>172377.3</v>
      </c>
      <c r="G235" s="311">
        <f t="shared" si="29"/>
        <v>160933.44999999998</v>
      </c>
      <c r="H235" s="311">
        <f t="shared" si="29"/>
        <v>144875.125</v>
      </c>
      <c r="I235" s="311">
        <f t="shared" si="29"/>
        <v>122039.77499999999</v>
      </c>
      <c r="J235" s="311">
        <f t="shared" si="29"/>
        <v>173451.97499999998</v>
      </c>
      <c r="K235" s="311">
        <f t="shared" si="29"/>
        <v>172276.4</v>
      </c>
    </row>
    <row r="236" spans="1:12" x14ac:dyDescent="0.2">
      <c r="A236" s="138" t="s">
        <v>12</v>
      </c>
      <c r="B236" s="54">
        <f>AVERAGE(B123:B126)</f>
        <v>163463.79999999999</v>
      </c>
      <c r="C236" s="54">
        <f t="shared" ref="C236:K236" si="30">AVERAGE(C123:C126)</f>
        <v>145293.375</v>
      </c>
      <c r="D236" s="54">
        <f t="shared" si="30"/>
        <v>192059.2</v>
      </c>
      <c r="E236" s="54">
        <f t="shared" si="30"/>
        <v>133658.35</v>
      </c>
      <c r="F236" s="54">
        <f t="shared" si="30"/>
        <v>176761.65</v>
      </c>
      <c r="G236" s="54">
        <f t="shared" si="30"/>
        <v>159682.77499999999</v>
      </c>
      <c r="H236" s="54">
        <f t="shared" si="30"/>
        <v>146049.17499999999</v>
      </c>
      <c r="I236" s="54">
        <f t="shared" si="30"/>
        <v>131930.25</v>
      </c>
      <c r="J236" s="54">
        <f t="shared" si="30"/>
        <v>192416</v>
      </c>
      <c r="K236" s="54">
        <f t="shared" si="30"/>
        <v>178485.55</v>
      </c>
    </row>
    <row r="237" spans="1:12" x14ac:dyDescent="0.2">
      <c r="A237" s="138" t="s">
        <v>13</v>
      </c>
      <c r="B237" s="54">
        <f>AVERAGE(B127:B130)</f>
        <v>180446.17499999999</v>
      </c>
      <c r="C237" s="54">
        <f t="shared" ref="C237:K237" si="31">AVERAGE(C127:C130)</f>
        <v>150505.5</v>
      </c>
      <c r="D237" s="54">
        <f t="shared" si="31"/>
        <v>204840.5</v>
      </c>
      <c r="E237" s="54">
        <f t="shared" si="31"/>
        <v>145688.92499999999</v>
      </c>
      <c r="F237" s="54">
        <f t="shared" si="31"/>
        <v>182946.42499999999</v>
      </c>
      <c r="G237" s="54">
        <f t="shared" si="31"/>
        <v>178637.44999999998</v>
      </c>
      <c r="H237" s="54">
        <f t="shared" si="31"/>
        <v>157114.77499999999</v>
      </c>
      <c r="I237" s="54">
        <f t="shared" si="31"/>
        <v>129623.75</v>
      </c>
      <c r="J237" s="54">
        <f t="shared" si="31"/>
        <v>224001.32500000001</v>
      </c>
      <c r="K237" s="54">
        <f t="shared" si="31"/>
        <v>194435.19999999998</v>
      </c>
    </row>
    <row r="238" spans="1:12" x14ac:dyDescent="0.2">
      <c r="A238" s="138" t="s">
        <v>14</v>
      </c>
      <c r="B238" s="54">
        <f>AVERAGE(B131:B134)</f>
        <v>198526.375</v>
      </c>
      <c r="C238" s="54">
        <f t="shared" ref="C238:K238" si="32">AVERAGE(C131:C134)</f>
        <v>182230.9</v>
      </c>
      <c r="D238" s="54">
        <f t="shared" si="32"/>
        <v>223434.1</v>
      </c>
      <c r="E238" s="54">
        <f t="shared" si="32"/>
        <v>169679.67499999999</v>
      </c>
      <c r="F238" s="54">
        <f t="shared" si="32"/>
        <v>209059.5</v>
      </c>
      <c r="G238" s="54">
        <f t="shared" si="32"/>
        <v>198743.57500000001</v>
      </c>
      <c r="H238" s="54">
        <f t="shared" si="32"/>
        <v>173665.55</v>
      </c>
      <c r="I238" s="54">
        <f t="shared" si="32"/>
        <v>160642.82500000001</v>
      </c>
      <c r="J238" s="54">
        <f t="shared" si="32"/>
        <v>274293.07500000001</v>
      </c>
      <c r="K238" s="54">
        <f t="shared" si="32"/>
        <v>221283.72500000001</v>
      </c>
    </row>
    <row r="239" spans="1:12" x14ac:dyDescent="0.2">
      <c r="A239" s="138" t="s">
        <v>15</v>
      </c>
      <c r="B239" s="54">
        <f>AVERAGE(B135:B138)</f>
        <v>188201</v>
      </c>
      <c r="C239" s="54">
        <f t="shared" ref="C239:K239" si="33">AVERAGE(C135:C138)</f>
        <v>178730.125</v>
      </c>
      <c r="D239" s="54">
        <f t="shared" si="33"/>
        <v>234805.72500000003</v>
      </c>
      <c r="E239" s="54">
        <f t="shared" si="33"/>
        <v>178725.97499999998</v>
      </c>
      <c r="F239" s="54">
        <f t="shared" si="33"/>
        <v>217193.25</v>
      </c>
      <c r="G239" s="54">
        <f t="shared" si="33"/>
        <v>198362.625</v>
      </c>
      <c r="H239" s="54">
        <f t="shared" si="33"/>
        <v>191026.6</v>
      </c>
      <c r="I239" s="54">
        <f t="shared" si="33"/>
        <v>161001.52499999999</v>
      </c>
      <c r="J239" s="54">
        <f t="shared" si="33"/>
        <v>292651.875</v>
      </c>
      <c r="K239" s="54">
        <f t="shared" si="33"/>
        <v>232127.3</v>
      </c>
    </row>
    <row r="240" spans="1:12" x14ac:dyDescent="0.2">
      <c r="A240" s="138" t="s">
        <v>16</v>
      </c>
      <c r="B240" s="54">
        <f>AVERAGE(B139:B142)</f>
        <v>216388.5</v>
      </c>
      <c r="C240" s="54">
        <f t="shared" ref="C240:K240" si="34">AVERAGE(C139:C142)</f>
        <v>194488.07499999998</v>
      </c>
      <c r="D240" s="54">
        <f t="shared" si="34"/>
        <v>280470.77500000002</v>
      </c>
      <c r="E240" s="54">
        <f t="shared" si="34"/>
        <v>204166.2</v>
      </c>
      <c r="F240" s="54">
        <f t="shared" si="34"/>
        <v>231578.74999999997</v>
      </c>
      <c r="G240" s="54">
        <f t="shared" si="34"/>
        <v>227711.8</v>
      </c>
      <c r="H240" s="54">
        <f t="shared" si="34"/>
        <v>226049.15</v>
      </c>
      <c r="I240" s="54">
        <f t="shared" si="34"/>
        <v>191463.95</v>
      </c>
      <c r="J240" s="54">
        <f t="shared" si="34"/>
        <v>326732.84999999998</v>
      </c>
      <c r="K240" s="54">
        <f t="shared" si="34"/>
        <v>271862.89999999997</v>
      </c>
    </row>
    <row r="241" spans="1:12" x14ac:dyDescent="0.2">
      <c r="A241" s="138" t="s">
        <v>17</v>
      </c>
      <c r="B241" s="54">
        <f>AVERAGE(B143:B146)</f>
        <v>252428.47499999998</v>
      </c>
      <c r="C241" s="54">
        <f t="shared" ref="C241:K241" si="35">AVERAGE(C143:C146)</f>
        <v>230397.57500000001</v>
      </c>
      <c r="D241" s="54">
        <f t="shared" si="35"/>
        <v>331652.52500000002</v>
      </c>
      <c r="E241" s="54">
        <f t="shared" si="35"/>
        <v>222099.82500000001</v>
      </c>
      <c r="F241" s="54">
        <f t="shared" si="35"/>
        <v>259258.17499999999</v>
      </c>
      <c r="G241" s="54">
        <f t="shared" si="35"/>
        <v>255319.82499999998</v>
      </c>
      <c r="H241" s="54">
        <f t="shared" si="35"/>
        <v>266840.44999999995</v>
      </c>
      <c r="I241" s="54">
        <f t="shared" si="35"/>
        <v>196780.62499999997</v>
      </c>
      <c r="J241" s="54">
        <f t="shared" si="35"/>
        <v>358934.1</v>
      </c>
      <c r="K241" s="54">
        <f t="shared" si="35"/>
        <v>310685.125</v>
      </c>
    </row>
    <row r="242" spans="1:12" x14ac:dyDescent="0.2">
      <c r="A242" s="138" t="s">
        <v>18</v>
      </c>
      <c r="B242" s="54">
        <f>AVERAGE(B147:B150)</f>
        <v>282801.72499999998</v>
      </c>
      <c r="C242" s="54">
        <f t="shared" ref="C242:K242" si="36">AVERAGE(C147:C150)</f>
        <v>258784.65000000002</v>
      </c>
      <c r="D242" s="54">
        <f t="shared" si="36"/>
        <v>403850.1</v>
      </c>
      <c r="E242" s="54">
        <f t="shared" si="36"/>
        <v>246187.1</v>
      </c>
      <c r="F242" s="54">
        <f t="shared" si="36"/>
        <v>295006.5</v>
      </c>
      <c r="G242" s="54">
        <f t="shared" si="36"/>
        <v>282757.7</v>
      </c>
      <c r="H242" s="54">
        <f t="shared" si="36"/>
        <v>292929.82499999995</v>
      </c>
      <c r="I242" s="54">
        <f t="shared" si="36"/>
        <v>223129.77499999999</v>
      </c>
      <c r="J242" s="54">
        <f t="shared" si="36"/>
        <v>402576.39999999997</v>
      </c>
      <c r="K242" s="54">
        <f t="shared" si="36"/>
        <v>358132.17499999999</v>
      </c>
    </row>
    <row r="243" spans="1:12" x14ac:dyDescent="0.2">
      <c r="A243" s="138" t="s">
        <v>19</v>
      </c>
      <c r="B243" s="54">
        <f>AVERAGE(B151:B154)</f>
        <v>334406.40000000002</v>
      </c>
      <c r="C243" s="54">
        <f t="shared" ref="C243:K243" si="37">AVERAGE(C151:C154)</f>
        <v>302720.97499999998</v>
      </c>
      <c r="D243" s="54">
        <f t="shared" si="37"/>
        <v>476560.3</v>
      </c>
      <c r="E243" s="54">
        <f t="shared" si="37"/>
        <v>300526.02499999997</v>
      </c>
      <c r="F243" s="54">
        <f t="shared" si="37"/>
        <v>413412.15</v>
      </c>
      <c r="G243" s="54">
        <f t="shared" si="37"/>
        <v>350261.92500000005</v>
      </c>
      <c r="H243" s="54">
        <f t="shared" si="37"/>
        <v>332859.47500000003</v>
      </c>
      <c r="I243" s="54">
        <f t="shared" si="37"/>
        <v>271295.5</v>
      </c>
      <c r="J243" s="54">
        <f t="shared" si="37"/>
        <v>480909.5</v>
      </c>
      <c r="K243" s="54">
        <f t="shared" si="37"/>
        <v>433968.5</v>
      </c>
    </row>
    <row r="244" spans="1:12" x14ac:dyDescent="0.2">
      <c r="A244" s="138" t="s">
        <v>20</v>
      </c>
      <c r="B244" s="54">
        <f>AVERAGE(B155:B158)</f>
        <v>437897.52500000002</v>
      </c>
      <c r="C244" s="54">
        <f t="shared" ref="C244:K244" si="38">AVERAGE(C155:C158)</f>
        <v>407577.2</v>
      </c>
      <c r="D244" s="54">
        <f t="shared" si="38"/>
        <v>608490</v>
      </c>
      <c r="E244" s="54">
        <f t="shared" si="38"/>
        <v>406224.77499999997</v>
      </c>
      <c r="F244" s="54">
        <f t="shared" si="38"/>
        <v>549496.32499999995</v>
      </c>
      <c r="G244" s="54">
        <f t="shared" si="38"/>
        <v>513437.35000000003</v>
      </c>
      <c r="H244" s="54">
        <f t="shared" si="38"/>
        <v>418427.8</v>
      </c>
      <c r="I244" s="54">
        <f t="shared" si="38"/>
        <v>367148.60000000003</v>
      </c>
      <c r="J244" s="54">
        <f t="shared" si="38"/>
        <v>646414.94999999995</v>
      </c>
      <c r="K244" s="54">
        <f t="shared" si="38"/>
        <v>573869.39999999991</v>
      </c>
    </row>
    <row r="245" spans="1:12" x14ac:dyDescent="0.2">
      <c r="A245" s="138" t="s">
        <v>21</v>
      </c>
      <c r="B245" s="54">
        <f>AVERAGE(B159:B162)</f>
        <v>566763.5</v>
      </c>
      <c r="C245" s="54">
        <f t="shared" ref="C245:K245" si="39">AVERAGE(C159:C162)</f>
        <v>528320.17500000005</v>
      </c>
      <c r="D245" s="54">
        <f t="shared" si="39"/>
        <v>732722.97499999998</v>
      </c>
      <c r="E245" s="54">
        <f t="shared" si="39"/>
        <v>490453.02500000002</v>
      </c>
      <c r="F245" s="54">
        <f t="shared" si="39"/>
        <v>683966.625</v>
      </c>
      <c r="G245" s="54">
        <f t="shared" si="39"/>
        <v>640829.54999999993</v>
      </c>
      <c r="H245" s="54">
        <f t="shared" si="39"/>
        <v>528060</v>
      </c>
      <c r="I245" s="54">
        <f t="shared" si="39"/>
        <v>438147.15</v>
      </c>
      <c r="J245" s="54">
        <f t="shared" si="39"/>
        <v>829324.29999999993</v>
      </c>
      <c r="K245" s="54">
        <f t="shared" si="39"/>
        <v>704204.55</v>
      </c>
    </row>
    <row r="246" spans="1:12" x14ac:dyDescent="0.2">
      <c r="A246" s="138" t="s">
        <v>22</v>
      </c>
      <c r="B246" s="54">
        <f>AVERAGE(B163:B166)</f>
        <v>704637.02500000002</v>
      </c>
      <c r="C246" s="54">
        <f t="shared" ref="C246:K246" si="40">AVERAGE(C163:C166)</f>
        <v>664165.625</v>
      </c>
      <c r="D246" s="54">
        <f t="shared" si="40"/>
        <v>852380.02499999991</v>
      </c>
      <c r="E246" s="54">
        <f t="shared" si="40"/>
        <v>570024.67500000005</v>
      </c>
      <c r="F246" s="54">
        <f t="shared" si="40"/>
        <v>817975.25</v>
      </c>
      <c r="G246" s="54">
        <f t="shared" si="40"/>
        <v>748986.17499999993</v>
      </c>
      <c r="H246" s="54">
        <f t="shared" si="40"/>
        <v>621959.85000000009</v>
      </c>
      <c r="I246" s="54">
        <f t="shared" si="40"/>
        <v>550708.39999999991</v>
      </c>
      <c r="J246" s="54">
        <f t="shared" si="40"/>
        <v>941915.97500000009</v>
      </c>
      <c r="K246" s="54">
        <f t="shared" si="40"/>
        <v>812027.67500000005</v>
      </c>
    </row>
    <row r="247" spans="1:12" x14ac:dyDescent="0.2">
      <c r="A247" s="138" t="s">
        <v>23</v>
      </c>
      <c r="B247" s="54">
        <f>AVERAGE(B167:B170)</f>
        <v>826775.55</v>
      </c>
      <c r="C247" s="54">
        <f t="shared" ref="C247:K247" si="41">AVERAGE(C167:C170)</f>
        <v>754884.82499999995</v>
      </c>
      <c r="D247" s="54">
        <f t="shared" si="41"/>
        <v>977045.55</v>
      </c>
      <c r="E247" s="54">
        <f t="shared" si="41"/>
        <v>696982.35</v>
      </c>
      <c r="F247" s="54">
        <f t="shared" si="41"/>
        <v>884591.82499999995</v>
      </c>
      <c r="G247" s="54">
        <f t="shared" si="41"/>
        <v>850387.3</v>
      </c>
      <c r="H247" s="54">
        <f t="shared" si="41"/>
        <v>715577.52499999991</v>
      </c>
      <c r="I247" s="54">
        <f t="shared" si="41"/>
        <v>620975.52500000002</v>
      </c>
      <c r="J247" s="54">
        <f t="shared" si="41"/>
        <v>1053873.95</v>
      </c>
      <c r="K247" s="54">
        <f t="shared" si="41"/>
        <v>930116.4</v>
      </c>
    </row>
    <row r="248" spans="1:12" x14ac:dyDescent="0.2">
      <c r="A248" s="138" t="s">
        <v>24</v>
      </c>
      <c r="B248" s="54">
        <f>AVERAGE(B171:B174)</f>
        <v>835869.8</v>
      </c>
      <c r="C248" s="54">
        <f t="shared" ref="C248:K248" si="42">AVERAGE(C171:C174)</f>
        <v>798090.45</v>
      </c>
      <c r="D248" s="54">
        <f t="shared" si="42"/>
        <v>993941.375</v>
      </c>
      <c r="E248" s="54">
        <f t="shared" si="42"/>
        <v>727401.60000000009</v>
      </c>
      <c r="F248" s="54">
        <f t="shared" si="42"/>
        <v>854280.7</v>
      </c>
      <c r="G248" s="54">
        <f t="shared" si="42"/>
        <v>865117.32499999995</v>
      </c>
      <c r="H248" s="54">
        <f t="shared" si="42"/>
        <v>789956.75</v>
      </c>
      <c r="I248" s="54">
        <f t="shared" si="42"/>
        <v>662792.44999999995</v>
      </c>
      <c r="J248" s="54">
        <f t="shared" si="42"/>
        <v>1102668.425</v>
      </c>
      <c r="K248" s="54">
        <f t="shared" si="42"/>
        <v>968302.95000000007</v>
      </c>
    </row>
    <row r="249" spans="1:12" x14ac:dyDescent="0.2">
      <c r="A249" s="138" t="s">
        <v>25</v>
      </c>
      <c r="B249" s="54">
        <f>AVERAGE(B175:B178)</f>
        <v>830819.14999999991</v>
      </c>
      <c r="C249" s="54">
        <f>AVERAGE(C175:C178)</f>
        <v>809523.82500000007</v>
      </c>
      <c r="D249" s="54">
        <f t="shared" ref="D249:K249" si="43">AVERAGE(D175:D178)</f>
        <v>1019484</v>
      </c>
      <c r="E249" s="54">
        <f t="shared" si="43"/>
        <v>749190.875</v>
      </c>
      <c r="F249" s="54">
        <f>AVERAGE(F175:F178)</f>
        <v>849037.52499999991</v>
      </c>
      <c r="G249" s="54">
        <f t="shared" si="43"/>
        <v>825122.875</v>
      </c>
      <c r="H249" s="54">
        <f t="shared" si="43"/>
        <v>785131.85</v>
      </c>
      <c r="I249" s="54">
        <f t="shared" si="43"/>
        <v>698089.2</v>
      </c>
      <c r="J249" s="54">
        <f t="shared" si="43"/>
        <v>1097748.8499999999</v>
      </c>
      <c r="K249" s="54">
        <f t="shared" si="43"/>
        <v>964837.79999999993</v>
      </c>
    </row>
    <row r="250" spans="1:12" x14ac:dyDescent="0.2">
      <c r="A250" s="138" t="s">
        <v>389</v>
      </c>
      <c r="B250" s="54">
        <f>AVERAGE(B179:B182)</f>
        <v>889958.85</v>
      </c>
      <c r="C250" s="54">
        <f>AVERAGE(C179:C182)</f>
        <v>854508.4</v>
      </c>
      <c r="D250" s="54">
        <f t="shared" ref="D250:K250" si="44">AVERAGE(D179:D182)</f>
        <v>1081911.5249999999</v>
      </c>
      <c r="E250" s="54">
        <f t="shared" si="44"/>
        <v>841190.52499999991</v>
      </c>
      <c r="F250" s="54">
        <f t="shared" si="44"/>
        <v>923280.54999999993</v>
      </c>
      <c r="G250" s="54">
        <f t="shared" si="44"/>
        <v>909437.1</v>
      </c>
      <c r="H250" s="54">
        <f t="shared" si="44"/>
        <v>838305.55</v>
      </c>
      <c r="I250" s="54">
        <f t="shared" si="44"/>
        <v>783057.67500000005</v>
      </c>
      <c r="J250" s="54">
        <f t="shared" si="44"/>
        <v>1176063.6499999999</v>
      </c>
      <c r="K250" s="54">
        <f t="shared" si="44"/>
        <v>1036404.6000000001</v>
      </c>
    </row>
    <row r="251" spans="1:12" x14ac:dyDescent="0.2">
      <c r="A251" s="138" t="s">
        <v>421</v>
      </c>
      <c r="B251" s="54">
        <f>AVERAGE(B183:B186)</f>
        <v>879052.45000000007</v>
      </c>
      <c r="C251" s="54">
        <f t="shared" ref="C251:H251" si="45">AVERAGE(C183:C186)</f>
        <v>903287.60000000009</v>
      </c>
      <c r="D251" s="54">
        <f t="shared" si="45"/>
        <v>1116259.2</v>
      </c>
      <c r="E251" s="54">
        <f t="shared" si="45"/>
        <v>894207.57499999995</v>
      </c>
      <c r="F251" s="54">
        <f>AVERAGE(F183:F186)</f>
        <v>964783.125</v>
      </c>
      <c r="G251" s="54">
        <f t="shared" si="45"/>
        <v>894551.85</v>
      </c>
      <c r="H251" s="54">
        <f t="shared" si="45"/>
        <v>844615.67500000005</v>
      </c>
      <c r="I251" s="54">
        <f>AVERAGE(I183:I186)</f>
        <v>776367.5</v>
      </c>
      <c r="J251" s="54">
        <f>AVERAGE(J183:J186)</f>
        <v>1159011.5249999999</v>
      </c>
      <c r="K251" s="54">
        <f>AVERAGE(K183:K186)</f>
        <v>1054604</v>
      </c>
    </row>
    <row r="252" spans="1:12" x14ac:dyDescent="0.2">
      <c r="A252" s="138" t="s">
        <v>456</v>
      </c>
      <c r="B252" s="54">
        <f t="shared" ref="B252:K252" si="46">AVERAGE(B187:B190)</f>
        <v>931738.54999999993</v>
      </c>
      <c r="C252" s="54">
        <f t="shared" si="46"/>
        <v>929681.84999999986</v>
      </c>
      <c r="D252" s="54">
        <f t="shared" si="46"/>
        <v>1100525.3500000001</v>
      </c>
      <c r="E252" s="54">
        <f t="shared" si="46"/>
        <v>871014.65</v>
      </c>
      <c r="F252" s="54">
        <f t="shared" si="46"/>
        <v>936616.15000000014</v>
      </c>
      <c r="G252" s="54">
        <f t="shared" si="46"/>
        <v>901436.72499999998</v>
      </c>
      <c r="H252" s="54">
        <f t="shared" si="46"/>
        <v>871993.22500000009</v>
      </c>
      <c r="I252" s="54">
        <f t="shared" si="46"/>
        <v>869070.42499999993</v>
      </c>
      <c r="J252" s="54">
        <f t="shared" si="46"/>
        <v>1194353.875</v>
      </c>
      <c r="K252" s="54">
        <f t="shared" si="46"/>
        <v>1061381.4750000001</v>
      </c>
    </row>
    <row r="253" spans="1:12" x14ac:dyDescent="0.2">
      <c r="A253" s="138" t="s">
        <v>480</v>
      </c>
      <c r="B253" s="235">
        <f>AVERAGE(B191:B194)</f>
        <v>1013542.5</v>
      </c>
      <c r="C253" s="235">
        <f t="shared" ref="C253:K253" si="47">AVERAGE(C191:C194)</f>
        <v>1031063</v>
      </c>
      <c r="D253" s="235">
        <f t="shared" si="47"/>
        <v>1202481.0249999999</v>
      </c>
      <c r="E253" s="235">
        <f t="shared" si="47"/>
        <v>945088.22500000009</v>
      </c>
      <c r="F253" s="235">
        <f t="shared" si="47"/>
        <v>1086615.5249999999</v>
      </c>
      <c r="G253" s="235">
        <f t="shared" si="47"/>
        <v>963033.55</v>
      </c>
      <c r="H253" s="235">
        <f t="shared" si="47"/>
        <v>919273.57499999995</v>
      </c>
      <c r="I253" s="235">
        <f t="shared" si="47"/>
        <v>998315.57500000007</v>
      </c>
      <c r="J253" s="235">
        <f t="shared" si="47"/>
        <v>1292924.375</v>
      </c>
      <c r="K253" s="235">
        <f t="shared" si="47"/>
        <v>1167270.9500000002</v>
      </c>
    </row>
    <row r="254" spans="1:12" x14ac:dyDescent="0.2">
      <c r="A254" s="196" t="s">
        <v>508</v>
      </c>
      <c r="B254" s="235">
        <f>AVERAGE(B195:B198)</f>
        <v>1066813.625</v>
      </c>
      <c r="C254" s="235">
        <f t="shared" ref="C254:K254" si="48">AVERAGE(C195:C198)</f>
        <v>1092614.7249999999</v>
      </c>
      <c r="D254" s="235">
        <f t="shared" si="48"/>
        <v>1321560.45</v>
      </c>
      <c r="E254" s="235">
        <f t="shared" si="48"/>
        <v>1050354.4750000001</v>
      </c>
      <c r="F254" s="235">
        <f t="shared" si="48"/>
        <v>1179378.575</v>
      </c>
      <c r="G254" s="235">
        <f t="shared" si="48"/>
        <v>1010597.925</v>
      </c>
      <c r="H254" s="235">
        <f t="shared" si="48"/>
        <v>951894.14999999991</v>
      </c>
      <c r="I254" s="235">
        <f t="shared" si="48"/>
        <v>1077736.1499999999</v>
      </c>
      <c r="J254" s="235">
        <f t="shared" si="48"/>
        <v>1444534.5750000002</v>
      </c>
      <c r="K254" s="235">
        <f t="shared" si="48"/>
        <v>1276331.6749999998</v>
      </c>
    </row>
    <row r="255" spans="1:12" x14ac:dyDescent="0.2">
      <c r="A255" s="196" t="s">
        <v>552</v>
      </c>
      <c r="B255" s="235">
        <f>AVERAGE(B199:B202)</f>
        <v>1105961.175</v>
      </c>
      <c r="C255" s="235">
        <f t="shared" ref="C255:K255" si="49">AVERAGE(C199:C202)</f>
        <v>1069369.5</v>
      </c>
      <c r="D255" s="235">
        <f t="shared" si="49"/>
        <v>1408841.0999999999</v>
      </c>
      <c r="E255" s="235">
        <f t="shared" si="49"/>
        <v>1060663.875</v>
      </c>
      <c r="F255" s="235">
        <f t="shared" si="49"/>
        <v>1229089.375</v>
      </c>
      <c r="G255" s="235">
        <f t="shared" si="49"/>
        <v>1073619.9750000001</v>
      </c>
      <c r="H255" s="235">
        <f t="shared" si="49"/>
        <v>962872.54999999993</v>
      </c>
      <c r="I255" s="235">
        <f t="shared" si="49"/>
        <v>1109220.0250000001</v>
      </c>
      <c r="J255" s="235">
        <f t="shared" si="49"/>
        <v>1569009.6</v>
      </c>
      <c r="K255" s="235">
        <f t="shared" si="49"/>
        <v>1354214.375</v>
      </c>
      <c r="L255" s="235"/>
    </row>
    <row r="256" spans="1:12" x14ac:dyDescent="0.2">
      <c r="A256" s="196"/>
      <c r="B256" s="235"/>
      <c r="C256" s="235"/>
      <c r="D256" s="235"/>
      <c r="E256" s="235"/>
      <c r="F256" s="235"/>
      <c r="G256" s="235"/>
      <c r="H256" s="235"/>
      <c r="I256" s="235"/>
      <c r="J256" s="235"/>
      <c r="K256" s="235"/>
    </row>
    <row r="257" spans="1:11" x14ac:dyDescent="0.2">
      <c r="A257" s="196" t="s">
        <v>581</v>
      </c>
      <c r="B257" s="312">
        <f>(B207-B206)/B207*100</f>
        <v>-14.036204754668496</v>
      </c>
      <c r="C257" s="312" t="e">
        <f t="shared" ref="C257:K257" si="50">(C207-C206)/C207*100</f>
        <v>#DIV/0!</v>
      </c>
      <c r="D257" s="312">
        <f t="shared" si="50"/>
        <v>15.374860658641746</v>
      </c>
      <c r="E257" s="312">
        <f t="shared" si="50"/>
        <v>6.4529047076222881</v>
      </c>
      <c r="F257" s="312">
        <f t="shared" si="50"/>
        <v>12.130293609076046</v>
      </c>
      <c r="G257" s="312">
        <f t="shared" si="50"/>
        <v>13.53104657545135</v>
      </c>
      <c r="H257" s="312">
        <f t="shared" si="50"/>
        <v>9.5927812739320206</v>
      </c>
      <c r="I257" s="312" t="e">
        <f t="shared" si="50"/>
        <v>#DIV/0!</v>
      </c>
      <c r="J257" s="312">
        <f t="shared" si="50"/>
        <v>15.86140842372436</v>
      </c>
      <c r="K257" s="312">
        <f t="shared" si="50"/>
        <v>15.766297047843903</v>
      </c>
    </row>
    <row r="258" spans="1:11" x14ac:dyDescent="0.2">
      <c r="A258" s="196" t="s">
        <v>582</v>
      </c>
      <c r="B258" s="312">
        <f t="shared" ref="B258:K258" si="51">(B208-B207)/B208*100</f>
        <v>5.3701734983250047</v>
      </c>
      <c r="C258" s="312" t="e">
        <f t="shared" si="51"/>
        <v>#DIV/0!</v>
      </c>
      <c r="D258" s="312">
        <f t="shared" si="51"/>
        <v>12.169205752266974</v>
      </c>
      <c r="E258" s="312">
        <f t="shared" si="51"/>
        <v>-15.43661916711917</v>
      </c>
      <c r="F258" s="312">
        <f t="shared" si="51"/>
        <v>5.2071155874201969</v>
      </c>
      <c r="G258" s="312">
        <f t="shared" si="51"/>
        <v>0.61830173124482957</v>
      </c>
      <c r="H258" s="312">
        <f t="shared" si="51"/>
        <v>35.21506536088701</v>
      </c>
      <c r="I258" s="312" t="e">
        <f t="shared" si="51"/>
        <v>#DIV/0!</v>
      </c>
      <c r="J258" s="312">
        <f t="shared" si="51"/>
        <v>7.6991420349816462</v>
      </c>
      <c r="K258" s="312">
        <f t="shared" si="51"/>
        <v>4.3186168230631212</v>
      </c>
    </row>
    <row r="259" spans="1:11" x14ac:dyDescent="0.2">
      <c r="A259" s="196" t="s">
        <v>583</v>
      </c>
      <c r="B259" s="312">
        <f t="shared" ref="B259:K259" si="52">(B209-B208)/B209*100</f>
        <v>11.850295655458112</v>
      </c>
      <c r="C259" s="312" t="e">
        <f t="shared" si="52"/>
        <v>#DIV/0!</v>
      </c>
      <c r="D259" s="312">
        <f t="shared" si="52"/>
        <v>0.26059605907600453</v>
      </c>
      <c r="E259" s="312">
        <f t="shared" si="52"/>
        <v>34.530169100691779</v>
      </c>
      <c r="F259" s="312">
        <f t="shared" si="52"/>
        <v>18.621143879770887</v>
      </c>
      <c r="G259" s="312">
        <f t="shared" si="52"/>
        <v>8.8462403815866502</v>
      </c>
      <c r="H259" s="312">
        <f t="shared" si="52"/>
        <v>26.610268435790118</v>
      </c>
      <c r="I259" s="312" t="e">
        <f t="shared" si="52"/>
        <v>#DIV/0!</v>
      </c>
      <c r="J259" s="312">
        <f t="shared" si="52"/>
        <v>17.598765982943025</v>
      </c>
      <c r="K259" s="312">
        <f t="shared" si="52"/>
        <v>10.359867068775385</v>
      </c>
    </row>
    <row r="260" spans="1:11" x14ac:dyDescent="0.2">
      <c r="A260" s="196" t="s">
        <v>584</v>
      </c>
      <c r="B260" s="312">
        <f t="shared" ref="B260:K260" si="53">(B210-B209)/B210*100</f>
        <v>9.348178232949083</v>
      </c>
      <c r="C260" s="312" t="e">
        <f t="shared" si="53"/>
        <v>#DIV/0!</v>
      </c>
      <c r="D260" s="312">
        <f t="shared" si="53"/>
        <v>17.016251122879098</v>
      </c>
      <c r="E260" s="312">
        <f t="shared" si="53"/>
        <v>-14.94117473826806</v>
      </c>
      <c r="F260" s="312">
        <f t="shared" si="53"/>
        <v>6.4939993063860637</v>
      </c>
      <c r="G260" s="312">
        <f t="shared" si="53"/>
        <v>10.515613360446141</v>
      </c>
      <c r="H260" s="312">
        <f t="shared" si="53"/>
        <v>-13.205835308455018</v>
      </c>
      <c r="I260" s="312" t="e">
        <f t="shared" si="53"/>
        <v>#DIV/0!</v>
      </c>
      <c r="J260" s="312">
        <f t="shared" si="53"/>
        <v>6.6365941037146312</v>
      </c>
      <c r="K260" s="312">
        <f t="shared" si="53"/>
        <v>12.677519916868734</v>
      </c>
    </row>
    <row r="261" spans="1:11" x14ac:dyDescent="0.2">
      <c r="A261" s="196" t="s">
        <v>585</v>
      </c>
      <c r="B261" s="312">
        <f t="shared" ref="B261:K261" si="54">(B211-B210)/B211*100</f>
        <v>-4.0651040158907605</v>
      </c>
      <c r="C261" s="312" t="e">
        <f t="shared" si="54"/>
        <v>#DIV/0!</v>
      </c>
      <c r="D261" s="312">
        <f t="shared" si="54"/>
        <v>0.83520344359844267</v>
      </c>
      <c r="E261" s="312">
        <f t="shared" si="54"/>
        <v>10.45285830130338</v>
      </c>
      <c r="F261" s="312">
        <f t="shared" si="54"/>
        <v>8.8186580222859412</v>
      </c>
      <c r="G261" s="312">
        <f t="shared" si="54"/>
        <v>19.336686387649682</v>
      </c>
      <c r="H261" s="312">
        <f t="shared" si="54"/>
        <v>4.919464431011197</v>
      </c>
      <c r="I261" s="312" t="e">
        <f t="shared" si="54"/>
        <v>#DIV/0!</v>
      </c>
      <c r="J261" s="312">
        <f t="shared" si="54"/>
        <v>10.102197412507019</v>
      </c>
      <c r="K261" s="312">
        <f t="shared" si="54"/>
        <v>6.5607534816159303</v>
      </c>
    </row>
    <row r="262" spans="1:11" x14ac:dyDescent="0.2">
      <c r="A262" s="196" t="s">
        <v>586</v>
      </c>
      <c r="B262" s="312">
        <f t="shared" ref="B262:K262" si="55">(B212-B211)/B212*100</f>
        <v>22.781852103412405</v>
      </c>
      <c r="C262" s="312" t="e">
        <f t="shared" si="55"/>
        <v>#DIV/0!</v>
      </c>
      <c r="D262" s="312">
        <f t="shared" si="55"/>
        <v>7.182886655459364</v>
      </c>
      <c r="E262" s="312">
        <f t="shared" si="55"/>
        <v>6.5638349970585752</v>
      </c>
      <c r="F262" s="312">
        <f t="shared" si="55"/>
        <v>-1.0858300256728921</v>
      </c>
      <c r="G262" s="312">
        <f t="shared" si="55"/>
        <v>-2.955624665596571</v>
      </c>
      <c r="H262" s="312">
        <f t="shared" si="55"/>
        <v>9.0078862855382003</v>
      </c>
      <c r="I262" s="312" t="e">
        <f t="shared" si="55"/>
        <v>#DIV/0!</v>
      </c>
      <c r="J262" s="312">
        <f t="shared" si="55"/>
        <v>7.9496400853214482</v>
      </c>
      <c r="K262" s="312">
        <f t="shared" si="55"/>
        <v>5.2242332801051834</v>
      </c>
    </row>
    <row r="263" spans="1:11" x14ac:dyDescent="0.2">
      <c r="A263" s="196" t="s">
        <v>587</v>
      </c>
      <c r="B263" s="312">
        <f t="shared" ref="B263:K263" si="56">(B213-B212)/B213*100</f>
        <v>15.689296235299583</v>
      </c>
      <c r="C263" s="312" t="e">
        <f t="shared" si="56"/>
        <v>#DIV/0!</v>
      </c>
      <c r="D263" s="312">
        <f t="shared" si="56"/>
        <v>13.43283768852586</v>
      </c>
      <c r="E263" s="312">
        <f t="shared" si="56"/>
        <v>20.629103941250378</v>
      </c>
      <c r="F263" s="312">
        <f t="shared" si="56"/>
        <v>13.921949919427867</v>
      </c>
      <c r="G263" s="312">
        <f t="shared" si="56"/>
        <v>16.321316741612975</v>
      </c>
      <c r="H263" s="312">
        <f t="shared" si="56"/>
        <v>14.603611759818468</v>
      </c>
      <c r="I263" s="312" t="e">
        <f t="shared" si="56"/>
        <v>#DIV/0!</v>
      </c>
      <c r="J263" s="312">
        <f t="shared" si="56"/>
        <v>1.7968076404395141</v>
      </c>
      <c r="K263" s="312">
        <f t="shared" si="56"/>
        <v>13.262042977899997</v>
      </c>
    </row>
    <row r="264" spans="1:11" x14ac:dyDescent="0.2">
      <c r="A264" s="196" t="s">
        <v>588</v>
      </c>
      <c r="B264" s="312">
        <f t="shared" ref="B264:K264" si="57">(B214-B213)/B214*100</f>
        <v>4.8311791520877598</v>
      </c>
      <c r="C264" s="312">
        <f t="shared" si="57"/>
        <v>-23.401855428253214</v>
      </c>
      <c r="D264" s="312">
        <f t="shared" si="57"/>
        <v>8.8210160015973003</v>
      </c>
      <c r="E264" s="312">
        <f t="shared" si="57"/>
        <v>-2.2030504159373994</v>
      </c>
      <c r="F264" s="312">
        <f t="shared" si="57"/>
        <v>10.890159428257306</v>
      </c>
      <c r="G264" s="312">
        <f t="shared" si="57"/>
        <v>-2.9027948146484404</v>
      </c>
      <c r="H264" s="312">
        <f t="shared" si="57"/>
        <v>21.077058525396186</v>
      </c>
      <c r="I264" s="312" t="e">
        <f t="shared" si="57"/>
        <v>#DIV/0!</v>
      </c>
      <c r="J264" s="312">
        <f t="shared" si="57"/>
        <v>11.336636999013797</v>
      </c>
      <c r="K264" s="312">
        <f t="shared" si="57"/>
        <v>7.6353246203502829</v>
      </c>
    </row>
    <row r="265" spans="1:11" x14ac:dyDescent="0.2">
      <c r="A265" s="196" t="s">
        <v>589</v>
      </c>
      <c r="B265" s="312">
        <f t="shared" ref="B265:K265" si="58">(B215-B214)/B215*100</f>
        <v>9.755660255197073</v>
      </c>
      <c r="C265" s="312">
        <f t="shared" si="58"/>
        <v>20.929461296179362</v>
      </c>
      <c r="D265" s="312">
        <f t="shared" si="58"/>
        <v>9.1862796396359059</v>
      </c>
      <c r="E265" s="312">
        <f t="shared" si="58"/>
        <v>13.379950201757534</v>
      </c>
      <c r="F265" s="312">
        <f t="shared" si="58"/>
        <v>6.4582384116721885</v>
      </c>
      <c r="G265" s="312">
        <f t="shared" si="58"/>
        <v>11.429453125597739</v>
      </c>
      <c r="H265" s="312">
        <f t="shared" si="58"/>
        <v>-5.467430448211906</v>
      </c>
      <c r="I265" s="312">
        <f t="shared" si="58"/>
        <v>48.478370022768395</v>
      </c>
      <c r="J265" s="312">
        <f t="shared" si="58"/>
        <v>-3.983994720958596</v>
      </c>
      <c r="K265" s="312">
        <f t="shared" si="58"/>
        <v>8.327791030200089</v>
      </c>
    </row>
    <row r="266" spans="1:11" x14ac:dyDescent="0.2">
      <c r="A266" s="196" t="s">
        <v>590</v>
      </c>
      <c r="B266" s="312">
        <f t="shared" ref="B266:K266" si="59">(B216-B215)/B216*100</f>
        <v>9.7325280026255161</v>
      </c>
      <c r="C266" s="312">
        <f t="shared" si="59"/>
        <v>34.170549940671634</v>
      </c>
      <c r="D266" s="312">
        <f t="shared" si="59"/>
        <v>4.7831628877940107</v>
      </c>
      <c r="E266" s="312">
        <f t="shared" si="59"/>
        <v>7.3892835095764555</v>
      </c>
      <c r="F266" s="312">
        <f t="shared" si="59"/>
        <v>8.9345556652424047</v>
      </c>
      <c r="G266" s="312">
        <f t="shared" si="59"/>
        <v>9.0324661163620394</v>
      </c>
      <c r="H266" s="312">
        <f t="shared" si="59"/>
        <v>11.915082616546597</v>
      </c>
      <c r="I266" s="312">
        <f t="shared" si="59"/>
        <v>43.90434224220013</v>
      </c>
      <c r="J266" s="312">
        <f t="shared" si="59"/>
        <v>10.04112943797408</v>
      </c>
      <c r="K266" s="312">
        <f t="shared" si="59"/>
        <v>5.7039325899799582</v>
      </c>
    </row>
    <row r="267" spans="1:11" x14ac:dyDescent="0.2">
      <c r="A267" s="196" t="s">
        <v>591</v>
      </c>
      <c r="B267" s="312">
        <f t="shared" ref="B267:K267" si="60">(B217-B216)/B217*100</f>
        <v>-2.3086007076320674</v>
      </c>
      <c r="C267" s="312">
        <f t="shared" si="60"/>
        <v>3.2365789033967522</v>
      </c>
      <c r="D267" s="312">
        <f t="shared" si="60"/>
        <v>1.0998253471104331</v>
      </c>
      <c r="E267" s="312">
        <f t="shared" si="60"/>
        <v>2.1995362175661137</v>
      </c>
      <c r="F267" s="312">
        <f t="shared" si="60"/>
        <v>-5.5552424876049864</v>
      </c>
      <c r="G267" s="312">
        <f t="shared" si="60"/>
        <v>1.6057990930642061</v>
      </c>
      <c r="H267" s="312">
        <f t="shared" si="60"/>
        <v>-4.319513068929143</v>
      </c>
      <c r="I267" s="312">
        <f t="shared" si="60"/>
        <v>-34.703926371438172</v>
      </c>
      <c r="J267" s="312">
        <f t="shared" si="60"/>
        <v>10.096547631435525</v>
      </c>
      <c r="K267" s="312">
        <f t="shared" si="60"/>
        <v>1.850987246404566</v>
      </c>
    </row>
    <row r="268" spans="1:11" x14ac:dyDescent="0.2">
      <c r="A268" s="196" t="s">
        <v>592</v>
      </c>
      <c r="B268" s="312">
        <f t="shared" ref="B268:K268" si="61">(B218-B217)/B218*100</f>
        <v>7.6010250721949069</v>
      </c>
      <c r="C268" s="312">
        <f t="shared" si="61"/>
        <v>33.911976235886897</v>
      </c>
      <c r="D268" s="312">
        <f t="shared" si="61"/>
        <v>3.9516201586421009</v>
      </c>
      <c r="E268" s="312">
        <f t="shared" si="61"/>
        <v>4.3976091578362508</v>
      </c>
      <c r="F268" s="312">
        <f t="shared" si="61"/>
        <v>-1.0660194679194925</v>
      </c>
      <c r="G268" s="312">
        <f t="shared" si="61"/>
        <v>7.6823462719404629</v>
      </c>
      <c r="H268" s="312">
        <f t="shared" si="61"/>
        <v>12.730484622574156</v>
      </c>
      <c r="I268" s="312">
        <f t="shared" si="61"/>
        <v>-16.581773166050002</v>
      </c>
      <c r="J268" s="312">
        <f t="shared" si="61"/>
        <v>-0.32248428664305229</v>
      </c>
      <c r="K268" s="312">
        <f t="shared" si="61"/>
        <v>4.1591610541895658</v>
      </c>
    </row>
    <row r="269" spans="1:11" x14ac:dyDescent="0.2">
      <c r="A269" s="196" t="s">
        <v>593</v>
      </c>
      <c r="B269" s="312">
        <f t="shared" ref="B269:K269" si="62">(B219-B218)/B219*100</f>
        <v>6.4747143420700866</v>
      </c>
      <c r="C269" s="312">
        <f t="shared" si="62"/>
        <v>-34.249868163845335</v>
      </c>
      <c r="D269" s="312">
        <f t="shared" si="62"/>
        <v>12.158024935274467</v>
      </c>
      <c r="E269" s="312">
        <f t="shared" si="62"/>
        <v>13.727511123182779</v>
      </c>
      <c r="F269" s="312">
        <f t="shared" si="62"/>
        <v>11.450369522306262</v>
      </c>
      <c r="G269" s="312">
        <f t="shared" si="62"/>
        <v>11.32209635989711</v>
      </c>
      <c r="H269" s="312">
        <f t="shared" si="62"/>
        <v>19.839778389034237</v>
      </c>
      <c r="I269" s="312">
        <f t="shared" si="62"/>
        <v>37.283220858253486</v>
      </c>
      <c r="J269" s="312">
        <f t="shared" si="62"/>
        <v>14.882642283968806</v>
      </c>
      <c r="K269" s="312">
        <f t="shared" si="62"/>
        <v>10.701472479171342</v>
      </c>
    </row>
    <row r="270" spans="1:11" x14ac:dyDescent="0.2">
      <c r="A270" s="196" t="s">
        <v>594</v>
      </c>
      <c r="B270" s="312">
        <f t="shared" ref="B270:K270" si="63">(B220-B219)/B220*100</f>
        <v>4.5710747359577439</v>
      </c>
      <c r="C270" s="312">
        <f t="shared" si="63"/>
        <v>27.005777058415227</v>
      </c>
      <c r="D270" s="312">
        <f t="shared" si="63"/>
        <v>23.493834764897294</v>
      </c>
      <c r="E270" s="312">
        <f t="shared" si="63"/>
        <v>10.343642985269334</v>
      </c>
      <c r="F270" s="312">
        <f t="shared" si="63"/>
        <v>21.666970459549685</v>
      </c>
      <c r="G270" s="312">
        <f t="shared" si="63"/>
        <v>7.4878980671484285</v>
      </c>
      <c r="H270" s="312">
        <f t="shared" si="63"/>
        <v>20.801449887288655</v>
      </c>
      <c r="I270" s="312">
        <f t="shared" si="63"/>
        <v>-5.2043831794570607</v>
      </c>
      <c r="J270" s="312">
        <f t="shared" si="63"/>
        <v>17.141070117721842</v>
      </c>
      <c r="K270" s="312">
        <f t="shared" si="63"/>
        <v>19.244002366371035</v>
      </c>
    </row>
    <row r="271" spans="1:11" x14ac:dyDescent="0.2">
      <c r="A271" s="196" t="s">
        <v>595</v>
      </c>
      <c r="B271" s="312">
        <f t="shared" ref="B271:K271" si="64">(B221-B220)/B221*100</f>
        <v>30.138521771965731</v>
      </c>
      <c r="C271" s="312">
        <f t="shared" si="64"/>
        <v>30.537109500839737</v>
      </c>
      <c r="D271" s="312">
        <f t="shared" si="64"/>
        <v>28.937036771814235</v>
      </c>
      <c r="E271" s="312">
        <f t="shared" si="64"/>
        <v>23.731666358964031</v>
      </c>
      <c r="F271" s="312">
        <f t="shared" si="64"/>
        <v>26.564414149161585</v>
      </c>
      <c r="G271" s="312">
        <f t="shared" si="64"/>
        <v>29.59161750483706</v>
      </c>
      <c r="H271" s="312">
        <f t="shared" si="64"/>
        <v>20.269116323858931</v>
      </c>
      <c r="I271" s="312">
        <f t="shared" si="64"/>
        <v>26.449980694824315</v>
      </c>
      <c r="J271" s="312">
        <f t="shared" si="64"/>
        <v>26.011521722832516</v>
      </c>
      <c r="K271" s="312">
        <f t="shared" si="64"/>
        <v>27.690812739346377</v>
      </c>
    </row>
    <row r="272" spans="1:11" x14ac:dyDescent="0.2">
      <c r="A272" s="196" t="s">
        <v>596</v>
      </c>
      <c r="B272" s="312">
        <f t="shared" ref="B272:K272" si="65">(B222-B221)/B222*100</f>
        <v>29.295928887023649</v>
      </c>
      <c r="C272" s="312">
        <f t="shared" si="65"/>
        <v>17.659635233149629</v>
      </c>
      <c r="D272" s="312">
        <f t="shared" si="65"/>
        <v>14.109377612821012</v>
      </c>
      <c r="E272" s="312">
        <f t="shared" si="65"/>
        <v>14.684570696126537</v>
      </c>
      <c r="F272" s="312">
        <f t="shared" si="65"/>
        <v>18.692523164538049</v>
      </c>
      <c r="G272" s="312">
        <f t="shared" si="65"/>
        <v>15.976048430895057</v>
      </c>
      <c r="H272" s="312">
        <f t="shared" si="65"/>
        <v>12.267695381185643</v>
      </c>
      <c r="I272" s="312">
        <f t="shared" si="65"/>
        <v>13.953385715546926</v>
      </c>
      <c r="J272" s="312">
        <f t="shared" si="65"/>
        <v>17.228886940465742</v>
      </c>
      <c r="K272" s="312">
        <f t="shared" si="65"/>
        <v>16.819951702461271</v>
      </c>
    </row>
    <row r="273" spans="1:11" x14ac:dyDescent="0.2">
      <c r="A273" s="196" t="s">
        <v>597</v>
      </c>
      <c r="B273" s="312">
        <f t="shared" ref="B273:K273" si="66">(B223-B222)/B223*100</f>
        <v>8.5866433512837173</v>
      </c>
      <c r="C273" s="312">
        <f t="shared" si="66"/>
        <v>12.484460923163352</v>
      </c>
      <c r="D273" s="312">
        <f t="shared" si="66"/>
        <v>16.663409689688056</v>
      </c>
      <c r="E273" s="312">
        <f t="shared" si="66"/>
        <v>15.558253703028191</v>
      </c>
      <c r="F273" s="312">
        <f t="shared" si="66"/>
        <v>15.504419159469812</v>
      </c>
      <c r="G273" s="312">
        <f t="shared" si="66"/>
        <v>21.322462886151197</v>
      </c>
      <c r="H273" s="312">
        <f t="shared" si="66"/>
        <v>13.136019023997337</v>
      </c>
      <c r="I273" s="312">
        <f t="shared" si="66"/>
        <v>17.249321347001246</v>
      </c>
      <c r="J273" s="312">
        <f t="shared" si="66"/>
        <v>21.423753095271763</v>
      </c>
      <c r="K273" s="312">
        <f t="shared" si="66"/>
        <v>16.85804268911642</v>
      </c>
    </row>
    <row r="274" spans="1:11" x14ac:dyDescent="0.2">
      <c r="A274" s="196" t="s">
        <v>598</v>
      </c>
      <c r="B274" s="312">
        <f t="shared" ref="B274:K274" si="67">(B224-B223)/B224*100</f>
        <v>12.719042219792259</v>
      </c>
      <c r="C274" s="312">
        <f t="shared" si="67"/>
        <v>7.1698252807411063</v>
      </c>
      <c r="D274" s="312">
        <f t="shared" si="67"/>
        <v>7.6060420213634998</v>
      </c>
      <c r="E274" s="312">
        <f t="shared" si="67"/>
        <v>5.4751428776843563</v>
      </c>
      <c r="F274" s="312">
        <f t="shared" si="67"/>
        <v>12.10334552953597</v>
      </c>
      <c r="G274" s="312">
        <f t="shared" si="67"/>
        <v>11.203045986333512</v>
      </c>
      <c r="H274" s="312">
        <f t="shared" si="67"/>
        <v>14.326304213528667</v>
      </c>
      <c r="I274" s="312">
        <f t="shared" si="67"/>
        <v>12.020686170246501</v>
      </c>
      <c r="J274" s="312">
        <f t="shared" si="67"/>
        <v>8.6906498785251269</v>
      </c>
      <c r="K274" s="312">
        <f t="shared" si="67"/>
        <v>8.2765482513484034</v>
      </c>
    </row>
    <row r="275" spans="1:11" x14ac:dyDescent="0.2">
      <c r="A275" s="196" t="s">
        <v>599</v>
      </c>
      <c r="B275" s="312">
        <f t="shared" ref="B275:K275" si="68">(B225-B224)/B225*100</f>
        <v>0.4943943232599079</v>
      </c>
      <c r="C275" s="312">
        <f t="shared" si="68"/>
        <v>2.0165480748284561</v>
      </c>
      <c r="D275" s="312">
        <f t="shared" si="68"/>
        <v>-8.003066372646126</v>
      </c>
      <c r="E275" s="312">
        <f t="shared" si="68"/>
        <v>-3.4284702053274523</v>
      </c>
      <c r="F275" s="312">
        <f t="shared" si="68"/>
        <v>-8.6767518402012662</v>
      </c>
      <c r="G275" s="312">
        <f t="shared" si="68"/>
        <v>-5.9902536113478986</v>
      </c>
      <c r="H275" s="312">
        <f t="shared" si="68"/>
        <v>-1.2011225306081557</v>
      </c>
      <c r="I275" s="312">
        <f t="shared" si="68"/>
        <v>-5.4753059962008939</v>
      </c>
      <c r="J275" s="312">
        <f t="shared" si="68"/>
        <v>-12.046714408454278</v>
      </c>
      <c r="K275" s="312">
        <f t="shared" si="68"/>
        <v>-8.3256963318068546</v>
      </c>
    </row>
    <row r="276" spans="1:11" x14ac:dyDescent="0.2">
      <c r="A276" s="196" t="s">
        <v>600</v>
      </c>
      <c r="B276" s="312">
        <f t="shared" ref="B276:K276" si="69">(B226-B225)/B226*100</f>
        <v>-0.72979166682275864</v>
      </c>
      <c r="C276" s="312">
        <f t="shared" si="69"/>
        <v>-5.7236978937032976</v>
      </c>
      <c r="D276" s="312">
        <f t="shared" si="69"/>
        <v>-6.9143598521305289</v>
      </c>
      <c r="E276" s="312">
        <f t="shared" si="69"/>
        <v>-2.3168660824078184</v>
      </c>
      <c r="F276" s="312">
        <f t="shared" si="69"/>
        <v>-4.4667911163837388</v>
      </c>
      <c r="G276" s="312">
        <f t="shared" si="69"/>
        <v>-4.1948646968027781</v>
      </c>
      <c r="H276" s="312">
        <f t="shared" si="69"/>
        <v>-1.7902148611377999</v>
      </c>
      <c r="I276" s="312">
        <f t="shared" si="69"/>
        <v>-4.4495222655467455</v>
      </c>
      <c r="J276" s="312">
        <f t="shared" si="69"/>
        <v>-1.793306518490912</v>
      </c>
      <c r="K276" s="312">
        <f t="shared" si="69"/>
        <v>-4.1304302845184893</v>
      </c>
    </row>
    <row r="277" spans="1:11" x14ac:dyDescent="0.2">
      <c r="A277" s="196" t="s">
        <v>601</v>
      </c>
      <c r="B277" s="312">
        <f t="shared" ref="B277:K277" si="70">(B227-B226)/B227*100</f>
        <v>8.9287901194137369</v>
      </c>
      <c r="C277" s="312">
        <f t="shared" si="70"/>
        <v>14.05714296677597</v>
      </c>
      <c r="D277" s="312">
        <f t="shared" si="70"/>
        <v>8.4093478171720548</v>
      </c>
      <c r="E277" s="312">
        <f t="shared" si="70"/>
        <v>10.9169628510921</v>
      </c>
      <c r="F277" s="312">
        <f t="shared" si="70"/>
        <v>8.999635801679247</v>
      </c>
      <c r="G277" s="312">
        <f t="shared" si="70"/>
        <v>7.8349473255488338</v>
      </c>
      <c r="H277" s="312">
        <f t="shared" si="70"/>
        <v>10.320510961067406</v>
      </c>
      <c r="I277" s="312">
        <f t="shared" si="70"/>
        <v>8.4690214846798018</v>
      </c>
      <c r="J277" s="312">
        <f t="shared" si="70"/>
        <v>9.1588208159242299</v>
      </c>
      <c r="K277" s="312">
        <f t="shared" si="70"/>
        <v>8.8646782279617025</v>
      </c>
    </row>
    <row r="278" spans="1:11" x14ac:dyDescent="0.2">
      <c r="A278" s="196" t="s">
        <v>602</v>
      </c>
      <c r="B278" s="312">
        <f t="shared" ref="B278:K278" si="71">(B228-B227)/B228*100</f>
        <v>9.3901324000971709</v>
      </c>
      <c r="C278" s="312">
        <f t="shared" si="71"/>
        <v>9.7194163731230478</v>
      </c>
      <c r="D278" s="312">
        <f t="shared" si="71"/>
        <v>14.826290754348728</v>
      </c>
      <c r="E278" s="312">
        <f t="shared" si="71"/>
        <v>12.758811454031161</v>
      </c>
      <c r="F278" s="312">
        <f t="shared" si="71"/>
        <v>14.916539736897407</v>
      </c>
      <c r="G278" s="312">
        <f t="shared" si="71"/>
        <v>12.519532641780252</v>
      </c>
      <c r="H278" s="312">
        <f t="shared" si="71"/>
        <v>16.88285837879906</v>
      </c>
      <c r="I278" s="312">
        <f t="shared" si="71"/>
        <v>7.5763039365095235</v>
      </c>
      <c r="J278" s="312">
        <f t="shared" si="71"/>
        <v>9.8498669559509491</v>
      </c>
      <c r="K278" s="312">
        <f t="shared" si="71"/>
        <v>13.11633272723215</v>
      </c>
    </row>
    <row r="279" spans="1:11" x14ac:dyDescent="0.2">
      <c r="A279" s="196" t="s">
        <v>603</v>
      </c>
      <c r="B279" s="312">
        <f t="shared" ref="B279:K279" si="72">(B229-B228)/B229*100</f>
        <v>14.675444590760781</v>
      </c>
      <c r="C279" s="312">
        <f t="shared" si="72"/>
        <v>2.999651369390226</v>
      </c>
      <c r="D279" s="312">
        <f t="shared" si="72"/>
        <v>16.25594974803235</v>
      </c>
      <c r="E279" s="312">
        <f t="shared" si="72"/>
        <v>7.4306008702133743</v>
      </c>
      <c r="F279" s="312">
        <f t="shared" si="72"/>
        <v>9.8561920744544889</v>
      </c>
      <c r="G279" s="312">
        <f t="shared" si="72"/>
        <v>6.6990901883823364</v>
      </c>
      <c r="H279" s="312">
        <f t="shared" si="72"/>
        <v>6.6951143653990242</v>
      </c>
      <c r="I279" s="312">
        <f t="shared" si="72"/>
        <v>12.658633056256491</v>
      </c>
      <c r="J279" s="312">
        <f t="shared" si="72"/>
        <v>11.608115176738732</v>
      </c>
      <c r="K279" s="312">
        <f t="shared" si="72"/>
        <v>12.777513873845828</v>
      </c>
    </row>
    <row r="280" spans="1:11" x14ac:dyDescent="0.2">
      <c r="A280" s="196" t="s">
        <v>604</v>
      </c>
      <c r="B280" s="312">
        <f t="shared" ref="B280:K280" si="73">(B230-B229)/B230*100</f>
        <v>7.107844218104062</v>
      </c>
      <c r="C280" s="312">
        <f t="shared" si="73"/>
        <v>9.0464189613389685</v>
      </c>
      <c r="D280" s="312">
        <f t="shared" si="73"/>
        <v>11.965464357476087</v>
      </c>
      <c r="E280" s="312">
        <f t="shared" si="73"/>
        <v>3.9790946461744436</v>
      </c>
      <c r="F280" s="312">
        <f t="shared" si="73"/>
        <v>13.783862151300227</v>
      </c>
      <c r="G280" s="312">
        <f t="shared" si="73"/>
        <v>17.04988762008918</v>
      </c>
      <c r="H280" s="312">
        <f t="shared" si="73"/>
        <v>9.5927737067813741</v>
      </c>
      <c r="I280" s="312">
        <f t="shared" si="73"/>
        <v>5.6249303608049264</v>
      </c>
      <c r="J280" s="312">
        <f t="shared" si="73"/>
        <v>17.307892061491327</v>
      </c>
      <c r="K280" s="312">
        <f t="shared" si="73"/>
        <v>12.86073595857213</v>
      </c>
    </row>
    <row r="281" spans="1:11" x14ac:dyDescent="0.2">
      <c r="A281" s="196" t="s">
        <v>605</v>
      </c>
      <c r="B281" s="312">
        <f t="shared" ref="B281:K281" si="74">(B231-B230)/B231*100</f>
        <v>4.3375486367643834</v>
      </c>
      <c r="C281" s="312">
        <f t="shared" si="74"/>
        <v>3.9509165174221552</v>
      </c>
      <c r="D281" s="312">
        <f t="shared" si="74"/>
        <v>10.392720753612947</v>
      </c>
      <c r="E281" s="312">
        <f t="shared" si="74"/>
        <v>6.0628979914155865</v>
      </c>
      <c r="F281" s="312">
        <f t="shared" si="74"/>
        <v>13.030658665445891</v>
      </c>
      <c r="G281" s="312">
        <f t="shared" si="74"/>
        <v>13.940689242514637</v>
      </c>
      <c r="H281" s="312">
        <f t="shared" si="74"/>
        <v>5.2402105863731911</v>
      </c>
      <c r="I281" s="312">
        <f t="shared" si="74"/>
        <v>8.5033038020697109</v>
      </c>
      <c r="J281" s="312">
        <f t="shared" si="74"/>
        <v>14.227947106817968</v>
      </c>
      <c r="K281" s="312">
        <f t="shared" si="74"/>
        <v>11.806434974657586</v>
      </c>
    </row>
    <row r="282" spans="1:11" x14ac:dyDescent="0.2">
      <c r="A282" s="196" t="s">
        <v>606</v>
      </c>
      <c r="B282" s="312">
        <f t="shared" ref="B282:K282" si="75">(B232-B231)/B232*100</f>
        <v>5.2019219852782905</v>
      </c>
      <c r="C282" s="312">
        <f t="shared" si="75"/>
        <v>6.8333851835897974</v>
      </c>
      <c r="D282" s="312">
        <f t="shared" si="75"/>
        <v>2.0065787032218574</v>
      </c>
      <c r="E282" s="312">
        <f t="shared" si="75"/>
        <v>8.1222274127728209</v>
      </c>
      <c r="F282" s="312">
        <f t="shared" si="75"/>
        <v>6.0115343444778073</v>
      </c>
      <c r="G282" s="312">
        <f t="shared" si="75"/>
        <v>2.9559314171601834</v>
      </c>
      <c r="H282" s="312">
        <f t="shared" si="75"/>
        <v>-4.3563374698762667</v>
      </c>
      <c r="I282" s="312">
        <f t="shared" si="75"/>
        <v>8.2959121177686761</v>
      </c>
      <c r="J282" s="312">
        <f t="shared" si="75"/>
        <v>3.712595960064796</v>
      </c>
      <c r="K282" s="312">
        <f t="shared" si="75"/>
        <v>4.2033768934350881</v>
      </c>
    </row>
    <row r="283" spans="1:11" x14ac:dyDescent="0.2">
      <c r="A283" s="196" t="s">
        <v>607</v>
      </c>
      <c r="B283" s="312">
        <f t="shared" ref="B283:K283" si="76">(B233-B232)/B233*100</f>
        <v>15.636415913462386</v>
      </c>
      <c r="C283" s="312">
        <f t="shared" si="76"/>
        <v>6.336296039497431</v>
      </c>
      <c r="D283" s="312">
        <f t="shared" si="76"/>
        <v>4.5930996300179494</v>
      </c>
      <c r="E283" s="312">
        <f t="shared" si="76"/>
        <v>6.3134429246746127</v>
      </c>
      <c r="F283" s="312">
        <f t="shared" si="76"/>
        <v>2.3921188649970162</v>
      </c>
      <c r="G283" s="312">
        <f t="shared" si="76"/>
        <v>8.3263023525322453</v>
      </c>
      <c r="H283" s="312">
        <f t="shared" si="76"/>
        <v>9.851666128728608</v>
      </c>
      <c r="I283" s="312">
        <f t="shared" si="76"/>
        <v>4.6148514385564843</v>
      </c>
      <c r="J283" s="312">
        <f t="shared" si="76"/>
        <v>4.4279166425740062</v>
      </c>
      <c r="K283" s="312">
        <f t="shared" si="76"/>
        <v>4.7245460716690175</v>
      </c>
    </row>
    <row r="284" spans="1:11" x14ac:dyDescent="0.2">
      <c r="A284" s="196" t="s">
        <v>608</v>
      </c>
      <c r="B284" s="312">
        <f t="shared" ref="B284:K284" si="77">(B234-B233)/B234*100</f>
        <v>15.850967802684682</v>
      </c>
      <c r="C284" s="312">
        <f t="shared" si="77"/>
        <v>9.9784999465765694</v>
      </c>
      <c r="D284" s="312">
        <f t="shared" si="77"/>
        <v>10.436067713614632</v>
      </c>
      <c r="E284" s="312">
        <f t="shared" si="77"/>
        <v>13.275466730626986</v>
      </c>
      <c r="F284" s="312">
        <f t="shared" si="77"/>
        <v>10.856323138462697</v>
      </c>
      <c r="G284" s="312">
        <f t="shared" si="77"/>
        <v>11.192497511591663</v>
      </c>
      <c r="H284" s="312">
        <f t="shared" si="77"/>
        <v>5.7066000118079927</v>
      </c>
      <c r="I284" s="312">
        <f t="shared" si="77"/>
        <v>14.709271809686728</v>
      </c>
      <c r="J284" s="312">
        <f t="shared" si="77"/>
        <v>7.6078497538061409</v>
      </c>
      <c r="K284" s="312">
        <f t="shared" si="77"/>
        <v>9.6516693915655569</v>
      </c>
    </row>
    <row r="285" spans="1:11" x14ac:dyDescent="0.2">
      <c r="A285" s="196" t="s">
        <v>609</v>
      </c>
      <c r="B285" s="312">
        <f t="shared" ref="B285:K285" si="78">(B235-B234)/B235*100</f>
        <v>-2.6042255834633981</v>
      </c>
      <c r="C285" s="312">
        <f t="shared" si="78"/>
        <v>6.5821957647261495</v>
      </c>
      <c r="D285" s="312">
        <f t="shared" si="78"/>
        <v>8.10406647494192</v>
      </c>
      <c r="E285" s="312">
        <f t="shared" si="78"/>
        <v>7.679745897375609</v>
      </c>
      <c r="F285" s="312">
        <f t="shared" si="78"/>
        <v>2.8820210085666633</v>
      </c>
      <c r="G285" s="312">
        <f t="shared" si="78"/>
        <v>7.2023560049200279</v>
      </c>
      <c r="H285" s="312">
        <f t="shared" si="78"/>
        <v>13.192637452426705</v>
      </c>
      <c r="I285" s="312">
        <f t="shared" si="78"/>
        <v>7.6190733717757091</v>
      </c>
      <c r="J285" s="312">
        <f t="shared" si="78"/>
        <v>9.6195358974724652</v>
      </c>
      <c r="K285" s="312">
        <f t="shared" si="78"/>
        <v>7.0604128017534542</v>
      </c>
    </row>
    <row r="286" spans="1:11" x14ac:dyDescent="0.2">
      <c r="A286" s="196" t="s">
        <v>610</v>
      </c>
      <c r="B286" s="312">
        <f t="shared" ref="B286:K286" si="79">(B236-B235)/B236*100</f>
        <v>5.4949016234787083</v>
      </c>
      <c r="C286" s="312">
        <f t="shared" si="79"/>
        <v>4.1532347913316769</v>
      </c>
      <c r="D286" s="312">
        <f t="shared" si="79"/>
        <v>3.9627104559427506</v>
      </c>
      <c r="E286" s="312">
        <f t="shared" si="79"/>
        <v>-4.9968071579515936</v>
      </c>
      <c r="F286" s="312">
        <f t="shared" si="79"/>
        <v>2.4803739951511012</v>
      </c>
      <c r="G286" s="312">
        <f t="shared" si="79"/>
        <v>-0.7832247404267545</v>
      </c>
      <c r="H286" s="312">
        <f t="shared" si="79"/>
        <v>0.80387307905025029</v>
      </c>
      <c r="I286" s="312">
        <f t="shared" si="79"/>
        <v>7.4967454393514794</v>
      </c>
      <c r="J286" s="312">
        <f t="shared" si="79"/>
        <v>9.8557422459670843</v>
      </c>
      <c r="K286" s="312">
        <f t="shared" si="79"/>
        <v>3.4787970230643293</v>
      </c>
    </row>
    <row r="287" spans="1:11" x14ac:dyDescent="0.2">
      <c r="A287" s="138" t="s">
        <v>380</v>
      </c>
      <c r="B287" s="62">
        <f>(B237-B236)/B236*100</f>
        <v>10.389073911165653</v>
      </c>
      <c r="C287" s="62">
        <f t="shared" ref="C287:K287" si="80">(C237-C236)/C236*100</f>
        <v>3.5873108460726444</v>
      </c>
      <c r="D287" s="62">
        <f t="shared" si="80"/>
        <v>6.6548751634912504</v>
      </c>
      <c r="E287" s="62">
        <f t="shared" si="80"/>
        <v>9.0009902112363225</v>
      </c>
      <c r="F287" s="62">
        <f t="shared" si="80"/>
        <v>3.4989348651135552</v>
      </c>
      <c r="G287" s="62">
        <f t="shared" si="80"/>
        <v>11.870206413935373</v>
      </c>
      <c r="H287" s="62">
        <f t="shared" si="80"/>
        <v>7.5766261603326459</v>
      </c>
      <c r="I287" s="62">
        <f t="shared" si="80"/>
        <v>-1.7482722878187529</v>
      </c>
      <c r="J287" s="62">
        <f t="shared" si="80"/>
        <v>16.415124002161988</v>
      </c>
      <c r="K287" s="62">
        <f t="shared" si="80"/>
        <v>8.936101549957403</v>
      </c>
    </row>
    <row r="288" spans="1:11" x14ac:dyDescent="0.2">
      <c r="A288" s="138" t="s">
        <v>381</v>
      </c>
      <c r="B288" s="62">
        <f t="shared" ref="B288:K300" si="81">(B238-B237)/B237*100</f>
        <v>10.019719176646451</v>
      </c>
      <c r="C288" s="62">
        <f t="shared" si="81"/>
        <v>21.079229662703352</v>
      </c>
      <c r="D288" s="62">
        <f t="shared" si="81"/>
        <v>9.0771112157996132</v>
      </c>
      <c r="E288" s="62">
        <f t="shared" si="81"/>
        <v>16.467106199047045</v>
      </c>
      <c r="F288" s="62">
        <f t="shared" si="81"/>
        <v>14.273618629060399</v>
      </c>
      <c r="G288" s="62">
        <f t="shared" si="81"/>
        <v>11.255268702055494</v>
      </c>
      <c r="H288" s="62">
        <f t="shared" si="81"/>
        <v>10.53419387196398</v>
      </c>
      <c r="I288" s="62">
        <f t="shared" si="81"/>
        <v>23.93008611462021</v>
      </c>
      <c r="J288" s="62">
        <f t="shared" si="81"/>
        <v>22.45154130226685</v>
      </c>
      <c r="K288" s="62">
        <f t="shared" si="81"/>
        <v>13.808469351228597</v>
      </c>
    </row>
    <row r="289" spans="1:11" x14ac:dyDescent="0.2">
      <c r="A289" s="138" t="s">
        <v>206</v>
      </c>
      <c r="B289" s="62">
        <f t="shared" si="81"/>
        <v>-5.201009185807175</v>
      </c>
      <c r="C289" s="62">
        <f t="shared" si="81"/>
        <v>-1.9210655273062878</v>
      </c>
      <c r="D289" s="62">
        <f t="shared" si="81"/>
        <v>5.0894760468523064</v>
      </c>
      <c r="E289" s="62">
        <f t="shared" si="81"/>
        <v>5.33139870759417</v>
      </c>
      <c r="F289" s="62">
        <f t="shared" si="81"/>
        <v>3.8906387894355436</v>
      </c>
      <c r="G289" s="62">
        <f t="shared" si="81"/>
        <v>-0.1916791523952468</v>
      </c>
      <c r="H289" s="62">
        <f t="shared" si="81"/>
        <v>9.9968301139748323</v>
      </c>
      <c r="I289" s="62">
        <f t="shared" si="81"/>
        <v>0.22329039594515504</v>
      </c>
      <c r="J289" s="62">
        <f t="shared" si="81"/>
        <v>6.6931328835042549</v>
      </c>
      <c r="K289" s="62">
        <f t="shared" si="81"/>
        <v>4.900303897179958</v>
      </c>
    </row>
    <row r="290" spans="1:11" x14ac:dyDescent="0.2">
      <c r="A290" s="138" t="s">
        <v>207</v>
      </c>
      <c r="B290" s="62">
        <f t="shared" si="81"/>
        <v>14.977338058777583</v>
      </c>
      <c r="C290" s="62">
        <f t="shared" si="81"/>
        <v>8.8166166727629065</v>
      </c>
      <c r="D290" s="62">
        <f t="shared" si="81"/>
        <v>19.448013884669969</v>
      </c>
      <c r="E290" s="62">
        <f t="shared" si="81"/>
        <v>14.234206863328087</v>
      </c>
      <c r="F290" s="62">
        <f t="shared" si="81"/>
        <v>6.6233642159689454</v>
      </c>
      <c r="G290" s="62">
        <f t="shared" si="81"/>
        <v>14.795718195400967</v>
      </c>
      <c r="H290" s="62">
        <f t="shared" si="81"/>
        <v>18.3338603105536</v>
      </c>
      <c r="I290" s="62">
        <f t="shared" si="81"/>
        <v>18.920581652875658</v>
      </c>
      <c r="J290" s="62">
        <f t="shared" si="81"/>
        <v>11.645568647048639</v>
      </c>
      <c r="K290" s="62">
        <f t="shared" si="81"/>
        <v>17.118021016916142</v>
      </c>
    </row>
    <row r="291" spans="1:11" x14ac:dyDescent="0.2">
      <c r="A291" s="138" t="s">
        <v>208</v>
      </c>
      <c r="B291" s="62">
        <f t="shared" si="81"/>
        <v>16.6552173521236</v>
      </c>
      <c r="C291" s="62">
        <f t="shared" si="81"/>
        <v>18.463599889093473</v>
      </c>
      <c r="D291" s="62">
        <f t="shared" si="81"/>
        <v>18.248514484263108</v>
      </c>
      <c r="E291" s="62">
        <f t="shared" si="81"/>
        <v>8.7838364038709642</v>
      </c>
      <c r="F291" s="62">
        <f t="shared" si="81"/>
        <v>11.952489164053274</v>
      </c>
      <c r="G291" s="62">
        <f t="shared" si="81"/>
        <v>12.124108192899971</v>
      </c>
      <c r="H291" s="62">
        <f t="shared" si="81"/>
        <v>18.045323329019357</v>
      </c>
      <c r="I291" s="62">
        <f t="shared" si="81"/>
        <v>2.7768543373308443</v>
      </c>
      <c r="J291" s="62">
        <f t="shared" si="81"/>
        <v>9.85552875996399</v>
      </c>
      <c r="K291" s="62">
        <f t="shared" si="81"/>
        <v>14.280074625850029</v>
      </c>
    </row>
    <row r="292" spans="1:11" x14ac:dyDescent="0.2">
      <c r="A292" s="138" t="s">
        <v>209</v>
      </c>
      <c r="B292" s="62">
        <f t="shared" si="81"/>
        <v>12.032418291953791</v>
      </c>
      <c r="C292" s="62">
        <f t="shared" si="81"/>
        <v>12.320908759564857</v>
      </c>
      <c r="D292" s="62">
        <f t="shared" si="81"/>
        <v>21.769041257864675</v>
      </c>
      <c r="E292" s="62">
        <f t="shared" si="81"/>
        <v>10.845247176579267</v>
      </c>
      <c r="F292" s="62">
        <f t="shared" si="81"/>
        <v>13.78869730915911</v>
      </c>
      <c r="G292" s="62">
        <f t="shared" si="81"/>
        <v>10.746472585902811</v>
      </c>
      <c r="H292" s="62">
        <f t="shared" si="81"/>
        <v>9.7771439824809185</v>
      </c>
      <c r="I292" s="62">
        <f t="shared" si="81"/>
        <v>13.390113991151328</v>
      </c>
      <c r="J292" s="62">
        <f t="shared" si="81"/>
        <v>12.158861473457103</v>
      </c>
      <c r="K292" s="62">
        <f t="shared" si="81"/>
        <v>15.271748204874628</v>
      </c>
    </row>
    <row r="293" spans="1:11" x14ac:dyDescent="0.2">
      <c r="A293" s="138" t="s">
        <v>196</v>
      </c>
      <c r="B293" s="62">
        <f t="shared" si="81"/>
        <v>18.247652131542004</v>
      </c>
      <c r="C293" s="62">
        <f t="shared" si="81"/>
        <v>16.977948653446003</v>
      </c>
      <c r="D293" s="62">
        <f t="shared" si="81"/>
        <v>18.004254548903173</v>
      </c>
      <c r="E293" s="62">
        <f t="shared" si="81"/>
        <v>22.072206464107971</v>
      </c>
      <c r="F293" s="62">
        <f t="shared" si="81"/>
        <v>40.136624108282369</v>
      </c>
      <c r="G293" s="62">
        <f t="shared" si="81"/>
        <v>23.873523161349816</v>
      </c>
      <c r="H293" s="62">
        <f t="shared" si="81"/>
        <v>13.631131620004924</v>
      </c>
      <c r="I293" s="62">
        <f t="shared" si="81"/>
        <v>21.586417590391065</v>
      </c>
      <c r="J293" s="62">
        <f t="shared" si="81"/>
        <v>19.457946367447281</v>
      </c>
      <c r="K293" s="62">
        <f t="shared" si="81"/>
        <v>21.175512923406007</v>
      </c>
    </row>
    <row r="294" spans="1:11" x14ac:dyDescent="0.2">
      <c r="A294" s="138" t="s">
        <v>197</v>
      </c>
      <c r="B294" s="62">
        <f t="shared" si="81"/>
        <v>30.947710629940094</v>
      </c>
      <c r="C294" s="62">
        <f t="shared" si="81"/>
        <v>34.637912024431095</v>
      </c>
      <c r="D294" s="62">
        <f t="shared" si="81"/>
        <v>27.683736979349732</v>
      </c>
      <c r="E294" s="62">
        <f t="shared" si="81"/>
        <v>35.171246816311502</v>
      </c>
      <c r="F294" s="62">
        <f t="shared" si="81"/>
        <v>32.917313871883039</v>
      </c>
      <c r="G294" s="62">
        <f t="shared" si="81"/>
        <v>46.586686520380418</v>
      </c>
      <c r="H294" s="62">
        <f t="shared" si="81"/>
        <v>25.707041988214378</v>
      </c>
      <c r="I294" s="62">
        <f t="shared" si="81"/>
        <v>35.331621792473534</v>
      </c>
      <c r="J294" s="62">
        <f t="shared" si="81"/>
        <v>34.415092652567672</v>
      </c>
      <c r="K294" s="62">
        <f t="shared" si="81"/>
        <v>32.237570238392863</v>
      </c>
    </row>
    <row r="295" spans="1:11" x14ac:dyDescent="0.2">
      <c r="A295" s="138" t="s">
        <v>198</v>
      </c>
      <c r="B295" s="62">
        <f t="shared" si="81"/>
        <v>29.428340568949313</v>
      </c>
      <c r="C295" s="62">
        <f t="shared" si="81"/>
        <v>29.624565603767834</v>
      </c>
      <c r="D295" s="62">
        <f t="shared" si="81"/>
        <v>20.416600930171406</v>
      </c>
      <c r="E295" s="62">
        <f t="shared" si="81"/>
        <v>20.734395138750479</v>
      </c>
      <c r="F295" s="62">
        <f t="shared" si="81"/>
        <v>24.471555837975814</v>
      </c>
      <c r="G295" s="62">
        <f t="shared" si="81"/>
        <v>24.811634759333323</v>
      </c>
      <c r="H295" s="62">
        <f t="shared" si="81"/>
        <v>26.200983777846503</v>
      </c>
      <c r="I295" s="62">
        <f t="shared" si="81"/>
        <v>19.337823976449858</v>
      </c>
      <c r="J295" s="62">
        <f t="shared" si="81"/>
        <v>28.295965308351857</v>
      </c>
      <c r="K295" s="62">
        <f t="shared" si="81"/>
        <v>22.71163961695817</v>
      </c>
    </row>
    <row r="296" spans="1:11" x14ac:dyDescent="0.2">
      <c r="A296" s="138" t="s">
        <v>199</v>
      </c>
      <c r="B296" s="62">
        <f t="shared" si="81"/>
        <v>24.32646509522932</v>
      </c>
      <c r="C296" s="62">
        <f t="shared" si="81"/>
        <v>25.712712939648753</v>
      </c>
      <c r="D296" s="62">
        <f t="shared" si="81"/>
        <v>16.330462409753142</v>
      </c>
      <c r="E296" s="62">
        <f t="shared" si="81"/>
        <v>16.224112390784015</v>
      </c>
      <c r="F296" s="62">
        <f t="shared" si="81"/>
        <v>19.592860251039294</v>
      </c>
      <c r="G296" s="62">
        <f t="shared" si="81"/>
        <v>16.877596390491046</v>
      </c>
      <c r="H296" s="62">
        <f t="shared" si="81"/>
        <v>17.782041813430311</v>
      </c>
      <c r="I296" s="62">
        <f t="shared" si="81"/>
        <v>25.690284645238449</v>
      </c>
      <c r="J296" s="62">
        <f t="shared" si="81"/>
        <v>13.576314476737286</v>
      </c>
      <c r="K296" s="62">
        <f t="shared" si="81"/>
        <v>15.311336031555033</v>
      </c>
    </row>
    <row r="297" spans="1:11" x14ac:dyDescent="0.2">
      <c r="A297" s="138" t="s">
        <v>200</v>
      </c>
      <c r="B297" s="62">
        <f t="shared" si="81"/>
        <v>17.333537788480534</v>
      </c>
      <c r="C297" s="62">
        <f t="shared" si="81"/>
        <v>13.659123053831635</v>
      </c>
      <c r="D297" s="62">
        <f t="shared" si="81"/>
        <v>14.625580297942827</v>
      </c>
      <c r="E297" s="62">
        <f t="shared" si="81"/>
        <v>22.272312159118361</v>
      </c>
      <c r="F297" s="62">
        <f t="shared" si="81"/>
        <v>8.1440819878107504</v>
      </c>
      <c r="G297" s="62">
        <f t="shared" si="81"/>
        <v>13.538450826545647</v>
      </c>
      <c r="H297" s="62">
        <f t="shared" si="81"/>
        <v>15.052044758194569</v>
      </c>
      <c r="I297" s="62">
        <f t="shared" si="81"/>
        <v>12.759406793141368</v>
      </c>
      <c r="J297" s="62">
        <f t="shared" si="81"/>
        <v>11.886195581299049</v>
      </c>
      <c r="K297" s="62">
        <f t="shared" si="81"/>
        <v>14.54245078531344</v>
      </c>
    </row>
    <row r="298" spans="1:11" x14ac:dyDescent="0.2">
      <c r="A298" s="138" t="s">
        <v>201</v>
      </c>
      <c r="B298" s="62">
        <f t="shared" si="81"/>
        <v>1.0999660064935399</v>
      </c>
      <c r="C298" s="62">
        <f t="shared" si="81"/>
        <v>5.7234724515756428</v>
      </c>
      <c r="D298" s="62">
        <f t="shared" si="81"/>
        <v>1.7292771048391709</v>
      </c>
      <c r="E298" s="62">
        <f t="shared" si="81"/>
        <v>4.3644218537241466</v>
      </c>
      <c r="F298" s="62">
        <f t="shared" si="81"/>
        <v>-3.4265662583983301</v>
      </c>
      <c r="G298" s="62">
        <f t="shared" si="81"/>
        <v>1.7321548663767565</v>
      </c>
      <c r="H298" s="62">
        <f t="shared" si="81"/>
        <v>10.3942930572058</v>
      </c>
      <c r="I298" s="62">
        <f t="shared" si="81"/>
        <v>6.7340697525880637</v>
      </c>
      <c r="J298" s="62">
        <f t="shared" si="81"/>
        <v>4.6300105434810392</v>
      </c>
      <c r="K298" s="62">
        <f t="shared" si="81"/>
        <v>4.1055667871247135</v>
      </c>
    </row>
    <row r="299" spans="1:11" x14ac:dyDescent="0.2">
      <c r="A299" s="138" t="s">
        <v>202</v>
      </c>
      <c r="B299" s="62">
        <f>(B249-B248)/B248*100</f>
        <v>-0.60423884198234457</v>
      </c>
      <c r="C299" s="62">
        <f t="shared" si="81"/>
        <v>1.4325913810897146</v>
      </c>
      <c r="D299" s="62">
        <f t="shared" si="81"/>
        <v>2.5698321493055865</v>
      </c>
      <c r="E299" s="62">
        <f t="shared" si="81"/>
        <v>2.9954945108726601</v>
      </c>
      <c r="F299" s="62">
        <f t="shared" si="81"/>
        <v>-0.61375318440414806</v>
      </c>
      <c r="G299" s="62">
        <f t="shared" si="81"/>
        <v>-4.6230087924779406</v>
      </c>
      <c r="H299" s="62">
        <f t="shared" si="81"/>
        <v>-0.61078027373017874</v>
      </c>
      <c r="I299" s="62">
        <f t="shared" si="81"/>
        <v>5.3254604816334288</v>
      </c>
      <c r="J299" s="62">
        <f t="shared" si="81"/>
        <v>-0.44615179762676038</v>
      </c>
      <c r="K299" s="62">
        <f t="shared" si="81"/>
        <v>-0.35785804432384921</v>
      </c>
    </row>
    <row r="300" spans="1:11" x14ac:dyDescent="0.2">
      <c r="A300" s="138" t="s">
        <v>390</v>
      </c>
      <c r="B300" s="62">
        <f>(B250-B249)/B249*100</f>
        <v>7.1182398720588083</v>
      </c>
      <c r="C300" s="62">
        <f t="shared" si="81"/>
        <v>5.5569179820000913</v>
      </c>
      <c r="D300" s="62">
        <f t="shared" si="81"/>
        <v>6.1234433301552462</v>
      </c>
      <c r="E300" s="62">
        <f t="shared" si="81"/>
        <v>12.279867930852722</v>
      </c>
      <c r="F300" s="62">
        <f t="shared" si="81"/>
        <v>8.7443749909640367</v>
      </c>
      <c r="G300" s="62">
        <f t="shared" si="81"/>
        <v>10.218384140665107</v>
      </c>
      <c r="H300" s="62">
        <f t="shared" si="81"/>
        <v>6.7725822102364175</v>
      </c>
      <c r="I300" s="62">
        <f t="shared" si="81"/>
        <v>12.171578503148323</v>
      </c>
      <c r="J300" s="62">
        <f t="shared" si="81"/>
        <v>7.1341272641734097</v>
      </c>
      <c r="K300" s="62">
        <f t="shared" si="81"/>
        <v>7.4174954588222155</v>
      </c>
    </row>
    <row r="301" spans="1:11" x14ac:dyDescent="0.2">
      <c r="A301" s="138" t="s">
        <v>422</v>
      </c>
      <c r="B301" s="62">
        <f>(B251-B250)/B250*100</f>
        <v>-1.225494864172642</v>
      </c>
      <c r="C301" s="62">
        <f t="shared" ref="C301:K301" si="82">(C251-C250)/C250*100</f>
        <v>5.7084517835050042</v>
      </c>
      <c r="D301" s="62">
        <f t="shared" si="82"/>
        <v>3.1747212416468202</v>
      </c>
      <c r="E301" s="62">
        <f t="shared" si="82"/>
        <v>6.3026209193214635</v>
      </c>
      <c r="F301" s="62">
        <f t="shared" si="82"/>
        <v>4.4951206867728422</v>
      </c>
      <c r="G301" s="62">
        <f t="shared" si="82"/>
        <v>-1.6367542076301926</v>
      </c>
      <c r="H301" s="62">
        <f t="shared" si="82"/>
        <v>0.75272375329019348</v>
      </c>
      <c r="I301" s="62">
        <f t="shared" si="82"/>
        <v>-0.85436554848913859</v>
      </c>
      <c r="J301" s="62">
        <f t="shared" si="82"/>
        <v>-1.4499321529068603</v>
      </c>
      <c r="K301" s="62">
        <f t="shared" si="82"/>
        <v>1.7560130474140991</v>
      </c>
    </row>
    <row r="302" spans="1:11" x14ac:dyDescent="0.2">
      <c r="A302" s="138" t="s">
        <v>457</v>
      </c>
      <c r="B302" s="62">
        <f>(B252-B251)/B251*100</f>
        <v>5.9935103986115799</v>
      </c>
      <c r="C302" s="62">
        <f t="shared" ref="C302:K302" si="83">(C252-C251)/C251*100</f>
        <v>2.922020627760169</v>
      </c>
      <c r="D302" s="62">
        <f t="shared" si="83"/>
        <v>-1.4095158185482244</v>
      </c>
      <c r="E302" s="62">
        <f t="shared" si="83"/>
        <v>-2.5936846934001796</v>
      </c>
      <c r="F302" s="62">
        <f t="shared" si="83"/>
        <v>-2.9195136471732814</v>
      </c>
      <c r="G302" s="62">
        <f t="shared" si="83"/>
        <v>0.76964515807552125</v>
      </c>
      <c r="H302" s="62">
        <f t="shared" si="83"/>
        <v>3.2414210167245647</v>
      </c>
      <c r="I302" s="62">
        <f t="shared" si="83"/>
        <v>11.940598363532725</v>
      </c>
      <c r="J302" s="62">
        <f t="shared" si="83"/>
        <v>3.0493527663583926</v>
      </c>
      <c r="K302" s="62">
        <f t="shared" si="83"/>
        <v>0.64265591634396357</v>
      </c>
    </row>
    <row r="303" spans="1:11" x14ac:dyDescent="0.2">
      <c r="A303" s="138" t="s">
        <v>481</v>
      </c>
      <c r="B303" s="62">
        <f t="shared" ref="B303:K303" si="84">(B253-B252)/B252*100</f>
        <v>8.7797107890405606</v>
      </c>
      <c r="C303" s="62">
        <f t="shared" si="84"/>
        <v>10.904929465924299</v>
      </c>
      <c r="D303" s="62">
        <f t="shared" si="84"/>
        <v>9.2642731946156278</v>
      </c>
      <c r="E303" s="62">
        <f t="shared" si="84"/>
        <v>8.5042857775124752</v>
      </c>
      <c r="F303" s="62">
        <f t="shared" si="84"/>
        <v>16.01503187832067</v>
      </c>
      <c r="G303" s="62">
        <f t="shared" si="84"/>
        <v>6.8331834383605878</v>
      </c>
      <c r="H303" s="62">
        <f t="shared" si="84"/>
        <v>5.4221006132243579</v>
      </c>
      <c r="I303" s="62">
        <f t="shared" si="84"/>
        <v>14.871654388653271</v>
      </c>
      <c r="J303" s="62">
        <f t="shared" si="84"/>
        <v>8.2530397450253172</v>
      </c>
      <c r="K303" s="62">
        <f t="shared" si="84"/>
        <v>9.9765708648721301</v>
      </c>
    </row>
    <row r="304" spans="1:11" x14ac:dyDescent="0.2">
      <c r="A304" s="196" t="s">
        <v>509</v>
      </c>
      <c r="B304" s="62">
        <f t="shared" ref="B304:K304" si="85">(B254-B253)/B253*100</f>
        <v>5.2559340136205437</v>
      </c>
      <c r="C304" s="62">
        <f t="shared" si="85"/>
        <v>5.9697346330922416</v>
      </c>
      <c r="D304" s="62">
        <f t="shared" si="85"/>
        <v>9.9028111483089774</v>
      </c>
      <c r="E304" s="62">
        <f t="shared" si="85"/>
        <v>11.138245850010458</v>
      </c>
      <c r="F304" s="62">
        <f t="shared" si="85"/>
        <v>8.53687876399521</v>
      </c>
      <c r="G304" s="62">
        <f t="shared" si="85"/>
        <v>4.9390153645218273</v>
      </c>
      <c r="H304" s="62">
        <f t="shared" si="85"/>
        <v>3.5485165555857465</v>
      </c>
      <c r="I304" s="62">
        <f t="shared" si="85"/>
        <v>7.9554578721262397</v>
      </c>
      <c r="J304" s="62">
        <f t="shared" si="85"/>
        <v>11.726146009119844</v>
      </c>
      <c r="K304" s="62">
        <f t="shared" si="85"/>
        <v>9.343222753894425</v>
      </c>
    </row>
    <row r="305" spans="1:11" x14ac:dyDescent="0.2">
      <c r="A305" s="196" t="s">
        <v>553</v>
      </c>
      <c r="B305" s="62">
        <f>(B255-B254)/B254*100</f>
        <v>3.6695772422291708</v>
      </c>
      <c r="C305" s="62">
        <f t="shared" ref="C305:K305" si="86">(C255-C254)/C254*100</f>
        <v>-2.1274859717820354</v>
      </c>
      <c r="D305" s="62">
        <f t="shared" si="86"/>
        <v>6.6043630467300911</v>
      </c>
      <c r="E305" s="62">
        <f t="shared" si="86"/>
        <v>0.9815162638308278</v>
      </c>
      <c r="F305" s="62">
        <f t="shared" si="86"/>
        <v>4.2149994118724807</v>
      </c>
      <c r="G305" s="62">
        <f t="shared" si="86"/>
        <v>6.2361151196703721</v>
      </c>
      <c r="H305" s="62">
        <f t="shared" si="86"/>
        <v>1.1533215116407665</v>
      </c>
      <c r="I305" s="62">
        <f t="shared" si="86"/>
        <v>2.921297109686841</v>
      </c>
      <c r="J305" s="62">
        <f t="shared" si="86"/>
        <v>8.6169640487836645</v>
      </c>
      <c r="K305" s="62">
        <f t="shared" si="86"/>
        <v>6.1020737419213695</v>
      </c>
    </row>
    <row r="306" spans="1:11" x14ac:dyDescent="0.2">
      <c r="A306" s="138"/>
      <c r="B306" s="62"/>
      <c r="C306" s="62"/>
      <c r="D306" s="62"/>
      <c r="E306" s="62"/>
      <c r="F306" s="62"/>
      <c r="G306" s="62"/>
      <c r="H306" s="62"/>
      <c r="I306" s="62"/>
      <c r="J306" s="62"/>
      <c r="K306" s="62"/>
    </row>
    <row r="307" spans="1:11" x14ac:dyDescent="0.2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</row>
    <row r="308" spans="1:11" x14ac:dyDescent="0.2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</row>
    <row r="309" spans="1:11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</row>
    <row r="310" spans="1:11" x14ac:dyDescent="0.2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</row>
    <row r="311" spans="1:11" x14ac:dyDescent="0.2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</row>
    <row r="312" spans="1:11" x14ac:dyDescent="0.2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</row>
    <row r="313" spans="1:11" x14ac:dyDescent="0.2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</row>
    <row r="314" spans="1:11" x14ac:dyDescent="0.2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</row>
    <row r="315" spans="1:11" x14ac:dyDescent="0.2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</row>
    <row r="316" spans="1:11" x14ac:dyDescent="0.2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</row>
    <row r="317" spans="1:11" x14ac:dyDescent="0.2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</row>
    <row r="318" spans="1:11" x14ac:dyDescent="0.2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</row>
    <row r="319" spans="1:11" x14ac:dyDescent="0.2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</row>
    <row r="320" spans="1:11" x14ac:dyDescent="0.2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</row>
    <row r="321" spans="1:11" x14ac:dyDescent="0.2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</row>
    <row r="322" spans="1:11" x14ac:dyDescent="0.2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</row>
    <row r="323" spans="1:11" x14ac:dyDescent="0.2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</row>
    <row r="324" spans="1:11" x14ac:dyDescent="0.2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</row>
    <row r="325" spans="1:11" x14ac:dyDescent="0.2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</row>
    <row r="326" spans="1:11" x14ac:dyDescent="0.2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</row>
    <row r="327" spans="1:11" x14ac:dyDescent="0.2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</row>
    <row r="328" spans="1:11" x14ac:dyDescent="0.2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</row>
    <row r="329" spans="1:11" x14ac:dyDescent="0.2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</row>
    <row r="330" spans="1:11" x14ac:dyDescent="0.2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</row>
    <row r="331" spans="1:11" x14ac:dyDescent="0.2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</row>
    <row r="332" spans="1:11" x14ac:dyDescent="0.2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</row>
    <row r="333" spans="1:11" x14ac:dyDescent="0.2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</row>
    <row r="334" spans="1:11" x14ac:dyDescent="0.2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</row>
    <row r="335" spans="1:11" x14ac:dyDescent="0.2">
      <c r="A335" s="21"/>
      <c r="B335" s="21"/>
      <c r="C335" s="21"/>
      <c r="D335" s="21"/>
      <c r="E335" s="21"/>
      <c r="F335" s="313" t="s">
        <v>611</v>
      </c>
      <c r="G335" s="21"/>
      <c r="H335" s="21"/>
      <c r="I335" s="21"/>
      <c r="J335" s="21"/>
      <c r="K335" s="21"/>
    </row>
    <row r="336" spans="1:11" x14ac:dyDescent="0.2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</row>
    <row r="337" spans="1:11" x14ac:dyDescent="0.2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</row>
    <row r="338" spans="1:11" x14ac:dyDescent="0.2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</row>
    <row r="339" spans="1:11" x14ac:dyDescent="0.2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</row>
    <row r="340" spans="1:11" x14ac:dyDescent="0.2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</row>
    <row r="341" spans="1:11" x14ac:dyDescent="0.2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</row>
    <row r="342" spans="1:11" x14ac:dyDescent="0.2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</row>
    <row r="343" spans="1:11" x14ac:dyDescent="0.2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</row>
    <row r="344" spans="1:11" x14ac:dyDescent="0.2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</row>
    <row r="345" spans="1:11" x14ac:dyDescent="0.2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</row>
    <row r="346" spans="1:11" x14ac:dyDescent="0.2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</row>
    <row r="347" spans="1:11" x14ac:dyDescent="0.2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</row>
    <row r="348" spans="1:11" x14ac:dyDescent="0.2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</row>
    <row r="349" spans="1:11" x14ac:dyDescent="0.2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</row>
    <row r="350" spans="1:11" x14ac:dyDescent="0.2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</row>
    <row r="351" spans="1:11" x14ac:dyDescent="0.2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</row>
    <row r="352" spans="1:11" x14ac:dyDescent="0.2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</row>
    <row r="353" spans="1:11" x14ac:dyDescent="0.2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</row>
    <row r="354" spans="1:11" x14ac:dyDescent="0.2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</row>
    <row r="355" spans="1:11" x14ac:dyDescent="0.2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</row>
    <row r="356" spans="1:11" x14ac:dyDescent="0.2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</row>
    <row r="357" spans="1:11" x14ac:dyDescent="0.2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</row>
    <row r="358" spans="1:11" x14ac:dyDescent="0.2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</row>
    <row r="359" spans="1:11" x14ac:dyDescent="0.2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</row>
    <row r="360" spans="1:11" x14ac:dyDescent="0.2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</row>
    <row r="361" spans="1:11" x14ac:dyDescent="0.2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</row>
    <row r="362" spans="1:11" x14ac:dyDescent="0.2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</row>
    <row r="363" spans="1:11" x14ac:dyDescent="0.2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</row>
    <row r="364" spans="1:11" x14ac:dyDescent="0.2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</row>
    <row r="365" spans="1:11" x14ac:dyDescent="0.2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</row>
    <row r="366" spans="1:11" x14ac:dyDescent="0.2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</row>
    <row r="367" spans="1:11" x14ac:dyDescent="0.2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</row>
    <row r="368" spans="1:11" x14ac:dyDescent="0.2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</row>
    <row r="369" spans="1:11" x14ac:dyDescent="0.2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</row>
    <row r="370" spans="1:11" x14ac:dyDescent="0.2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</row>
    <row r="371" spans="1:11" x14ac:dyDescent="0.2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</row>
    <row r="372" spans="1:11" x14ac:dyDescent="0.2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</row>
    <row r="373" spans="1:11" x14ac:dyDescent="0.2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</row>
    <row r="374" spans="1:11" x14ac:dyDescent="0.2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</row>
    <row r="375" spans="1:11" x14ac:dyDescent="0.2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</row>
    <row r="376" spans="1:11" x14ac:dyDescent="0.2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</row>
    <row r="377" spans="1:11" x14ac:dyDescent="0.2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</row>
    <row r="378" spans="1:11" x14ac:dyDescent="0.2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</row>
    <row r="379" spans="1:11" x14ac:dyDescent="0.2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</row>
    <row r="380" spans="1:11" x14ac:dyDescent="0.2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</row>
    <row r="381" spans="1:11" x14ac:dyDescent="0.2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</row>
    <row r="382" spans="1:11" x14ac:dyDescent="0.2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</row>
    <row r="383" spans="1:11" x14ac:dyDescent="0.2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</row>
    <row r="384" spans="1:11" x14ac:dyDescent="0.2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</row>
    <row r="385" spans="1:11" x14ac:dyDescent="0.2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</row>
  </sheetData>
  <mergeCells count="1">
    <mergeCell ref="B1:K1"/>
  </mergeCells>
  <conditionalFormatting sqref="F175:F205">
    <cfRule type="iconSet" priority="1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4"/>
  <sheetViews>
    <sheetView workbookViewId="0">
      <pane xSplit="1" ySplit="1" topLeftCell="E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x14ac:dyDescent="0.2"/>
  <cols>
    <col min="1" max="1" width="9.140625" style="1"/>
    <col min="2" max="2" width="16.85546875" style="1" customWidth="1"/>
    <col min="3" max="3" width="13.5703125" style="1" customWidth="1"/>
    <col min="4" max="4" width="14.140625" style="1" customWidth="1"/>
    <col min="5" max="5" width="10.140625" bestFit="1" customWidth="1"/>
    <col min="7" max="7" width="11.5703125" style="1" customWidth="1"/>
    <col min="8" max="8" width="9.140625" style="1"/>
    <col min="9" max="9" width="10.140625" style="1" bestFit="1" customWidth="1"/>
    <col min="10" max="10" width="15.28515625" customWidth="1"/>
  </cols>
  <sheetData>
    <row r="1" spans="1:12" ht="79.5" thickBot="1" x14ac:dyDescent="0.25">
      <c r="B1" s="107" t="s">
        <v>280</v>
      </c>
      <c r="C1" s="108" t="s">
        <v>219</v>
      </c>
      <c r="D1" s="108" t="s">
        <v>284</v>
      </c>
      <c r="E1" s="109"/>
      <c r="F1" s="108"/>
      <c r="G1" s="108" t="s">
        <v>303</v>
      </c>
      <c r="H1" s="108">
        <v>2002</v>
      </c>
      <c r="I1" s="108">
        <v>2015</v>
      </c>
      <c r="J1" s="108" t="s">
        <v>302</v>
      </c>
      <c r="K1" s="288" t="s">
        <v>531</v>
      </c>
      <c r="L1" s="289" t="s">
        <v>554</v>
      </c>
    </row>
    <row r="2" spans="1:12" s="113" customFormat="1" ht="15.75" x14ac:dyDescent="0.2">
      <c r="A2" s="23"/>
      <c r="B2" s="110"/>
      <c r="C2" s="110"/>
      <c r="D2" s="110"/>
      <c r="E2" s="111"/>
      <c r="F2" s="110"/>
      <c r="G2" s="110"/>
      <c r="H2" s="110"/>
      <c r="I2" s="110"/>
      <c r="J2" s="110"/>
      <c r="K2" s="112"/>
    </row>
    <row r="3" spans="1:12" x14ac:dyDescent="0.2">
      <c r="A3" s="1" t="s">
        <v>279</v>
      </c>
      <c r="B3" s="20">
        <v>9557165</v>
      </c>
      <c r="G3" s="17" t="s">
        <v>285</v>
      </c>
      <c r="H3" s="106">
        <v>1145046.91225217</v>
      </c>
      <c r="I3" s="106">
        <v>1363182.110567027</v>
      </c>
      <c r="J3" s="7">
        <f>(I3-H3)/H3*100</f>
        <v>19.050328504516131</v>
      </c>
      <c r="K3" s="20">
        <f>I3-H3</f>
        <v>218135.19831485697</v>
      </c>
      <c r="L3" s="7">
        <f>K3/H3*100</f>
        <v>19.050328504516131</v>
      </c>
    </row>
    <row r="4" spans="1:12" x14ac:dyDescent="0.2">
      <c r="A4" s="1">
        <f>A3+1</f>
        <v>2002</v>
      </c>
      <c r="B4" s="20">
        <v>9659485</v>
      </c>
      <c r="C4" s="7">
        <f>(B4-B3)/B3*100</f>
        <v>1.070610374520059</v>
      </c>
      <c r="D4" s="117">
        <v>0</v>
      </c>
      <c r="G4" s="105" t="s">
        <v>300</v>
      </c>
      <c r="H4" s="106">
        <v>1170285.4178288216</v>
      </c>
      <c r="I4" s="106">
        <v>1288459.0256313451</v>
      </c>
      <c r="J4" s="7">
        <f t="shared" ref="J4:J11" si="0">(I4-H4)/H4*100</f>
        <v>10.097845021581637</v>
      </c>
      <c r="K4" s="20">
        <f t="shared" ref="K4:K19" si="1">I4-H4</f>
        <v>118173.60780252353</v>
      </c>
      <c r="L4" s="7">
        <f t="shared" ref="L4:L8" si="2">K4/H4*100</f>
        <v>10.097845021581637</v>
      </c>
    </row>
    <row r="5" spans="1:12" x14ac:dyDescent="0.2">
      <c r="A5" s="1">
        <f t="shared" ref="A5:A17" si="3">A4+1</f>
        <v>2003</v>
      </c>
      <c r="B5" s="20">
        <v>9752211</v>
      </c>
      <c r="C5" s="7">
        <f t="shared" ref="C5:C15" si="4">(B5-B4)/B4*100</f>
        <v>0.95994765766497892</v>
      </c>
      <c r="D5" s="7">
        <f>C5-C4</f>
        <v>-0.11066271685508011</v>
      </c>
      <c r="G5" s="17" t="s">
        <v>301</v>
      </c>
      <c r="H5" s="106">
        <v>1089100.8240839355</v>
      </c>
      <c r="I5" s="106">
        <v>1150054.9882528712</v>
      </c>
      <c r="J5" s="7">
        <f t="shared" si="0"/>
        <v>5.5967420849401623</v>
      </c>
      <c r="K5" s="20">
        <f t="shared" si="1"/>
        <v>60954.164168935735</v>
      </c>
      <c r="L5" s="7">
        <f t="shared" si="2"/>
        <v>5.5967420849401623</v>
      </c>
    </row>
    <row r="6" spans="1:12" x14ac:dyDescent="0.2">
      <c r="A6" s="1">
        <f t="shared" si="3"/>
        <v>2004</v>
      </c>
      <c r="B6" s="20">
        <v>9835710</v>
      </c>
      <c r="C6" s="7">
        <f t="shared" si="4"/>
        <v>0.85620583886054147</v>
      </c>
      <c r="D6" s="7">
        <f t="shared" ref="D6:D15" si="5">C6-C5</f>
        <v>-0.10374181880443745</v>
      </c>
      <c r="G6" s="17" t="s">
        <v>286</v>
      </c>
      <c r="H6" s="106">
        <v>1021634.8803915116</v>
      </c>
      <c r="I6" s="106">
        <v>1078923.3437457876</v>
      </c>
      <c r="J6" s="7">
        <f t="shared" si="0"/>
        <v>5.6075281349362216</v>
      </c>
      <c r="K6" s="20">
        <f t="shared" si="1"/>
        <v>57288.463354276028</v>
      </c>
      <c r="L6" s="7">
        <f t="shared" si="2"/>
        <v>5.6075281349362216</v>
      </c>
    </row>
    <row r="7" spans="1:12" x14ac:dyDescent="0.2">
      <c r="A7" s="1">
        <f t="shared" si="3"/>
        <v>2005</v>
      </c>
      <c r="B7" s="20">
        <v>9910636</v>
      </c>
      <c r="C7" s="7">
        <f t="shared" si="4"/>
        <v>0.76177520484032168</v>
      </c>
      <c r="D7" s="7">
        <f t="shared" si="5"/>
        <v>-9.4430634020219784E-2</v>
      </c>
      <c r="G7" s="17" t="s">
        <v>287</v>
      </c>
      <c r="H7" s="106">
        <v>918057.56048047892</v>
      </c>
      <c r="I7" s="106">
        <v>1098529.3103393074</v>
      </c>
      <c r="J7" s="7">
        <f t="shared" si="0"/>
        <v>19.657999413933911</v>
      </c>
      <c r="K7" s="20">
        <f t="shared" si="1"/>
        <v>180471.74985882849</v>
      </c>
      <c r="L7" s="7">
        <f t="shared" si="2"/>
        <v>19.657999413933911</v>
      </c>
    </row>
    <row r="8" spans="1:12" x14ac:dyDescent="0.2">
      <c r="A8" s="1">
        <f t="shared" si="3"/>
        <v>2006</v>
      </c>
      <c r="B8" s="20">
        <v>9974344</v>
      </c>
      <c r="C8" s="7">
        <f t="shared" si="4"/>
        <v>0.64282453719418209</v>
      </c>
      <c r="D8" s="7">
        <f t="shared" si="5"/>
        <v>-0.1189506676461396</v>
      </c>
      <c r="G8" s="17" t="s">
        <v>288</v>
      </c>
      <c r="H8" s="106">
        <v>827720.63709210535</v>
      </c>
      <c r="I8" s="106">
        <v>1022708.1792199343</v>
      </c>
      <c r="J8" s="7">
        <f t="shared" si="0"/>
        <v>23.55716813016123</v>
      </c>
      <c r="K8" s="20">
        <f t="shared" si="1"/>
        <v>194987.54212782893</v>
      </c>
      <c r="L8" s="7">
        <f t="shared" si="2"/>
        <v>23.55716813016123</v>
      </c>
    </row>
    <row r="9" spans="1:12" x14ac:dyDescent="0.2">
      <c r="A9" s="1">
        <f t="shared" si="3"/>
        <v>2007</v>
      </c>
      <c r="B9" s="20">
        <v>10045594</v>
      </c>
      <c r="C9" s="7">
        <f t="shared" si="4"/>
        <v>0.71433269195447846</v>
      </c>
      <c r="D9" s="7">
        <f t="shared" si="5"/>
        <v>7.1508154760296372E-2</v>
      </c>
      <c r="G9" s="17" t="s">
        <v>289</v>
      </c>
      <c r="H9" s="106">
        <v>645983.31499856827</v>
      </c>
      <c r="I9" s="106">
        <v>810099.012452594</v>
      </c>
      <c r="J9" s="7">
        <f t="shared" si="0"/>
        <v>25.405562905969092</v>
      </c>
      <c r="K9" s="20">
        <f t="shared" si="1"/>
        <v>164115.69745402574</v>
      </c>
      <c r="L9" s="7">
        <f>K9/H9*100</f>
        <v>25.405562905969092</v>
      </c>
    </row>
    <row r="10" spans="1:12" x14ac:dyDescent="0.2">
      <c r="A10" s="1">
        <f t="shared" si="3"/>
        <v>2008</v>
      </c>
      <c r="B10" s="20">
        <v>10105436</v>
      </c>
      <c r="C10" s="7">
        <f t="shared" si="4"/>
        <v>0.59570394742212363</v>
      </c>
      <c r="D10" s="7">
        <f t="shared" si="5"/>
        <v>-0.11862874453235484</v>
      </c>
      <c r="G10" s="17" t="s">
        <v>290</v>
      </c>
      <c r="H10" s="106">
        <v>528731.73036242381</v>
      </c>
      <c r="I10" s="106">
        <v>656457.48756287969</v>
      </c>
      <c r="J10" s="7">
        <f t="shared" si="0"/>
        <v>24.15700625965934</v>
      </c>
      <c r="K10" s="20">
        <f t="shared" si="1"/>
        <v>127725.75720045588</v>
      </c>
      <c r="L10" s="7">
        <f t="shared" ref="L10:L19" si="6">K10/H10*100</f>
        <v>24.15700625965934</v>
      </c>
    </row>
    <row r="11" spans="1:12" x14ac:dyDescent="0.2">
      <c r="A11" s="1">
        <f t="shared" si="3"/>
        <v>2009</v>
      </c>
      <c r="B11" s="20">
        <v>10449300</v>
      </c>
      <c r="C11" s="7">
        <f t="shared" si="4"/>
        <v>3.4027626319141495</v>
      </c>
      <c r="D11" s="7">
        <f t="shared" si="5"/>
        <v>2.8070586844920258</v>
      </c>
      <c r="G11" s="17" t="s">
        <v>291</v>
      </c>
      <c r="H11" s="106">
        <v>463125.91273194342</v>
      </c>
      <c r="I11" s="106">
        <v>534547.95429514383</v>
      </c>
      <c r="J11" s="7">
        <f t="shared" si="0"/>
        <v>15.421732967150856</v>
      </c>
      <c r="K11" s="20">
        <f t="shared" si="1"/>
        <v>71422.041563200415</v>
      </c>
      <c r="L11" s="7">
        <f t="shared" si="6"/>
        <v>15.421732967150856</v>
      </c>
    </row>
    <row r="12" spans="1:12" x14ac:dyDescent="0.2">
      <c r="A12" s="1">
        <f t="shared" si="3"/>
        <v>2010</v>
      </c>
      <c r="B12" s="20">
        <v>10645400</v>
      </c>
      <c r="C12" s="7">
        <f t="shared" si="4"/>
        <v>1.8766807345946619</v>
      </c>
      <c r="D12" s="7">
        <f t="shared" si="5"/>
        <v>-1.5260818973194876</v>
      </c>
      <c r="G12" s="195" t="s">
        <v>292</v>
      </c>
      <c r="H12" s="106">
        <v>376947.14815060049</v>
      </c>
      <c r="I12" s="106">
        <v>439879.90981315228</v>
      </c>
      <c r="J12" s="7">
        <f t="shared" ref="J12:J19" si="7">(I12-H12)/H12*100</f>
        <v>16.695380763938942</v>
      </c>
      <c r="K12" s="20">
        <f t="shared" si="1"/>
        <v>62932.761662551784</v>
      </c>
      <c r="L12" s="7">
        <f t="shared" si="6"/>
        <v>16.695380763938942</v>
      </c>
    </row>
    <row r="13" spans="1:12" x14ac:dyDescent="0.2">
      <c r="A13" s="1">
        <f t="shared" si="3"/>
        <v>2011</v>
      </c>
      <c r="B13" s="20">
        <v>10819130</v>
      </c>
      <c r="C13" s="7">
        <f t="shared" si="4"/>
        <v>1.6319724951622296</v>
      </c>
      <c r="D13" s="7">
        <f t="shared" si="5"/>
        <v>-0.24470823943243225</v>
      </c>
      <c r="G13" s="17" t="s">
        <v>293</v>
      </c>
      <c r="H13" s="106">
        <v>324416.96358729253</v>
      </c>
      <c r="I13" s="106">
        <v>378152.3750930907</v>
      </c>
      <c r="J13" s="7">
        <f t="shared" si="7"/>
        <v>16.56368733361235</v>
      </c>
      <c r="K13" s="20">
        <f t="shared" si="1"/>
        <v>53735.411505798169</v>
      </c>
      <c r="L13" s="7">
        <f t="shared" si="6"/>
        <v>16.56368733361235</v>
      </c>
    </row>
    <row r="14" spans="1:12" x14ac:dyDescent="0.2">
      <c r="A14" s="1">
        <f t="shared" si="3"/>
        <v>2012</v>
      </c>
      <c r="B14" s="20">
        <v>10267300</v>
      </c>
      <c r="C14" s="7">
        <f t="shared" si="4"/>
        <v>-5.1005025357861493</v>
      </c>
      <c r="D14" s="7">
        <f t="shared" si="5"/>
        <v>-6.732475030948379</v>
      </c>
      <c r="G14" s="17" t="s">
        <v>294</v>
      </c>
      <c r="H14" s="106">
        <v>254803.45937997071</v>
      </c>
      <c r="I14" s="106">
        <v>319287.04456988059</v>
      </c>
      <c r="J14" s="7">
        <f t="shared" si="7"/>
        <v>25.307185917656629</v>
      </c>
      <c r="K14" s="20">
        <f t="shared" si="1"/>
        <v>64483.585189909878</v>
      </c>
      <c r="L14" s="7">
        <f t="shared" si="6"/>
        <v>25.307185917656629</v>
      </c>
    </row>
    <row r="15" spans="1:12" x14ac:dyDescent="0.2">
      <c r="A15" s="1">
        <f t="shared" si="3"/>
        <v>2013</v>
      </c>
      <c r="B15" s="20">
        <v>10456900</v>
      </c>
      <c r="C15" s="7">
        <f t="shared" si="4"/>
        <v>1.8466393306906395</v>
      </c>
      <c r="D15" s="7">
        <f t="shared" si="5"/>
        <v>6.9471418664767892</v>
      </c>
      <c r="G15" s="17" t="s">
        <v>295</v>
      </c>
      <c r="H15" s="106">
        <v>197194.71949534339</v>
      </c>
      <c r="I15" s="106">
        <v>262077.27829433771</v>
      </c>
      <c r="J15" s="7">
        <f t="shared" si="7"/>
        <v>32.902787136004655</v>
      </c>
      <c r="K15" s="20">
        <f t="shared" si="1"/>
        <v>64882.558798994316</v>
      </c>
      <c r="L15" s="7">
        <f t="shared" si="6"/>
        <v>32.902787136004655</v>
      </c>
    </row>
    <row r="16" spans="1:12" x14ac:dyDescent="0.2">
      <c r="A16" s="1">
        <f t="shared" si="3"/>
        <v>2014</v>
      </c>
      <c r="B16" s="341">
        <v>10594434</v>
      </c>
      <c r="C16" s="7">
        <f>(B17-B15)/B15*100</f>
        <v>2.2712276104772928</v>
      </c>
      <c r="D16" s="7">
        <f>C16-C15</f>
        <v>0.42458827978665337</v>
      </c>
      <c r="G16" s="17" t="s">
        <v>296</v>
      </c>
      <c r="H16" s="106">
        <v>154317.96651411999</v>
      </c>
      <c r="I16" s="106">
        <v>209923.77081788966</v>
      </c>
      <c r="J16" s="7">
        <f t="shared" si="7"/>
        <v>36.033266611688902</v>
      </c>
      <c r="K16" s="20">
        <f t="shared" si="1"/>
        <v>55605.804303769663</v>
      </c>
      <c r="L16" s="7">
        <f t="shared" si="6"/>
        <v>36.033266611688902</v>
      </c>
    </row>
    <row r="17" spans="1:12" x14ac:dyDescent="0.2">
      <c r="A17" s="1">
        <f t="shared" si="3"/>
        <v>2015</v>
      </c>
      <c r="B17" s="20">
        <v>10694400</v>
      </c>
      <c r="C17" s="7">
        <f>(B18-B16)/B16*100</f>
        <v>-4.2131496325604214</v>
      </c>
      <c r="D17" s="7">
        <f>C17-C16</f>
        <v>-6.4843772430377147</v>
      </c>
      <c r="G17" s="17" t="s">
        <v>297</v>
      </c>
      <c r="H17" s="106">
        <v>106574.13374596459</v>
      </c>
      <c r="I17" s="106">
        <v>142560.41442060302</v>
      </c>
      <c r="J17" s="7">
        <f t="shared" si="7"/>
        <v>33.766430380205691</v>
      </c>
      <c r="K17" s="20">
        <f t="shared" si="1"/>
        <v>35986.28067463843</v>
      </c>
      <c r="L17" s="7">
        <f t="shared" si="6"/>
        <v>33.766430380205691</v>
      </c>
    </row>
    <row r="18" spans="1:12" x14ac:dyDescent="0.2">
      <c r="A18" s="1" t="s">
        <v>68</v>
      </c>
      <c r="B18" s="20">
        <f>AVERAGE(B3:B16)</f>
        <v>10148074.642857144</v>
      </c>
      <c r="C18" s="7">
        <f>AVERAGE(C4:C16)</f>
        <v>0.88693696303919312</v>
      </c>
      <c r="D18" s="7">
        <f>AVERAGE(D5:D16)</f>
        <v>0.10005143632976954</v>
      </c>
      <c r="G18" s="17" t="s">
        <v>298</v>
      </c>
      <c r="H18" s="106">
        <v>62354.824717522933</v>
      </c>
      <c r="I18" s="106">
        <v>91689.703900854816</v>
      </c>
      <c r="J18" s="7">
        <f t="shared" si="7"/>
        <v>47.045083225273196</v>
      </c>
      <c r="K18" s="20">
        <f t="shared" si="1"/>
        <v>29334.879183331883</v>
      </c>
      <c r="L18" s="7">
        <f t="shared" si="6"/>
        <v>47.045083225273196</v>
      </c>
    </row>
    <row r="19" spans="1:12" x14ac:dyDescent="0.2">
      <c r="A19" s="1" t="s">
        <v>283</v>
      </c>
      <c r="B19" s="20">
        <f>MEDIAN(B3:B16)</f>
        <v>10075515</v>
      </c>
      <c r="C19" s="7">
        <f>MEDIAN(C4:C16)</f>
        <v>0.95994765766497892</v>
      </c>
      <c r="D19" s="7">
        <f>MEDIAN(D5:D16)</f>
        <v>-0.10720226782975878</v>
      </c>
      <c r="G19" s="17" t="s">
        <v>299</v>
      </c>
      <c r="H19" s="106">
        <v>39794.950229830785</v>
      </c>
      <c r="I19" s="106">
        <v>72545.345539273345</v>
      </c>
      <c r="J19" s="7">
        <f t="shared" si="7"/>
        <v>82.297867242694679</v>
      </c>
      <c r="K19" s="20">
        <f t="shared" si="1"/>
        <v>32750.39530944256</v>
      </c>
      <c r="L19" s="7">
        <f t="shared" si="6"/>
        <v>82.297867242694679</v>
      </c>
    </row>
    <row r="20" spans="1:12" x14ac:dyDescent="0.2">
      <c r="A20" s="1" t="s">
        <v>281</v>
      </c>
      <c r="B20" s="20">
        <f>STDEV(B3:B16)</f>
        <v>395966.44205997034</v>
      </c>
      <c r="C20" s="7">
        <f>STDEV(C4:C16)</f>
        <v>1.9744333910504677</v>
      </c>
      <c r="D20" s="7">
        <f>STDEV(D5:D16)</f>
        <v>3.0745701787510353</v>
      </c>
    </row>
    <row r="21" spans="1:12" x14ac:dyDescent="0.2">
      <c r="A21" s="1" t="s">
        <v>282</v>
      </c>
      <c r="B21" s="20">
        <f>MAX(B3:B16)-MIN(B3:B12)</f>
        <v>1261965</v>
      </c>
      <c r="C21" s="7">
        <f>MAX(C4:C16)-MIN(C4:C12)</f>
        <v>2.8070586844920258</v>
      </c>
      <c r="D21" s="7">
        <f>MAX(D5:D16)-MIN(D5:D12)</f>
        <v>8.4732237637962768</v>
      </c>
      <c r="G21" s="17"/>
      <c r="H21" s="106"/>
      <c r="I21" s="106"/>
      <c r="J21" s="7"/>
    </row>
    <row r="22" spans="1:12" x14ac:dyDescent="0.2">
      <c r="G22" s="17"/>
      <c r="H22" s="106"/>
      <c r="I22" s="106"/>
      <c r="J22" s="7"/>
    </row>
    <row r="24" spans="1:12" x14ac:dyDescent="0.2">
      <c r="G24" s="17"/>
      <c r="H24" s="106"/>
      <c r="I24" s="106"/>
      <c r="J24" s="7"/>
    </row>
  </sheetData>
  <phoneticPr fontId="16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Z568"/>
  <sheetViews>
    <sheetView zoomScale="70" zoomScaleNormal="70" workbookViewId="0">
      <selection activeCell="B1" sqref="B1:Z1"/>
    </sheetView>
  </sheetViews>
  <sheetFormatPr defaultRowHeight="12.75" x14ac:dyDescent="0.2"/>
  <cols>
    <col min="1" max="1" width="1.140625" customWidth="1"/>
    <col min="2" max="2" width="13.7109375" customWidth="1"/>
    <col min="3" max="3" width="40.28515625" customWidth="1"/>
    <col min="4" max="4" width="13.5703125" style="1" customWidth="1"/>
    <col min="5" max="5" width="14" style="1" customWidth="1"/>
    <col min="6" max="6" width="13.7109375" style="1" customWidth="1"/>
    <col min="7" max="10" width="12.28515625" style="1" customWidth="1"/>
    <col min="11" max="11" width="13.42578125" style="1" customWidth="1"/>
    <col min="12" max="12" width="14" style="1" customWidth="1"/>
    <col min="13" max="13" width="12.28515625" style="1" customWidth="1"/>
    <col min="14" max="14" width="14.85546875" style="1" customWidth="1"/>
    <col min="15" max="17" width="12.28515625" style="1" customWidth="1"/>
    <col min="18" max="18" width="13.7109375" style="1" customWidth="1"/>
    <col min="19" max="19" width="14.42578125" style="1" customWidth="1"/>
    <col min="20" max="20" width="13.7109375" style="1" customWidth="1"/>
    <col min="21" max="21" width="4.5703125" customWidth="1"/>
    <col min="22" max="22" width="27" style="80" customWidth="1"/>
    <col min="23" max="23" width="20.28515625" style="1" customWidth="1"/>
  </cols>
  <sheetData>
    <row r="1" spans="2:26" ht="39.75" customHeight="1" thickBot="1" x14ac:dyDescent="0.25">
      <c r="B1" s="464" t="s">
        <v>278</v>
      </c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6"/>
    </row>
    <row r="2" spans="2:26" ht="13.5" thickBot="1" x14ac:dyDescent="0.25"/>
    <row r="3" spans="2:26" ht="15" customHeight="1" thickBot="1" x14ac:dyDescent="0.25">
      <c r="B3" s="211" t="s">
        <v>226</v>
      </c>
      <c r="D3" s="459" t="s">
        <v>248</v>
      </c>
      <c r="E3" s="461"/>
      <c r="F3" s="462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50"/>
      <c r="S3" s="459" t="s">
        <v>249</v>
      </c>
      <c r="T3" s="467"/>
    </row>
    <row r="4" spans="2:26" ht="28.5" customHeight="1" x14ac:dyDescent="0.2">
      <c r="D4" s="81" t="s">
        <v>366</v>
      </c>
      <c r="E4" s="102" t="s">
        <v>365</v>
      </c>
      <c r="F4" s="102" t="s">
        <v>246</v>
      </c>
      <c r="G4" s="102" t="s">
        <v>274</v>
      </c>
      <c r="H4" s="102" t="s">
        <v>310</v>
      </c>
      <c r="I4" s="102" t="s">
        <v>311</v>
      </c>
      <c r="J4" s="212" t="s">
        <v>328</v>
      </c>
      <c r="K4" s="212" t="s">
        <v>363</v>
      </c>
      <c r="L4" s="212" t="s">
        <v>364</v>
      </c>
      <c r="M4" s="212" t="s">
        <v>367</v>
      </c>
      <c r="N4" s="212" t="s">
        <v>368</v>
      </c>
      <c r="O4" s="212" t="s">
        <v>385</v>
      </c>
      <c r="P4" s="212" t="s">
        <v>387</v>
      </c>
      <c r="Q4" s="212" t="s">
        <v>388</v>
      </c>
      <c r="R4" s="82" t="s">
        <v>276</v>
      </c>
      <c r="S4" s="81" t="s">
        <v>247</v>
      </c>
      <c r="T4" s="82" t="str">
        <f>R4</f>
        <v>Year To Date</v>
      </c>
    </row>
    <row r="5" spans="2:26" x14ac:dyDescent="0.2">
      <c r="D5" s="81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82"/>
      <c r="S5" s="81"/>
      <c r="T5" s="82"/>
      <c r="V5" s="87" t="s">
        <v>254</v>
      </c>
      <c r="W5" s="88">
        <f>(R6-T6)/T6*100</f>
        <v>-4.7240537539097325</v>
      </c>
    </row>
    <row r="6" spans="2:26" x14ac:dyDescent="0.2">
      <c r="B6" t="s">
        <v>227</v>
      </c>
      <c r="D6" s="83">
        <v>642990150</v>
      </c>
      <c r="E6" s="103">
        <v>570935394</v>
      </c>
      <c r="F6" s="103">
        <v>24300741</v>
      </c>
      <c r="G6" s="103">
        <v>32435284</v>
      </c>
      <c r="H6" s="103">
        <v>65574859</v>
      </c>
      <c r="I6" s="103">
        <v>34978288</v>
      </c>
      <c r="J6" s="103">
        <v>45333126</v>
      </c>
      <c r="K6" s="103">
        <v>58825063</v>
      </c>
      <c r="L6" s="103">
        <v>35718501</v>
      </c>
      <c r="M6" s="103">
        <v>40151274</v>
      </c>
      <c r="N6" s="103">
        <v>74163382</v>
      </c>
      <c r="O6" s="103">
        <v>39764075</v>
      </c>
      <c r="P6" s="103">
        <v>58568534</v>
      </c>
      <c r="Q6" s="103">
        <v>70210452</v>
      </c>
      <c r="R6" s="84">
        <f>SUM(F6:Q6)</f>
        <v>580023579</v>
      </c>
      <c r="S6" s="83">
        <v>608347998</v>
      </c>
      <c r="T6" s="84">
        <v>608782806</v>
      </c>
      <c r="V6" s="87" t="s">
        <v>250</v>
      </c>
      <c r="W6" s="89">
        <f>R6/12*12</f>
        <v>580023579</v>
      </c>
    </row>
    <row r="7" spans="2:26" x14ac:dyDescent="0.2">
      <c r="D7" s="8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84"/>
      <c r="S7" s="83"/>
      <c r="T7" s="84"/>
      <c r="V7" s="87" t="s">
        <v>251</v>
      </c>
      <c r="W7" s="89">
        <f>D6-W6</f>
        <v>62966571</v>
      </c>
    </row>
    <row r="8" spans="2:26" x14ac:dyDescent="0.2">
      <c r="B8" t="s">
        <v>228</v>
      </c>
      <c r="D8" s="83">
        <f>D10+D12+D19</f>
        <v>738562766</v>
      </c>
      <c r="E8" s="103">
        <f t="shared" ref="E8:Q8" si="0">E10+E12+E19</f>
        <v>752522894</v>
      </c>
      <c r="F8" s="103">
        <f t="shared" si="0"/>
        <v>61667077</v>
      </c>
      <c r="G8" s="103">
        <f t="shared" si="0"/>
        <v>52349208</v>
      </c>
      <c r="H8" s="103">
        <f t="shared" si="0"/>
        <v>66052175</v>
      </c>
      <c r="I8" s="103">
        <f t="shared" si="0"/>
        <v>66614468</v>
      </c>
      <c r="J8" s="103">
        <f t="shared" si="0"/>
        <v>53886090</v>
      </c>
      <c r="K8" s="103">
        <f t="shared" si="0"/>
        <v>67381632</v>
      </c>
      <c r="L8" s="103">
        <f t="shared" si="0"/>
        <v>57858106</v>
      </c>
      <c r="M8" s="103">
        <f t="shared" si="0"/>
        <v>63656968</v>
      </c>
      <c r="N8" s="103">
        <f t="shared" si="0"/>
        <v>67872275</v>
      </c>
      <c r="O8" s="103">
        <f t="shared" si="0"/>
        <v>52828703</v>
      </c>
      <c r="P8" s="103">
        <f t="shared" si="0"/>
        <v>55525308</v>
      </c>
      <c r="Q8" s="103">
        <f t="shared" si="0"/>
        <v>81136433</v>
      </c>
      <c r="R8" s="84">
        <f>SUM(F8:Q8)</f>
        <v>746828443</v>
      </c>
      <c r="S8" s="83">
        <f>S10+S12+S19</f>
        <v>635636199</v>
      </c>
      <c r="T8" s="84">
        <f>T10+T12+T19</f>
        <v>635796335</v>
      </c>
    </row>
    <row r="9" spans="2:26" x14ac:dyDescent="0.2">
      <c r="D9" s="8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84"/>
      <c r="S9" s="83"/>
      <c r="T9" s="84"/>
      <c r="V9" s="213" t="s">
        <v>369</v>
      </c>
      <c r="W9" s="88">
        <f>(R8-T8)/T8*100</f>
        <v>17.463470908494621</v>
      </c>
    </row>
    <row r="10" spans="2:26" x14ac:dyDescent="0.2">
      <c r="C10" t="s">
        <v>229</v>
      </c>
      <c r="D10" s="83">
        <v>429643150</v>
      </c>
      <c r="E10" s="103">
        <v>438881102</v>
      </c>
      <c r="F10" s="103">
        <v>38846083</v>
      </c>
      <c r="G10" s="103">
        <v>30230480</v>
      </c>
      <c r="H10" s="103">
        <v>37791888</v>
      </c>
      <c r="I10" s="103">
        <v>42630424</v>
      </c>
      <c r="J10" s="103">
        <v>31198699</v>
      </c>
      <c r="K10" s="103">
        <v>37395695</v>
      </c>
      <c r="L10" s="103">
        <v>33365721</v>
      </c>
      <c r="M10" s="103">
        <v>37712077</v>
      </c>
      <c r="N10" s="103">
        <v>37322945</v>
      </c>
      <c r="O10" s="103">
        <v>26944233</v>
      </c>
      <c r="P10" s="103">
        <v>32946403</v>
      </c>
      <c r="Q10" s="103">
        <v>46642729</v>
      </c>
      <c r="R10" s="84">
        <f>SUM(F10:Q10)</f>
        <v>433027377</v>
      </c>
      <c r="S10" s="83">
        <v>368088226</v>
      </c>
      <c r="T10" s="84">
        <v>368241460</v>
      </c>
    </row>
    <row r="11" spans="2:26" x14ac:dyDescent="0.2">
      <c r="D11" s="8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84"/>
      <c r="S11" s="83"/>
      <c r="T11" s="84"/>
    </row>
    <row r="12" spans="2:26" x14ac:dyDescent="0.2">
      <c r="C12" t="s">
        <v>230</v>
      </c>
      <c r="D12" s="83">
        <f t="shared" ref="D12:Q12" si="1">SUM(D14:D17)</f>
        <v>302919616</v>
      </c>
      <c r="E12" s="103">
        <f t="shared" si="1"/>
        <v>316641792</v>
      </c>
      <c r="F12" s="103">
        <f t="shared" si="1"/>
        <v>22820994</v>
      </c>
      <c r="G12" s="103">
        <f t="shared" si="1"/>
        <v>22118728</v>
      </c>
      <c r="H12" s="103">
        <f t="shared" si="1"/>
        <v>28260287</v>
      </c>
      <c r="I12" s="103">
        <f t="shared" si="1"/>
        <v>23984044</v>
      </c>
      <c r="J12" s="103">
        <f t="shared" si="1"/>
        <v>22687391</v>
      </c>
      <c r="K12" s="103">
        <f t="shared" si="1"/>
        <v>29985937</v>
      </c>
      <c r="L12" s="103">
        <f t="shared" si="1"/>
        <v>24492385</v>
      </c>
      <c r="M12" s="103">
        <f t="shared" si="1"/>
        <v>25944891</v>
      </c>
      <c r="N12" s="103">
        <f t="shared" si="1"/>
        <v>30549330</v>
      </c>
      <c r="O12" s="103">
        <f t="shared" si="1"/>
        <v>25884470</v>
      </c>
      <c r="P12" s="103">
        <f t="shared" si="1"/>
        <v>22578905</v>
      </c>
      <c r="Q12" s="103">
        <f t="shared" si="1"/>
        <v>34493704</v>
      </c>
      <c r="R12" s="84">
        <f>SUM(F12:Q12)</f>
        <v>313801066</v>
      </c>
      <c r="S12" s="83">
        <f>SUM(S14:S17)</f>
        <v>267547973</v>
      </c>
      <c r="T12" s="214">
        <f>SUM(T14:T17)</f>
        <v>267554875</v>
      </c>
      <c r="V12" s="213" t="s">
        <v>370</v>
      </c>
      <c r="W12" s="88">
        <f>(R15-T15)/T15*100</f>
        <v>17.663934328998625</v>
      </c>
    </row>
    <row r="13" spans="2:26" x14ac:dyDescent="0.2">
      <c r="D13" s="8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84"/>
      <c r="S13" s="83"/>
      <c r="T13" s="84"/>
    </row>
    <row r="14" spans="2:26" x14ac:dyDescent="0.2">
      <c r="C14" s="80" t="s">
        <v>231</v>
      </c>
      <c r="D14" s="83">
        <v>55268000</v>
      </c>
      <c r="E14" s="103">
        <v>59994954</v>
      </c>
      <c r="F14" s="103">
        <v>1893082</v>
      </c>
      <c r="G14" s="103">
        <v>1668775</v>
      </c>
      <c r="H14" s="103">
        <v>8766455</v>
      </c>
      <c r="I14" s="103">
        <v>3081896</v>
      </c>
      <c r="J14" s="103">
        <v>3188956</v>
      </c>
      <c r="K14" s="103">
        <v>9625403</v>
      </c>
      <c r="L14" s="103">
        <v>1282096</v>
      </c>
      <c r="M14" s="103">
        <v>1452993</v>
      </c>
      <c r="N14" s="103">
        <v>9499552</v>
      </c>
      <c r="O14" s="103">
        <v>3261558</v>
      </c>
      <c r="P14" s="103">
        <v>2405148</v>
      </c>
      <c r="Q14" s="103">
        <v>10861645</v>
      </c>
      <c r="R14" s="84">
        <f>SUM(F14:Q14)</f>
        <v>56987559</v>
      </c>
      <c r="S14" s="83">
        <v>54393684</v>
      </c>
      <c r="T14" s="84">
        <v>54393684</v>
      </c>
      <c r="V14" s="87" t="s">
        <v>252</v>
      </c>
      <c r="W14" s="89">
        <f>R15/12*12</f>
        <v>240046103</v>
      </c>
    </row>
    <row r="15" spans="2:26" x14ac:dyDescent="0.2">
      <c r="C15" s="80" t="s">
        <v>232</v>
      </c>
      <c r="D15" s="83">
        <v>231050881</v>
      </c>
      <c r="E15" s="103">
        <v>240046103</v>
      </c>
      <c r="F15" s="103">
        <v>20101427</v>
      </c>
      <c r="G15" s="103">
        <v>19639326</v>
      </c>
      <c r="H15" s="103">
        <v>18715121</v>
      </c>
      <c r="I15" s="103">
        <v>20101427</v>
      </c>
      <c r="J15" s="103">
        <v>18715121</v>
      </c>
      <c r="K15" s="103">
        <v>19408275</v>
      </c>
      <c r="L15" s="103">
        <v>22370377</v>
      </c>
      <c r="M15" s="103">
        <v>22139326</v>
      </c>
      <c r="N15" s="103">
        <v>17927219</v>
      </c>
      <c r="O15" s="103">
        <v>21731685</v>
      </c>
      <c r="P15" s="103">
        <v>19251824</v>
      </c>
      <c r="Q15" s="103">
        <v>19944975</v>
      </c>
      <c r="R15" s="84">
        <f>SUM(F15:Q15)</f>
        <v>240046103</v>
      </c>
      <c r="S15" s="83">
        <v>204009924</v>
      </c>
      <c r="T15" s="84">
        <v>204009924</v>
      </c>
      <c r="V15" s="87" t="s">
        <v>253</v>
      </c>
      <c r="W15" s="89">
        <f>W14-D15</f>
        <v>8995222</v>
      </c>
    </row>
    <row r="16" spans="2:26" x14ac:dyDescent="0.2">
      <c r="C16" s="80" t="s">
        <v>233</v>
      </c>
      <c r="D16" s="83">
        <v>6800104</v>
      </c>
      <c r="E16" s="103">
        <v>6800104</v>
      </c>
      <c r="F16" s="103"/>
      <c r="G16" s="103"/>
      <c r="H16" s="103"/>
      <c r="I16" s="103"/>
      <c r="J16" s="103"/>
      <c r="K16" s="103">
        <v>153731</v>
      </c>
      <c r="L16" s="103"/>
      <c r="M16" s="103">
        <v>1526390</v>
      </c>
      <c r="N16" s="103">
        <v>2266701</v>
      </c>
      <c r="O16" s="103"/>
      <c r="P16" s="103"/>
      <c r="Q16" s="103">
        <v>2853282</v>
      </c>
      <c r="R16" s="84">
        <f>SUM(F16:Q16)</f>
        <v>6800104</v>
      </c>
      <c r="S16" s="83"/>
      <c r="T16" s="84"/>
    </row>
    <row r="17" spans="2:23" x14ac:dyDescent="0.2">
      <c r="C17" s="80" t="s">
        <v>82</v>
      </c>
      <c r="D17" s="83">
        <v>9800631</v>
      </c>
      <c r="E17" s="103">
        <v>9800631</v>
      </c>
      <c r="F17" s="103">
        <v>826485</v>
      </c>
      <c r="G17" s="103">
        <v>810627</v>
      </c>
      <c r="H17" s="103">
        <v>778711</v>
      </c>
      <c r="I17" s="103">
        <v>800721</v>
      </c>
      <c r="J17" s="103">
        <v>783314</v>
      </c>
      <c r="K17" s="103">
        <v>798528</v>
      </c>
      <c r="L17" s="103">
        <v>839912</v>
      </c>
      <c r="M17" s="103">
        <v>826182</v>
      </c>
      <c r="N17" s="103">
        <v>855858</v>
      </c>
      <c r="O17" s="103">
        <v>891227</v>
      </c>
      <c r="P17" s="103">
        <v>921933</v>
      </c>
      <c r="Q17" s="103">
        <v>833802</v>
      </c>
      <c r="R17" s="84">
        <f>SUM(F17:Q17)</f>
        <v>9967300</v>
      </c>
      <c r="S17" s="83">
        <v>9144365</v>
      </c>
      <c r="T17" s="84">
        <v>9151267</v>
      </c>
    </row>
    <row r="18" spans="2:23" x14ac:dyDescent="0.2">
      <c r="D18" s="8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84"/>
      <c r="S18" s="83"/>
      <c r="T18" s="84"/>
    </row>
    <row r="19" spans="2:23" x14ac:dyDescent="0.2">
      <c r="C19" t="s">
        <v>234</v>
      </c>
      <c r="D19" s="83">
        <v>6000000</v>
      </c>
      <c r="E19" s="103">
        <v>-3000000</v>
      </c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84"/>
      <c r="S19" s="83"/>
      <c r="T19" s="84"/>
    </row>
    <row r="20" spans="2:23" x14ac:dyDescent="0.2">
      <c r="D20" s="8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84"/>
      <c r="S20" s="83"/>
      <c r="T20" s="84"/>
    </row>
    <row r="21" spans="2:23" x14ac:dyDescent="0.2">
      <c r="B21" t="s">
        <v>235</v>
      </c>
      <c r="D21" s="83">
        <f t="shared" ref="D21:Q21" si="2">D6-D8</f>
        <v>-95572616</v>
      </c>
      <c r="E21" s="103">
        <f t="shared" si="2"/>
        <v>-181587500</v>
      </c>
      <c r="F21" s="103">
        <f t="shared" si="2"/>
        <v>-37366336</v>
      </c>
      <c r="G21" s="103">
        <f t="shared" si="2"/>
        <v>-19913924</v>
      </c>
      <c r="H21" s="103">
        <f t="shared" si="2"/>
        <v>-477316</v>
      </c>
      <c r="I21" s="103">
        <f t="shared" si="2"/>
        <v>-31636180</v>
      </c>
      <c r="J21" s="103">
        <f t="shared" si="2"/>
        <v>-8552964</v>
      </c>
      <c r="K21" s="103">
        <f t="shared" si="2"/>
        <v>-8556569</v>
      </c>
      <c r="L21" s="103">
        <f t="shared" si="2"/>
        <v>-22139605</v>
      </c>
      <c r="M21" s="103">
        <f t="shared" si="2"/>
        <v>-23505694</v>
      </c>
      <c r="N21" s="103">
        <f t="shared" si="2"/>
        <v>6291107</v>
      </c>
      <c r="O21" s="103">
        <f t="shared" si="2"/>
        <v>-13064628</v>
      </c>
      <c r="P21" s="103">
        <f t="shared" si="2"/>
        <v>3043226</v>
      </c>
      <c r="Q21" s="103">
        <f t="shared" si="2"/>
        <v>-10925981</v>
      </c>
      <c r="R21" s="84">
        <f>SUM(F21:Q21)</f>
        <v>-166804864</v>
      </c>
      <c r="S21" s="83">
        <f>S6-S8</f>
        <v>-27288201</v>
      </c>
      <c r="T21" s="84">
        <f>T6-T8</f>
        <v>-27013529</v>
      </c>
    </row>
    <row r="22" spans="2:23" x14ac:dyDescent="0.2">
      <c r="D22" s="8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84"/>
      <c r="S22" s="83"/>
      <c r="T22" s="84"/>
    </row>
    <row r="23" spans="2:23" x14ac:dyDescent="0.2">
      <c r="C23" t="s">
        <v>236</v>
      </c>
      <c r="D23" s="83">
        <v>6100000</v>
      </c>
      <c r="E23" s="103">
        <v>6297000</v>
      </c>
      <c r="F23" s="103">
        <v>85</v>
      </c>
      <c r="G23" s="103">
        <v>269470</v>
      </c>
      <c r="H23" s="103">
        <v>3941127</v>
      </c>
      <c r="I23" s="103">
        <v>650164</v>
      </c>
      <c r="J23" s="103">
        <v>151953</v>
      </c>
      <c r="K23" s="103">
        <v>419035</v>
      </c>
      <c r="L23" s="103">
        <v>150335</v>
      </c>
      <c r="M23" s="103">
        <v>100663</v>
      </c>
      <c r="N23" s="103">
        <v>278308</v>
      </c>
      <c r="O23" s="103">
        <v>143</v>
      </c>
      <c r="P23" s="103">
        <v>283333</v>
      </c>
      <c r="Q23" s="103">
        <v>190032</v>
      </c>
      <c r="R23" s="84">
        <f>SUM(F23:Q23)</f>
        <v>6434648</v>
      </c>
      <c r="S23" s="83">
        <v>8203424</v>
      </c>
      <c r="T23" s="84">
        <v>8203424</v>
      </c>
    </row>
    <row r="24" spans="2:23" x14ac:dyDescent="0.2">
      <c r="D24" s="8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84"/>
      <c r="S24" s="83"/>
      <c r="T24" s="84"/>
    </row>
    <row r="25" spans="2:23" x14ac:dyDescent="0.2">
      <c r="C25" t="s">
        <v>237</v>
      </c>
      <c r="D25" s="83">
        <v>-900000</v>
      </c>
      <c r="E25" s="103">
        <v>-553000</v>
      </c>
      <c r="F25" s="103"/>
      <c r="G25" s="103"/>
      <c r="H25" s="103">
        <v>-20270</v>
      </c>
      <c r="I25" s="103">
        <v>-48999</v>
      </c>
      <c r="J25" s="103">
        <v>-15127</v>
      </c>
      <c r="K25" s="103">
        <v>-28839</v>
      </c>
      <c r="L25" s="103">
        <v>-368071</v>
      </c>
      <c r="M25" s="103">
        <v>-85773</v>
      </c>
      <c r="N25" s="103">
        <v>-79902</v>
      </c>
      <c r="O25" s="103">
        <v>-13534</v>
      </c>
      <c r="P25" s="103">
        <v>-422</v>
      </c>
      <c r="Q25" s="103">
        <v>-10276</v>
      </c>
      <c r="R25" s="84">
        <f>SUM(F25:Q25)</f>
        <v>-671213</v>
      </c>
      <c r="S25" s="83">
        <v>-4284094</v>
      </c>
      <c r="T25" s="84">
        <v>4284094</v>
      </c>
    </row>
    <row r="26" spans="2:23" x14ac:dyDescent="0.2">
      <c r="D26" s="8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84"/>
      <c r="S26" s="83"/>
      <c r="T26" s="84"/>
      <c r="V26" s="87" t="s">
        <v>277</v>
      </c>
      <c r="W26" s="88">
        <f>(R27+T27)/T27*100</f>
        <v>797.3241591968615</v>
      </c>
    </row>
    <row r="27" spans="2:23" x14ac:dyDescent="0.2">
      <c r="B27" t="s">
        <v>238</v>
      </c>
      <c r="D27" s="83">
        <f>D21+D23+D25</f>
        <v>-90372616</v>
      </c>
      <c r="E27" s="103">
        <f t="shared" ref="E27:Q27" si="3">E21+E23+E25</f>
        <v>-175843500</v>
      </c>
      <c r="F27" s="103">
        <f t="shared" si="3"/>
        <v>-37366251</v>
      </c>
      <c r="G27" s="103">
        <f t="shared" si="3"/>
        <v>-19644454</v>
      </c>
      <c r="H27" s="103">
        <f t="shared" si="3"/>
        <v>3443541</v>
      </c>
      <c r="I27" s="103">
        <f t="shared" si="3"/>
        <v>-31035015</v>
      </c>
      <c r="J27" s="103">
        <f t="shared" si="3"/>
        <v>-8416138</v>
      </c>
      <c r="K27" s="103">
        <f t="shared" si="3"/>
        <v>-8166373</v>
      </c>
      <c r="L27" s="103">
        <f t="shared" si="3"/>
        <v>-22357341</v>
      </c>
      <c r="M27" s="103">
        <f t="shared" si="3"/>
        <v>-23490804</v>
      </c>
      <c r="N27" s="103">
        <f t="shared" si="3"/>
        <v>6489513</v>
      </c>
      <c r="O27" s="103">
        <f t="shared" si="3"/>
        <v>-13078019</v>
      </c>
      <c r="P27" s="103">
        <f t="shared" si="3"/>
        <v>3326137</v>
      </c>
      <c r="Q27" s="103">
        <f t="shared" si="3"/>
        <v>-10746225</v>
      </c>
      <c r="R27" s="84">
        <f>SUM(F27:Q27)</f>
        <v>-161041429</v>
      </c>
      <c r="S27" s="83">
        <f>S21+S23+S25</f>
        <v>-23368871</v>
      </c>
      <c r="T27" s="84">
        <f>T6-T8+T23-T25</f>
        <v>-23094199</v>
      </c>
      <c r="V27" s="87" t="s">
        <v>275</v>
      </c>
      <c r="W27" s="88">
        <f>R27/D27*100</f>
        <v>178.1971532172976</v>
      </c>
    </row>
    <row r="28" spans="2:23" x14ac:dyDescent="0.2">
      <c r="D28" s="8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84"/>
      <c r="S28" s="83"/>
      <c r="T28" s="84"/>
      <c r="V28" s="87" t="s">
        <v>255</v>
      </c>
      <c r="W28" s="89">
        <f>R27/12*-12</f>
        <v>161041429</v>
      </c>
    </row>
    <row r="29" spans="2:23" x14ac:dyDescent="0.2">
      <c r="D29" s="8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84"/>
      <c r="S29" s="83"/>
      <c r="T29" s="84"/>
      <c r="V29" s="87" t="s">
        <v>256</v>
      </c>
      <c r="W29" s="89">
        <f>W28+D27</f>
        <v>70668813</v>
      </c>
    </row>
    <row r="30" spans="2:23" x14ac:dyDescent="0.2">
      <c r="B30" s="468" t="s">
        <v>239</v>
      </c>
      <c r="C30" s="463"/>
      <c r="D30" s="8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84"/>
      <c r="S30" s="83"/>
      <c r="T30" s="84"/>
      <c r="V30" s="90"/>
      <c r="W30" s="23"/>
    </row>
    <row r="31" spans="2:23" x14ac:dyDescent="0.2">
      <c r="D31" s="8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84"/>
      <c r="S31" s="83"/>
      <c r="T31" s="84"/>
    </row>
    <row r="32" spans="2:23" x14ac:dyDescent="0.2">
      <c r="B32" t="s">
        <v>240</v>
      </c>
      <c r="D32" s="83">
        <v>15400000</v>
      </c>
      <c r="E32" s="103">
        <v>49700000</v>
      </c>
      <c r="F32" s="103">
        <v>7336278</v>
      </c>
      <c r="G32" s="103">
        <v>10011803</v>
      </c>
      <c r="H32" s="103">
        <v>8812057</v>
      </c>
      <c r="I32" s="103">
        <v>1229482</v>
      </c>
      <c r="J32" s="103">
        <v>4533046</v>
      </c>
      <c r="K32" s="103">
        <v>11395449</v>
      </c>
      <c r="L32" s="103">
        <v>905258</v>
      </c>
      <c r="M32" s="103">
        <v>2015884</v>
      </c>
      <c r="N32" s="103">
        <v>827286</v>
      </c>
      <c r="O32" s="103">
        <v>3115342</v>
      </c>
      <c r="P32" s="103">
        <v>-3409987</v>
      </c>
      <c r="Q32" s="103">
        <v>2998413</v>
      </c>
      <c r="R32" s="84">
        <f>SUM(F32:Q32)</f>
        <v>49770311</v>
      </c>
      <c r="S32" s="83">
        <v>12225111</v>
      </c>
      <c r="T32" s="84">
        <v>12225111</v>
      </c>
      <c r="V32" s="87" t="s">
        <v>275</v>
      </c>
      <c r="W32" s="88">
        <f>R32/D32*100</f>
        <v>323.18383766233768</v>
      </c>
    </row>
    <row r="33" spans="2:23" x14ac:dyDescent="0.2">
      <c r="D33" s="8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84"/>
      <c r="S33" s="83"/>
      <c r="T33" s="84"/>
      <c r="V33" s="87"/>
      <c r="W33" s="88"/>
    </row>
    <row r="34" spans="2:23" x14ac:dyDescent="0.2">
      <c r="B34" t="s">
        <v>241</v>
      </c>
      <c r="D34" s="83">
        <v>61521800</v>
      </c>
      <c r="E34" s="103">
        <v>115828654</v>
      </c>
      <c r="F34" s="103">
        <v>9014812</v>
      </c>
      <c r="G34" s="103">
        <v>7916315</v>
      </c>
      <c r="H34" s="103">
        <v>7343895</v>
      </c>
      <c r="I34" s="103">
        <v>10721849</v>
      </c>
      <c r="J34" s="103">
        <v>-1953249</v>
      </c>
      <c r="K34" s="103">
        <v>13597924</v>
      </c>
      <c r="L34" s="103">
        <v>14059800</v>
      </c>
      <c r="M34" s="103">
        <v>13031838</v>
      </c>
      <c r="N34" s="103">
        <v>9478928</v>
      </c>
      <c r="O34" s="103">
        <v>9227746</v>
      </c>
      <c r="P34" s="103">
        <v>12774616</v>
      </c>
      <c r="Q34" s="103">
        <v>13641251</v>
      </c>
      <c r="R34" s="84">
        <f>SUM(F34:Q34)</f>
        <v>118855725</v>
      </c>
      <c r="S34" s="83">
        <v>23059005</v>
      </c>
      <c r="T34" s="84">
        <v>23059005</v>
      </c>
      <c r="V34" s="87" t="s">
        <v>275</v>
      </c>
      <c r="W34" s="88">
        <f>R34/D34*100</f>
        <v>193.19286009186987</v>
      </c>
    </row>
    <row r="35" spans="2:23" x14ac:dyDescent="0.2">
      <c r="D35" s="8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84"/>
      <c r="S35" s="83"/>
      <c r="T35" s="84"/>
      <c r="V35" s="87"/>
      <c r="W35" s="88"/>
    </row>
    <row r="36" spans="2:23" x14ac:dyDescent="0.2">
      <c r="B36" t="s">
        <v>242</v>
      </c>
      <c r="D36" s="83">
        <v>3836800</v>
      </c>
      <c r="E36" s="103">
        <v>11456835</v>
      </c>
      <c r="F36" s="103">
        <v>-796355</v>
      </c>
      <c r="G36" s="103">
        <v>6849714</v>
      </c>
      <c r="H36" s="103">
        <v>-80222</v>
      </c>
      <c r="I36" s="103">
        <v>-407091</v>
      </c>
      <c r="J36" s="103">
        <v>-47071</v>
      </c>
      <c r="K36" s="103">
        <v>3802418</v>
      </c>
      <c r="L36" s="103">
        <v>-736000</v>
      </c>
      <c r="M36" s="103">
        <v>-197729</v>
      </c>
      <c r="N36" s="103">
        <v>551706</v>
      </c>
      <c r="O36" s="103">
        <v>-445379</v>
      </c>
      <c r="P36" s="103">
        <v>-38885</v>
      </c>
      <c r="Q36" s="103">
        <v>14802463</v>
      </c>
      <c r="R36" s="84">
        <f>SUM(F36:Q36)</f>
        <v>23257569</v>
      </c>
      <c r="S36" s="83">
        <v>-3954404</v>
      </c>
      <c r="T36" s="84">
        <v>-3954404</v>
      </c>
      <c r="V36" s="87" t="s">
        <v>275</v>
      </c>
      <c r="W36" s="88">
        <f>R36/D36*100</f>
        <v>606.17100187656376</v>
      </c>
    </row>
    <row r="37" spans="2:23" x14ac:dyDescent="0.2">
      <c r="D37" s="8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84"/>
      <c r="S37" s="83"/>
      <c r="T37" s="84"/>
      <c r="V37" s="87"/>
      <c r="W37" s="88"/>
    </row>
    <row r="38" spans="2:23" x14ac:dyDescent="0.2">
      <c r="B38" t="s">
        <v>243</v>
      </c>
      <c r="D38" s="83">
        <v>9614016</v>
      </c>
      <c r="E38" s="103">
        <v>-1141989</v>
      </c>
      <c r="F38" s="103">
        <v>21811516</v>
      </c>
      <c r="G38" s="103">
        <v>-5133378</v>
      </c>
      <c r="H38" s="103">
        <v>-19519271</v>
      </c>
      <c r="I38" s="103">
        <v>19490775</v>
      </c>
      <c r="J38" s="103">
        <v>5883412</v>
      </c>
      <c r="K38" s="103">
        <v>-20629418</v>
      </c>
      <c r="L38" s="103">
        <v>8128283</v>
      </c>
      <c r="M38" s="103">
        <v>8640811</v>
      </c>
      <c r="N38" s="103">
        <v>-17347433</v>
      </c>
      <c r="O38" s="103">
        <v>1180310</v>
      </c>
      <c r="P38" s="103">
        <v>-12651881</v>
      </c>
      <c r="Q38" s="103">
        <v>-20695902</v>
      </c>
      <c r="R38" s="84">
        <f>SUM(F38:Q38)</f>
        <v>-30842176</v>
      </c>
      <c r="S38" s="83">
        <v>-7960841</v>
      </c>
      <c r="T38" s="84">
        <v>-8235513</v>
      </c>
      <c r="V38" s="87" t="s">
        <v>275</v>
      </c>
      <c r="W38" s="88">
        <f>R38/D38*100</f>
        <v>-320.80429239976303</v>
      </c>
    </row>
    <row r="39" spans="2:23" x14ac:dyDescent="0.2">
      <c r="D39" s="8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84"/>
      <c r="S39" s="83"/>
      <c r="T39" s="84"/>
      <c r="V39" s="87"/>
      <c r="W39" s="88"/>
    </row>
    <row r="40" spans="2:23" ht="13.5" thickBot="1" x14ac:dyDescent="0.25">
      <c r="B40" t="s">
        <v>244</v>
      </c>
      <c r="D40" s="85">
        <f t="shared" ref="D40:S40" si="4">SUM(D32:D38)</f>
        <v>90372616</v>
      </c>
      <c r="E40" s="104">
        <f t="shared" si="4"/>
        <v>175843500</v>
      </c>
      <c r="F40" s="104">
        <f t="shared" si="4"/>
        <v>37366251</v>
      </c>
      <c r="G40" s="104">
        <f t="shared" si="4"/>
        <v>19644454</v>
      </c>
      <c r="H40" s="104">
        <f t="shared" si="4"/>
        <v>-3443541</v>
      </c>
      <c r="I40" s="104">
        <f t="shared" si="4"/>
        <v>31035015</v>
      </c>
      <c r="J40" s="104">
        <f t="shared" si="4"/>
        <v>8416138</v>
      </c>
      <c r="K40" s="104">
        <f t="shared" si="4"/>
        <v>8166373</v>
      </c>
      <c r="L40" s="104">
        <f t="shared" si="4"/>
        <v>22357341</v>
      </c>
      <c r="M40" s="104">
        <f t="shared" si="4"/>
        <v>23490804</v>
      </c>
      <c r="N40" s="104">
        <f t="shared" si="4"/>
        <v>-6489513</v>
      </c>
      <c r="O40" s="104">
        <f t="shared" si="4"/>
        <v>13078019</v>
      </c>
      <c r="P40" s="104">
        <f t="shared" si="4"/>
        <v>-3326137</v>
      </c>
      <c r="Q40" s="104">
        <f t="shared" si="4"/>
        <v>10746225</v>
      </c>
      <c r="R40" s="86">
        <f>SUM(R32:R38)</f>
        <v>161041429</v>
      </c>
      <c r="S40" s="85">
        <f t="shared" si="4"/>
        <v>23368871</v>
      </c>
      <c r="T40" s="86">
        <f>SUM(T32:T38)</f>
        <v>23094199</v>
      </c>
      <c r="V40" s="87" t="s">
        <v>275</v>
      </c>
      <c r="W40" s="88">
        <f>R40/D40*100</f>
        <v>178.1971532172976</v>
      </c>
    </row>
    <row r="41" spans="2:23" x14ac:dyDescent="0.2"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</row>
    <row r="42" spans="2:23" x14ac:dyDescent="0.2">
      <c r="B42" s="190" t="str">
        <f>D3</f>
        <v>2009/10.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</row>
    <row r="43" spans="2:23" x14ac:dyDescent="0.2">
      <c r="B43" s="209" t="s">
        <v>392</v>
      </c>
      <c r="C43" s="143">
        <v>1788869931434.635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</row>
    <row r="44" spans="2:23" x14ac:dyDescent="0.2">
      <c r="B44" t="s">
        <v>393</v>
      </c>
      <c r="C44" s="142"/>
    </row>
    <row r="45" spans="2:23" ht="13.5" thickBot="1" x14ac:dyDescent="0.25">
      <c r="B45" s="215" t="s">
        <v>394</v>
      </c>
    </row>
    <row r="46" spans="2:23" ht="13.5" thickBot="1" x14ac:dyDescent="0.25">
      <c r="B46" s="91"/>
      <c r="C46" s="144">
        <f>R40*1000/C43*100</f>
        <v>9.002411308397825</v>
      </c>
    </row>
    <row r="47" spans="2:23" ht="13.5" thickBot="1" x14ac:dyDescent="0.25">
      <c r="B47" s="91"/>
    </row>
    <row r="48" spans="2:23" ht="13.5" thickBot="1" x14ac:dyDescent="0.25">
      <c r="B48" s="211" t="s">
        <v>226</v>
      </c>
      <c r="D48" s="459" t="s">
        <v>402</v>
      </c>
      <c r="E48" s="461"/>
      <c r="F48" s="462"/>
      <c r="G48" s="449"/>
      <c r="H48" s="449"/>
      <c r="I48" s="449"/>
      <c r="J48" s="449"/>
      <c r="K48" s="449"/>
      <c r="L48" s="449"/>
      <c r="M48" s="449"/>
      <c r="N48" s="449"/>
      <c r="O48" s="449"/>
      <c r="P48" s="449"/>
      <c r="Q48" s="449"/>
      <c r="R48" s="450"/>
      <c r="S48" s="459" t="str">
        <f>D3</f>
        <v>2009/10.</v>
      </c>
      <c r="T48" s="467"/>
    </row>
    <row r="49" spans="2:23" ht="25.5" x14ac:dyDescent="0.2">
      <c r="D49" s="81" t="s">
        <v>366</v>
      </c>
      <c r="E49" s="102" t="s">
        <v>365</v>
      </c>
      <c r="F49" s="102" t="s">
        <v>246</v>
      </c>
      <c r="G49" s="102" t="s">
        <v>274</v>
      </c>
      <c r="H49" s="102" t="s">
        <v>310</v>
      </c>
      <c r="I49" s="102" t="s">
        <v>311</v>
      </c>
      <c r="J49" s="212" t="s">
        <v>328</v>
      </c>
      <c r="K49" s="212" t="s">
        <v>363</v>
      </c>
      <c r="L49" s="212" t="s">
        <v>364</v>
      </c>
      <c r="M49" s="212" t="s">
        <v>367</v>
      </c>
      <c r="N49" s="212" t="s">
        <v>368</v>
      </c>
      <c r="O49" s="212" t="s">
        <v>385</v>
      </c>
      <c r="P49" s="212" t="s">
        <v>387</v>
      </c>
      <c r="Q49" s="212" t="s">
        <v>388</v>
      </c>
      <c r="R49" s="82" t="s">
        <v>276</v>
      </c>
      <c r="S49" s="81" t="s">
        <v>247</v>
      </c>
      <c r="T49" s="82" t="str">
        <f>R49</f>
        <v>Year To Date</v>
      </c>
    </row>
    <row r="50" spans="2:23" x14ac:dyDescent="0.2">
      <c r="D50" s="81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82"/>
      <c r="S50" s="81"/>
      <c r="T50" s="82"/>
      <c r="V50" s="87" t="s">
        <v>417</v>
      </c>
      <c r="W50" s="88">
        <f>(R51-T51)/T51*100</f>
        <v>15.406494208427576</v>
      </c>
    </row>
    <row r="51" spans="2:23" x14ac:dyDescent="0.2">
      <c r="B51" t="s">
        <v>227</v>
      </c>
      <c r="D51" s="83">
        <v>643239001</v>
      </c>
      <c r="E51" s="103">
        <v>673559175</v>
      </c>
      <c r="F51" s="103">
        <v>37006775</v>
      </c>
      <c r="G51" s="103">
        <v>38526421</v>
      </c>
      <c r="H51" s="103">
        <v>74652497</v>
      </c>
      <c r="I51" s="103">
        <v>43188235</v>
      </c>
      <c r="J51" s="103">
        <v>54060349</v>
      </c>
      <c r="K51" s="103">
        <v>56450912</v>
      </c>
      <c r="L51" s="103">
        <v>41014307</v>
      </c>
      <c r="M51" s="103">
        <v>43562059</v>
      </c>
      <c r="N51" s="103">
        <v>83242116</v>
      </c>
      <c r="O51" s="103">
        <v>47934349</v>
      </c>
      <c r="P51" s="103">
        <v>64550108</v>
      </c>
      <c r="Q51" s="103">
        <v>84807072</v>
      </c>
      <c r="R51" s="84">
        <f>SUM(F51:Q51)</f>
        <v>668995200</v>
      </c>
      <c r="S51" s="167">
        <v>580023579</v>
      </c>
      <c r="T51" s="84">
        <v>579685922</v>
      </c>
      <c r="V51" s="87" t="s">
        <v>250</v>
      </c>
      <c r="W51" s="89">
        <f>R51/12*12</f>
        <v>668995200</v>
      </c>
    </row>
    <row r="52" spans="2:23" x14ac:dyDescent="0.2">
      <c r="D52" s="83"/>
      <c r="E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84"/>
      <c r="S52" s="167"/>
      <c r="T52" s="84"/>
      <c r="V52" s="87" t="s">
        <v>251</v>
      </c>
      <c r="W52" s="89">
        <f>D51-W51</f>
        <v>-25756199</v>
      </c>
    </row>
    <row r="53" spans="2:23" x14ac:dyDescent="0.2">
      <c r="B53" t="s">
        <v>228</v>
      </c>
      <c r="D53" s="83">
        <f>D55+D57+D64</f>
        <v>818142943</v>
      </c>
      <c r="E53" s="103">
        <f t="shared" ref="E53:Q53" si="5">E55+E57+E64</f>
        <v>815678638</v>
      </c>
      <c r="F53" s="103">
        <f t="shared" si="5"/>
        <v>62148799</v>
      </c>
      <c r="G53" s="103">
        <f t="shared" si="5"/>
        <v>59384116</v>
      </c>
      <c r="H53" s="103">
        <f t="shared" si="5"/>
        <v>65726819</v>
      </c>
      <c r="I53" s="103">
        <f t="shared" si="5"/>
        <v>74868153</v>
      </c>
      <c r="J53" s="103">
        <f t="shared" si="5"/>
        <v>63470501</v>
      </c>
      <c r="K53" s="103">
        <f t="shared" si="5"/>
        <v>68875340</v>
      </c>
      <c r="L53" s="103">
        <f t="shared" si="5"/>
        <v>58499608</v>
      </c>
      <c r="M53" s="103">
        <f t="shared" si="5"/>
        <v>70534191</v>
      </c>
      <c r="N53" s="103">
        <f t="shared" si="5"/>
        <v>77171933</v>
      </c>
      <c r="O53" s="103">
        <f t="shared" si="5"/>
        <v>58637243</v>
      </c>
      <c r="P53" s="103">
        <f t="shared" si="5"/>
        <v>56618009</v>
      </c>
      <c r="Q53" s="103">
        <f t="shared" si="5"/>
        <v>89684288</v>
      </c>
      <c r="R53" s="84">
        <f>SUM(F53:Q53)</f>
        <v>805619000</v>
      </c>
      <c r="S53" s="167">
        <f>S55+S57</f>
        <v>746831441</v>
      </c>
      <c r="T53" s="214">
        <f>T55+T57</f>
        <v>747273579</v>
      </c>
    </row>
    <row r="54" spans="2:23" x14ac:dyDescent="0.2">
      <c r="D54" s="83"/>
      <c r="E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84"/>
      <c r="S54" s="167"/>
      <c r="T54" s="84"/>
      <c r="V54" s="213" t="s">
        <v>369</v>
      </c>
      <c r="W54" s="88">
        <f>(R53-T53)/T53*100</f>
        <v>7.8077724998758455</v>
      </c>
    </row>
    <row r="55" spans="2:23" x14ac:dyDescent="0.2">
      <c r="C55" t="s">
        <v>229</v>
      </c>
      <c r="D55" s="83">
        <v>461517932</v>
      </c>
      <c r="E55" s="103">
        <v>466338623</v>
      </c>
      <c r="F55" s="103">
        <v>38373030</v>
      </c>
      <c r="G55" s="103">
        <v>34602092</v>
      </c>
      <c r="H55" s="103">
        <v>32536163</v>
      </c>
      <c r="I55" s="103">
        <v>48399286</v>
      </c>
      <c r="J55" s="103">
        <v>35856206</v>
      </c>
      <c r="K55" s="103">
        <v>33700788</v>
      </c>
      <c r="L55" s="103">
        <v>35393939</v>
      </c>
      <c r="M55" s="103">
        <v>45702974</v>
      </c>
      <c r="N55" s="103">
        <v>37700521</v>
      </c>
      <c r="O55" s="103">
        <v>31022346</v>
      </c>
      <c r="P55" s="103">
        <v>32286574</v>
      </c>
      <c r="Q55" s="103">
        <v>50458498</v>
      </c>
      <c r="R55" s="84">
        <f>SUM(F55:Q55)</f>
        <v>456032417</v>
      </c>
      <c r="S55" s="167">
        <v>433027377</v>
      </c>
      <c r="T55" s="84">
        <v>433327220</v>
      </c>
    </row>
    <row r="56" spans="2:23" x14ac:dyDescent="0.2">
      <c r="D56" s="8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84"/>
      <c r="S56" s="167"/>
      <c r="T56" s="84"/>
    </row>
    <row r="57" spans="2:23" x14ac:dyDescent="0.2">
      <c r="C57" t="s">
        <v>230</v>
      </c>
      <c r="D57" s="83">
        <f>SUM(D59:D62)</f>
        <v>350625011</v>
      </c>
      <c r="E57" s="103">
        <f t="shared" ref="E57:Q57" si="6">SUM(E59:E62)</f>
        <v>351040015</v>
      </c>
      <c r="F57" s="103">
        <f t="shared" si="6"/>
        <v>23775769</v>
      </c>
      <c r="G57" s="103">
        <f t="shared" si="6"/>
        <v>24782024</v>
      </c>
      <c r="H57" s="103">
        <f t="shared" si="6"/>
        <v>33190656</v>
      </c>
      <c r="I57" s="103">
        <f t="shared" si="6"/>
        <v>26468867</v>
      </c>
      <c r="J57" s="103">
        <f t="shared" si="6"/>
        <v>27614295</v>
      </c>
      <c r="K57" s="103">
        <f t="shared" si="6"/>
        <v>35174552</v>
      </c>
      <c r="L57" s="103">
        <f t="shared" si="6"/>
        <v>23105669</v>
      </c>
      <c r="M57" s="103">
        <f t="shared" si="6"/>
        <v>24831217</v>
      </c>
      <c r="N57" s="103">
        <f t="shared" si="6"/>
        <v>39471412</v>
      </c>
      <c r="O57" s="103">
        <f t="shared" si="6"/>
        <v>27614897</v>
      </c>
      <c r="P57" s="103">
        <f t="shared" si="6"/>
        <v>24331435</v>
      </c>
      <c r="Q57" s="103">
        <f t="shared" si="6"/>
        <v>39225790</v>
      </c>
      <c r="R57" s="84">
        <f>SUM(F57:Q57)</f>
        <v>349586583</v>
      </c>
      <c r="S57" s="167">
        <f>SUM(S59:S62)</f>
        <v>313804064</v>
      </c>
      <c r="T57" s="214">
        <f>SUM(T59:T62)</f>
        <v>313946359</v>
      </c>
      <c r="V57" s="213" t="s">
        <v>370</v>
      </c>
      <c r="W57" s="88">
        <f>(R60-T60)/T60*100</f>
        <v>10.453552332819999</v>
      </c>
    </row>
    <row r="58" spans="2:23" x14ac:dyDescent="0.2">
      <c r="D58" s="8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84"/>
      <c r="S58" s="167"/>
      <c r="T58" s="84"/>
    </row>
    <row r="59" spans="2:23" x14ac:dyDescent="0.2">
      <c r="C59" s="80" t="s">
        <v>231</v>
      </c>
      <c r="D59" s="83">
        <v>71357578</v>
      </c>
      <c r="E59" s="103">
        <v>67606879</v>
      </c>
      <c r="F59" s="103">
        <v>1682076</v>
      </c>
      <c r="G59" s="103">
        <v>1945794</v>
      </c>
      <c r="H59" s="103">
        <v>10672571</v>
      </c>
      <c r="I59" s="103">
        <v>3877771</v>
      </c>
      <c r="J59" s="103">
        <v>2524554</v>
      </c>
      <c r="K59" s="103">
        <v>12284947</v>
      </c>
      <c r="L59" s="103">
        <v>1189516</v>
      </c>
      <c r="M59" s="103">
        <v>1440570</v>
      </c>
      <c r="N59" s="103">
        <v>11197832</v>
      </c>
      <c r="O59" s="103">
        <v>4555421</v>
      </c>
      <c r="P59" s="103">
        <v>2011769</v>
      </c>
      <c r="Q59" s="103">
        <v>12844023</v>
      </c>
      <c r="R59" s="84">
        <f>SUM(F59:Q59)</f>
        <v>66226844</v>
      </c>
      <c r="S59" s="167">
        <v>56987559</v>
      </c>
      <c r="T59" s="84">
        <v>57129217</v>
      </c>
      <c r="V59" s="87" t="s">
        <v>252</v>
      </c>
      <c r="W59" s="89">
        <f>R60/12*12</f>
        <v>265139448</v>
      </c>
    </row>
    <row r="60" spans="2:23" x14ac:dyDescent="0.2">
      <c r="C60" s="80" t="s">
        <v>232</v>
      </c>
      <c r="D60" s="83">
        <v>260973745</v>
      </c>
      <c r="E60" s="103">
        <v>265139448</v>
      </c>
      <c r="F60" s="103">
        <v>21747817</v>
      </c>
      <c r="G60" s="103">
        <v>21747817</v>
      </c>
      <c r="H60" s="103">
        <v>21747816</v>
      </c>
      <c r="I60" s="103">
        <v>21747814</v>
      </c>
      <c r="J60" s="103">
        <v>21747813</v>
      </c>
      <c r="K60" s="103">
        <v>21747813</v>
      </c>
      <c r="L60" s="103">
        <v>21747811</v>
      </c>
      <c r="M60" s="103">
        <v>21747810</v>
      </c>
      <c r="N60" s="103">
        <v>24769861</v>
      </c>
      <c r="O60" s="103">
        <v>22129026</v>
      </c>
      <c r="P60" s="103">
        <v>22129025</v>
      </c>
      <c r="Q60" s="103">
        <v>22129025</v>
      </c>
      <c r="R60" s="84">
        <f>SUM(F60:Q60)</f>
        <v>265139448</v>
      </c>
      <c r="S60" s="167">
        <v>240046103</v>
      </c>
      <c r="T60" s="84">
        <v>240046103</v>
      </c>
      <c r="V60" s="87" t="s">
        <v>253</v>
      </c>
      <c r="W60" s="89">
        <f>W59-D60</f>
        <v>4165703</v>
      </c>
    </row>
    <row r="61" spans="2:23" x14ac:dyDescent="0.2">
      <c r="C61" s="80" t="s">
        <v>233</v>
      </c>
      <c r="D61" s="83">
        <v>7542361</v>
      </c>
      <c r="E61" s="103">
        <v>7542361</v>
      </c>
      <c r="F61" s="103"/>
      <c r="G61" s="103"/>
      <c r="H61" s="103"/>
      <c r="I61" s="103"/>
      <c r="J61" s="103">
        <v>2514120</v>
      </c>
      <c r="K61" s="103"/>
      <c r="L61" s="103"/>
      <c r="M61" s="103"/>
      <c r="N61" s="103">
        <v>2514120</v>
      </c>
      <c r="O61" s="103" t="s">
        <v>420</v>
      </c>
      <c r="P61" s="103">
        <v>0</v>
      </c>
      <c r="Q61" s="103">
        <v>2514121</v>
      </c>
      <c r="R61" s="84">
        <f>SUM(F61:Q61)</f>
        <v>7542361</v>
      </c>
      <c r="S61" s="167">
        <v>6800104</v>
      </c>
      <c r="T61" s="84">
        <v>6800104</v>
      </c>
    </row>
    <row r="62" spans="2:23" x14ac:dyDescent="0.2">
      <c r="C62" s="80" t="s">
        <v>82</v>
      </c>
      <c r="D62" s="83">
        <v>10751327</v>
      </c>
      <c r="E62" s="103">
        <v>10751327</v>
      </c>
      <c r="F62" s="103">
        <v>345876</v>
      </c>
      <c r="G62" s="103">
        <v>1088413</v>
      </c>
      <c r="H62" s="103">
        <v>770269</v>
      </c>
      <c r="I62" s="103">
        <v>843282</v>
      </c>
      <c r="J62" s="103">
        <v>827808</v>
      </c>
      <c r="K62" s="103">
        <v>1141792</v>
      </c>
      <c r="L62" s="103">
        <v>168342</v>
      </c>
      <c r="M62" s="103">
        <v>1642837</v>
      </c>
      <c r="N62" s="103">
        <v>989599</v>
      </c>
      <c r="O62" s="103">
        <v>930450</v>
      </c>
      <c r="P62" s="103">
        <v>190641</v>
      </c>
      <c r="Q62" s="103">
        <v>1738621</v>
      </c>
      <c r="R62" s="84">
        <f>SUM(F62:Q62)</f>
        <v>10677930</v>
      </c>
      <c r="S62" s="167">
        <v>9970298</v>
      </c>
      <c r="T62" s="84">
        <v>9970935</v>
      </c>
    </row>
    <row r="63" spans="2:23" x14ac:dyDescent="0.2">
      <c r="D63" s="8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84"/>
      <c r="S63" s="167"/>
      <c r="T63" s="84"/>
    </row>
    <row r="64" spans="2:23" x14ac:dyDescent="0.2">
      <c r="C64" t="s">
        <v>234</v>
      </c>
      <c r="D64" s="83">
        <v>6000000</v>
      </c>
      <c r="E64" s="103">
        <v>-1700000</v>
      </c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84"/>
      <c r="S64" s="167"/>
      <c r="T64" s="84"/>
    </row>
    <row r="65" spans="2:23" x14ac:dyDescent="0.2">
      <c r="D65" s="8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84"/>
      <c r="S65" s="167"/>
      <c r="T65" s="84"/>
    </row>
    <row r="66" spans="2:23" x14ac:dyDescent="0.2">
      <c r="B66" t="s">
        <v>235</v>
      </c>
      <c r="D66" s="83">
        <f>D51-D53</f>
        <v>-174903942</v>
      </c>
      <c r="E66" s="103">
        <f t="shared" ref="E66:Q66" si="7">E51-E53</f>
        <v>-142119463</v>
      </c>
      <c r="F66" s="103">
        <f t="shared" si="7"/>
        <v>-25142024</v>
      </c>
      <c r="G66" s="103">
        <f t="shared" si="7"/>
        <v>-20857695</v>
      </c>
      <c r="H66" s="103">
        <f t="shared" si="7"/>
        <v>8925678</v>
      </c>
      <c r="I66" s="103">
        <f t="shared" si="7"/>
        <v>-31679918</v>
      </c>
      <c r="J66" s="103">
        <f t="shared" si="7"/>
        <v>-9410152</v>
      </c>
      <c r="K66" s="103">
        <f t="shared" si="7"/>
        <v>-12424428</v>
      </c>
      <c r="L66" s="103">
        <f t="shared" si="7"/>
        <v>-17485301</v>
      </c>
      <c r="M66" s="103">
        <f t="shared" si="7"/>
        <v>-26972132</v>
      </c>
      <c r="N66" s="103">
        <f t="shared" si="7"/>
        <v>6070183</v>
      </c>
      <c r="O66" s="103">
        <f t="shared" si="7"/>
        <v>-10702894</v>
      </c>
      <c r="P66" s="103">
        <f t="shared" si="7"/>
        <v>7932099</v>
      </c>
      <c r="Q66" s="103">
        <f t="shared" si="7"/>
        <v>-4877216</v>
      </c>
      <c r="R66" s="84">
        <f>SUM(F66:O66)</f>
        <v>-139678683</v>
      </c>
      <c r="S66" s="167">
        <f>S51-S53</f>
        <v>-166807862</v>
      </c>
      <c r="T66" s="214">
        <f>T51-T53</f>
        <v>-167587657</v>
      </c>
    </row>
    <row r="67" spans="2:23" x14ac:dyDescent="0.2">
      <c r="D67" s="8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84"/>
      <c r="S67" s="167"/>
      <c r="T67" s="84"/>
    </row>
    <row r="68" spans="2:23" x14ac:dyDescent="0.2">
      <c r="C68" t="s">
        <v>236</v>
      </c>
      <c r="D68" s="83"/>
      <c r="E68" s="103">
        <v>2450000</v>
      </c>
      <c r="F68" s="103">
        <v>318</v>
      </c>
      <c r="G68" s="103">
        <v>298309</v>
      </c>
      <c r="H68" s="103">
        <v>26115</v>
      </c>
      <c r="I68" s="103">
        <v>375196</v>
      </c>
      <c r="J68" s="103">
        <v>221424</v>
      </c>
      <c r="K68" s="103">
        <v>77660</v>
      </c>
      <c r="L68" s="103">
        <v>109931</v>
      </c>
      <c r="M68" s="103">
        <v>426995</v>
      </c>
      <c r="N68" s="103">
        <v>7114</v>
      </c>
      <c r="O68" s="103">
        <v>174361</v>
      </c>
      <c r="P68" s="103">
        <v>522028</v>
      </c>
      <c r="Q68" s="103">
        <v>770287</v>
      </c>
      <c r="R68" s="84">
        <f>SUM(F68:Q68)</f>
        <v>3009738</v>
      </c>
      <c r="S68" s="167">
        <v>6434648</v>
      </c>
      <c r="T68" s="84">
        <v>6434648</v>
      </c>
    </row>
    <row r="69" spans="2:23" x14ac:dyDescent="0.2">
      <c r="D69" s="8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84"/>
      <c r="S69" s="167"/>
      <c r="T69" s="84"/>
    </row>
    <row r="70" spans="2:23" x14ac:dyDescent="0.2">
      <c r="C70" t="s">
        <v>237</v>
      </c>
      <c r="D70" s="83"/>
      <c r="E70" s="103">
        <v>-572000</v>
      </c>
      <c r="F70" s="148">
        <v>-66828</v>
      </c>
      <c r="G70" s="103">
        <v>-325</v>
      </c>
      <c r="H70" s="103">
        <v>-84</v>
      </c>
      <c r="I70" s="103">
        <v>-302</v>
      </c>
      <c r="J70" s="103">
        <v>-4227</v>
      </c>
      <c r="K70" s="103">
        <v>-195996</v>
      </c>
      <c r="L70" s="103">
        <v>-117325</v>
      </c>
      <c r="M70" s="103">
        <v>-287095</v>
      </c>
      <c r="N70" s="103">
        <v>-42196</v>
      </c>
      <c r="O70" s="103">
        <v>-47415</v>
      </c>
      <c r="P70" s="103">
        <v>-11453</v>
      </c>
      <c r="Q70" s="103">
        <v>-65371</v>
      </c>
      <c r="R70" s="84">
        <f>SUM(F70:Q70)</f>
        <v>-838617</v>
      </c>
      <c r="S70" s="167">
        <v>-671213</v>
      </c>
      <c r="T70" s="84">
        <v>-671213</v>
      </c>
    </row>
    <row r="71" spans="2:23" x14ac:dyDescent="0.2">
      <c r="D71" s="8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84"/>
      <c r="S71" s="167"/>
      <c r="T71" s="84"/>
      <c r="V71" s="87" t="s">
        <v>418</v>
      </c>
      <c r="W71" s="88">
        <f>(R72+T72)/T72*100</f>
        <v>183.08563287886531</v>
      </c>
    </row>
    <row r="72" spans="2:23" x14ac:dyDescent="0.2">
      <c r="B72" t="s">
        <v>238</v>
      </c>
      <c r="D72" s="83">
        <f>D66+D68+D70</f>
        <v>-174903942</v>
      </c>
      <c r="E72" s="103">
        <f t="shared" ref="E72:Q72" si="8">E66+E68+E70</f>
        <v>-140241463</v>
      </c>
      <c r="F72" s="103">
        <f t="shared" si="8"/>
        <v>-25208534</v>
      </c>
      <c r="G72" s="103">
        <f t="shared" si="8"/>
        <v>-20559711</v>
      </c>
      <c r="H72" s="103">
        <f t="shared" si="8"/>
        <v>8951709</v>
      </c>
      <c r="I72" s="103">
        <f t="shared" si="8"/>
        <v>-31305024</v>
      </c>
      <c r="J72" s="103">
        <f t="shared" si="8"/>
        <v>-9192955</v>
      </c>
      <c r="K72" s="103">
        <f t="shared" si="8"/>
        <v>-12542764</v>
      </c>
      <c r="L72" s="103">
        <f t="shared" si="8"/>
        <v>-17492695</v>
      </c>
      <c r="M72" s="103">
        <f t="shared" si="8"/>
        <v>-26832232</v>
      </c>
      <c r="N72" s="103">
        <f t="shared" si="8"/>
        <v>6035101</v>
      </c>
      <c r="O72" s="103">
        <f t="shared" si="8"/>
        <v>-10575948</v>
      </c>
      <c r="P72" s="103">
        <f t="shared" si="8"/>
        <v>8442674</v>
      </c>
      <c r="Q72" s="103">
        <f t="shared" si="8"/>
        <v>-4172300</v>
      </c>
      <c r="R72" s="84">
        <f>SUM(F72:Q72)</f>
        <v>-134452679</v>
      </c>
      <c r="S72" s="167">
        <f>S66+S68+S70</f>
        <v>-161044427</v>
      </c>
      <c r="T72" s="214">
        <f>T66+T68+T70</f>
        <v>-161824222</v>
      </c>
      <c r="V72" s="87" t="s">
        <v>275</v>
      </c>
      <c r="W72" s="88">
        <f>R72/D72*100</f>
        <v>76.872297709562204</v>
      </c>
    </row>
    <row r="73" spans="2:23" x14ac:dyDescent="0.2">
      <c r="D73" s="8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84"/>
      <c r="S73" s="167"/>
      <c r="T73" s="84"/>
      <c r="V73" s="87" t="s">
        <v>255</v>
      </c>
      <c r="W73" s="89">
        <f>R72/12*12</f>
        <v>-134452679</v>
      </c>
    </row>
    <row r="74" spans="2:23" x14ac:dyDescent="0.2">
      <c r="D74" s="83"/>
      <c r="E74" s="103"/>
      <c r="F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84"/>
      <c r="S74" s="167"/>
      <c r="T74" s="84"/>
      <c r="V74" s="87" t="s">
        <v>256</v>
      </c>
      <c r="W74" s="89">
        <f>W73-D72</f>
        <v>40451263</v>
      </c>
    </row>
    <row r="75" spans="2:23" x14ac:dyDescent="0.2">
      <c r="B75" s="468" t="s">
        <v>239</v>
      </c>
      <c r="C75" s="463"/>
      <c r="D75" s="8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84"/>
      <c r="S75" s="167"/>
      <c r="T75" s="84"/>
      <c r="V75" s="90"/>
      <c r="W75" s="23"/>
    </row>
    <row r="76" spans="2:23" x14ac:dyDescent="0.2">
      <c r="D76" s="8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84"/>
      <c r="S76" s="167"/>
      <c r="T76" s="84"/>
    </row>
    <row r="77" spans="2:23" x14ac:dyDescent="0.2">
      <c r="B77" t="s">
        <v>240</v>
      </c>
      <c r="D77" s="83">
        <v>22000000</v>
      </c>
      <c r="E77" s="103">
        <v>22000000</v>
      </c>
      <c r="F77" s="103">
        <v>3491872</v>
      </c>
      <c r="G77" s="103">
        <v>5104250</v>
      </c>
      <c r="H77" s="103">
        <v>10305563</v>
      </c>
      <c r="I77" s="103">
        <v>100367</v>
      </c>
      <c r="J77" s="103">
        <v>5571633</v>
      </c>
      <c r="K77" s="103">
        <v>1547001</v>
      </c>
      <c r="L77" s="103">
        <v>2044415</v>
      </c>
      <c r="M77" s="103">
        <v>6868423</v>
      </c>
      <c r="N77" s="103">
        <v>4462732</v>
      </c>
      <c r="O77" s="103">
        <v>-4758494</v>
      </c>
      <c r="P77" s="103">
        <v>2197732</v>
      </c>
      <c r="Q77" s="103">
        <v>-2042495</v>
      </c>
      <c r="R77" s="84">
        <f>SUM(F77:Q77)</f>
        <v>34892999</v>
      </c>
      <c r="S77" s="167">
        <v>49770311</v>
      </c>
      <c r="T77" s="84">
        <v>49770311</v>
      </c>
      <c r="V77" s="87" t="s">
        <v>275</v>
      </c>
      <c r="W77" s="88">
        <f>R77/D77*100</f>
        <v>158.6045409090909</v>
      </c>
    </row>
    <row r="78" spans="2:23" x14ac:dyDescent="0.2">
      <c r="D78" s="8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84"/>
      <c r="S78" s="167"/>
      <c r="T78" s="84"/>
      <c r="V78" s="87"/>
      <c r="W78" s="88"/>
    </row>
    <row r="79" spans="2:23" x14ac:dyDescent="0.2">
      <c r="B79" t="s">
        <v>241</v>
      </c>
      <c r="D79" s="83">
        <v>137740042</v>
      </c>
      <c r="E79" s="103">
        <v>137740042</v>
      </c>
      <c r="F79" s="103">
        <v>10634428</v>
      </c>
      <c r="G79" s="103">
        <v>14282461</v>
      </c>
      <c r="H79" s="103">
        <v>12650855</v>
      </c>
      <c r="I79" s="103">
        <v>14242923</v>
      </c>
      <c r="J79" s="103">
        <v>834955</v>
      </c>
      <c r="K79" s="103">
        <v>13172310</v>
      </c>
      <c r="L79" s="103">
        <v>14916608</v>
      </c>
      <c r="M79" s="103">
        <v>13007363</v>
      </c>
      <c r="N79" s="103">
        <v>8654266</v>
      </c>
      <c r="O79" s="103">
        <v>8607704</v>
      </c>
      <c r="P79" s="103">
        <v>13305054</v>
      </c>
      <c r="Q79" s="103">
        <v>12540789</v>
      </c>
      <c r="R79" s="84">
        <f>SUM(F79:Q79)</f>
        <v>136849716</v>
      </c>
      <c r="S79" s="167">
        <v>118855725</v>
      </c>
      <c r="T79" s="84">
        <v>118855725</v>
      </c>
      <c r="V79" s="87" t="s">
        <v>275</v>
      </c>
      <c r="W79" s="88">
        <f>R79/D79*100</f>
        <v>99.353618608596037</v>
      </c>
    </row>
    <row r="80" spans="2:23" x14ac:dyDescent="0.2">
      <c r="D80" s="8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84"/>
      <c r="S80" s="167"/>
      <c r="T80" s="84"/>
      <c r="V80" s="87"/>
      <c r="W80" s="88"/>
    </row>
    <row r="81" spans="2:23" x14ac:dyDescent="0.2">
      <c r="B81" t="s">
        <v>242</v>
      </c>
      <c r="D81" s="83">
        <v>11563900</v>
      </c>
      <c r="E81" s="103">
        <v>-2430700</v>
      </c>
      <c r="F81" s="103">
        <v>-688349</v>
      </c>
      <c r="G81" s="103">
        <v>-164907</v>
      </c>
      <c r="H81" s="103">
        <v>-60791</v>
      </c>
      <c r="I81" s="103">
        <v>-300868</v>
      </c>
      <c r="J81" s="103">
        <v>-55094</v>
      </c>
      <c r="K81" s="103">
        <v>-17707</v>
      </c>
      <c r="L81" s="103">
        <v>-340372</v>
      </c>
      <c r="M81" s="103">
        <v>-180360</v>
      </c>
      <c r="N81" s="103">
        <v>-53272</v>
      </c>
      <c r="O81" s="103">
        <v>-401817</v>
      </c>
      <c r="P81" s="103">
        <v>-58646</v>
      </c>
      <c r="Q81" s="103">
        <v>5161662</v>
      </c>
      <c r="R81" s="84">
        <f>SUM(F81:Q81)</f>
        <v>2839479</v>
      </c>
      <c r="S81" s="167">
        <v>23257569</v>
      </c>
      <c r="T81" s="84">
        <v>23257569</v>
      </c>
      <c r="V81" s="87" t="s">
        <v>275</v>
      </c>
      <c r="W81" s="88">
        <f>R81/D81*100</f>
        <v>24.554683108639818</v>
      </c>
    </row>
    <row r="82" spans="2:23" x14ac:dyDescent="0.2">
      <c r="D82" s="8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84"/>
      <c r="S82" s="167"/>
      <c r="T82" s="84"/>
      <c r="V82" s="87"/>
      <c r="W82" s="88"/>
    </row>
    <row r="83" spans="2:23" x14ac:dyDescent="0.2">
      <c r="B83" t="s">
        <v>243</v>
      </c>
      <c r="D83" s="83">
        <v>3600000</v>
      </c>
      <c r="E83" s="103">
        <v>-17067879</v>
      </c>
      <c r="F83" s="103">
        <v>11770583</v>
      </c>
      <c r="G83" s="103">
        <v>1337907</v>
      </c>
      <c r="H83" s="103">
        <v>-31847336</v>
      </c>
      <c r="I83" s="103">
        <v>17262602</v>
      </c>
      <c r="J83" s="103">
        <v>2841461</v>
      </c>
      <c r="K83" s="103">
        <v>-2158840</v>
      </c>
      <c r="L83" s="103">
        <v>872044</v>
      </c>
      <c r="M83" s="103">
        <v>7136806</v>
      </c>
      <c r="N83" s="103">
        <v>-19098827</v>
      </c>
      <c r="O83" s="103">
        <v>7128555</v>
      </c>
      <c r="P83" s="103">
        <v>-23886814</v>
      </c>
      <c r="Q83" s="103">
        <v>-11487656</v>
      </c>
      <c r="R83" s="84">
        <f>SUM(F83:Q83)</f>
        <v>-40129515</v>
      </c>
      <c r="S83" s="167">
        <v>-30839178</v>
      </c>
      <c r="T83" s="84">
        <v>-30059383</v>
      </c>
      <c r="V83" s="87" t="s">
        <v>275</v>
      </c>
      <c r="W83" s="88">
        <f>R83/D83*100</f>
        <v>-1114.70875</v>
      </c>
    </row>
    <row r="84" spans="2:23" x14ac:dyDescent="0.2">
      <c r="D84" s="8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84"/>
      <c r="S84" s="167"/>
      <c r="T84" s="84"/>
      <c r="V84" s="87"/>
      <c r="W84" s="88"/>
    </row>
    <row r="85" spans="2:23" ht="13.5" thickBot="1" x14ac:dyDescent="0.25">
      <c r="B85" t="s">
        <v>244</v>
      </c>
      <c r="D85" s="85">
        <f>D77+D79+D81+D83</f>
        <v>174903942</v>
      </c>
      <c r="E85" s="104">
        <f t="shared" ref="E85:Q85" si="9">E77+E79+E81+E83</f>
        <v>140241463</v>
      </c>
      <c r="F85" s="104">
        <f t="shared" si="9"/>
        <v>25208534</v>
      </c>
      <c r="G85" s="104">
        <f t="shared" si="9"/>
        <v>20559711</v>
      </c>
      <c r="H85" s="104">
        <f t="shared" si="9"/>
        <v>-8951709</v>
      </c>
      <c r="I85" s="104">
        <f t="shared" si="9"/>
        <v>31305024</v>
      </c>
      <c r="J85" s="104">
        <f t="shared" si="9"/>
        <v>9192955</v>
      </c>
      <c r="K85" s="104">
        <f t="shared" si="9"/>
        <v>12542764</v>
      </c>
      <c r="L85" s="104">
        <f t="shared" si="9"/>
        <v>17492695</v>
      </c>
      <c r="M85" s="104">
        <f t="shared" si="9"/>
        <v>26832232</v>
      </c>
      <c r="N85" s="104">
        <f t="shared" si="9"/>
        <v>-6035101</v>
      </c>
      <c r="O85" s="104">
        <f t="shared" si="9"/>
        <v>10575948</v>
      </c>
      <c r="P85" s="104">
        <f t="shared" si="9"/>
        <v>-8442674</v>
      </c>
      <c r="Q85" s="104">
        <f t="shared" si="9"/>
        <v>4172300</v>
      </c>
      <c r="R85" s="86">
        <f>SUM(F85:Q85)</f>
        <v>134452679</v>
      </c>
      <c r="S85" s="168">
        <f>S77+S79+S81+S83</f>
        <v>161044427</v>
      </c>
      <c r="T85" s="216">
        <f>T77+T79+T81+T83</f>
        <v>161824222</v>
      </c>
      <c r="V85" s="87" t="s">
        <v>275</v>
      </c>
      <c r="W85" s="88">
        <f>R85/D85*100</f>
        <v>76.872297709562204</v>
      </c>
    </row>
    <row r="87" spans="2:23" x14ac:dyDescent="0.2">
      <c r="B87" s="190" t="str">
        <f>D48</f>
        <v>2010/11.</v>
      </c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2:23" x14ac:dyDescent="0.2">
      <c r="B88" s="209" t="s">
        <v>392</v>
      </c>
      <c r="C88" s="143">
        <v>1849437545970.9705</v>
      </c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2:23" x14ac:dyDescent="0.2">
      <c r="B89" t="s">
        <v>393</v>
      </c>
      <c r="C89" s="142"/>
    </row>
    <row r="90" spans="2:23" ht="13.5" thickBot="1" x14ac:dyDescent="0.25">
      <c r="B90" s="215" t="s">
        <v>394</v>
      </c>
    </row>
    <row r="91" spans="2:23" ht="13.5" thickBot="1" x14ac:dyDescent="0.25">
      <c r="B91" s="91"/>
      <c r="C91" s="144">
        <f>R85*1000/C88*100</f>
        <v>7.269922647180346</v>
      </c>
    </row>
    <row r="92" spans="2:23" ht="13.5" thickBot="1" x14ac:dyDescent="0.25">
      <c r="B92" s="91"/>
    </row>
    <row r="93" spans="2:23" ht="13.5" thickBot="1" x14ac:dyDescent="0.25">
      <c r="B93" s="211" t="s">
        <v>226</v>
      </c>
      <c r="D93" s="459" t="s">
        <v>439</v>
      </c>
      <c r="E93" s="461"/>
      <c r="F93" s="462"/>
      <c r="G93" s="449"/>
      <c r="H93" s="449"/>
      <c r="I93" s="449"/>
      <c r="J93" s="449"/>
      <c r="K93" s="449"/>
      <c r="L93" s="449"/>
      <c r="M93" s="449"/>
      <c r="N93" s="449"/>
      <c r="O93" s="449"/>
      <c r="P93" s="449"/>
      <c r="Q93" s="449"/>
      <c r="R93" s="450"/>
      <c r="S93" s="459" t="str">
        <f>D48</f>
        <v>2010/11.</v>
      </c>
      <c r="T93" s="467"/>
    </row>
    <row r="94" spans="2:23" ht="25.5" x14ac:dyDescent="0.2">
      <c r="D94" s="81" t="s">
        <v>366</v>
      </c>
      <c r="E94" s="102" t="s">
        <v>365</v>
      </c>
      <c r="F94" s="102" t="s">
        <v>246</v>
      </c>
      <c r="G94" s="102" t="s">
        <v>274</v>
      </c>
      <c r="H94" s="102" t="s">
        <v>310</v>
      </c>
      <c r="I94" s="102" t="s">
        <v>311</v>
      </c>
      <c r="J94" s="212" t="s">
        <v>328</v>
      </c>
      <c r="K94" s="212" t="s">
        <v>363</v>
      </c>
      <c r="L94" s="212" t="s">
        <v>364</v>
      </c>
      <c r="M94" s="212" t="s">
        <v>367</v>
      </c>
      <c r="N94" s="212" t="s">
        <v>368</v>
      </c>
      <c r="O94" s="212" t="s">
        <v>385</v>
      </c>
      <c r="P94" s="212" t="s">
        <v>387</v>
      </c>
      <c r="Q94" s="212" t="s">
        <v>388</v>
      </c>
      <c r="R94" s="82" t="s">
        <v>276</v>
      </c>
      <c r="S94" s="81" t="s">
        <v>247</v>
      </c>
      <c r="T94" s="82" t="str">
        <f>R94</f>
        <v>Year To Date</v>
      </c>
    </row>
    <row r="95" spans="2:23" x14ac:dyDescent="0.2">
      <c r="D95" s="81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82"/>
      <c r="S95" s="81"/>
      <c r="T95" s="82"/>
      <c r="V95" s="87" t="s">
        <v>417</v>
      </c>
      <c r="W95" s="88">
        <f>(R96-T96)/T96*100</f>
        <v>10.461731317765013</v>
      </c>
    </row>
    <row r="96" spans="2:23" x14ac:dyDescent="0.2">
      <c r="B96" t="s">
        <v>227</v>
      </c>
      <c r="D96" s="83">
        <v>729857668</v>
      </c>
      <c r="E96" s="103">
        <v>718542150</v>
      </c>
      <c r="F96" s="103">
        <v>36997670</v>
      </c>
      <c r="G96" s="103">
        <v>42075894</v>
      </c>
      <c r="H96" s="103">
        <v>82200460</v>
      </c>
      <c r="I96" s="103">
        <v>41175954</v>
      </c>
      <c r="J96" s="103">
        <v>62289400</v>
      </c>
      <c r="K96" s="103">
        <v>60799593</v>
      </c>
      <c r="L96" s="103">
        <v>48397926</v>
      </c>
      <c r="M96" s="103">
        <v>50824697</v>
      </c>
      <c r="N96" s="103">
        <v>102065243</v>
      </c>
      <c r="O96" s="103">
        <v>51231100</v>
      </c>
      <c r="P96" s="103">
        <v>71590842</v>
      </c>
      <c r="Q96" s="103">
        <v>90155030</v>
      </c>
      <c r="R96" s="84">
        <f>SUM(F96:Q96)</f>
        <v>739803809</v>
      </c>
      <c r="S96" s="167">
        <v>668995200</v>
      </c>
      <c r="T96" s="84">
        <v>669737655</v>
      </c>
      <c r="V96" s="87" t="s">
        <v>250</v>
      </c>
      <c r="W96" s="89">
        <f>R96/12*12</f>
        <v>739803809</v>
      </c>
    </row>
    <row r="97" spans="2:23" x14ac:dyDescent="0.2">
      <c r="D97" s="83"/>
      <c r="E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84"/>
      <c r="S97" s="167"/>
      <c r="T97" s="84"/>
      <c r="V97" s="87" t="s">
        <v>251</v>
      </c>
      <c r="W97" s="89">
        <f>D96-W96</f>
        <v>-9946141</v>
      </c>
    </row>
    <row r="98" spans="2:23" x14ac:dyDescent="0.2">
      <c r="B98" t="s">
        <v>228</v>
      </c>
      <c r="D98" s="83">
        <f>D100+D102+D109</f>
        <v>888923308</v>
      </c>
      <c r="E98" s="103">
        <f t="shared" ref="E98:Q98" si="10">E100+E102+E109</f>
        <v>888018255</v>
      </c>
      <c r="F98" s="103">
        <f t="shared" si="10"/>
        <v>62584555</v>
      </c>
      <c r="G98" s="103">
        <f t="shared" si="10"/>
        <v>66302576</v>
      </c>
      <c r="H98" s="103">
        <f t="shared" si="10"/>
        <v>69642935</v>
      </c>
      <c r="I98" s="103">
        <f t="shared" si="10"/>
        <v>85237035</v>
      </c>
      <c r="J98" s="103">
        <f>J100+J102+J109</f>
        <v>67722731</v>
      </c>
      <c r="K98" s="103">
        <f t="shared" si="10"/>
        <v>77807680</v>
      </c>
      <c r="L98" s="103">
        <f t="shared" si="10"/>
        <v>58263409</v>
      </c>
      <c r="M98" s="103">
        <f t="shared" si="10"/>
        <v>79406737</v>
      </c>
      <c r="N98" s="103">
        <f t="shared" si="10"/>
        <v>81123686</v>
      </c>
      <c r="O98" s="103">
        <f t="shared" si="10"/>
        <v>73969242</v>
      </c>
      <c r="P98" s="103">
        <f t="shared" si="10"/>
        <v>65832761</v>
      </c>
      <c r="Q98" s="103">
        <f t="shared" si="10"/>
        <v>101635829</v>
      </c>
      <c r="R98" s="84">
        <f>SUM(F98:Q98)</f>
        <v>889529176</v>
      </c>
      <c r="S98" s="103">
        <f>S100+S102+S109</f>
        <v>805619000</v>
      </c>
      <c r="T98" s="84">
        <f>T100+T102+T109</f>
        <v>805189830</v>
      </c>
    </row>
    <row r="99" spans="2:23" x14ac:dyDescent="0.2">
      <c r="D99" s="83"/>
      <c r="E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84"/>
      <c r="S99" s="167"/>
      <c r="T99" s="84"/>
      <c r="V99" s="213" t="s">
        <v>369</v>
      </c>
      <c r="W99" s="88">
        <f>(R98-T98)/T98*100</f>
        <v>10.474467368769425</v>
      </c>
    </row>
    <row r="100" spans="2:23" x14ac:dyDescent="0.2">
      <c r="C100" t="s">
        <v>229</v>
      </c>
      <c r="D100" s="83">
        <v>499480936</v>
      </c>
      <c r="E100" s="103">
        <v>505179251</v>
      </c>
      <c r="F100" s="103">
        <v>35695898</v>
      </c>
      <c r="G100" s="103">
        <v>39876109</v>
      </c>
      <c r="H100" s="103">
        <v>32522502</v>
      </c>
      <c r="I100" s="103">
        <v>55034037</v>
      </c>
      <c r="J100" s="103">
        <v>37310787</v>
      </c>
      <c r="K100" s="103">
        <v>39067262</v>
      </c>
      <c r="L100" s="103">
        <v>31691346</v>
      </c>
      <c r="M100" s="103">
        <v>52328042</v>
      </c>
      <c r="N100" s="103">
        <v>39538727</v>
      </c>
      <c r="O100" s="103">
        <v>40839423</v>
      </c>
      <c r="P100" s="103">
        <v>37212637</v>
      </c>
      <c r="Q100" s="103">
        <v>59162245</v>
      </c>
      <c r="R100" s="84">
        <f>SUM(F100:Q100)</f>
        <v>500279015</v>
      </c>
      <c r="S100" s="167">
        <v>456032417</v>
      </c>
      <c r="T100" s="84">
        <v>455595060</v>
      </c>
    </row>
    <row r="101" spans="2:23" x14ac:dyDescent="0.2">
      <c r="D101" s="8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84"/>
      <c r="S101" s="167"/>
      <c r="T101" s="84"/>
    </row>
    <row r="102" spans="2:23" x14ac:dyDescent="0.2">
      <c r="C102" t="s">
        <v>230</v>
      </c>
      <c r="D102" s="83">
        <f>SUM(D104:D107)</f>
        <v>385311972</v>
      </c>
      <c r="E102" s="103">
        <f t="shared" ref="E102:P102" si="11">SUM(E104:E107)</f>
        <v>388839004</v>
      </c>
      <c r="F102" s="103">
        <f t="shared" si="11"/>
        <v>26888657</v>
      </c>
      <c r="G102" s="103">
        <f t="shared" si="11"/>
        <v>26426467</v>
      </c>
      <c r="H102" s="103">
        <f t="shared" si="11"/>
        <v>37120433</v>
      </c>
      <c r="I102" s="103">
        <f t="shared" si="11"/>
        <v>30202998</v>
      </c>
      <c r="J102" s="103">
        <f>SUM(J104:J107)</f>
        <v>30411944</v>
      </c>
      <c r="K102" s="103">
        <f t="shared" si="11"/>
        <v>38740418</v>
      </c>
      <c r="L102" s="103">
        <f t="shared" si="11"/>
        <v>26572063</v>
      </c>
      <c r="M102" s="103">
        <f t="shared" si="11"/>
        <v>27078695</v>
      </c>
      <c r="N102" s="103">
        <f t="shared" si="11"/>
        <v>41584959</v>
      </c>
      <c r="O102" s="103">
        <f t="shared" si="11"/>
        <v>33129819</v>
      </c>
      <c r="P102" s="103">
        <f t="shared" si="11"/>
        <v>28620124</v>
      </c>
      <c r="Q102" s="103">
        <f>SUM(Q104:Q107)</f>
        <v>42473584</v>
      </c>
      <c r="R102" s="84">
        <f>SUM(F102:Q102)</f>
        <v>389250161</v>
      </c>
      <c r="S102" s="83">
        <f>SUM(S104:S107)</f>
        <v>349586583</v>
      </c>
      <c r="T102" s="84">
        <f>SUM(T104:T107)</f>
        <v>349594770</v>
      </c>
      <c r="V102" s="213" t="s">
        <v>370</v>
      </c>
      <c r="W102" s="88">
        <f>(R105-T105)/T105*100</f>
        <v>10.030970947785937</v>
      </c>
    </row>
    <row r="103" spans="2:23" x14ac:dyDescent="0.2">
      <c r="D103" s="8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84"/>
      <c r="S103" s="167"/>
      <c r="T103" s="84"/>
    </row>
    <row r="104" spans="2:23" x14ac:dyDescent="0.2">
      <c r="C104" s="80" t="s">
        <v>231</v>
      </c>
      <c r="D104" s="83">
        <v>76578687</v>
      </c>
      <c r="E104" s="103">
        <v>76864014</v>
      </c>
      <c r="F104" s="103">
        <v>1763753</v>
      </c>
      <c r="G104" s="103">
        <v>2180975</v>
      </c>
      <c r="H104" s="103">
        <v>12123487</v>
      </c>
      <c r="I104" s="103">
        <v>5003366</v>
      </c>
      <c r="J104" s="103">
        <v>2610341</v>
      </c>
      <c r="K104" s="103">
        <v>13717255</v>
      </c>
      <c r="L104" s="103">
        <v>1469205</v>
      </c>
      <c r="M104" s="103">
        <v>1913082</v>
      </c>
      <c r="N104" s="103">
        <v>12967264</v>
      </c>
      <c r="O104" s="103">
        <v>5655974</v>
      </c>
      <c r="P104" s="103">
        <v>2482410</v>
      </c>
      <c r="Q104" s="103">
        <v>14578251</v>
      </c>
      <c r="R104" s="84">
        <f>SUM(F104:Q104)</f>
        <v>76465363</v>
      </c>
      <c r="S104" s="167">
        <v>66226844</v>
      </c>
      <c r="T104" s="84">
        <v>66226844</v>
      </c>
      <c r="V104" s="87" t="s">
        <v>252</v>
      </c>
      <c r="W104" s="89">
        <f>R105/12*12</f>
        <v>291735509</v>
      </c>
    </row>
    <row r="105" spans="2:23" x14ac:dyDescent="0.2">
      <c r="C105" s="80" t="s">
        <v>232</v>
      </c>
      <c r="D105" s="83">
        <v>288492831</v>
      </c>
      <c r="E105" s="103">
        <v>291735509</v>
      </c>
      <c r="F105" s="103">
        <v>24041073</v>
      </c>
      <c r="G105" s="103">
        <v>24041073</v>
      </c>
      <c r="H105" s="103">
        <v>24041072</v>
      </c>
      <c r="I105" s="103">
        <v>24041072</v>
      </c>
      <c r="J105" s="103">
        <v>24041071</v>
      </c>
      <c r="K105" s="103">
        <v>24041069</v>
      </c>
      <c r="L105" s="103">
        <v>24041069</v>
      </c>
      <c r="M105" s="103">
        <v>24041067</v>
      </c>
      <c r="N105" s="103">
        <v>24041067</v>
      </c>
      <c r="O105" s="103">
        <v>27283744</v>
      </c>
      <c r="P105" s="103">
        <v>24041066</v>
      </c>
      <c r="Q105" s="103">
        <v>24041066</v>
      </c>
      <c r="R105" s="84">
        <f>SUM(F105:Q105)</f>
        <v>291735509</v>
      </c>
      <c r="S105" s="167">
        <v>265139448</v>
      </c>
      <c r="T105" s="84">
        <v>265139448</v>
      </c>
      <c r="V105" s="87" t="s">
        <v>253</v>
      </c>
      <c r="W105" s="89">
        <f>W104-D105</f>
        <v>3242678</v>
      </c>
    </row>
    <row r="106" spans="2:23" x14ac:dyDescent="0.2">
      <c r="C106" s="80" t="s">
        <v>233</v>
      </c>
      <c r="D106" s="83">
        <v>8573130</v>
      </c>
      <c r="E106" s="103">
        <v>8573130</v>
      </c>
      <c r="F106" s="103"/>
      <c r="G106" s="103"/>
      <c r="H106" s="103"/>
      <c r="I106" s="103"/>
      <c r="J106" s="103">
        <v>2857710</v>
      </c>
      <c r="K106" s="103"/>
      <c r="L106" s="103"/>
      <c r="M106" s="103"/>
      <c r="N106" s="103">
        <v>2857710</v>
      </c>
      <c r="O106" s="103"/>
      <c r="P106" s="103"/>
      <c r="Q106" s="103">
        <v>2857710</v>
      </c>
      <c r="R106" s="84">
        <f>SUM(F106:Q106)</f>
        <v>8573130</v>
      </c>
      <c r="S106" s="167">
        <v>7542361</v>
      </c>
      <c r="T106" s="84">
        <v>7542361</v>
      </c>
    </row>
    <row r="107" spans="2:23" x14ac:dyDescent="0.2">
      <c r="C107" s="80" t="s">
        <v>82</v>
      </c>
      <c r="D107" s="83">
        <v>11667324</v>
      </c>
      <c r="E107" s="103">
        <v>11666351</v>
      </c>
      <c r="F107" s="103">
        <v>1083831</v>
      </c>
      <c r="G107" s="103">
        <v>204419</v>
      </c>
      <c r="H107" s="103">
        <v>955874</v>
      </c>
      <c r="I107" s="103">
        <v>1158560</v>
      </c>
      <c r="J107" s="103">
        <v>902822</v>
      </c>
      <c r="K107" s="103">
        <v>982094</v>
      </c>
      <c r="L107" s="103">
        <v>1061789</v>
      </c>
      <c r="M107" s="103">
        <v>1124546</v>
      </c>
      <c r="N107" s="103">
        <v>1718918</v>
      </c>
      <c r="O107" s="103">
        <v>190101</v>
      </c>
      <c r="P107" s="103">
        <v>2096648</v>
      </c>
      <c r="Q107" s="103">
        <v>996557</v>
      </c>
      <c r="R107" s="84">
        <f>SUM(F107:Q107)</f>
        <v>12476159</v>
      </c>
      <c r="S107" s="167">
        <v>10677930</v>
      </c>
      <c r="T107" s="84">
        <v>10686117</v>
      </c>
    </row>
    <row r="108" spans="2:23" x14ac:dyDescent="0.2">
      <c r="D108" s="83"/>
      <c r="E108" s="103"/>
      <c r="F108" s="103"/>
      <c r="G108" s="103"/>
      <c r="H108" s="103"/>
      <c r="I108" s="103"/>
      <c r="K108" s="103"/>
      <c r="L108" s="103"/>
      <c r="M108" s="103"/>
      <c r="N108" s="103"/>
      <c r="O108" s="103"/>
      <c r="P108" s="103"/>
      <c r="Q108" s="103"/>
      <c r="R108" s="84"/>
      <c r="S108" s="167"/>
      <c r="T108" s="84"/>
    </row>
    <row r="109" spans="2:23" x14ac:dyDescent="0.2">
      <c r="C109" t="s">
        <v>234</v>
      </c>
      <c r="D109" s="83">
        <v>4130400</v>
      </c>
      <c r="E109" s="103">
        <v>-6000000</v>
      </c>
      <c r="F109" s="103"/>
      <c r="G109" s="103"/>
      <c r="H109" s="103"/>
      <c r="I109" s="103"/>
      <c r="K109" s="103"/>
      <c r="L109" s="103"/>
      <c r="M109" s="103"/>
      <c r="N109" s="103"/>
      <c r="O109" s="103"/>
      <c r="P109" s="103"/>
      <c r="Q109" s="103"/>
      <c r="R109" s="84"/>
      <c r="S109" s="167"/>
      <c r="T109" s="84"/>
    </row>
    <row r="110" spans="2:23" x14ac:dyDescent="0.2">
      <c r="D110" s="8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84"/>
      <c r="S110" s="167"/>
      <c r="T110" s="84"/>
    </row>
    <row r="111" spans="2:23" x14ac:dyDescent="0.2">
      <c r="B111" t="s">
        <v>235</v>
      </c>
      <c r="D111" s="83">
        <f>D96-D98</f>
        <v>-159065640</v>
      </c>
      <c r="E111" s="103">
        <f t="shared" ref="E111:Q111" si="12">E96-E98</f>
        <v>-169476105</v>
      </c>
      <c r="F111" s="103">
        <f t="shared" si="12"/>
        <v>-25586885</v>
      </c>
      <c r="G111" s="103">
        <f t="shared" si="12"/>
        <v>-24226682</v>
      </c>
      <c r="H111" s="103">
        <f t="shared" si="12"/>
        <v>12557525</v>
      </c>
      <c r="I111" s="103">
        <f t="shared" si="12"/>
        <v>-44061081</v>
      </c>
      <c r="J111" s="103">
        <f t="shared" si="12"/>
        <v>-5433331</v>
      </c>
      <c r="K111" s="103">
        <f t="shared" si="12"/>
        <v>-17008087</v>
      </c>
      <c r="L111" s="103">
        <f t="shared" si="12"/>
        <v>-9865483</v>
      </c>
      <c r="M111" s="103">
        <f t="shared" si="12"/>
        <v>-28582040</v>
      </c>
      <c r="N111" s="103">
        <f t="shared" si="12"/>
        <v>20941557</v>
      </c>
      <c r="O111" s="103">
        <f t="shared" si="12"/>
        <v>-22738142</v>
      </c>
      <c r="P111" s="103">
        <f t="shared" si="12"/>
        <v>5758081</v>
      </c>
      <c r="Q111" s="103">
        <f t="shared" si="12"/>
        <v>-11480799</v>
      </c>
      <c r="R111" s="84">
        <f>SUM(F111:Q111)</f>
        <v>-149725367</v>
      </c>
      <c r="S111" s="167">
        <f>S96-S98</f>
        <v>-136623800</v>
      </c>
      <c r="T111" s="84">
        <f>T96-T98</f>
        <v>-135452175</v>
      </c>
    </row>
    <row r="112" spans="2:23" x14ac:dyDescent="0.2">
      <c r="D112" s="8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84"/>
      <c r="S112" s="167"/>
      <c r="T112" s="84"/>
    </row>
    <row r="113" spans="2:23" x14ac:dyDescent="0.2">
      <c r="C113" t="s">
        <v>236</v>
      </c>
      <c r="D113" s="83">
        <v>1350000</v>
      </c>
      <c r="E113" s="103">
        <v>3380000</v>
      </c>
      <c r="F113" s="103">
        <v>280276</v>
      </c>
      <c r="G113" s="103">
        <v>202806</v>
      </c>
      <c r="H113" s="103">
        <v>361054</v>
      </c>
      <c r="I113" s="103">
        <v>300945</v>
      </c>
      <c r="J113" s="103">
        <v>354282</v>
      </c>
      <c r="K113" s="103">
        <v>713220</v>
      </c>
      <c r="L113" s="103">
        <v>548904</v>
      </c>
      <c r="M113" s="103">
        <v>736582</v>
      </c>
      <c r="N113" s="103">
        <v>298420</v>
      </c>
      <c r="O113" s="103">
        <v>89949</v>
      </c>
      <c r="P113" s="103">
        <v>236178</v>
      </c>
      <c r="Q113" s="103">
        <v>1086611</v>
      </c>
      <c r="R113" s="84">
        <f>SUM(F113:Q113)</f>
        <v>5209227</v>
      </c>
      <c r="S113" s="167">
        <v>3009738</v>
      </c>
      <c r="T113" s="84">
        <v>3009738</v>
      </c>
    </row>
    <row r="114" spans="2:23" x14ac:dyDescent="0.2">
      <c r="D114" s="8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84"/>
      <c r="S114" s="167"/>
      <c r="T114" s="84"/>
    </row>
    <row r="115" spans="2:23" x14ac:dyDescent="0.2">
      <c r="C115" t="s">
        <v>237</v>
      </c>
      <c r="D115" s="83">
        <v>-150000</v>
      </c>
      <c r="E115" s="103">
        <v>-520000</v>
      </c>
      <c r="F115" s="148">
        <v>-206868</v>
      </c>
      <c r="G115" s="103">
        <v>-116641</v>
      </c>
      <c r="H115" s="103">
        <v>-191358</v>
      </c>
      <c r="I115" s="103">
        <v>25855</v>
      </c>
      <c r="J115" s="103">
        <v>-2744</v>
      </c>
      <c r="K115" s="103">
        <v>-1139</v>
      </c>
      <c r="L115" s="103"/>
      <c r="M115" s="103"/>
      <c r="N115" s="103"/>
      <c r="O115" s="103">
        <v>-9206</v>
      </c>
      <c r="P115" s="103">
        <v>-20422</v>
      </c>
      <c r="Q115" s="103">
        <v>-865771</v>
      </c>
      <c r="R115" s="84">
        <f>SUM(F115:Q115)</f>
        <v>-1388294</v>
      </c>
      <c r="S115" s="167">
        <v>-838617</v>
      </c>
      <c r="T115" s="84">
        <v>-838617</v>
      </c>
    </row>
    <row r="116" spans="2:23" x14ac:dyDescent="0.2">
      <c r="D116" s="8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84"/>
      <c r="S116" s="167"/>
      <c r="T116" s="84"/>
      <c r="V116" s="87" t="s">
        <v>418</v>
      </c>
      <c r="W116" s="88">
        <f>(R117+T117)/T117*100</f>
        <v>209.4712486292313</v>
      </c>
    </row>
    <row r="117" spans="2:23" x14ac:dyDescent="0.2">
      <c r="B117" t="s">
        <v>238</v>
      </c>
      <c r="D117" s="83">
        <f>D111+D113+D115</f>
        <v>-157865640</v>
      </c>
      <c r="E117" s="103">
        <f t="shared" ref="E117:Q117" si="13">E111+E113+E115</f>
        <v>-166616105</v>
      </c>
      <c r="F117" s="103">
        <f t="shared" si="13"/>
        <v>-25513477</v>
      </c>
      <c r="G117" s="103">
        <f t="shared" si="13"/>
        <v>-24140517</v>
      </c>
      <c r="H117" s="103">
        <f t="shared" si="13"/>
        <v>12727221</v>
      </c>
      <c r="I117" s="103">
        <f t="shared" si="13"/>
        <v>-43734281</v>
      </c>
      <c r="J117" s="103">
        <f t="shared" si="13"/>
        <v>-5081793</v>
      </c>
      <c r="K117" s="103">
        <f t="shared" si="13"/>
        <v>-16296006</v>
      </c>
      <c r="L117" s="103">
        <f t="shared" si="13"/>
        <v>-9316579</v>
      </c>
      <c r="M117" s="103">
        <f t="shared" si="13"/>
        <v>-27845458</v>
      </c>
      <c r="N117" s="103">
        <f t="shared" si="13"/>
        <v>21239977</v>
      </c>
      <c r="O117" s="103">
        <f t="shared" si="13"/>
        <v>-22657399</v>
      </c>
      <c r="P117" s="103">
        <f t="shared" si="13"/>
        <v>5973837</v>
      </c>
      <c r="Q117" s="103">
        <f t="shared" si="13"/>
        <v>-11259959</v>
      </c>
      <c r="R117" s="84">
        <f>SUM(F117:Q117)</f>
        <v>-145904434</v>
      </c>
      <c r="S117" s="167">
        <f>S111+S113+S115</f>
        <v>-134452679</v>
      </c>
      <c r="T117" s="84">
        <f>T111+T113+T115</f>
        <v>-133281054</v>
      </c>
      <c r="V117" s="87" t="s">
        <v>275</v>
      </c>
      <c r="W117" s="88">
        <f>R117/D117*100</f>
        <v>92.423173275704585</v>
      </c>
    </row>
    <row r="118" spans="2:23" x14ac:dyDescent="0.2">
      <c r="D118" s="8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84"/>
      <c r="S118" s="167"/>
      <c r="T118" s="84"/>
      <c r="V118" s="87" t="s">
        <v>255</v>
      </c>
      <c r="W118" s="89">
        <f>R117/12*12</f>
        <v>-145904434</v>
      </c>
    </row>
    <row r="119" spans="2:23" x14ac:dyDescent="0.2">
      <c r="D119" s="83"/>
      <c r="E119" s="103"/>
      <c r="F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84"/>
      <c r="S119" s="167"/>
      <c r="T119" s="84"/>
      <c r="V119" s="87" t="s">
        <v>256</v>
      </c>
      <c r="W119" s="89">
        <f>W118-D117</f>
        <v>11961206</v>
      </c>
    </row>
    <row r="120" spans="2:23" x14ac:dyDescent="0.2">
      <c r="B120" s="468" t="s">
        <v>239</v>
      </c>
      <c r="C120" s="463"/>
      <c r="D120" s="8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84"/>
      <c r="S120" s="167"/>
      <c r="T120" s="84"/>
      <c r="V120" s="90"/>
      <c r="W120" s="23"/>
    </row>
    <row r="121" spans="2:23" x14ac:dyDescent="0.2">
      <c r="D121" s="8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84"/>
      <c r="S121" s="167"/>
      <c r="T121" s="84"/>
    </row>
    <row r="122" spans="2:23" x14ac:dyDescent="0.2">
      <c r="B122" t="s">
        <v>240</v>
      </c>
      <c r="D122" s="83">
        <v>22000000</v>
      </c>
      <c r="E122" s="103">
        <v>22000000</v>
      </c>
      <c r="F122" s="103">
        <v>-246256</v>
      </c>
      <c r="G122" s="103">
        <v>2370485</v>
      </c>
      <c r="H122" s="103">
        <v>5226110</v>
      </c>
      <c r="I122" s="103">
        <v>9353101</v>
      </c>
      <c r="J122" s="103">
        <v>1627102</v>
      </c>
      <c r="K122" s="103">
        <v>-647011</v>
      </c>
      <c r="L122" s="103">
        <v>9107858</v>
      </c>
      <c r="M122" s="103">
        <v>6769658</v>
      </c>
      <c r="N122" s="103">
        <v>100932</v>
      </c>
      <c r="O122" s="103">
        <v>-626076</v>
      </c>
      <c r="P122" s="103">
        <v>1809213</v>
      </c>
      <c r="Q122" s="103">
        <v>-16120480</v>
      </c>
      <c r="R122" s="84">
        <f>SUM(F122:Q122)</f>
        <v>18724636</v>
      </c>
      <c r="S122" s="167">
        <v>34892999</v>
      </c>
      <c r="T122" s="84">
        <v>34892999</v>
      </c>
      <c r="V122" s="87" t="s">
        <v>275</v>
      </c>
      <c r="W122" s="88">
        <f>R122/D122*100</f>
        <v>85.111981818181818</v>
      </c>
    </row>
    <row r="123" spans="2:23" x14ac:dyDescent="0.2">
      <c r="D123" s="8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84"/>
      <c r="S123" s="167"/>
      <c r="T123" s="84"/>
      <c r="V123" s="87"/>
      <c r="W123" s="88"/>
    </row>
    <row r="124" spans="2:23" x14ac:dyDescent="0.2">
      <c r="B124" t="s">
        <v>241</v>
      </c>
      <c r="D124" s="83">
        <v>135367000</v>
      </c>
      <c r="E124" s="103">
        <v>135067000</v>
      </c>
      <c r="F124" s="103">
        <v>10528543</v>
      </c>
      <c r="G124" s="103">
        <v>11861698</v>
      </c>
      <c r="H124" s="103">
        <v>12479571</v>
      </c>
      <c r="I124" s="103">
        <v>14439042</v>
      </c>
      <c r="J124" s="103">
        <v>1209159</v>
      </c>
      <c r="K124" s="103">
        <v>12307670</v>
      </c>
      <c r="L124" s="103">
        <v>14167473</v>
      </c>
      <c r="M124" s="103">
        <v>15379538</v>
      </c>
      <c r="N124" s="103">
        <v>8661736</v>
      </c>
      <c r="O124" s="103">
        <v>8972610</v>
      </c>
      <c r="P124" s="103">
        <v>13844597</v>
      </c>
      <c r="Q124" s="103">
        <v>14649151</v>
      </c>
      <c r="R124" s="84">
        <f>SUM(F124:Q124)</f>
        <v>138500788</v>
      </c>
      <c r="S124" s="167">
        <v>136849716</v>
      </c>
      <c r="T124" s="84">
        <v>136849716</v>
      </c>
      <c r="V124" s="87" t="s">
        <v>275</v>
      </c>
      <c r="W124" s="88">
        <f>R124/D124*100</f>
        <v>102.31503098982766</v>
      </c>
    </row>
    <row r="125" spans="2:23" x14ac:dyDescent="0.2">
      <c r="D125" s="8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84"/>
      <c r="S125" s="167"/>
      <c r="T125" s="84"/>
      <c r="V125" s="87"/>
      <c r="W125" s="88"/>
    </row>
    <row r="126" spans="2:23" x14ac:dyDescent="0.2">
      <c r="B126" t="s">
        <v>242</v>
      </c>
      <c r="D126" s="83">
        <v>4999000</v>
      </c>
      <c r="E126" s="103">
        <v>-2363000</v>
      </c>
      <c r="F126" s="103">
        <v>-770381</v>
      </c>
      <c r="G126" s="103">
        <v>-189454</v>
      </c>
      <c r="H126" s="103">
        <v>-74183</v>
      </c>
      <c r="I126" s="103">
        <v>-405823</v>
      </c>
      <c r="J126" s="103">
        <v>-38830</v>
      </c>
      <c r="K126" s="103">
        <v>-20741</v>
      </c>
      <c r="L126" s="103">
        <v>-796155</v>
      </c>
      <c r="M126" s="103">
        <v>-216319</v>
      </c>
      <c r="N126" s="103">
        <v>32010</v>
      </c>
      <c r="O126" s="103">
        <v>11597452</v>
      </c>
      <c r="P126" s="103">
        <v>-37086</v>
      </c>
      <c r="Q126" s="103">
        <v>54857</v>
      </c>
      <c r="R126" s="84">
        <f>SUM(F126:Q126)</f>
        <v>9135347</v>
      </c>
      <c r="S126" s="167">
        <v>2839479</v>
      </c>
      <c r="T126" s="84">
        <v>2839479</v>
      </c>
      <c r="V126" s="87" t="s">
        <v>275</v>
      </c>
      <c r="W126" s="88">
        <f>R126/D126*100</f>
        <v>182.74348869773956</v>
      </c>
    </row>
    <row r="127" spans="2:23" x14ac:dyDescent="0.2">
      <c r="D127" s="8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84"/>
      <c r="S127" s="167"/>
      <c r="T127" s="84"/>
      <c r="V127" s="87"/>
      <c r="W127" s="88"/>
    </row>
    <row r="128" spans="2:23" x14ac:dyDescent="0.2">
      <c r="B128" t="s">
        <v>243</v>
      </c>
      <c r="D128" s="83">
        <v>-4500360</v>
      </c>
      <c r="E128" s="103">
        <v>11912105</v>
      </c>
      <c r="F128" s="103">
        <v>16001571</v>
      </c>
      <c r="G128" s="103">
        <v>10097788</v>
      </c>
      <c r="H128" s="103">
        <v>-30358720</v>
      </c>
      <c r="I128" s="103">
        <v>20347961</v>
      </c>
      <c r="J128" s="103">
        <v>2284362</v>
      </c>
      <c r="K128" s="103">
        <v>4656088</v>
      </c>
      <c r="L128" s="103">
        <v>-13162597</v>
      </c>
      <c r="M128" s="103">
        <v>5912581</v>
      </c>
      <c r="N128" s="103">
        <v>-30034655</v>
      </c>
      <c r="O128" s="103">
        <v>2713413</v>
      </c>
      <c r="P128" s="103">
        <v>-21590561</v>
      </c>
      <c r="Q128" s="103">
        <v>12676431</v>
      </c>
      <c r="R128" s="84">
        <f>SUM(F128:Q128)</f>
        <v>-20456338</v>
      </c>
      <c r="S128" s="167">
        <v>-40129515</v>
      </c>
      <c r="T128" s="84">
        <v>-41301140</v>
      </c>
      <c r="V128" s="87" t="s">
        <v>275</v>
      </c>
      <c r="W128" s="88">
        <f>R128/D128*100</f>
        <v>454.54892497489084</v>
      </c>
    </row>
    <row r="129" spans="2:23" x14ac:dyDescent="0.2">
      <c r="D129" s="8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84"/>
      <c r="S129" s="167"/>
      <c r="T129" s="84"/>
      <c r="V129" s="87"/>
      <c r="W129" s="88"/>
    </row>
    <row r="130" spans="2:23" ht="13.5" thickBot="1" x14ac:dyDescent="0.25">
      <c r="B130" t="s">
        <v>244</v>
      </c>
      <c r="D130" s="85">
        <f>SUM(D122:D128)</f>
        <v>157865640</v>
      </c>
      <c r="E130" s="104">
        <f t="shared" ref="E130:Q130" si="14">SUM(E122:E128)</f>
        <v>166616105</v>
      </c>
      <c r="F130" s="104">
        <f t="shared" si="14"/>
        <v>25513477</v>
      </c>
      <c r="G130" s="104">
        <f t="shared" si="14"/>
        <v>24140517</v>
      </c>
      <c r="H130" s="104">
        <f t="shared" si="14"/>
        <v>-12727222</v>
      </c>
      <c r="I130" s="104">
        <f t="shared" si="14"/>
        <v>43734281</v>
      </c>
      <c r="J130" s="104">
        <f t="shared" si="14"/>
        <v>5081793</v>
      </c>
      <c r="K130" s="104">
        <f t="shared" si="14"/>
        <v>16296006</v>
      </c>
      <c r="L130" s="104">
        <f t="shared" si="14"/>
        <v>9316579</v>
      </c>
      <c r="M130" s="104">
        <f t="shared" si="14"/>
        <v>27845458</v>
      </c>
      <c r="N130" s="104">
        <f t="shared" si="14"/>
        <v>-21239977</v>
      </c>
      <c r="O130" s="104">
        <f t="shared" si="14"/>
        <v>22657399</v>
      </c>
      <c r="P130" s="104">
        <f t="shared" si="14"/>
        <v>-5973837</v>
      </c>
      <c r="Q130" s="104">
        <f t="shared" si="14"/>
        <v>11259959</v>
      </c>
      <c r="R130" s="86">
        <f>SUM(F130:Q130)</f>
        <v>145904433</v>
      </c>
      <c r="S130" s="168">
        <f>SUM(S122:S128)</f>
        <v>134452679</v>
      </c>
      <c r="T130" s="86">
        <f>SUM(T122:T128)</f>
        <v>133281054</v>
      </c>
      <c r="V130" s="87" t="s">
        <v>275</v>
      </c>
      <c r="W130" s="88">
        <f>R130/D130*100</f>
        <v>92.423172642254514</v>
      </c>
    </row>
    <row r="131" spans="2:23" x14ac:dyDescent="0.2"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48"/>
      <c r="T131" s="103"/>
      <c r="V131" s="103"/>
      <c r="W131" s="103"/>
    </row>
    <row r="132" spans="2:23" x14ac:dyDescent="0.2">
      <c r="B132" s="190" t="str">
        <f>D93</f>
        <v>2011/12.</v>
      </c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48"/>
      <c r="T132" s="103"/>
      <c r="V132" s="103"/>
      <c r="W132" s="103"/>
    </row>
    <row r="133" spans="2:23" x14ac:dyDescent="0.2">
      <c r="B133" s="209" t="s">
        <v>392</v>
      </c>
      <c r="C133" s="143">
        <v>1905324000000</v>
      </c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48"/>
      <c r="T133" s="103"/>
      <c r="V133" s="103"/>
      <c r="W133" s="103"/>
    </row>
    <row r="134" spans="2:23" x14ac:dyDescent="0.2">
      <c r="B134" t="s">
        <v>393</v>
      </c>
      <c r="C134" s="142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48"/>
      <c r="T134" s="103"/>
      <c r="V134" s="103"/>
      <c r="W134" s="103"/>
    </row>
    <row r="135" spans="2:23" ht="13.5" thickBot="1" x14ac:dyDescent="0.25">
      <c r="B135" s="215" t="s">
        <v>394</v>
      </c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48"/>
      <c r="T135" s="103"/>
      <c r="V135" s="103"/>
      <c r="W135" s="103"/>
    </row>
    <row r="136" spans="2:23" ht="13.5" thickBot="1" x14ac:dyDescent="0.25">
      <c r="B136" s="91"/>
      <c r="C136" s="144">
        <f>R130*1000/C133*100</f>
        <v>7.6577229384608607</v>
      </c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48"/>
      <c r="T136" s="103"/>
      <c r="V136" s="103"/>
      <c r="W136" s="103"/>
    </row>
    <row r="137" spans="2:23" ht="13.5" thickBot="1" x14ac:dyDescent="0.25">
      <c r="B137" s="150"/>
      <c r="C137" s="150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48"/>
      <c r="T137" s="103"/>
      <c r="U137" s="150"/>
      <c r="V137" s="103"/>
      <c r="W137" s="103"/>
    </row>
    <row r="138" spans="2:23" ht="13.5" thickBot="1" x14ac:dyDescent="0.25">
      <c r="B138" s="211" t="s">
        <v>226</v>
      </c>
      <c r="D138" s="459" t="s">
        <v>469</v>
      </c>
      <c r="E138" s="461"/>
      <c r="F138" s="462"/>
      <c r="G138" s="449"/>
      <c r="H138" s="449"/>
      <c r="I138" s="449"/>
      <c r="J138" s="449"/>
      <c r="K138" s="449"/>
      <c r="L138" s="449"/>
      <c r="M138" s="449"/>
      <c r="N138" s="449"/>
      <c r="O138" s="449"/>
      <c r="P138" s="449"/>
      <c r="Q138" s="449"/>
      <c r="R138" s="450"/>
      <c r="S138" s="459" t="s">
        <v>439</v>
      </c>
      <c r="T138" s="467"/>
    </row>
    <row r="139" spans="2:23" ht="25.5" x14ac:dyDescent="0.2">
      <c r="D139" s="81" t="s">
        <v>366</v>
      </c>
      <c r="E139" s="102" t="s">
        <v>365</v>
      </c>
      <c r="F139" s="102" t="s">
        <v>246</v>
      </c>
      <c r="G139" s="102" t="s">
        <v>274</v>
      </c>
      <c r="H139" s="102" t="s">
        <v>310</v>
      </c>
      <c r="I139" s="102" t="s">
        <v>311</v>
      </c>
      <c r="J139" s="212" t="s">
        <v>328</v>
      </c>
      <c r="K139" s="212" t="s">
        <v>363</v>
      </c>
      <c r="L139" s="212" t="s">
        <v>364</v>
      </c>
      <c r="M139" s="212" t="s">
        <v>367</v>
      </c>
      <c r="N139" s="212" t="s">
        <v>368</v>
      </c>
      <c r="O139" s="212" t="s">
        <v>385</v>
      </c>
      <c r="P139" s="212" t="s">
        <v>387</v>
      </c>
      <c r="Q139" s="212" t="s">
        <v>388</v>
      </c>
      <c r="R139" s="82" t="s">
        <v>276</v>
      </c>
      <c r="S139" s="81" t="s">
        <v>247</v>
      </c>
      <c r="T139" s="82" t="str">
        <f>R139</f>
        <v>Year To Date</v>
      </c>
    </row>
    <row r="140" spans="2:23" x14ac:dyDescent="0.2">
      <c r="D140" s="81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82"/>
      <c r="S140" s="81"/>
      <c r="T140" s="82"/>
      <c r="V140" s="87" t="s">
        <v>417</v>
      </c>
      <c r="W140" s="88">
        <f>(R141-T141)/T141*100</f>
        <v>6.3900037313811664</v>
      </c>
    </row>
    <row r="141" spans="2:23" x14ac:dyDescent="0.2">
      <c r="B141" t="s">
        <v>227</v>
      </c>
      <c r="D141" s="83">
        <v>799340750</v>
      </c>
      <c r="E141" s="103">
        <v>794432807</v>
      </c>
      <c r="F141" s="103">
        <v>39431007</v>
      </c>
      <c r="G141" s="103">
        <v>50643219</v>
      </c>
      <c r="H141" s="103">
        <v>93630969</v>
      </c>
      <c r="I141" s="103">
        <v>39944981</v>
      </c>
      <c r="J141" s="103">
        <v>67638058</v>
      </c>
      <c r="K141" s="103">
        <v>70531942</v>
      </c>
      <c r="L141" s="103">
        <v>47386186</v>
      </c>
      <c r="M141" s="103">
        <v>52659930</v>
      </c>
      <c r="N141" s="103">
        <v>102503364</v>
      </c>
      <c r="O141" s="103">
        <v>47565410</v>
      </c>
      <c r="P141" s="103">
        <v>82182798</v>
      </c>
      <c r="Q141" s="103">
        <v>92959436</v>
      </c>
      <c r="R141" s="84">
        <f>SUM(F141:Q141)</f>
        <v>787077300</v>
      </c>
      <c r="S141" s="167">
        <v>739803811</v>
      </c>
      <c r="T141" s="84">
        <f>SUM(F96:Q96)</f>
        <v>739803809</v>
      </c>
      <c r="V141" s="87" t="s">
        <v>250</v>
      </c>
      <c r="W141" s="89">
        <f>R141/12*12</f>
        <v>787077300</v>
      </c>
    </row>
    <row r="142" spans="2:23" x14ac:dyDescent="0.2">
      <c r="D142" s="83"/>
      <c r="E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84"/>
      <c r="S142" s="167"/>
      <c r="T142" s="84"/>
      <c r="V142" s="87" t="s">
        <v>251</v>
      </c>
      <c r="W142" s="89">
        <f>D141-W141</f>
        <v>12263450</v>
      </c>
    </row>
    <row r="143" spans="2:23" x14ac:dyDescent="0.2">
      <c r="B143" t="s">
        <v>228</v>
      </c>
      <c r="D143" s="83">
        <f>D145+D147+D154</f>
        <v>969335459</v>
      </c>
      <c r="E143" s="103">
        <f t="shared" ref="E143:P143" si="15">E145+E147+E154</f>
        <v>967963344</v>
      </c>
      <c r="F143" s="103">
        <f t="shared" si="15"/>
        <v>65827783</v>
      </c>
      <c r="G143" s="103">
        <f t="shared" si="15"/>
        <v>71902017</v>
      </c>
      <c r="H143" s="103">
        <f t="shared" si="15"/>
        <v>75442814</v>
      </c>
      <c r="I143" s="103">
        <f t="shared" si="15"/>
        <v>97491624</v>
      </c>
      <c r="J143" s="103">
        <f t="shared" si="15"/>
        <v>73011563</v>
      </c>
      <c r="K143" s="103">
        <f t="shared" si="15"/>
        <v>81239564</v>
      </c>
      <c r="L143" s="103">
        <f t="shared" si="15"/>
        <v>70996948</v>
      </c>
      <c r="M143" s="103">
        <f t="shared" si="15"/>
        <v>85996970</v>
      </c>
      <c r="N143" s="103">
        <f t="shared" si="15"/>
        <v>82047426</v>
      </c>
      <c r="O143" s="103">
        <f t="shared" si="15"/>
        <v>77134732</v>
      </c>
      <c r="P143" s="103">
        <f t="shared" si="15"/>
        <v>72536755</v>
      </c>
      <c r="Q143" s="103">
        <f>Q145+Q147+Q154</f>
        <v>108458276</v>
      </c>
      <c r="R143" s="84">
        <f t="shared" ref="R143:R175" si="16">SUM(F143:Q143)</f>
        <v>962086472</v>
      </c>
      <c r="S143" s="83">
        <f>S145+S147+S154</f>
        <v>889529176</v>
      </c>
      <c r="T143" s="84">
        <f>SUM(F98:Q98)</f>
        <v>889529176</v>
      </c>
    </row>
    <row r="144" spans="2:23" x14ac:dyDescent="0.2">
      <c r="D144" s="83"/>
      <c r="E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84"/>
      <c r="S144" s="167"/>
      <c r="T144" s="84"/>
      <c r="V144" s="213" t="s">
        <v>369</v>
      </c>
      <c r="W144" s="88">
        <f>(R143-T143)/T143*100</f>
        <v>8.1568202547636268</v>
      </c>
    </row>
    <row r="145" spans="2:23" x14ac:dyDescent="0.2">
      <c r="C145" t="s">
        <v>229</v>
      </c>
      <c r="D145" s="83">
        <v>543629519</v>
      </c>
      <c r="E145" s="103">
        <v>546378722</v>
      </c>
      <c r="F145" s="103">
        <v>37991803</v>
      </c>
      <c r="G145" s="103">
        <v>42189503</v>
      </c>
      <c r="H145" s="103">
        <v>34774484</v>
      </c>
      <c r="I145" s="103">
        <v>64001814</v>
      </c>
      <c r="J145" s="103">
        <v>39850233</v>
      </c>
      <c r="K145" s="103">
        <v>38315827</v>
      </c>
      <c r="L145" s="103">
        <v>42880890</v>
      </c>
      <c r="M145" s="103">
        <v>57408084</v>
      </c>
      <c r="N145" s="103">
        <v>37907919</v>
      </c>
      <c r="O145" s="103">
        <v>41786209</v>
      </c>
      <c r="P145" s="103">
        <v>40622398</v>
      </c>
      <c r="Q145" s="103">
        <v>59995397</v>
      </c>
      <c r="R145" s="84">
        <f t="shared" si="16"/>
        <v>537724561</v>
      </c>
      <c r="S145" s="167">
        <v>500279014</v>
      </c>
      <c r="T145" s="84">
        <f>SUM(F100:Q100)</f>
        <v>500279015</v>
      </c>
    </row>
    <row r="146" spans="2:23" x14ac:dyDescent="0.2">
      <c r="D146" s="8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84"/>
      <c r="S146" s="167"/>
      <c r="T146" s="84"/>
    </row>
    <row r="147" spans="2:23" x14ac:dyDescent="0.2">
      <c r="C147" t="s">
        <v>230</v>
      </c>
      <c r="D147" s="83">
        <f>SUM(D149:D152)</f>
        <v>419925940</v>
      </c>
      <c r="E147" s="103">
        <f t="shared" ref="E147:Q147" si="17">SUM(E149:E152)</f>
        <v>425084622</v>
      </c>
      <c r="F147" s="103">
        <f t="shared" si="17"/>
        <v>27835980</v>
      </c>
      <c r="G147" s="103">
        <f t="shared" si="17"/>
        <v>29712514</v>
      </c>
      <c r="H147" s="103">
        <f t="shared" si="17"/>
        <v>40668330</v>
      </c>
      <c r="I147" s="103">
        <f t="shared" si="17"/>
        <v>33489810</v>
      </c>
      <c r="J147" s="103">
        <f t="shared" si="17"/>
        <v>33161330</v>
      </c>
      <c r="K147" s="103">
        <f t="shared" si="17"/>
        <v>42923737</v>
      </c>
      <c r="L147" s="103">
        <f t="shared" si="17"/>
        <v>28116058</v>
      </c>
      <c r="M147" s="103">
        <f t="shared" si="17"/>
        <v>28588886</v>
      </c>
      <c r="N147" s="103">
        <f t="shared" si="17"/>
        <v>44139507</v>
      </c>
      <c r="O147" s="103">
        <f t="shared" si="17"/>
        <v>35348523</v>
      </c>
      <c r="P147" s="103">
        <f t="shared" si="17"/>
        <v>31914357</v>
      </c>
      <c r="Q147" s="103">
        <f t="shared" si="17"/>
        <v>48462879</v>
      </c>
      <c r="R147" s="84">
        <f t="shared" si="16"/>
        <v>424361911</v>
      </c>
      <c r="S147" s="83">
        <f>SUM(S149:S152)</f>
        <v>389250162</v>
      </c>
      <c r="T147" s="84">
        <f>SUM(F102:Q102)</f>
        <v>389250161</v>
      </c>
      <c r="V147" s="213" t="s">
        <v>370</v>
      </c>
      <c r="W147" s="88">
        <f>(R150-T150)/T150*100</f>
        <v>7.2943773875671747</v>
      </c>
    </row>
    <row r="148" spans="2:23" x14ac:dyDescent="0.2">
      <c r="D148" s="8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84"/>
      <c r="S148" s="167"/>
      <c r="T148" s="84"/>
    </row>
    <row r="149" spans="2:23" x14ac:dyDescent="0.2">
      <c r="B149" s="119"/>
      <c r="C149" s="80" t="s">
        <v>231</v>
      </c>
      <c r="D149" s="83">
        <v>89388073</v>
      </c>
      <c r="E149" s="103">
        <v>88794487</v>
      </c>
      <c r="F149" s="103">
        <v>1952483</v>
      </c>
      <c r="G149" s="103">
        <v>2693986</v>
      </c>
      <c r="H149" s="103">
        <v>13852298</v>
      </c>
      <c r="I149" s="103">
        <v>5798609</v>
      </c>
      <c r="J149" s="103">
        <v>3242398</v>
      </c>
      <c r="K149" s="103">
        <v>16005974</v>
      </c>
      <c r="L149" s="103">
        <v>1227574</v>
      </c>
      <c r="M149" s="103">
        <v>1643147</v>
      </c>
      <c r="N149" s="103">
        <v>14140302</v>
      </c>
      <c r="O149" s="103">
        <v>5959555</v>
      </c>
      <c r="P149" s="103">
        <v>5131002</v>
      </c>
      <c r="Q149" s="103">
        <v>16473805</v>
      </c>
      <c r="R149" s="84">
        <f t="shared" si="16"/>
        <v>88121133</v>
      </c>
      <c r="S149" s="167">
        <v>76465364</v>
      </c>
      <c r="T149" s="84">
        <f>SUM(F104:Q104)</f>
        <v>76465363</v>
      </c>
      <c r="V149" s="87" t="s">
        <v>252</v>
      </c>
      <c r="W149" s="89">
        <f>R150/12*12</f>
        <v>313015798</v>
      </c>
    </row>
    <row r="150" spans="2:23" x14ac:dyDescent="0.2">
      <c r="C150" s="80" t="s">
        <v>232</v>
      </c>
      <c r="D150" s="83">
        <v>309057382</v>
      </c>
      <c r="E150" s="103">
        <v>313015798</v>
      </c>
      <c r="F150" s="103">
        <v>25754787</v>
      </c>
      <c r="G150" s="103">
        <v>25754785</v>
      </c>
      <c r="H150" s="103">
        <v>25754785</v>
      </c>
      <c r="I150" s="103">
        <v>25754785</v>
      </c>
      <c r="J150" s="103">
        <v>25754782</v>
      </c>
      <c r="K150" s="103">
        <v>25754782</v>
      </c>
      <c r="L150" s="103">
        <v>25754782</v>
      </c>
      <c r="M150" s="103">
        <v>25754780</v>
      </c>
      <c r="N150" s="103">
        <v>25754780</v>
      </c>
      <c r="O150" s="103">
        <v>28054396</v>
      </c>
      <c r="P150" s="103">
        <v>26584178</v>
      </c>
      <c r="Q150" s="103">
        <v>26584176</v>
      </c>
      <c r="R150" s="84">
        <f t="shared" si="16"/>
        <v>313015798</v>
      </c>
      <c r="S150" s="167">
        <v>291735509</v>
      </c>
      <c r="T150" s="84">
        <f>SUM(F105:Q105)</f>
        <v>291735509</v>
      </c>
      <c r="V150" s="87" t="s">
        <v>253</v>
      </c>
      <c r="W150" s="89">
        <f>W149-D150</f>
        <v>3958416</v>
      </c>
    </row>
    <row r="151" spans="2:23" x14ac:dyDescent="0.2">
      <c r="C151" s="80" t="s">
        <v>233</v>
      </c>
      <c r="D151" s="83">
        <v>9039687</v>
      </c>
      <c r="E151" s="103">
        <v>9039687</v>
      </c>
      <c r="F151" s="103"/>
      <c r="G151" s="103"/>
      <c r="H151" s="103"/>
      <c r="I151" s="103"/>
      <c r="J151" s="103">
        <v>3013229</v>
      </c>
      <c r="K151" s="103"/>
      <c r="L151" s="103"/>
      <c r="M151" s="103"/>
      <c r="N151" s="103">
        <v>3013229</v>
      </c>
      <c r="O151" s="103"/>
      <c r="P151" s="103"/>
      <c r="Q151" s="103">
        <v>3013229</v>
      </c>
      <c r="R151" s="84">
        <f t="shared" si="16"/>
        <v>9039687</v>
      </c>
      <c r="S151" s="167">
        <v>8573130</v>
      </c>
      <c r="T151" s="84">
        <f>SUM(F106:O106)</f>
        <v>5715420</v>
      </c>
    </row>
    <row r="152" spans="2:23" x14ac:dyDescent="0.2">
      <c r="C152" s="80" t="s">
        <v>82</v>
      </c>
      <c r="D152" s="83">
        <v>12440798</v>
      </c>
      <c r="E152" s="103">
        <v>14234650</v>
      </c>
      <c r="F152" s="103">
        <v>128710</v>
      </c>
      <c r="G152" s="103">
        <v>1263743</v>
      </c>
      <c r="H152" s="103">
        <v>1061247</v>
      </c>
      <c r="I152" s="103">
        <v>1936416</v>
      </c>
      <c r="J152" s="103">
        <v>1150921</v>
      </c>
      <c r="K152" s="103">
        <v>1162981</v>
      </c>
      <c r="L152" s="103">
        <v>1133702</v>
      </c>
      <c r="M152" s="103">
        <v>1190959</v>
      </c>
      <c r="N152" s="103">
        <v>1231196</v>
      </c>
      <c r="O152" s="103">
        <v>1334572</v>
      </c>
      <c r="P152" s="103">
        <v>199177</v>
      </c>
      <c r="Q152" s="103">
        <v>2391669</v>
      </c>
      <c r="R152" s="84">
        <f t="shared" si="16"/>
        <v>14185293</v>
      </c>
      <c r="S152" s="167">
        <v>12476159</v>
      </c>
      <c r="T152" s="84">
        <f>SUM(F107:Q107)</f>
        <v>12476159</v>
      </c>
    </row>
    <row r="153" spans="2:23" x14ac:dyDescent="0.2">
      <c r="D153" s="8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84"/>
      <c r="S153" s="167"/>
      <c r="T153" s="84"/>
    </row>
    <row r="154" spans="2:23" x14ac:dyDescent="0.2">
      <c r="C154" t="s">
        <v>234</v>
      </c>
      <c r="D154" s="83">
        <v>5780000</v>
      </c>
      <c r="E154" s="103">
        <v>-3500000</v>
      </c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84"/>
      <c r="S154" s="167"/>
      <c r="T154" s="84"/>
    </row>
    <row r="155" spans="2:23" x14ac:dyDescent="0.2">
      <c r="D155" s="8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84"/>
      <c r="S155" s="167"/>
      <c r="T155" s="84"/>
    </row>
    <row r="156" spans="2:23" x14ac:dyDescent="0.2">
      <c r="B156" t="s">
        <v>235</v>
      </c>
      <c r="D156" s="83">
        <f>D141-D143</f>
        <v>-169994709</v>
      </c>
      <c r="E156" s="103">
        <f t="shared" ref="E156:Q156" si="18">E141-E143</f>
        <v>-173530537</v>
      </c>
      <c r="F156" s="103">
        <f t="shared" si="18"/>
        <v>-26396776</v>
      </c>
      <c r="G156" s="103">
        <f t="shared" si="18"/>
        <v>-21258798</v>
      </c>
      <c r="H156" s="103">
        <f t="shared" si="18"/>
        <v>18188155</v>
      </c>
      <c r="I156" s="103">
        <f t="shared" si="18"/>
        <v>-57546643</v>
      </c>
      <c r="J156" s="103">
        <f t="shared" si="18"/>
        <v>-5373505</v>
      </c>
      <c r="K156" s="103">
        <f t="shared" si="18"/>
        <v>-10707622</v>
      </c>
      <c r="L156" s="103">
        <f t="shared" si="18"/>
        <v>-23610762</v>
      </c>
      <c r="M156" s="103">
        <f t="shared" si="18"/>
        <v>-33337040</v>
      </c>
      <c r="N156" s="103">
        <f t="shared" si="18"/>
        <v>20455938</v>
      </c>
      <c r="O156" s="103">
        <f t="shared" si="18"/>
        <v>-29569322</v>
      </c>
      <c r="P156" s="103">
        <f t="shared" si="18"/>
        <v>9646043</v>
      </c>
      <c r="Q156" s="103">
        <f t="shared" si="18"/>
        <v>-15498840</v>
      </c>
      <c r="R156" s="84">
        <f t="shared" si="16"/>
        <v>-175009172</v>
      </c>
      <c r="S156" s="83">
        <f>S141-S143</f>
        <v>-149725365</v>
      </c>
      <c r="T156" s="84">
        <f>SUM(F111:Q111)</f>
        <v>-149725367</v>
      </c>
    </row>
    <row r="157" spans="2:23" x14ac:dyDescent="0.2">
      <c r="D157" s="8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84"/>
      <c r="S157" s="167"/>
      <c r="T157" s="84"/>
    </row>
    <row r="158" spans="2:23" x14ac:dyDescent="0.2">
      <c r="C158" t="s">
        <v>236</v>
      </c>
      <c r="D158" s="83">
        <v>1200000</v>
      </c>
      <c r="E158" s="103">
        <v>10650000</v>
      </c>
      <c r="F158" s="103">
        <v>141779</v>
      </c>
      <c r="G158" s="103">
        <v>1146380</v>
      </c>
      <c r="H158" s="103">
        <v>2424267</v>
      </c>
      <c r="I158" s="103">
        <v>462491</v>
      </c>
      <c r="J158" s="103">
        <v>1075988</v>
      </c>
      <c r="K158" s="103">
        <v>1993845</v>
      </c>
      <c r="L158" s="103">
        <v>1205885</v>
      </c>
      <c r="M158" s="103">
        <v>906421</v>
      </c>
      <c r="N158" s="103">
        <v>269399</v>
      </c>
      <c r="O158" s="103">
        <v>568060</v>
      </c>
      <c r="P158" s="103">
        <v>661865</v>
      </c>
      <c r="Q158" s="103">
        <v>677231</v>
      </c>
      <c r="R158" s="84">
        <f t="shared" si="16"/>
        <v>11533611</v>
      </c>
      <c r="S158" s="167">
        <v>5209227</v>
      </c>
      <c r="T158" s="84">
        <f>SUM(F113:Q113)</f>
        <v>5209227</v>
      </c>
    </row>
    <row r="159" spans="2:23" x14ac:dyDescent="0.2">
      <c r="D159" s="8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84"/>
      <c r="S159" s="167"/>
      <c r="T159" s="84"/>
    </row>
    <row r="160" spans="2:23" x14ac:dyDescent="0.2">
      <c r="C160" t="s">
        <v>237</v>
      </c>
      <c r="D160" s="83">
        <v>-24000</v>
      </c>
      <c r="E160" s="103">
        <v>-3152000</v>
      </c>
      <c r="F160" s="148">
        <v>-212351</v>
      </c>
      <c r="G160" s="103">
        <v>-117909</v>
      </c>
      <c r="H160" s="103">
        <v>-1104707</v>
      </c>
      <c r="I160" s="103">
        <v>-28116</v>
      </c>
      <c r="J160" s="103">
        <v>-242442</v>
      </c>
      <c r="K160" s="103">
        <v>-589977</v>
      </c>
      <c r="L160" s="103">
        <v>-208830</v>
      </c>
      <c r="M160" s="103">
        <v>-82865</v>
      </c>
      <c r="N160" s="103"/>
      <c r="O160" s="103"/>
      <c r="P160" s="103"/>
      <c r="Q160" s="103"/>
      <c r="R160" s="84">
        <f t="shared" si="16"/>
        <v>-2587197</v>
      </c>
      <c r="S160" s="167">
        <v>-1388294</v>
      </c>
      <c r="T160" s="84">
        <f>SUM(F115:Q115)</f>
        <v>-1388294</v>
      </c>
    </row>
    <row r="161" spans="2:23" x14ac:dyDescent="0.2">
      <c r="D161" s="8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84"/>
      <c r="S161" s="167"/>
      <c r="T161" s="84"/>
      <c r="V161" s="87" t="s">
        <v>418</v>
      </c>
      <c r="W161" s="88">
        <f>(R162+T162)/T162*100</f>
        <v>213.81611473164691</v>
      </c>
    </row>
    <row r="162" spans="2:23" x14ac:dyDescent="0.2">
      <c r="B162" t="s">
        <v>238</v>
      </c>
      <c r="D162" s="83">
        <f>D156+D158+D160</f>
        <v>-168818709</v>
      </c>
      <c r="E162" s="103">
        <f t="shared" ref="E162:P162" si="19">E156+E158+E160</f>
        <v>-166032537</v>
      </c>
      <c r="F162" s="103">
        <f t="shared" si="19"/>
        <v>-26467348</v>
      </c>
      <c r="G162" s="103">
        <f t="shared" si="19"/>
        <v>-20230327</v>
      </c>
      <c r="H162" s="103">
        <f t="shared" si="19"/>
        <v>19507715</v>
      </c>
      <c r="I162" s="103">
        <f t="shared" si="19"/>
        <v>-57112268</v>
      </c>
      <c r="J162" s="103">
        <f t="shared" si="19"/>
        <v>-4539959</v>
      </c>
      <c r="K162" s="103">
        <f t="shared" si="19"/>
        <v>-9303754</v>
      </c>
      <c r="L162" s="103">
        <f t="shared" si="19"/>
        <v>-22613707</v>
      </c>
      <c r="M162" s="103">
        <f t="shared" si="19"/>
        <v>-32513484</v>
      </c>
      <c r="N162" s="103">
        <f t="shared" si="19"/>
        <v>20725337</v>
      </c>
      <c r="O162" s="103">
        <f t="shared" si="19"/>
        <v>-29001262</v>
      </c>
      <c r="P162" s="103">
        <f t="shared" si="19"/>
        <v>10307908</v>
      </c>
      <c r="Q162" s="103">
        <f>Q156+Q158+Q160</f>
        <v>-14821609</v>
      </c>
      <c r="R162" s="84">
        <f t="shared" si="16"/>
        <v>-166062758</v>
      </c>
      <c r="S162" s="83">
        <f>S156+S158+S160</f>
        <v>-145904432</v>
      </c>
      <c r="T162" s="84">
        <f>SUM(F117:Q117)</f>
        <v>-145904434</v>
      </c>
      <c r="V162" s="87" t="s">
        <v>275</v>
      </c>
      <c r="W162" s="88">
        <f>R162/D162*100</f>
        <v>98.367508544328459</v>
      </c>
    </row>
    <row r="163" spans="2:23" x14ac:dyDescent="0.2">
      <c r="D163" s="8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84"/>
      <c r="S163" s="167"/>
      <c r="T163" s="84"/>
      <c r="V163" s="87" t="s">
        <v>255</v>
      </c>
      <c r="W163" s="89">
        <f>R162/12*12</f>
        <v>-166062758</v>
      </c>
    </row>
    <row r="164" spans="2:23" x14ac:dyDescent="0.2">
      <c r="D164" s="83"/>
      <c r="E164" s="103"/>
      <c r="F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84"/>
      <c r="S164" s="167"/>
      <c r="T164" s="84"/>
      <c r="V164" s="87" t="s">
        <v>256</v>
      </c>
      <c r="W164" s="89">
        <f>W163-D162</f>
        <v>2755951</v>
      </c>
    </row>
    <row r="165" spans="2:23" x14ac:dyDescent="0.2">
      <c r="B165" s="468" t="s">
        <v>239</v>
      </c>
      <c r="C165" s="458"/>
      <c r="D165" s="8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84"/>
      <c r="S165" s="167"/>
      <c r="T165" s="84"/>
      <c r="V165" s="90"/>
      <c r="W165" s="23"/>
    </row>
    <row r="166" spans="2:23" x14ac:dyDescent="0.2">
      <c r="D166" s="8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84"/>
      <c r="S166" s="167"/>
      <c r="T166" s="84"/>
    </row>
    <row r="167" spans="2:23" x14ac:dyDescent="0.2">
      <c r="B167" t="s">
        <v>240</v>
      </c>
      <c r="D167" s="83">
        <v>22000000</v>
      </c>
      <c r="E167" s="103">
        <v>22000000</v>
      </c>
      <c r="F167" s="103">
        <v>8820478</v>
      </c>
      <c r="G167" s="103">
        <v>3594723</v>
      </c>
      <c r="H167" s="103">
        <v>-1039765</v>
      </c>
      <c r="I167" s="103">
        <v>-9122543</v>
      </c>
      <c r="J167" s="103">
        <v>-6189035</v>
      </c>
      <c r="K167" s="103">
        <v>-91252</v>
      </c>
      <c r="L167" s="103">
        <v>4618983</v>
      </c>
      <c r="M167" s="103">
        <v>6750651</v>
      </c>
      <c r="N167" s="103">
        <v>4339372</v>
      </c>
      <c r="O167" s="103">
        <v>-1025187</v>
      </c>
      <c r="P167" s="103">
        <v>2122573</v>
      </c>
      <c r="Q167" s="103">
        <v>9775577</v>
      </c>
      <c r="R167" s="84">
        <f t="shared" si="16"/>
        <v>22554575</v>
      </c>
      <c r="S167" s="167">
        <v>18724636</v>
      </c>
      <c r="T167" s="84">
        <f>SUM(F122:Q122)</f>
        <v>18724636</v>
      </c>
      <c r="V167" s="87" t="s">
        <v>275</v>
      </c>
      <c r="W167" s="88">
        <f>R167/D167*100</f>
        <v>102.52079545454545</v>
      </c>
    </row>
    <row r="168" spans="2:23" x14ac:dyDescent="0.2">
      <c r="D168" s="8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84"/>
      <c r="S168" s="167"/>
      <c r="T168" s="84"/>
      <c r="V168" s="87"/>
      <c r="W168" s="88"/>
    </row>
    <row r="169" spans="2:23" x14ac:dyDescent="0.2">
      <c r="B169" t="s">
        <v>241</v>
      </c>
      <c r="D169" s="83">
        <v>119988000</v>
      </c>
      <c r="E169" s="103">
        <v>126319000</v>
      </c>
      <c r="F169" s="103">
        <v>11723547</v>
      </c>
      <c r="G169" s="103">
        <v>11358038</v>
      </c>
      <c r="H169" s="103">
        <v>14236529</v>
      </c>
      <c r="I169" s="103">
        <v>14523837</v>
      </c>
      <c r="J169" s="103">
        <v>15143792</v>
      </c>
      <c r="K169" s="103">
        <v>12727846</v>
      </c>
      <c r="L169" s="103">
        <v>14546362</v>
      </c>
      <c r="M169" s="103">
        <v>15370797</v>
      </c>
      <c r="N169" s="103">
        <v>7917970</v>
      </c>
      <c r="O169" s="103">
        <v>8025330</v>
      </c>
      <c r="P169" s="103">
        <v>13486562</v>
      </c>
      <c r="Q169" s="103">
        <v>-13293757</v>
      </c>
      <c r="R169" s="84">
        <f t="shared" si="16"/>
        <v>125766853</v>
      </c>
      <c r="S169" s="167">
        <v>138500788</v>
      </c>
      <c r="T169" s="84">
        <f>SUM(F124:Q124)</f>
        <v>138500788</v>
      </c>
      <c r="V169" s="87" t="s">
        <v>275</v>
      </c>
      <c r="W169" s="88">
        <f>R169/D169*100</f>
        <v>104.81619245257858</v>
      </c>
    </row>
    <row r="170" spans="2:23" x14ac:dyDescent="0.2">
      <c r="D170" s="8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84"/>
      <c r="S170" s="167"/>
      <c r="T170" s="84"/>
      <c r="V170" s="87"/>
      <c r="W170" s="88"/>
    </row>
    <row r="171" spans="2:23" x14ac:dyDescent="0.2">
      <c r="B171" t="s">
        <v>242</v>
      </c>
      <c r="D171" s="83">
        <v>-7492000</v>
      </c>
      <c r="E171" s="103">
        <v>-7114000</v>
      </c>
      <c r="F171" s="103">
        <v>-8889522</v>
      </c>
      <c r="G171" s="103">
        <v>-198330</v>
      </c>
      <c r="H171" s="103">
        <v>-54735</v>
      </c>
      <c r="I171" s="103">
        <v>-437717</v>
      </c>
      <c r="J171" s="103">
        <v>-19420</v>
      </c>
      <c r="K171" s="103">
        <v>-11465</v>
      </c>
      <c r="L171" s="103">
        <v>-1158139</v>
      </c>
      <c r="M171" s="103">
        <v>-220268</v>
      </c>
      <c r="N171" s="103">
        <v>-85573</v>
      </c>
      <c r="O171" s="103">
        <v>-481654</v>
      </c>
      <c r="P171" s="103">
        <v>-42777</v>
      </c>
      <c r="Q171" s="103">
        <v>-22464</v>
      </c>
      <c r="R171" s="84">
        <f t="shared" si="16"/>
        <v>-11622064</v>
      </c>
      <c r="S171" s="167">
        <v>9135347</v>
      </c>
      <c r="T171" s="84">
        <f>SUM(F126:Q126)</f>
        <v>9135347</v>
      </c>
      <c r="V171" s="87" t="s">
        <v>275</v>
      </c>
      <c r="W171" s="88">
        <f>R171/D171*100</f>
        <v>155.12632140950348</v>
      </c>
    </row>
    <row r="172" spans="2:23" x14ac:dyDescent="0.2">
      <c r="D172" s="8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84"/>
      <c r="S172" s="167"/>
      <c r="T172" s="84"/>
      <c r="V172" s="87"/>
      <c r="W172" s="88"/>
    </row>
    <row r="173" spans="2:23" x14ac:dyDescent="0.2">
      <c r="B173" t="s">
        <v>243</v>
      </c>
      <c r="D173" s="83">
        <v>34342709</v>
      </c>
      <c r="E173" s="103">
        <v>24827537</v>
      </c>
      <c r="F173" s="103">
        <v>14812845</v>
      </c>
      <c r="G173" s="103">
        <v>5475896</v>
      </c>
      <c r="H173" s="103">
        <v>-32649744</v>
      </c>
      <c r="I173" s="103">
        <v>52148691</v>
      </c>
      <c r="J173" s="103">
        <v>-4395378</v>
      </c>
      <c r="K173" s="103">
        <v>-3321375</v>
      </c>
      <c r="L173" s="103">
        <v>4606501</v>
      </c>
      <c r="M173" s="103">
        <v>10612304</v>
      </c>
      <c r="N173" s="103">
        <v>-32897106</v>
      </c>
      <c r="O173" s="103">
        <v>22482773</v>
      </c>
      <c r="P173" s="103">
        <v>-25873671</v>
      </c>
      <c r="Q173" s="103">
        <v>18362253</v>
      </c>
      <c r="R173" s="84">
        <f t="shared" si="16"/>
        <v>29363989</v>
      </c>
      <c r="S173" s="167">
        <v>-20456339</v>
      </c>
      <c r="T173" s="84">
        <f>SUM(F128:Q128)</f>
        <v>-20456338</v>
      </c>
      <c r="V173" s="87" t="s">
        <v>275</v>
      </c>
      <c r="W173" s="88">
        <f>R173/D173*100</f>
        <v>85.502832639090869</v>
      </c>
    </row>
    <row r="174" spans="2:23" x14ac:dyDescent="0.2">
      <c r="D174" s="8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84"/>
      <c r="S174" s="167"/>
      <c r="T174" s="84"/>
      <c r="V174" s="87"/>
      <c r="W174" s="88"/>
    </row>
    <row r="175" spans="2:23" ht="13.5" thickBot="1" x14ac:dyDescent="0.25">
      <c r="B175" t="s">
        <v>244</v>
      </c>
      <c r="D175" s="85">
        <f>SUM(D167:D173)</f>
        <v>168838709</v>
      </c>
      <c r="E175" s="104">
        <f t="shared" ref="E175:O175" si="20">SUM(E167:E173)</f>
        <v>166032537</v>
      </c>
      <c r="F175" s="104">
        <f t="shared" si="20"/>
        <v>26467348</v>
      </c>
      <c r="G175" s="104">
        <f t="shared" si="20"/>
        <v>20230327</v>
      </c>
      <c r="H175" s="104">
        <f t="shared" si="20"/>
        <v>-19507715</v>
      </c>
      <c r="I175" s="104">
        <f t="shared" si="20"/>
        <v>57112268</v>
      </c>
      <c r="J175" s="104">
        <f t="shared" si="20"/>
        <v>4539959</v>
      </c>
      <c r="K175" s="104">
        <f t="shared" si="20"/>
        <v>9303754</v>
      </c>
      <c r="L175" s="104">
        <f t="shared" si="20"/>
        <v>22613707</v>
      </c>
      <c r="M175" s="104">
        <f t="shared" si="20"/>
        <v>32513484</v>
      </c>
      <c r="N175" s="104">
        <f t="shared" si="20"/>
        <v>-20725337</v>
      </c>
      <c r="O175" s="104">
        <f t="shared" si="20"/>
        <v>29001262</v>
      </c>
      <c r="P175" s="104">
        <f>SUM(P167:P173)</f>
        <v>-10307313</v>
      </c>
      <c r="Q175" s="104">
        <f>SUM(Q167:Q173)</f>
        <v>14821609</v>
      </c>
      <c r="R175" s="86">
        <f t="shared" si="16"/>
        <v>166063353</v>
      </c>
      <c r="S175" s="85">
        <f>SUM(S167:S173)</f>
        <v>145904432</v>
      </c>
      <c r="T175" s="86">
        <f>SUM(F130:Q130)</f>
        <v>145904433</v>
      </c>
      <c r="V175" s="87" t="s">
        <v>275</v>
      </c>
      <c r="W175" s="88">
        <f>R175/D175*100</f>
        <v>98.356208705670696</v>
      </c>
    </row>
    <row r="176" spans="2:23" x14ac:dyDescent="0.2"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V176" s="87"/>
      <c r="W176" s="88"/>
    </row>
    <row r="177" spans="2:23" x14ac:dyDescent="0.2">
      <c r="B177" s="190" t="str">
        <f>D138</f>
        <v>2012/13.</v>
      </c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V177" s="87"/>
      <c r="W177" s="88"/>
    </row>
    <row r="178" spans="2:23" x14ac:dyDescent="0.2">
      <c r="B178" s="209" t="s">
        <v>392</v>
      </c>
      <c r="C178" s="143">
        <v>1905324000000</v>
      </c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V178" s="87"/>
      <c r="W178" s="88"/>
    </row>
    <row r="179" spans="2:23" x14ac:dyDescent="0.2">
      <c r="B179" t="s">
        <v>393</v>
      </c>
      <c r="C179" s="142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V179" s="87"/>
      <c r="W179" s="88"/>
    </row>
    <row r="180" spans="2:23" ht="13.5" thickBot="1" x14ac:dyDescent="0.25">
      <c r="B180" s="215" t="s">
        <v>394</v>
      </c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V180" s="87"/>
      <c r="W180" s="88"/>
    </row>
    <row r="181" spans="2:23" ht="13.5" thickBot="1" x14ac:dyDescent="0.25">
      <c r="B181" s="91"/>
      <c r="C181" s="144">
        <f>R175*1000/C178*100</f>
        <v>8.7157540134906188</v>
      </c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V181" s="87"/>
      <c r="W181" s="88"/>
    </row>
    <row r="182" spans="2:23" ht="13.5" thickBot="1" x14ac:dyDescent="0.25">
      <c r="B182" s="150"/>
      <c r="C182" s="150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48"/>
      <c r="T182" s="103"/>
      <c r="U182" s="150"/>
      <c r="V182" s="103"/>
      <c r="W182" s="103"/>
    </row>
    <row r="183" spans="2:23" ht="13.5" thickBot="1" x14ac:dyDescent="0.25">
      <c r="B183" s="211" t="s">
        <v>226</v>
      </c>
      <c r="D183" s="459" t="s">
        <v>496</v>
      </c>
      <c r="E183" s="461"/>
      <c r="F183" s="462"/>
      <c r="G183" s="449"/>
      <c r="H183" s="449"/>
      <c r="I183" s="449"/>
      <c r="J183" s="449"/>
      <c r="K183" s="449"/>
      <c r="L183" s="449"/>
      <c r="M183" s="449"/>
      <c r="N183" s="449"/>
      <c r="O183" s="449"/>
      <c r="P183" s="449"/>
      <c r="Q183" s="449"/>
      <c r="R183" s="450"/>
      <c r="S183" s="459" t="s">
        <v>497</v>
      </c>
      <c r="T183" s="467"/>
    </row>
    <row r="184" spans="2:23" ht="25.5" x14ac:dyDescent="0.2">
      <c r="D184" s="81" t="s">
        <v>366</v>
      </c>
      <c r="E184" s="102" t="s">
        <v>365</v>
      </c>
      <c r="F184" s="102" t="s">
        <v>246</v>
      </c>
      <c r="G184" s="102" t="s">
        <v>274</v>
      </c>
      <c r="H184" s="102" t="s">
        <v>310</v>
      </c>
      <c r="I184" s="102" t="s">
        <v>311</v>
      </c>
      <c r="J184" s="212" t="s">
        <v>328</v>
      </c>
      <c r="K184" s="212" t="s">
        <v>363</v>
      </c>
      <c r="L184" s="212" t="s">
        <v>364</v>
      </c>
      <c r="M184" s="212" t="s">
        <v>367</v>
      </c>
      <c r="N184" s="212" t="s">
        <v>368</v>
      </c>
      <c r="O184" s="212" t="s">
        <v>385</v>
      </c>
      <c r="P184" s="212" t="s">
        <v>387</v>
      </c>
      <c r="Q184" s="212" t="s">
        <v>388</v>
      </c>
      <c r="R184" s="82" t="s">
        <v>276</v>
      </c>
      <c r="S184" s="81" t="s">
        <v>247</v>
      </c>
      <c r="T184" s="82" t="str">
        <f>R184</f>
        <v>Year To Date</v>
      </c>
    </row>
    <row r="185" spans="2:23" x14ac:dyDescent="0.2">
      <c r="D185" s="81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82"/>
      <c r="S185" s="81"/>
      <c r="T185" s="82"/>
      <c r="V185" s="87" t="s">
        <v>417</v>
      </c>
      <c r="W185" s="88">
        <f>(R186-T186)/T186*100</f>
        <v>11.110058567309716</v>
      </c>
    </row>
    <row r="186" spans="2:23" x14ac:dyDescent="0.2">
      <c r="B186" t="s">
        <v>227</v>
      </c>
      <c r="D186" s="83">
        <v>799340750</v>
      </c>
      <c r="E186" s="103">
        <v>874376947</v>
      </c>
      <c r="F186" s="103">
        <v>39673051</v>
      </c>
      <c r="G186" s="103">
        <v>56364961</v>
      </c>
      <c r="H186" s="103">
        <v>102580740</v>
      </c>
      <c r="I186" s="103">
        <v>45895825</v>
      </c>
      <c r="J186" s="103">
        <v>76035098</v>
      </c>
      <c r="K186" s="103">
        <v>77911132</v>
      </c>
      <c r="L186" s="103">
        <v>50769463</v>
      </c>
      <c r="M186" s="103">
        <v>61403787</v>
      </c>
      <c r="N186" s="103">
        <v>118998507</v>
      </c>
      <c r="O186" s="103">
        <v>54416705</v>
      </c>
      <c r="P186" s="103">
        <v>92352728</v>
      </c>
      <c r="Q186" s="103">
        <v>98120052</v>
      </c>
      <c r="R186" s="84">
        <f>SUM(F186:Q186)</f>
        <v>874522049</v>
      </c>
      <c r="S186" s="167">
        <v>739803811</v>
      </c>
      <c r="T186" s="84">
        <f>SUM(F141:Q141)</f>
        <v>787077300</v>
      </c>
      <c r="V186" s="87" t="s">
        <v>250</v>
      </c>
      <c r="W186" s="89">
        <f>R186/12*12</f>
        <v>874522049</v>
      </c>
    </row>
    <row r="187" spans="2:23" x14ac:dyDescent="0.2">
      <c r="D187" s="83"/>
      <c r="E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84"/>
      <c r="S187" s="167"/>
      <c r="T187" s="84"/>
      <c r="V187" s="87" t="s">
        <v>251</v>
      </c>
      <c r="W187" s="89">
        <f>D186-W186</f>
        <v>-75181299</v>
      </c>
    </row>
    <row r="188" spans="2:23" x14ac:dyDescent="0.2">
      <c r="B188" t="s">
        <v>228</v>
      </c>
      <c r="D188" s="83">
        <f>D190+D192+D199</f>
        <v>969335459</v>
      </c>
      <c r="E188" s="103">
        <f t="shared" ref="E188:M188" si="21">E190+E192+E199</f>
        <v>1048626893</v>
      </c>
      <c r="F188" s="103">
        <f t="shared" si="21"/>
        <v>80883062</v>
      </c>
      <c r="G188" s="103">
        <f t="shared" si="21"/>
        <v>73821090</v>
      </c>
      <c r="H188" s="103">
        <f t="shared" si="21"/>
        <v>82478310</v>
      </c>
      <c r="I188" s="103">
        <f t="shared" si="21"/>
        <v>105100947</v>
      </c>
      <c r="J188" s="103">
        <f t="shared" si="21"/>
        <v>77822989</v>
      </c>
      <c r="K188" s="103">
        <f t="shared" si="21"/>
        <v>88321826</v>
      </c>
      <c r="L188" s="103">
        <f t="shared" si="21"/>
        <v>82532277</v>
      </c>
      <c r="M188" s="103">
        <f t="shared" si="21"/>
        <v>90152961</v>
      </c>
      <c r="N188" s="103">
        <f>N190+N192+N199</f>
        <v>88169208</v>
      </c>
      <c r="O188" s="103">
        <f>O190+O192+O199</f>
        <v>80678408</v>
      </c>
      <c r="P188" s="103">
        <f>P190+P192+P199</f>
        <v>77815959</v>
      </c>
      <c r="Q188" s="103">
        <f>Q190+Q192+Q199</f>
        <v>121488462</v>
      </c>
      <c r="R188" s="84">
        <f>SUM(F188:Q188)</f>
        <v>1049265499</v>
      </c>
      <c r="S188" s="83">
        <f>S190+S192+S199</f>
        <v>889529176</v>
      </c>
      <c r="T188" s="84">
        <f t="shared" ref="T188:T218" si="22">SUM(F143:Q143)</f>
        <v>962086472</v>
      </c>
    </row>
    <row r="189" spans="2:23" x14ac:dyDescent="0.2">
      <c r="D189" s="83"/>
      <c r="E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84"/>
      <c r="S189" s="167"/>
      <c r="T189" s="84"/>
      <c r="V189" s="213" t="s">
        <v>369</v>
      </c>
      <c r="W189" s="88">
        <f>(R188-T188)/T188*100</f>
        <v>9.061454405316697</v>
      </c>
    </row>
    <row r="190" spans="2:23" x14ac:dyDescent="0.2">
      <c r="C190" t="s">
        <v>229</v>
      </c>
      <c r="D190" s="83">
        <v>543629519</v>
      </c>
      <c r="E190" s="103">
        <v>589026370</v>
      </c>
      <c r="F190" s="103">
        <v>49771043</v>
      </c>
      <c r="G190" s="103">
        <v>41671002</v>
      </c>
      <c r="H190" s="103">
        <v>38268855</v>
      </c>
      <c r="I190" s="103">
        <v>69377399</v>
      </c>
      <c r="J190" s="103">
        <v>39216166</v>
      </c>
      <c r="K190" s="103">
        <v>41599995</v>
      </c>
      <c r="L190" s="103">
        <v>51697832</v>
      </c>
      <c r="M190" s="103">
        <v>58997082</v>
      </c>
      <c r="N190" s="103">
        <v>40388273</v>
      </c>
      <c r="O190" s="103">
        <v>43732251</v>
      </c>
      <c r="P190" s="103">
        <v>39881978</v>
      </c>
      <c r="Q190" s="103">
        <v>69731620</v>
      </c>
      <c r="R190" s="84">
        <f>SUM(F190:Q190)</f>
        <v>584333496</v>
      </c>
      <c r="S190" s="167">
        <v>500279014</v>
      </c>
      <c r="T190" s="84">
        <f t="shared" si="22"/>
        <v>537724561</v>
      </c>
    </row>
    <row r="191" spans="2:23" x14ac:dyDescent="0.2">
      <c r="D191" s="8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84"/>
      <c r="S191" s="167"/>
      <c r="T191" s="84"/>
    </row>
    <row r="192" spans="2:23" x14ac:dyDescent="0.2">
      <c r="C192" t="s">
        <v>230</v>
      </c>
      <c r="D192" s="83">
        <f>SUM(D194:D197)</f>
        <v>419925940</v>
      </c>
      <c r="E192" s="103">
        <f t="shared" ref="E192:M192" si="23">SUM(E194:E197)</f>
        <v>464366983</v>
      </c>
      <c r="F192" s="103">
        <f t="shared" si="23"/>
        <v>31112019</v>
      </c>
      <c r="G192" s="103">
        <f t="shared" si="23"/>
        <v>32150088</v>
      </c>
      <c r="H192" s="103">
        <f t="shared" si="23"/>
        <v>44209455</v>
      </c>
      <c r="I192" s="103">
        <f t="shared" si="23"/>
        <v>35723548</v>
      </c>
      <c r="J192" s="103">
        <f t="shared" si="23"/>
        <v>38606823</v>
      </c>
      <c r="K192" s="103">
        <f t="shared" si="23"/>
        <v>46721831</v>
      </c>
      <c r="L192" s="103">
        <f t="shared" si="23"/>
        <v>30834445</v>
      </c>
      <c r="M192" s="103">
        <f t="shared" si="23"/>
        <v>31155879</v>
      </c>
      <c r="N192" s="103">
        <f>SUM(N194:N197)</f>
        <v>47780935</v>
      </c>
      <c r="O192" s="103">
        <f>SUM(O194:O197)</f>
        <v>36946157</v>
      </c>
      <c r="P192" s="103">
        <f>SUM(P194:P197)</f>
        <v>37933981</v>
      </c>
      <c r="Q192" s="103">
        <f>SUM(Q194:Q197)</f>
        <v>51756842</v>
      </c>
      <c r="R192" s="84">
        <f>SUM(F192:Q192)</f>
        <v>464932003</v>
      </c>
      <c r="S192" s="83">
        <f>SUM(S194:S197)</f>
        <v>389250162</v>
      </c>
      <c r="T192" s="84">
        <f t="shared" si="22"/>
        <v>424361911</v>
      </c>
      <c r="V192" s="213" t="s">
        <v>370</v>
      </c>
      <c r="W192" s="88">
        <f>(R195-T195)/T195*100</f>
        <v>8.2810577503184053</v>
      </c>
    </row>
    <row r="193" spans="2:23" x14ac:dyDescent="0.2">
      <c r="D193" s="8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84"/>
      <c r="S193" s="167"/>
      <c r="T193" s="84"/>
    </row>
    <row r="194" spans="2:23" x14ac:dyDescent="0.2">
      <c r="C194" s="80" t="s">
        <v>231</v>
      </c>
      <c r="D194" s="83">
        <v>89388073</v>
      </c>
      <c r="E194" s="258">
        <v>100484500</v>
      </c>
      <c r="F194" s="103">
        <v>1667041</v>
      </c>
      <c r="G194" s="103">
        <v>2906655</v>
      </c>
      <c r="H194" s="103">
        <v>14901008</v>
      </c>
      <c r="I194" s="103">
        <v>6371413</v>
      </c>
      <c r="J194" s="103">
        <v>7047948</v>
      </c>
      <c r="K194" s="103">
        <v>16291621</v>
      </c>
      <c r="L194" s="103">
        <v>1462338</v>
      </c>
      <c r="M194" s="103">
        <v>1658114</v>
      </c>
      <c r="N194" s="20">
        <v>15294207</v>
      </c>
      <c r="O194" s="103">
        <v>6976668</v>
      </c>
      <c r="P194" s="103">
        <v>9127586</v>
      </c>
      <c r="Q194" s="103">
        <v>17480091</v>
      </c>
      <c r="R194" s="84">
        <f>SUM(F194:Q194)</f>
        <v>101184690</v>
      </c>
      <c r="S194" s="167">
        <v>76465364</v>
      </c>
      <c r="T194" s="84">
        <f t="shared" si="22"/>
        <v>88121133</v>
      </c>
      <c r="V194" s="87" t="s">
        <v>252</v>
      </c>
      <c r="W194" s="89">
        <f>R195/12*12</f>
        <v>338936817</v>
      </c>
    </row>
    <row r="195" spans="2:23" x14ac:dyDescent="0.2">
      <c r="C195" s="80" t="s">
        <v>232</v>
      </c>
      <c r="D195" s="83">
        <v>309057382</v>
      </c>
      <c r="E195" s="258">
        <v>338936817</v>
      </c>
      <c r="F195" s="103">
        <v>28131039</v>
      </c>
      <c r="G195" s="103">
        <v>28131039</v>
      </c>
      <c r="H195" s="103">
        <v>28131038</v>
      </c>
      <c r="I195" s="103">
        <v>28131036</v>
      </c>
      <c r="J195" s="103">
        <v>28131035</v>
      </c>
      <c r="K195" s="103">
        <v>28131034</v>
      </c>
      <c r="L195" s="103">
        <v>28131033</v>
      </c>
      <c r="M195" s="103">
        <v>28131033</v>
      </c>
      <c r="N195" s="103">
        <v>28131032</v>
      </c>
      <c r="O195" s="103">
        <v>28585836</v>
      </c>
      <c r="P195" s="103">
        <v>28585834</v>
      </c>
      <c r="Q195" s="103">
        <v>28585828</v>
      </c>
      <c r="R195" s="84">
        <f>SUM(F195:Q195)</f>
        <v>338936817</v>
      </c>
      <c r="S195" s="167">
        <v>291735509</v>
      </c>
      <c r="T195" s="84">
        <f t="shared" si="22"/>
        <v>313015798</v>
      </c>
      <c r="V195" s="87" t="s">
        <v>253</v>
      </c>
      <c r="W195" s="89">
        <f>W194-D195</f>
        <v>29879435</v>
      </c>
    </row>
    <row r="196" spans="2:23" x14ac:dyDescent="0.2">
      <c r="C196" s="80" t="s">
        <v>233</v>
      </c>
      <c r="D196" s="83">
        <v>9039687</v>
      </c>
      <c r="E196" s="103">
        <v>9613360</v>
      </c>
      <c r="F196" s="103"/>
      <c r="G196" s="103"/>
      <c r="H196" s="103"/>
      <c r="I196" s="103"/>
      <c r="J196" s="103">
        <v>3204453</v>
      </c>
      <c r="K196" s="103"/>
      <c r="L196" s="103"/>
      <c r="M196" s="103"/>
      <c r="N196" s="103">
        <v>3204453</v>
      </c>
      <c r="O196" s="103"/>
      <c r="P196" s="103"/>
      <c r="Q196" s="103">
        <v>3204454</v>
      </c>
      <c r="R196" s="84"/>
      <c r="S196" s="167">
        <v>8573130</v>
      </c>
      <c r="T196" s="84">
        <f t="shared" si="22"/>
        <v>9039687</v>
      </c>
    </row>
    <row r="197" spans="2:23" x14ac:dyDescent="0.2">
      <c r="C197" s="80" t="s">
        <v>82</v>
      </c>
      <c r="D197" s="83">
        <v>12440798</v>
      </c>
      <c r="E197" s="103">
        <v>15332306</v>
      </c>
      <c r="F197" s="103">
        <v>1313939</v>
      </c>
      <c r="G197" s="103">
        <v>1112394</v>
      </c>
      <c r="H197" s="103">
        <v>1177409</v>
      </c>
      <c r="I197" s="103">
        <v>1221099</v>
      </c>
      <c r="J197" s="103">
        <v>223387</v>
      </c>
      <c r="K197" s="103">
        <v>2299176</v>
      </c>
      <c r="L197" s="103">
        <v>1241074</v>
      </c>
      <c r="M197" s="103">
        <v>1366732</v>
      </c>
      <c r="N197" s="103">
        <v>1151243</v>
      </c>
      <c r="O197" s="103">
        <v>1383653</v>
      </c>
      <c r="P197" s="103">
        <v>220561</v>
      </c>
      <c r="Q197" s="103">
        <v>2486469</v>
      </c>
      <c r="R197" s="84">
        <f>SUM(F197:Q197)</f>
        <v>15197136</v>
      </c>
      <c r="S197" s="167">
        <v>12476159</v>
      </c>
      <c r="T197" s="84">
        <f t="shared" si="22"/>
        <v>14185293</v>
      </c>
    </row>
    <row r="198" spans="2:23" x14ac:dyDescent="0.2">
      <c r="D198" s="8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84"/>
      <c r="S198" s="167"/>
      <c r="T198" s="84"/>
    </row>
    <row r="199" spans="2:23" x14ac:dyDescent="0.2">
      <c r="C199" t="s">
        <v>234</v>
      </c>
      <c r="D199" s="83">
        <v>5780000</v>
      </c>
      <c r="E199" s="103">
        <v>-4766460</v>
      </c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84"/>
      <c r="S199" s="167"/>
      <c r="T199" s="84"/>
    </row>
    <row r="200" spans="2:23" x14ac:dyDescent="0.2">
      <c r="D200" s="8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84"/>
      <c r="S200" s="167"/>
      <c r="T200" s="84"/>
    </row>
    <row r="201" spans="2:23" x14ac:dyDescent="0.2">
      <c r="B201" t="s">
        <v>235</v>
      </c>
      <c r="D201" s="83">
        <f>D186-D188</f>
        <v>-169994709</v>
      </c>
      <c r="E201" s="103">
        <f>E186-E188</f>
        <v>-174249946</v>
      </c>
      <c r="F201" s="103">
        <f t="shared" ref="F201:P201" si="24">F186-F188</f>
        <v>-41210011</v>
      </c>
      <c r="G201" s="103">
        <f t="shared" si="24"/>
        <v>-17456129</v>
      </c>
      <c r="H201" s="103">
        <f>H186-H188</f>
        <v>20102430</v>
      </c>
      <c r="I201" s="103">
        <f>I186-I188</f>
        <v>-59205122</v>
      </c>
      <c r="J201" s="103">
        <f t="shared" si="24"/>
        <v>-1787891</v>
      </c>
      <c r="K201" s="103">
        <f t="shared" si="24"/>
        <v>-10410694</v>
      </c>
      <c r="L201" s="103">
        <v>-31762814</v>
      </c>
      <c r="M201" s="103">
        <f t="shared" si="24"/>
        <v>-28749174</v>
      </c>
      <c r="N201" s="103">
        <f>N186-N188</f>
        <v>30829299</v>
      </c>
      <c r="O201" s="103">
        <f t="shared" si="24"/>
        <v>-26261703</v>
      </c>
      <c r="P201" s="103">
        <f t="shared" si="24"/>
        <v>14536769</v>
      </c>
      <c r="Q201" s="103">
        <f>(Q186-Q188)</f>
        <v>-23368410</v>
      </c>
      <c r="R201" s="84">
        <f>SUM(F201:Q201)</f>
        <v>-174743450</v>
      </c>
      <c r="S201" s="83">
        <f>S186-S188</f>
        <v>-149725365</v>
      </c>
      <c r="T201" s="84">
        <f t="shared" si="22"/>
        <v>-175009172</v>
      </c>
    </row>
    <row r="202" spans="2:23" x14ac:dyDescent="0.2">
      <c r="D202" s="8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84"/>
      <c r="S202" s="167"/>
      <c r="T202" s="84"/>
    </row>
    <row r="203" spans="2:23" x14ac:dyDescent="0.2">
      <c r="C203" t="s">
        <v>236</v>
      </c>
      <c r="D203" s="83">
        <v>1200000</v>
      </c>
      <c r="E203" s="103">
        <v>11789675</v>
      </c>
      <c r="F203" s="103">
        <v>676080</v>
      </c>
      <c r="G203" s="103">
        <v>4219186</v>
      </c>
      <c r="H203" s="103">
        <v>351568</v>
      </c>
      <c r="I203" s="103">
        <v>507243</v>
      </c>
      <c r="J203" s="103">
        <v>734160</v>
      </c>
      <c r="K203" s="103">
        <v>587659</v>
      </c>
      <c r="L203" s="103">
        <v>2536428</v>
      </c>
      <c r="M203" s="103">
        <v>1002103</v>
      </c>
      <c r="N203" s="103">
        <v>393698</v>
      </c>
      <c r="O203" s="103">
        <v>222235</v>
      </c>
      <c r="P203" s="103">
        <v>97858</v>
      </c>
      <c r="Q203" s="103">
        <v>762681</v>
      </c>
      <c r="R203" s="84">
        <f>SUM(F203:Q203)</f>
        <v>12090899</v>
      </c>
      <c r="S203" s="167">
        <v>5209227</v>
      </c>
      <c r="T203" s="84">
        <f t="shared" si="22"/>
        <v>11533611</v>
      </c>
    </row>
    <row r="204" spans="2:23" x14ac:dyDescent="0.2">
      <c r="D204" s="8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84"/>
      <c r="S204" s="167"/>
      <c r="T204" s="84"/>
    </row>
    <row r="205" spans="2:23" x14ac:dyDescent="0.2">
      <c r="C205" t="s">
        <v>237</v>
      </c>
      <c r="D205" s="83">
        <v>-24000</v>
      </c>
      <c r="E205" s="103">
        <v>-482009</v>
      </c>
      <c r="F205" s="148"/>
      <c r="G205" s="103">
        <v>-36264</v>
      </c>
      <c r="H205" s="103"/>
      <c r="I205" s="103">
        <v>-52661</v>
      </c>
      <c r="J205" s="103">
        <v>-111252</v>
      </c>
      <c r="K205" s="103">
        <v>-64119</v>
      </c>
      <c r="L205" s="103">
        <v>-23080</v>
      </c>
      <c r="M205" s="103">
        <v>-194633</v>
      </c>
      <c r="N205" s="103"/>
      <c r="O205" s="103"/>
      <c r="P205" s="103">
        <v>-34265</v>
      </c>
      <c r="Q205" s="148"/>
      <c r="R205" s="84">
        <f>SUM(F205:Q205)</f>
        <v>-516274</v>
      </c>
      <c r="S205" s="167">
        <v>-1388294</v>
      </c>
      <c r="T205" s="84">
        <f t="shared" si="22"/>
        <v>-2587197</v>
      </c>
    </row>
    <row r="206" spans="2:23" x14ac:dyDescent="0.2">
      <c r="D206" s="8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84"/>
      <c r="S206" s="167"/>
      <c r="T206" s="84"/>
      <c r="V206" s="87" t="s">
        <v>418</v>
      </c>
      <c r="W206" s="88">
        <f>(R207+T207)/T207*100</f>
        <v>198.2573257033344</v>
      </c>
    </row>
    <row r="207" spans="2:23" x14ac:dyDescent="0.2">
      <c r="B207" t="s">
        <v>238</v>
      </c>
      <c r="D207" s="83">
        <f>D201+D203+D205</f>
        <v>-168818709</v>
      </c>
      <c r="E207" s="103">
        <f t="shared" ref="E207:Q207" si="25">E201+E203+E205</f>
        <v>-162942280</v>
      </c>
      <c r="F207" s="103">
        <f t="shared" si="25"/>
        <v>-40533931</v>
      </c>
      <c r="G207" s="103">
        <f t="shared" si="25"/>
        <v>-13273207</v>
      </c>
      <c r="H207" s="103">
        <f>H201+H203+H205</f>
        <v>20453998</v>
      </c>
      <c r="I207" s="103">
        <f>I201+I203+I205</f>
        <v>-58750540</v>
      </c>
      <c r="J207" s="103">
        <f t="shared" si="25"/>
        <v>-1164983</v>
      </c>
      <c r="K207" s="103">
        <f t="shared" si="25"/>
        <v>-9887154</v>
      </c>
      <c r="L207" s="103">
        <f>L201+L203+L205</f>
        <v>-29249466</v>
      </c>
      <c r="M207" s="103">
        <f t="shared" si="25"/>
        <v>-27941704</v>
      </c>
      <c r="N207" s="103">
        <f t="shared" si="25"/>
        <v>31222997</v>
      </c>
      <c r="O207" s="103">
        <f t="shared" si="25"/>
        <v>-26039468</v>
      </c>
      <c r="P207" s="103">
        <f t="shared" si="25"/>
        <v>14600362</v>
      </c>
      <c r="Q207" s="103">
        <f t="shared" si="25"/>
        <v>-22605729</v>
      </c>
      <c r="R207" s="84">
        <f>SUM(F207:Q207)</f>
        <v>-163168825</v>
      </c>
      <c r="S207" s="83">
        <f>S201+S203+S205</f>
        <v>-145904432</v>
      </c>
      <c r="T207" s="84">
        <f t="shared" si="22"/>
        <v>-166062758</v>
      </c>
      <c r="V207" s="87" t="s">
        <v>275</v>
      </c>
      <c r="W207" s="88">
        <f>R207/D207*100</f>
        <v>96.65328325665611</v>
      </c>
    </row>
    <row r="208" spans="2:23" x14ac:dyDescent="0.2">
      <c r="D208" s="8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84"/>
      <c r="S208" s="167"/>
      <c r="T208" s="84"/>
      <c r="V208" s="87" t="s">
        <v>255</v>
      </c>
      <c r="W208" s="89">
        <f>R207/12*12</f>
        <v>-163168825</v>
      </c>
    </row>
    <row r="209" spans="2:23" x14ac:dyDescent="0.2">
      <c r="D209" s="83"/>
      <c r="E209" s="103"/>
      <c r="F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84"/>
      <c r="S209" s="167"/>
      <c r="T209" s="84"/>
      <c r="V209" s="87" t="s">
        <v>256</v>
      </c>
      <c r="W209" s="89">
        <f>W208-D207</f>
        <v>5649884</v>
      </c>
    </row>
    <row r="210" spans="2:23" x14ac:dyDescent="0.2">
      <c r="B210" s="468" t="s">
        <v>239</v>
      </c>
      <c r="C210" s="458"/>
      <c r="D210" s="8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84"/>
      <c r="S210" s="167"/>
      <c r="T210" s="84"/>
      <c r="V210" s="90"/>
      <c r="W210" s="23"/>
    </row>
    <row r="211" spans="2:23" x14ac:dyDescent="0.2">
      <c r="D211" s="8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84"/>
      <c r="S211" s="167"/>
      <c r="T211" s="84"/>
    </row>
    <row r="212" spans="2:23" x14ac:dyDescent="0.2">
      <c r="B212" t="s">
        <v>240</v>
      </c>
      <c r="D212" s="83">
        <v>22000000</v>
      </c>
      <c r="E212" s="103">
        <v>23000000</v>
      </c>
      <c r="F212" s="103">
        <v>14109077</v>
      </c>
      <c r="G212" s="103">
        <v>-560121</v>
      </c>
      <c r="H212" s="103">
        <v>6619985</v>
      </c>
      <c r="I212" s="103">
        <v>-2528658</v>
      </c>
      <c r="J212" s="103">
        <v>-5822399</v>
      </c>
      <c r="K212" s="103">
        <v>-5864672</v>
      </c>
      <c r="L212" s="103">
        <v>5165906</v>
      </c>
      <c r="M212" s="103">
        <v>4040862</v>
      </c>
      <c r="N212" s="20">
        <v>10680191</v>
      </c>
      <c r="O212" s="20">
        <v>-11944789</v>
      </c>
      <c r="P212" s="103">
        <v>1654996</v>
      </c>
      <c r="Q212" s="103">
        <v>7497923</v>
      </c>
      <c r="R212" s="84">
        <f>SUM(F212:Q212)</f>
        <v>23048301</v>
      </c>
      <c r="S212" s="167">
        <v>18724636</v>
      </c>
      <c r="T212" s="84">
        <f t="shared" si="22"/>
        <v>22554575</v>
      </c>
      <c r="V212" s="87" t="s">
        <v>275</v>
      </c>
      <c r="W212" s="88">
        <f>R212/D212*100</f>
        <v>104.76500454545454</v>
      </c>
    </row>
    <row r="213" spans="2:23" x14ac:dyDescent="0.2">
      <c r="D213" s="8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84"/>
      <c r="S213" s="167"/>
      <c r="T213" s="84"/>
      <c r="V213" s="87"/>
      <c r="W213" s="88"/>
    </row>
    <row r="214" spans="2:23" x14ac:dyDescent="0.2">
      <c r="B214" t="s">
        <v>241</v>
      </c>
      <c r="D214" s="83">
        <v>119988000</v>
      </c>
      <c r="E214" s="103">
        <v>148993000</v>
      </c>
      <c r="F214" s="103">
        <v>12553058</v>
      </c>
      <c r="G214" s="103">
        <v>16572513</v>
      </c>
      <c r="H214" s="103">
        <v>12151920</v>
      </c>
      <c r="I214" s="103">
        <v>14600671</v>
      </c>
      <c r="J214" s="103">
        <v>15922889</v>
      </c>
      <c r="K214" s="103">
        <v>15841697</v>
      </c>
      <c r="L214" s="103">
        <v>14688422</v>
      </c>
      <c r="M214" s="103">
        <v>15265580</v>
      </c>
      <c r="N214" s="103">
        <v>12458212</v>
      </c>
      <c r="O214" s="103">
        <v>-7738660</v>
      </c>
      <c r="P214" s="103">
        <v>13604720</v>
      </c>
      <c r="Q214" s="103">
        <v>13493391</v>
      </c>
      <c r="R214" s="84">
        <f>SUM(F214:Q214)</f>
        <v>149414413</v>
      </c>
      <c r="S214" s="167">
        <v>138500788</v>
      </c>
      <c r="T214" s="84">
        <f t="shared" si="22"/>
        <v>125766853</v>
      </c>
      <c r="V214" s="87" t="s">
        <v>275</v>
      </c>
      <c r="W214" s="88">
        <f>R214/D214*100</f>
        <v>124.52446327966129</v>
      </c>
    </row>
    <row r="215" spans="2:23" x14ac:dyDescent="0.2">
      <c r="D215" s="8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84"/>
      <c r="S215" s="167"/>
      <c r="T215" s="84"/>
      <c r="V215" s="87"/>
      <c r="W215" s="88"/>
    </row>
    <row r="216" spans="2:23" x14ac:dyDescent="0.2">
      <c r="B216" t="s">
        <v>242</v>
      </c>
      <c r="D216" s="83">
        <v>-7492000</v>
      </c>
      <c r="E216" s="103">
        <v>380000</v>
      </c>
      <c r="F216" s="103">
        <v>-1255299</v>
      </c>
      <c r="G216" s="103">
        <v>-15200660</v>
      </c>
      <c r="H216" s="103"/>
      <c r="I216" s="103">
        <v>-526155</v>
      </c>
      <c r="J216" s="103">
        <v>-50478</v>
      </c>
      <c r="K216" s="103">
        <v>19593867</v>
      </c>
      <c r="L216" s="103">
        <v>-1338451</v>
      </c>
      <c r="M216" s="103">
        <v>-159292</v>
      </c>
      <c r="N216" s="103"/>
      <c r="O216" s="20">
        <v>-602650</v>
      </c>
      <c r="P216" s="20">
        <v>-54541</v>
      </c>
      <c r="Q216" s="103">
        <v>-27914</v>
      </c>
      <c r="R216" s="84">
        <f>SUM(F216:Q216)</f>
        <v>378427</v>
      </c>
      <c r="S216" s="167">
        <v>9135347</v>
      </c>
      <c r="T216" s="84">
        <f t="shared" si="22"/>
        <v>-11622064</v>
      </c>
      <c r="V216" s="87" t="s">
        <v>275</v>
      </c>
      <c r="W216" s="88">
        <f>R216/D216*100</f>
        <v>-5.0510811532301121</v>
      </c>
    </row>
    <row r="217" spans="2:23" x14ac:dyDescent="0.2">
      <c r="D217" s="8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84"/>
      <c r="S217" s="167"/>
      <c r="T217" s="84"/>
      <c r="V217" s="87"/>
      <c r="W217" s="88"/>
    </row>
    <row r="218" spans="2:23" x14ac:dyDescent="0.2">
      <c r="B218" t="s">
        <v>243</v>
      </c>
      <c r="D218" s="83">
        <v>34342709</v>
      </c>
      <c r="E218" s="103">
        <v>-9430720</v>
      </c>
      <c r="F218" s="103">
        <v>15127095</v>
      </c>
      <c r="G218" s="103">
        <v>12461475</v>
      </c>
      <c r="H218" s="103">
        <v>-39225903</v>
      </c>
      <c r="I218" s="103">
        <v>47204682</v>
      </c>
      <c r="J218" s="103">
        <v>-8885029</v>
      </c>
      <c r="K218" s="103">
        <v>-19683738</v>
      </c>
      <c r="L218" s="103">
        <v>10733589</v>
      </c>
      <c r="M218" s="103">
        <v>8794554</v>
      </c>
      <c r="N218" s="103">
        <v>-54361400</v>
      </c>
      <c r="O218" s="103">
        <v>46325570</v>
      </c>
      <c r="P218" s="103">
        <v>-29805537</v>
      </c>
      <c r="Q218" s="103">
        <v>1642329</v>
      </c>
      <c r="R218" s="84">
        <f>SUM(F218:Q218)</f>
        <v>-9672313</v>
      </c>
      <c r="S218" s="167">
        <v>-20456339</v>
      </c>
      <c r="T218" s="84">
        <f t="shared" si="22"/>
        <v>29363989</v>
      </c>
      <c r="V218" s="87" t="s">
        <v>275</v>
      </c>
      <c r="W218" s="88">
        <f>R218/D218*100</f>
        <v>-28.164094451605433</v>
      </c>
    </row>
    <row r="219" spans="2:23" x14ac:dyDescent="0.2">
      <c r="D219" s="8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84"/>
      <c r="S219" s="167"/>
      <c r="T219" s="84"/>
      <c r="V219" s="87"/>
      <c r="W219" s="88"/>
    </row>
    <row r="220" spans="2:23" ht="13.5" thickBot="1" x14ac:dyDescent="0.25">
      <c r="B220" t="s">
        <v>244</v>
      </c>
      <c r="D220" s="85">
        <f>SUM(D212:D218)</f>
        <v>168838709</v>
      </c>
      <c r="E220" s="104">
        <f t="shared" ref="E220:M220" si="26">SUM(E212:E218)</f>
        <v>162942280</v>
      </c>
      <c r="F220" s="104">
        <f t="shared" si="26"/>
        <v>40533931</v>
      </c>
      <c r="G220" s="104">
        <f t="shared" si="26"/>
        <v>13273207</v>
      </c>
      <c r="H220" s="104">
        <f t="shared" si="26"/>
        <v>-20453998</v>
      </c>
      <c r="I220" s="104">
        <f t="shared" si="26"/>
        <v>58750540</v>
      </c>
      <c r="J220" s="104">
        <f t="shared" si="26"/>
        <v>1164983</v>
      </c>
      <c r="K220" s="104">
        <f t="shared" si="26"/>
        <v>9887154</v>
      </c>
      <c r="L220" s="104">
        <f t="shared" si="26"/>
        <v>29249466</v>
      </c>
      <c r="M220" s="104">
        <f t="shared" si="26"/>
        <v>27941704</v>
      </c>
      <c r="N220" s="104">
        <f>SUM(N212:N218)</f>
        <v>-31222997</v>
      </c>
      <c r="O220" s="104">
        <f>SUM(O212:O218)</f>
        <v>26039471</v>
      </c>
      <c r="P220" s="104">
        <f>SUM(P212:P218)</f>
        <v>-14600362</v>
      </c>
      <c r="Q220" s="104">
        <f>SUM(Q212:Q218)</f>
        <v>22605729</v>
      </c>
      <c r="R220" s="86">
        <f>SUM(F220:Q220)</f>
        <v>163168828</v>
      </c>
      <c r="S220" s="85">
        <f>SUM(S212:S218)</f>
        <v>145904432</v>
      </c>
      <c r="T220" s="86">
        <f>SUM(F175:Q175)</f>
        <v>166063353</v>
      </c>
      <c r="V220" s="87" t="s">
        <v>275</v>
      </c>
      <c r="W220" s="88">
        <f>R220/D220*100</f>
        <v>96.641835848199946</v>
      </c>
    </row>
    <row r="221" spans="2:23" x14ac:dyDescent="0.2"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V221" s="103"/>
      <c r="W221" s="103"/>
    </row>
    <row r="222" spans="2:23" x14ac:dyDescent="0.2">
      <c r="B222" s="190" t="str">
        <f>D183</f>
        <v>2013/14.</v>
      </c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V222" s="103"/>
      <c r="W222" s="103"/>
    </row>
    <row r="223" spans="2:23" x14ac:dyDescent="0.2">
      <c r="B223" s="209" t="s">
        <v>392</v>
      </c>
      <c r="C223" s="143">
        <v>1905324000000</v>
      </c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V223" s="103"/>
      <c r="W223" s="103"/>
    </row>
    <row r="224" spans="2:23" x14ac:dyDescent="0.2">
      <c r="B224" t="s">
        <v>393</v>
      </c>
      <c r="C224" s="142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V224" s="103"/>
      <c r="W224" s="103"/>
    </row>
    <row r="225" spans="2:23" ht="13.5" thickBot="1" x14ac:dyDescent="0.25">
      <c r="B225" s="215" t="s">
        <v>394</v>
      </c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V225" s="103"/>
      <c r="W225" s="103"/>
    </row>
    <row r="226" spans="2:23" ht="13.5" thickBot="1" x14ac:dyDescent="0.25">
      <c r="B226" s="91"/>
      <c r="C226" s="144">
        <f>R220*1000/C223*100</f>
        <v>8.5638362819132077</v>
      </c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V226" s="103"/>
      <c r="W226" s="103"/>
    </row>
    <row r="227" spans="2:23" ht="13.5" thickBot="1" x14ac:dyDescent="0.25"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V227" s="103"/>
      <c r="W227" s="103"/>
    </row>
    <row r="228" spans="2:23" ht="13.5" thickBot="1" x14ac:dyDescent="0.25">
      <c r="B228" s="211" t="s">
        <v>226</v>
      </c>
      <c r="D228" s="459" t="s">
        <v>525</v>
      </c>
      <c r="E228" s="461"/>
      <c r="F228" s="462"/>
      <c r="G228" s="449"/>
      <c r="H228" s="449"/>
      <c r="I228" s="449"/>
      <c r="J228" s="449"/>
      <c r="K228" s="449"/>
      <c r="L228" s="449"/>
      <c r="M228" s="449"/>
      <c r="N228" s="449"/>
      <c r="O228" s="449"/>
      <c r="P228" s="449"/>
      <c r="Q228" s="449"/>
      <c r="R228" s="449"/>
      <c r="S228" s="459" t="s">
        <v>511</v>
      </c>
      <c r="T228" s="467"/>
    </row>
    <row r="229" spans="2:23" ht="25.5" x14ac:dyDescent="0.2">
      <c r="C229" s="280"/>
      <c r="D229" s="102" t="s">
        <v>366</v>
      </c>
      <c r="E229" s="102" t="s">
        <v>365</v>
      </c>
      <c r="F229" s="102" t="s">
        <v>246</v>
      </c>
      <c r="G229" s="102" t="s">
        <v>274</v>
      </c>
      <c r="H229" s="102" t="s">
        <v>310</v>
      </c>
      <c r="I229" s="102" t="s">
        <v>311</v>
      </c>
      <c r="J229" s="212" t="s">
        <v>328</v>
      </c>
      <c r="K229" s="212" t="s">
        <v>363</v>
      </c>
      <c r="L229" s="212" t="s">
        <v>364</v>
      </c>
      <c r="M229" s="212" t="s">
        <v>367</v>
      </c>
      <c r="N229" s="212" t="s">
        <v>368</v>
      </c>
      <c r="O229" s="212" t="s">
        <v>385</v>
      </c>
      <c r="P229" s="212" t="s">
        <v>387</v>
      </c>
      <c r="Q229" s="212" t="s">
        <v>388</v>
      </c>
      <c r="R229" s="102" t="s">
        <v>276</v>
      </c>
      <c r="S229" s="81" t="s">
        <v>247</v>
      </c>
      <c r="T229" s="82" t="str">
        <f>R229</f>
        <v>Year To Date</v>
      </c>
    </row>
    <row r="230" spans="2:23" x14ac:dyDescent="0.2">
      <c r="C230" s="280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81"/>
      <c r="T230" s="82"/>
      <c r="V230" s="87" t="s">
        <v>417</v>
      </c>
      <c r="W230" s="88">
        <f>(R231-T231)/T231*100</f>
        <v>10.109659224841341</v>
      </c>
    </row>
    <row r="231" spans="2:23" x14ac:dyDescent="0.2">
      <c r="B231" t="s">
        <v>227</v>
      </c>
      <c r="C231" s="280"/>
      <c r="D231" s="279">
        <v>962781758</v>
      </c>
      <c r="E231" s="103">
        <v>954268797</v>
      </c>
      <c r="F231" s="119">
        <v>44478161</v>
      </c>
      <c r="G231" s="119">
        <v>61138040</v>
      </c>
      <c r="H231" s="283">
        <v>113046871</v>
      </c>
      <c r="I231" s="283">
        <v>47348021</v>
      </c>
      <c r="J231" s="103">
        <v>83194553</v>
      </c>
      <c r="K231" s="103">
        <v>85592030</v>
      </c>
      <c r="L231" s="103">
        <v>57046423</v>
      </c>
      <c r="M231" s="103">
        <v>72845360</v>
      </c>
      <c r="N231" s="148">
        <v>123014166</v>
      </c>
      <c r="O231" s="151">
        <v>57197394</v>
      </c>
      <c r="P231" s="151">
        <v>105557300</v>
      </c>
      <c r="Q231" s="151">
        <v>112474929</v>
      </c>
      <c r="R231" s="103">
        <f>SUM(F231:Q231)</f>
        <v>962933248</v>
      </c>
      <c r="S231" s="334">
        <v>886649747</v>
      </c>
      <c r="T231" s="84">
        <f>SUM(F186:Q186)</f>
        <v>874522049</v>
      </c>
      <c r="V231" s="87" t="s">
        <v>250</v>
      </c>
      <c r="W231" s="89">
        <f>R231/12*12</f>
        <v>962933248</v>
      </c>
    </row>
    <row r="232" spans="2:23" x14ac:dyDescent="0.2">
      <c r="C232" s="280"/>
      <c r="D232" s="103"/>
      <c r="E232" s="103"/>
      <c r="G232" s="103"/>
      <c r="H232" s="103"/>
      <c r="I232" s="103"/>
      <c r="J232" s="103"/>
      <c r="K232" s="103"/>
      <c r="L232" s="103"/>
      <c r="M232" s="103"/>
      <c r="N232" s="103"/>
      <c r="O232" s="151"/>
      <c r="P232" s="151"/>
      <c r="Q232" s="151"/>
      <c r="R232" s="103"/>
      <c r="S232" s="167"/>
      <c r="T232" s="84"/>
      <c r="V232" s="87" t="s">
        <v>251</v>
      </c>
      <c r="W232" s="89">
        <f>D231-W231</f>
        <v>-151490</v>
      </c>
    </row>
    <row r="233" spans="2:23" x14ac:dyDescent="0.2">
      <c r="B233" t="s">
        <v>228</v>
      </c>
      <c r="C233" s="280"/>
      <c r="D233" s="103">
        <f>D235+D237+D244</f>
        <v>1142562399</v>
      </c>
      <c r="E233" s="103">
        <v>1135121575</v>
      </c>
      <c r="F233" s="103">
        <v>84549554</v>
      </c>
      <c r="G233" s="103">
        <v>83475419</v>
      </c>
      <c r="H233" s="103">
        <v>85429934</v>
      </c>
      <c r="I233" s="103">
        <v>116913964</v>
      </c>
      <c r="J233" s="103">
        <v>90519953</v>
      </c>
      <c r="K233" s="103">
        <v>90949098</v>
      </c>
      <c r="L233" s="103">
        <v>86341500</v>
      </c>
      <c r="M233" s="103">
        <v>91268779</v>
      </c>
      <c r="N233" s="148">
        <v>100355256</v>
      </c>
      <c r="O233" s="151">
        <v>86192608</v>
      </c>
      <c r="P233" s="151">
        <v>91519842</v>
      </c>
      <c r="Q233" s="151">
        <v>113703278</v>
      </c>
      <c r="R233" s="103">
        <f>SUM(F233:Q233)</f>
        <v>1121219185</v>
      </c>
      <c r="S233" s="83">
        <f>S235+S237+S244</f>
        <v>1048339845</v>
      </c>
      <c r="T233" s="84">
        <f t="shared" ref="T233:T261" si="27">SUM(F188:Q188)</f>
        <v>1049265499</v>
      </c>
    </row>
    <row r="234" spans="2:23" x14ac:dyDescent="0.2">
      <c r="C234" s="280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51"/>
      <c r="P234" s="151"/>
      <c r="Q234" s="151"/>
      <c r="R234" s="103"/>
      <c r="S234" s="167"/>
      <c r="T234" s="84"/>
      <c r="V234" s="213" t="s">
        <v>369</v>
      </c>
      <c r="W234" s="88">
        <f>(R233-T233)/T233*100</f>
        <v>6.8575290113489187</v>
      </c>
    </row>
    <row r="235" spans="2:23" x14ac:dyDescent="0.2">
      <c r="C235" s="280" t="s">
        <v>229</v>
      </c>
      <c r="D235" s="279">
        <v>635349395</v>
      </c>
      <c r="E235" s="103">
        <v>636618927</v>
      </c>
      <c r="F235" s="119">
        <v>72192360</v>
      </c>
      <c r="G235" s="119">
        <v>38037657</v>
      </c>
      <c r="H235" s="283">
        <v>46654498</v>
      </c>
      <c r="I235" s="283">
        <v>80169735</v>
      </c>
      <c r="J235" s="103">
        <v>45550405</v>
      </c>
      <c r="K235" s="103">
        <v>41832246</v>
      </c>
      <c r="L235" s="103">
        <v>54523101</v>
      </c>
      <c r="M235" s="103">
        <v>59240715</v>
      </c>
      <c r="N235" s="148" t="s">
        <v>538</v>
      </c>
      <c r="O235" s="151" t="s">
        <v>612</v>
      </c>
      <c r="P235" s="151" t="s">
        <v>613</v>
      </c>
      <c r="Q235" s="151" t="s">
        <v>614</v>
      </c>
      <c r="R235" s="103">
        <f>SUM(F235:Q235)</f>
        <v>438200717</v>
      </c>
      <c r="S235" s="334">
        <v>583248449</v>
      </c>
      <c r="T235" s="84">
        <f t="shared" si="27"/>
        <v>584333496</v>
      </c>
    </row>
    <row r="236" spans="2:23" x14ac:dyDescent="0.2">
      <c r="C236" s="280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51"/>
      <c r="P236" s="151"/>
      <c r="Q236" s="151"/>
      <c r="R236" s="103"/>
      <c r="S236" s="167"/>
      <c r="T236" s="84"/>
    </row>
    <row r="237" spans="2:23" x14ac:dyDescent="0.2">
      <c r="C237" s="280" t="s">
        <v>230</v>
      </c>
      <c r="D237" s="103">
        <f t="shared" ref="D237:K237" si="28">SUM(D239:D242)</f>
        <v>504213004</v>
      </c>
      <c r="E237" s="103">
        <v>503870848</v>
      </c>
      <c r="F237" s="103">
        <f t="shared" si="28"/>
        <v>33707977</v>
      </c>
      <c r="G237" s="103">
        <f t="shared" si="28"/>
        <v>33835467</v>
      </c>
      <c r="H237" s="103">
        <f t="shared" si="28"/>
        <v>47305636</v>
      </c>
      <c r="I237" s="103">
        <f t="shared" si="28"/>
        <v>39607839</v>
      </c>
      <c r="J237" s="103">
        <f t="shared" si="28"/>
        <v>46758526</v>
      </c>
      <c r="K237" s="103">
        <f t="shared" si="28"/>
        <v>49560019</v>
      </c>
      <c r="L237" s="103">
        <f t="shared" ref="L237:M237" si="29">SUM(L239:L242)</f>
        <v>33237563</v>
      </c>
      <c r="M237" s="103">
        <f t="shared" si="29"/>
        <v>33842071</v>
      </c>
      <c r="N237" s="148" t="s">
        <v>539</v>
      </c>
      <c r="O237" s="151" t="s">
        <v>615</v>
      </c>
      <c r="P237" s="151" t="s">
        <v>616</v>
      </c>
      <c r="Q237" s="151" t="s">
        <v>617</v>
      </c>
      <c r="R237" s="103">
        <f>SUM(F237:Q237)</f>
        <v>317855098</v>
      </c>
      <c r="S237" s="83">
        <f>SUM(S239:S242)</f>
        <v>465091396</v>
      </c>
      <c r="T237" s="84">
        <f t="shared" si="27"/>
        <v>464932003</v>
      </c>
      <c r="V237" s="213" t="s">
        <v>370</v>
      </c>
      <c r="W237" s="88">
        <f>(R240-T240)/T240*100</f>
        <v>-28.704883659776627</v>
      </c>
    </row>
    <row r="238" spans="2:23" x14ac:dyDescent="0.2">
      <c r="C238" s="280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51"/>
      <c r="P238" s="151"/>
      <c r="Q238" s="151"/>
      <c r="R238" s="103"/>
      <c r="S238" s="167"/>
      <c r="T238" s="84"/>
    </row>
    <row r="239" spans="2:23" x14ac:dyDescent="0.2">
      <c r="C239" s="281" t="s">
        <v>231</v>
      </c>
      <c r="D239" s="279">
        <v>114900523</v>
      </c>
      <c r="E239" s="258">
        <v>114485032</v>
      </c>
      <c r="F239" s="119">
        <v>2121100</v>
      </c>
      <c r="G239" s="119">
        <v>2243800</v>
      </c>
      <c r="H239" s="283">
        <v>15721828</v>
      </c>
      <c r="I239" s="283">
        <v>7976161</v>
      </c>
      <c r="J239" s="258">
        <v>10547343</v>
      </c>
      <c r="K239" s="258">
        <v>17962655</v>
      </c>
      <c r="L239" s="258">
        <v>1651000</v>
      </c>
      <c r="M239" s="258">
        <v>2248200</v>
      </c>
      <c r="N239" s="258" t="s">
        <v>540</v>
      </c>
      <c r="O239" s="151" t="s">
        <v>618</v>
      </c>
      <c r="P239" s="151" t="s">
        <v>619</v>
      </c>
      <c r="Q239" s="151" t="s">
        <v>620</v>
      </c>
      <c r="R239" s="103">
        <f>SUM(F239:Q239)</f>
        <v>60472087</v>
      </c>
      <c r="S239" s="334">
        <v>101184690</v>
      </c>
      <c r="T239" s="84">
        <f t="shared" si="27"/>
        <v>101184690</v>
      </c>
      <c r="V239" s="87" t="s">
        <v>252</v>
      </c>
      <c r="W239" s="89">
        <f>R240/12*12</f>
        <v>241645398</v>
      </c>
    </row>
    <row r="240" spans="2:23" x14ac:dyDescent="0.2">
      <c r="C240" s="281" t="s">
        <v>232</v>
      </c>
      <c r="D240" s="279">
        <v>362468075</v>
      </c>
      <c r="E240" s="258">
        <v>362468075</v>
      </c>
      <c r="F240" s="119">
        <v>30205676</v>
      </c>
      <c r="G240" s="119">
        <v>30205675</v>
      </c>
      <c r="H240" s="283">
        <v>30205675</v>
      </c>
      <c r="I240" s="283">
        <v>30205676</v>
      </c>
      <c r="J240" s="258">
        <v>30205674</v>
      </c>
      <c r="K240" s="258">
        <v>30205674</v>
      </c>
      <c r="L240" s="258">
        <v>30205674</v>
      </c>
      <c r="M240" s="258">
        <v>30205674</v>
      </c>
      <c r="N240" s="258" t="s">
        <v>541</v>
      </c>
      <c r="O240" s="151" t="s">
        <v>621</v>
      </c>
      <c r="P240" s="151" t="s">
        <v>622</v>
      </c>
      <c r="Q240" s="151" t="s">
        <v>623</v>
      </c>
      <c r="R240" s="103">
        <f>SUM(F240:Q240)</f>
        <v>241645398</v>
      </c>
      <c r="S240" s="334">
        <v>338936817</v>
      </c>
      <c r="T240" s="84">
        <f t="shared" si="27"/>
        <v>338936817</v>
      </c>
      <c r="V240" s="87" t="s">
        <v>253</v>
      </c>
      <c r="W240" s="89">
        <f>W239-D240</f>
        <v>-120822677</v>
      </c>
    </row>
    <row r="241" spans="2:23" x14ac:dyDescent="0.2">
      <c r="C241" s="281" t="s">
        <v>233</v>
      </c>
      <c r="D241" s="279">
        <v>10190162</v>
      </c>
      <c r="E241" s="103">
        <v>10190162</v>
      </c>
      <c r="F241" s="103"/>
      <c r="G241" s="103"/>
      <c r="H241" s="103"/>
      <c r="I241" s="103"/>
      <c r="J241" s="103">
        <v>3396721</v>
      </c>
      <c r="K241" s="103"/>
      <c r="L241" s="103"/>
      <c r="M241" s="103"/>
      <c r="N241" s="103">
        <v>3396721</v>
      </c>
      <c r="O241" s="151">
        <v>0</v>
      </c>
      <c r="P241" s="151">
        <v>0</v>
      </c>
      <c r="Q241" s="151" t="s">
        <v>624</v>
      </c>
      <c r="R241" s="103"/>
      <c r="S241" s="334">
        <v>9613360</v>
      </c>
      <c r="T241" s="84">
        <f t="shared" si="27"/>
        <v>9613360</v>
      </c>
    </row>
    <row r="242" spans="2:23" x14ac:dyDescent="0.2">
      <c r="C242" s="281" t="s">
        <v>82</v>
      </c>
      <c r="D242" s="279">
        <v>16654244</v>
      </c>
      <c r="E242" s="103">
        <v>16727579</v>
      </c>
      <c r="F242" s="119">
        <v>1381201</v>
      </c>
      <c r="G242" s="119">
        <v>1385992</v>
      </c>
      <c r="H242" s="283">
        <v>1378133</v>
      </c>
      <c r="I242" s="283">
        <v>1426002</v>
      </c>
      <c r="J242" s="103">
        <v>2608788</v>
      </c>
      <c r="K242" s="103">
        <v>1391690</v>
      </c>
      <c r="L242" s="103">
        <v>1380889</v>
      </c>
      <c r="M242" s="103">
        <v>1388197</v>
      </c>
      <c r="N242" s="148" t="s">
        <v>542</v>
      </c>
      <c r="O242" s="151" t="s">
        <v>625</v>
      </c>
      <c r="P242" s="151" t="s">
        <v>626</v>
      </c>
      <c r="Q242" s="151" t="s">
        <v>627</v>
      </c>
      <c r="R242" s="103">
        <f>SUM(F242:Q242)</f>
        <v>12340892</v>
      </c>
      <c r="S242" s="334">
        <v>15356529</v>
      </c>
      <c r="T242" s="84">
        <f t="shared" si="27"/>
        <v>15197136</v>
      </c>
    </row>
    <row r="243" spans="2:23" x14ac:dyDescent="0.2">
      <c r="C243" s="280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67"/>
      <c r="T243" s="84"/>
    </row>
    <row r="244" spans="2:23" x14ac:dyDescent="0.2">
      <c r="C244" s="280" t="s">
        <v>234</v>
      </c>
      <c r="D244" s="279">
        <v>3000000</v>
      </c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67"/>
      <c r="T244" s="84">
        <v>11574625</v>
      </c>
    </row>
    <row r="245" spans="2:23" x14ac:dyDescent="0.2">
      <c r="C245" s="280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67"/>
      <c r="T245" s="84"/>
    </row>
    <row r="246" spans="2:23" x14ac:dyDescent="0.2">
      <c r="B246" t="s">
        <v>235</v>
      </c>
      <c r="C246" s="280"/>
      <c r="D246" s="103">
        <f>D231-D233</f>
        <v>-179780641</v>
      </c>
      <c r="E246" s="103">
        <f>E231-E233</f>
        <v>-180852778</v>
      </c>
      <c r="F246" s="103">
        <f>F231-F233</f>
        <v>-40071393</v>
      </c>
      <c r="G246" s="103">
        <f t="shared" ref="G246:Q246" si="30">G231-G233</f>
        <v>-22337379</v>
      </c>
      <c r="H246" s="103">
        <f t="shared" si="30"/>
        <v>27616937</v>
      </c>
      <c r="I246" s="103">
        <f t="shared" si="30"/>
        <v>-69565943</v>
      </c>
      <c r="J246" s="103">
        <f t="shared" si="30"/>
        <v>-7325400</v>
      </c>
      <c r="K246" s="103">
        <f t="shared" si="30"/>
        <v>-5357068</v>
      </c>
      <c r="L246" s="103">
        <f t="shared" si="30"/>
        <v>-29295077</v>
      </c>
      <c r="M246" s="103">
        <f t="shared" si="30"/>
        <v>-18423419</v>
      </c>
      <c r="N246" s="103">
        <f t="shared" si="30"/>
        <v>22658910</v>
      </c>
      <c r="O246" s="103">
        <f t="shared" si="30"/>
        <v>-28995214</v>
      </c>
      <c r="P246" s="103">
        <f t="shared" si="30"/>
        <v>14037458</v>
      </c>
      <c r="Q246" s="103">
        <f t="shared" si="30"/>
        <v>-1228349</v>
      </c>
      <c r="R246" s="103">
        <f>SUM(F246:Q246)</f>
        <v>-158285937</v>
      </c>
      <c r="S246" s="83">
        <f>S231-S233</f>
        <v>-161690098</v>
      </c>
      <c r="T246" s="84">
        <f>T231-T233+T244</f>
        <v>-163168825</v>
      </c>
    </row>
    <row r="247" spans="2:23" x14ac:dyDescent="0.2">
      <c r="C247" s="280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67"/>
      <c r="T247" s="84"/>
    </row>
    <row r="248" spans="2:23" x14ac:dyDescent="0.2">
      <c r="C248" s="280" t="s">
        <v>236</v>
      </c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67"/>
      <c r="T248" s="84">
        <f t="shared" si="27"/>
        <v>12090899</v>
      </c>
    </row>
    <row r="249" spans="2:23" x14ac:dyDescent="0.2">
      <c r="C249" s="280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67"/>
      <c r="T249" s="84"/>
    </row>
    <row r="250" spans="2:23" x14ac:dyDescent="0.2">
      <c r="C250" s="280" t="s">
        <v>237</v>
      </c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67"/>
      <c r="T250" s="84">
        <f t="shared" si="27"/>
        <v>-516274</v>
      </c>
    </row>
    <row r="251" spans="2:23" x14ac:dyDescent="0.2">
      <c r="C251" s="280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67"/>
      <c r="T251" s="84"/>
      <c r="V251" s="87" t="s">
        <v>418</v>
      </c>
      <c r="W251" s="88">
        <f>(R252+T252)/T252*100</f>
        <v>197.00746266941619</v>
      </c>
    </row>
    <row r="252" spans="2:23" x14ac:dyDescent="0.2">
      <c r="B252" t="s">
        <v>238</v>
      </c>
      <c r="C252" s="280"/>
      <c r="D252" s="103">
        <f>D246+D248+D250</f>
        <v>-179780641</v>
      </c>
      <c r="E252" s="103">
        <f>E246+E248+E250</f>
        <v>-180852778</v>
      </c>
      <c r="F252" s="103">
        <f>F246+F248+F250</f>
        <v>-40071393</v>
      </c>
      <c r="G252" s="103">
        <f t="shared" ref="G252:Q252" si="31">G246+G248+G250</f>
        <v>-22337379</v>
      </c>
      <c r="H252" s="103">
        <f t="shared" si="31"/>
        <v>27616937</v>
      </c>
      <c r="I252" s="103">
        <f t="shared" si="31"/>
        <v>-69565943</v>
      </c>
      <c r="J252" s="103">
        <f t="shared" si="31"/>
        <v>-7325400</v>
      </c>
      <c r="K252" s="103">
        <f t="shared" si="31"/>
        <v>-5357068</v>
      </c>
      <c r="L252" s="103">
        <f t="shared" si="31"/>
        <v>-29295077</v>
      </c>
      <c r="M252" s="103">
        <f t="shared" si="31"/>
        <v>-18423419</v>
      </c>
      <c r="N252" s="103">
        <f t="shared" si="31"/>
        <v>22658910</v>
      </c>
      <c r="O252" s="103">
        <f t="shared" si="31"/>
        <v>-28995214</v>
      </c>
      <c r="P252" s="103">
        <f t="shared" si="31"/>
        <v>14037458</v>
      </c>
      <c r="Q252" s="103">
        <f t="shared" si="31"/>
        <v>-1228349</v>
      </c>
      <c r="R252" s="103">
        <f>SUM(F252:Q252)</f>
        <v>-158285937</v>
      </c>
      <c r="S252" s="83">
        <f>S246+S248+S250</f>
        <v>-161690098</v>
      </c>
      <c r="T252" s="84">
        <f t="shared" si="27"/>
        <v>-163168825</v>
      </c>
      <c r="V252" s="87" t="s">
        <v>275</v>
      </c>
      <c r="W252" s="88">
        <f>R252/D252*100</f>
        <v>88.043927377030542</v>
      </c>
    </row>
    <row r="253" spans="2:23" x14ac:dyDescent="0.2">
      <c r="C253" s="280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67"/>
      <c r="T253" s="84"/>
      <c r="V253" s="87" t="s">
        <v>255</v>
      </c>
      <c r="W253" s="89">
        <f>R252/12*12</f>
        <v>-158285937</v>
      </c>
    </row>
    <row r="254" spans="2:23" x14ac:dyDescent="0.2">
      <c r="C254" s="280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67"/>
      <c r="T254" s="84"/>
      <c r="V254" s="87" t="s">
        <v>256</v>
      </c>
      <c r="W254" s="89">
        <f>W253-D252</f>
        <v>21494704</v>
      </c>
    </row>
    <row r="255" spans="2:23" x14ac:dyDescent="0.2">
      <c r="B255" s="458" t="s">
        <v>239</v>
      </c>
      <c r="C255" s="46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67"/>
      <c r="T255" s="84"/>
      <c r="V255" s="90"/>
      <c r="W255" s="23"/>
    </row>
    <row r="256" spans="2:23" x14ac:dyDescent="0.2">
      <c r="C256" s="280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67"/>
      <c r="T256" s="84"/>
    </row>
    <row r="257" spans="2:23" x14ac:dyDescent="0.2">
      <c r="B257" t="s">
        <v>240</v>
      </c>
      <c r="C257" s="280"/>
      <c r="D257" s="279">
        <v>23000000</v>
      </c>
      <c r="E257" s="103">
        <v>10000000</v>
      </c>
      <c r="F257" s="119">
        <v>1980298</v>
      </c>
      <c r="G257" s="119">
        <v>-933560</v>
      </c>
      <c r="H257" s="283">
        <v>7184275</v>
      </c>
      <c r="I257" s="283">
        <v>10119482</v>
      </c>
      <c r="J257" s="103">
        <v>137057</v>
      </c>
      <c r="K257" s="103">
        <v>10342268</v>
      </c>
      <c r="L257" s="103">
        <v>1094455</v>
      </c>
      <c r="M257" s="103">
        <v>1382967</v>
      </c>
      <c r="N257" s="103">
        <v>12859966</v>
      </c>
      <c r="O257" s="103">
        <v>-9296327</v>
      </c>
      <c r="P257" s="103">
        <v>-9714749</v>
      </c>
      <c r="Q257" s="103">
        <v>-15587414</v>
      </c>
      <c r="R257" s="103">
        <f>SUM(F257:Q257)</f>
        <v>9568718</v>
      </c>
      <c r="S257" s="167">
        <v>23048301</v>
      </c>
      <c r="T257" s="84">
        <f>SUM(F212:Q212)</f>
        <v>23048301</v>
      </c>
      <c r="V257" s="87" t="s">
        <v>275</v>
      </c>
      <c r="W257" s="88">
        <f>R257/D257*100</f>
        <v>41.60312173913043</v>
      </c>
    </row>
    <row r="258" spans="2:23" x14ac:dyDescent="0.2">
      <c r="C258" s="280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67"/>
      <c r="T258" s="84"/>
      <c r="V258" s="87"/>
      <c r="W258" s="88"/>
    </row>
    <row r="259" spans="2:23" x14ac:dyDescent="0.2">
      <c r="B259" t="s">
        <v>241</v>
      </c>
      <c r="C259" s="280"/>
      <c r="D259" s="279">
        <v>132098000</v>
      </c>
      <c r="E259" s="103">
        <v>156449000</v>
      </c>
      <c r="F259" s="119">
        <v>13588817</v>
      </c>
      <c r="G259" s="119">
        <v>18725311</v>
      </c>
      <c r="H259" s="283">
        <v>13610278</v>
      </c>
      <c r="I259" s="283">
        <v>16599033</v>
      </c>
      <c r="J259" s="103">
        <v>18320006</v>
      </c>
      <c r="K259" s="103">
        <v>-6036559</v>
      </c>
      <c r="L259" s="103">
        <v>19596269</v>
      </c>
      <c r="M259" s="103">
        <v>16164121</v>
      </c>
      <c r="N259" s="103">
        <v>6048842</v>
      </c>
      <c r="O259" s="103">
        <v>10699466</v>
      </c>
      <c r="P259" s="103">
        <v>14310066</v>
      </c>
      <c r="Q259" s="103">
        <v>15388201</v>
      </c>
      <c r="R259" s="103">
        <f>SUM(F259:Q259)</f>
        <v>157013851</v>
      </c>
      <c r="S259" s="83">
        <v>149414412</v>
      </c>
      <c r="T259" s="84">
        <f>SUM(F214:Q214)</f>
        <v>149414413</v>
      </c>
      <c r="V259" s="87" t="s">
        <v>275</v>
      </c>
      <c r="W259" s="88">
        <f>R259/D259*100</f>
        <v>118.86164135717421</v>
      </c>
    </row>
    <row r="260" spans="2:23" x14ac:dyDescent="0.2">
      <c r="C260" s="280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67"/>
      <c r="T260" s="84"/>
      <c r="V260" s="87"/>
      <c r="W260" s="88"/>
    </row>
    <row r="261" spans="2:23" x14ac:dyDescent="0.2">
      <c r="B261" t="s">
        <v>242</v>
      </c>
      <c r="C261" s="280"/>
      <c r="D261" s="279">
        <v>1288000</v>
      </c>
      <c r="E261" s="103">
        <v>8356000</v>
      </c>
      <c r="F261" s="119">
        <v>-1426791</v>
      </c>
      <c r="G261" s="119">
        <v>-55541</v>
      </c>
      <c r="H261" s="283">
        <v>-10495000</v>
      </c>
      <c r="I261" s="283">
        <v>16771478</v>
      </c>
      <c r="J261" s="103">
        <v>-52185</v>
      </c>
      <c r="K261" s="103">
        <v>5577560</v>
      </c>
      <c r="L261" s="103">
        <v>-1334210</v>
      </c>
      <c r="M261" s="103">
        <v>-57579</v>
      </c>
      <c r="N261" s="103">
        <v>0</v>
      </c>
      <c r="O261" s="103">
        <v>-546070</v>
      </c>
      <c r="P261" s="103">
        <v>0</v>
      </c>
      <c r="Q261" s="103">
        <v>-24431</v>
      </c>
      <c r="R261" s="103">
        <f>SUM(F261:Q261)</f>
        <v>8357231</v>
      </c>
      <c r="S261" s="167">
        <v>378428</v>
      </c>
      <c r="T261" s="84">
        <f t="shared" si="27"/>
        <v>378427</v>
      </c>
      <c r="V261" s="87" t="s">
        <v>275</v>
      </c>
      <c r="W261" s="88">
        <f>R261/D261*100</f>
        <v>648.8533385093167</v>
      </c>
    </row>
    <row r="262" spans="2:23" x14ac:dyDescent="0.2">
      <c r="C262" s="280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67"/>
      <c r="T262" s="84"/>
      <c r="V262" s="87"/>
      <c r="W262" s="88"/>
    </row>
    <row r="263" spans="2:23" x14ac:dyDescent="0.2">
      <c r="B263" t="s">
        <v>243</v>
      </c>
      <c r="C263" s="280"/>
      <c r="D263" s="279">
        <v>23394641</v>
      </c>
      <c r="E263" s="103">
        <v>6047778</v>
      </c>
      <c r="F263" s="119">
        <v>25929069</v>
      </c>
      <c r="G263" s="119">
        <v>4601169</v>
      </c>
      <c r="H263" s="283">
        <v>-37916490</v>
      </c>
      <c r="I263" s="283">
        <v>26075950</v>
      </c>
      <c r="J263" s="103">
        <v>-11079478</v>
      </c>
      <c r="K263" s="103">
        <v>-4526201</v>
      </c>
      <c r="L263" s="103">
        <v>9938563</v>
      </c>
      <c r="M263" s="103">
        <v>933910</v>
      </c>
      <c r="N263" s="103">
        <v>-41567718</v>
      </c>
      <c r="O263" s="103">
        <v>28138145</v>
      </c>
      <c r="P263" s="103">
        <v>-18632775</v>
      </c>
      <c r="Q263" s="103">
        <v>1451993</v>
      </c>
      <c r="R263" s="103">
        <f>SUM(F263:Q263)</f>
        <v>-16653863</v>
      </c>
      <c r="S263" s="83">
        <v>-11151043</v>
      </c>
      <c r="T263" s="84">
        <f>SUM(F218:Q218)</f>
        <v>-9672313</v>
      </c>
      <c r="V263" s="87" t="s">
        <v>275</v>
      </c>
      <c r="W263" s="88">
        <f>R263/D263*100</f>
        <v>-71.186657662325317</v>
      </c>
    </row>
    <row r="264" spans="2:23" x14ac:dyDescent="0.2">
      <c r="C264" s="280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67"/>
      <c r="T264" s="84"/>
      <c r="V264" s="87"/>
      <c r="W264" s="88"/>
    </row>
    <row r="265" spans="2:23" ht="13.5" thickBot="1" x14ac:dyDescent="0.25">
      <c r="B265" t="s">
        <v>244</v>
      </c>
      <c r="C265" s="280"/>
      <c r="D265" s="104">
        <f>SUM(D257:D263)</f>
        <v>179780641</v>
      </c>
      <c r="E265" s="104">
        <f>SUM(E257:E263)</f>
        <v>180852778</v>
      </c>
      <c r="F265" s="104">
        <f>SUM(F257:F263)</f>
        <v>40071393</v>
      </c>
      <c r="G265" s="104">
        <f t="shared" ref="G265:S265" si="32">SUM(G257:G263)</f>
        <v>22337379</v>
      </c>
      <c r="H265" s="104">
        <f t="shared" si="32"/>
        <v>-27616937</v>
      </c>
      <c r="I265" s="104">
        <f t="shared" si="32"/>
        <v>69565943</v>
      </c>
      <c r="J265" s="104">
        <f t="shared" si="32"/>
        <v>7325400</v>
      </c>
      <c r="K265" s="104">
        <f t="shared" si="32"/>
        <v>5357068</v>
      </c>
      <c r="L265" s="104">
        <f t="shared" si="32"/>
        <v>29295077</v>
      </c>
      <c r="M265" s="104">
        <f t="shared" si="32"/>
        <v>18423419</v>
      </c>
      <c r="N265" s="104">
        <f t="shared" si="32"/>
        <v>-22658910</v>
      </c>
      <c r="O265" s="104">
        <f t="shared" si="32"/>
        <v>28995214</v>
      </c>
      <c r="P265" s="104">
        <f t="shared" si="32"/>
        <v>-14037458</v>
      </c>
      <c r="Q265" s="104">
        <f t="shared" si="32"/>
        <v>1228349</v>
      </c>
      <c r="R265" s="104">
        <f t="shared" si="32"/>
        <v>158285937</v>
      </c>
      <c r="S265" s="85">
        <f t="shared" si="32"/>
        <v>161690098</v>
      </c>
      <c r="T265" s="86">
        <f>SUM(T257:T264)</f>
        <v>163168828</v>
      </c>
      <c r="U265" s="104"/>
      <c r="V265" s="87" t="s">
        <v>275</v>
      </c>
      <c r="W265" s="88">
        <f>R265/D265*100</f>
        <v>88.043927377030542</v>
      </c>
    </row>
    <row r="266" spans="2:23" x14ac:dyDescent="0.2"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V266" s="103"/>
      <c r="W266" s="103"/>
    </row>
    <row r="267" spans="2:23" x14ac:dyDescent="0.2">
      <c r="B267" s="190" t="str">
        <f>D228</f>
        <v>2014/15.</v>
      </c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V267" s="103"/>
      <c r="W267" s="103"/>
    </row>
    <row r="268" spans="2:23" x14ac:dyDescent="0.2">
      <c r="B268" s="209" t="s">
        <v>392</v>
      </c>
      <c r="C268" s="143">
        <v>1905324000000</v>
      </c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V268" s="103"/>
      <c r="W268" s="103"/>
    </row>
    <row r="269" spans="2:23" x14ac:dyDescent="0.2">
      <c r="B269" t="s">
        <v>393</v>
      </c>
      <c r="C269" s="142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V269" s="103"/>
      <c r="W269" s="103"/>
    </row>
    <row r="270" spans="2:23" ht="13.5" thickBot="1" x14ac:dyDescent="0.25">
      <c r="B270" s="215" t="s">
        <v>394</v>
      </c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V270" s="103"/>
      <c r="W270" s="103"/>
    </row>
    <row r="271" spans="2:23" ht="13.5" thickBot="1" x14ac:dyDescent="0.25">
      <c r="B271" s="91"/>
      <c r="C271" s="144">
        <f>R265*1000/C268*100</f>
        <v>8.307560131505193</v>
      </c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V271" s="103"/>
      <c r="W271" s="103"/>
    </row>
    <row r="272" spans="2:23" ht="13.5" thickBot="1" x14ac:dyDescent="0.25"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V272" s="103"/>
      <c r="W272" s="103"/>
    </row>
    <row r="273" spans="2:23" ht="13.5" hidden="1" thickBot="1" x14ac:dyDescent="0.25">
      <c r="B273" s="190" t="str">
        <f>D138</f>
        <v>2012/13.</v>
      </c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V273" s="103"/>
      <c r="W273" s="103"/>
    </row>
    <row r="274" spans="2:23" ht="13.5" hidden="1" thickBot="1" x14ac:dyDescent="0.25">
      <c r="B274" s="209" t="s">
        <v>392</v>
      </c>
      <c r="C274" s="14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V274" s="103"/>
      <c r="W274" s="103"/>
    </row>
    <row r="275" spans="2:23" ht="13.5" hidden="1" thickBot="1" x14ac:dyDescent="0.25">
      <c r="B275" t="s">
        <v>393</v>
      </c>
      <c r="C275" s="142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V275" s="103"/>
      <c r="W275" s="103"/>
    </row>
    <row r="276" spans="2:23" ht="13.5" hidden="1" thickBot="1" x14ac:dyDescent="0.25">
      <c r="B276" s="215" t="s">
        <v>394</v>
      </c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V276" s="103"/>
      <c r="W276" s="103"/>
    </row>
    <row r="277" spans="2:23" ht="13.5" hidden="1" thickBot="1" x14ac:dyDescent="0.25">
      <c r="B277" s="91"/>
      <c r="C277" s="144" t="e">
        <f>R175*1000/C274*100</f>
        <v>#DIV/0!</v>
      </c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V277" s="103"/>
      <c r="W277" s="103"/>
    </row>
    <row r="278" spans="2:23" ht="13.5" thickBot="1" x14ac:dyDescent="0.25">
      <c r="B278" s="211" t="s">
        <v>226</v>
      </c>
      <c r="C278" s="273"/>
      <c r="D278" s="459" t="s">
        <v>550</v>
      </c>
      <c r="E278" s="461"/>
      <c r="F278" s="462"/>
      <c r="G278" s="449"/>
      <c r="H278" s="449"/>
      <c r="I278" s="449"/>
      <c r="J278" s="449"/>
      <c r="K278" s="449"/>
      <c r="L278" s="449"/>
      <c r="M278" s="449"/>
      <c r="N278" s="449"/>
      <c r="O278" s="449"/>
      <c r="P278" s="449"/>
      <c r="Q278" s="449"/>
      <c r="R278" s="450"/>
      <c r="S278" s="459" t="s">
        <v>549</v>
      </c>
      <c r="T278" s="460"/>
      <c r="V278" s="103"/>
      <c r="W278" s="103"/>
    </row>
    <row r="279" spans="2:23" ht="26.25" thickBot="1" x14ac:dyDescent="0.25">
      <c r="B279" s="296"/>
      <c r="D279" s="336" t="s">
        <v>366</v>
      </c>
      <c r="E279" s="335" t="s">
        <v>365</v>
      </c>
      <c r="F279" s="335" t="s">
        <v>246</v>
      </c>
      <c r="G279" s="335" t="s">
        <v>274</v>
      </c>
      <c r="H279" s="335" t="s">
        <v>310</v>
      </c>
      <c r="I279" s="335" t="s">
        <v>311</v>
      </c>
      <c r="J279" s="335" t="s">
        <v>328</v>
      </c>
      <c r="K279" s="335" t="s">
        <v>363</v>
      </c>
      <c r="L279" s="335" t="s">
        <v>364</v>
      </c>
      <c r="M279" s="335" t="s">
        <v>367</v>
      </c>
      <c r="N279" s="335" t="s">
        <v>368</v>
      </c>
      <c r="O279" s="335" t="s">
        <v>385</v>
      </c>
      <c r="P279" s="335" t="s">
        <v>387</v>
      </c>
      <c r="Q279" s="335" t="s">
        <v>388</v>
      </c>
      <c r="R279" s="337" t="s">
        <v>276</v>
      </c>
      <c r="S279" s="336" t="s">
        <v>247</v>
      </c>
      <c r="T279" s="337" t="str">
        <f>R279</f>
        <v>Year To Date</v>
      </c>
      <c r="V279" s="103"/>
      <c r="W279" s="103"/>
    </row>
    <row r="280" spans="2:23" x14ac:dyDescent="0.2">
      <c r="C280" s="150"/>
      <c r="D280" s="298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357"/>
      <c r="S280" s="298"/>
      <c r="V280" s="87" t="s">
        <v>417</v>
      </c>
      <c r="W280" s="88">
        <f>(R281-T281)/T281*100</f>
        <v>40.10123968737259</v>
      </c>
    </row>
    <row r="281" spans="2:23" x14ac:dyDescent="0.2">
      <c r="B281" t="s">
        <v>227</v>
      </c>
      <c r="C281" s="150"/>
      <c r="D281" s="334">
        <v>1072290619</v>
      </c>
      <c r="E281" s="151"/>
      <c r="F281" s="103">
        <v>57312264</v>
      </c>
      <c r="G281" s="103">
        <v>65639296</v>
      </c>
      <c r="H281" s="103">
        <v>119927585</v>
      </c>
      <c r="I281" s="103">
        <v>69757172</v>
      </c>
      <c r="J281" s="103">
        <v>89874559</v>
      </c>
      <c r="K281" s="103">
        <v>91039223</v>
      </c>
      <c r="L281" s="148">
        <v>66313557</v>
      </c>
      <c r="M281" s="148">
        <v>75218989</v>
      </c>
      <c r="N281" s="148">
        <v>141085905</v>
      </c>
      <c r="O281" s="103">
        <v>68459159</v>
      </c>
      <c r="P281" s="103">
        <v>118853595</v>
      </c>
      <c r="Q281" s="103"/>
      <c r="R281" s="84">
        <f>SUM(F281:P281)</f>
        <v>963481304</v>
      </c>
      <c r="S281" s="298"/>
      <c r="T281" s="84">
        <f>SUM(F231:N231)</f>
        <v>687703625</v>
      </c>
      <c r="V281" s="87" t="s">
        <v>250</v>
      </c>
      <c r="W281" s="89">
        <f>(R281/(COUNTA(F281:Q281))*12)</f>
        <v>1051070513.4545455</v>
      </c>
    </row>
    <row r="282" spans="2:23" x14ac:dyDescent="0.2">
      <c r="C282" s="150"/>
      <c r="D282" s="315"/>
      <c r="E282" s="151"/>
      <c r="F282" s="2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84"/>
      <c r="S282" s="298"/>
      <c r="T282" s="84"/>
      <c r="V282" s="87" t="s">
        <v>251</v>
      </c>
      <c r="W282" s="89">
        <f>D281-W281</f>
        <v>21220105.545454502</v>
      </c>
    </row>
    <row r="283" spans="2:23" x14ac:dyDescent="0.2">
      <c r="B283" t="s">
        <v>228</v>
      </c>
      <c r="C283" s="150"/>
      <c r="D283" s="314">
        <v>1245344701</v>
      </c>
      <c r="E283" s="151"/>
      <c r="F283" s="6">
        <v>112193091</v>
      </c>
      <c r="G283" s="103">
        <v>82439475</v>
      </c>
      <c r="H283" s="103">
        <v>90402376</v>
      </c>
      <c r="I283" s="103">
        <v>141514231</v>
      </c>
      <c r="J283" s="103">
        <v>97894502</v>
      </c>
      <c r="K283" s="103">
        <v>96589974</v>
      </c>
      <c r="L283" s="148">
        <v>92862287</v>
      </c>
      <c r="M283" s="148">
        <v>97011752</v>
      </c>
      <c r="N283" s="148">
        <v>108458445</v>
      </c>
      <c r="O283" s="103">
        <v>99304642</v>
      </c>
      <c r="P283" s="103">
        <v>102467691</v>
      </c>
      <c r="Q283" s="103"/>
      <c r="R283" s="84">
        <f>SUM(F283:P283)</f>
        <v>1121138466</v>
      </c>
      <c r="S283" s="298"/>
      <c r="T283" s="84">
        <f t="shared" ref="T283:T296" si="33">SUM(F233:N233)</f>
        <v>829803457</v>
      </c>
      <c r="V283" s="103"/>
      <c r="W283" s="103"/>
    </row>
    <row r="284" spans="2:23" x14ac:dyDescent="0.2">
      <c r="C284" s="150"/>
      <c r="D284" s="315"/>
      <c r="E284" s="151"/>
      <c r="F284" s="2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84"/>
      <c r="S284" s="298"/>
      <c r="T284" s="84"/>
      <c r="V284" s="213" t="s">
        <v>369</v>
      </c>
      <c r="W284" s="88">
        <f>(R283-T283)/T283*100</f>
        <v>35.108917243279215</v>
      </c>
    </row>
    <row r="285" spans="2:23" x14ac:dyDescent="0.2">
      <c r="C285" s="150" t="s">
        <v>229</v>
      </c>
      <c r="D285" s="314">
        <v>702497512</v>
      </c>
      <c r="E285" s="151"/>
      <c r="F285" s="6">
        <v>59346358</v>
      </c>
      <c r="G285" s="103">
        <v>48362922</v>
      </c>
      <c r="H285" s="103">
        <v>42021187</v>
      </c>
      <c r="I285" s="103">
        <v>94678776</v>
      </c>
      <c r="J285" s="103">
        <v>48140295</v>
      </c>
      <c r="K285" s="103">
        <v>45833124</v>
      </c>
      <c r="L285" s="148">
        <v>57802187</v>
      </c>
      <c r="M285" s="148">
        <v>60902676</v>
      </c>
      <c r="N285" s="148">
        <v>55321201</v>
      </c>
      <c r="O285" s="103">
        <v>49360802</v>
      </c>
      <c r="P285" s="103">
        <v>53425931</v>
      </c>
      <c r="Q285" s="103"/>
      <c r="R285" s="84">
        <f>SUM(F285:P285)</f>
        <v>615195459</v>
      </c>
      <c r="S285" s="298"/>
      <c r="T285" s="84">
        <f t="shared" si="33"/>
        <v>438200717</v>
      </c>
      <c r="V285" s="103"/>
      <c r="W285" s="103"/>
    </row>
    <row r="286" spans="2:23" x14ac:dyDescent="0.2">
      <c r="C286" s="150"/>
      <c r="D286" s="315"/>
      <c r="E286" s="151"/>
      <c r="F286" s="2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84"/>
      <c r="S286" s="298"/>
      <c r="T286" s="84"/>
      <c r="V286" s="103"/>
      <c r="W286" s="103"/>
    </row>
    <row r="287" spans="2:23" x14ac:dyDescent="0.2">
      <c r="C287" s="150" t="s">
        <v>230</v>
      </c>
      <c r="D287" s="314">
        <v>537847189</v>
      </c>
      <c r="E287" s="151"/>
      <c r="F287" s="6">
        <v>35984138</v>
      </c>
      <c r="G287" s="103">
        <v>35124140</v>
      </c>
      <c r="H287" s="103">
        <v>48381189</v>
      </c>
      <c r="I287" s="103">
        <v>46835455</v>
      </c>
      <c r="J287" s="103">
        <v>49754207</v>
      </c>
      <c r="K287" s="103">
        <v>50756850</v>
      </c>
      <c r="L287" s="148">
        <v>35060100</v>
      </c>
      <c r="M287" s="148">
        <v>36109076</v>
      </c>
      <c r="N287" s="148">
        <v>53137244</v>
      </c>
      <c r="O287" s="103">
        <v>49943840</v>
      </c>
      <c r="P287" s="103">
        <v>49040760</v>
      </c>
      <c r="Q287" s="103"/>
      <c r="R287" s="84"/>
      <c r="S287" s="298"/>
      <c r="T287" s="84">
        <f t="shared" si="33"/>
        <v>317855098</v>
      </c>
      <c r="V287" s="213" t="s">
        <v>370</v>
      </c>
      <c r="W287" s="88">
        <f>(R290-T290)/T290*100</f>
        <v>46.22047468083791</v>
      </c>
    </row>
    <row r="288" spans="2:23" x14ac:dyDescent="0.2">
      <c r="C288" s="150"/>
      <c r="D288" s="315"/>
      <c r="E288" s="151"/>
      <c r="F288" s="6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84"/>
      <c r="S288" s="298"/>
      <c r="T288" s="84"/>
      <c r="V288" s="103"/>
      <c r="W288" s="103"/>
    </row>
    <row r="289" spans="2:23" x14ac:dyDescent="0.2">
      <c r="C289" s="297" t="s">
        <v>231</v>
      </c>
      <c r="D289" s="314">
        <v>126440428</v>
      </c>
      <c r="E289" s="151"/>
      <c r="F289" s="6">
        <v>1862674</v>
      </c>
      <c r="G289" s="6">
        <v>2614953</v>
      </c>
      <c r="H289" s="6">
        <v>15079649</v>
      </c>
      <c r="I289" s="103">
        <v>12884227</v>
      </c>
      <c r="J289" s="103">
        <v>12773848</v>
      </c>
      <c r="K289" s="103">
        <v>17309013</v>
      </c>
      <c r="L289" s="148">
        <v>1492743</v>
      </c>
      <c r="M289" s="148">
        <v>2833396</v>
      </c>
      <c r="N289" s="148">
        <v>16153932</v>
      </c>
      <c r="O289" s="103">
        <v>15114274</v>
      </c>
      <c r="P289" s="103">
        <v>14252917</v>
      </c>
      <c r="Q289" s="103"/>
      <c r="R289" s="84">
        <f>SUM(F289:P289)</f>
        <v>112371626</v>
      </c>
      <c r="S289" s="298"/>
      <c r="T289" s="84">
        <f t="shared" si="33"/>
        <v>60472087</v>
      </c>
      <c r="V289" s="87" t="s">
        <v>252</v>
      </c>
      <c r="W289" s="89">
        <f>(R290/(COUNTA(F290:Q290))*12)</f>
        <v>385456416</v>
      </c>
    </row>
    <row r="290" spans="2:23" x14ac:dyDescent="0.2">
      <c r="C290" s="297" t="s">
        <v>232</v>
      </c>
      <c r="D290" s="314">
        <v>382673477</v>
      </c>
      <c r="E290" s="151"/>
      <c r="F290" s="6">
        <v>31889461</v>
      </c>
      <c r="G290" s="103">
        <v>31889461</v>
      </c>
      <c r="H290" s="103">
        <v>31889459</v>
      </c>
      <c r="I290" s="103">
        <v>31889459</v>
      </c>
      <c r="J290" s="103">
        <v>31889459</v>
      </c>
      <c r="K290" s="103">
        <v>31889458</v>
      </c>
      <c r="L290" s="148">
        <v>31889455</v>
      </c>
      <c r="M290" s="148">
        <v>31889454</v>
      </c>
      <c r="N290" s="148">
        <v>31889453</v>
      </c>
      <c r="O290" s="103">
        <v>33164966</v>
      </c>
      <c r="P290" s="103">
        <v>33164963</v>
      </c>
      <c r="Q290" s="103"/>
      <c r="R290" s="84">
        <f>SUM(F290:P290)</f>
        <v>353335048</v>
      </c>
      <c r="S290" s="298"/>
      <c r="T290" s="84">
        <f t="shared" si="33"/>
        <v>241645398</v>
      </c>
      <c r="V290" s="87" t="s">
        <v>253</v>
      </c>
      <c r="W290" s="89">
        <f>W289-D290</f>
        <v>2782939</v>
      </c>
    </row>
    <row r="291" spans="2:23" x14ac:dyDescent="0.2">
      <c r="C291" s="297" t="s">
        <v>233</v>
      </c>
      <c r="D291" s="314">
        <v>10658909</v>
      </c>
      <c r="E291" s="151"/>
      <c r="F291" s="2">
        <v>0</v>
      </c>
      <c r="G291" s="103">
        <v>0</v>
      </c>
      <c r="H291" s="103">
        <v>0</v>
      </c>
      <c r="I291" s="103">
        <v>0</v>
      </c>
      <c r="J291" s="103">
        <v>3552969</v>
      </c>
      <c r="K291" s="103">
        <v>0</v>
      </c>
      <c r="L291" s="103">
        <v>0</v>
      </c>
      <c r="M291" s="103">
        <v>0</v>
      </c>
      <c r="N291" s="148">
        <v>3552970</v>
      </c>
      <c r="O291" s="103">
        <v>0</v>
      </c>
      <c r="P291" s="103">
        <v>0</v>
      </c>
      <c r="Q291" s="103"/>
      <c r="R291" s="84">
        <f>SUM(F291:P291)</f>
        <v>7105939</v>
      </c>
      <c r="S291" s="298"/>
      <c r="T291" s="84">
        <f t="shared" si="33"/>
        <v>6793442</v>
      </c>
      <c r="V291" s="103"/>
      <c r="W291" s="103"/>
    </row>
    <row r="292" spans="2:23" x14ac:dyDescent="0.2">
      <c r="C292" s="297" t="s">
        <v>82</v>
      </c>
      <c r="D292" s="314">
        <v>18074375</v>
      </c>
      <c r="E292" s="151"/>
      <c r="F292" s="6">
        <v>1481079</v>
      </c>
      <c r="G292" s="103">
        <v>1483080</v>
      </c>
      <c r="H292" s="103">
        <v>1412081</v>
      </c>
      <c r="I292" s="103">
        <v>2061769</v>
      </c>
      <c r="J292" s="103">
        <v>1537931</v>
      </c>
      <c r="K292" s="103">
        <v>1558379</v>
      </c>
      <c r="L292" s="148">
        <v>1677902</v>
      </c>
      <c r="M292" s="148">
        <v>1386226</v>
      </c>
      <c r="N292" s="148">
        <v>1540889</v>
      </c>
      <c r="O292" s="103">
        <v>1664600</v>
      </c>
      <c r="P292" s="103">
        <v>1622880</v>
      </c>
      <c r="Q292" s="103"/>
      <c r="R292" s="84">
        <f>SUM(F292:P292)</f>
        <v>17426816</v>
      </c>
      <c r="S292" s="298"/>
      <c r="T292" s="84">
        <f t="shared" si="33"/>
        <v>12340892</v>
      </c>
      <c r="V292" s="103"/>
      <c r="W292" s="103"/>
    </row>
    <row r="293" spans="2:23" x14ac:dyDescent="0.2">
      <c r="C293" s="150"/>
      <c r="D293" s="315"/>
      <c r="E293" s="151"/>
      <c r="F293" s="2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84"/>
      <c r="S293" s="298"/>
      <c r="T293" s="84"/>
      <c r="V293" s="103"/>
      <c r="W293" s="103"/>
    </row>
    <row r="294" spans="2:23" x14ac:dyDescent="0.2">
      <c r="C294" s="150" t="s">
        <v>234</v>
      </c>
      <c r="D294" s="314">
        <v>5000000</v>
      </c>
      <c r="E294" s="151"/>
      <c r="F294" s="2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84"/>
      <c r="S294" s="298"/>
      <c r="T294" s="84"/>
      <c r="V294" s="103"/>
      <c r="W294" s="103"/>
    </row>
    <row r="295" spans="2:23" x14ac:dyDescent="0.2">
      <c r="C295" s="150"/>
      <c r="D295" s="315"/>
      <c r="E295" s="151"/>
      <c r="F295" s="2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84"/>
      <c r="S295" s="298"/>
      <c r="T295" s="84"/>
      <c r="V295" s="103"/>
      <c r="W295" s="103"/>
    </row>
    <row r="296" spans="2:23" x14ac:dyDescent="0.2">
      <c r="B296" t="s">
        <v>235</v>
      </c>
      <c r="C296" s="150"/>
      <c r="D296" s="314">
        <f>D281-D283</f>
        <v>-173054082</v>
      </c>
      <c r="E296" s="103"/>
      <c r="F296" s="6">
        <f t="shared" ref="F296:N296" si="34">F281-F283</f>
        <v>-54880827</v>
      </c>
      <c r="G296" s="6">
        <f t="shared" si="34"/>
        <v>-16800179</v>
      </c>
      <c r="H296" s="6">
        <f t="shared" si="34"/>
        <v>29525209</v>
      </c>
      <c r="I296" s="6">
        <f t="shared" si="34"/>
        <v>-71757059</v>
      </c>
      <c r="J296" s="6">
        <f t="shared" si="34"/>
        <v>-8019943</v>
      </c>
      <c r="K296" s="6">
        <f t="shared" si="34"/>
        <v>-5550751</v>
      </c>
      <c r="L296" s="6">
        <f t="shared" si="34"/>
        <v>-26548730</v>
      </c>
      <c r="M296" s="6">
        <f t="shared" si="34"/>
        <v>-21792763</v>
      </c>
      <c r="N296" s="6">
        <f t="shared" si="34"/>
        <v>32627460</v>
      </c>
      <c r="O296" s="103">
        <v>-30835483</v>
      </c>
      <c r="P296" s="103">
        <v>16385904</v>
      </c>
      <c r="Q296" s="103"/>
      <c r="R296" s="84">
        <f t="shared" ref="R296:R302" si="35">SUM(F296:N296)</f>
        <v>-143197583</v>
      </c>
      <c r="S296" s="298"/>
      <c r="T296" s="84">
        <f t="shared" si="33"/>
        <v>-142099832</v>
      </c>
      <c r="V296" s="103"/>
      <c r="W296" s="103"/>
    </row>
    <row r="297" spans="2:23" x14ac:dyDescent="0.2">
      <c r="C297" s="150"/>
      <c r="D297" s="315"/>
      <c r="E297" s="151"/>
      <c r="F297" s="2"/>
      <c r="G297" s="103"/>
      <c r="H297" s="103"/>
      <c r="I297" s="103"/>
      <c r="J297" s="6"/>
      <c r="K297" s="103"/>
      <c r="L297" s="103"/>
      <c r="M297" s="103"/>
      <c r="N297" s="103"/>
      <c r="O297" s="103"/>
      <c r="P297" s="103"/>
      <c r="Q297" s="103"/>
      <c r="R297" s="84"/>
      <c r="S297" s="298"/>
      <c r="T297" s="84"/>
      <c r="V297" s="103"/>
      <c r="W297" s="103"/>
    </row>
    <row r="298" spans="2:23" x14ac:dyDescent="0.2">
      <c r="C298" s="150" t="s">
        <v>236</v>
      </c>
      <c r="D298" s="315"/>
      <c r="E298" s="151"/>
      <c r="F298" s="2"/>
      <c r="G298" s="103"/>
      <c r="H298" s="103"/>
      <c r="I298" s="103"/>
      <c r="J298" s="6"/>
      <c r="K298" s="103"/>
      <c r="L298" s="103"/>
      <c r="M298" s="103"/>
      <c r="N298" s="103"/>
      <c r="O298" s="103"/>
      <c r="P298" s="103"/>
      <c r="Q298" s="103"/>
      <c r="R298" s="84"/>
      <c r="S298" s="298"/>
      <c r="T298" s="84"/>
      <c r="V298" s="103"/>
      <c r="W298" s="103"/>
    </row>
    <row r="299" spans="2:23" x14ac:dyDescent="0.2">
      <c r="C299" s="150"/>
      <c r="D299" s="315"/>
      <c r="E299" s="151"/>
      <c r="F299" s="2"/>
      <c r="G299" s="103"/>
      <c r="H299" s="103"/>
      <c r="I299" s="103"/>
      <c r="J299" s="6"/>
      <c r="K299" s="103"/>
      <c r="L299" s="103"/>
      <c r="M299" s="103"/>
      <c r="N299" s="103"/>
      <c r="O299" s="103"/>
      <c r="P299" s="103"/>
      <c r="Q299" s="103"/>
      <c r="R299" s="84"/>
      <c r="S299" s="298"/>
      <c r="T299" s="84"/>
      <c r="V299" s="103"/>
      <c r="W299" s="103"/>
    </row>
    <row r="300" spans="2:23" x14ac:dyDescent="0.2">
      <c r="C300" s="150" t="s">
        <v>237</v>
      </c>
      <c r="D300" s="315"/>
      <c r="E300" s="151"/>
      <c r="F300" s="2"/>
      <c r="G300" s="103"/>
      <c r="H300" s="103"/>
      <c r="I300" s="103"/>
      <c r="J300" s="6"/>
      <c r="K300" s="103"/>
      <c r="L300" s="103"/>
      <c r="M300" s="103"/>
      <c r="N300" s="103"/>
      <c r="O300" s="103"/>
      <c r="P300" s="103"/>
      <c r="Q300" s="103"/>
      <c r="R300" s="84"/>
      <c r="S300" s="298"/>
      <c r="T300" s="84"/>
      <c r="V300" s="103"/>
      <c r="W300" s="103"/>
    </row>
    <row r="301" spans="2:23" x14ac:dyDescent="0.2">
      <c r="C301" s="150"/>
      <c r="D301" s="315"/>
      <c r="E301" s="151"/>
      <c r="F301" s="2"/>
      <c r="G301" s="103"/>
      <c r="H301" s="103"/>
      <c r="I301" s="103"/>
      <c r="J301" s="6"/>
      <c r="K301" s="103"/>
      <c r="L301" s="103"/>
      <c r="M301" s="103"/>
      <c r="N301" s="103"/>
      <c r="O301" s="103"/>
      <c r="P301" s="103"/>
      <c r="Q301" s="103"/>
      <c r="R301" s="84"/>
      <c r="S301" s="298"/>
      <c r="T301" s="84"/>
      <c r="V301" s="103"/>
      <c r="W301" s="103"/>
    </row>
    <row r="302" spans="2:23" x14ac:dyDescent="0.2">
      <c r="B302" t="s">
        <v>238</v>
      </c>
      <c r="C302" s="150"/>
      <c r="D302" s="316">
        <f>SUM(D296:D300)</f>
        <v>-173054082</v>
      </c>
      <c r="E302" s="279"/>
      <c r="F302" s="6">
        <f t="shared" ref="F302:N302" si="36">SUM(F296:F301)</f>
        <v>-54880827</v>
      </c>
      <c r="G302" s="6">
        <f t="shared" si="36"/>
        <v>-16800179</v>
      </c>
      <c r="H302" s="6">
        <f t="shared" si="36"/>
        <v>29525209</v>
      </c>
      <c r="I302" s="6">
        <f t="shared" si="36"/>
        <v>-71757059</v>
      </c>
      <c r="J302" s="6">
        <f t="shared" si="36"/>
        <v>-8019943</v>
      </c>
      <c r="K302" s="6">
        <f t="shared" si="36"/>
        <v>-5550751</v>
      </c>
      <c r="L302" s="6">
        <f t="shared" si="36"/>
        <v>-26548730</v>
      </c>
      <c r="M302" s="6">
        <f t="shared" si="36"/>
        <v>-21792763</v>
      </c>
      <c r="N302" s="6">
        <f t="shared" si="36"/>
        <v>32627460</v>
      </c>
      <c r="O302" s="103">
        <v>-30835483</v>
      </c>
      <c r="P302" s="103">
        <v>16385904</v>
      </c>
      <c r="Q302" s="103"/>
      <c r="R302" s="84">
        <f t="shared" si="35"/>
        <v>-143197583</v>
      </c>
      <c r="S302" s="316"/>
      <c r="T302" s="84">
        <f>SUM(F252:N252)</f>
        <v>-142099832</v>
      </c>
      <c r="V302" s="87" t="s">
        <v>418</v>
      </c>
      <c r="W302" s="88">
        <f>(R302-T302)/T302*100</f>
        <v>0.77252096962366568</v>
      </c>
    </row>
    <row r="303" spans="2:23" x14ac:dyDescent="0.2">
      <c r="C303" s="150"/>
      <c r="D303" s="317"/>
      <c r="E303" s="150"/>
      <c r="F303" s="2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84"/>
      <c r="S303" s="339"/>
      <c r="T303" s="84"/>
      <c r="V303" s="87" t="s">
        <v>275</v>
      </c>
      <c r="W303" s="88">
        <f>R302/D302*100</f>
        <v>82.747301505433427</v>
      </c>
    </row>
    <row r="304" spans="2:23" x14ac:dyDescent="0.2">
      <c r="C304" s="150"/>
      <c r="D304" s="317"/>
      <c r="E304" s="150"/>
      <c r="F304" s="2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84"/>
      <c r="S304" s="339"/>
      <c r="T304" s="84"/>
      <c r="V304" s="87" t="s">
        <v>255</v>
      </c>
      <c r="W304" s="89">
        <f>(R302/(COUNTA(F302:Q302))*12)</f>
        <v>-156215545.09090909</v>
      </c>
    </row>
    <row r="305" spans="2:23" x14ac:dyDescent="0.2">
      <c r="B305" s="458" t="s">
        <v>239</v>
      </c>
      <c r="C305" s="458"/>
      <c r="D305" s="317"/>
      <c r="E305" s="150"/>
      <c r="F305" s="2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84"/>
      <c r="S305" s="339"/>
      <c r="T305" s="84"/>
      <c r="V305" s="87" t="s">
        <v>256</v>
      </c>
      <c r="W305" s="89">
        <f>W304-D302</f>
        <v>16838536.909090906</v>
      </c>
    </row>
    <row r="306" spans="2:23" x14ac:dyDescent="0.2">
      <c r="C306" s="150"/>
      <c r="D306" s="317"/>
      <c r="E306" s="150"/>
      <c r="F306" s="2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84"/>
      <c r="S306" s="339"/>
      <c r="V306"/>
      <c r="W306"/>
    </row>
    <row r="307" spans="2:23" x14ac:dyDescent="0.2">
      <c r="B307" t="s">
        <v>240</v>
      </c>
      <c r="C307" s="150"/>
      <c r="D307" s="334">
        <v>13000000</v>
      </c>
      <c r="E307" s="150"/>
      <c r="F307" s="6">
        <v>-4672572</v>
      </c>
      <c r="G307" s="103">
        <v>-2053271</v>
      </c>
      <c r="H307" s="103">
        <v>8434848</v>
      </c>
      <c r="I307" s="103">
        <v>5160842</v>
      </c>
      <c r="J307" s="103">
        <v>4383616</v>
      </c>
      <c r="K307" s="103">
        <v>20873251</v>
      </c>
      <c r="L307" s="148">
        <v>1925431</v>
      </c>
      <c r="M307" s="148">
        <v>-1311692</v>
      </c>
      <c r="N307" s="148">
        <v>-3453650</v>
      </c>
      <c r="O307" s="103">
        <v>2853234</v>
      </c>
      <c r="P307" s="103">
        <v>-20283463</v>
      </c>
      <c r="Q307" s="103"/>
      <c r="R307" s="84">
        <f>SUM(F307:P307)</f>
        <v>11856574</v>
      </c>
      <c r="S307" s="298"/>
      <c r="T307" s="84">
        <f>SUM(F257:N257)</f>
        <v>44167208</v>
      </c>
      <c r="V307" s="87" t="s">
        <v>275</v>
      </c>
      <c r="W307" s="88">
        <f>R307/D307*100</f>
        <v>91.204415384615388</v>
      </c>
    </row>
    <row r="308" spans="2:23" x14ac:dyDescent="0.2">
      <c r="C308" s="150"/>
      <c r="D308" s="315"/>
      <c r="E308" s="150"/>
      <c r="F308" s="2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84"/>
      <c r="S308" s="298"/>
      <c r="T308" s="84"/>
      <c r="V308" s="87"/>
      <c r="W308" s="88"/>
    </row>
    <row r="309" spans="2:23" x14ac:dyDescent="0.2">
      <c r="B309" t="s">
        <v>241</v>
      </c>
      <c r="C309" s="150"/>
      <c r="D309" s="314">
        <v>144809000</v>
      </c>
      <c r="E309" s="150"/>
      <c r="F309" s="6">
        <v>14308993</v>
      </c>
      <c r="G309" s="103">
        <v>15623842</v>
      </c>
      <c r="H309" s="103">
        <v>13743625</v>
      </c>
      <c r="I309" s="103">
        <v>17112404</v>
      </c>
      <c r="J309" s="103">
        <v>12539346</v>
      </c>
      <c r="K309" s="103">
        <v>-9052115</v>
      </c>
      <c r="L309" s="148">
        <v>16535320</v>
      </c>
      <c r="M309" s="148">
        <v>14989847</v>
      </c>
      <c r="N309" s="148">
        <v>9509723</v>
      </c>
      <c r="O309" s="103">
        <v>10250253</v>
      </c>
      <c r="P309" s="103">
        <v>15928369</v>
      </c>
      <c r="Q309" s="103"/>
      <c r="R309" s="84">
        <f>SUM(F309:P309)</f>
        <v>131489607</v>
      </c>
      <c r="S309" s="298"/>
      <c r="T309" s="84">
        <f>SUM(F259:N259)</f>
        <v>116616118</v>
      </c>
      <c r="V309" s="87" t="s">
        <v>275</v>
      </c>
      <c r="W309" s="88">
        <f>R309/D309*100</f>
        <v>90.802095864207331</v>
      </c>
    </row>
    <row r="310" spans="2:23" x14ac:dyDescent="0.2">
      <c r="C310" s="150"/>
      <c r="D310" s="315"/>
      <c r="E310" s="150"/>
      <c r="F310" s="2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84"/>
      <c r="S310" s="298"/>
      <c r="T310" s="84"/>
      <c r="V310" s="87"/>
      <c r="W310" s="88"/>
    </row>
    <row r="311" spans="2:23" x14ac:dyDescent="0.2">
      <c r="B311" t="s">
        <v>242</v>
      </c>
      <c r="C311" s="150"/>
      <c r="D311" s="334">
        <v>7797000</v>
      </c>
      <c r="E311" s="150"/>
      <c r="F311" s="6">
        <v>-1290822</v>
      </c>
      <c r="G311" s="103">
        <v>-28391</v>
      </c>
      <c r="H311" s="103">
        <v>0</v>
      </c>
      <c r="I311" s="103">
        <v>-527960</v>
      </c>
      <c r="J311" s="103">
        <v>0</v>
      </c>
      <c r="K311" s="103">
        <v>0</v>
      </c>
      <c r="L311" s="148">
        <v>-1501982</v>
      </c>
      <c r="M311" s="148">
        <v>-5446</v>
      </c>
      <c r="N311" s="103">
        <v>0</v>
      </c>
      <c r="O311" s="103">
        <v>-493624</v>
      </c>
      <c r="P311" s="103">
        <v>0</v>
      </c>
      <c r="Q311" s="103"/>
      <c r="R311" s="84">
        <f>SUM(F311:P311)</f>
        <v>-3848225</v>
      </c>
      <c r="S311" s="298"/>
      <c r="T311" s="84">
        <f>SUM(F261:N261)</f>
        <v>8927732</v>
      </c>
      <c r="V311" s="87" t="s">
        <v>275</v>
      </c>
      <c r="W311" s="88">
        <f>R311/D311*100</f>
        <v>-49.355200718224957</v>
      </c>
    </row>
    <row r="312" spans="2:23" x14ac:dyDescent="0.2">
      <c r="C312" s="150"/>
      <c r="D312" s="315"/>
      <c r="E312" s="150"/>
      <c r="F312" s="2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84"/>
      <c r="S312" s="298"/>
      <c r="T312" s="84"/>
      <c r="V312" s="87"/>
      <c r="W312" s="88"/>
    </row>
    <row r="313" spans="2:23" x14ac:dyDescent="0.2">
      <c r="B313" t="s">
        <v>243</v>
      </c>
      <c r="C313" s="150"/>
      <c r="D313" s="334">
        <v>7448082</v>
      </c>
      <c r="E313" s="150"/>
      <c r="F313" s="6">
        <v>46535226</v>
      </c>
      <c r="G313" s="103">
        <v>3258000</v>
      </c>
      <c r="H313" s="103">
        <v>-48703682</v>
      </c>
      <c r="I313" s="103">
        <v>50011773</v>
      </c>
      <c r="J313" s="103">
        <v>-8903019</v>
      </c>
      <c r="K313" s="103">
        <v>-6270385</v>
      </c>
      <c r="L313" s="148">
        <v>9589961</v>
      </c>
      <c r="M313" s="148">
        <v>8120054</v>
      </c>
      <c r="N313" s="148">
        <v>-38683533</v>
      </c>
      <c r="O313" s="103">
        <v>18255620</v>
      </c>
      <c r="P313" s="103">
        <v>-12075810</v>
      </c>
      <c r="Q313" s="103"/>
      <c r="R313" s="84">
        <f>SUM(F313:P313)</f>
        <v>21134205</v>
      </c>
      <c r="S313" s="298"/>
      <c r="T313" s="84">
        <f>SUM(F263:N263)</f>
        <v>-27611226</v>
      </c>
      <c r="V313" s="87" t="s">
        <v>275</v>
      </c>
      <c r="W313" s="88">
        <f>R313/D313*100</f>
        <v>283.75365631044343</v>
      </c>
    </row>
    <row r="314" spans="2:23" x14ac:dyDescent="0.2">
      <c r="C314" s="150"/>
      <c r="D314" s="315"/>
      <c r="E314" s="150"/>
      <c r="F314" s="2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84"/>
      <c r="S314" s="298"/>
      <c r="T314" s="84"/>
      <c r="V314" s="87"/>
      <c r="W314" s="88"/>
    </row>
    <row r="315" spans="2:23" ht="13.5" thickBot="1" x14ac:dyDescent="0.25">
      <c r="B315" t="s">
        <v>244</v>
      </c>
      <c r="C315" s="150"/>
      <c r="D315" s="338">
        <v>173054082</v>
      </c>
      <c r="E315" s="299"/>
      <c r="F315" s="405">
        <v>54880827</v>
      </c>
      <c r="G315" s="405">
        <v>16800179</v>
      </c>
      <c r="H315" s="405">
        <v>-29525209</v>
      </c>
      <c r="I315" s="405">
        <v>71757059</v>
      </c>
      <c r="J315" s="104">
        <v>8019943</v>
      </c>
      <c r="K315" s="104">
        <v>5550751</v>
      </c>
      <c r="L315" s="406">
        <v>26548730</v>
      </c>
      <c r="M315" s="406">
        <v>21792763</v>
      </c>
      <c r="N315" s="406">
        <v>-32627460</v>
      </c>
      <c r="O315" s="104">
        <v>30835483</v>
      </c>
      <c r="P315" s="104">
        <v>-16835904</v>
      </c>
      <c r="Q315" s="104"/>
      <c r="R315" s="86">
        <f>SUM(F315:P315)</f>
        <v>157197162</v>
      </c>
      <c r="S315" s="340"/>
      <c r="T315" s="86">
        <f>SUM(F265:N265)</f>
        <v>142099832</v>
      </c>
      <c r="V315" s="87" t="s">
        <v>275</v>
      </c>
      <c r="W315" s="88">
        <f>R315/D315*100</f>
        <v>90.837014754728528</v>
      </c>
    </row>
    <row r="316" spans="2:23" x14ac:dyDescent="0.2">
      <c r="C316" s="150"/>
      <c r="D316" s="2"/>
      <c r="E316" s="150"/>
      <c r="F316" s="3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V316"/>
      <c r="W316"/>
    </row>
    <row r="317" spans="2:23" x14ac:dyDescent="0.2">
      <c r="C317" s="150"/>
      <c r="D317" s="150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V317"/>
      <c r="W317"/>
    </row>
    <row r="318" spans="2:23" x14ac:dyDescent="0.2">
      <c r="B318" s="190" t="s">
        <v>551</v>
      </c>
      <c r="D318" s="279"/>
      <c r="E318"/>
      <c r="F318"/>
      <c r="G318"/>
      <c r="H318"/>
      <c r="I318" s="119"/>
      <c r="J318"/>
      <c r="K318"/>
      <c r="L318"/>
      <c r="M318"/>
      <c r="N318"/>
      <c r="O318"/>
      <c r="P318"/>
      <c r="Q318"/>
      <c r="R318"/>
      <c r="S318"/>
      <c r="T318"/>
      <c r="V318"/>
      <c r="W318"/>
    </row>
    <row r="319" spans="2:23" x14ac:dyDescent="0.2">
      <c r="B319" s="209" t="s">
        <v>392</v>
      </c>
      <c r="C319" s="143"/>
      <c r="D319" s="150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V319"/>
      <c r="W319"/>
    </row>
    <row r="320" spans="2:23" x14ac:dyDescent="0.2">
      <c r="B320" t="s">
        <v>393</v>
      </c>
      <c r="C320" s="142"/>
      <c r="D320" s="15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V320"/>
      <c r="W320"/>
    </row>
    <row r="321" spans="2:23" x14ac:dyDescent="0.2">
      <c r="B321" s="215" t="s">
        <v>394</v>
      </c>
      <c r="V321" s="103"/>
      <c r="W321" s="103"/>
    </row>
    <row r="322" spans="2:23" x14ac:dyDescent="0.2">
      <c r="B322" s="209"/>
      <c r="C322" s="143"/>
      <c r="V322" s="103"/>
      <c r="W322" s="103"/>
    </row>
    <row r="323" spans="2:23" x14ac:dyDescent="0.2">
      <c r="C323" s="142"/>
      <c r="V323" s="103"/>
      <c r="W323" s="103"/>
    </row>
    <row r="324" spans="2:23" x14ac:dyDescent="0.2">
      <c r="B324" s="215"/>
      <c r="V324" s="103"/>
      <c r="W324" s="103"/>
    </row>
    <row r="325" spans="2:23" x14ac:dyDescent="0.2">
      <c r="B325" s="91"/>
      <c r="C325" s="273"/>
      <c r="V325" s="103"/>
      <c r="W325" s="103"/>
    </row>
    <row r="326" spans="2:23" x14ac:dyDescent="0.2">
      <c r="V326" s="103"/>
      <c r="W326" s="103"/>
    </row>
    <row r="327" spans="2:23" x14ac:dyDescent="0.2"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V327" s="103"/>
      <c r="W327" s="103"/>
    </row>
    <row r="328" spans="2:23" x14ac:dyDescent="0.2"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V328" s="103"/>
      <c r="W328" s="103"/>
    </row>
    <row r="329" spans="2:23" x14ac:dyDescent="0.2"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V329" s="103"/>
      <c r="W329" s="103"/>
    </row>
    <row r="330" spans="2:23" x14ac:dyDescent="0.2"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V330" s="103"/>
      <c r="W330" s="103"/>
    </row>
    <row r="331" spans="2:23" x14ac:dyDescent="0.2"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V331" s="103"/>
      <c r="W331" s="103"/>
    </row>
    <row r="332" spans="2:23" x14ac:dyDescent="0.2"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V332" s="103"/>
      <c r="W332" s="103"/>
    </row>
    <row r="333" spans="2:23" x14ac:dyDescent="0.2"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V333" s="103"/>
      <c r="W333" s="103"/>
    </row>
    <row r="334" spans="2:23" x14ac:dyDescent="0.2"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V334" s="103"/>
      <c r="W334" s="103"/>
    </row>
    <row r="335" spans="2:23" x14ac:dyDescent="0.2"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V335" s="103"/>
      <c r="W335" s="103"/>
    </row>
    <row r="336" spans="2:23" x14ac:dyDescent="0.2"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V336" s="103"/>
      <c r="W336" s="103"/>
    </row>
    <row r="337" spans="2:23" x14ac:dyDescent="0.2"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V337" s="103"/>
      <c r="W337" s="103"/>
    </row>
    <row r="338" spans="2:23" ht="13.5" thickBot="1" x14ac:dyDescent="0.25"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V338" s="103"/>
      <c r="W338" s="103"/>
    </row>
    <row r="339" spans="2:23" ht="32.25" thickBot="1" x14ac:dyDescent="0.3">
      <c r="C339" s="147" t="s">
        <v>403</v>
      </c>
      <c r="D339" s="147" t="s">
        <v>405</v>
      </c>
      <c r="E339" s="147" t="s">
        <v>404</v>
      </c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V339" s="103"/>
      <c r="W339" s="103"/>
    </row>
    <row r="340" spans="2:23" x14ac:dyDescent="0.2">
      <c r="B340" s="252">
        <v>36495</v>
      </c>
      <c r="C340" s="253">
        <v>371099</v>
      </c>
      <c r="D340" s="194"/>
      <c r="E340" s="19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V340" s="103"/>
      <c r="W340" s="103"/>
    </row>
    <row r="341" spans="2:23" x14ac:dyDescent="0.2">
      <c r="B341" s="252">
        <v>36526</v>
      </c>
      <c r="C341" s="253">
        <v>369157</v>
      </c>
      <c r="D341" s="254">
        <f>(C341-C340)/C340*100</f>
        <v>-0.52331049127052354</v>
      </c>
      <c r="E341" s="178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V341" s="271"/>
      <c r="W341" s="272"/>
    </row>
    <row r="342" spans="2:23" x14ac:dyDescent="0.2">
      <c r="B342" s="252">
        <v>36557</v>
      </c>
      <c r="C342" s="253">
        <v>374898</v>
      </c>
      <c r="D342" s="254">
        <f t="shared" ref="D342:D405" si="37">(C342-C341)/C341*100</f>
        <v>1.5551648756491141</v>
      </c>
      <c r="E342" s="178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V342" s="271"/>
      <c r="W342" s="272"/>
    </row>
    <row r="343" spans="2:23" x14ac:dyDescent="0.2">
      <c r="B343" s="252">
        <v>36586</v>
      </c>
      <c r="C343" s="253">
        <v>373952</v>
      </c>
      <c r="D343" s="254">
        <f t="shared" si="37"/>
        <v>-0.25233530186877495</v>
      </c>
      <c r="E343" s="178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V343" s="6"/>
      <c r="W343" s="6"/>
    </row>
    <row r="344" spans="2:23" x14ac:dyDescent="0.2">
      <c r="B344" s="255">
        <v>36617</v>
      </c>
      <c r="C344" s="160">
        <v>384464</v>
      </c>
      <c r="D344" s="254">
        <f t="shared" si="37"/>
        <v>2.8110559644018487</v>
      </c>
      <c r="E344" s="178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V344" s="103"/>
      <c r="W344" s="103"/>
    </row>
    <row r="345" spans="2:23" x14ac:dyDescent="0.2">
      <c r="B345" s="255">
        <v>36647</v>
      </c>
      <c r="C345" s="160">
        <v>387718</v>
      </c>
      <c r="D345" s="254">
        <f t="shared" si="37"/>
        <v>0.84637313246493828</v>
      </c>
      <c r="E345" s="178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V345" s="103"/>
      <c r="W345" s="103"/>
    </row>
    <row r="346" spans="2:23" x14ac:dyDescent="0.2">
      <c r="B346" s="255">
        <v>36678</v>
      </c>
      <c r="C346" s="160">
        <v>388191</v>
      </c>
      <c r="D346" s="254">
        <f t="shared" si="37"/>
        <v>0.12199588360612609</v>
      </c>
      <c r="E346" s="178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V346" s="103"/>
      <c r="W346" s="103"/>
    </row>
    <row r="347" spans="2:23" x14ac:dyDescent="0.2">
      <c r="B347" s="255">
        <v>36708</v>
      </c>
      <c r="C347" s="160">
        <v>386828</v>
      </c>
      <c r="D347" s="254">
        <f t="shared" si="37"/>
        <v>-0.35111581669848091</v>
      </c>
      <c r="E347" s="178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V347" s="103"/>
      <c r="W347" s="103"/>
    </row>
    <row r="348" spans="2:23" x14ac:dyDescent="0.2">
      <c r="B348" s="255">
        <v>36739</v>
      </c>
      <c r="C348" s="160">
        <v>395343</v>
      </c>
      <c r="D348" s="254">
        <f t="shared" si="37"/>
        <v>2.2012367253663125</v>
      </c>
      <c r="E348" s="178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V348" s="103"/>
      <c r="W348" s="103"/>
    </row>
    <row r="349" spans="2:23" x14ac:dyDescent="0.2">
      <c r="B349" s="255">
        <v>36770</v>
      </c>
      <c r="C349" s="160">
        <v>395960</v>
      </c>
      <c r="D349" s="254">
        <f t="shared" si="37"/>
        <v>0.15606701016585597</v>
      </c>
      <c r="E349" s="178"/>
    </row>
    <row r="350" spans="2:23" x14ac:dyDescent="0.2">
      <c r="B350" s="255">
        <v>36800</v>
      </c>
      <c r="C350" s="160">
        <v>396527</v>
      </c>
      <c r="D350" s="254">
        <f t="shared" si="37"/>
        <v>0.14319628245277302</v>
      </c>
      <c r="E350" s="178"/>
    </row>
    <row r="351" spans="2:23" x14ac:dyDescent="0.2">
      <c r="B351" s="255">
        <v>36831</v>
      </c>
      <c r="C351" s="160">
        <v>392456</v>
      </c>
      <c r="D351" s="254">
        <f t="shared" si="37"/>
        <v>-1.026664010269162</v>
      </c>
      <c r="E351" s="178"/>
    </row>
    <row r="352" spans="2:23" x14ac:dyDescent="0.2">
      <c r="B352" s="255">
        <v>36861</v>
      </c>
      <c r="C352" s="160">
        <v>392914</v>
      </c>
      <c r="D352" s="254">
        <f t="shared" si="37"/>
        <v>0.11670098049208064</v>
      </c>
      <c r="E352" s="254">
        <f>(C352-C340)/C340*100</f>
        <v>5.8784852559559582</v>
      </c>
    </row>
    <row r="353" spans="2:22" x14ac:dyDescent="0.2">
      <c r="B353" s="255">
        <v>36892</v>
      </c>
      <c r="C353" s="160">
        <v>390874</v>
      </c>
      <c r="D353" s="254">
        <f t="shared" si="37"/>
        <v>-0.51919758522221149</v>
      </c>
      <c r="E353" s="254">
        <f t="shared" ref="E353:E416" si="38">(C353-C341)/C341*100</f>
        <v>5.8828628469729676</v>
      </c>
    </row>
    <row r="354" spans="2:22" x14ac:dyDescent="0.2">
      <c r="B354" s="255">
        <v>36923</v>
      </c>
      <c r="C354" s="160">
        <v>399943</v>
      </c>
      <c r="D354" s="254">
        <f t="shared" si="37"/>
        <v>2.3201850212600479</v>
      </c>
      <c r="E354" s="254">
        <f t="shared" si="38"/>
        <v>6.6804837582489105</v>
      </c>
      <c r="T354"/>
      <c r="U354" s="80"/>
      <c r="V354" s="1"/>
    </row>
    <row r="355" spans="2:22" x14ac:dyDescent="0.2">
      <c r="B355" s="255">
        <v>36951</v>
      </c>
      <c r="C355" s="160">
        <v>396633</v>
      </c>
      <c r="D355" s="254">
        <f t="shared" si="37"/>
        <v>-0.82761793555581675</v>
      </c>
      <c r="E355" s="254">
        <f t="shared" si="38"/>
        <v>6.0652169262365225</v>
      </c>
      <c r="T355"/>
      <c r="U355" s="80"/>
      <c r="V355" s="1"/>
    </row>
    <row r="356" spans="2:22" x14ac:dyDescent="0.2">
      <c r="B356" s="255">
        <v>36982</v>
      </c>
      <c r="C356" s="160">
        <v>404309</v>
      </c>
      <c r="D356" s="254">
        <f t="shared" si="37"/>
        <v>1.935290306152035</v>
      </c>
      <c r="E356" s="254">
        <f t="shared" si="38"/>
        <v>5.1617316575804235</v>
      </c>
      <c r="T356"/>
      <c r="U356" s="80"/>
      <c r="V356" s="1"/>
    </row>
    <row r="357" spans="2:22" x14ac:dyDescent="0.2">
      <c r="B357" s="255">
        <v>37012</v>
      </c>
      <c r="C357" s="160">
        <v>407787</v>
      </c>
      <c r="D357" s="254">
        <f t="shared" si="37"/>
        <v>0.86023313851534344</v>
      </c>
      <c r="E357" s="254">
        <f t="shared" si="38"/>
        <v>5.176184752835824</v>
      </c>
      <c r="T357"/>
      <c r="U357" s="80"/>
      <c r="V357" s="1"/>
    </row>
    <row r="358" spans="2:22" x14ac:dyDescent="0.2">
      <c r="B358" s="255">
        <v>37043</v>
      </c>
      <c r="C358" s="160">
        <v>406934</v>
      </c>
      <c r="D358" s="254">
        <f t="shared" si="37"/>
        <v>-0.20917783058312303</v>
      </c>
      <c r="E358" s="254">
        <f t="shared" si="38"/>
        <v>4.8282932886130796</v>
      </c>
      <c r="T358"/>
      <c r="U358" s="80"/>
      <c r="V358" s="1"/>
    </row>
    <row r="359" spans="2:22" x14ac:dyDescent="0.2">
      <c r="B359" s="255">
        <v>37073</v>
      </c>
      <c r="C359" s="160">
        <v>405953</v>
      </c>
      <c r="D359" s="254">
        <f t="shared" si="37"/>
        <v>-0.24107103363198945</v>
      </c>
      <c r="E359" s="254">
        <f t="shared" si="38"/>
        <v>4.944057824149235</v>
      </c>
      <c r="T359"/>
      <c r="U359" s="80"/>
      <c r="V359" s="1"/>
    </row>
    <row r="360" spans="2:22" x14ac:dyDescent="0.2">
      <c r="B360" s="255">
        <v>37104</v>
      </c>
      <c r="C360" s="160">
        <v>419926</v>
      </c>
      <c r="D360" s="254">
        <f t="shared" si="37"/>
        <v>3.4420240766788277</v>
      </c>
      <c r="E360" s="254">
        <f t="shared" si="38"/>
        <v>6.2181447502548419</v>
      </c>
      <c r="T360"/>
      <c r="U360" s="80"/>
      <c r="V360" s="1"/>
    </row>
    <row r="361" spans="2:22" x14ac:dyDescent="0.2">
      <c r="B361" s="255">
        <v>37135</v>
      </c>
      <c r="C361" s="160">
        <v>420562</v>
      </c>
      <c r="D361" s="254">
        <f t="shared" si="37"/>
        <v>0.15145525640231852</v>
      </c>
      <c r="E361" s="254">
        <f t="shared" si="38"/>
        <v>6.2132538640266697</v>
      </c>
      <c r="T361"/>
      <c r="U361" s="80"/>
      <c r="V361" s="1"/>
    </row>
    <row r="362" spans="2:22" x14ac:dyDescent="0.2">
      <c r="B362" s="255">
        <v>37165</v>
      </c>
      <c r="C362" s="160">
        <v>422313</v>
      </c>
      <c r="D362" s="254">
        <f t="shared" si="37"/>
        <v>0.41634764909811162</v>
      </c>
      <c r="E362" s="254">
        <f t="shared" si="38"/>
        <v>6.5029619672809167</v>
      </c>
      <c r="T362"/>
      <c r="U362" s="80"/>
      <c r="V362" s="1"/>
    </row>
    <row r="363" spans="2:22" hidden="1" x14ac:dyDescent="0.2">
      <c r="B363" s="191">
        <v>37196</v>
      </c>
      <c r="C363" s="192">
        <v>426171</v>
      </c>
      <c r="D363" s="194">
        <f t="shared" si="37"/>
        <v>0.91354043091261694</v>
      </c>
      <c r="E363" s="194">
        <f t="shared" si="38"/>
        <v>8.5907719591495617</v>
      </c>
      <c r="T363"/>
      <c r="U363" s="80"/>
      <c r="V363" s="1"/>
    </row>
    <row r="364" spans="2:22" hidden="1" x14ac:dyDescent="0.2">
      <c r="B364" s="191">
        <v>37226</v>
      </c>
      <c r="C364" s="192">
        <v>427655</v>
      </c>
      <c r="D364" s="194">
        <f t="shared" si="37"/>
        <v>0.34821703025311435</v>
      </c>
      <c r="E364" s="194">
        <f t="shared" si="38"/>
        <v>8.8418839746102211</v>
      </c>
      <c r="T364"/>
      <c r="U364" s="80"/>
      <c r="V364" s="1"/>
    </row>
    <row r="365" spans="2:22" hidden="1" x14ac:dyDescent="0.2">
      <c r="B365" s="191">
        <v>37257</v>
      </c>
      <c r="C365" s="192">
        <v>418404</v>
      </c>
      <c r="D365" s="194">
        <f t="shared" si="37"/>
        <v>-2.1631922928528837</v>
      </c>
      <c r="E365" s="194">
        <f t="shared" si="38"/>
        <v>7.0431903887186147</v>
      </c>
      <c r="T365"/>
      <c r="U365" s="80"/>
      <c r="V365" s="1"/>
    </row>
    <row r="366" spans="2:22" hidden="1" x14ac:dyDescent="0.2">
      <c r="B366" s="191">
        <v>37288</v>
      </c>
      <c r="C366" s="192">
        <v>428762</v>
      </c>
      <c r="D366" s="194">
        <f t="shared" si="37"/>
        <v>2.4755977476314759</v>
      </c>
      <c r="E366" s="194">
        <f t="shared" si="38"/>
        <v>7.2057768231973061</v>
      </c>
      <c r="T366"/>
      <c r="U366" s="80"/>
      <c r="V366" s="1"/>
    </row>
    <row r="367" spans="2:22" hidden="1" x14ac:dyDescent="0.2">
      <c r="B367" s="191">
        <v>37316</v>
      </c>
      <c r="C367" s="192">
        <v>425627</v>
      </c>
      <c r="D367" s="194">
        <f t="shared" si="37"/>
        <v>-0.73117487090740318</v>
      </c>
      <c r="E367" s="194">
        <f t="shared" si="38"/>
        <v>7.3100321960099137</v>
      </c>
      <c r="T367"/>
      <c r="U367" s="80"/>
      <c r="V367" s="1"/>
    </row>
    <row r="368" spans="2:22" hidden="1" x14ac:dyDescent="0.2">
      <c r="B368" s="191">
        <v>37347</v>
      </c>
      <c r="C368" s="192">
        <v>430975</v>
      </c>
      <c r="D368" s="194">
        <f t="shared" si="37"/>
        <v>1.2564992352458844</v>
      </c>
      <c r="E368" s="194">
        <f t="shared" si="38"/>
        <v>6.5954505093876223</v>
      </c>
      <c r="T368"/>
      <c r="U368" s="80"/>
      <c r="V368" s="1"/>
    </row>
    <row r="369" spans="2:22" hidden="1" x14ac:dyDescent="0.2">
      <c r="B369" s="191">
        <v>37377</v>
      </c>
      <c r="C369" s="192">
        <v>429276</v>
      </c>
      <c r="D369" s="194">
        <f t="shared" si="37"/>
        <v>-0.39422240269157149</v>
      </c>
      <c r="E369" s="194">
        <f t="shared" si="38"/>
        <v>5.2696628386878439</v>
      </c>
      <c r="T369"/>
      <c r="U369" s="80"/>
      <c r="V369" s="1"/>
    </row>
    <row r="370" spans="2:22" hidden="1" x14ac:dyDescent="0.2">
      <c r="B370" s="191">
        <v>37408</v>
      </c>
      <c r="C370" s="192">
        <v>426870</v>
      </c>
      <c r="D370" s="194">
        <f t="shared" si="37"/>
        <v>-0.56047857322561712</v>
      </c>
      <c r="E370" s="194">
        <f t="shared" si="38"/>
        <v>4.8990745428005518</v>
      </c>
      <c r="T370"/>
      <c r="U370" s="80"/>
      <c r="V370" s="1"/>
    </row>
    <row r="371" spans="2:22" hidden="1" x14ac:dyDescent="0.2">
      <c r="B371" s="191">
        <v>37438</v>
      </c>
      <c r="C371" s="192">
        <v>425628</v>
      </c>
      <c r="D371" s="194">
        <f t="shared" si="37"/>
        <v>-0.290955091714105</v>
      </c>
      <c r="E371" s="194">
        <f t="shared" si="38"/>
        <v>4.8466201752419611</v>
      </c>
      <c r="T371"/>
      <c r="U371" s="80"/>
      <c r="V371" s="1"/>
    </row>
    <row r="372" spans="2:22" hidden="1" x14ac:dyDescent="0.2">
      <c r="B372" s="191">
        <v>37469</v>
      </c>
      <c r="C372" s="192">
        <v>441952</v>
      </c>
      <c r="D372" s="194">
        <f t="shared" si="37"/>
        <v>3.8352739951318995</v>
      </c>
      <c r="E372" s="194">
        <f t="shared" si="38"/>
        <v>5.2452098703104832</v>
      </c>
      <c r="T372"/>
      <c r="U372" s="80"/>
      <c r="V372" s="1"/>
    </row>
    <row r="373" spans="2:22" hidden="1" x14ac:dyDescent="0.2">
      <c r="B373" s="191">
        <v>37500</v>
      </c>
      <c r="C373" s="192">
        <v>442977</v>
      </c>
      <c r="D373" s="194">
        <f t="shared" si="37"/>
        <v>0.231925638983419</v>
      </c>
      <c r="E373" s="194">
        <f t="shared" si="38"/>
        <v>5.3297730180092353</v>
      </c>
      <c r="T373"/>
      <c r="U373" s="80"/>
      <c r="V373" s="1"/>
    </row>
    <row r="374" spans="2:22" hidden="1" x14ac:dyDescent="0.2">
      <c r="B374" s="191">
        <v>37530</v>
      </c>
      <c r="C374" s="192">
        <v>437686</v>
      </c>
      <c r="D374" s="194">
        <f t="shared" si="37"/>
        <v>-1.19441867184978</v>
      </c>
      <c r="E374" s="194">
        <f t="shared" si="38"/>
        <v>3.6401910431362516</v>
      </c>
      <c r="T374"/>
      <c r="U374" s="80"/>
      <c r="V374" s="1"/>
    </row>
    <row r="375" spans="2:22" hidden="1" x14ac:dyDescent="0.2">
      <c r="B375" s="191">
        <v>37561</v>
      </c>
      <c r="C375" s="192">
        <v>429914</v>
      </c>
      <c r="D375" s="194">
        <f t="shared" si="37"/>
        <v>-1.7757022157437068</v>
      </c>
      <c r="E375" s="194">
        <f t="shared" si="38"/>
        <v>0.87828594625162204</v>
      </c>
      <c r="T375"/>
      <c r="U375" s="80"/>
      <c r="V375" s="1"/>
    </row>
    <row r="376" spans="2:22" hidden="1" x14ac:dyDescent="0.2">
      <c r="B376" s="191">
        <v>37591</v>
      </c>
      <c r="C376" s="192">
        <v>414885</v>
      </c>
      <c r="D376" s="194">
        <f t="shared" si="37"/>
        <v>-3.4958154421581988</v>
      </c>
      <c r="E376" s="194">
        <f t="shared" si="38"/>
        <v>-2.9860518408530239</v>
      </c>
      <c r="T376"/>
      <c r="U376" s="80"/>
      <c r="V376" s="1"/>
    </row>
    <row r="377" spans="2:22" hidden="1" x14ac:dyDescent="0.2">
      <c r="B377" s="191">
        <v>37622</v>
      </c>
      <c r="C377" s="192">
        <v>419320</v>
      </c>
      <c r="D377" s="194">
        <f t="shared" si="37"/>
        <v>1.068970919652434</v>
      </c>
      <c r="E377" s="194">
        <f t="shared" si="38"/>
        <v>0.2189271613082093</v>
      </c>
      <c r="T377"/>
      <c r="U377" s="80"/>
      <c r="V377" s="1"/>
    </row>
    <row r="378" spans="2:22" hidden="1" x14ac:dyDescent="0.2">
      <c r="B378" s="191">
        <v>37653</v>
      </c>
      <c r="C378" s="192">
        <v>425528</v>
      </c>
      <c r="D378" s="194">
        <f t="shared" si="37"/>
        <v>1.4804922255079653</v>
      </c>
      <c r="E378" s="194">
        <f t="shared" si="38"/>
        <v>-0.75426460367290005</v>
      </c>
      <c r="T378"/>
      <c r="U378" s="80"/>
      <c r="V378" s="1"/>
    </row>
    <row r="379" spans="2:22" hidden="1" x14ac:dyDescent="0.2">
      <c r="B379" s="191">
        <v>37681</v>
      </c>
      <c r="C379" s="192">
        <v>416339</v>
      </c>
      <c r="D379" s="194">
        <f t="shared" si="37"/>
        <v>-2.1594348668007743</v>
      </c>
      <c r="E379" s="194">
        <f t="shared" si="38"/>
        <v>-2.1821923891106532</v>
      </c>
      <c r="T379"/>
      <c r="U379" s="80"/>
      <c r="V379" s="1"/>
    </row>
    <row r="380" spans="2:22" hidden="1" x14ac:dyDescent="0.2">
      <c r="B380" s="191">
        <v>37712</v>
      </c>
      <c r="C380" s="192">
        <v>418951</v>
      </c>
      <c r="D380" s="194">
        <f t="shared" si="37"/>
        <v>0.62737336641534902</v>
      </c>
      <c r="E380" s="194">
        <f t="shared" si="38"/>
        <v>-2.789953013515865</v>
      </c>
      <c r="T380"/>
      <c r="U380" s="80"/>
      <c r="V380" s="1"/>
    </row>
    <row r="381" spans="2:22" hidden="1" x14ac:dyDescent="0.2">
      <c r="B381" s="191">
        <v>37742</v>
      </c>
      <c r="C381" s="192">
        <v>435789</v>
      </c>
      <c r="D381" s="194">
        <f t="shared" si="37"/>
        <v>4.0190857642063156</v>
      </c>
      <c r="E381" s="194">
        <f t="shared" si="38"/>
        <v>1.517205713806502</v>
      </c>
      <c r="T381"/>
      <c r="U381" s="80"/>
      <c r="V381" s="1"/>
    </row>
    <row r="382" spans="2:22" hidden="1" x14ac:dyDescent="0.2">
      <c r="B382" s="191">
        <v>37773</v>
      </c>
      <c r="C382" s="192">
        <v>418412</v>
      </c>
      <c r="D382" s="194">
        <f t="shared" si="37"/>
        <v>-3.9874801796282147</v>
      </c>
      <c r="E382" s="194">
        <f t="shared" si="38"/>
        <v>-1.9813994893058777</v>
      </c>
      <c r="T382"/>
      <c r="U382" s="80"/>
      <c r="V382" s="1"/>
    </row>
    <row r="383" spans="2:22" hidden="1" x14ac:dyDescent="0.2">
      <c r="B383" s="191">
        <v>37803</v>
      </c>
      <c r="C383" s="192">
        <v>421858</v>
      </c>
      <c r="D383" s="194">
        <f t="shared" si="37"/>
        <v>0.82359014559811849</v>
      </c>
      <c r="E383" s="194">
        <f t="shared" si="38"/>
        <v>-0.88574999765053053</v>
      </c>
      <c r="T383"/>
      <c r="U383" s="80"/>
      <c r="V383" s="1"/>
    </row>
    <row r="384" spans="2:22" hidden="1" x14ac:dyDescent="0.2">
      <c r="B384" s="191">
        <v>37834</v>
      </c>
      <c r="C384" s="192">
        <v>418081</v>
      </c>
      <c r="D384" s="194">
        <f t="shared" si="37"/>
        <v>-0.89532496716904741</v>
      </c>
      <c r="E384" s="194">
        <f t="shared" si="38"/>
        <v>-5.4012652957787273</v>
      </c>
      <c r="T384"/>
      <c r="U384" s="80"/>
      <c r="V384" s="1"/>
    </row>
    <row r="385" spans="2:22" hidden="1" x14ac:dyDescent="0.2">
      <c r="B385" s="191">
        <v>37865</v>
      </c>
      <c r="C385" s="192">
        <v>436664</v>
      </c>
      <c r="D385" s="194">
        <f t="shared" si="37"/>
        <v>4.4448324606954159</v>
      </c>
      <c r="E385" s="194">
        <f t="shared" si="38"/>
        <v>-1.4251304243786924</v>
      </c>
      <c r="T385"/>
      <c r="U385" s="80"/>
      <c r="V385" s="1"/>
    </row>
    <row r="386" spans="2:22" hidden="1" x14ac:dyDescent="0.2">
      <c r="B386" s="191">
        <v>37895</v>
      </c>
      <c r="C386" s="192">
        <v>437379</v>
      </c>
      <c r="D386" s="194">
        <f t="shared" si="37"/>
        <v>0.16374145796310208</v>
      </c>
      <c r="E386" s="194">
        <f t="shared" si="38"/>
        <v>-7.0141608367642549E-2</v>
      </c>
      <c r="T386"/>
      <c r="U386" s="80"/>
      <c r="V386" s="1"/>
    </row>
    <row r="387" spans="2:22" hidden="1" x14ac:dyDescent="0.2">
      <c r="B387" s="191">
        <v>37926</v>
      </c>
      <c r="C387" s="192">
        <v>436047</v>
      </c>
      <c r="D387" s="194">
        <f t="shared" si="37"/>
        <v>-0.30454137029898554</v>
      </c>
      <c r="E387" s="194">
        <f t="shared" si="38"/>
        <v>1.4265643826439707</v>
      </c>
      <c r="T387"/>
      <c r="U387" s="80"/>
      <c r="V387" s="1"/>
    </row>
    <row r="388" spans="2:22" hidden="1" x14ac:dyDescent="0.2">
      <c r="B388" s="191">
        <v>37956</v>
      </c>
      <c r="C388" s="192">
        <v>432020</v>
      </c>
      <c r="D388" s="194">
        <f t="shared" si="37"/>
        <v>-0.92352429898611854</v>
      </c>
      <c r="E388" s="194">
        <f t="shared" si="38"/>
        <v>4.1300601371464376</v>
      </c>
      <c r="T388"/>
      <c r="U388" s="80"/>
      <c r="V388" s="1"/>
    </row>
    <row r="389" spans="2:22" hidden="1" x14ac:dyDescent="0.2">
      <c r="B389" s="191">
        <v>37987</v>
      </c>
      <c r="C389" s="192">
        <v>436811</v>
      </c>
      <c r="D389" s="194">
        <f t="shared" si="37"/>
        <v>1.1089764362760983</v>
      </c>
      <c r="E389" s="194">
        <f t="shared" si="38"/>
        <v>4.1712773061146615</v>
      </c>
      <c r="T389"/>
      <c r="U389" s="80"/>
      <c r="V389" s="1"/>
    </row>
    <row r="390" spans="2:22" hidden="1" x14ac:dyDescent="0.2">
      <c r="B390" s="191">
        <v>38018</v>
      </c>
      <c r="C390" s="192">
        <v>447391</v>
      </c>
      <c r="D390" s="194">
        <f t="shared" si="37"/>
        <v>2.42210017604868</v>
      </c>
      <c r="E390" s="194">
        <f t="shared" si="38"/>
        <v>5.1378522682408683</v>
      </c>
      <c r="T390"/>
      <c r="U390" s="80"/>
      <c r="V390" s="1"/>
    </row>
    <row r="391" spans="2:22" hidden="1" x14ac:dyDescent="0.2">
      <c r="B391" s="191">
        <v>38047</v>
      </c>
      <c r="C391" s="192">
        <v>442391</v>
      </c>
      <c r="D391" s="194">
        <f t="shared" si="37"/>
        <v>-1.1175906533658477</v>
      </c>
      <c r="E391" s="194">
        <f t="shared" si="38"/>
        <v>6.2574008200048521</v>
      </c>
      <c r="T391"/>
      <c r="U391" s="80"/>
      <c r="V391" s="1"/>
    </row>
    <row r="392" spans="2:22" hidden="1" x14ac:dyDescent="0.2">
      <c r="B392" s="191">
        <v>38078</v>
      </c>
      <c r="C392" s="192">
        <v>462426</v>
      </c>
      <c r="D392" s="194">
        <f t="shared" si="37"/>
        <v>4.5287991844318709</v>
      </c>
      <c r="E392" s="194">
        <f t="shared" si="38"/>
        <v>10.377108540139538</v>
      </c>
      <c r="T392"/>
      <c r="U392" s="80"/>
      <c r="V392" s="1"/>
    </row>
    <row r="393" spans="2:22" hidden="1" x14ac:dyDescent="0.2">
      <c r="B393" s="191">
        <v>38108</v>
      </c>
      <c r="C393" s="192">
        <v>467877</v>
      </c>
      <c r="D393" s="194">
        <f t="shared" si="37"/>
        <v>1.1787831999065796</v>
      </c>
      <c r="E393" s="194">
        <f t="shared" si="38"/>
        <v>7.3631964092714597</v>
      </c>
      <c r="T393"/>
      <c r="U393" s="80"/>
      <c r="V393" s="1"/>
    </row>
    <row r="394" spans="2:22" hidden="1" x14ac:dyDescent="0.2">
      <c r="B394" s="191">
        <v>38139</v>
      </c>
      <c r="C394" s="192">
        <v>460018</v>
      </c>
      <c r="D394" s="194">
        <f t="shared" si="37"/>
        <v>-1.6797149678227399</v>
      </c>
      <c r="E394" s="194">
        <f t="shared" si="38"/>
        <v>9.9437874630746723</v>
      </c>
      <c r="T394"/>
      <c r="U394" s="80"/>
      <c r="V394" s="1"/>
    </row>
    <row r="395" spans="2:22" hidden="1" x14ac:dyDescent="0.2">
      <c r="B395" s="191">
        <v>38169</v>
      </c>
      <c r="C395" s="192">
        <v>464117</v>
      </c>
      <c r="D395" s="194">
        <f t="shared" si="37"/>
        <v>0.89105208926607216</v>
      </c>
      <c r="E395" s="194">
        <f t="shared" si="38"/>
        <v>10.017351810324801</v>
      </c>
      <c r="T395"/>
      <c r="U395" s="80"/>
      <c r="V395" s="1"/>
    </row>
    <row r="396" spans="2:22" hidden="1" x14ac:dyDescent="0.2">
      <c r="B396" s="191">
        <v>38200</v>
      </c>
      <c r="C396" s="192">
        <v>483335</v>
      </c>
      <c r="D396" s="194">
        <f t="shared" si="37"/>
        <v>4.1407662292051359</v>
      </c>
      <c r="E396" s="194">
        <f t="shared" si="38"/>
        <v>15.60798027176552</v>
      </c>
      <c r="T396"/>
      <c r="U396" s="80"/>
      <c r="V396" s="1"/>
    </row>
    <row r="397" spans="2:22" hidden="1" x14ac:dyDescent="0.2">
      <c r="B397" s="191">
        <v>38231</v>
      </c>
      <c r="C397" s="192">
        <v>474536</v>
      </c>
      <c r="D397" s="194">
        <f t="shared" si="37"/>
        <v>-1.8204764811155825</v>
      </c>
      <c r="E397" s="194">
        <f t="shared" si="38"/>
        <v>8.6730300643057365</v>
      </c>
      <c r="T397"/>
      <c r="U397" s="80"/>
      <c r="V397" s="1"/>
    </row>
    <row r="398" spans="2:22" hidden="1" x14ac:dyDescent="0.2">
      <c r="B398" s="191">
        <v>38261</v>
      </c>
      <c r="C398" s="192">
        <v>473697</v>
      </c>
      <c r="D398" s="194">
        <f t="shared" si="37"/>
        <v>-0.17680428882107996</v>
      </c>
      <c r="E398" s="194">
        <f t="shared" si="38"/>
        <v>8.3035536685574751</v>
      </c>
      <c r="T398"/>
      <c r="U398" s="80"/>
      <c r="V398" s="1"/>
    </row>
    <row r="399" spans="2:22" hidden="1" x14ac:dyDescent="0.2">
      <c r="B399" s="191">
        <v>38292</v>
      </c>
      <c r="C399" s="192">
        <v>473358</v>
      </c>
      <c r="D399" s="194">
        <f t="shared" si="37"/>
        <v>-7.1564734418837359E-2</v>
      </c>
      <c r="E399" s="194">
        <f t="shared" si="38"/>
        <v>8.5566464165560134</v>
      </c>
      <c r="T399"/>
      <c r="U399" s="80"/>
      <c r="V399" s="1"/>
    </row>
    <row r="400" spans="2:22" hidden="1" x14ac:dyDescent="0.2">
      <c r="B400" s="191">
        <v>38322</v>
      </c>
      <c r="C400" s="192">
        <v>461419</v>
      </c>
      <c r="D400" s="194">
        <f t="shared" si="37"/>
        <v>-2.5221925054609828</v>
      </c>
      <c r="E400" s="194">
        <f t="shared" si="38"/>
        <v>6.8050090273598443</v>
      </c>
      <c r="T400"/>
      <c r="U400" s="80"/>
      <c r="V400" s="1"/>
    </row>
    <row r="401" spans="2:22" x14ac:dyDescent="0.2">
      <c r="B401" s="58">
        <v>38353</v>
      </c>
      <c r="C401" s="20">
        <v>462432</v>
      </c>
      <c r="D401" s="7">
        <f t="shared" si="37"/>
        <v>0.2195401576441369</v>
      </c>
      <c r="E401" s="7">
        <f t="shared" si="38"/>
        <v>5.8654658422063548</v>
      </c>
      <c r="T401"/>
      <c r="U401" s="80"/>
      <c r="V401" s="1"/>
    </row>
    <row r="402" spans="2:22" x14ac:dyDescent="0.2">
      <c r="B402" s="58">
        <v>38384</v>
      </c>
      <c r="C402" s="20">
        <v>477630</v>
      </c>
      <c r="D402" s="7">
        <f t="shared" si="37"/>
        <v>3.2865372638571726</v>
      </c>
      <c r="E402" s="7">
        <f t="shared" si="38"/>
        <v>6.7589647534259738</v>
      </c>
      <c r="T402"/>
      <c r="U402" s="80"/>
      <c r="V402" s="1"/>
    </row>
    <row r="403" spans="2:22" x14ac:dyDescent="0.2">
      <c r="B403" s="58">
        <v>38412</v>
      </c>
      <c r="C403" s="20">
        <v>470836</v>
      </c>
      <c r="D403" s="7">
        <f t="shared" si="37"/>
        <v>-1.4224399639888616</v>
      </c>
      <c r="E403" s="7">
        <f t="shared" si="38"/>
        <v>6.4298324332999535</v>
      </c>
      <c r="T403"/>
      <c r="U403" s="80"/>
      <c r="V403" s="1"/>
    </row>
    <row r="404" spans="2:22" x14ac:dyDescent="0.2">
      <c r="B404" s="58">
        <v>38443</v>
      </c>
      <c r="C404" s="20">
        <v>484923</v>
      </c>
      <c r="D404" s="7">
        <f t="shared" si="37"/>
        <v>2.9919122581960598</v>
      </c>
      <c r="E404" s="7">
        <f t="shared" si="38"/>
        <v>4.8649946153546733</v>
      </c>
      <c r="T404"/>
      <c r="U404" s="80"/>
      <c r="V404" s="1"/>
    </row>
    <row r="405" spans="2:22" x14ac:dyDescent="0.2">
      <c r="B405" s="58">
        <v>38473</v>
      </c>
      <c r="C405" s="20">
        <v>495826</v>
      </c>
      <c r="D405" s="7">
        <f t="shared" si="37"/>
        <v>2.2483981993017448</v>
      </c>
      <c r="E405" s="7">
        <f t="shared" si="38"/>
        <v>5.9735785259801188</v>
      </c>
      <c r="T405"/>
      <c r="U405" s="80"/>
      <c r="V405" s="1"/>
    </row>
    <row r="406" spans="2:22" x14ac:dyDescent="0.2">
      <c r="B406" s="58">
        <v>38504</v>
      </c>
      <c r="C406" s="20">
        <v>485593</v>
      </c>
      <c r="D406" s="7">
        <f t="shared" ref="D406:D469" si="39">(C406-C405)/C405*100</f>
        <v>-2.0638288431828906</v>
      </c>
      <c r="E406" s="7">
        <f t="shared" si="38"/>
        <v>5.5595650604976328</v>
      </c>
      <c r="T406"/>
      <c r="U406" s="80"/>
      <c r="V406" s="1"/>
    </row>
    <row r="407" spans="2:22" x14ac:dyDescent="0.2">
      <c r="B407" s="58">
        <v>38534</v>
      </c>
      <c r="C407" s="20">
        <v>483988</v>
      </c>
      <c r="D407" s="7">
        <f t="shared" si="39"/>
        <v>-0.3305237101852786</v>
      </c>
      <c r="E407" s="7">
        <f t="shared" si="38"/>
        <v>4.281463510278658</v>
      </c>
      <c r="T407"/>
      <c r="U407" s="80"/>
      <c r="V407" s="1"/>
    </row>
    <row r="408" spans="2:22" x14ac:dyDescent="0.2">
      <c r="B408" s="58">
        <v>38565</v>
      </c>
      <c r="C408" s="20">
        <v>496681</v>
      </c>
      <c r="D408" s="7">
        <f t="shared" si="39"/>
        <v>2.6225856839425772</v>
      </c>
      <c r="E408" s="7">
        <f t="shared" si="38"/>
        <v>2.7612318578211799</v>
      </c>
      <c r="T408"/>
      <c r="U408" s="80"/>
      <c r="V408" s="1"/>
    </row>
    <row r="409" spans="2:22" x14ac:dyDescent="0.2">
      <c r="B409" s="58">
        <v>38596</v>
      </c>
      <c r="C409" s="20">
        <v>486980</v>
      </c>
      <c r="D409" s="7">
        <f t="shared" si="39"/>
        <v>-1.9531651100001812</v>
      </c>
      <c r="E409" s="7">
        <f t="shared" si="38"/>
        <v>2.6223510966502017</v>
      </c>
      <c r="T409"/>
      <c r="U409" s="80"/>
      <c r="V409" s="1"/>
    </row>
    <row r="410" spans="2:22" x14ac:dyDescent="0.2">
      <c r="B410" s="58">
        <v>38626</v>
      </c>
      <c r="C410" s="20">
        <v>489139</v>
      </c>
      <c r="D410" s="7">
        <f t="shared" si="39"/>
        <v>0.44334469588073433</v>
      </c>
      <c r="E410" s="7">
        <f t="shared" si="38"/>
        <v>3.2598897607542372</v>
      </c>
      <c r="T410"/>
      <c r="U410" s="80"/>
      <c r="V410" s="1"/>
    </row>
    <row r="411" spans="2:22" x14ac:dyDescent="0.2">
      <c r="B411" s="58">
        <v>38657</v>
      </c>
      <c r="C411" s="20">
        <v>485833</v>
      </c>
      <c r="D411" s="7">
        <f t="shared" si="39"/>
        <v>-0.67588149789732566</v>
      </c>
      <c r="E411" s="7">
        <f t="shared" si="38"/>
        <v>2.6354260411781358</v>
      </c>
      <c r="T411"/>
      <c r="U411" s="80"/>
      <c r="V411" s="1"/>
    </row>
    <row r="412" spans="2:22" x14ac:dyDescent="0.2">
      <c r="B412" s="58">
        <v>38687</v>
      </c>
      <c r="C412" s="20">
        <v>474499</v>
      </c>
      <c r="D412" s="7">
        <f t="shared" si="39"/>
        <v>-2.3329003999316638</v>
      </c>
      <c r="E412" s="7">
        <f t="shared" si="38"/>
        <v>2.8347337235787862</v>
      </c>
      <c r="T412"/>
      <c r="U412" s="80"/>
      <c r="V412" s="1"/>
    </row>
    <row r="413" spans="2:22" x14ac:dyDescent="0.2">
      <c r="B413" s="58">
        <v>38718</v>
      </c>
      <c r="C413" s="20">
        <v>469467</v>
      </c>
      <c r="D413" s="7">
        <f t="shared" si="39"/>
        <v>-1.0604869557153966</v>
      </c>
      <c r="E413" s="7">
        <f t="shared" si="38"/>
        <v>1.5213047539962632</v>
      </c>
      <c r="T413"/>
      <c r="U413" s="80"/>
      <c r="V413" s="1"/>
    </row>
    <row r="414" spans="2:22" x14ac:dyDescent="0.2">
      <c r="B414" s="58">
        <v>38749</v>
      </c>
      <c r="C414" s="20">
        <v>477122</v>
      </c>
      <c r="D414" s="7">
        <f t="shared" si="39"/>
        <v>1.6305725429050393</v>
      </c>
      <c r="E414" s="7">
        <f t="shared" si="38"/>
        <v>-0.10635847832003852</v>
      </c>
      <c r="T414"/>
      <c r="U414" s="80"/>
      <c r="V414" s="1"/>
    </row>
    <row r="415" spans="2:22" x14ac:dyDescent="0.2">
      <c r="B415" s="58">
        <v>38777</v>
      </c>
      <c r="C415" s="20">
        <v>470373</v>
      </c>
      <c r="D415" s="7">
        <f t="shared" si="39"/>
        <v>-1.4145229102829047</v>
      </c>
      <c r="E415" s="7">
        <f t="shared" si="38"/>
        <v>-9.8335726240134563E-2</v>
      </c>
      <c r="T415"/>
      <c r="U415" s="80"/>
      <c r="V415" s="1"/>
    </row>
    <row r="416" spans="2:22" x14ac:dyDescent="0.2">
      <c r="B416" s="58">
        <v>38808</v>
      </c>
      <c r="C416" s="20">
        <v>484253</v>
      </c>
      <c r="D416" s="7">
        <f t="shared" si="39"/>
        <v>2.9508496448563162</v>
      </c>
      <c r="E416" s="7">
        <f t="shared" si="38"/>
        <v>-0.13816626557205991</v>
      </c>
      <c r="T416"/>
      <c r="U416" s="80"/>
      <c r="V416" s="1"/>
    </row>
    <row r="417" spans="2:22" x14ac:dyDescent="0.2">
      <c r="B417" s="58">
        <v>38838</v>
      </c>
      <c r="C417" s="20">
        <v>495811</v>
      </c>
      <c r="D417" s="7">
        <f t="shared" si="39"/>
        <v>2.3867688997280347</v>
      </c>
      <c r="E417" s="7">
        <f t="shared" ref="E417:E459" si="40">(C417-C405)/C405*100</f>
        <v>-3.0252548272982861E-3</v>
      </c>
      <c r="T417"/>
      <c r="U417" s="80"/>
      <c r="V417" s="1"/>
    </row>
    <row r="418" spans="2:22" x14ac:dyDescent="0.2">
      <c r="B418" s="58">
        <v>38869</v>
      </c>
      <c r="C418" s="20">
        <v>488608</v>
      </c>
      <c r="D418" s="7">
        <f t="shared" si="39"/>
        <v>-1.4527713181030675</v>
      </c>
      <c r="E418" s="7">
        <f t="shared" si="40"/>
        <v>0.62089033408636451</v>
      </c>
      <c r="T418"/>
      <c r="U418" s="80"/>
      <c r="V418" s="1"/>
    </row>
    <row r="419" spans="2:22" x14ac:dyDescent="0.2">
      <c r="B419" s="58">
        <v>38899</v>
      </c>
      <c r="C419" s="20">
        <v>492200</v>
      </c>
      <c r="D419" s="7">
        <f t="shared" si="39"/>
        <v>0.73514964961687079</v>
      </c>
      <c r="E419" s="7">
        <f t="shared" si="40"/>
        <v>1.6967362827177535</v>
      </c>
      <c r="T419"/>
      <c r="U419" s="80"/>
      <c r="V419" s="1"/>
    </row>
    <row r="420" spans="2:22" x14ac:dyDescent="0.2">
      <c r="B420" s="58">
        <v>38930</v>
      </c>
      <c r="C420" s="20">
        <v>499788</v>
      </c>
      <c r="D420" s="7">
        <f t="shared" si="39"/>
        <v>1.5416497358797236</v>
      </c>
      <c r="E420" s="7">
        <f t="shared" si="40"/>
        <v>0.62555241694367214</v>
      </c>
      <c r="T420"/>
      <c r="U420" s="80"/>
      <c r="V420" s="1"/>
    </row>
    <row r="421" spans="2:22" x14ac:dyDescent="0.2">
      <c r="B421" s="58">
        <v>38961</v>
      </c>
      <c r="C421" s="20">
        <v>495949</v>
      </c>
      <c r="D421" s="7">
        <f t="shared" si="39"/>
        <v>-0.76812568529056313</v>
      </c>
      <c r="E421" s="7">
        <f t="shared" si="40"/>
        <v>1.8417594151710541</v>
      </c>
      <c r="T421"/>
      <c r="U421" s="80"/>
      <c r="V421" s="1"/>
    </row>
    <row r="422" spans="2:22" x14ac:dyDescent="0.2">
      <c r="B422" s="58">
        <v>38991</v>
      </c>
      <c r="C422" s="20">
        <v>496502</v>
      </c>
      <c r="D422" s="7">
        <f t="shared" si="39"/>
        <v>0.11150340055126637</v>
      </c>
      <c r="E422" s="7">
        <f t="shared" si="40"/>
        <v>1.5052980850024227</v>
      </c>
      <c r="T422"/>
      <c r="U422" s="80"/>
      <c r="V422" s="1"/>
    </row>
    <row r="423" spans="2:22" x14ac:dyDescent="0.2">
      <c r="B423" s="58">
        <v>39022</v>
      </c>
      <c r="C423" s="20">
        <v>500443</v>
      </c>
      <c r="D423" s="7">
        <f t="shared" si="39"/>
        <v>0.79375309666426319</v>
      </c>
      <c r="E423" s="7">
        <f t="shared" si="40"/>
        <v>3.0072061799013241</v>
      </c>
      <c r="T423"/>
      <c r="U423" s="80"/>
      <c r="V423" s="1"/>
    </row>
    <row r="424" spans="2:22" x14ac:dyDescent="0.2">
      <c r="B424" s="58">
        <v>39052</v>
      </c>
      <c r="C424" s="20">
        <v>476911</v>
      </c>
      <c r="D424" s="7">
        <f t="shared" si="39"/>
        <v>-4.7022338208347403</v>
      </c>
      <c r="E424" s="7">
        <f t="shared" si="40"/>
        <v>0.50832562344704624</v>
      </c>
      <c r="T424"/>
      <c r="U424" s="80"/>
      <c r="V424" s="1"/>
    </row>
    <row r="425" spans="2:22" x14ac:dyDescent="0.2">
      <c r="B425" s="58">
        <v>39083</v>
      </c>
      <c r="C425" s="20">
        <v>481070</v>
      </c>
      <c r="D425" s="7">
        <f t="shared" si="39"/>
        <v>0.87207047017158335</v>
      </c>
      <c r="E425" s="7">
        <f t="shared" si="40"/>
        <v>2.4715262201603094</v>
      </c>
      <c r="T425"/>
      <c r="U425" s="80"/>
      <c r="V425" s="1"/>
    </row>
    <row r="426" spans="2:22" x14ac:dyDescent="0.2">
      <c r="B426" s="58">
        <v>39114</v>
      </c>
      <c r="C426" s="20">
        <v>491735</v>
      </c>
      <c r="D426" s="7">
        <f t="shared" si="39"/>
        <v>2.2169330866609847</v>
      </c>
      <c r="E426" s="7">
        <f t="shared" si="40"/>
        <v>3.0627386706125477</v>
      </c>
      <c r="T426"/>
      <c r="U426" s="80"/>
      <c r="V426" s="1"/>
    </row>
    <row r="427" spans="2:22" x14ac:dyDescent="0.2">
      <c r="B427" s="58">
        <v>39142</v>
      </c>
      <c r="C427" s="20">
        <v>476749</v>
      </c>
      <c r="D427" s="7">
        <f t="shared" si="39"/>
        <v>-3.0475764385288824</v>
      </c>
      <c r="E427" s="7">
        <f t="shared" si="40"/>
        <v>1.3555199809512875</v>
      </c>
      <c r="T427"/>
      <c r="U427" s="80"/>
      <c r="V427" s="1"/>
    </row>
    <row r="428" spans="2:22" x14ac:dyDescent="0.2">
      <c r="B428" s="58">
        <v>39173</v>
      </c>
      <c r="C428" s="20">
        <v>489380</v>
      </c>
      <c r="D428" s="7">
        <f t="shared" si="39"/>
        <v>2.6494025157892307</v>
      </c>
      <c r="E428" s="7">
        <f t="shared" si="40"/>
        <v>1.0587440862524342</v>
      </c>
      <c r="T428"/>
      <c r="U428" s="80"/>
      <c r="V428" s="1"/>
    </row>
    <row r="429" spans="2:22" x14ac:dyDescent="0.2">
      <c r="B429" s="58">
        <v>39203</v>
      </c>
      <c r="C429" s="20">
        <v>499074</v>
      </c>
      <c r="D429" s="7">
        <f t="shared" si="39"/>
        <v>1.9808737586333729</v>
      </c>
      <c r="E429" s="7">
        <f t="shared" si="40"/>
        <v>0.65811367638071772</v>
      </c>
      <c r="T429"/>
      <c r="U429" s="80"/>
      <c r="V429" s="1"/>
    </row>
    <row r="430" spans="2:22" x14ac:dyDescent="0.2">
      <c r="B430" s="58">
        <v>39234</v>
      </c>
      <c r="C430" s="20">
        <v>480550</v>
      </c>
      <c r="D430" s="7">
        <f t="shared" si="39"/>
        <v>-3.7116740202855687</v>
      </c>
      <c r="E430" s="7">
        <f t="shared" si="40"/>
        <v>-1.6491747986115659</v>
      </c>
      <c r="T430"/>
      <c r="U430" s="80"/>
      <c r="V430" s="1"/>
    </row>
    <row r="431" spans="2:22" x14ac:dyDescent="0.2">
      <c r="B431" s="58">
        <v>39264</v>
      </c>
      <c r="C431" s="20">
        <v>493710</v>
      </c>
      <c r="D431" s="7">
        <f t="shared" si="39"/>
        <v>2.7385287691187181</v>
      </c>
      <c r="E431" s="7">
        <f t="shared" si="40"/>
        <v>0.30678585940674519</v>
      </c>
      <c r="T431"/>
      <c r="U431" s="80"/>
      <c r="V431" s="1"/>
    </row>
    <row r="432" spans="2:22" x14ac:dyDescent="0.2">
      <c r="B432" s="58">
        <v>39295</v>
      </c>
      <c r="C432" s="20">
        <v>499507</v>
      </c>
      <c r="D432" s="7">
        <f t="shared" si="39"/>
        <v>1.1741710720868526</v>
      </c>
      <c r="E432" s="7">
        <f t="shared" si="40"/>
        <v>-5.622383890769686E-2</v>
      </c>
      <c r="T432"/>
      <c r="U432" s="80"/>
      <c r="V432" s="1"/>
    </row>
    <row r="433" spans="2:22" x14ac:dyDescent="0.2">
      <c r="B433" s="58">
        <v>39326</v>
      </c>
      <c r="C433" s="20">
        <v>480744</v>
      </c>
      <c r="D433" s="7">
        <f t="shared" si="39"/>
        <v>-3.7563037154634471</v>
      </c>
      <c r="E433" s="7">
        <f t="shared" si="40"/>
        <v>-3.0658394310705335</v>
      </c>
      <c r="T433"/>
      <c r="U433" s="80"/>
      <c r="V433" s="1"/>
    </row>
    <row r="434" spans="2:22" x14ac:dyDescent="0.2">
      <c r="B434" s="58">
        <v>39356</v>
      </c>
      <c r="C434" s="20">
        <v>483340</v>
      </c>
      <c r="D434" s="7">
        <f t="shared" si="39"/>
        <v>0.53999633900787114</v>
      </c>
      <c r="E434" s="7">
        <f t="shared" si="40"/>
        <v>-2.650946018344337</v>
      </c>
      <c r="T434"/>
      <c r="U434" s="80"/>
      <c r="V434" s="1"/>
    </row>
    <row r="435" spans="2:22" x14ac:dyDescent="0.2">
      <c r="B435" s="58">
        <v>39387</v>
      </c>
      <c r="C435" s="20">
        <v>494210</v>
      </c>
      <c r="D435" s="7">
        <f t="shared" si="39"/>
        <v>2.2489344974552075</v>
      </c>
      <c r="E435" s="7">
        <f t="shared" si="40"/>
        <v>-1.2454964901097627</v>
      </c>
      <c r="T435"/>
      <c r="U435" s="80"/>
      <c r="V435" s="1"/>
    </row>
    <row r="436" spans="2:22" x14ac:dyDescent="0.2">
      <c r="B436" s="58">
        <v>39417</v>
      </c>
      <c r="C436" s="20">
        <v>467450</v>
      </c>
      <c r="D436" s="7">
        <f t="shared" si="39"/>
        <v>-5.4147022520790751</v>
      </c>
      <c r="E436" s="7">
        <f t="shared" si="40"/>
        <v>-1.9838082996617816</v>
      </c>
      <c r="T436"/>
      <c r="U436" s="80"/>
      <c r="V436" s="1"/>
    </row>
    <row r="437" spans="2:22" x14ac:dyDescent="0.2">
      <c r="B437" s="58">
        <v>39448</v>
      </c>
      <c r="C437" s="20">
        <v>476073</v>
      </c>
      <c r="D437" s="7">
        <f t="shared" si="39"/>
        <v>1.8446892715798482</v>
      </c>
      <c r="E437" s="7">
        <f t="shared" si="40"/>
        <v>-1.0387261729062298</v>
      </c>
      <c r="T437"/>
      <c r="U437" s="80"/>
      <c r="V437" s="1"/>
    </row>
    <row r="438" spans="2:22" x14ac:dyDescent="0.2">
      <c r="B438" s="58">
        <v>39479</v>
      </c>
      <c r="C438" s="20">
        <v>494581</v>
      </c>
      <c r="D438" s="7">
        <f t="shared" si="39"/>
        <v>3.8876390805611747</v>
      </c>
      <c r="E438" s="7">
        <f t="shared" si="40"/>
        <v>0.57876701882111303</v>
      </c>
      <c r="T438"/>
      <c r="U438" s="80"/>
      <c r="V438" s="1"/>
    </row>
    <row r="439" spans="2:22" x14ac:dyDescent="0.2">
      <c r="B439" s="58">
        <v>39508</v>
      </c>
      <c r="C439" s="20">
        <v>478067</v>
      </c>
      <c r="D439" s="7">
        <f t="shared" si="39"/>
        <v>-3.3389879514174625</v>
      </c>
      <c r="E439" s="7">
        <f t="shared" si="40"/>
        <v>0.27645574505662307</v>
      </c>
      <c r="T439"/>
      <c r="U439" s="80"/>
      <c r="V439" s="1"/>
    </row>
    <row r="440" spans="2:22" x14ac:dyDescent="0.2">
      <c r="B440" s="58">
        <v>39539</v>
      </c>
      <c r="C440" s="20">
        <v>495590</v>
      </c>
      <c r="D440" s="7">
        <f t="shared" si="39"/>
        <v>3.6653858141222884</v>
      </c>
      <c r="E440" s="7">
        <f t="shared" si="40"/>
        <v>1.2689525522089173</v>
      </c>
      <c r="T440"/>
      <c r="U440" s="80"/>
      <c r="V440" s="1"/>
    </row>
    <row r="441" spans="2:22" x14ac:dyDescent="0.2">
      <c r="B441" s="58">
        <v>39569</v>
      </c>
      <c r="C441" s="20">
        <v>507235</v>
      </c>
      <c r="D441" s="7">
        <f t="shared" si="39"/>
        <v>2.3497245707136947</v>
      </c>
      <c r="E441" s="7">
        <f t="shared" si="40"/>
        <v>1.6352284430765778</v>
      </c>
      <c r="T441"/>
      <c r="U441" s="80"/>
      <c r="V441" s="1"/>
    </row>
    <row r="442" spans="2:22" x14ac:dyDescent="0.2">
      <c r="B442" s="58">
        <v>39600</v>
      </c>
      <c r="C442" s="20">
        <v>485872</v>
      </c>
      <c r="D442" s="7">
        <f t="shared" si="39"/>
        <v>-4.21165731859986</v>
      </c>
      <c r="E442" s="7">
        <f t="shared" si="40"/>
        <v>1.1074810113411715</v>
      </c>
      <c r="T442"/>
      <c r="U442" s="80"/>
      <c r="V442" s="1"/>
    </row>
    <row r="443" spans="2:22" x14ac:dyDescent="0.2">
      <c r="B443" s="58">
        <v>39630</v>
      </c>
      <c r="C443" s="20">
        <v>499815</v>
      </c>
      <c r="D443" s="7">
        <f t="shared" si="39"/>
        <v>2.8696858431850365</v>
      </c>
      <c r="E443" s="7">
        <f t="shared" si="40"/>
        <v>1.236555872880841</v>
      </c>
      <c r="T443"/>
      <c r="U443" s="80"/>
      <c r="V443" s="1"/>
    </row>
    <row r="444" spans="2:22" x14ac:dyDescent="0.2">
      <c r="B444" s="58">
        <v>39661</v>
      </c>
      <c r="C444" s="20">
        <v>501838</v>
      </c>
      <c r="D444" s="7">
        <f t="shared" si="39"/>
        <v>0.40474975741024183</v>
      </c>
      <c r="E444" s="7">
        <f t="shared" si="40"/>
        <v>0.46666012688510877</v>
      </c>
      <c r="T444"/>
      <c r="U444" s="80"/>
      <c r="V444" s="1"/>
    </row>
    <row r="445" spans="2:22" x14ac:dyDescent="0.2">
      <c r="B445" s="58">
        <v>39692</v>
      </c>
      <c r="C445" s="20">
        <v>503184</v>
      </c>
      <c r="D445" s="7">
        <f t="shared" si="39"/>
        <v>0.26821404516995523</v>
      </c>
      <c r="E445" s="7">
        <f t="shared" si="40"/>
        <v>4.6677649643053263</v>
      </c>
      <c r="T445"/>
      <c r="U445" s="80"/>
      <c r="V445" s="1"/>
    </row>
    <row r="446" spans="2:22" x14ac:dyDescent="0.2">
      <c r="B446" s="58">
        <v>39722</v>
      </c>
      <c r="C446" s="20">
        <v>531475</v>
      </c>
      <c r="D446" s="7">
        <f t="shared" si="39"/>
        <v>5.6223965785875549</v>
      </c>
      <c r="E446" s="7">
        <f t="shared" si="40"/>
        <v>9.9588281540944266</v>
      </c>
      <c r="T446"/>
      <c r="U446" s="80"/>
      <c r="V446" s="1"/>
    </row>
    <row r="447" spans="2:22" x14ac:dyDescent="0.2">
      <c r="B447" s="58">
        <v>39753</v>
      </c>
      <c r="C447" s="20">
        <v>543117</v>
      </c>
      <c r="D447" s="7">
        <f t="shared" si="39"/>
        <v>2.1905075497436379</v>
      </c>
      <c r="E447" s="7">
        <f t="shared" si="40"/>
        <v>9.8959956293883167</v>
      </c>
      <c r="T447"/>
      <c r="U447" s="80"/>
      <c r="V447" s="1"/>
    </row>
    <row r="448" spans="2:22" x14ac:dyDescent="0.2">
      <c r="B448" s="58">
        <v>39783</v>
      </c>
      <c r="C448" s="20">
        <v>525896</v>
      </c>
      <c r="D448" s="7">
        <f t="shared" si="39"/>
        <v>-3.1707716753480373</v>
      </c>
      <c r="E448" s="7">
        <f t="shared" si="40"/>
        <v>12.503155417691733</v>
      </c>
      <c r="T448"/>
      <c r="U448" s="80"/>
      <c r="V448" s="1"/>
    </row>
    <row r="449" spans="2:22" x14ac:dyDescent="0.2">
      <c r="B449" s="58">
        <v>39814</v>
      </c>
      <c r="C449" s="20">
        <v>538632</v>
      </c>
      <c r="D449" s="7">
        <f t="shared" si="39"/>
        <v>2.4217716050321738</v>
      </c>
      <c r="E449" s="7">
        <f t="shared" si="40"/>
        <v>13.140631793863546</v>
      </c>
      <c r="T449"/>
      <c r="U449" s="80"/>
      <c r="V449" s="1"/>
    </row>
    <row r="450" spans="2:22" x14ac:dyDescent="0.2">
      <c r="B450" s="58">
        <v>39845</v>
      </c>
      <c r="C450" s="20">
        <v>544638</v>
      </c>
      <c r="D450" s="7">
        <f t="shared" si="39"/>
        <v>1.1150470079757608</v>
      </c>
      <c r="E450" s="7">
        <f t="shared" si="40"/>
        <v>10.121092399424967</v>
      </c>
      <c r="T450"/>
      <c r="U450" s="80"/>
      <c r="V450" s="1"/>
    </row>
    <row r="451" spans="2:22" x14ac:dyDescent="0.2">
      <c r="B451" s="58">
        <v>39873</v>
      </c>
      <c r="C451" s="20">
        <v>525610</v>
      </c>
      <c r="D451" s="7">
        <f t="shared" si="39"/>
        <v>-3.4936967306724833</v>
      </c>
      <c r="E451" s="7">
        <f t="shared" si="40"/>
        <v>9.9448403675635433</v>
      </c>
      <c r="T451"/>
      <c r="U451" s="80"/>
      <c r="V451" s="1"/>
    </row>
    <row r="452" spans="2:22" x14ac:dyDescent="0.2">
      <c r="B452" s="58">
        <v>39904</v>
      </c>
      <c r="C452" s="20">
        <v>553347</v>
      </c>
      <c r="D452" s="7">
        <f t="shared" si="39"/>
        <v>5.2771065999505335</v>
      </c>
      <c r="E452" s="7">
        <f t="shared" si="40"/>
        <v>11.654189955406686</v>
      </c>
      <c r="T452"/>
      <c r="U452" s="80"/>
      <c r="V452" s="1"/>
    </row>
    <row r="453" spans="2:22" x14ac:dyDescent="0.2">
      <c r="B453" s="58">
        <v>39934</v>
      </c>
      <c r="C453" s="20">
        <v>573211</v>
      </c>
      <c r="D453" s="7">
        <f t="shared" si="39"/>
        <v>3.5897908545632311</v>
      </c>
      <c r="E453" s="7">
        <f t="shared" si="40"/>
        <v>13.006988871036107</v>
      </c>
      <c r="T453"/>
      <c r="U453" s="80"/>
      <c r="V453" s="1"/>
    </row>
    <row r="454" spans="2:22" x14ac:dyDescent="0.2">
      <c r="B454" s="58">
        <v>39965</v>
      </c>
      <c r="C454" s="20">
        <v>570469</v>
      </c>
      <c r="D454" s="7">
        <f t="shared" si="39"/>
        <v>-0.47835788217602243</v>
      </c>
      <c r="E454" s="7">
        <f t="shared" si="40"/>
        <v>17.411375835611025</v>
      </c>
      <c r="T454"/>
      <c r="U454" s="80"/>
      <c r="V454" s="1"/>
    </row>
    <row r="455" spans="2:22" x14ac:dyDescent="0.2">
      <c r="B455" s="58">
        <v>39995</v>
      </c>
      <c r="C455" s="20">
        <v>599213</v>
      </c>
      <c r="D455" s="7">
        <f t="shared" si="39"/>
        <v>5.0386611717726995</v>
      </c>
      <c r="E455" s="7">
        <f t="shared" si="40"/>
        <v>19.886958174524576</v>
      </c>
      <c r="T455"/>
      <c r="U455" s="80"/>
      <c r="V455" s="1"/>
    </row>
    <row r="456" spans="2:22" x14ac:dyDescent="0.2">
      <c r="B456" s="58">
        <v>40026</v>
      </c>
      <c r="C456" s="20">
        <v>608690</v>
      </c>
      <c r="D456" s="7">
        <f t="shared" si="39"/>
        <v>1.5815744985505988</v>
      </c>
      <c r="E456" s="7">
        <f t="shared" si="40"/>
        <v>21.292130129643429</v>
      </c>
      <c r="T456"/>
      <c r="U456" s="80"/>
      <c r="V456" s="1"/>
    </row>
    <row r="457" spans="2:22" x14ac:dyDescent="0.2">
      <c r="B457" s="58">
        <v>40057</v>
      </c>
      <c r="C457" s="20">
        <v>616764</v>
      </c>
      <c r="D457" s="7">
        <f t="shared" si="39"/>
        <v>1.3264551742266177</v>
      </c>
      <c r="E457" s="7">
        <f t="shared" si="40"/>
        <v>22.572259849279785</v>
      </c>
      <c r="T457"/>
      <c r="U457" s="80"/>
      <c r="V457" s="1"/>
    </row>
    <row r="458" spans="2:22" x14ac:dyDescent="0.2">
      <c r="B458" s="58">
        <v>40087</v>
      </c>
      <c r="C458" s="20">
        <v>642360</v>
      </c>
      <c r="D458" s="7">
        <f t="shared" si="39"/>
        <v>4.1500476681518377</v>
      </c>
      <c r="E458" s="7">
        <f t="shared" si="40"/>
        <v>20.863634225504494</v>
      </c>
      <c r="T458"/>
      <c r="U458" s="80"/>
      <c r="V458" s="1"/>
    </row>
    <row r="459" spans="2:22" x14ac:dyDescent="0.2">
      <c r="B459" s="58">
        <v>40118</v>
      </c>
      <c r="C459" s="20">
        <v>658865</v>
      </c>
      <c r="D459" s="7">
        <f t="shared" si="39"/>
        <v>2.5694314714490316</v>
      </c>
      <c r="E459" s="7">
        <f t="shared" si="40"/>
        <v>21.311798378618235</v>
      </c>
      <c r="T459"/>
      <c r="U459" s="80"/>
      <c r="V459" s="1"/>
    </row>
    <row r="460" spans="2:22" x14ac:dyDescent="0.2">
      <c r="B460" s="58">
        <v>40148</v>
      </c>
      <c r="C460" s="20">
        <v>655794</v>
      </c>
      <c r="D460" s="7">
        <f t="shared" si="39"/>
        <v>-0.46610458895221329</v>
      </c>
      <c r="E460" s="7">
        <f>(C460-C448)/C448*100</f>
        <v>24.700320976010463</v>
      </c>
      <c r="T460"/>
      <c r="U460" s="80"/>
      <c r="V460" s="1"/>
    </row>
    <row r="461" spans="2:22" x14ac:dyDescent="0.2">
      <c r="B461" s="58">
        <v>40179</v>
      </c>
      <c r="C461" s="20">
        <v>667975</v>
      </c>
      <c r="D461" s="7">
        <f t="shared" si="39"/>
        <v>1.8574430385151435</v>
      </c>
      <c r="E461" s="7">
        <f t="shared" ref="E461:E480" si="41">(C461-C449)/C449*100</f>
        <v>24.013240951150323</v>
      </c>
      <c r="T461"/>
      <c r="U461" s="80"/>
      <c r="V461" s="1"/>
    </row>
    <row r="462" spans="2:22" x14ac:dyDescent="0.2">
      <c r="B462" s="58">
        <v>40210</v>
      </c>
      <c r="C462" s="20">
        <v>661746</v>
      </c>
      <c r="D462" s="7">
        <f t="shared" si="39"/>
        <v>-0.93251992963808528</v>
      </c>
      <c r="E462" s="7">
        <f t="shared" si="41"/>
        <v>21.501988476749695</v>
      </c>
      <c r="T462"/>
      <c r="U462" s="80"/>
      <c r="V462" s="1"/>
    </row>
    <row r="463" spans="2:22" x14ac:dyDescent="0.2">
      <c r="B463" s="58">
        <v>40238</v>
      </c>
      <c r="C463" s="20">
        <v>673372</v>
      </c>
      <c r="D463" s="7">
        <f t="shared" si="39"/>
        <v>1.756867438564041</v>
      </c>
      <c r="E463" s="7">
        <f t="shared" si="41"/>
        <v>28.112478834116551</v>
      </c>
      <c r="T463"/>
      <c r="U463" s="80"/>
      <c r="V463" s="1"/>
    </row>
    <row r="464" spans="2:22" x14ac:dyDescent="0.2">
      <c r="B464" s="58">
        <v>40269</v>
      </c>
      <c r="C464" s="20">
        <v>697583</v>
      </c>
      <c r="D464" s="7">
        <f t="shared" si="39"/>
        <v>3.5954865958192501</v>
      </c>
      <c r="E464" s="7">
        <f t="shared" si="41"/>
        <v>26.066103186608043</v>
      </c>
      <c r="T464"/>
      <c r="U464" s="80"/>
      <c r="V464" s="1"/>
    </row>
    <row r="465" spans="2:22" x14ac:dyDescent="0.2">
      <c r="B465" s="58">
        <v>40299</v>
      </c>
      <c r="C465" s="20">
        <v>721546</v>
      </c>
      <c r="D465" s="7">
        <f t="shared" si="39"/>
        <v>3.4351467854004469</v>
      </c>
      <c r="E465" s="7">
        <f t="shared" si="41"/>
        <v>25.877905343756485</v>
      </c>
      <c r="T465"/>
      <c r="U465" s="80"/>
      <c r="V465" s="1"/>
    </row>
    <row r="466" spans="2:22" x14ac:dyDescent="0.2">
      <c r="B466" s="58">
        <v>40330</v>
      </c>
      <c r="C466" s="20">
        <v>716672</v>
      </c>
      <c r="D466" s="7">
        <f t="shared" si="39"/>
        <v>-0.67549400869799014</v>
      </c>
      <c r="E466" s="7">
        <f t="shared" si="41"/>
        <v>25.628561762339409</v>
      </c>
      <c r="T466"/>
      <c r="U466" s="80"/>
      <c r="V466" s="1"/>
    </row>
    <row r="467" spans="2:22" x14ac:dyDescent="0.2">
      <c r="B467" s="58">
        <v>40360</v>
      </c>
      <c r="C467" s="20">
        <v>746122</v>
      </c>
      <c r="D467" s="7">
        <f t="shared" si="39"/>
        <v>4.109271744954456</v>
      </c>
      <c r="E467" s="7">
        <f t="shared" si="41"/>
        <v>24.516991453790222</v>
      </c>
      <c r="T467"/>
      <c r="U467" s="80"/>
      <c r="V467" s="1"/>
    </row>
    <row r="468" spans="2:22" x14ac:dyDescent="0.2">
      <c r="B468" s="58">
        <v>40391</v>
      </c>
      <c r="C468" s="20">
        <v>757547</v>
      </c>
      <c r="D468" s="7">
        <f t="shared" si="39"/>
        <v>1.5312509214310797</v>
      </c>
      <c r="E468" s="7">
        <f t="shared" si="41"/>
        <v>24.455305656409667</v>
      </c>
      <c r="T468"/>
      <c r="U468" s="80"/>
      <c r="V468" s="1"/>
    </row>
    <row r="469" spans="2:22" x14ac:dyDescent="0.2">
      <c r="B469" s="58">
        <v>40422</v>
      </c>
      <c r="C469" s="20">
        <v>768490</v>
      </c>
      <c r="D469" s="7">
        <f t="shared" si="39"/>
        <v>1.4445308343904735</v>
      </c>
      <c r="E469" s="7">
        <f t="shared" si="41"/>
        <v>24.600333352789722</v>
      </c>
      <c r="T469"/>
      <c r="U469" s="80"/>
      <c r="V469" s="1"/>
    </row>
    <row r="470" spans="2:22" x14ac:dyDescent="0.2">
      <c r="B470" s="58">
        <v>40452</v>
      </c>
      <c r="C470" s="20">
        <v>786941</v>
      </c>
      <c r="D470" s="7">
        <f t="shared" ref="D470:D480" si="42">(C470-C469)/C469*100</f>
        <v>2.4009421072492811</v>
      </c>
      <c r="E470" s="7">
        <f t="shared" si="41"/>
        <v>22.507783797247647</v>
      </c>
      <c r="T470"/>
      <c r="U470" s="80"/>
      <c r="V470" s="1"/>
    </row>
    <row r="471" spans="2:22" x14ac:dyDescent="0.2">
      <c r="B471" s="58">
        <v>40483</v>
      </c>
      <c r="C471" s="20">
        <v>812217</v>
      </c>
      <c r="D471" s="7">
        <f t="shared" si="42"/>
        <v>3.2119307546563212</v>
      </c>
      <c r="E471" s="7">
        <f t="shared" si="41"/>
        <v>23.275177767828005</v>
      </c>
      <c r="T471"/>
      <c r="U471" s="80"/>
      <c r="V471" s="1"/>
    </row>
    <row r="472" spans="2:22" x14ac:dyDescent="0.2">
      <c r="B472" s="58">
        <v>40513</v>
      </c>
      <c r="C472" s="20">
        <v>806893</v>
      </c>
      <c r="D472" s="7">
        <f t="shared" si="42"/>
        <v>-0.65548985061873866</v>
      </c>
      <c r="E472" s="7">
        <f t="shared" si="41"/>
        <v>23.040619462819116</v>
      </c>
      <c r="T472"/>
      <c r="U472" s="80"/>
      <c r="V472" s="1"/>
    </row>
    <row r="473" spans="2:22" x14ac:dyDescent="0.2">
      <c r="B473" s="58">
        <v>40544</v>
      </c>
      <c r="C473" s="20">
        <v>823877</v>
      </c>
      <c r="D473" s="7">
        <f t="shared" si="42"/>
        <v>2.1048639658542085</v>
      </c>
      <c r="E473" s="7">
        <f t="shared" si="41"/>
        <v>23.339496238631686</v>
      </c>
      <c r="T473"/>
      <c r="U473" s="80"/>
      <c r="V473" s="1"/>
    </row>
    <row r="474" spans="2:22" x14ac:dyDescent="0.2">
      <c r="B474" s="58">
        <v>40575</v>
      </c>
      <c r="C474" s="20">
        <v>815623</v>
      </c>
      <c r="D474" s="7">
        <f t="shared" si="42"/>
        <v>-1.0018485769113592</v>
      </c>
      <c r="E474" s="7">
        <f t="shared" si="41"/>
        <v>23.253181734381471</v>
      </c>
      <c r="T474"/>
      <c r="U474" s="80"/>
      <c r="V474" s="1"/>
    </row>
    <row r="475" spans="2:22" x14ac:dyDescent="0.2">
      <c r="B475" s="58">
        <v>40603</v>
      </c>
      <c r="C475" s="20">
        <v>817278</v>
      </c>
      <c r="D475" s="7">
        <f t="shared" si="42"/>
        <v>0.2029123749575478</v>
      </c>
      <c r="E475" s="7">
        <f t="shared" si="41"/>
        <v>21.370950975092519</v>
      </c>
      <c r="T475"/>
      <c r="U475" s="80"/>
      <c r="V475" s="1"/>
    </row>
    <row r="476" spans="2:22" x14ac:dyDescent="0.2">
      <c r="B476" s="58">
        <v>40634</v>
      </c>
      <c r="C476" s="20">
        <v>848412</v>
      </c>
      <c r="D476" s="7">
        <f t="shared" si="42"/>
        <v>3.8094748665692699</v>
      </c>
      <c r="E476" s="7">
        <f t="shared" si="41"/>
        <v>21.621656491055543</v>
      </c>
      <c r="T476"/>
      <c r="U476" s="80"/>
      <c r="V476" s="1"/>
    </row>
    <row r="477" spans="2:22" x14ac:dyDescent="0.2">
      <c r="B477" s="58">
        <v>40664</v>
      </c>
      <c r="C477" s="20">
        <v>878191</v>
      </c>
      <c r="D477" s="7">
        <f t="shared" si="42"/>
        <v>3.5099692130710078</v>
      </c>
      <c r="E477" s="7">
        <f t="shared" si="41"/>
        <v>21.70963459017166</v>
      </c>
      <c r="T477"/>
      <c r="U477" s="80"/>
      <c r="V477" s="1"/>
    </row>
    <row r="478" spans="2:22" x14ac:dyDescent="0.2">
      <c r="B478" s="58">
        <v>40695</v>
      </c>
      <c r="C478" s="20">
        <v>865438</v>
      </c>
      <c r="D478" s="7">
        <f t="shared" si="42"/>
        <v>-1.452189785593339</v>
      </c>
      <c r="E478" s="7">
        <f t="shared" si="41"/>
        <v>20.757892034291839</v>
      </c>
      <c r="T478"/>
      <c r="U478" s="80"/>
      <c r="V478" s="1"/>
    </row>
    <row r="479" spans="2:22" x14ac:dyDescent="0.2">
      <c r="B479" s="58">
        <v>40725</v>
      </c>
      <c r="C479" s="20">
        <v>909937</v>
      </c>
      <c r="D479" s="7">
        <f t="shared" si="42"/>
        <v>5.1417894753870295</v>
      </c>
      <c r="E479" s="7">
        <f t="shared" si="41"/>
        <v>21.955524699713987</v>
      </c>
      <c r="T479"/>
      <c r="U479" s="80"/>
      <c r="V479" s="1"/>
    </row>
    <row r="480" spans="2:22" x14ac:dyDescent="0.2">
      <c r="B480" s="58">
        <v>40756</v>
      </c>
      <c r="C480" s="20">
        <v>921727</v>
      </c>
      <c r="D480" s="7">
        <f t="shared" si="42"/>
        <v>1.2956940975034537</v>
      </c>
      <c r="E480" s="7">
        <f t="shared" si="41"/>
        <v>21.672582691238958</v>
      </c>
      <c r="T480"/>
      <c r="U480" s="80"/>
      <c r="V480" s="1"/>
    </row>
    <row r="481" spans="2:22" x14ac:dyDescent="0.2">
      <c r="B481" s="58">
        <v>40787</v>
      </c>
      <c r="C481" s="20">
        <v>952404</v>
      </c>
      <c r="D481" s="7">
        <f t="shared" ref="D481:D487" si="43">(C481-C480)/C480*100</f>
        <v>3.3282088948246065</v>
      </c>
      <c r="E481" s="7">
        <f t="shared" ref="E481:E487" si="44">(C481-C469)/C469*100</f>
        <v>23.931866387330999</v>
      </c>
      <c r="T481"/>
      <c r="U481" s="80"/>
      <c r="V481" s="1"/>
    </row>
    <row r="482" spans="2:22" x14ac:dyDescent="0.2">
      <c r="B482" s="58">
        <v>40817</v>
      </c>
      <c r="C482" s="20">
        <v>968727</v>
      </c>
      <c r="D482" s="7">
        <f t="shared" si="43"/>
        <v>1.7138735242607128</v>
      </c>
      <c r="E482" s="7">
        <f t="shared" si="44"/>
        <v>23.100334078412484</v>
      </c>
      <c r="T482"/>
      <c r="U482" s="80"/>
      <c r="V482" s="1"/>
    </row>
    <row r="483" spans="2:22" x14ac:dyDescent="0.2">
      <c r="B483" s="58">
        <v>40848</v>
      </c>
      <c r="C483" s="20">
        <v>991755</v>
      </c>
      <c r="D483" s="7">
        <f t="shared" si="43"/>
        <v>2.3771403088795915</v>
      </c>
      <c r="E483" s="7">
        <f t="shared" si="44"/>
        <v>22.104683846804488</v>
      </c>
      <c r="T483"/>
      <c r="U483" s="80"/>
      <c r="V483" s="1"/>
    </row>
    <row r="484" spans="2:22" x14ac:dyDescent="0.2">
      <c r="B484" s="58">
        <v>40878</v>
      </c>
      <c r="C484" s="20">
        <v>966873</v>
      </c>
      <c r="D484" s="7">
        <f t="shared" si="43"/>
        <v>-2.5088857631168988</v>
      </c>
      <c r="E484" s="7">
        <f t="shared" si="44"/>
        <v>19.826668467814194</v>
      </c>
      <c r="T484"/>
      <c r="U484" s="80"/>
      <c r="V484" s="1"/>
    </row>
    <row r="485" spans="2:22" x14ac:dyDescent="0.2">
      <c r="B485" s="58">
        <v>40909</v>
      </c>
      <c r="C485" s="20">
        <v>985501</v>
      </c>
      <c r="D485" s="7">
        <f t="shared" si="43"/>
        <v>1.926623248348025</v>
      </c>
      <c r="E485" s="7">
        <f t="shared" si="44"/>
        <v>19.617491445931854</v>
      </c>
      <c r="T485"/>
      <c r="U485" s="80"/>
      <c r="V485" s="1"/>
    </row>
    <row r="486" spans="2:22" x14ac:dyDescent="0.2">
      <c r="B486" s="58">
        <v>40940</v>
      </c>
      <c r="C486" s="20">
        <v>975010</v>
      </c>
      <c r="D486" s="7">
        <f t="shared" si="43"/>
        <v>-1.0645346884478049</v>
      </c>
      <c r="E486" s="7">
        <f t="shared" si="44"/>
        <v>19.541749067890436</v>
      </c>
      <c r="T486"/>
      <c r="U486" s="80"/>
      <c r="V486" s="1"/>
    </row>
    <row r="487" spans="2:22" x14ac:dyDescent="0.2">
      <c r="B487" s="58">
        <v>40969</v>
      </c>
      <c r="C487" s="20">
        <v>982778</v>
      </c>
      <c r="D487" s="7">
        <f t="shared" si="43"/>
        <v>0.79670977733561699</v>
      </c>
      <c r="E487" s="7">
        <f t="shared" si="44"/>
        <v>20.250147440650551</v>
      </c>
      <c r="T487"/>
      <c r="U487" s="80"/>
      <c r="V487" s="1"/>
    </row>
    <row r="488" spans="2:22" x14ac:dyDescent="0.2">
      <c r="B488" s="58">
        <v>41000</v>
      </c>
      <c r="C488" s="20">
        <v>1014671</v>
      </c>
      <c r="D488" s="7">
        <f t="shared" ref="D488:D499" si="45">(C488-C487)/C487*100</f>
        <v>3.2451886387363169</v>
      </c>
      <c r="E488" s="7">
        <f t="shared" ref="E488:E499" si="46">(C488-C476)/C476*100</f>
        <v>19.596493213203019</v>
      </c>
      <c r="T488"/>
      <c r="U488" s="80"/>
      <c r="V488" s="1"/>
    </row>
    <row r="489" spans="2:22" x14ac:dyDescent="0.2">
      <c r="B489" s="58">
        <v>41030</v>
      </c>
      <c r="C489" s="20">
        <v>1046762</v>
      </c>
      <c r="D489" s="7">
        <f t="shared" si="45"/>
        <v>3.1627000278908142</v>
      </c>
      <c r="E489" s="7">
        <f t="shared" si="46"/>
        <v>19.195254790814296</v>
      </c>
      <c r="T489"/>
      <c r="U489" s="80"/>
      <c r="V489" s="1"/>
    </row>
    <row r="490" spans="2:22" x14ac:dyDescent="0.2">
      <c r="B490" s="58">
        <v>41061</v>
      </c>
      <c r="C490" s="20">
        <v>1026073</v>
      </c>
      <c r="D490" s="7">
        <f t="shared" si="45"/>
        <v>-1.9764760279796172</v>
      </c>
      <c r="E490" s="7">
        <f t="shared" si="46"/>
        <v>18.561121651695441</v>
      </c>
      <c r="T490"/>
      <c r="U490" s="80"/>
      <c r="V490" s="1"/>
    </row>
    <row r="491" spans="2:22" x14ac:dyDescent="0.2">
      <c r="B491" s="58">
        <v>41091</v>
      </c>
      <c r="C491" s="20">
        <v>1084117</v>
      </c>
      <c r="D491" s="7">
        <f t="shared" si="45"/>
        <v>5.6569074520039022</v>
      </c>
      <c r="E491" s="7">
        <f t="shared" si="46"/>
        <v>19.141984554974687</v>
      </c>
      <c r="T491"/>
      <c r="U491" s="80"/>
      <c r="V491" s="1"/>
    </row>
    <row r="492" spans="2:22" x14ac:dyDescent="0.2">
      <c r="B492" s="58">
        <v>41122</v>
      </c>
      <c r="C492" s="20">
        <v>1094054</v>
      </c>
      <c r="D492" s="7">
        <f t="shared" si="45"/>
        <v>0.91659848521884624</v>
      </c>
      <c r="E492" s="7">
        <f t="shared" si="46"/>
        <v>18.696099821313688</v>
      </c>
      <c r="T492"/>
      <c r="U492" s="80"/>
      <c r="V492" s="1"/>
    </row>
    <row r="493" spans="2:22" x14ac:dyDescent="0.2">
      <c r="B493" s="58">
        <v>41153</v>
      </c>
      <c r="C493" s="20">
        <v>1095013</v>
      </c>
      <c r="D493" s="7">
        <f t="shared" si="45"/>
        <v>8.7655636741879289E-2</v>
      </c>
      <c r="E493" s="7">
        <f t="shared" si="46"/>
        <v>14.973582639300128</v>
      </c>
      <c r="T493"/>
      <c r="U493" s="80"/>
      <c r="V493" s="1"/>
    </row>
    <row r="494" spans="2:22" x14ac:dyDescent="0.2">
      <c r="B494" s="58">
        <v>41183</v>
      </c>
      <c r="C494" s="20">
        <v>1130321</v>
      </c>
      <c r="D494" s="7">
        <f t="shared" si="45"/>
        <v>3.2244366048622255</v>
      </c>
      <c r="E494" s="7">
        <f t="shared" si="46"/>
        <v>16.681067008558657</v>
      </c>
      <c r="T494"/>
      <c r="U494" s="80"/>
      <c r="V494" s="1"/>
    </row>
    <row r="495" spans="2:22" x14ac:dyDescent="0.2">
      <c r="B495" s="58">
        <v>41214</v>
      </c>
      <c r="C495" s="20">
        <v>1167299</v>
      </c>
      <c r="D495" s="7">
        <f t="shared" si="45"/>
        <v>3.2714600542677696</v>
      </c>
      <c r="E495" s="7">
        <f t="shared" si="46"/>
        <v>17.700339297507952</v>
      </c>
      <c r="T495"/>
      <c r="U495" s="80"/>
      <c r="V495" s="1"/>
    </row>
    <row r="496" spans="2:22" x14ac:dyDescent="0.2">
      <c r="B496" s="58">
        <v>41244</v>
      </c>
      <c r="C496" s="20">
        <v>1146250</v>
      </c>
      <c r="D496" s="7">
        <f t="shared" si="45"/>
        <v>-1.8032226533218996</v>
      </c>
      <c r="E496" s="7">
        <f t="shared" si="46"/>
        <v>18.552281426826482</v>
      </c>
      <c r="T496"/>
      <c r="U496" s="80"/>
      <c r="V496" s="1"/>
    </row>
    <row r="497" spans="2:22" x14ac:dyDescent="0.2">
      <c r="B497" s="58">
        <v>41275</v>
      </c>
      <c r="C497" s="20">
        <v>1180939</v>
      </c>
      <c r="D497" s="7">
        <f t="shared" si="45"/>
        <v>3.0263031624863683</v>
      </c>
      <c r="E497" s="7">
        <f t="shared" si="46"/>
        <v>19.831334519193792</v>
      </c>
      <c r="T497"/>
      <c r="U497" s="80"/>
      <c r="V497" s="1"/>
    </row>
    <row r="498" spans="2:22" x14ac:dyDescent="0.2">
      <c r="B498" s="58">
        <v>41306</v>
      </c>
      <c r="C498" s="20">
        <v>1170890</v>
      </c>
      <c r="D498" s="7">
        <f t="shared" si="45"/>
        <v>-0.85093302871697873</v>
      </c>
      <c r="E498" s="7">
        <f t="shared" si="46"/>
        <v>20.090050358457862</v>
      </c>
      <c r="T498"/>
      <c r="U498" s="80"/>
      <c r="V498" s="1"/>
    </row>
    <row r="499" spans="2:22" x14ac:dyDescent="0.2">
      <c r="B499" s="58">
        <v>41334</v>
      </c>
      <c r="C499" s="20">
        <v>1154029</v>
      </c>
      <c r="D499" s="7">
        <f t="shared" si="45"/>
        <v>-1.4400157145419297</v>
      </c>
      <c r="E499" s="7">
        <f t="shared" si="46"/>
        <v>17.425196738225722</v>
      </c>
      <c r="T499"/>
      <c r="U499" s="80"/>
      <c r="V499" s="1"/>
    </row>
    <row r="500" spans="2:22" x14ac:dyDescent="0.2">
      <c r="B500" s="58">
        <v>41365</v>
      </c>
      <c r="C500" s="20">
        <v>1224858</v>
      </c>
      <c r="D500" s="7">
        <f t="shared" ref="D500:D526" si="47">(C500-C499)/C499*100</f>
        <v>6.1375407377110971</v>
      </c>
      <c r="E500" s="7">
        <f t="shared" ref="E500:E526" si="48">(C500-C488)/C488*100</f>
        <v>20.714793267965675</v>
      </c>
      <c r="T500"/>
      <c r="U500" s="80"/>
      <c r="V500" s="1"/>
    </row>
    <row r="501" spans="2:22" x14ac:dyDescent="0.2">
      <c r="B501" s="58">
        <v>41395</v>
      </c>
      <c r="C501" s="20">
        <v>1256849</v>
      </c>
      <c r="D501" s="7">
        <f t="shared" si="47"/>
        <v>2.6118129611759078</v>
      </c>
      <c r="E501" s="7">
        <f t="shared" si="48"/>
        <v>20.070178321337611</v>
      </c>
      <c r="T501"/>
      <c r="U501" s="80"/>
      <c r="V501" s="1"/>
    </row>
    <row r="502" spans="2:22" x14ac:dyDescent="0.2">
      <c r="B502" s="58">
        <v>41426</v>
      </c>
      <c r="C502" s="20">
        <v>1236424</v>
      </c>
      <c r="D502" s="7">
        <f t="shared" si="47"/>
        <v>-1.6250957752283686</v>
      </c>
      <c r="E502" s="7">
        <f t="shared" si="48"/>
        <v>20.5005881647797</v>
      </c>
      <c r="T502"/>
      <c r="U502" s="80"/>
      <c r="V502" s="1"/>
    </row>
    <row r="503" spans="2:22" x14ac:dyDescent="0.2">
      <c r="B503" s="58">
        <v>41456</v>
      </c>
      <c r="C503" s="20">
        <v>1294928</v>
      </c>
      <c r="D503" s="7">
        <f t="shared" si="47"/>
        <v>4.7317101576805367</v>
      </c>
      <c r="E503" s="7">
        <f t="shared" si="48"/>
        <v>19.445410412344792</v>
      </c>
      <c r="T503"/>
      <c r="U503" s="80"/>
      <c r="V503" s="1"/>
    </row>
    <row r="504" spans="2:22" x14ac:dyDescent="0.2">
      <c r="B504" s="58">
        <v>41487</v>
      </c>
      <c r="C504" s="20">
        <v>1304572</v>
      </c>
      <c r="D504" s="7">
        <f t="shared" si="47"/>
        <v>0.74475183176207471</v>
      </c>
      <c r="E504" s="7">
        <f t="shared" si="48"/>
        <v>19.242011820257503</v>
      </c>
      <c r="T504"/>
      <c r="U504" s="80"/>
      <c r="V504" s="1"/>
    </row>
    <row r="505" spans="2:22" x14ac:dyDescent="0.2">
      <c r="B505" s="58">
        <v>41518</v>
      </c>
      <c r="C505" s="20">
        <v>1313947</v>
      </c>
      <c r="D505" s="7">
        <f t="shared" si="47"/>
        <v>0.71862649206023121</v>
      </c>
      <c r="E505" s="7">
        <f t="shared" si="48"/>
        <v>19.993735234193565</v>
      </c>
      <c r="T505"/>
      <c r="U505" s="80"/>
      <c r="V505" s="1"/>
    </row>
    <row r="506" spans="2:22" x14ac:dyDescent="0.2">
      <c r="B506" s="58">
        <v>41548</v>
      </c>
      <c r="C506" s="20">
        <v>1343787</v>
      </c>
      <c r="D506" s="7">
        <f t="shared" si="47"/>
        <v>2.271020063975183</v>
      </c>
      <c r="E506" s="7">
        <f t="shared" si="48"/>
        <v>18.885431660563682</v>
      </c>
      <c r="T506"/>
      <c r="U506" s="80"/>
      <c r="V506" s="1"/>
    </row>
    <row r="507" spans="2:22" x14ac:dyDescent="0.2">
      <c r="B507" s="58">
        <v>41579</v>
      </c>
      <c r="C507" s="20">
        <v>1375667</v>
      </c>
      <c r="D507" s="7">
        <f t="shared" si="47"/>
        <v>2.3723997925266431</v>
      </c>
      <c r="E507" s="7">
        <f t="shared" si="48"/>
        <v>17.850439347587894</v>
      </c>
      <c r="T507"/>
      <c r="U507" s="80"/>
      <c r="V507" s="1"/>
    </row>
    <row r="508" spans="2:22" x14ac:dyDescent="0.2">
      <c r="B508" s="58">
        <v>41609</v>
      </c>
      <c r="C508" s="20">
        <v>1353342</v>
      </c>
      <c r="D508" s="7">
        <f t="shared" si="47"/>
        <v>-1.6228491342745011</v>
      </c>
      <c r="E508" s="7">
        <f t="shared" si="48"/>
        <v>18.06691384950927</v>
      </c>
      <c r="T508"/>
      <c r="U508" s="80"/>
      <c r="V508" s="1"/>
    </row>
    <row r="509" spans="2:22" x14ac:dyDescent="0.2">
      <c r="B509" s="58">
        <v>41640</v>
      </c>
      <c r="C509" s="20">
        <v>1390467</v>
      </c>
      <c r="D509" s="7">
        <f t="shared" si="47"/>
        <v>2.7432090336367305</v>
      </c>
      <c r="E509" s="7">
        <f t="shared" si="48"/>
        <v>17.742491356454483</v>
      </c>
      <c r="T509"/>
      <c r="U509" s="80"/>
      <c r="V509" s="1"/>
    </row>
    <row r="510" spans="2:22" x14ac:dyDescent="0.2">
      <c r="B510" s="58">
        <v>41671</v>
      </c>
      <c r="C510" s="20">
        <v>1372769</v>
      </c>
      <c r="D510" s="7">
        <f t="shared" si="47"/>
        <v>-1.2728097826126044</v>
      </c>
      <c r="E510" s="7">
        <f t="shared" si="48"/>
        <v>17.241500055513328</v>
      </c>
      <c r="T510"/>
      <c r="U510" s="80"/>
      <c r="V510" s="1"/>
    </row>
    <row r="511" spans="2:22" x14ac:dyDescent="0.2">
      <c r="B511" s="58">
        <v>41699</v>
      </c>
      <c r="C511" s="20">
        <v>1378077</v>
      </c>
      <c r="D511" s="7">
        <f t="shared" si="47"/>
        <v>0.38666374313522522</v>
      </c>
      <c r="E511" s="7">
        <f t="shared" si="48"/>
        <v>19.414416795418486</v>
      </c>
      <c r="T511"/>
      <c r="U511" s="80"/>
      <c r="V511" s="1"/>
    </row>
    <row r="512" spans="2:22" x14ac:dyDescent="0.2">
      <c r="B512" s="58">
        <v>41730</v>
      </c>
      <c r="C512" s="20">
        <v>1424751</v>
      </c>
      <c r="D512" s="7">
        <f t="shared" si="47"/>
        <v>3.3868934754734314</v>
      </c>
      <c r="E512" s="7">
        <f t="shared" si="48"/>
        <v>16.319687669917656</v>
      </c>
      <c r="T512"/>
      <c r="U512" s="80"/>
      <c r="V512" s="1"/>
    </row>
    <row r="513" spans="2:22" x14ac:dyDescent="0.2">
      <c r="B513" s="58">
        <v>41760</v>
      </c>
      <c r="C513" s="20">
        <v>1449918</v>
      </c>
      <c r="D513" s="7">
        <f t="shared" si="47"/>
        <v>1.7664139207482572</v>
      </c>
      <c r="E513" s="7">
        <f t="shared" si="48"/>
        <v>15.361352079684989</v>
      </c>
      <c r="T513"/>
      <c r="U513" s="80"/>
      <c r="V513" s="1"/>
    </row>
    <row r="514" spans="2:22" x14ac:dyDescent="0.2">
      <c r="B514" s="58">
        <v>41791</v>
      </c>
      <c r="C514" s="20">
        <v>1429831</v>
      </c>
      <c r="D514" s="7">
        <f t="shared" si="47"/>
        <v>-1.3853886909466604</v>
      </c>
      <c r="E514" s="7">
        <f t="shared" si="48"/>
        <v>15.642449515700116</v>
      </c>
      <c r="T514"/>
      <c r="U514" s="80"/>
      <c r="V514" s="1"/>
    </row>
    <row r="515" spans="2:22" x14ac:dyDescent="0.2">
      <c r="B515" s="58">
        <v>41821</v>
      </c>
      <c r="C515" s="20">
        <v>1498177</v>
      </c>
      <c r="D515" s="7">
        <f t="shared" si="47"/>
        <v>4.7800054691778264</v>
      </c>
      <c r="E515" s="7">
        <f t="shared" si="48"/>
        <v>15.695776135816045</v>
      </c>
      <c r="T515"/>
      <c r="U515" s="80"/>
      <c r="V515" s="1"/>
    </row>
    <row r="516" spans="2:22" x14ac:dyDescent="0.2">
      <c r="B516" s="58">
        <v>41852</v>
      </c>
      <c r="C516" s="20">
        <v>1499252</v>
      </c>
      <c r="D516" s="7">
        <f t="shared" si="47"/>
        <v>7.1753871538543179E-2</v>
      </c>
      <c r="E516" s="7">
        <f t="shared" si="48"/>
        <v>14.922901917257153</v>
      </c>
      <c r="T516"/>
      <c r="U516" s="80"/>
      <c r="V516" s="1"/>
    </row>
    <row r="517" spans="2:22" x14ac:dyDescent="0.2">
      <c r="B517" s="58">
        <v>41883</v>
      </c>
      <c r="C517" s="20">
        <v>1523828</v>
      </c>
      <c r="D517" s="7">
        <f t="shared" si="47"/>
        <v>1.6392174230883134</v>
      </c>
      <c r="E517" s="7">
        <f t="shared" si="48"/>
        <v>15.973323124905342</v>
      </c>
      <c r="T517"/>
      <c r="U517" s="80"/>
      <c r="V517" s="1"/>
    </row>
    <row r="518" spans="2:22" x14ac:dyDescent="0.2">
      <c r="B518" s="58">
        <v>41913</v>
      </c>
      <c r="C518" s="20">
        <v>1549220</v>
      </c>
      <c r="D518" s="7">
        <f t="shared" si="47"/>
        <v>1.6663297957512264</v>
      </c>
      <c r="E518" s="7">
        <f t="shared" si="48"/>
        <v>15.287616266566056</v>
      </c>
      <c r="T518"/>
      <c r="U518" s="80"/>
      <c r="V518" s="1"/>
    </row>
    <row r="519" spans="2:22" x14ac:dyDescent="0.2">
      <c r="B519" s="58">
        <v>41944</v>
      </c>
      <c r="C519" s="20">
        <v>1570218</v>
      </c>
      <c r="D519" s="7">
        <f t="shared" si="47"/>
        <v>1.3553917455235538</v>
      </c>
      <c r="E519" s="7">
        <f t="shared" si="48"/>
        <v>14.142303333582909</v>
      </c>
      <c r="T519"/>
      <c r="U519" s="80"/>
      <c r="V519" s="1"/>
    </row>
    <row r="520" spans="2:22" x14ac:dyDescent="0.2">
      <c r="B520" s="58">
        <v>41974</v>
      </c>
      <c r="C520" s="20">
        <v>1553128</v>
      </c>
      <c r="D520" s="7">
        <f t="shared" si="47"/>
        <v>-1.0883839059289857</v>
      </c>
      <c r="E520" s="7">
        <f t="shared" si="48"/>
        <v>14.762417777620144</v>
      </c>
      <c r="T520"/>
      <c r="U520" s="80"/>
      <c r="V520" s="1"/>
    </row>
    <row r="521" spans="2:22" x14ac:dyDescent="0.2">
      <c r="B521" s="58">
        <v>42005</v>
      </c>
      <c r="C521" s="20">
        <v>1581936</v>
      </c>
      <c r="D521" s="7">
        <f t="shared" si="47"/>
        <v>1.8548374634930282</v>
      </c>
      <c r="E521" s="7">
        <f t="shared" si="48"/>
        <v>13.770121836764195</v>
      </c>
      <c r="T521"/>
      <c r="U521" s="80"/>
      <c r="V521" s="1"/>
    </row>
    <row r="522" spans="2:22" x14ac:dyDescent="0.2">
      <c r="B522" s="58">
        <v>42036</v>
      </c>
      <c r="C522" s="20">
        <v>1562989</v>
      </c>
      <c r="D522" s="7">
        <f t="shared" si="47"/>
        <v>-1.1977096418565605</v>
      </c>
      <c r="E522" s="7">
        <f t="shared" si="48"/>
        <v>13.856664886809069</v>
      </c>
      <c r="T522"/>
      <c r="U522" s="80"/>
      <c r="V522" s="1"/>
    </row>
    <row r="523" spans="2:22" x14ac:dyDescent="0.2">
      <c r="B523" s="58">
        <v>42064</v>
      </c>
      <c r="C523" s="20">
        <v>1586382</v>
      </c>
      <c r="D523" s="7">
        <f t="shared" si="47"/>
        <v>1.4966835979012008</v>
      </c>
      <c r="E523" s="7">
        <f t="shared" si="48"/>
        <v>15.115628517129304</v>
      </c>
      <c r="T523"/>
      <c r="U523" s="80"/>
      <c r="V523" s="1"/>
    </row>
    <row r="524" spans="2:22" x14ac:dyDescent="0.2">
      <c r="B524" s="58">
        <v>42095</v>
      </c>
      <c r="C524" s="20">
        <v>1618057</v>
      </c>
      <c r="D524" s="7">
        <f t="shared" si="47"/>
        <v>1.9966817576094535</v>
      </c>
      <c r="E524" s="7">
        <f t="shared" si="48"/>
        <v>13.567704111104325</v>
      </c>
      <c r="T524"/>
      <c r="U524" s="80"/>
      <c r="V524" s="1"/>
    </row>
    <row r="525" spans="2:22" x14ac:dyDescent="0.2">
      <c r="B525" s="58">
        <v>42125</v>
      </c>
      <c r="C525" s="20">
        <v>1643099</v>
      </c>
      <c r="D525" s="7">
        <f t="shared" si="47"/>
        <v>1.5476587042360066</v>
      </c>
      <c r="E525" s="7">
        <f t="shared" si="48"/>
        <v>13.323581057687401</v>
      </c>
      <c r="T525"/>
      <c r="U525" s="80"/>
      <c r="V525" s="1"/>
    </row>
    <row r="526" spans="2:22" x14ac:dyDescent="0.2">
      <c r="B526" s="58">
        <v>42156</v>
      </c>
      <c r="C526" s="20">
        <v>1624937</v>
      </c>
      <c r="D526" s="7">
        <f t="shared" si="47"/>
        <v>-1.1053503166881606</v>
      </c>
      <c r="E526" s="7">
        <f t="shared" si="48"/>
        <v>13.645388860641571</v>
      </c>
      <c r="T526"/>
      <c r="U526" s="80"/>
      <c r="V526" s="1"/>
    </row>
    <row r="527" spans="2:22" x14ac:dyDescent="0.2">
      <c r="B527" s="58">
        <v>42186</v>
      </c>
      <c r="T527"/>
      <c r="U527" s="80"/>
      <c r="V527" s="1"/>
    </row>
    <row r="528" spans="2:22" x14ac:dyDescent="0.2">
      <c r="B528" s="58">
        <v>42217</v>
      </c>
      <c r="T528"/>
      <c r="U528" s="80"/>
      <c r="V528" s="1"/>
    </row>
    <row r="529" spans="2:22" x14ac:dyDescent="0.2">
      <c r="B529" s="58">
        <v>42248</v>
      </c>
      <c r="T529"/>
      <c r="U529" s="80"/>
      <c r="V529" s="1"/>
    </row>
    <row r="530" spans="2:22" ht="13.5" thickBot="1" x14ac:dyDescent="0.25">
      <c r="B530" s="58"/>
      <c r="T530"/>
      <c r="U530" s="80"/>
      <c r="V530" s="1"/>
    </row>
    <row r="531" spans="2:22" x14ac:dyDescent="0.2">
      <c r="B531" s="169" t="s">
        <v>16</v>
      </c>
      <c r="C531" s="349">
        <f>AVERAGE(C341:C352)</f>
        <v>386534</v>
      </c>
      <c r="D531" s="170">
        <f>AVERAGE(D341:D352)</f>
        <v>0.48319710287434225</v>
      </c>
      <c r="E531" s="171">
        <f>AVERAGE(E341:E352)</f>
        <v>5.8784852559559582</v>
      </c>
      <c r="T531"/>
      <c r="U531" s="80"/>
      <c r="V531" s="1"/>
    </row>
    <row r="532" spans="2:22" x14ac:dyDescent="0.2">
      <c r="B532" s="172" t="s">
        <v>17</v>
      </c>
      <c r="C532" s="350">
        <f>AVERAGE(C353:C364)</f>
        <v>410755</v>
      </c>
      <c r="D532" s="173">
        <f>AVERAGE(D353:D364)</f>
        <v>0.71585237702327265</v>
      </c>
      <c r="E532" s="174">
        <f>AVERAGE(E353:E364)</f>
        <v>6.2588206308299315</v>
      </c>
      <c r="T532"/>
      <c r="U532" s="80"/>
      <c r="V532" s="1"/>
    </row>
    <row r="533" spans="2:22" x14ac:dyDescent="0.2">
      <c r="B533" s="172" t="s">
        <v>18</v>
      </c>
      <c r="C533" s="350">
        <f>AVERAGE(C365:C376)</f>
        <v>429413</v>
      </c>
      <c r="D533" s="173">
        <f>AVERAGE(D365:D376)</f>
        <v>-0.23388857867921561</v>
      </c>
      <c r="E533" s="174">
        <f>AVERAGE(E365:E376)</f>
        <v>4.6064346259081992</v>
      </c>
      <c r="T533"/>
      <c r="U533" s="80"/>
      <c r="V533" s="1"/>
    </row>
    <row r="534" spans="2:22" x14ac:dyDescent="0.2">
      <c r="B534" s="172" t="s">
        <v>19</v>
      </c>
      <c r="C534" s="350">
        <f>AVERAGE(C377:C388)</f>
        <v>426365.66666666669</v>
      </c>
      <c r="D534" s="173">
        <f>AVERAGE(D377:D388)</f>
        <v>0.36314838809629668</v>
      </c>
      <c r="E534" s="174">
        <f>AVERAGE(E377:E388)</f>
        <v>-0.68311161890631433</v>
      </c>
      <c r="T534"/>
      <c r="U534" s="80"/>
      <c r="V534" s="1"/>
    </row>
    <row r="535" spans="2:22" x14ac:dyDescent="0.2">
      <c r="B535" s="172" t="s">
        <v>20</v>
      </c>
      <c r="C535" s="350">
        <f>AVERAGE(C389:C400)</f>
        <v>462281.33333333331</v>
      </c>
      <c r="D535" s="173">
        <f>AVERAGE(D389:D400)</f>
        <v>0.57351114034411388</v>
      </c>
      <c r="E535" s="174">
        <f>AVERAGE(E389:E400)</f>
        <v>8.4345161721429527</v>
      </c>
      <c r="T535"/>
      <c r="U535" s="80"/>
      <c r="V535" s="1"/>
    </row>
    <row r="536" spans="2:22" x14ac:dyDescent="0.2">
      <c r="B536" s="172" t="s">
        <v>21</v>
      </c>
      <c r="C536" s="350">
        <f>AVERAGE(C401:C412)</f>
        <v>482863.33333333331</v>
      </c>
      <c r="D536" s="173">
        <f>AVERAGE(D401:D412)</f>
        <v>0.25279822780301864</v>
      </c>
      <c r="E536" s="174">
        <f>AVERAGE(E401:E412)</f>
        <v>4.4872914350854911</v>
      </c>
      <c r="T536"/>
      <c r="U536" s="80"/>
      <c r="V536" s="1"/>
    </row>
    <row r="537" spans="2:22" x14ac:dyDescent="0.2">
      <c r="B537" s="172" t="s">
        <v>22</v>
      </c>
      <c r="C537" s="350">
        <f>AVERAGE(C413:C424)</f>
        <v>487285.58333333331</v>
      </c>
      <c r="D537" s="173">
        <f>AVERAGE(D413:D424)</f>
        <v>6.2675523331236757E-2</v>
      </c>
      <c r="E537" s="174">
        <f>AVERAGE(E413:E424)</f>
        <v>0.91509894719219742</v>
      </c>
      <c r="T537"/>
      <c r="U537" s="80"/>
      <c r="V537" s="1"/>
    </row>
    <row r="538" spans="2:22" x14ac:dyDescent="0.2">
      <c r="B538" s="172" t="s">
        <v>23</v>
      </c>
      <c r="C538" s="350">
        <f>AVERAGE(C425:C436)</f>
        <v>486459.91666666669</v>
      </c>
      <c r="D538" s="173">
        <f>AVERAGE(D425:D436)</f>
        <v>-0.1257788264527627</v>
      </c>
      <c r="E538" s="174">
        <f>AVERAGE(E425:E436)</f>
        <v>-0.14483836524513632</v>
      </c>
      <c r="T538"/>
      <c r="U538" s="80"/>
      <c r="V538" s="1"/>
    </row>
    <row r="539" spans="2:22" x14ac:dyDescent="0.2">
      <c r="B539" s="172" t="s">
        <v>24</v>
      </c>
      <c r="C539" s="350">
        <f>AVERAGE(C437:C448)</f>
        <v>503561.91666666669</v>
      </c>
      <c r="D539" s="173">
        <f>AVERAGE(D437:D448)</f>
        <v>1.031797963809006</v>
      </c>
      <c r="E539" s="174">
        <f>AVERAGE(E437:E448)</f>
        <v>3.5464265635703272</v>
      </c>
      <c r="T539"/>
      <c r="U539" s="80"/>
      <c r="V539" s="1"/>
    </row>
    <row r="540" spans="2:22" x14ac:dyDescent="0.2">
      <c r="B540" s="172" t="s">
        <v>25</v>
      </c>
      <c r="C540" s="350">
        <f>AVERAGE(C449:C460)</f>
        <v>590632.75</v>
      </c>
      <c r="D540" s="173">
        <f>AVERAGE(D449:D460)</f>
        <v>1.8859772374893138</v>
      </c>
      <c r="E540" s="174">
        <f>AVERAGE(E449:E460)</f>
        <v>17.158851746373902</v>
      </c>
      <c r="T540"/>
      <c r="U540" s="80"/>
      <c r="V540" s="1"/>
    </row>
    <row r="541" spans="2:22" x14ac:dyDescent="0.2">
      <c r="B541" s="172" t="s">
        <v>389</v>
      </c>
      <c r="C541" s="350">
        <f>AVERAGE(C461:C472)</f>
        <v>734758.66666666663</v>
      </c>
      <c r="D541" s="173">
        <f>AVERAGE(D461:D472)</f>
        <v>1.7566138693354734</v>
      </c>
      <c r="E541" s="174">
        <f>AVERAGE(E461:E472)</f>
        <v>24.466374170467073</v>
      </c>
      <c r="T541"/>
      <c r="U541" s="80"/>
      <c r="V541" s="1"/>
    </row>
    <row r="542" spans="2:22" x14ac:dyDescent="0.2">
      <c r="B542" s="172" t="s">
        <v>421</v>
      </c>
      <c r="C542" s="350">
        <f>AVERAGE(C473:C484)</f>
        <v>896686.83333333337</v>
      </c>
      <c r="D542" s="173">
        <f>AVERAGE(D473:D484)</f>
        <v>1.5434168829738191</v>
      </c>
      <c r="E542" s="174">
        <f>AVERAGE(E473:E484)</f>
        <v>22.053706019578318</v>
      </c>
      <c r="T542"/>
      <c r="U542" s="80"/>
      <c r="V542" s="1"/>
    </row>
    <row r="543" spans="2:22" x14ac:dyDescent="0.2">
      <c r="B543" s="172" t="s">
        <v>456</v>
      </c>
      <c r="C543" s="350">
        <f>AVERAGE(C485:C496)</f>
        <v>1062320.75</v>
      </c>
      <c r="D543" s="173">
        <f>AVERAGE(D474:D485)</f>
        <v>1.528563489848304</v>
      </c>
      <c r="E543" s="174">
        <f>AVERAGE(E474:E485)</f>
        <v>21.743538953519998</v>
      </c>
      <c r="T543"/>
      <c r="U543" s="80"/>
      <c r="V543" s="1"/>
    </row>
    <row r="544" spans="2:22" x14ac:dyDescent="0.2">
      <c r="B544" s="172" t="s">
        <v>480</v>
      </c>
      <c r="C544" s="350">
        <f>AVERAGE(C497:C508)</f>
        <v>1267519.3333333333</v>
      </c>
      <c r="D544" s="173">
        <f t="shared" ref="D544:E544" si="49">AVERAGE(D497:D508)</f>
        <v>1.4229392955513556</v>
      </c>
      <c r="E544" s="174">
        <f t="shared" si="49"/>
        <v>19.343006974534756</v>
      </c>
      <c r="T544"/>
      <c r="U544" s="80"/>
      <c r="V544" s="1"/>
    </row>
    <row r="545" spans="2:22" x14ac:dyDescent="0.2">
      <c r="B545" s="172" t="s">
        <v>508</v>
      </c>
      <c r="C545" s="350">
        <f>AVERAGE(C497:C508)</f>
        <v>1267519.3333333333</v>
      </c>
      <c r="D545" s="173">
        <f t="shared" ref="D545:E545" si="50">AVERAGE(D497:D508)</f>
        <v>1.4229392955513556</v>
      </c>
      <c r="E545" s="174">
        <f t="shared" si="50"/>
        <v>19.343006974534756</v>
      </c>
      <c r="T545"/>
      <c r="U545" s="80"/>
      <c r="V545" s="1"/>
    </row>
    <row r="546" spans="2:22" x14ac:dyDescent="0.2">
      <c r="B546" s="172" t="s">
        <v>508</v>
      </c>
      <c r="C546" s="350">
        <f>AVERAGE(C509:C520)</f>
        <v>1469969.6666666667</v>
      </c>
      <c r="D546" s="173">
        <f t="shared" ref="D546:E546" si="51">AVERAGE(D509:D520)</f>
        <v>1.1707746748820713</v>
      </c>
      <c r="E546" s="174">
        <f t="shared" si="51"/>
        <v>16.042186335703061</v>
      </c>
      <c r="T546"/>
      <c r="U546" s="80"/>
      <c r="V546" s="1"/>
    </row>
    <row r="547" spans="2:22" ht="13.5" thickBot="1" x14ac:dyDescent="0.25">
      <c r="B547" s="175" t="s">
        <v>552</v>
      </c>
      <c r="C547" s="351">
        <f>AVERAGE(C521:C526)</f>
        <v>1602900</v>
      </c>
      <c r="D547" s="345">
        <f t="shared" ref="D547:E547" si="52">AVERAGE(D521:D526)</f>
        <v>0.76546692744916145</v>
      </c>
      <c r="E547" s="346">
        <f t="shared" si="52"/>
        <v>13.879848211689312</v>
      </c>
      <c r="T547"/>
      <c r="U547" s="80"/>
      <c r="V547" s="1"/>
    </row>
    <row r="548" spans="2:22" x14ac:dyDescent="0.2">
      <c r="T548"/>
      <c r="U548" s="80"/>
      <c r="V548" s="1"/>
    </row>
    <row r="549" spans="2:22" x14ac:dyDescent="0.2">
      <c r="B549" s="220" t="s">
        <v>74</v>
      </c>
      <c r="C549" s="221" t="s">
        <v>231</v>
      </c>
      <c r="D549" s="221"/>
      <c r="T549"/>
      <c r="U549" s="80"/>
      <c r="V549" s="1"/>
    </row>
    <row r="550" spans="2:22" x14ac:dyDescent="0.2">
      <c r="B550" s="10" t="str">
        <f>D3</f>
        <v>2009/10.</v>
      </c>
      <c r="C550" s="160">
        <f>E14</f>
        <v>59994954</v>
      </c>
      <c r="T550"/>
      <c r="U550" s="80"/>
      <c r="V550" s="1"/>
    </row>
    <row r="551" spans="2:22" x14ac:dyDescent="0.2">
      <c r="B551" s="209" t="s">
        <v>402</v>
      </c>
      <c r="C551" s="20">
        <f>E59</f>
        <v>67606879</v>
      </c>
      <c r="D551" s="7">
        <f t="shared" ref="D551:D556" si="53">(C551-C550)/C550*100</f>
        <v>12.687608694557879</v>
      </c>
      <c r="T551"/>
      <c r="U551" s="80"/>
      <c r="V551" s="1"/>
    </row>
    <row r="552" spans="2:22" x14ac:dyDescent="0.2">
      <c r="B552" s="209" t="s">
        <v>439</v>
      </c>
      <c r="C552" s="20">
        <f>E104</f>
        <v>76864014</v>
      </c>
      <c r="D552" s="7">
        <f t="shared" si="53"/>
        <v>13.692593323232686</v>
      </c>
      <c r="T552"/>
      <c r="U552" s="80"/>
      <c r="V552" s="1"/>
    </row>
    <row r="553" spans="2:22" x14ac:dyDescent="0.2">
      <c r="B553" s="209" t="s">
        <v>469</v>
      </c>
      <c r="C553" s="20">
        <f>E149</f>
        <v>88794487</v>
      </c>
      <c r="D553" s="7">
        <f t="shared" si="53"/>
        <v>15.521532612127178</v>
      </c>
      <c r="T553"/>
      <c r="U553" s="80"/>
      <c r="V553" s="1"/>
    </row>
    <row r="554" spans="2:22" x14ac:dyDescent="0.2">
      <c r="B554" s="209" t="s">
        <v>511</v>
      </c>
      <c r="C554" s="20">
        <f>E194</f>
        <v>100484500</v>
      </c>
      <c r="D554" s="7">
        <f t="shared" si="53"/>
        <v>13.165246396434499</v>
      </c>
      <c r="T554"/>
      <c r="U554" s="80"/>
      <c r="V554" s="1"/>
    </row>
    <row r="555" spans="2:22" x14ac:dyDescent="0.2">
      <c r="B555" s="209" t="s">
        <v>549</v>
      </c>
      <c r="C555" s="103">
        <f>E239</f>
        <v>114485032</v>
      </c>
      <c r="D555" s="7">
        <f t="shared" si="53"/>
        <v>13.933026486672073</v>
      </c>
      <c r="T555"/>
      <c r="U555" s="80"/>
      <c r="V555" s="1"/>
    </row>
    <row r="556" spans="2:22" x14ac:dyDescent="0.2">
      <c r="B556" s="209" t="s">
        <v>551</v>
      </c>
      <c r="C556" s="103">
        <f>D289</f>
        <v>126440428</v>
      </c>
      <c r="D556" s="7">
        <f t="shared" si="53"/>
        <v>10.442759014995078</v>
      </c>
      <c r="T556"/>
      <c r="U556" s="80"/>
      <c r="V556" s="1"/>
    </row>
    <row r="557" spans="2:22" x14ac:dyDescent="0.2">
      <c r="T557"/>
      <c r="U557" s="80"/>
      <c r="V557" s="1"/>
    </row>
    <row r="558" spans="2:22" x14ac:dyDescent="0.2">
      <c r="T558"/>
      <c r="U558" s="80"/>
      <c r="V558" s="1"/>
    </row>
    <row r="559" spans="2:22" x14ac:dyDescent="0.2">
      <c r="T559"/>
      <c r="U559" s="80"/>
      <c r="V559" s="1"/>
    </row>
    <row r="560" spans="2:22" x14ac:dyDescent="0.2">
      <c r="T560"/>
      <c r="U560" s="80"/>
      <c r="V560" s="1"/>
    </row>
    <row r="561" spans="20:22" x14ac:dyDescent="0.2">
      <c r="T561"/>
      <c r="U561" s="80"/>
      <c r="V561" s="1"/>
    </row>
    <row r="562" spans="20:22" x14ac:dyDescent="0.2">
      <c r="T562"/>
      <c r="U562" s="80"/>
      <c r="V562" s="1"/>
    </row>
    <row r="563" spans="20:22" x14ac:dyDescent="0.2">
      <c r="T563"/>
      <c r="U563" s="80"/>
      <c r="V563" s="1"/>
    </row>
    <row r="564" spans="20:22" x14ac:dyDescent="0.2">
      <c r="T564"/>
      <c r="U564" s="80"/>
      <c r="V564" s="1"/>
    </row>
    <row r="565" spans="20:22" x14ac:dyDescent="0.2">
      <c r="T565"/>
      <c r="U565" s="80"/>
      <c r="V565" s="1"/>
    </row>
    <row r="566" spans="20:22" x14ac:dyDescent="0.2">
      <c r="T566"/>
      <c r="U566" s="80"/>
      <c r="V566" s="1"/>
    </row>
    <row r="567" spans="20:22" x14ac:dyDescent="0.2">
      <c r="T567"/>
      <c r="U567" s="80"/>
      <c r="V567" s="1"/>
    </row>
    <row r="568" spans="20:22" x14ac:dyDescent="0.2">
      <c r="T568"/>
      <c r="U568" s="80"/>
      <c r="V568" s="1"/>
    </row>
  </sheetData>
  <mergeCells count="22">
    <mergeCell ref="B165:C165"/>
    <mergeCell ref="D93:R93"/>
    <mergeCell ref="S93:T93"/>
    <mergeCell ref="B120:C120"/>
    <mergeCell ref="D228:R228"/>
    <mergeCell ref="S228:T228"/>
    <mergeCell ref="B305:C305"/>
    <mergeCell ref="S278:T278"/>
    <mergeCell ref="D278:R278"/>
    <mergeCell ref="B255:C255"/>
    <mergeCell ref="B1:Z1"/>
    <mergeCell ref="D3:R3"/>
    <mergeCell ref="S3:T3"/>
    <mergeCell ref="B30:C30"/>
    <mergeCell ref="D48:R48"/>
    <mergeCell ref="S48:T48"/>
    <mergeCell ref="D183:R183"/>
    <mergeCell ref="S183:T183"/>
    <mergeCell ref="B210:C210"/>
    <mergeCell ref="B75:C75"/>
    <mergeCell ref="D138:R138"/>
    <mergeCell ref="S138:T138"/>
  </mergeCells>
  <pageMargins left="0.74803149606299213" right="0.74803149606299213" top="0.98425196850393704" bottom="0.98425196850393704" header="0.51181102362204722" footer="0.51181102362204722"/>
  <pageSetup paperSize="9" scale="67" orientation="landscape" r:id="rId1"/>
  <headerFooter alignWithMargins="0"/>
  <colBreaks count="1" manualBreakCount="1">
    <brk id="20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66"/>
  <sheetViews>
    <sheetView zoomScaleNormal="100" workbookViewId="0">
      <selection sqref="A1:C1"/>
    </sheetView>
  </sheetViews>
  <sheetFormatPr defaultRowHeight="12.75" x14ac:dyDescent="0.2"/>
  <cols>
    <col min="1" max="1" width="23.85546875" customWidth="1"/>
    <col min="2" max="2" width="35.28515625" customWidth="1"/>
    <col min="3" max="3" width="36.5703125" customWidth="1"/>
    <col min="4" max="4" width="9.140625" customWidth="1"/>
  </cols>
  <sheetData>
    <row r="1" spans="1:197" ht="40.5" customHeight="1" thickBot="1" x14ac:dyDescent="0.25">
      <c r="A1" s="469" t="s">
        <v>495</v>
      </c>
      <c r="B1" s="470"/>
      <c r="C1" s="471"/>
    </row>
    <row r="2" spans="1:197" ht="13.5" thickBot="1" x14ac:dyDescent="0.25"/>
    <row r="3" spans="1:197" x14ac:dyDescent="0.2">
      <c r="B3" s="65" t="s">
        <v>205</v>
      </c>
      <c r="C3" s="124" t="s">
        <v>314</v>
      </c>
    </row>
    <row r="4" spans="1:197" ht="13.5" thickBot="1" x14ac:dyDescent="0.25">
      <c r="B4" s="250" t="s">
        <v>510</v>
      </c>
      <c r="C4" s="68" t="s">
        <v>204</v>
      </c>
    </row>
    <row r="5" spans="1:197" hidden="1" x14ac:dyDescent="0.2"/>
    <row r="6" spans="1:197" hidden="1" x14ac:dyDescent="0.2">
      <c r="A6" s="58">
        <v>35796</v>
      </c>
      <c r="B6" s="1">
        <v>77.5</v>
      </c>
      <c r="C6" s="1">
        <v>41770336</v>
      </c>
      <c r="D6">
        <v>41600242</v>
      </c>
      <c r="E6">
        <v>41348374</v>
      </c>
      <c r="F6">
        <v>43535437</v>
      </c>
      <c r="G6">
        <v>41132179</v>
      </c>
      <c r="H6">
        <v>41734795</v>
      </c>
      <c r="I6">
        <v>42847571</v>
      </c>
      <c r="J6">
        <v>41150950</v>
      </c>
      <c r="K6">
        <v>42668127</v>
      </c>
      <c r="L6">
        <v>42890143</v>
      </c>
      <c r="M6">
        <v>41556323</v>
      </c>
      <c r="N6">
        <v>42061823</v>
      </c>
      <c r="O6">
        <v>42408874</v>
      </c>
      <c r="P6">
        <v>42362958</v>
      </c>
      <c r="Q6">
        <v>41970120</v>
      </c>
      <c r="R6">
        <v>43744932</v>
      </c>
      <c r="S6">
        <v>44137022</v>
      </c>
      <c r="T6">
        <v>43671374</v>
      </c>
      <c r="U6">
        <v>44625269</v>
      </c>
      <c r="V6">
        <v>45056466</v>
      </c>
      <c r="W6">
        <v>46132769</v>
      </c>
      <c r="X6">
        <v>45601315</v>
      </c>
      <c r="Y6">
        <v>46657130</v>
      </c>
      <c r="Z6">
        <v>47398510</v>
      </c>
      <c r="AA6">
        <v>45534713</v>
      </c>
      <c r="AB6">
        <v>47816063</v>
      </c>
      <c r="AC6">
        <v>49255450</v>
      </c>
      <c r="AD6">
        <v>46536470</v>
      </c>
      <c r="AE6">
        <v>49516094</v>
      </c>
      <c r="AF6">
        <v>50875401</v>
      </c>
      <c r="AG6">
        <v>49013604</v>
      </c>
      <c r="AH6">
        <v>51781863</v>
      </c>
      <c r="AI6">
        <v>52023168</v>
      </c>
      <c r="AJ6">
        <v>51354589</v>
      </c>
      <c r="AK6">
        <v>53244593</v>
      </c>
      <c r="AL6">
        <v>54233711</v>
      </c>
      <c r="AM6">
        <v>54150104</v>
      </c>
      <c r="AN6">
        <v>54356255</v>
      </c>
      <c r="AO6">
        <v>55691321</v>
      </c>
      <c r="AP6">
        <v>54481708</v>
      </c>
      <c r="AQ6">
        <v>55553651</v>
      </c>
      <c r="AR6">
        <v>56970183</v>
      </c>
      <c r="AS6">
        <v>55459262</v>
      </c>
      <c r="AT6">
        <v>54886243</v>
      </c>
      <c r="AU6">
        <v>54614262</v>
      </c>
      <c r="AV6">
        <v>59307995</v>
      </c>
      <c r="AW6">
        <v>59470364</v>
      </c>
      <c r="AX6">
        <v>60869579</v>
      </c>
      <c r="AY6">
        <v>63668734</v>
      </c>
      <c r="AZ6">
        <v>64631819</v>
      </c>
      <c r="BA6">
        <v>64578803</v>
      </c>
      <c r="BB6">
        <v>71726834</v>
      </c>
      <c r="BC6">
        <v>69335261</v>
      </c>
      <c r="BD6">
        <v>67152574</v>
      </c>
      <c r="BE6">
        <v>69696565</v>
      </c>
      <c r="BF6">
        <v>70390080</v>
      </c>
      <c r="BG6">
        <v>71272753</v>
      </c>
      <c r="BH6">
        <v>71932541</v>
      </c>
      <c r="BI6">
        <v>71580340</v>
      </c>
      <c r="BJ6">
        <v>69333688</v>
      </c>
      <c r="BK6">
        <v>69622107</v>
      </c>
      <c r="BL6">
        <v>69458804</v>
      </c>
      <c r="BM6">
        <v>67647757</v>
      </c>
      <c r="BN6">
        <v>69384706</v>
      </c>
      <c r="BO6">
        <v>66589284</v>
      </c>
      <c r="BP6">
        <v>67200776</v>
      </c>
      <c r="BQ6">
        <v>68215059</v>
      </c>
      <c r="BR6">
        <v>67243638</v>
      </c>
      <c r="BS6">
        <v>67204393</v>
      </c>
      <c r="BT6">
        <v>68717718</v>
      </c>
      <c r="BU6">
        <v>66623556</v>
      </c>
      <c r="BV6">
        <v>68219119</v>
      </c>
      <c r="BW6">
        <v>70599983</v>
      </c>
      <c r="BX6">
        <v>72079817</v>
      </c>
      <c r="BY6">
        <v>74098277</v>
      </c>
      <c r="BZ6">
        <v>72100452</v>
      </c>
      <c r="CA6">
        <v>74063898</v>
      </c>
      <c r="CB6">
        <v>73411112</v>
      </c>
      <c r="CC6">
        <v>74027091</v>
      </c>
      <c r="CD6">
        <v>73563237</v>
      </c>
      <c r="CE6">
        <v>75265160</v>
      </c>
      <c r="CF6">
        <v>74314366</v>
      </c>
      <c r="CG6">
        <v>75442436</v>
      </c>
      <c r="CH6">
        <v>75475676</v>
      </c>
      <c r="CI6">
        <v>73990978</v>
      </c>
      <c r="CJ6">
        <v>74987740</v>
      </c>
      <c r="CK6">
        <v>74822680</v>
      </c>
      <c r="CL6">
        <v>80291235</v>
      </c>
      <c r="CM6">
        <v>77513568</v>
      </c>
      <c r="CN6">
        <v>78445381</v>
      </c>
      <c r="CO6">
        <v>78173870</v>
      </c>
      <c r="CP6">
        <v>79436295</v>
      </c>
      <c r="CQ6">
        <v>80783196</v>
      </c>
      <c r="CR6">
        <v>77423982</v>
      </c>
      <c r="CS6">
        <v>79703165</v>
      </c>
      <c r="CT6">
        <v>83615381</v>
      </c>
      <c r="CU6">
        <v>82300598</v>
      </c>
      <c r="CV6">
        <v>80338270</v>
      </c>
      <c r="CW6">
        <v>83205762</v>
      </c>
      <c r="CX6">
        <v>81855471</v>
      </c>
      <c r="CY6">
        <v>85872270</v>
      </c>
      <c r="CZ6">
        <v>88543791</v>
      </c>
      <c r="DA6">
        <v>89450515</v>
      </c>
      <c r="DB6">
        <v>91771933</v>
      </c>
      <c r="DC6">
        <v>92072237</v>
      </c>
      <c r="DD6">
        <v>93267311</v>
      </c>
      <c r="DE6">
        <v>95473449</v>
      </c>
      <c r="DF6">
        <v>94840471</v>
      </c>
      <c r="DG6">
        <v>99300231</v>
      </c>
      <c r="DH6">
        <v>99945300</v>
      </c>
      <c r="DI6">
        <v>99602242</v>
      </c>
      <c r="DJ6">
        <v>99443366</v>
      </c>
      <c r="DK6">
        <v>103782229</v>
      </c>
      <c r="DL6">
        <v>99280638</v>
      </c>
      <c r="DM6">
        <v>99769869</v>
      </c>
      <c r="DN6">
        <v>104230470</v>
      </c>
      <c r="DO6">
        <v>97780959</v>
      </c>
      <c r="DP6">
        <v>105677264</v>
      </c>
      <c r="DQ6">
        <v>107057904</v>
      </c>
      <c r="DR6">
        <v>105664758</v>
      </c>
      <c r="DS6">
        <v>111028181</v>
      </c>
      <c r="DT6">
        <v>116298013</v>
      </c>
      <c r="DU6">
        <v>113813257</v>
      </c>
      <c r="DV6">
        <v>128203817</v>
      </c>
      <c r="DW6">
        <v>122294539</v>
      </c>
      <c r="DX6">
        <v>124690788</v>
      </c>
      <c r="DY6">
        <v>128325424</v>
      </c>
      <c r="DZ6">
        <v>124931096</v>
      </c>
      <c r="EA6">
        <v>122242663</v>
      </c>
      <c r="EB6">
        <v>122839470</v>
      </c>
      <c r="EC6">
        <v>113270345</v>
      </c>
      <c r="ED6">
        <v>109238508</v>
      </c>
      <c r="EE6">
        <v>105207882</v>
      </c>
      <c r="EF6">
        <v>104208643</v>
      </c>
      <c r="EG6">
        <v>103734122</v>
      </c>
      <c r="EH6">
        <v>99119575</v>
      </c>
      <c r="EI6">
        <v>99009091</v>
      </c>
      <c r="EJ6">
        <v>98615878</v>
      </c>
      <c r="EK6">
        <v>100539864</v>
      </c>
      <c r="EL6">
        <v>100305725</v>
      </c>
      <c r="EM6">
        <v>102169831</v>
      </c>
      <c r="EN6">
        <v>102464178</v>
      </c>
      <c r="EO6">
        <v>102776211</v>
      </c>
      <c r="EP6">
        <v>106647068</v>
      </c>
      <c r="EQ6">
        <v>105618599</v>
      </c>
      <c r="ER6">
        <v>104166191</v>
      </c>
      <c r="ES6">
        <v>108643087</v>
      </c>
      <c r="ET6">
        <v>107529791</v>
      </c>
      <c r="EU6">
        <v>107505165</v>
      </c>
      <c r="EV6">
        <v>109771982</v>
      </c>
      <c r="EW6">
        <v>109599237</v>
      </c>
      <c r="EX6">
        <v>106392456</v>
      </c>
      <c r="EY6">
        <v>106255979</v>
      </c>
      <c r="EZ6">
        <v>109283722</v>
      </c>
      <c r="FA6">
        <v>110976270</v>
      </c>
      <c r="FB6">
        <v>111962754</v>
      </c>
      <c r="FC6">
        <v>111869214</v>
      </c>
      <c r="FD6">
        <v>113664075</v>
      </c>
      <c r="FE6">
        <v>119259414</v>
      </c>
      <c r="FF6">
        <v>113875681</v>
      </c>
      <c r="FG6">
        <v>115268827</v>
      </c>
      <c r="FH6">
        <v>117959616</v>
      </c>
      <c r="FI6">
        <v>109923743</v>
      </c>
      <c r="FJ6">
        <v>120343526</v>
      </c>
      <c r="FK6">
        <v>125737698</v>
      </c>
      <c r="FL6">
        <v>120718366</v>
      </c>
      <c r="FM6">
        <v>122015071</v>
      </c>
      <c r="FN6">
        <v>125771425</v>
      </c>
      <c r="FO6">
        <v>123549205</v>
      </c>
      <c r="FP6">
        <v>127987569</v>
      </c>
      <c r="FQ6">
        <v>126372316</v>
      </c>
      <c r="FR6">
        <v>123889852</v>
      </c>
      <c r="FS6">
        <v>127751534</v>
      </c>
      <c r="FT6">
        <v>126588958</v>
      </c>
      <c r="FU6">
        <v>124598487</v>
      </c>
      <c r="FV6">
        <v>129720625</v>
      </c>
      <c r="FW6">
        <v>125168296</v>
      </c>
      <c r="FX6">
        <v>130740425</v>
      </c>
      <c r="FY6">
        <v>134521884</v>
      </c>
      <c r="FZ6">
        <v>131197769</v>
      </c>
      <c r="GA6">
        <v>133856652</v>
      </c>
      <c r="GB6">
        <v>133255257</v>
      </c>
      <c r="GC6">
        <v>131064347</v>
      </c>
      <c r="GD6">
        <v>140726526</v>
      </c>
      <c r="GE6">
        <v>138470663</v>
      </c>
      <c r="GF6">
        <v>134905706</v>
      </c>
      <c r="GG6">
        <v>143111633</v>
      </c>
      <c r="GH6">
        <v>138853468</v>
      </c>
      <c r="GI6">
        <v>133511887</v>
      </c>
      <c r="GJ6">
        <v>141725764</v>
      </c>
      <c r="GK6">
        <v>142465144</v>
      </c>
      <c r="GL6">
        <v>149158575</v>
      </c>
      <c r="GM6">
        <v>149404752</v>
      </c>
      <c r="GN6">
        <v>147794322</v>
      </c>
      <c r="GO6">
        <v>144044740</v>
      </c>
    </row>
    <row r="7" spans="1:197" hidden="1" x14ac:dyDescent="0.2">
      <c r="A7" s="58">
        <v>35827</v>
      </c>
      <c r="B7" s="1">
        <v>88.9</v>
      </c>
      <c r="C7" s="1">
        <v>41600242</v>
      </c>
    </row>
    <row r="8" spans="1:197" hidden="1" x14ac:dyDescent="0.2">
      <c r="A8" s="58">
        <v>35855</v>
      </c>
      <c r="B8" s="1">
        <v>91.4</v>
      </c>
      <c r="C8" s="1">
        <v>41348374</v>
      </c>
    </row>
    <row r="9" spans="1:197" hidden="1" x14ac:dyDescent="0.2">
      <c r="A9" s="58">
        <v>35886</v>
      </c>
      <c r="B9" s="1">
        <v>84.8</v>
      </c>
      <c r="C9" s="1">
        <v>43535437</v>
      </c>
    </row>
    <row r="10" spans="1:197" hidden="1" x14ac:dyDescent="0.2">
      <c r="A10" s="58">
        <v>35916</v>
      </c>
      <c r="B10" s="1">
        <v>88.8</v>
      </c>
      <c r="C10" s="1">
        <v>41132179</v>
      </c>
    </row>
    <row r="11" spans="1:197" hidden="1" x14ac:dyDescent="0.2">
      <c r="A11" s="58">
        <v>35947</v>
      </c>
      <c r="B11" s="1">
        <v>91.7</v>
      </c>
      <c r="C11" s="1">
        <v>41734795</v>
      </c>
    </row>
    <row r="12" spans="1:197" hidden="1" x14ac:dyDescent="0.2">
      <c r="A12" s="58">
        <v>35977</v>
      </c>
      <c r="B12" s="1">
        <v>91.9</v>
      </c>
      <c r="C12" s="1">
        <v>42847571</v>
      </c>
    </row>
    <row r="13" spans="1:197" hidden="1" x14ac:dyDescent="0.2">
      <c r="A13" s="58">
        <v>36008</v>
      </c>
      <c r="B13" s="1">
        <v>87.5</v>
      </c>
      <c r="C13" s="1">
        <v>41150950</v>
      </c>
    </row>
    <row r="14" spans="1:197" hidden="1" x14ac:dyDescent="0.2">
      <c r="A14" s="58">
        <v>36039</v>
      </c>
      <c r="B14" s="1">
        <v>93.5</v>
      </c>
      <c r="C14" s="1">
        <v>42668127</v>
      </c>
    </row>
    <row r="15" spans="1:197" hidden="1" x14ac:dyDescent="0.2">
      <c r="A15" s="58">
        <v>36069</v>
      </c>
      <c r="B15" s="1">
        <v>97.2</v>
      </c>
      <c r="C15" s="1">
        <v>42890143</v>
      </c>
    </row>
    <row r="16" spans="1:197" hidden="1" x14ac:dyDescent="0.2">
      <c r="A16" s="58">
        <v>36100</v>
      </c>
      <c r="B16" s="1">
        <v>95.5</v>
      </c>
      <c r="C16" s="1">
        <v>41556323</v>
      </c>
    </row>
    <row r="17" spans="1:3" hidden="1" x14ac:dyDescent="0.2">
      <c r="A17" s="58">
        <v>36130</v>
      </c>
      <c r="B17" s="1">
        <v>73.2</v>
      </c>
      <c r="C17" s="1">
        <v>42061823</v>
      </c>
    </row>
    <row r="18" spans="1:3" hidden="1" x14ac:dyDescent="0.2">
      <c r="A18" s="58">
        <v>36161</v>
      </c>
      <c r="B18" s="1">
        <v>75</v>
      </c>
      <c r="C18" s="1">
        <v>42408874</v>
      </c>
    </row>
    <row r="19" spans="1:3" hidden="1" x14ac:dyDescent="0.2">
      <c r="A19" s="58">
        <v>36192</v>
      </c>
      <c r="B19" s="1">
        <v>85.4</v>
      </c>
      <c r="C19" s="1">
        <v>42362958</v>
      </c>
    </row>
    <row r="20" spans="1:3" hidden="1" x14ac:dyDescent="0.2">
      <c r="A20" s="58">
        <v>36220</v>
      </c>
      <c r="B20" s="1">
        <v>89.1</v>
      </c>
      <c r="C20" s="1">
        <v>41970120</v>
      </c>
    </row>
    <row r="21" spans="1:3" hidden="1" x14ac:dyDescent="0.2">
      <c r="A21" s="58">
        <v>36251</v>
      </c>
      <c r="B21" s="1">
        <v>82.9</v>
      </c>
      <c r="C21" s="1">
        <v>43744932</v>
      </c>
    </row>
    <row r="22" spans="1:3" hidden="1" x14ac:dyDescent="0.2">
      <c r="A22" s="58">
        <v>36281</v>
      </c>
      <c r="B22" s="1">
        <v>87.8</v>
      </c>
      <c r="C22" s="1">
        <v>44137022</v>
      </c>
    </row>
    <row r="23" spans="1:3" hidden="1" x14ac:dyDescent="0.2">
      <c r="A23" s="58">
        <v>36312</v>
      </c>
      <c r="B23" s="1">
        <v>87.2</v>
      </c>
      <c r="C23" s="1">
        <v>43671374</v>
      </c>
    </row>
    <row r="24" spans="1:3" hidden="1" x14ac:dyDescent="0.2">
      <c r="A24" s="58">
        <v>36342</v>
      </c>
      <c r="B24" s="1">
        <v>90.1</v>
      </c>
      <c r="C24" s="1">
        <v>44625269</v>
      </c>
    </row>
    <row r="25" spans="1:3" hidden="1" x14ac:dyDescent="0.2">
      <c r="A25" s="58">
        <v>36373</v>
      </c>
      <c r="B25" s="1">
        <v>89.5</v>
      </c>
      <c r="C25" s="1">
        <v>45056466</v>
      </c>
    </row>
    <row r="26" spans="1:3" hidden="1" x14ac:dyDescent="0.2">
      <c r="A26" s="58">
        <v>36404</v>
      </c>
      <c r="B26" s="1">
        <v>92.5</v>
      </c>
      <c r="C26" s="1">
        <v>46132769</v>
      </c>
    </row>
    <row r="27" spans="1:3" hidden="1" x14ac:dyDescent="0.2">
      <c r="A27" s="58">
        <v>36434</v>
      </c>
      <c r="B27" s="1">
        <v>98</v>
      </c>
      <c r="C27" s="1">
        <v>45601315</v>
      </c>
    </row>
    <row r="28" spans="1:3" hidden="1" x14ac:dyDescent="0.2">
      <c r="A28" s="58">
        <v>36465</v>
      </c>
      <c r="B28" s="1">
        <v>99.9</v>
      </c>
      <c r="C28" s="1">
        <v>46657130</v>
      </c>
    </row>
    <row r="29" spans="1:3" hidden="1" x14ac:dyDescent="0.2">
      <c r="A29" s="58">
        <v>36495</v>
      </c>
      <c r="B29" s="1">
        <v>77.599999999999994</v>
      </c>
      <c r="C29" s="1">
        <v>47398510</v>
      </c>
    </row>
    <row r="30" spans="1:3" hidden="1" x14ac:dyDescent="0.2">
      <c r="A30" s="58">
        <v>36526</v>
      </c>
      <c r="B30" s="1">
        <v>77.400000000000006</v>
      </c>
      <c r="C30" s="1">
        <v>45534713</v>
      </c>
    </row>
    <row r="31" spans="1:3" hidden="1" x14ac:dyDescent="0.2">
      <c r="A31" s="58">
        <v>36557</v>
      </c>
      <c r="B31" s="1">
        <v>90.8</v>
      </c>
      <c r="C31" s="1">
        <v>47816063</v>
      </c>
    </row>
    <row r="32" spans="1:3" hidden="1" x14ac:dyDescent="0.2">
      <c r="A32" s="58">
        <v>36586</v>
      </c>
      <c r="B32" s="1">
        <v>97.2</v>
      </c>
      <c r="C32" s="1">
        <v>49255450</v>
      </c>
    </row>
    <row r="33" spans="1:3" hidden="1" x14ac:dyDescent="0.2">
      <c r="A33" s="58">
        <v>36617</v>
      </c>
      <c r="B33" s="1">
        <v>81.400000000000006</v>
      </c>
      <c r="C33" s="1">
        <v>46536470</v>
      </c>
    </row>
    <row r="34" spans="1:3" hidden="1" x14ac:dyDescent="0.2">
      <c r="A34" s="58">
        <v>36647</v>
      </c>
      <c r="B34" s="1">
        <v>91.7</v>
      </c>
      <c r="C34" s="1">
        <v>49516094</v>
      </c>
    </row>
    <row r="35" spans="1:3" hidden="1" x14ac:dyDescent="0.2">
      <c r="A35" s="58">
        <v>36678</v>
      </c>
      <c r="B35" s="1">
        <v>94.1</v>
      </c>
      <c r="C35" s="1">
        <v>50875401</v>
      </c>
    </row>
    <row r="36" spans="1:3" hidden="1" x14ac:dyDescent="0.2">
      <c r="A36" s="58">
        <v>36708</v>
      </c>
      <c r="B36" s="1">
        <v>92</v>
      </c>
      <c r="C36" s="1">
        <v>49013604</v>
      </c>
    </row>
    <row r="37" spans="1:3" hidden="1" x14ac:dyDescent="0.2">
      <c r="A37" s="58">
        <v>36739</v>
      </c>
      <c r="B37" s="1">
        <v>93.8</v>
      </c>
      <c r="C37" s="1">
        <v>51781863</v>
      </c>
    </row>
    <row r="38" spans="1:3" hidden="1" x14ac:dyDescent="0.2">
      <c r="A38" s="58">
        <v>36770</v>
      </c>
      <c r="B38" s="1">
        <v>96.3</v>
      </c>
      <c r="C38" s="1">
        <v>52023168</v>
      </c>
    </row>
    <row r="39" spans="1:3" hidden="1" x14ac:dyDescent="0.2">
      <c r="A39" s="58">
        <v>36800</v>
      </c>
      <c r="B39" s="1">
        <v>100.8</v>
      </c>
      <c r="C39" s="1">
        <v>51354589</v>
      </c>
    </row>
    <row r="40" spans="1:3" hidden="1" x14ac:dyDescent="0.2">
      <c r="A40" s="58">
        <v>36831</v>
      </c>
      <c r="B40" s="1">
        <v>102.9</v>
      </c>
      <c r="C40" s="1">
        <v>53244593</v>
      </c>
    </row>
    <row r="41" spans="1:3" hidden="1" x14ac:dyDescent="0.2">
      <c r="A41" s="58">
        <v>36861</v>
      </c>
      <c r="B41" s="1">
        <v>80.7</v>
      </c>
      <c r="C41" s="1">
        <v>54233711</v>
      </c>
    </row>
    <row r="42" spans="1:3" hidden="1" x14ac:dyDescent="0.2">
      <c r="A42" s="58">
        <v>36892</v>
      </c>
      <c r="B42" s="1">
        <v>82.5</v>
      </c>
      <c r="C42" s="1">
        <v>54150104</v>
      </c>
    </row>
    <row r="43" spans="1:3" hidden="1" x14ac:dyDescent="0.2">
      <c r="A43" s="58">
        <v>36923</v>
      </c>
      <c r="B43" s="1">
        <v>92.4</v>
      </c>
      <c r="C43" s="1">
        <v>54356255</v>
      </c>
    </row>
    <row r="44" spans="1:3" hidden="1" x14ac:dyDescent="0.2">
      <c r="A44" s="58">
        <v>36951</v>
      </c>
      <c r="B44" s="1">
        <v>97.5</v>
      </c>
      <c r="C44" s="1">
        <v>55691321</v>
      </c>
    </row>
    <row r="45" spans="1:3" hidden="1" x14ac:dyDescent="0.2">
      <c r="A45" s="58">
        <v>36982</v>
      </c>
      <c r="B45" s="1">
        <v>86.5</v>
      </c>
      <c r="C45" s="1">
        <v>54481708</v>
      </c>
    </row>
    <row r="46" spans="1:3" hidden="1" x14ac:dyDescent="0.2">
      <c r="A46" s="58">
        <v>37012</v>
      </c>
      <c r="B46" s="1">
        <v>91.2</v>
      </c>
      <c r="C46" s="1">
        <v>55553651</v>
      </c>
    </row>
    <row r="47" spans="1:3" hidden="1" x14ac:dyDescent="0.2">
      <c r="A47" s="58">
        <v>37043</v>
      </c>
      <c r="B47" s="1">
        <v>95</v>
      </c>
      <c r="C47" s="1">
        <v>56970183</v>
      </c>
    </row>
    <row r="48" spans="1:3" hidden="1" x14ac:dyDescent="0.2">
      <c r="A48" s="58">
        <v>37073</v>
      </c>
      <c r="B48" s="1">
        <v>93.9</v>
      </c>
      <c r="C48" s="1">
        <v>55459262</v>
      </c>
    </row>
    <row r="49" spans="1:3" hidden="1" x14ac:dyDescent="0.2">
      <c r="A49" s="58">
        <v>37104</v>
      </c>
      <c r="B49" s="1">
        <v>93.6</v>
      </c>
      <c r="C49" s="1">
        <v>54886243</v>
      </c>
    </row>
    <row r="50" spans="1:3" hidden="1" x14ac:dyDescent="0.2">
      <c r="A50" s="58">
        <v>37135</v>
      </c>
      <c r="B50" s="1">
        <v>93.5</v>
      </c>
      <c r="C50" s="1">
        <v>54614262</v>
      </c>
    </row>
    <row r="51" spans="1:3" hidden="1" x14ac:dyDescent="0.2">
      <c r="A51" s="58">
        <v>37165</v>
      </c>
      <c r="B51" s="1">
        <v>104.7</v>
      </c>
      <c r="C51" s="1">
        <v>59307995</v>
      </c>
    </row>
    <row r="52" spans="1:3" hidden="1" x14ac:dyDescent="0.2">
      <c r="A52" s="58">
        <v>37196</v>
      </c>
      <c r="B52" s="1">
        <v>106.4</v>
      </c>
      <c r="C52" s="1">
        <v>59470364</v>
      </c>
    </row>
    <row r="53" spans="1:3" hidden="1" x14ac:dyDescent="0.2">
      <c r="A53" s="58">
        <v>37226</v>
      </c>
      <c r="B53" s="1">
        <v>83.4</v>
      </c>
      <c r="C53" s="1">
        <v>60869579</v>
      </c>
    </row>
    <row r="54" spans="1:3" hidden="1" x14ac:dyDescent="0.2">
      <c r="A54" s="58">
        <v>37257</v>
      </c>
      <c r="B54" s="1">
        <v>84.2</v>
      </c>
      <c r="C54" s="1">
        <v>63668734</v>
      </c>
    </row>
    <row r="55" spans="1:3" hidden="1" x14ac:dyDescent="0.2">
      <c r="A55" s="58">
        <v>37288</v>
      </c>
      <c r="B55" s="1">
        <v>94.1</v>
      </c>
      <c r="C55" s="1">
        <v>64631819</v>
      </c>
    </row>
    <row r="56" spans="1:3" hidden="1" x14ac:dyDescent="0.2">
      <c r="A56" s="58">
        <v>37316</v>
      </c>
      <c r="B56" s="1">
        <v>98.4</v>
      </c>
      <c r="C56" s="1">
        <v>64578803</v>
      </c>
    </row>
    <row r="57" spans="1:3" hidden="1" x14ac:dyDescent="0.2">
      <c r="A57" s="58">
        <v>37347</v>
      </c>
      <c r="B57" s="1">
        <v>94.7</v>
      </c>
      <c r="C57" s="1">
        <v>71726834</v>
      </c>
    </row>
    <row r="58" spans="1:3" hidden="1" x14ac:dyDescent="0.2">
      <c r="A58" s="58">
        <v>37377</v>
      </c>
      <c r="B58" s="1">
        <v>100.1</v>
      </c>
      <c r="C58" s="1">
        <v>69335261</v>
      </c>
    </row>
    <row r="59" spans="1:3" hidden="1" x14ac:dyDescent="0.2">
      <c r="A59" s="58">
        <v>37408</v>
      </c>
      <c r="B59" s="1">
        <v>97</v>
      </c>
      <c r="C59" s="1">
        <v>67152574</v>
      </c>
    </row>
    <row r="60" spans="1:3" hidden="1" x14ac:dyDescent="0.2">
      <c r="A60" s="58">
        <v>37438</v>
      </c>
      <c r="B60" s="1">
        <v>99.2</v>
      </c>
      <c r="C60" s="1">
        <v>69696565</v>
      </c>
    </row>
    <row r="61" spans="1:3" hidden="1" x14ac:dyDescent="0.2">
      <c r="A61" s="58">
        <v>37469</v>
      </c>
      <c r="B61" s="1">
        <v>100</v>
      </c>
      <c r="C61" s="1">
        <v>70390080</v>
      </c>
    </row>
    <row r="62" spans="1:3" hidden="1" x14ac:dyDescent="0.2">
      <c r="A62" s="58">
        <v>37500</v>
      </c>
      <c r="B62" s="1">
        <v>101.1</v>
      </c>
      <c r="C62" s="1">
        <v>71272753</v>
      </c>
    </row>
    <row r="63" spans="1:3" hidden="1" x14ac:dyDescent="0.2">
      <c r="A63" s="58">
        <v>37530</v>
      </c>
      <c r="B63" s="1">
        <v>108.6</v>
      </c>
      <c r="C63" s="1">
        <v>71932541</v>
      </c>
    </row>
    <row r="64" spans="1:3" hidden="1" x14ac:dyDescent="0.2">
      <c r="A64" s="58">
        <v>37561</v>
      </c>
      <c r="B64" s="1">
        <v>108.5</v>
      </c>
      <c r="C64" s="1">
        <v>71580340</v>
      </c>
    </row>
    <row r="65" spans="1:3" hidden="1" x14ac:dyDescent="0.2">
      <c r="A65" s="58">
        <v>37591</v>
      </c>
      <c r="B65" s="1">
        <v>83.6</v>
      </c>
      <c r="C65" s="1">
        <v>69333688</v>
      </c>
    </row>
    <row r="66" spans="1:3" hidden="1" x14ac:dyDescent="0.2">
      <c r="A66" s="58">
        <v>37622</v>
      </c>
      <c r="B66" s="1">
        <v>85.7</v>
      </c>
      <c r="C66" s="1">
        <v>69622107</v>
      </c>
    </row>
    <row r="67" spans="1:3" hidden="1" x14ac:dyDescent="0.2">
      <c r="A67" s="58">
        <v>37653</v>
      </c>
      <c r="B67" s="1">
        <v>94.7</v>
      </c>
      <c r="C67" s="1">
        <v>69458804</v>
      </c>
    </row>
    <row r="68" spans="1:3" hidden="1" x14ac:dyDescent="0.2">
      <c r="A68" s="58">
        <v>37681</v>
      </c>
      <c r="B68" s="1">
        <v>97.6</v>
      </c>
      <c r="C68" s="1">
        <v>67647757</v>
      </c>
    </row>
    <row r="69" spans="1:3" hidden="1" x14ac:dyDescent="0.2">
      <c r="A69" s="58">
        <v>37712</v>
      </c>
      <c r="B69" s="1">
        <v>90.8</v>
      </c>
      <c r="C69" s="1">
        <v>69384706</v>
      </c>
    </row>
    <row r="70" spans="1:3" hidden="1" x14ac:dyDescent="0.2">
      <c r="A70" s="58">
        <v>37742</v>
      </c>
      <c r="B70" s="1">
        <v>96.1</v>
      </c>
      <c r="C70" s="1">
        <v>66589284</v>
      </c>
    </row>
    <row r="71" spans="1:3" hidden="1" x14ac:dyDescent="0.2">
      <c r="A71" s="58">
        <v>37773</v>
      </c>
      <c r="B71" s="1">
        <v>95.2</v>
      </c>
      <c r="C71" s="1">
        <v>67200776</v>
      </c>
    </row>
    <row r="72" spans="1:3" hidden="1" x14ac:dyDescent="0.2">
      <c r="A72" s="58">
        <v>37803</v>
      </c>
      <c r="B72" s="1">
        <v>98.1</v>
      </c>
      <c r="C72" s="1">
        <v>68215059</v>
      </c>
    </row>
    <row r="73" spans="1:3" hidden="1" x14ac:dyDescent="0.2">
      <c r="A73" s="58">
        <v>37834</v>
      </c>
      <c r="B73" s="1">
        <v>95.5</v>
      </c>
      <c r="C73" s="1">
        <v>67243638</v>
      </c>
    </row>
    <row r="74" spans="1:3" hidden="1" x14ac:dyDescent="0.2">
      <c r="A74" s="58">
        <v>37865</v>
      </c>
      <c r="B74" s="1">
        <v>97.6</v>
      </c>
      <c r="C74" s="1">
        <v>67204393</v>
      </c>
    </row>
    <row r="75" spans="1:3" hidden="1" x14ac:dyDescent="0.2">
      <c r="A75" s="58">
        <v>37895</v>
      </c>
      <c r="B75" s="1">
        <v>105.7</v>
      </c>
      <c r="C75" s="1">
        <v>68717718</v>
      </c>
    </row>
    <row r="76" spans="1:3" hidden="1" x14ac:dyDescent="0.2">
      <c r="A76" s="58">
        <v>37926</v>
      </c>
      <c r="B76" s="1">
        <v>103.8</v>
      </c>
      <c r="C76" s="1">
        <v>66623556</v>
      </c>
    </row>
    <row r="77" spans="1:3" hidden="1" x14ac:dyDescent="0.2">
      <c r="A77" s="58">
        <v>37956</v>
      </c>
      <c r="B77" s="1">
        <v>81.8</v>
      </c>
      <c r="C77" s="1">
        <v>68219119</v>
      </c>
    </row>
    <row r="78" spans="1:3" hidden="1" x14ac:dyDescent="0.2">
      <c r="A78" s="58">
        <v>37987</v>
      </c>
      <c r="B78" s="1">
        <v>84.5</v>
      </c>
      <c r="C78" s="1">
        <v>70599983</v>
      </c>
    </row>
    <row r="79" spans="1:3" hidden="1" x14ac:dyDescent="0.2">
      <c r="A79" s="58">
        <v>38018</v>
      </c>
      <c r="B79" s="1">
        <v>93.7</v>
      </c>
      <c r="C79" s="1">
        <v>72079817</v>
      </c>
    </row>
    <row r="80" spans="1:3" hidden="1" x14ac:dyDescent="0.2">
      <c r="A80" s="58">
        <v>38047</v>
      </c>
      <c r="B80" s="1">
        <v>103.1</v>
      </c>
      <c r="C80" s="1">
        <v>74098277</v>
      </c>
    </row>
    <row r="81" spans="1:3" hidden="1" x14ac:dyDescent="0.2">
      <c r="A81" s="58">
        <v>38078</v>
      </c>
      <c r="B81" s="1">
        <v>91.1</v>
      </c>
      <c r="C81" s="1">
        <v>72100452</v>
      </c>
    </row>
    <row r="82" spans="1:3" hidden="1" x14ac:dyDescent="0.2">
      <c r="A82" s="58">
        <v>38108</v>
      </c>
      <c r="B82" s="1">
        <v>101</v>
      </c>
      <c r="C82" s="1">
        <v>74063898</v>
      </c>
    </row>
    <row r="83" spans="1:3" hidden="1" x14ac:dyDescent="0.2">
      <c r="A83" s="58">
        <v>38139</v>
      </c>
      <c r="B83" s="1">
        <v>99.8</v>
      </c>
      <c r="C83" s="1">
        <v>73411112</v>
      </c>
    </row>
    <row r="84" spans="1:3" hidden="1" x14ac:dyDescent="0.2">
      <c r="A84" s="58">
        <v>38169</v>
      </c>
      <c r="B84" s="1">
        <v>102.3</v>
      </c>
      <c r="C84" s="1">
        <v>74027091</v>
      </c>
    </row>
    <row r="85" spans="1:3" hidden="1" x14ac:dyDescent="0.2">
      <c r="A85" s="58">
        <v>38200</v>
      </c>
      <c r="B85" s="1">
        <v>102.5</v>
      </c>
      <c r="C85" s="1">
        <v>73563237</v>
      </c>
    </row>
    <row r="86" spans="1:3" hidden="1" x14ac:dyDescent="0.2">
      <c r="A86" s="58">
        <v>38231</v>
      </c>
      <c r="B86" s="1">
        <v>104.3</v>
      </c>
      <c r="C86" s="1">
        <v>75265160</v>
      </c>
    </row>
    <row r="87" spans="1:3" hidden="1" x14ac:dyDescent="0.2">
      <c r="A87" s="58">
        <v>38261</v>
      </c>
      <c r="B87" s="1">
        <v>110.4</v>
      </c>
      <c r="C87" s="1">
        <v>74314366</v>
      </c>
    </row>
    <row r="88" spans="1:3" hidden="1" x14ac:dyDescent="0.2">
      <c r="A88" s="58">
        <v>38292</v>
      </c>
      <c r="B88" s="1">
        <v>109.3</v>
      </c>
      <c r="C88" s="1">
        <v>75442436</v>
      </c>
    </row>
    <row r="89" spans="1:3" hidden="1" x14ac:dyDescent="0.2">
      <c r="A89" s="58">
        <v>38322</v>
      </c>
      <c r="B89" s="1">
        <v>87.9</v>
      </c>
      <c r="C89" s="1">
        <v>75475676</v>
      </c>
    </row>
    <row r="90" spans="1:3" hidden="1" x14ac:dyDescent="0.2">
      <c r="A90" s="58">
        <v>38353</v>
      </c>
      <c r="B90" s="1">
        <v>86.8</v>
      </c>
      <c r="C90" s="1">
        <v>73991753</v>
      </c>
    </row>
    <row r="91" spans="1:3" hidden="1" x14ac:dyDescent="0.2">
      <c r="A91" s="58">
        <v>38384</v>
      </c>
      <c r="B91" s="1">
        <v>97.7</v>
      </c>
      <c r="C91" s="1">
        <v>74984615</v>
      </c>
    </row>
    <row r="92" spans="1:3" hidden="1" x14ac:dyDescent="0.2">
      <c r="A92" s="58">
        <v>38412</v>
      </c>
      <c r="B92" s="1">
        <v>103.4</v>
      </c>
      <c r="C92" s="1">
        <v>74823170</v>
      </c>
    </row>
    <row r="93" spans="1:3" hidden="1" x14ac:dyDescent="0.2">
      <c r="A93" s="58">
        <v>38443</v>
      </c>
      <c r="B93" s="1">
        <v>98.8</v>
      </c>
      <c r="C93" s="1">
        <v>80289456</v>
      </c>
    </row>
    <row r="94" spans="1:3" hidden="1" x14ac:dyDescent="0.2">
      <c r="A94" s="58">
        <v>38473</v>
      </c>
      <c r="B94" s="1">
        <v>103</v>
      </c>
      <c r="C94" s="1">
        <v>77516866</v>
      </c>
    </row>
    <row r="95" spans="1:3" hidden="1" x14ac:dyDescent="0.2">
      <c r="A95" s="58">
        <v>38504</v>
      </c>
      <c r="B95" s="1">
        <v>102.5</v>
      </c>
      <c r="C95" s="1">
        <v>78445264</v>
      </c>
    </row>
    <row r="96" spans="1:3" hidden="1" x14ac:dyDescent="0.2">
      <c r="A96" s="58">
        <v>38534</v>
      </c>
      <c r="B96" s="1">
        <v>103.1</v>
      </c>
      <c r="C96" s="1">
        <v>78173756</v>
      </c>
    </row>
    <row r="97" spans="1:3" hidden="1" x14ac:dyDescent="0.2">
      <c r="A97" s="58">
        <v>38565</v>
      </c>
      <c r="B97" s="1">
        <v>105.5</v>
      </c>
      <c r="C97" s="1">
        <v>79436810</v>
      </c>
    </row>
    <row r="98" spans="1:3" hidden="1" x14ac:dyDescent="0.2">
      <c r="A98" s="58">
        <v>38596</v>
      </c>
      <c r="B98" s="1">
        <v>109.5</v>
      </c>
      <c r="C98" s="1">
        <v>80782511</v>
      </c>
    </row>
    <row r="99" spans="1:3" hidden="1" x14ac:dyDescent="0.2">
      <c r="A99" s="58">
        <v>38626</v>
      </c>
      <c r="B99" s="1">
        <v>109</v>
      </c>
      <c r="C99" s="1">
        <v>77423377</v>
      </c>
    </row>
    <row r="100" spans="1:3" hidden="1" x14ac:dyDescent="0.2">
      <c r="A100" s="58">
        <v>38657</v>
      </c>
      <c r="B100" s="1">
        <v>112.8</v>
      </c>
      <c r="C100" s="1">
        <v>79702937</v>
      </c>
    </row>
    <row r="101" spans="1:3" hidden="1" x14ac:dyDescent="0.2">
      <c r="A101" s="58">
        <v>38687</v>
      </c>
      <c r="B101" s="1">
        <v>92.3</v>
      </c>
      <c r="C101" s="1">
        <v>83617471</v>
      </c>
    </row>
    <row r="102" spans="1:3" hidden="1" x14ac:dyDescent="0.2">
      <c r="A102" s="58">
        <v>38718</v>
      </c>
      <c r="B102" s="1">
        <v>91.5</v>
      </c>
      <c r="C102" s="1">
        <v>82303889</v>
      </c>
    </row>
    <row r="103" spans="1:3" hidden="1" x14ac:dyDescent="0.2">
      <c r="A103" s="58">
        <v>38749</v>
      </c>
      <c r="B103" s="1">
        <v>98.7</v>
      </c>
      <c r="C103" s="1">
        <v>80334326</v>
      </c>
    </row>
    <row r="104" spans="1:3" hidden="1" x14ac:dyDescent="0.2">
      <c r="A104" s="58">
        <v>38777</v>
      </c>
      <c r="B104" s="1">
        <v>108.1</v>
      </c>
      <c r="C104" s="1">
        <v>83206118</v>
      </c>
    </row>
    <row r="105" spans="1:3" hidden="1" x14ac:dyDescent="0.2">
      <c r="A105" s="58">
        <v>38808</v>
      </c>
      <c r="B105" s="1">
        <v>97.3</v>
      </c>
      <c r="C105" s="1">
        <v>81849390</v>
      </c>
    </row>
    <row r="106" spans="1:3" hidden="1" x14ac:dyDescent="0.2">
      <c r="A106" s="58">
        <v>38838</v>
      </c>
      <c r="B106" s="1">
        <v>106.4</v>
      </c>
      <c r="C106" s="1">
        <v>85877803</v>
      </c>
    </row>
    <row r="107" spans="1:3" hidden="1" x14ac:dyDescent="0.2">
      <c r="A107" s="58">
        <v>38869</v>
      </c>
      <c r="B107" s="1">
        <v>109</v>
      </c>
      <c r="C107" s="1">
        <v>88542995</v>
      </c>
    </row>
    <row r="108" spans="1:3" hidden="1" x14ac:dyDescent="0.2">
      <c r="A108" s="58">
        <v>38899</v>
      </c>
      <c r="B108" s="1">
        <v>109.7</v>
      </c>
      <c r="C108" s="1">
        <v>89449951</v>
      </c>
    </row>
    <row r="109" spans="1:3" hidden="1" x14ac:dyDescent="0.2">
      <c r="A109" s="58">
        <v>38930</v>
      </c>
      <c r="B109" s="1">
        <v>110.8</v>
      </c>
      <c r="C109" s="1">
        <v>91773226</v>
      </c>
    </row>
    <row r="110" spans="1:3" hidden="1" x14ac:dyDescent="0.2">
      <c r="A110" s="58">
        <v>38961</v>
      </c>
      <c r="B110" s="1">
        <v>111.8</v>
      </c>
      <c r="C110" s="1">
        <v>92070977</v>
      </c>
    </row>
    <row r="111" spans="1:3" hidden="1" x14ac:dyDescent="0.2">
      <c r="A111" s="58">
        <v>38991</v>
      </c>
      <c r="B111" s="1">
        <v>119.4</v>
      </c>
      <c r="C111" s="1">
        <v>93266686</v>
      </c>
    </row>
    <row r="112" spans="1:3" hidden="1" x14ac:dyDescent="0.2">
      <c r="A112" s="58">
        <v>39022</v>
      </c>
      <c r="B112" s="1">
        <v>121</v>
      </c>
      <c r="C112" s="1">
        <v>95473581</v>
      </c>
    </row>
    <row r="113" spans="1:3" hidden="1" x14ac:dyDescent="0.2">
      <c r="A113" s="58">
        <v>39052</v>
      </c>
      <c r="B113" s="1">
        <v>97.4</v>
      </c>
      <c r="C113" s="1">
        <v>94845267</v>
      </c>
    </row>
    <row r="114" spans="1:3" hidden="1" x14ac:dyDescent="0.2">
      <c r="A114" s="58">
        <v>39083</v>
      </c>
      <c r="B114" s="1">
        <v>96.4</v>
      </c>
      <c r="C114" s="1">
        <v>99308733</v>
      </c>
    </row>
    <row r="115" spans="1:3" hidden="1" x14ac:dyDescent="0.2">
      <c r="A115" s="58">
        <v>39114</v>
      </c>
      <c r="B115" s="1">
        <v>106.7</v>
      </c>
      <c r="C115" s="1">
        <v>99940773</v>
      </c>
    </row>
    <row r="116" spans="1:3" hidden="1" x14ac:dyDescent="0.2">
      <c r="A116" s="58">
        <v>39142</v>
      </c>
      <c r="B116" s="1">
        <v>115.6</v>
      </c>
      <c r="C116" s="1">
        <v>99602960</v>
      </c>
    </row>
    <row r="117" spans="1:3" hidden="1" x14ac:dyDescent="0.2">
      <c r="A117" s="58">
        <v>39173</v>
      </c>
      <c r="B117" s="1">
        <v>102.6</v>
      </c>
      <c r="C117" s="1">
        <v>99431050</v>
      </c>
    </row>
    <row r="118" spans="1:3" hidden="1" x14ac:dyDescent="0.2">
      <c r="A118" s="58">
        <v>39203</v>
      </c>
      <c r="B118" s="1">
        <v>115.1</v>
      </c>
      <c r="C118" s="1">
        <v>103788521</v>
      </c>
    </row>
    <row r="119" spans="1:3" hidden="1" x14ac:dyDescent="0.2">
      <c r="A119" s="58">
        <v>39234</v>
      </c>
      <c r="B119" s="1">
        <v>110.7</v>
      </c>
      <c r="C119" s="1">
        <v>99275768</v>
      </c>
    </row>
    <row r="120" spans="1:3" hidden="1" x14ac:dyDescent="0.2">
      <c r="A120" s="58">
        <v>39264</v>
      </c>
      <c r="B120" s="1">
        <v>113.1</v>
      </c>
      <c r="C120" s="1">
        <v>99764507</v>
      </c>
    </row>
    <row r="121" spans="1:3" hidden="1" x14ac:dyDescent="0.2">
      <c r="A121" s="58">
        <v>39295</v>
      </c>
      <c r="B121" s="1">
        <v>116.1</v>
      </c>
      <c r="C121" s="1">
        <v>104232975</v>
      </c>
    </row>
    <row r="122" spans="1:3" hidden="1" x14ac:dyDescent="0.2">
      <c r="A122" s="58">
        <v>39326</v>
      </c>
      <c r="B122" s="1">
        <v>110.1</v>
      </c>
      <c r="C122" s="1">
        <v>97777637</v>
      </c>
    </row>
    <row r="123" spans="1:3" hidden="1" x14ac:dyDescent="0.2">
      <c r="A123" s="58">
        <v>39356</v>
      </c>
      <c r="B123" s="1">
        <v>125.9</v>
      </c>
      <c r="C123" s="1">
        <v>105682785</v>
      </c>
    </row>
    <row r="124" spans="1:3" hidden="1" x14ac:dyDescent="0.2">
      <c r="A124" s="58">
        <v>39387</v>
      </c>
      <c r="B124" s="1">
        <v>125.9</v>
      </c>
      <c r="C124" s="1">
        <v>107066625</v>
      </c>
    </row>
    <row r="125" spans="1:3" hidden="1" x14ac:dyDescent="0.2">
      <c r="A125" s="58">
        <v>39417</v>
      </c>
      <c r="B125" s="1">
        <v>97.2</v>
      </c>
      <c r="C125" s="1">
        <v>105670660</v>
      </c>
    </row>
    <row r="126" spans="1:3" hidden="1" x14ac:dyDescent="0.2">
      <c r="A126" s="58">
        <v>39448</v>
      </c>
      <c r="B126" s="1">
        <v>97.1</v>
      </c>
      <c r="C126" s="1">
        <v>111041961</v>
      </c>
    </row>
    <row r="127" spans="1:3" hidden="1" x14ac:dyDescent="0.2">
      <c r="A127" s="58">
        <v>39479</v>
      </c>
      <c r="B127" s="1">
        <v>109.4</v>
      </c>
      <c r="C127" s="1">
        <v>116290643</v>
      </c>
    </row>
    <row r="128" spans="1:3" hidden="1" x14ac:dyDescent="0.2">
      <c r="A128" s="58">
        <v>39508</v>
      </c>
      <c r="B128" s="1">
        <v>113.1</v>
      </c>
      <c r="C128" s="1">
        <v>113812279</v>
      </c>
    </row>
    <row r="129" spans="1:3" hidden="1" x14ac:dyDescent="0.2">
      <c r="A129" s="58">
        <v>39539</v>
      </c>
      <c r="B129" s="1">
        <v>112.8</v>
      </c>
      <c r="C129" s="1">
        <v>128175843</v>
      </c>
    </row>
    <row r="130" spans="1:3" hidden="1" x14ac:dyDescent="0.2">
      <c r="A130" s="58">
        <v>39569</v>
      </c>
      <c r="B130" s="1">
        <v>115.4</v>
      </c>
      <c r="C130" s="1">
        <v>122297963</v>
      </c>
    </row>
    <row r="131" spans="1:3" hidden="1" x14ac:dyDescent="0.2">
      <c r="A131" s="58">
        <v>39600</v>
      </c>
      <c r="B131" s="1">
        <v>115.7</v>
      </c>
      <c r="C131" s="1">
        <v>124677462</v>
      </c>
    </row>
    <row r="132" spans="1:3" hidden="1" x14ac:dyDescent="0.2">
      <c r="A132" s="58">
        <v>39630</v>
      </c>
      <c r="B132" s="1">
        <v>116</v>
      </c>
      <c r="C132" s="1">
        <v>128312703</v>
      </c>
    </row>
    <row r="133" spans="1:3" hidden="1" x14ac:dyDescent="0.2">
      <c r="A133" s="58">
        <v>39661</v>
      </c>
      <c r="B133" s="1">
        <v>115.8</v>
      </c>
      <c r="C133" s="1">
        <v>124936241</v>
      </c>
    </row>
    <row r="134" spans="1:3" hidden="1" x14ac:dyDescent="0.2">
      <c r="A134" s="58">
        <v>39692</v>
      </c>
      <c r="B134" s="1">
        <v>114.4</v>
      </c>
      <c r="C134" s="1">
        <v>122232654</v>
      </c>
    </row>
    <row r="135" spans="1:3" hidden="1" x14ac:dyDescent="0.2">
      <c r="A135" s="58">
        <v>39722</v>
      </c>
      <c r="B135" s="1">
        <v>120.8</v>
      </c>
      <c r="C135" s="1">
        <v>122855883</v>
      </c>
    </row>
    <row r="136" spans="1:3" hidden="1" x14ac:dyDescent="0.2">
      <c r="A136" s="58">
        <v>39753</v>
      </c>
      <c r="B136" s="1">
        <v>113.7</v>
      </c>
      <c r="C136" s="1">
        <v>113291464</v>
      </c>
    </row>
    <row r="137" spans="1:3" hidden="1" x14ac:dyDescent="0.2">
      <c r="A137" s="58">
        <v>39783</v>
      </c>
      <c r="B137" s="1">
        <v>86.3</v>
      </c>
      <c r="C137" s="1">
        <v>109247777</v>
      </c>
    </row>
    <row r="138" spans="1:3" x14ac:dyDescent="0.2">
      <c r="A138" s="58">
        <v>39814</v>
      </c>
      <c r="B138" s="1">
        <v>82.7</v>
      </c>
      <c r="C138" s="1">
        <v>107477308</v>
      </c>
    </row>
    <row r="139" spans="1:3" x14ac:dyDescent="0.2">
      <c r="A139" s="58">
        <v>39845</v>
      </c>
      <c r="B139" s="1">
        <v>91.1</v>
      </c>
      <c r="C139" s="1">
        <v>107048319</v>
      </c>
    </row>
    <row r="140" spans="1:3" x14ac:dyDescent="0.2">
      <c r="A140" s="58">
        <v>39873</v>
      </c>
      <c r="B140" s="1">
        <v>97.6</v>
      </c>
      <c r="C140" s="1">
        <v>105084520</v>
      </c>
    </row>
    <row r="141" spans="1:3" x14ac:dyDescent="0.2">
      <c r="A141" s="58">
        <v>39904</v>
      </c>
      <c r="B141" s="1">
        <v>86.6</v>
      </c>
      <c r="C141" s="1">
        <v>101558157</v>
      </c>
    </row>
    <row r="142" spans="1:3" x14ac:dyDescent="0.2">
      <c r="A142" s="58">
        <v>39934</v>
      </c>
      <c r="B142" s="1">
        <v>94.2</v>
      </c>
      <c r="C142" s="1">
        <v>101537053</v>
      </c>
    </row>
    <row r="143" spans="1:3" x14ac:dyDescent="0.2">
      <c r="A143" s="58">
        <v>39965</v>
      </c>
      <c r="B143" s="1">
        <v>94.5</v>
      </c>
      <c r="C143" s="1">
        <v>100339933</v>
      </c>
    </row>
    <row r="144" spans="1:3" x14ac:dyDescent="0.2">
      <c r="A144" s="58">
        <v>39995</v>
      </c>
      <c r="B144" s="1">
        <v>98.2</v>
      </c>
      <c r="C144" s="1">
        <v>101568218</v>
      </c>
    </row>
    <row r="145" spans="1:3" x14ac:dyDescent="0.2">
      <c r="A145" s="58">
        <v>40026</v>
      </c>
      <c r="B145" s="1">
        <v>96.3</v>
      </c>
      <c r="C145" s="1">
        <v>103228662</v>
      </c>
    </row>
    <row r="146" spans="1:3" x14ac:dyDescent="0.2">
      <c r="A146" s="58">
        <v>40057</v>
      </c>
      <c r="B146" s="1">
        <v>99.9</v>
      </c>
      <c r="C146" s="1">
        <v>103722812</v>
      </c>
    </row>
    <row r="147" spans="1:3" x14ac:dyDescent="0.2">
      <c r="A147" s="58">
        <v>40087</v>
      </c>
      <c r="B147" s="1">
        <v>108.4</v>
      </c>
      <c r="C147" s="1">
        <v>104251726</v>
      </c>
    </row>
    <row r="148" spans="1:3" x14ac:dyDescent="0.2">
      <c r="A148" s="58">
        <v>40118</v>
      </c>
      <c r="B148" s="1">
        <v>107.9</v>
      </c>
      <c r="C148" s="1">
        <v>105295037</v>
      </c>
    </row>
    <row r="149" spans="1:3" x14ac:dyDescent="0.2">
      <c r="A149" s="58">
        <v>40148</v>
      </c>
      <c r="B149" s="1">
        <v>89.2</v>
      </c>
      <c r="C149" s="1">
        <v>108211141</v>
      </c>
    </row>
    <row r="150" spans="1:3" x14ac:dyDescent="0.2">
      <c r="A150" s="58">
        <v>40179</v>
      </c>
      <c r="B150" s="1">
        <v>84.5</v>
      </c>
      <c r="C150" s="1">
        <v>108567997</v>
      </c>
    </row>
    <row r="151" spans="1:3" x14ac:dyDescent="0.2">
      <c r="A151" s="58">
        <v>40210</v>
      </c>
      <c r="B151" s="1">
        <v>92.2</v>
      </c>
      <c r="C151" s="1">
        <v>107112420</v>
      </c>
    </row>
    <row r="152" spans="1:3" x14ac:dyDescent="0.2">
      <c r="A152" s="58">
        <v>40238</v>
      </c>
      <c r="B152" s="1">
        <v>103.8</v>
      </c>
      <c r="C152" s="1">
        <v>109692098</v>
      </c>
    </row>
    <row r="153" spans="1:3" x14ac:dyDescent="0.2">
      <c r="A153" s="58">
        <v>40269</v>
      </c>
      <c r="B153" s="1">
        <v>93.4</v>
      </c>
      <c r="C153" s="1">
        <v>108590923</v>
      </c>
    </row>
    <row r="154" spans="1:3" x14ac:dyDescent="0.2">
      <c r="A154" s="58">
        <v>40299</v>
      </c>
      <c r="B154" s="1">
        <v>100.6</v>
      </c>
      <c r="C154" s="1">
        <v>110907248</v>
      </c>
    </row>
    <row r="155" spans="1:3" x14ac:dyDescent="0.2">
      <c r="A155" s="58">
        <v>40330</v>
      </c>
      <c r="B155" s="1">
        <v>102.9</v>
      </c>
      <c r="C155" s="1">
        <v>111138760</v>
      </c>
    </row>
    <row r="156" spans="1:3" x14ac:dyDescent="0.2">
      <c r="A156" s="58">
        <v>40360</v>
      </c>
      <c r="B156" s="1">
        <v>105.3</v>
      </c>
      <c r="C156" s="1">
        <v>111561746</v>
      </c>
    </row>
    <row r="157" spans="1:3" x14ac:dyDescent="0.2">
      <c r="A157" s="58">
        <v>40391</v>
      </c>
      <c r="B157" s="1">
        <v>101.6</v>
      </c>
      <c r="C157" s="1">
        <v>108192720</v>
      </c>
    </row>
    <row r="158" spans="1:3" x14ac:dyDescent="0.2">
      <c r="A158" s="58">
        <v>40422</v>
      </c>
      <c r="B158" s="1">
        <v>102.2</v>
      </c>
      <c r="C158" s="1">
        <v>108138261</v>
      </c>
    </row>
    <row r="159" spans="1:3" x14ac:dyDescent="0.2">
      <c r="A159" s="58">
        <v>40452</v>
      </c>
      <c r="B159" s="1">
        <v>110.3</v>
      </c>
      <c r="C159" s="1">
        <v>112315688</v>
      </c>
    </row>
    <row r="160" spans="1:3" x14ac:dyDescent="0.2">
      <c r="A160" s="58">
        <v>40483</v>
      </c>
      <c r="B160" s="1">
        <v>112.2</v>
      </c>
      <c r="C160" s="1">
        <v>112823711</v>
      </c>
    </row>
    <row r="161" spans="1:3" x14ac:dyDescent="0.2">
      <c r="A161" s="58">
        <v>40513</v>
      </c>
      <c r="B161" s="1">
        <v>91</v>
      </c>
      <c r="C161" s="1">
        <v>112845795</v>
      </c>
    </row>
    <row r="162" spans="1:3" x14ac:dyDescent="0.2">
      <c r="A162" s="58">
        <v>40544</v>
      </c>
      <c r="B162" s="1">
        <v>86.7</v>
      </c>
      <c r="C162" s="1">
        <v>115895285</v>
      </c>
    </row>
    <row r="163" spans="1:3" x14ac:dyDescent="0.2">
      <c r="A163" s="58">
        <v>40575</v>
      </c>
      <c r="B163" s="1">
        <v>98.4</v>
      </c>
      <c r="C163" s="1">
        <v>116763379</v>
      </c>
    </row>
    <row r="164" spans="1:3" x14ac:dyDescent="0.2">
      <c r="A164" s="58">
        <v>40603</v>
      </c>
      <c r="B164" s="1">
        <v>109.3</v>
      </c>
      <c r="C164" s="1">
        <v>119125806</v>
      </c>
    </row>
    <row r="165" spans="1:3" x14ac:dyDescent="0.2">
      <c r="A165" s="58">
        <v>40634</v>
      </c>
      <c r="B165" s="1">
        <v>93.4</v>
      </c>
      <c r="C165" s="1">
        <v>117004235</v>
      </c>
    </row>
    <row r="166" spans="1:3" x14ac:dyDescent="0.2">
      <c r="A166" s="58">
        <v>40664</v>
      </c>
      <c r="B166" s="1">
        <v>101.6</v>
      </c>
      <c r="C166" s="1">
        <v>117928745</v>
      </c>
    </row>
    <row r="167" spans="1:3" x14ac:dyDescent="0.2">
      <c r="A167" s="58">
        <v>40695</v>
      </c>
      <c r="B167" s="1">
        <v>104.2</v>
      </c>
      <c r="C167" s="1">
        <v>119561682</v>
      </c>
    </row>
    <row r="168" spans="1:3" x14ac:dyDescent="0.2">
      <c r="A168" s="58">
        <v>40725</v>
      </c>
      <c r="B168" s="1">
        <v>98.9</v>
      </c>
      <c r="C168" s="1">
        <v>113377512</v>
      </c>
    </row>
    <row r="169" spans="1:3" x14ac:dyDescent="0.2">
      <c r="A169" s="58">
        <v>40756</v>
      </c>
      <c r="B169" s="1">
        <v>107.8</v>
      </c>
      <c r="C169" s="1">
        <v>121711672</v>
      </c>
    </row>
    <row r="170" spans="1:3" x14ac:dyDescent="0.2">
      <c r="A170" s="58">
        <v>40787</v>
      </c>
      <c r="B170" s="1">
        <v>110.4</v>
      </c>
      <c r="C170" s="1">
        <v>127200638</v>
      </c>
    </row>
    <row r="171" spans="1:3" x14ac:dyDescent="0.2">
      <c r="A171" s="58">
        <v>40817</v>
      </c>
      <c r="B171" s="1">
        <v>112.9</v>
      </c>
      <c r="C171" s="1">
        <v>124693367</v>
      </c>
    </row>
    <row r="172" spans="1:3" x14ac:dyDescent="0.2">
      <c r="A172" s="58">
        <v>40848</v>
      </c>
      <c r="B172" s="1">
        <v>116.6</v>
      </c>
      <c r="C172" s="1">
        <v>123485828</v>
      </c>
    </row>
    <row r="173" spans="1:3" x14ac:dyDescent="0.2">
      <c r="A173" s="58">
        <v>40878</v>
      </c>
      <c r="B173" s="1">
        <v>93.5</v>
      </c>
      <c r="C173" s="1">
        <v>126929322</v>
      </c>
    </row>
    <row r="174" spans="1:3" x14ac:dyDescent="0.2">
      <c r="A174" s="58">
        <v>40909</v>
      </c>
      <c r="B174" s="1">
        <v>88.9</v>
      </c>
      <c r="C174" s="1">
        <v>126742533</v>
      </c>
    </row>
    <row r="175" spans="1:3" x14ac:dyDescent="0.2">
      <c r="A175" s="58">
        <v>40940</v>
      </c>
      <c r="B175" s="1">
        <v>102.2</v>
      </c>
      <c r="C175" s="1">
        <v>128312228</v>
      </c>
    </row>
    <row r="176" spans="1:3" x14ac:dyDescent="0.2">
      <c r="A176" s="58">
        <v>40969</v>
      </c>
      <c r="B176" s="1">
        <v>106.2</v>
      </c>
      <c r="C176" s="1">
        <v>127393873</v>
      </c>
    </row>
    <row r="177" spans="1:3" x14ac:dyDescent="0.2">
      <c r="A177" s="58">
        <v>41000</v>
      </c>
      <c r="B177" s="1">
        <v>95.2</v>
      </c>
      <c r="C177" s="1">
        <v>127397478</v>
      </c>
    </row>
    <row r="178" spans="1:3" x14ac:dyDescent="0.2">
      <c r="A178" s="58">
        <v>41030</v>
      </c>
      <c r="B178" s="1">
        <v>106.9</v>
      </c>
      <c r="C178" s="1">
        <v>129549670</v>
      </c>
    </row>
    <row r="179" spans="1:3" x14ac:dyDescent="0.2">
      <c r="A179" s="58">
        <v>41061</v>
      </c>
      <c r="B179" s="1">
        <v>104.9</v>
      </c>
      <c r="C179" s="1">
        <v>129073174</v>
      </c>
    </row>
    <row r="180" spans="1:3" x14ac:dyDescent="0.2">
      <c r="A180" s="58">
        <v>41091</v>
      </c>
      <c r="B180" s="1">
        <v>106.1</v>
      </c>
      <c r="C180" s="1">
        <v>127655440</v>
      </c>
    </row>
    <row r="181" spans="1:3" x14ac:dyDescent="0.2">
      <c r="A181" s="58">
        <v>41122</v>
      </c>
      <c r="B181" s="1">
        <v>110</v>
      </c>
      <c r="C181" s="1">
        <v>130680765</v>
      </c>
    </row>
    <row r="182" spans="1:3" x14ac:dyDescent="0.2">
      <c r="A182" s="58">
        <v>41153</v>
      </c>
      <c r="B182" s="1">
        <v>107.7</v>
      </c>
      <c r="C182" s="1">
        <v>128811789</v>
      </c>
    </row>
    <row r="183" spans="1:3" x14ac:dyDescent="0.2">
      <c r="A183" s="58">
        <v>41183</v>
      </c>
      <c r="B183" s="1">
        <v>116.7</v>
      </c>
      <c r="C183" s="1">
        <v>132135109</v>
      </c>
    </row>
    <row r="184" spans="1:3" x14ac:dyDescent="0.2">
      <c r="A184" s="58">
        <v>41214</v>
      </c>
      <c r="B184" s="1">
        <v>121</v>
      </c>
      <c r="C184" s="1">
        <v>136058182</v>
      </c>
    </row>
    <row r="185" spans="1:3" x14ac:dyDescent="0.2">
      <c r="A185" s="58">
        <v>41244</v>
      </c>
      <c r="B185" s="1">
        <v>95.2</v>
      </c>
      <c r="C185" s="1">
        <v>133393041</v>
      </c>
    </row>
    <row r="186" spans="1:3" x14ac:dyDescent="0.2">
      <c r="A186" s="58">
        <v>41287</v>
      </c>
      <c r="B186" s="1">
        <v>92.2</v>
      </c>
      <c r="C186" s="1">
        <v>135535451</v>
      </c>
    </row>
    <row r="187" spans="1:3" x14ac:dyDescent="0.2">
      <c r="A187" s="58">
        <v>41318</v>
      </c>
      <c r="B187" s="1">
        <v>100.1</v>
      </c>
      <c r="C187" s="1">
        <v>137409296</v>
      </c>
    </row>
    <row r="188" spans="1:3" x14ac:dyDescent="0.2">
      <c r="A188" s="58">
        <v>41346</v>
      </c>
      <c r="B188" s="1">
        <v>104.7</v>
      </c>
      <c r="C188" s="1">
        <v>137206932</v>
      </c>
    </row>
    <row r="189" spans="1:3" x14ac:dyDescent="0.2">
      <c r="A189" s="58">
        <v>41377</v>
      </c>
      <c r="B189" s="1">
        <v>101.8</v>
      </c>
      <c r="C189" s="1">
        <v>138514539</v>
      </c>
    </row>
    <row r="190" spans="1:3" x14ac:dyDescent="0.2">
      <c r="A190" s="58">
        <v>41407</v>
      </c>
      <c r="B190" s="1">
        <v>108.9</v>
      </c>
      <c r="C190" s="1">
        <v>140345744</v>
      </c>
    </row>
    <row r="191" spans="1:3" x14ac:dyDescent="0.2">
      <c r="A191" s="58">
        <v>41438</v>
      </c>
      <c r="B191" s="1">
        <v>105.2</v>
      </c>
      <c r="C191" s="1">
        <v>139111785</v>
      </c>
    </row>
    <row r="192" spans="1:3" x14ac:dyDescent="0.2">
      <c r="A192" s="58">
        <v>41468</v>
      </c>
      <c r="B192" s="1">
        <v>111.7</v>
      </c>
      <c r="C192" s="1">
        <v>145255892</v>
      </c>
    </row>
    <row r="193" spans="1:3" x14ac:dyDescent="0.2">
      <c r="A193" s="58">
        <v>41499</v>
      </c>
      <c r="B193" s="1">
        <v>110.4</v>
      </c>
      <c r="C193" s="1">
        <v>141419805</v>
      </c>
    </row>
    <row r="194" spans="1:3" x14ac:dyDescent="0.2">
      <c r="A194" s="58">
        <v>41530</v>
      </c>
      <c r="B194" s="1">
        <v>105.3</v>
      </c>
      <c r="C194" s="1">
        <v>135863869</v>
      </c>
    </row>
    <row r="195" spans="1:3" x14ac:dyDescent="0.2">
      <c r="A195" s="58">
        <v>41560</v>
      </c>
      <c r="B195" s="1">
        <v>118.9</v>
      </c>
      <c r="C195" s="1">
        <v>142749441</v>
      </c>
    </row>
    <row r="196" spans="1:3" x14ac:dyDescent="0.2">
      <c r="A196" s="58">
        <v>41591</v>
      </c>
      <c r="B196" s="1">
        <v>121</v>
      </c>
      <c r="C196" s="1">
        <v>145658293</v>
      </c>
    </row>
    <row r="197" spans="1:3" x14ac:dyDescent="0.2">
      <c r="A197" s="58">
        <v>41621</v>
      </c>
      <c r="B197" s="1">
        <v>98.1</v>
      </c>
      <c r="C197" s="1">
        <v>148912568</v>
      </c>
    </row>
    <row r="198" spans="1:3" x14ac:dyDescent="0.2">
      <c r="A198" s="58">
        <v>41652</v>
      </c>
      <c r="B198" s="1">
        <v>94.4</v>
      </c>
      <c r="C198" s="1">
        <v>150797386</v>
      </c>
    </row>
    <row r="199" spans="1:3" x14ac:dyDescent="0.2">
      <c r="A199" s="58">
        <v>41683</v>
      </c>
      <c r="B199" s="1">
        <v>102.1</v>
      </c>
      <c r="C199" s="1">
        <v>152563055</v>
      </c>
    </row>
    <row r="200" spans="1:3" x14ac:dyDescent="0.2">
      <c r="A200" s="58">
        <v>41711</v>
      </c>
      <c r="B200" s="1">
        <v>106.2</v>
      </c>
      <c r="C200" s="1">
        <v>147247654</v>
      </c>
    </row>
    <row r="201" spans="1:3" x14ac:dyDescent="0.2">
      <c r="A201" s="58">
        <v>41742</v>
      </c>
      <c r="B201" s="1">
        <v>100.5</v>
      </c>
      <c r="C201" s="1">
        <v>153423517</v>
      </c>
    </row>
    <row r="202" spans="1:3" x14ac:dyDescent="0.2">
      <c r="A202" s="58">
        <v>41772</v>
      </c>
      <c r="B202" s="1">
        <v>105.5</v>
      </c>
      <c r="C202" s="1">
        <v>148757903</v>
      </c>
    </row>
    <row r="203" spans="1:3" x14ac:dyDescent="0.2">
      <c r="A203" s="58">
        <v>41803</v>
      </c>
      <c r="B203" s="1">
        <v>106.3</v>
      </c>
      <c r="C203" s="1">
        <v>154719711</v>
      </c>
    </row>
    <row r="204" spans="1:3" x14ac:dyDescent="0.2">
      <c r="A204" s="58">
        <v>41833</v>
      </c>
      <c r="B204" s="1">
        <v>103.5</v>
      </c>
      <c r="C204" s="1">
        <v>144479904</v>
      </c>
    </row>
    <row r="205" spans="1:3" x14ac:dyDescent="0.2">
      <c r="A205" s="58">
        <v>41864</v>
      </c>
      <c r="B205" s="1">
        <v>108.5</v>
      </c>
      <c r="C205" s="1">
        <v>154578662</v>
      </c>
    </row>
    <row r="206" spans="1:3" x14ac:dyDescent="0.2">
      <c r="A206" s="58">
        <v>41895</v>
      </c>
      <c r="B206" s="1">
        <v>113</v>
      </c>
      <c r="C206" s="1">
        <v>155794020</v>
      </c>
    </row>
    <row r="207" spans="1:3" x14ac:dyDescent="0.2">
      <c r="A207" s="58">
        <v>41925</v>
      </c>
      <c r="B207" s="1">
        <v>121.1</v>
      </c>
      <c r="C207" s="1">
        <v>160177078</v>
      </c>
    </row>
    <row r="208" spans="1:3" x14ac:dyDescent="0.2">
      <c r="A208" s="58">
        <v>41956</v>
      </c>
      <c r="B208" s="1">
        <v>118.6</v>
      </c>
      <c r="C208" s="1">
        <v>155074198</v>
      </c>
    </row>
    <row r="209" spans="1:16384" x14ac:dyDescent="0.2">
      <c r="A209" s="58">
        <v>41986</v>
      </c>
      <c r="B209" s="1">
        <v>99.5</v>
      </c>
      <c r="C209" s="1">
        <v>155419916</v>
      </c>
    </row>
    <row r="210" spans="1:16384" x14ac:dyDescent="0.2">
      <c r="A210" s="58">
        <v>42017</v>
      </c>
      <c r="B210" s="1">
        <v>92.1</v>
      </c>
      <c r="C210" s="1">
        <v>151701717</v>
      </c>
    </row>
    <row r="211" spans="1:16384" x14ac:dyDescent="0.2">
      <c r="A211" s="58">
        <v>42048</v>
      </c>
      <c r="B211" s="1">
        <v>101.8</v>
      </c>
      <c r="C211" s="1">
        <v>149768512</v>
      </c>
    </row>
    <row r="212" spans="1:16384" x14ac:dyDescent="0.2">
      <c r="A212" s="58">
        <v>42076</v>
      </c>
      <c r="B212" s="1">
        <v>110.5</v>
      </c>
      <c r="C212" s="1">
        <v>156204006</v>
      </c>
    </row>
    <row r="213" spans="1:16384" ht="15" x14ac:dyDescent="0.2">
      <c r="A213" s="58">
        <v>42107</v>
      </c>
      <c r="B213" s="1">
        <v>98.2</v>
      </c>
      <c r="C213" s="1">
        <v>151828435</v>
      </c>
      <c r="L213" s="348"/>
    </row>
    <row r="214" spans="1:16384" x14ac:dyDescent="0.2">
      <c r="A214" s="58">
        <v>42137</v>
      </c>
      <c r="B214" s="1">
        <v>103.6</v>
      </c>
      <c r="C214" s="1">
        <v>155301737</v>
      </c>
    </row>
    <row r="215" spans="1:16384" x14ac:dyDescent="0.2">
      <c r="A215" s="58">
        <v>42168</v>
      </c>
      <c r="B215" s="1">
        <v>105.6</v>
      </c>
      <c r="C215" s="1">
        <v>155241928</v>
      </c>
    </row>
    <row r="216" spans="1:16384" x14ac:dyDescent="0.2">
      <c r="A216" s="58">
        <v>42198</v>
      </c>
      <c r="B216" s="1">
        <v>108.9</v>
      </c>
      <c r="C216" s="1">
        <v>156293218</v>
      </c>
    </row>
    <row r="217" spans="1:16384" x14ac:dyDescent="0.2">
      <c r="A217" s="58">
        <v>42229</v>
      </c>
      <c r="B217" s="76">
        <v>108.1</v>
      </c>
      <c r="C217" s="1">
        <v>155639878</v>
      </c>
    </row>
    <row r="218" spans="1:16384" ht="15" x14ac:dyDescent="0.2">
      <c r="A218" s="58">
        <v>42260</v>
      </c>
      <c r="B218" s="76">
        <v>114.5</v>
      </c>
      <c r="C218" s="1">
        <v>159270186</v>
      </c>
      <c r="D218" s="348"/>
      <c r="E218" s="348"/>
      <c r="F218" s="348"/>
      <c r="G218" s="348"/>
      <c r="H218" s="348"/>
      <c r="I218" s="348"/>
      <c r="J218" s="348"/>
      <c r="K218" s="348"/>
      <c r="L218" s="348"/>
      <c r="M218" s="348"/>
      <c r="N218" s="348"/>
      <c r="O218" s="348"/>
      <c r="P218" s="348"/>
      <c r="Q218" s="348"/>
      <c r="R218" s="348"/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  <c r="AL218" s="348"/>
      <c r="AM218" s="348"/>
      <c r="AN218" s="348"/>
      <c r="AO218" s="348"/>
      <c r="AP218" s="348"/>
      <c r="AQ218" s="348"/>
      <c r="AR218" s="348"/>
      <c r="AS218" s="348"/>
      <c r="AT218" s="348"/>
      <c r="AU218" s="348"/>
      <c r="AV218" s="348"/>
      <c r="AW218" s="348"/>
      <c r="AX218" s="348"/>
      <c r="AY218" s="348"/>
      <c r="AZ218" s="348"/>
      <c r="BA218" s="348"/>
      <c r="BB218" s="348"/>
      <c r="BC218" s="348"/>
      <c r="BD218" s="348"/>
      <c r="BE218" s="348"/>
      <c r="BF218" s="348"/>
      <c r="BG218" s="348"/>
      <c r="BH218" s="348"/>
      <c r="BI218" s="348"/>
      <c r="BJ218" s="348"/>
      <c r="BK218" s="348"/>
      <c r="BL218" s="348"/>
      <c r="BM218" s="348"/>
      <c r="BN218" s="348"/>
      <c r="BO218" s="348"/>
      <c r="BP218" s="348"/>
      <c r="BQ218" s="348"/>
      <c r="BR218" s="348"/>
      <c r="BS218" s="348"/>
      <c r="BT218" s="348"/>
      <c r="BU218" s="348"/>
      <c r="BV218" s="348"/>
      <c r="BW218" s="348"/>
      <c r="BX218" s="348"/>
      <c r="BY218" s="348"/>
      <c r="BZ218" s="348"/>
      <c r="CA218" s="348"/>
      <c r="CB218" s="348"/>
      <c r="CC218" s="348"/>
      <c r="CD218" s="348"/>
      <c r="CE218" s="348"/>
      <c r="CF218" s="348"/>
      <c r="CG218" s="348"/>
      <c r="CH218" s="348"/>
      <c r="CI218" s="348"/>
      <c r="CJ218" s="348"/>
      <c r="CK218" s="348"/>
      <c r="CL218" s="348"/>
      <c r="CM218" s="348"/>
      <c r="CN218" s="348"/>
      <c r="CO218" s="348"/>
      <c r="CP218" s="348"/>
      <c r="CQ218" s="348"/>
      <c r="CR218" s="348"/>
      <c r="CS218" s="348"/>
      <c r="CT218" s="348"/>
      <c r="CU218" s="348"/>
      <c r="CV218" s="348"/>
      <c r="CW218" s="348"/>
      <c r="CX218" s="348"/>
      <c r="CY218" s="348"/>
      <c r="CZ218" s="348"/>
      <c r="DA218" s="348"/>
      <c r="DB218" s="348"/>
      <c r="DC218" s="348"/>
      <c r="DD218" s="348"/>
      <c r="DE218" s="348"/>
      <c r="DF218" s="348"/>
      <c r="DG218" s="348"/>
      <c r="DH218" s="348"/>
      <c r="DI218" s="348"/>
      <c r="DJ218" s="348"/>
      <c r="DK218" s="348"/>
      <c r="DL218" s="348"/>
      <c r="DM218" s="348"/>
      <c r="DN218" s="348"/>
      <c r="DO218" s="348"/>
      <c r="DP218" s="348"/>
      <c r="DQ218" s="348"/>
      <c r="DR218" s="348"/>
      <c r="DS218" s="348"/>
      <c r="DT218" s="348"/>
      <c r="DU218" s="348"/>
      <c r="DV218" s="348"/>
      <c r="DW218" s="348"/>
      <c r="DX218" s="348"/>
      <c r="DY218" s="348"/>
      <c r="DZ218" s="348"/>
      <c r="EA218" s="348"/>
      <c r="EB218" s="348"/>
      <c r="EC218" s="348"/>
      <c r="ED218" s="348"/>
      <c r="EE218" s="348"/>
      <c r="EF218" s="348"/>
      <c r="EG218" s="348"/>
      <c r="EH218" s="348"/>
      <c r="EI218" s="348"/>
      <c r="EJ218" s="348"/>
      <c r="EK218" s="348"/>
      <c r="EL218" s="348"/>
      <c r="EM218" s="348"/>
      <c r="EN218" s="348"/>
      <c r="EO218" s="348"/>
      <c r="EP218" s="348"/>
      <c r="EQ218" s="348"/>
      <c r="ER218" s="348"/>
      <c r="ES218" s="348"/>
      <c r="ET218" s="348"/>
      <c r="EU218" s="348"/>
      <c r="EV218" s="348"/>
      <c r="EW218" s="348"/>
      <c r="EX218" s="348"/>
      <c r="EY218" s="348"/>
      <c r="EZ218" s="348"/>
      <c r="FA218" s="348"/>
      <c r="FB218" s="348"/>
      <c r="FC218" s="348"/>
      <c r="FD218" s="348"/>
      <c r="FE218" s="348"/>
      <c r="FF218" s="348"/>
      <c r="FG218" s="348"/>
      <c r="FH218" s="348"/>
      <c r="FI218" s="348"/>
      <c r="FJ218" s="348"/>
      <c r="FK218" s="348"/>
      <c r="FL218" s="348"/>
      <c r="FM218" s="348"/>
      <c r="FN218" s="348"/>
      <c r="FO218" s="348"/>
      <c r="FP218" s="348"/>
      <c r="FQ218" s="348"/>
      <c r="FR218" s="348"/>
      <c r="FS218" s="348"/>
      <c r="FT218" s="348"/>
      <c r="FU218" s="348"/>
      <c r="FV218" s="348"/>
      <c r="FW218" s="348"/>
      <c r="FX218" s="348"/>
      <c r="FY218" s="348"/>
      <c r="FZ218" s="348"/>
      <c r="GA218" s="348"/>
      <c r="GB218" s="348"/>
      <c r="GC218" s="348"/>
      <c r="GD218" s="348"/>
      <c r="GE218" s="348"/>
      <c r="GF218" s="348"/>
      <c r="GG218" s="348"/>
      <c r="GH218" s="348"/>
      <c r="GI218" s="348"/>
      <c r="GJ218" s="348"/>
      <c r="GK218" s="348"/>
      <c r="GL218" s="348"/>
      <c r="GM218" s="348"/>
      <c r="GN218" s="348"/>
      <c r="GO218" s="348"/>
      <c r="GP218" s="348"/>
      <c r="GQ218" s="348"/>
      <c r="GR218" s="348"/>
      <c r="GS218" s="348"/>
      <c r="GT218" s="348"/>
      <c r="GU218" s="348"/>
      <c r="GV218" s="348"/>
      <c r="GW218" s="348"/>
      <c r="GX218" s="348"/>
      <c r="GY218" s="348"/>
      <c r="GZ218" s="348"/>
      <c r="HA218" s="348"/>
      <c r="HB218" s="348"/>
      <c r="HC218" s="348"/>
      <c r="HD218" s="348"/>
      <c r="HE218" s="348"/>
      <c r="HF218" s="348"/>
      <c r="HG218" s="348"/>
      <c r="HH218" s="348"/>
      <c r="HI218" s="348"/>
      <c r="HJ218" s="348"/>
      <c r="HK218" s="348"/>
      <c r="HL218" s="348"/>
      <c r="HM218" s="348"/>
      <c r="HN218" s="348"/>
      <c r="HO218" s="348"/>
      <c r="HP218" s="348"/>
      <c r="HQ218" s="348"/>
      <c r="HR218" s="348"/>
      <c r="HS218" s="348"/>
      <c r="HT218" s="348"/>
      <c r="HU218" s="348"/>
      <c r="HV218" s="348"/>
      <c r="HW218" s="348"/>
      <c r="HX218" s="348"/>
      <c r="HY218" s="348"/>
      <c r="HZ218" s="348"/>
      <c r="IA218" s="348"/>
      <c r="IB218" s="348"/>
      <c r="IC218" s="348"/>
      <c r="ID218" s="348"/>
      <c r="IE218" s="348"/>
      <c r="IF218" s="348"/>
      <c r="IG218" s="348"/>
      <c r="IH218" s="348"/>
      <c r="II218" s="348"/>
      <c r="IJ218" s="348"/>
      <c r="IK218" s="348"/>
      <c r="IL218" s="348"/>
      <c r="IM218" s="348"/>
      <c r="IN218" s="348"/>
      <c r="IO218" s="348"/>
      <c r="IP218" s="348"/>
      <c r="IQ218" s="348"/>
      <c r="IR218" s="348"/>
      <c r="IS218" s="348"/>
      <c r="IT218" s="348"/>
      <c r="IU218" s="348"/>
      <c r="IV218" s="348"/>
      <c r="IW218" s="348"/>
      <c r="IX218" s="348"/>
      <c r="IY218" s="348"/>
      <c r="IZ218" s="348"/>
      <c r="JA218" s="348"/>
      <c r="JB218" s="348"/>
      <c r="JC218" s="348"/>
      <c r="JD218" s="348"/>
      <c r="JE218" s="348"/>
      <c r="JF218" s="348"/>
      <c r="JG218" s="348"/>
      <c r="JH218" s="348"/>
      <c r="JI218" s="348"/>
      <c r="JJ218" s="348"/>
      <c r="JK218" s="348"/>
      <c r="JL218" s="348"/>
      <c r="JM218" s="348"/>
      <c r="JN218" s="348"/>
      <c r="JO218" s="348"/>
      <c r="JP218" s="348"/>
      <c r="JQ218" s="348"/>
      <c r="JR218" s="348"/>
      <c r="JS218" s="348"/>
      <c r="JT218" s="348"/>
      <c r="JU218" s="348"/>
      <c r="JV218" s="348"/>
      <c r="JW218" s="348"/>
      <c r="JX218" s="348"/>
      <c r="JY218" s="348"/>
      <c r="JZ218" s="348"/>
      <c r="KA218" s="348"/>
      <c r="KB218" s="348"/>
      <c r="KC218" s="348"/>
      <c r="KD218" s="348"/>
      <c r="KE218" s="348"/>
      <c r="KF218" s="348"/>
      <c r="KG218" s="348"/>
      <c r="KH218" s="348"/>
      <c r="KI218" s="348"/>
      <c r="KJ218" s="348"/>
      <c r="KK218" s="348"/>
      <c r="KL218" s="348"/>
      <c r="KM218" s="348"/>
      <c r="KN218" s="348"/>
      <c r="KO218" s="348"/>
      <c r="KP218" s="348"/>
      <c r="KQ218" s="348"/>
      <c r="KR218" s="348"/>
      <c r="KS218" s="348"/>
      <c r="KT218" s="348"/>
      <c r="KU218" s="348"/>
      <c r="KV218" s="348"/>
      <c r="KW218" s="348"/>
      <c r="KX218" s="348"/>
      <c r="KY218" s="348"/>
      <c r="KZ218" s="348"/>
      <c r="LA218" s="348"/>
      <c r="LB218" s="348"/>
      <c r="LC218" s="348"/>
      <c r="LD218" s="348"/>
      <c r="LE218" s="348"/>
      <c r="LF218" s="348"/>
      <c r="LG218" s="348"/>
      <c r="LH218" s="348"/>
      <c r="LI218" s="348"/>
      <c r="LJ218" s="348"/>
      <c r="LK218" s="348"/>
      <c r="LL218" s="348"/>
      <c r="LM218" s="348"/>
      <c r="LN218" s="348"/>
      <c r="LO218" s="348"/>
      <c r="LP218" s="348"/>
      <c r="LQ218" s="348"/>
      <c r="LR218" s="348"/>
      <c r="LS218" s="348"/>
      <c r="LT218" s="348"/>
      <c r="LU218" s="348"/>
      <c r="LV218" s="348"/>
      <c r="LW218" s="348"/>
      <c r="LX218" s="348"/>
      <c r="LY218" s="348"/>
      <c r="LZ218" s="348"/>
      <c r="MA218" s="348"/>
      <c r="MB218" s="348"/>
      <c r="MC218" s="348"/>
      <c r="MD218" s="348"/>
      <c r="ME218" s="348"/>
      <c r="MF218" s="348"/>
      <c r="MG218" s="348"/>
      <c r="MH218" s="348"/>
      <c r="MI218" s="348"/>
      <c r="MJ218" s="348"/>
      <c r="MK218" s="348"/>
      <c r="ML218" s="348"/>
      <c r="MM218" s="348"/>
      <c r="MN218" s="348"/>
      <c r="MO218" s="348"/>
      <c r="MP218" s="348"/>
      <c r="MQ218" s="348"/>
      <c r="MR218" s="348"/>
      <c r="MS218" s="348"/>
      <c r="MT218" s="348"/>
      <c r="MU218" s="348"/>
      <c r="MV218" s="348"/>
      <c r="MW218" s="348"/>
      <c r="MX218" s="348"/>
      <c r="MY218" s="348"/>
      <c r="MZ218" s="348"/>
      <c r="NA218" s="348"/>
      <c r="NB218" s="348"/>
      <c r="NC218" s="348"/>
      <c r="ND218" s="348"/>
      <c r="NE218" s="348"/>
      <c r="NF218" s="348"/>
      <c r="NG218" s="348"/>
      <c r="NH218" s="348"/>
      <c r="NI218" s="348"/>
      <c r="NJ218" s="348"/>
      <c r="NK218" s="348"/>
      <c r="NL218" s="348"/>
      <c r="NM218" s="348"/>
      <c r="NN218" s="348"/>
      <c r="NO218" s="348"/>
      <c r="NP218" s="348"/>
      <c r="NQ218" s="348"/>
      <c r="NR218" s="348"/>
      <c r="NS218" s="348"/>
      <c r="NT218" s="348"/>
      <c r="NU218" s="348"/>
      <c r="NV218" s="348"/>
      <c r="NW218" s="348"/>
      <c r="NX218" s="348"/>
      <c r="NY218" s="348"/>
      <c r="NZ218" s="348"/>
      <c r="OA218" s="348"/>
      <c r="OB218" s="348"/>
      <c r="OC218" s="348"/>
      <c r="OD218" s="348"/>
      <c r="OE218" s="348"/>
      <c r="OF218" s="348"/>
      <c r="OG218" s="348"/>
      <c r="OH218" s="348"/>
      <c r="OI218" s="348"/>
      <c r="OJ218" s="348"/>
      <c r="OK218" s="348"/>
      <c r="OL218" s="348"/>
      <c r="OM218" s="348"/>
      <c r="ON218" s="348"/>
      <c r="OO218" s="348"/>
      <c r="OP218" s="348"/>
      <c r="OQ218" s="348"/>
      <c r="OR218" s="348"/>
      <c r="OS218" s="348"/>
      <c r="OT218" s="348"/>
      <c r="OU218" s="348"/>
      <c r="OV218" s="348"/>
      <c r="OW218" s="348"/>
      <c r="OX218" s="348"/>
      <c r="OY218" s="348"/>
      <c r="OZ218" s="348"/>
      <c r="PA218" s="348"/>
      <c r="PB218" s="348"/>
      <c r="PC218" s="348"/>
      <c r="PD218" s="348"/>
      <c r="PE218" s="348"/>
      <c r="PF218" s="348"/>
      <c r="PG218" s="348"/>
      <c r="PH218" s="348"/>
      <c r="PI218" s="348"/>
      <c r="PJ218" s="348"/>
      <c r="PK218" s="348"/>
      <c r="PL218" s="348"/>
      <c r="PM218" s="348"/>
      <c r="PN218" s="348"/>
      <c r="PO218" s="348"/>
      <c r="PP218" s="348"/>
      <c r="PQ218" s="348"/>
      <c r="PR218" s="348"/>
      <c r="PS218" s="348"/>
      <c r="PT218" s="348"/>
      <c r="PU218" s="348"/>
      <c r="PV218" s="348"/>
      <c r="PW218" s="348"/>
      <c r="PX218" s="348"/>
      <c r="PY218" s="348"/>
      <c r="PZ218" s="348"/>
      <c r="QA218" s="348"/>
      <c r="QB218" s="348"/>
      <c r="QC218" s="348"/>
      <c r="QD218" s="348"/>
      <c r="QE218" s="348"/>
      <c r="QF218" s="348"/>
      <c r="QG218" s="348"/>
      <c r="QH218" s="348"/>
      <c r="QI218" s="348"/>
      <c r="QJ218" s="348"/>
      <c r="QK218" s="348"/>
      <c r="QL218" s="348"/>
      <c r="QM218" s="348"/>
      <c r="QN218" s="348"/>
      <c r="QO218" s="348"/>
      <c r="QP218" s="348"/>
      <c r="QQ218" s="348"/>
      <c r="QR218" s="348"/>
      <c r="QS218" s="348"/>
      <c r="QT218" s="348"/>
      <c r="QU218" s="348"/>
      <c r="QV218" s="348"/>
      <c r="QW218" s="348"/>
      <c r="QX218" s="348"/>
      <c r="QY218" s="348"/>
      <c r="QZ218" s="348"/>
      <c r="RA218" s="348"/>
      <c r="RB218" s="348"/>
      <c r="RC218" s="348"/>
      <c r="RD218" s="348"/>
      <c r="RE218" s="348"/>
      <c r="RF218" s="348"/>
      <c r="RG218" s="348"/>
      <c r="RH218" s="348"/>
      <c r="RI218" s="348"/>
      <c r="RJ218" s="348"/>
      <c r="RK218" s="348"/>
      <c r="RL218" s="348"/>
      <c r="RM218" s="348"/>
      <c r="RN218" s="348"/>
      <c r="RO218" s="348"/>
      <c r="RP218" s="348"/>
      <c r="RQ218" s="348"/>
      <c r="RR218" s="348"/>
      <c r="RS218" s="348"/>
      <c r="RT218" s="348"/>
      <c r="RU218" s="348"/>
      <c r="RV218" s="348"/>
      <c r="RW218" s="348"/>
      <c r="RX218" s="348"/>
      <c r="RY218" s="348"/>
      <c r="RZ218" s="348"/>
      <c r="SA218" s="348"/>
      <c r="SB218" s="348"/>
      <c r="SC218" s="348"/>
      <c r="SD218" s="348"/>
      <c r="SE218" s="348"/>
      <c r="SF218" s="348"/>
      <c r="SG218" s="348"/>
      <c r="SH218" s="348"/>
      <c r="SI218" s="348"/>
      <c r="SJ218" s="348"/>
      <c r="SK218" s="348"/>
      <c r="SL218" s="348"/>
      <c r="SM218" s="348"/>
      <c r="SN218" s="348"/>
      <c r="SO218" s="348"/>
      <c r="SP218" s="348"/>
      <c r="SQ218" s="348"/>
      <c r="SR218" s="348"/>
      <c r="SS218" s="348"/>
      <c r="ST218" s="348"/>
      <c r="SU218" s="348"/>
      <c r="SV218" s="348"/>
      <c r="SW218" s="348"/>
      <c r="SX218" s="348"/>
      <c r="SY218" s="348"/>
      <c r="SZ218" s="348"/>
      <c r="TA218" s="348"/>
      <c r="TB218" s="348"/>
      <c r="TC218" s="348"/>
      <c r="TD218" s="348"/>
      <c r="TE218" s="348"/>
      <c r="TF218" s="348"/>
      <c r="TG218" s="348"/>
      <c r="TH218" s="348"/>
      <c r="TI218" s="348"/>
      <c r="TJ218" s="348"/>
      <c r="TK218" s="348"/>
      <c r="TL218" s="348"/>
      <c r="TM218" s="348"/>
      <c r="TN218" s="348"/>
      <c r="TO218" s="348"/>
      <c r="TP218" s="348"/>
      <c r="TQ218" s="348"/>
      <c r="TR218" s="348"/>
      <c r="TS218" s="348"/>
      <c r="TT218" s="348"/>
      <c r="TU218" s="348"/>
      <c r="TV218" s="348"/>
      <c r="TW218" s="348"/>
      <c r="TX218" s="348"/>
      <c r="TY218" s="348"/>
      <c r="TZ218" s="348"/>
      <c r="UA218" s="348"/>
      <c r="UB218" s="348"/>
      <c r="UC218" s="348"/>
      <c r="UD218" s="348"/>
      <c r="UE218" s="348"/>
      <c r="UF218" s="348"/>
      <c r="UG218" s="348"/>
      <c r="UH218" s="348"/>
      <c r="UI218" s="348"/>
      <c r="UJ218" s="348"/>
      <c r="UK218" s="348"/>
      <c r="UL218" s="348"/>
      <c r="UM218" s="348"/>
      <c r="UN218" s="348"/>
      <c r="UO218" s="348"/>
      <c r="UP218" s="348"/>
      <c r="UQ218" s="348"/>
      <c r="UR218" s="348"/>
      <c r="US218" s="348"/>
      <c r="UT218" s="348"/>
      <c r="UU218" s="348"/>
      <c r="UV218" s="348"/>
      <c r="UW218" s="348"/>
      <c r="UX218" s="348"/>
      <c r="UY218" s="348"/>
      <c r="UZ218" s="348"/>
      <c r="VA218" s="348"/>
      <c r="VB218" s="348"/>
      <c r="VC218" s="348"/>
      <c r="VD218" s="348"/>
      <c r="VE218" s="348"/>
      <c r="VF218" s="348"/>
      <c r="VG218" s="348"/>
      <c r="VH218" s="348"/>
      <c r="VI218" s="348"/>
      <c r="VJ218" s="348"/>
      <c r="VK218" s="348"/>
      <c r="VL218" s="348"/>
      <c r="VM218" s="348"/>
      <c r="VN218" s="348"/>
      <c r="VO218" s="348"/>
      <c r="VP218" s="348"/>
      <c r="VQ218" s="348"/>
      <c r="VR218" s="348"/>
      <c r="VS218" s="348"/>
      <c r="VT218" s="348"/>
      <c r="VU218" s="348"/>
      <c r="VV218" s="348"/>
      <c r="VW218" s="348"/>
      <c r="VX218" s="348"/>
      <c r="VY218" s="348"/>
      <c r="VZ218" s="348"/>
      <c r="WA218" s="348"/>
      <c r="WB218" s="348"/>
      <c r="WC218" s="348"/>
      <c r="WD218" s="348"/>
      <c r="WE218" s="348"/>
      <c r="WF218" s="348"/>
      <c r="WG218" s="348"/>
      <c r="WH218" s="348"/>
      <c r="WI218" s="348"/>
      <c r="WJ218" s="348"/>
      <c r="WK218" s="348"/>
      <c r="WL218" s="348"/>
      <c r="WM218" s="348"/>
      <c r="WN218" s="348"/>
      <c r="WO218" s="348"/>
      <c r="WP218" s="348"/>
      <c r="WQ218" s="348"/>
      <c r="WR218" s="348"/>
      <c r="WS218" s="348"/>
      <c r="WT218" s="348"/>
      <c r="WU218" s="348"/>
      <c r="WV218" s="348"/>
      <c r="WW218" s="348"/>
      <c r="WX218" s="348"/>
      <c r="WY218" s="348"/>
      <c r="WZ218" s="348"/>
      <c r="XA218" s="348"/>
      <c r="XB218" s="348"/>
      <c r="XC218" s="348"/>
      <c r="XD218" s="348"/>
      <c r="XE218" s="348"/>
      <c r="XF218" s="348"/>
      <c r="XG218" s="348"/>
      <c r="XH218" s="348"/>
      <c r="XI218" s="348"/>
      <c r="XJ218" s="348"/>
      <c r="XK218" s="348"/>
      <c r="XL218" s="348"/>
      <c r="XM218" s="348"/>
      <c r="XN218" s="348"/>
      <c r="XO218" s="348"/>
      <c r="XP218" s="348"/>
      <c r="XQ218" s="348"/>
      <c r="XR218" s="348"/>
      <c r="XS218" s="348"/>
      <c r="XT218" s="348"/>
      <c r="XU218" s="348"/>
      <c r="XV218" s="348"/>
      <c r="XW218" s="348"/>
      <c r="XX218" s="348"/>
      <c r="XY218" s="348"/>
      <c r="XZ218" s="348"/>
      <c r="YA218" s="348"/>
      <c r="YB218" s="348"/>
      <c r="YC218" s="348"/>
      <c r="YD218" s="348"/>
      <c r="YE218" s="348"/>
      <c r="YF218" s="348"/>
      <c r="YG218" s="348"/>
      <c r="YH218" s="348"/>
      <c r="YI218" s="348"/>
      <c r="YJ218" s="348"/>
      <c r="YK218" s="348"/>
      <c r="YL218" s="348"/>
      <c r="YM218" s="348"/>
      <c r="YN218" s="348"/>
      <c r="YO218" s="348"/>
      <c r="YP218" s="348"/>
      <c r="YQ218" s="348"/>
      <c r="YR218" s="348"/>
      <c r="YS218" s="348"/>
      <c r="YT218" s="348"/>
      <c r="YU218" s="348"/>
      <c r="YV218" s="348"/>
      <c r="YW218" s="348"/>
      <c r="YX218" s="348"/>
      <c r="YY218" s="348"/>
      <c r="YZ218" s="348"/>
      <c r="ZA218" s="348"/>
      <c r="ZB218" s="348"/>
      <c r="ZC218" s="348"/>
      <c r="ZD218" s="348"/>
      <c r="ZE218" s="348"/>
      <c r="ZF218" s="348"/>
      <c r="ZG218" s="348"/>
      <c r="ZH218" s="348"/>
      <c r="ZI218" s="348"/>
      <c r="ZJ218" s="348"/>
      <c r="ZK218" s="348"/>
      <c r="ZL218" s="348"/>
      <c r="ZM218" s="348"/>
      <c r="ZN218" s="348"/>
      <c r="ZO218" s="348"/>
      <c r="ZP218" s="348"/>
      <c r="ZQ218" s="348"/>
      <c r="ZR218" s="348"/>
      <c r="ZS218" s="348"/>
      <c r="ZT218" s="348"/>
      <c r="ZU218" s="348"/>
      <c r="ZV218" s="348"/>
      <c r="ZW218" s="348"/>
      <c r="ZX218" s="348"/>
      <c r="ZY218" s="348"/>
      <c r="ZZ218" s="348"/>
      <c r="AAA218" s="348"/>
      <c r="AAB218" s="348"/>
      <c r="AAC218" s="348"/>
      <c r="AAD218" s="348"/>
      <c r="AAE218" s="348"/>
      <c r="AAF218" s="348"/>
      <c r="AAG218" s="348"/>
      <c r="AAH218" s="348"/>
      <c r="AAI218" s="348"/>
      <c r="AAJ218" s="348"/>
      <c r="AAK218" s="348"/>
      <c r="AAL218" s="348"/>
      <c r="AAM218" s="348"/>
      <c r="AAN218" s="348"/>
      <c r="AAO218" s="348"/>
      <c r="AAP218" s="348"/>
      <c r="AAQ218" s="348"/>
      <c r="AAR218" s="348"/>
      <c r="AAS218" s="348"/>
      <c r="AAT218" s="348"/>
      <c r="AAU218" s="348"/>
      <c r="AAV218" s="348"/>
      <c r="AAW218" s="348"/>
      <c r="AAX218" s="348"/>
      <c r="AAY218" s="348"/>
      <c r="AAZ218" s="348"/>
      <c r="ABA218" s="348"/>
      <c r="ABB218" s="348"/>
      <c r="ABC218" s="348"/>
      <c r="ABD218" s="348"/>
      <c r="ABE218" s="348"/>
      <c r="ABF218" s="348"/>
      <c r="ABG218" s="348"/>
      <c r="ABH218" s="348"/>
      <c r="ABI218" s="348"/>
      <c r="ABJ218" s="348"/>
      <c r="ABK218" s="348"/>
      <c r="ABL218" s="348"/>
      <c r="ABM218" s="348"/>
      <c r="ABN218" s="348"/>
      <c r="ABO218" s="348"/>
      <c r="ABP218" s="348"/>
      <c r="ABQ218" s="348"/>
      <c r="ABR218" s="348"/>
      <c r="ABS218" s="348"/>
      <c r="ABT218" s="348"/>
      <c r="ABU218" s="348"/>
      <c r="ABV218" s="348"/>
      <c r="ABW218" s="348"/>
      <c r="ABX218" s="348"/>
      <c r="ABY218" s="348"/>
      <c r="ABZ218" s="348"/>
      <c r="ACA218" s="348"/>
      <c r="ACB218" s="348"/>
      <c r="ACC218" s="348"/>
      <c r="ACD218" s="348"/>
      <c r="ACE218" s="348"/>
      <c r="ACF218" s="348"/>
      <c r="ACG218" s="348"/>
      <c r="ACH218" s="348"/>
      <c r="ACI218" s="348"/>
      <c r="ACJ218" s="348"/>
      <c r="ACK218" s="348"/>
      <c r="ACL218" s="348"/>
      <c r="ACM218" s="348"/>
      <c r="ACN218" s="348"/>
      <c r="ACO218" s="348"/>
      <c r="ACP218" s="348"/>
      <c r="ACQ218" s="348"/>
      <c r="ACR218" s="348"/>
      <c r="ACS218" s="348"/>
      <c r="ACT218" s="348"/>
      <c r="ACU218" s="348"/>
      <c r="ACV218" s="348"/>
      <c r="ACW218" s="348"/>
      <c r="ACX218" s="348"/>
      <c r="ACY218" s="348"/>
      <c r="ACZ218" s="348"/>
      <c r="ADA218" s="348"/>
      <c r="ADB218" s="348"/>
      <c r="ADC218" s="348"/>
      <c r="ADD218" s="348"/>
      <c r="ADE218" s="348"/>
      <c r="ADF218" s="348"/>
      <c r="ADG218" s="348"/>
      <c r="ADH218" s="348"/>
      <c r="ADI218" s="348"/>
      <c r="ADJ218" s="348"/>
      <c r="ADK218" s="348"/>
      <c r="ADL218" s="348"/>
      <c r="ADM218" s="348"/>
      <c r="ADN218" s="348"/>
      <c r="ADO218" s="348"/>
      <c r="ADP218" s="348"/>
      <c r="ADQ218" s="348"/>
      <c r="ADR218" s="348"/>
      <c r="ADS218" s="348"/>
      <c r="ADT218" s="348"/>
      <c r="ADU218" s="348"/>
      <c r="ADV218" s="348"/>
      <c r="ADW218" s="348"/>
      <c r="ADX218" s="348"/>
      <c r="ADY218" s="348"/>
      <c r="ADZ218" s="348"/>
      <c r="AEA218" s="348"/>
      <c r="AEB218" s="348"/>
      <c r="AEC218" s="348"/>
      <c r="AED218" s="348"/>
      <c r="AEE218" s="348"/>
      <c r="AEF218" s="348"/>
      <c r="AEG218" s="348"/>
      <c r="AEH218" s="348"/>
      <c r="AEI218" s="348"/>
      <c r="AEJ218" s="348"/>
      <c r="AEK218" s="348"/>
      <c r="AEL218" s="348"/>
      <c r="AEM218" s="348"/>
      <c r="AEN218" s="348"/>
      <c r="AEO218" s="348"/>
      <c r="AEP218" s="348"/>
      <c r="AEQ218" s="348"/>
      <c r="AER218" s="348"/>
      <c r="AES218" s="348"/>
      <c r="AET218" s="348"/>
      <c r="AEU218" s="348"/>
      <c r="AEV218" s="348"/>
      <c r="AEW218" s="348"/>
      <c r="AEX218" s="348"/>
      <c r="AEY218" s="348"/>
      <c r="AEZ218" s="348"/>
      <c r="AFA218" s="348"/>
      <c r="AFB218" s="348"/>
      <c r="AFC218" s="348"/>
      <c r="AFD218" s="348"/>
      <c r="AFE218" s="348"/>
      <c r="AFF218" s="348"/>
      <c r="AFG218" s="348"/>
      <c r="AFH218" s="348"/>
      <c r="AFI218" s="348"/>
      <c r="AFJ218" s="348"/>
      <c r="AFK218" s="348"/>
      <c r="AFL218" s="348"/>
      <c r="AFM218" s="348"/>
      <c r="AFN218" s="348"/>
      <c r="AFO218" s="348"/>
      <c r="AFP218" s="348"/>
      <c r="AFQ218" s="348"/>
      <c r="AFR218" s="348"/>
      <c r="AFS218" s="348"/>
      <c r="AFT218" s="348"/>
      <c r="AFU218" s="348"/>
      <c r="AFV218" s="348"/>
      <c r="AFW218" s="348"/>
      <c r="AFX218" s="348"/>
      <c r="AFY218" s="348"/>
      <c r="AFZ218" s="348"/>
      <c r="AGA218" s="348"/>
      <c r="AGB218" s="348"/>
      <c r="AGC218" s="348"/>
      <c r="AGD218" s="348"/>
      <c r="AGE218" s="348"/>
      <c r="AGF218" s="348"/>
      <c r="AGG218" s="348"/>
      <c r="AGH218" s="348"/>
      <c r="AGI218" s="348"/>
      <c r="AGJ218" s="348"/>
      <c r="AGK218" s="348"/>
      <c r="AGL218" s="348"/>
      <c r="AGM218" s="348"/>
      <c r="AGN218" s="348"/>
      <c r="AGO218" s="348"/>
      <c r="AGP218" s="348"/>
      <c r="AGQ218" s="348"/>
      <c r="AGR218" s="348"/>
      <c r="AGS218" s="348"/>
      <c r="AGT218" s="348"/>
      <c r="AGU218" s="348"/>
      <c r="AGV218" s="348"/>
      <c r="AGW218" s="348"/>
      <c r="AGX218" s="348"/>
      <c r="AGY218" s="348"/>
      <c r="AGZ218" s="348"/>
      <c r="AHA218" s="348"/>
      <c r="AHB218" s="348"/>
      <c r="AHC218" s="348"/>
      <c r="AHD218" s="348"/>
      <c r="AHE218" s="348"/>
      <c r="AHF218" s="348"/>
      <c r="AHG218" s="348"/>
      <c r="AHH218" s="348"/>
      <c r="AHI218" s="348"/>
      <c r="AHJ218" s="348"/>
      <c r="AHK218" s="348"/>
      <c r="AHL218" s="348"/>
      <c r="AHM218" s="348"/>
      <c r="AHN218" s="348"/>
      <c r="AHO218" s="348"/>
      <c r="AHP218" s="348"/>
      <c r="AHQ218" s="348"/>
      <c r="AHR218" s="348"/>
      <c r="AHS218" s="348"/>
      <c r="AHT218" s="348"/>
      <c r="AHU218" s="348"/>
      <c r="AHV218" s="348"/>
      <c r="AHW218" s="348"/>
      <c r="AHX218" s="348"/>
      <c r="AHY218" s="348"/>
      <c r="AHZ218" s="348"/>
      <c r="AIA218" s="348"/>
      <c r="AIB218" s="348"/>
      <c r="AIC218" s="348"/>
      <c r="AID218" s="348"/>
      <c r="AIE218" s="348"/>
      <c r="AIF218" s="348"/>
      <c r="AIG218" s="348"/>
      <c r="AIH218" s="348"/>
      <c r="AII218" s="348"/>
      <c r="AIJ218" s="348"/>
      <c r="AIK218" s="348"/>
      <c r="AIL218" s="348"/>
      <c r="AIM218" s="348"/>
      <c r="AIN218" s="348"/>
      <c r="AIO218" s="348"/>
      <c r="AIP218" s="348"/>
      <c r="AIQ218" s="348"/>
      <c r="AIR218" s="348"/>
      <c r="AIS218" s="348"/>
      <c r="AIT218" s="348"/>
      <c r="AIU218" s="348"/>
      <c r="AIV218" s="348"/>
      <c r="AIW218" s="348"/>
      <c r="AIX218" s="348"/>
      <c r="AIY218" s="348"/>
      <c r="AIZ218" s="348"/>
      <c r="AJA218" s="348"/>
      <c r="AJB218" s="348"/>
      <c r="AJC218" s="348"/>
      <c r="AJD218" s="348"/>
      <c r="AJE218" s="348"/>
      <c r="AJF218" s="348"/>
      <c r="AJG218" s="348"/>
      <c r="AJH218" s="348"/>
      <c r="AJI218" s="348"/>
      <c r="AJJ218" s="348"/>
      <c r="AJK218" s="348"/>
      <c r="AJL218" s="348"/>
      <c r="AJM218" s="348"/>
      <c r="AJN218" s="348"/>
      <c r="AJO218" s="348"/>
      <c r="AJP218" s="348"/>
      <c r="AJQ218" s="348"/>
      <c r="AJR218" s="348"/>
      <c r="AJS218" s="348"/>
      <c r="AJT218" s="348"/>
      <c r="AJU218" s="348"/>
      <c r="AJV218" s="348"/>
      <c r="AJW218" s="348"/>
      <c r="AJX218" s="348"/>
      <c r="AJY218" s="348"/>
      <c r="AJZ218" s="348"/>
      <c r="AKA218" s="348"/>
      <c r="AKB218" s="348"/>
      <c r="AKC218" s="348"/>
      <c r="AKD218" s="348"/>
      <c r="AKE218" s="348"/>
      <c r="AKF218" s="348"/>
      <c r="AKG218" s="348"/>
      <c r="AKH218" s="348"/>
      <c r="AKI218" s="348"/>
      <c r="AKJ218" s="348"/>
      <c r="AKK218" s="348"/>
      <c r="AKL218" s="348"/>
      <c r="AKM218" s="348"/>
      <c r="AKN218" s="348"/>
      <c r="AKO218" s="348"/>
      <c r="AKP218" s="348"/>
      <c r="AKQ218" s="348"/>
      <c r="AKR218" s="348"/>
      <c r="AKS218" s="348"/>
      <c r="AKT218" s="348"/>
      <c r="AKU218" s="348"/>
      <c r="AKV218" s="348"/>
      <c r="AKW218" s="348"/>
      <c r="AKX218" s="348"/>
      <c r="AKY218" s="348"/>
      <c r="AKZ218" s="348"/>
      <c r="ALA218" s="348"/>
      <c r="ALB218" s="348"/>
      <c r="ALC218" s="348"/>
      <c r="ALD218" s="348"/>
      <c r="ALE218" s="348"/>
      <c r="ALF218" s="348"/>
      <c r="ALG218" s="348"/>
      <c r="ALH218" s="348"/>
      <c r="ALI218" s="348"/>
      <c r="ALJ218" s="348"/>
      <c r="ALK218" s="348"/>
      <c r="ALL218" s="348"/>
      <c r="ALM218" s="348"/>
      <c r="ALN218" s="348"/>
      <c r="ALO218" s="348"/>
      <c r="ALP218" s="348"/>
      <c r="ALQ218" s="348"/>
      <c r="ALR218" s="348"/>
      <c r="ALS218" s="348"/>
      <c r="ALT218" s="348"/>
      <c r="ALU218" s="348"/>
      <c r="ALV218" s="348"/>
      <c r="ALW218" s="348"/>
      <c r="ALX218" s="348"/>
      <c r="ALY218" s="348"/>
      <c r="ALZ218" s="348"/>
      <c r="AMA218" s="348"/>
      <c r="AMB218" s="348"/>
      <c r="AMC218" s="348"/>
      <c r="AMD218" s="348"/>
      <c r="AME218" s="348"/>
      <c r="AMF218" s="348"/>
      <c r="AMG218" s="348"/>
      <c r="AMH218" s="348"/>
      <c r="AMI218" s="348"/>
      <c r="AMJ218" s="348"/>
      <c r="AMK218" s="348"/>
      <c r="AML218" s="348"/>
      <c r="AMM218" s="348"/>
      <c r="AMN218" s="348"/>
      <c r="AMO218" s="348"/>
      <c r="AMP218" s="348"/>
      <c r="AMQ218" s="348"/>
      <c r="AMR218" s="348"/>
      <c r="AMS218" s="348"/>
      <c r="AMT218" s="348"/>
      <c r="AMU218" s="348"/>
      <c r="AMV218" s="348"/>
      <c r="AMW218" s="348"/>
      <c r="AMX218" s="348"/>
      <c r="AMY218" s="348"/>
      <c r="AMZ218" s="348"/>
      <c r="ANA218" s="348"/>
      <c r="ANB218" s="348"/>
      <c r="ANC218" s="348"/>
      <c r="AND218" s="348"/>
      <c r="ANE218" s="348"/>
      <c r="ANF218" s="348"/>
      <c r="ANG218" s="348"/>
      <c r="ANH218" s="348"/>
      <c r="ANI218" s="348"/>
      <c r="ANJ218" s="348"/>
      <c r="ANK218" s="348"/>
      <c r="ANL218" s="348"/>
      <c r="ANM218" s="348"/>
      <c r="ANN218" s="348"/>
      <c r="ANO218" s="348"/>
      <c r="ANP218" s="348"/>
      <c r="ANQ218" s="348"/>
      <c r="ANR218" s="348"/>
      <c r="ANS218" s="348"/>
      <c r="ANT218" s="348"/>
      <c r="ANU218" s="348"/>
      <c r="ANV218" s="348"/>
      <c r="ANW218" s="348"/>
      <c r="ANX218" s="348"/>
      <c r="ANY218" s="348"/>
      <c r="ANZ218" s="348"/>
      <c r="AOA218" s="348"/>
      <c r="AOB218" s="348"/>
      <c r="AOC218" s="348"/>
      <c r="AOD218" s="348"/>
      <c r="AOE218" s="348"/>
      <c r="AOF218" s="348"/>
      <c r="AOG218" s="348"/>
      <c r="AOH218" s="348"/>
      <c r="AOI218" s="348"/>
      <c r="AOJ218" s="348"/>
      <c r="AOK218" s="348"/>
      <c r="AOL218" s="348"/>
      <c r="AOM218" s="348"/>
      <c r="AON218" s="348"/>
      <c r="AOO218" s="348"/>
      <c r="AOP218" s="348"/>
      <c r="AOQ218" s="348"/>
      <c r="AOR218" s="348"/>
      <c r="AOS218" s="348"/>
      <c r="AOT218" s="348"/>
      <c r="AOU218" s="348"/>
      <c r="AOV218" s="348"/>
      <c r="AOW218" s="348"/>
      <c r="AOX218" s="348"/>
      <c r="AOY218" s="348"/>
      <c r="AOZ218" s="348"/>
      <c r="APA218" s="348"/>
      <c r="APB218" s="348"/>
      <c r="APC218" s="348"/>
      <c r="APD218" s="348"/>
      <c r="APE218" s="348"/>
      <c r="APF218" s="348"/>
      <c r="APG218" s="348"/>
      <c r="APH218" s="348"/>
      <c r="API218" s="348"/>
      <c r="APJ218" s="348"/>
      <c r="APK218" s="348"/>
      <c r="APL218" s="348"/>
      <c r="APM218" s="348"/>
      <c r="APN218" s="348"/>
      <c r="APO218" s="348"/>
      <c r="APP218" s="348"/>
      <c r="APQ218" s="348"/>
      <c r="APR218" s="348"/>
      <c r="APS218" s="348"/>
      <c r="APT218" s="348"/>
      <c r="APU218" s="348"/>
      <c r="APV218" s="348"/>
      <c r="APW218" s="348"/>
      <c r="APX218" s="348"/>
      <c r="APY218" s="348"/>
      <c r="APZ218" s="348"/>
      <c r="AQA218" s="348"/>
      <c r="AQB218" s="348"/>
      <c r="AQC218" s="348"/>
      <c r="AQD218" s="348"/>
      <c r="AQE218" s="348"/>
      <c r="AQF218" s="348"/>
      <c r="AQG218" s="348"/>
      <c r="AQH218" s="348"/>
      <c r="AQI218" s="348"/>
      <c r="AQJ218" s="348"/>
      <c r="AQK218" s="348"/>
      <c r="AQL218" s="348"/>
      <c r="AQM218" s="348"/>
      <c r="AQN218" s="348"/>
      <c r="AQO218" s="348"/>
      <c r="AQP218" s="348"/>
      <c r="AQQ218" s="348"/>
      <c r="AQR218" s="348"/>
      <c r="AQS218" s="348"/>
      <c r="AQT218" s="348"/>
      <c r="AQU218" s="348"/>
      <c r="AQV218" s="348"/>
      <c r="AQW218" s="348"/>
      <c r="AQX218" s="348"/>
      <c r="AQY218" s="348"/>
      <c r="AQZ218" s="348"/>
      <c r="ARA218" s="348"/>
      <c r="ARB218" s="348"/>
      <c r="ARC218" s="348"/>
      <c r="ARD218" s="348"/>
      <c r="ARE218" s="348"/>
      <c r="ARF218" s="348"/>
      <c r="ARG218" s="348"/>
      <c r="ARH218" s="348"/>
      <c r="ARI218" s="348"/>
      <c r="ARJ218" s="348"/>
      <c r="ARK218" s="348"/>
      <c r="ARL218" s="348"/>
      <c r="ARM218" s="348"/>
      <c r="ARN218" s="348"/>
      <c r="ARO218" s="348"/>
      <c r="ARP218" s="348"/>
      <c r="ARQ218" s="348"/>
      <c r="ARR218" s="348"/>
      <c r="ARS218" s="348"/>
      <c r="ART218" s="348"/>
      <c r="ARU218" s="348"/>
      <c r="ARV218" s="348"/>
      <c r="ARW218" s="348"/>
      <c r="ARX218" s="348"/>
      <c r="ARY218" s="348"/>
      <c r="ARZ218" s="348"/>
      <c r="ASA218" s="348"/>
      <c r="ASB218" s="348"/>
      <c r="ASC218" s="348"/>
      <c r="ASD218" s="348"/>
      <c r="ASE218" s="348"/>
      <c r="ASF218" s="348"/>
      <c r="ASG218" s="348"/>
      <c r="ASH218" s="348"/>
      <c r="ASI218" s="348"/>
      <c r="ASJ218" s="348"/>
      <c r="ASK218" s="348"/>
      <c r="ASL218" s="348"/>
      <c r="ASM218" s="348"/>
      <c r="ASN218" s="348"/>
      <c r="ASO218" s="348"/>
      <c r="ASP218" s="348"/>
      <c r="ASQ218" s="348"/>
      <c r="ASR218" s="348"/>
      <c r="ASS218" s="348"/>
      <c r="AST218" s="348"/>
      <c r="ASU218" s="348"/>
      <c r="ASV218" s="348"/>
      <c r="ASW218" s="348"/>
      <c r="ASX218" s="348"/>
      <c r="ASY218" s="348"/>
      <c r="ASZ218" s="348"/>
      <c r="ATA218" s="348"/>
      <c r="ATB218" s="348"/>
      <c r="ATC218" s="348"/>
      <c r="ATD218" s="348"/>
      <c r="ATE218" s="348"/>
      <c r="ATF218" s="348"/>
      <c r="ATG218" s="348"/>
      <c r="ATH218" s="348"/>
      <c r="ATI218" s="348"/>
      <c r="ATJ218" s="348"/>
      <c r="ATK218" s="348"/>
      <c r="ATL218" s="348"/>
      <c r="ATM218" s="348"/>
      <c r="ATN218" s="348"/>
      <c r="ATO218" s="348"/>
      <c r="ATP218" s="348"/>
      <c r="ATQ218" s="348"/>
      <c r="ATR218" s="348"/>
      <c r="ATS218" s="348"/>
      <c r="ATT218" s="348"/>
      <c r="ATU218" s="348"/>
      <c r="ATV218" s="348"/>
      <c r="ATW218" s="348"/>
      <c r="ATX218" s="348"/>
      <c r="ATY218" s="348"/>
      <c r="ATZ218" s="348"/>
      <c r="AUA218" s="348"/>
      <c r="AUB218" s="348"/>
      <c r="AUC218" s="348"/>
      <c r="AUD218" s="348"/>
      <c r="AUE218" s="348"/>
      <c r="AUF218" s="348"/>
      <c r="AUG218" s="348"/>
      <c r="AUH218" s="348"/>
      <c r="AUI218" s="348"/>
      <c r="AUJ218" s="348"/>
      <c r="AUK218" s="348"/>
      <c r="AUL218" s="348"/>
      <c r="AUM218" s="348"/>
      <c r="AUN218" s="348"/>
      <c r="AUO218" s="348"/>
      <c r="AUP218" s="348"/>
      <c r="AUQ218" s="348"/>
      <c r="AUR218" s="348"/>
      <c r="AUS218" s="348"/>
      <c r="AUT218" s="348"/>
      <c r="AUU218" s="348"/>
      <c r="AUV218" s="348"/>
      <c r="AUW218" s="348"/>
      <c r="AUX218" s="348"/>
      <c r="AUY218" s="348"/>
      <c r="AUZ218" s="348"/>
      <c r="AVA218" s="348"/>
      <c r="AVB218" s="348"/>
      <c r="AVC218" s="348"/>
      <c r="AVD218" s="348"/>
      <c r="AVE218" s="348"/>
      <c r="AVF218" s="348"/>
      <c r="AVG218" s="348"/>
      <c r="AVH218" s="348"/>
      <c r="AVI218" s="348"/>
      <c r="AVJ218" s="348"/>
      <c r="AVK218" s="348"/>
      <c r="AVL218" s="348"/>
      <c r="AVM218" s="348"/>
      <c r="AVN218" s="348"/>
      <c r="AVO218" s="348"/>
      <c r="AVP218" s="348"/>
      <c r="AVQ218" s="348"/>
      <c r="AVR218" s="348"/>
      <c r="AVS218" s="348"/>
      <c r="AVT218" s="348"/>
      <c r="AVU218" s="348"/>
      <c r="AVV218" s="348"/>
      <c r="AVW218" s="348"/>
      <c r="AVX218" s="348"/>
      <c r="AVY218" s="348"/>
      <c r="AVZ218" s="348"/>
      <c r="AWA218" s="348"/>
      <c r="AWB218" s="348"/>
      <c r="AWC218" s="348"/>
      <c r="AWD218" s="348"/>
      <c r="AWE218" s="348"/>
      <c r="AWF218" s="348"/>
      <c r="AWG218" s="348"/>
      <c r="AWH218" s="348"/>
      <c r="AWI218" s="348"/>
      <c r="AWJ218" s="348"/>
      <c r="AWK218" s="348"/>
      <c r="AWL218" s="348"/>
      <c r="AWM218" s="348"/>
      <c r="AWN218" s="348"/>
      <c r="AWO218" s="348"/>
      <c r="AWP218" s="348"/>
      <c r="AWQ218" s="348"/>
      <c r="AWR218" s="348"/>
      <c r="AWS218" s="348"/>
      <c r="AWT218" s="348"/>
      <c r="AWU218" s="348"/>
      <c r="AWV218" s="348"/>
      <c r="AWW218" s="348"/>
      <c r="AWX218" s="348"/>
      <c r="AWY218" s="348"/>
      <c r="AWZ218" s="348"/>
      <c r="AXA218" s="348"/>
      <c r="AXB218" s="348"/>
      <c r="AXC218" s="348"/>
      <c r="AXD218" s="348"/>
      <c r="AXE218" s="348"/>
      <c r="AXF218" s="348"/>
      <c r="AXG218" s="348"/>
      <c r="AXH218" s="348"/>
      <c r="AXI218" s="348"/>
      <c r="AXJ218" s="348"/>
      <c r="AXK218" s="348"/>
      <c r="AXL218" s="348"/>
      <c r="AXM218" s="348"/>
      <c r="AXN218" s="348"/>
      <c r="AXO218" s="348"/>
      <c r="AXP218" s="348"/>
      <c r="AXQ218" s="348"/>
      <c r="AXR218" s="348"/>
      <c r="AXS218" s="348"/>
      <c r="AXT218" s="348"/>
      <c r="AXU218" s="348"/>
      <c r="AXV218" s="348"/>
      <c r="AXW218" s="348"/>
      <c r="AXX218" s="348"/>
      <c r="AXY218" s="348"/>
      <c r="AXZ218" s="348"/>
      <c r="AYA218" s="348"/>
      <c r="AYB218" s="348"/>
      <c r="AYC218" s="348"/>
      <c r="AYD218" s="348"/>
      <c r="AYE218" s="348"/>
      <c r="AYF218" s="348"/>
      <c r="AYG218" s="348"/>
      <c r="AYH218" s="348"/>
      <c r="AYI218" s="348"/>
      <c r="AYJ218" s="348"/>
      <c r="AYK218" s="348"/>
      <c r="AYL218" s="348"/>
      <c r="AYM218" s="348"/>
      <c r="AYN218" s="348"/>
      <c r="AYO218" s="348"/>
      <c r="AYP218" s="348"/>
      <c r="AYQ218" s="348"/>
      <c r="AYR218" s="348"/>
      <c r="AYS218" s="348"/>
      <c r="AYT218" s="348"/>
      <c r="AYU218" s="348"/>
      <c r="AYV218" s="348"/>
      <c r="AYW218" s="348"/>
      <c r="AYX218" s="348"/>
      <c r="AYY218" s="348"/>
      <c r="AYZ218" s="348"/>
      <c r="AZA218" s="348"/>
      <c r="AZB218" s="348"/>
      <c r="AZC218" s="348"/>
      <c r="AZD218" s="348"/>
      <c r="AZE218" s="348"/>
      <c r="AZF218" s="348"/>
      <c r="AZG218" s="348"/>
      <c r="AZH218" s="348"/>
      <c r="AZI218" s="348"/>
      <c r="AZJ218" s="348"/>
      <c r="AZK218" s="348"/>
      <c r="AZL218" s="348"/>
      <c r="AZM218" s="348"/>
      <c r="AZN218" s="348"/>
      <c r="AZO218" s="348"/>
      <c r="AZP218" s="348"/>
      <c r="AZQ218" s="348"/>
      <c r="AZR218" s="348"/>
      <c r="AZS218" s="348"/>
      <c r="AZT218" s="348"/>
      <c r="AZU218" s="348"/>
      <c r="AZV218" s="348"/>
      <c r="AZW218" s="348"/>
      <c r="AZX218" s="348"/>
      <c r="AZY218" s="348"/>
      <c r="AZZ218" s="348"/>
      <c r="BAA218" s="348"/>
      <c r="BAB218" s="348"/>
      <c r="BAC218" s="348"/>
      <c r="BAD218" s="348"/>
      <c r="BAE218" s="348"/>
      <c r="BAF218" s="348"/>
      <c r="BAG218" s="348"/>
      <c r="BAH218" s="348"/>
      <c r="BAI218" s="348"/>
      <c r="BAJ218" s="348"/>
      <c r="BAK218" s="348"/>
      <c r="BAL218" s="348"/>
      <c r="BAM218" s="348"/>
      <c r="BAN218" s="348"/>
      <c r="BAO218" s="348"/>
      <c r="BAP218" s="348"/>
      <c r="BAQ218" s="348"/>
      <c r="BAR218" s="348"/>
      <c r="BAS218" s="348"/>
      <c r="BAT218" s="348"/>
      <c r="BAU218" s="348"/>
      <c r="BAV218" s="348"/>
      <c r="BAW218" s="348"/>
      <c r="BAX218" s="348"/>
      <c r="BAY218" s="348"/>
      <c r="BAZ218" s="348"/>
      <c r="BBA218" s="348"/>
      <c r="BBB218" s="348"/>
      <c r="BBC218" s="348"/>
      <c r="BBD218" s="348"/>
      <c r="BBE218" s="348"/>
      <c r="BBF218" s="348"/>
      <c r="BBG218" s="348"/>
      <c r="BBH218" s="348"/>
      <c r="BBI218" s="348"/>
      <c r="BBJ218" s="348"/>
      <c r="BBK218" s="348"/>
      <c r="BBL218" s="348"/>
      <c r="BBM218" s="348"/>
      <c r="BBN218" s="348"/>
      <c r="BBO218" s="348"/>
      <c r="BBP218" s="348"/>
      <c r="BBQ218" s="348"/>
      <c r="BBR218" s="348"/>
      <c r="BBS218" s="348"/>
      <c r="BBT218" s="348"/>
      <c r="BBU218" s="348"/>
      <c r="BBV218" s="348"/>
      <c r="BBW218" s="348"/>
      <c r="BBX218" s="348"/>
      <c r="BBY218" s="348"/>
      <c r="BBZ218" s="348"/>
      <c r="BCA218" s="348"/>
      <c r="BCB218" s="348"/>
      <c r="BCC218" s="348"/>
      <c r="BCD218" s="348"/>
      <c r="BCE218" s="348"/>
      <c r="BCF218" s="348"/>
      <c r="BCG218" s="348"/>
      <c r="BCH218" s="348"/>
      <c r="BCI218" s="348"/>
      <c r="BCJ218" s="348"/>
      <c r="BCK218" s="348"/>
      <c r="BCL218" s="348"/>
      <c r="BCM218" s="348"/>
      <c r="BCN218" s="348"/>
      <c r="BCO218" s="348"/>
      <c r="BCP218" s="348"/>
      <c r="BCQ218" s="348"/>
      <c r="BCR218" s="348"/>
      <c r="BCS218" s="348"/>
      <c r="BCT218" s="348"/>
      <c r="BCU218" s="348"/>
      <c r="BCV218" s="348"/>
      <c r="BCW218" s="348"/>
      <c r="BCX218" s="348"/>
      <c r="BCY218" s="348"/>
      <c r="BCZ218" s="348"/>
      <c r="BDA218" s="348"/>
      <c r="BDB218" s="348"/>
      <c r="BDC218" s="348"/>
      <c r="BDD218" s="348"/>
      <c r="BDE218" s="348"/>
      <c r="BDF218" s="348"/>
      <c r="BDG218" s="348"/>
      <c r="BDH218" s="348"/>
      <c r="BDI218" s="348"/>
      <c r="BDJ218" s="348"/>
      <c r="BDK218" s="348"/>
      <c r="BDL218" s="348"/>
      <c r="BDM218" s="348"/>
      <c r="BDN218" s="348"/>
      <c r="BDO218" s="348"/>
      <c r="BDP218" s="348"/>
      <c r="BDQ218" s="348"/>
      <c r="BDR218" s="348"/>
      <c r="BDS218" s="348"/>
      <c r="BDT218" s="348"/>
      <c r="BDU218" s="348"/>
      <c r="BDV218" s="348"/>
      <c r="BDW218" s="348"/>
      <c r="BDX218" s="348"/>
      <c r="BDY218" s="348"/>
      <c r="BDZ218" s="348"/>
      <c r="BEA218" s="348"/>
      <c r="BEB218" s="348"/>
      <c r="BEC218" s="348"/>
      <c r="BED218" s="348"/>
      <c r="BEE218" s="348"/>
      <c r="BEF218" s="348"/>
      <c r="BEG218" s="348"/>
      <c r="BEH218" s="348"/>
      <c r="BEI218" s="348"/>
      <c r="BEJ218" s="348"/>
      <c r="BEK218" s="348"/>
      <c r="BEL218" s="348"/>
      <c r="BEM218" s="348"/>
      <c r="BEN218" s="348"/>
      <c r="BEO218" s="348"/>
      <c r="BEP218" s="348"/>
      <c r="BEQ218" s="348"/>
      <c r="BER218" s="348"/>
      <c r="BES218" s="348"/>
      <c r="BET218" s="348"/>
      <c r="BEU218" s="348"/>
      <c r="BEV218" s="348"/>
      <c r="BEW218" s="348"/>
      <c r="BEX218" s="348"/>
      <c r="BEY218" s="348"/>
      <c r="BEZ218" s="348"/>
      <c r="BFA218" s="348"/>
      <c r="BFB218" s="348"/>
      <c r="BFC218" s="348"/>
      <c r="BFD218" s="348"/>
      <c r="BFE218" s="348"/>
      <c r="BFF218" s="348"/>
      <c r="BFG218" s="348"/>
      <c r="BFH218" s="348"/>
      <c r="BFI218" s="348"/>
      <c r="BFJ218" s="348"/>
      <c r="BFK218" s="348"/>
      <c r="BFL218" s="348"/>
      <c r="BFM218" s="348"/>
      <c r="BFN218" s="348"/>
      <c r="BFO218" s="348"/>
      <c r="BFP218" s="348"/>
      <c r="BFQ218" s="348"/>
      <c r="BFR218" s="348"/>
      <c r="BFS218" s="348"/>
      <c r="BFT218" s="348"/>
      <c r="BFU218" s="348"/>
      <c r="BFV218" s="348"/>
      <c r="BFW218" s="348"/>
      <c r="BFX218" s="348"/>
      <c r="BFY218" s="348"/>
      <c r="BFZ218" s="348"/>
      <c r="BGA218" s="348"/>
      <c r="BGB218" s="348"/>
      <c r="BGC218" s="348"/>
      <c r="BGD218" s="348"/>
      <c r="BGE218" s="348"/>
      <c r="BGF218" s="348"/>
      <c r="BGG218" s="348"/>
      <c r="BGH218" s="348"/>
      <c r="BGI218" s="348"/>
      <c r="BGJ218" s="348"/>
      <c r="BGK218" s="348"/>
      <c r="BGL218" s="348"/>
      <c r="BGM218" s="348"/>
      <c r="BGN218" s="348"/>
      <c r="BGO218" s="348"/>
      <c r="BGP218" s="348"/>
      <c r="BGQ218" s="348"/>
      <c r="BGR218" s="348"/>
      <c r="BGS218" s="348"/>
      <c r="BGT218" s="348"/>
      <c r="BGU218" s="348"/>
      <c r="BGV218" s="348"/>
      <c r="BGW218" s="348"/>
      <c r="BGX218" s="348"/>
      <c r="BGY218" s="348"/>
      <c r="BGZ218" s="348"/>
      <c r="BHA218" s="348"/>
      <c r="BHB218" s="348"/>
      <c r="BHC218" s="348"/>
      <c r="BHD218" s="348"/>
      <c r="BHE218" s="348"/>
      <c r="BHF218" s="348"/>
      <c r="BHG218" s="348"/>
      <c r="BHH218" s="348"/>
      <c r="BHI218" s="348"/>
      <c r="BHJ218" s="348"/>
      <c r="BHK218" s="348"/>
      <c r="BHL218" s="348"/>
      <c r="BHM218" s="348"/>
      <c r="BHN218" s="348"/>
      <c r="BHO218" s="348"/>
      <c r="BHP218" s="348"/>
      <c r="BHQ218" s="348"/>
      <c r="BHR218" s="348"/>
      <c r="BHS218" s="348"/>
      <c r="BHT218" s="348"/>
      <c r="BHU218" s="348"/>
      <c r="BHV218" s="348"/>
      <c r="BHW218" s="348"/>
      <c r="BHX218" s="348"/>
      <c r="BHY218" s="348"/>
      <c r="BHZ218" s="348"/>
      <c r="BIA218" s="348"/>
      <c r="BIB218" s="348"/>
      <c r="BIC218" s="348"/>
      <c r="BID218" s="348"/>
      <c r="BIE218" s="348"/>
      <c r="BIF218" s="348"/>
      <c r="BIG218" s="348"/>
      <c r="BIH218" s="348"/>
      <c r="BII218" s="348"/>
      <c r="BIJ218" s="348"/>
      <c r="BIK218" s="348"/>
      <c r="BIL218" s="348"/>
      <c r="BIM218" s="348"/>
      <c r="BIN218" s="348"/>
      <c r="BIO218" s="348"/>
      <c r="BIP218" s="348"/>
      <c r="BIQ218" s="348"/>
      <c r="BIR218" s="348"/>
      <c r="BIS218" s="348"/>
      <c r="BIT218" s="348"/>
      <c r="BIU218" s="348"/>
      <c r="BIV218" s="348"/>
      <c r="BIW218" s="348"/>
      <c r="BIX218" s="348"/>
      <c r="BIY218" s="348"/>
      <c r="BIZ218" s="348"/>
      <c r="BJA218" s="348"/>
      <c r="BJB218" s="348"/>
      <c r="BJC218" s="348"/>
      <c r="BJD218" s="348"/>
      <c r="BJE218" s="348"/>
      <c r="BJF218" s="348"/>
      <c r="BJG218" s="348"/>
      <c r="BJH218" s="348"/>
      <c r="BJI218" s="348"/>
      <c r="BJJ218" s="348"/>
      <c r="BJK218" s="348"/>
      <c r="BJL218" s="348"/>
      <c r="BJM218" s="348"/>
      <c r="BJN218" s="348"/>
      <c r="BJO218" s="348"/>
      <c r="BJP218" s="348"/>
      <c r="BJQ218" s="348"/>
      <c r="BJR218" s="348"/>
      <c r="BJS218" s="348"/>
      <c r="BJT218" s="348"/>
      <c r="BJU218" s="348"/>
      <c r="BJV218" s="348"/>
      <c r="BJW218" s="348"/>
      <c r="BJX218" s="348"/>
      <c r="BJY218" s="348"/>
      <c r="BJZ218" s="348"/>
      <c r="BKA218" s="348"/>
      <c r="BKB218" s="348"/>
      <c r="BKC218" s="348"/>
      <c r="BKD218" s="348"/>
      <c r="BKE218" s="348"/>
      <c r="BKF218" s="348"/>
      <c r="BKG218" s="348"/>
      <c r="BKH218" s="348"/>
      <c r="BKI218" s="348"/>
      <c r="BKJ218" s="348"/>
      <c r="BKK218" s="348"/>
      <c r="BKL218" s="348"/>
      <c r="BKM218" s="348"/>
      <c r="BKN218" s="348"/>
      <c r="BKO218" s="348"/>
      <c r="BKP218" s="348"/>
      <c r="BKQ218" s="348"/>
      <c r="BKR218" s="348"/>
      <c r="BKS218" s="348"/>
      <c r="BKT218" s="348"/>
      <c r="BKU218" s="348"/>
      <c r="BKV218" s="348"/>
      <c r="BKW218" s="348"/>
      <c r="BKX218" s="348"/>
      <c r="BKY218" s="348"/>
      <c r="BKZ218" s="348"/>
      <c r="BLA218" s="348"/>
      <c r="BLB218" s="348"/>
      <c r="BLC218" s="348"/>
      <c r="BLD218" s="348"/>
      <c r="BLE218" s="348"/>
      <c r="BLF218" s="348"/>
      <c r="BLG218" s="348"/>
      <c r="BLH218" s="348"/>
      <c r="BLI218" s="348"/>
      <c r="BLJ218" s="348"/>
      <c r="BLK218" s="348"/>
      <c r="BLL218" s="348"/>
      <c r="BLM218" s="348"/>
      <c r="BLN218" s="348"/>
      <c r="BLO218" s="348"/>
      <c r="BLP218" s="348"/>
      <c r="BLQ218" s="348"/>
      <c r="BLR218" s="348"/>
      <c r="BLS218" s="348"/>
      <c r="BLT218" s="348"/>
      <c r="BLU218" s="348"/>
      <c r="BLV218" s="348"/>
      <c r="BLW218" s="348"/>
      <c r="BLX218" s="348"/>
      <c r="BLY218" s="348"/>
      <c r="BLZ218" s="348"/>
      <c r="BMA218" s="348"/>
      <c r="BMB218" s="348"/>
      <c r="BMC218" s="348"/>
      <c r="BMD218" s="348"/>
      <c r="BME218" s="348"/>
      <c r="BMF218" s="348"/>
      <c r="BMG218" s="348"/>
      <c r="BMH218" s="348"/>
      <c r="BMI218" s="348"/>
      <c r="BMJ218" s="348"/>
      <c r="BMK218" s="348"/>
      <c r="BML218" s="348"/>
      <c r="BMM218" s="348"/>
      <c r="BMN218" s="348"/>
      <c r="BMO218" s="348"/>
      <c r="BMP218" s="348"/>
      <c r="BMQ218" s="348"/>
      <c r="BMR218" s="348"/>
      <c r="BMS218" s="348"/>
      <c r="BMT218" s="348"/>
      <c r="BMU218" s="348"/>
      <c r="BMV218" s="348"/>
      <c r="BMW218" s="348"/>
      <c r="BMX218" s="348"/>
      <c r="BMY218" s="348"/>
      <c r="BMZ218" s="348"/>
      <c r="BNA218" s="348"/>
      <c r="BNB218" s="348"/>
      <c r="BNC218" s="348"/>
      <c r="BND218" s="348"/>
      <c r="BNE218" s="348"/>
      <c r="BNF218" s="348"/>
      <c r="BNG218" s="348"/>
      <c r="BNH218" s="348"/>
      <c r="BNI218" s="348"/>
      <c r="BNJ218" s="348"/>
      <c r="BNK218" s="348"/>
      <c r="BNL218" s="348"/>
      <c r="BNM218" s="348"/>
      <c r="BNN218" s="348"/>
      <c r="BNO218" s="348"/>
      <c r="BNP218" s="348"/>
      <c r="BNQ218" s="348"/>
      <c r="BNR218" s="348"/>
      <c r="BNS218" s="348"/>
      <c r="BNT218" s="348"/>
      <c r="BNU218" s="348"/>
      <c r="BNV218" s="348"/>
      <c r="BNW218" s="348"/>
      <c r="BNX218" s="348"/>
      <c r="BNY218" s="348"/>
      <c r="BNZ218" s="348"/>
      <c r="BOA218" s="348"/>
      <c r="BOB218" s="348"/>
      <c r="BOC218" s="348"/>
      <c r="BOD218" s="348"/>
      <c r="BOE218" s="348"/>
      <c r="BOF218" s="348"/>
      <c r="BOG218" s="348"/>
      <c r="BOH218" s="348"/>
      <c r="BOI218" s="348"/>
      <c r="BOJ218" s="348"/>
      <c r="BOK218" s="348"/>
      <c r="BOL218" s="348"/>
      <c r="BOM218" s="348"/>
      <c r="BON218" s="348"/>
      <c r="BOO218" s="348"/>
      <c r="BOP218" s="348"/>
      <c r="BOQ218" s="348"/>
      <c r="BOR218" s="348"/>
      <c r="BOS218" s="348"/>
      <c r="BOT218" s="348"/>
      <c r="BOU218" s="348"/>
      <c r="BOV218" s="348"/>
      <c r="BOW218" s="348"/>
      <c r="BOX218" s="348"/>
      <c r="BOY218" s="348"/>
      <c r="BOZ218" s="348"/>
      <c r="BPA218" s="348"/>
      <c r="BPB218" s="348"/>
      <c r="BPC218" s="348"/>
      <c r="BPD218" s="348"/>
      <c r="BPE218" s="348"/>
      <c r="BPF218" s="348"/>
      <c r="BPG218" s="348"/>
      <c r="BPH218" s="348"/>
      <c r="BPI218" s="348"/>
      <c r="BPJ218" s="348"/>
      <c r="BPK218" s="348"/>
      <c r="BPL218" s="348"/>
      <c r="BPM218" s="348"/>
      <c r="BPN218" s="348"/>
      <c r="BPO218" s="348"/>
      <c r="BPP218" s="348"/>
      <c r="BPQ218" s="348"/>
      <c r="BPR218" s="348"/>
      <c r="BPS218" s="348"/>
      <c r="BPT218" s="348"/>
      <c r="BPU218" s="348"/>
      <c r="BPV218" s="348"/>
      <c r="BPW218" s="348"/>
      <c r="BPX218" s="348"/>
      <c r="BPY218" s="348"/>
      <c r="BPZ218" s="348"/>
      <c r="BQA218" s="348"/>
      <c r="BQB218" s="348"/>
      <c r="BQC218" s="348"/>
      <c r="BQD218" s="348"/>
      <c r="BQE218" s="348"/>
      <c r="BQF218" s="348"/>
      <c r="BQG218" s="348"/>
      <c r="BQH218" s="348"/>
      <c r="BQI218" s="348"/>
      <c r="BQJ218" s="348"/>
      <c r="BQK218" s="348"/>
      <c r="BQL218" s="348"/>
      <c r="BQM218" s="348"/>
      <c r="BQN218" s="348"/>
      <c r="BQO218" s="348"/>
      <c r="BQP218" s="348"/>
      <c r="BQQ218" s="348"/>
      <c r="BQR218" s="348"/>
      <c r="BQS218" s="348"/>
      <c r="BQT218" s="348"/>
      <c r="BQU218" s="348"/>
      <c r="BQV218" s="348"/>
      <c r="BQW218" s="348"/>
      <c r="BQX218" s="348"/>
      <c r="BQY218" s="348"/>
      <c r="BQZ218" s="348"/>
      <c r="BRA218" s="348"/>
      <c r="BRB218" s="348"/>
      <c r="BRC218" s="348"/>
      <c r="BRD218" s="348"/>
      <c r="BRE218" s="348"/>
      <c r="BRF218" s="348"/>
      <c r="BRG218" s="348"/>
      <c r="BRH218" s="348"/>
      <c r="BRI218" s="348"/>
      <c r="BRJ218" s="348"/>
      <c r="BRK218" s="348"/>
      <c r="BRL218" s="348"/>
      <c r="BRM218" s="348"/>
      <c r="BRN218" s="348"/>
      <c r="BRO218" s="348"/>
      <c r="BRP218" s="348"/>
      <c r="BRQ218" s="348"/>
      <c r="BRR218" s="348"/>
      <c r="BRS218" s="348"/>
      <c r="BRT218" s="348"/>
      <c r="BRU218" s="348"/>
      <c r="BRV218" s="348"/>
      <c r="BRW218" s="348"/>
      <c r="BRX218" s="348"/>
      <c r="BRY218" s="348"/>
      <c r="BRZ218" s="348"/>
      <c r="BSA218" s="348"/>
      <c r="BSB218" s="348"/>
      <c r="BSC218" s="348"/>
      <c r="BSD218" s="348"/>
      <c r="BSE218" s="348"/>
      <c r="BSF218" s="348"/>
      <c r="BSG218" s="348"/>
      <c r="BSH218" s="348"/>
      <c r="BSI218" s="348"/>
      <c r="BSJ218" s="348"/>
      <c r="BSK218" s="348"/>
      <c r="BSL218" s="348"/>
      <c r="BSM218" s="348"/>
      <c r="BSN218" s="348"/>
      <c r="BSO218" s="348"/>
      <c r="BSP218" s="348"/>
      <c r="BSQ218" s="348"/>
      <c r="BSR218" s="348"/>
      <c r="BSS218" s="348"/>
      <c r="BST218" s="348"/>
      <c r="BSU218" s="348"/>
      <c r="BSV218" s="348"/>
      <c r="BSW218" s="348"/>
      <c r="BSX218" s="348"/>
      <c r="BSY218" s="348"/>
      <c r="BSZ218" s="348"/>
      <c r="BTA218" s="348"/>
      <c r="BTB218" s="348"/>
      <c r="BTC218" s="348"/>
      <c r="BTD218" s="348"/>
      <c r="BTE218" s="348"/>
      <c r="BTF218" s="348"/>
      <c r="BTG218" s="348"/>
      <c r="BTH218" s="348"/>
      <c r="BTI218" s="348"/>
      <c r="BTJ218" s="348"/>
      <c r="BTK218" s="348"/>
      <c r="BTL218" s="348"/>
      <c r="BTM218" s="348"/>
      <c r="BTN218" s="348"/>
      <c r="BTO218" s="348"/>
      <c r="BTP218" s="348"/>
      <c r="BTQ218" s="348"/>
      <c r="BTR218" s="348"/>
      <c r="BTS218" s="348"/>
      <c r="BTT218" s="348"/>
      <c r="BTU218" s="348"/>
      <c r="BTV218" s="348"/>
      <c r="BTW218" s="348"/>
      <c r="BTX218" s="348"/>
      <c r="BTY218" s="348"/>
      <c r="BTZ218" s="348"/>
      <c r="BUA218" s="348"/>
      <c r="BUB218" s="348"/>
      <c r="BUC218" s="348"/>
      <c r="BUD218" s="348"/>
      <c r="BUE218" s="348"/>
      <c r="BUF218" s="348"/>
      <c r="BUG218" s="348"/>
      <c r="BUH218" s="348"/>
      <c r="BUI218" s="348"/>
      <c r="BUJ218" s="348"/>
      <c r="BUK218" s="348"/>
      <c r="BUL218" s="348"/>
      <c r="BUM218" s="348"/>
      <c r="BUN218" s="348"/>
      <c r="BUO218" s="348"/>
      <c r="BUP218" s="348"/>
      <c r="BUQ218" s="348"/>
      <c r="BUR218" s="348"/>
      <c r="BUS218" s="348"/>
      <c r="BUT218" s="348"/>
      <c r="BUU218" s="348"/>
      <c r="BUV218" s="348"/>
      <c r="BUW218" s="348"/>
      <c r="BUX218" s="348"/>
      <c r="BUY218" s="348"/>
      <c r="BUZ218" s="348"/>
      <c r="BVA218" s="348"/>
      <c r="BVB218" s="348"/>
      <c r="BVC218" s="348"/>
      <c r="BVD218" s="348"/>
      <c r="BVE218" s="348"/>
      <c r="BVF218" s="348"/>
      <c r="BVG218" s="348"/>
      <c r="BVH218" s="348"/>
      <c r="BVI218" s="348"/>
      <c r="BVJ218" s="348"/>
      <c r="BVK218" s="348"/>
      <c r="BVL218" s="348"/>
      <c r="BVM218" s="348"/>
      <c r="BVN218" s="348"/>
      <c r="BVO218" s="348"/>
      <c r="BVP218" s="348"/>
      <c r="BVQ218" s="348"/>
      <c r="BVR218" s="348"/>
      <c r="BVS218" s="348"/>
      <c r="BVT218" s="348"/>
      <c r="BVU218" s="348"/>
      <c r="BVV218" s="348"/>
      <c r="BVW218" s="348"/>
      <c r="BVX218" s="348"/>
      <c r="BVY218" s="348"/>
      <c r="BVZ218" s="348"/>
      <c r="BWA218" s="348"/>
      <c r="BWB218" s="348"/>
      <c r="BWC218" s="348"/>
      <c r="BWD218" s="348"/>
      <c r="BWE218" s="348"/>
      <c r="BWF218" s="348"/>
      <c r="BWG218" s="348"/>
      <c r="BWH218" s="348"/>
      <c r="BWI218" s="348"/>
      <c r="BWJ218" s="348"/>
      <c r="BWK218" s="348"/>
      <c r="BWL218" s="348"/>
      <c r="BWM218" s="348"/>
      <c r="BWN218" s="348"/>
      <c r="BWO218" s="348"/>
      <c r="BWP218" s="348"/>
      <c r="BWQ218" s="348"/>
      <c r="BWR218" s="348"/>
      <c r="BWS218" s="348"/>
      <c r="BWT218" s="348"/>
      <c r="BWU218" s="348"/>
      <c r="BWV218" s="348"/>
      <c r="BWW218" s="348"/>
      <c r="BWX218" s="348"/>
      <c r="BWY218" s="348"/>
      <c r="BWZ218" s="348"/>
      <c r="BXA218" s="348"/>
      <c r="BXB218" s="348"/>
      <c r="BXC218" s="348"/>
      <c r="BXD218" s="348"/>
      <c r="BXE218" s="348"/>
      <c r="BXF218" s="348"/>
      <c r="BXG218" s="348"/>
      <c r="BXH218" s="348"/>
      <c r="BXI218" s="348"/>
      <c r="BXJ218" s="348"/>
      <c r="BXK218" s="348"/>
      <c r="BXL218" s="348"/>
      <c r="BXM218" s="348"/>
      <c r="BXN218" s="348"/>
      <c r="BXO218" s="348"/>
      <c r="BXP218" s="348"/>
      <c r="BXQ218" s="348"/>
      <c r="BXR218" s="348"/>
      <c r="BXS218" s="348"/>
      <c r="BXT218" s="348"/>
      <c r="BXU218" s="348"/>
      <c r="BXV218" s="348"/>
      <c r="BXW218" s="348"/>
      <c r="BXX218" s="348"/>
      <c r="BXY218" s="348"/>
      <c r="BXZ218" s="348"/>
      <c r="BYA218" s="348"/>
      <c r="BYB218" s="348"/>
      <c r="BYC218" s="348"/>
      <c r="BYD218" s="348"/>
      <c r="BYE218" s="348"/>
      <c r="BYF218" s="348"/>
      <c r="BYG218" s="348"/>
      <c r="BYH218" s="348"/>
      <c r="BYI218" s="348"/>
      <c r="BYJ218" s="348"/>
      <c r="BYK218" s="348"/>
      <c r="BYL218" s="348"/>
      <c r="BYM218" s="348"/>
      <c r="BYN218" s="348"/>
      <c r="BYO218" s="348"/>
      <c r="BYP218" s="348"/>
      <c r="BYQ218" s="348"/>
      <c r="BYR218" s="348"/>
      <c r="BYS218" s="348"/>
      <c r="BYT218" s="348"/>
      <c r="BYU218" s="348"/>
      <c r="BYV218" s="348"/>
      <c r="BYW218" s="348"/>
      <c r="BYX218" s="348"/>
      <c r="BYY218" s="348"/>
      <c r="BYZ218" s="348"/>
      <c r="BZA218" s="348"/>
      <c r="BZB218" s="348"/>
      <c r="BZC218" s="348"/>
      <c r="BZD218" s="348"/>
      <c r="BZE218" s="348"/>
      <c r="BZF218" s="348"/>
      <c r="BZG218" s="348"/>
      <c r="BZH218" s="348"/>
      <c r="BZI218" s="348"/>
      <c r="BZJ218" s="348"/>
      <c r="BZK218" s="348"/>
      <c r="BZL218" s="348"/>
      <c r="BZM218" s="348"/>
      <c r="BZN218" s="348"/>
      <c r="BZO218" s="348"/>
      <c r="BZP218" s="348"/>
      <c r="BZQ218" s="348"/>
      <c r="BZR218" s="348"/>
      <c r="BZS218" s="348"/>
      <c r="BZT218" s="348"/>
      <c r="BZU218" s="348"/>
      <c r="BZV218" s="348"/>
      <c r="BZW218" s="348"/>
      <c r="BZX218" s="348"/>
      <c r="BZY218" s="348"/>
      <c r="BZZ218" s="348"/>
      <c r="CAA218" s="348"/>
      <c r="CAB218" s="348"/>
      <c r="CAC218" s="348"/>
      <c r="CAD218" s="348"/>
      <c r="CAE218" s="348"/>
      <c r="CAF218" s="348"/>
      <c r="CAG218" s="348"/>
      <c r="CAH218" s="348"/>
      <c r="CAI218" s="348"/>
      <c r="CAJ218" s="348"/>
      <c r="CAK218" s="348"/>
      <c r="CAL218" s="348"/>
      <c r="CAM218" s="348"/>
      <c r="CAN218" s="348"/>
      <c r="CAO218" s="348"/>
      <c r="CAP218" s="348"/>
      <c r="CAQ218" s="348"/>
      <c r="CAR218" s="348"/>
      <c r="CAS218" s="348"/>
      <c r="CAT218" s="348"/>
      <c r="CAU218" s="348"/>
      <c r="CAV218" s="348"/>
      <c r="CAW218" s="348"/>
      <c r="CAX218" s="348"/>
      <c r="CAY218" s="348"/>
      <c r="CAZ218" s="348"/>
      <c r="CBA218" s="348"/>
      <c r="CBB218" s="348"/>
      <c r="CBC218" s="348"/>
      <c r="CBD218" s="348"/>
      <c r="CBE218" s="348"/>
      <c r="CBF218" s="348"/>
      <c r="CBG218" s="348"/>
      <c r="CBH218" s="348"/>
      <c r="CBI218" s="348"/>
      <c r="CBJ218" s="348"/>
      <c r="CBK218" s="348"/>
      <c r="CBL218" s="348"/>
      <c r="CBM218" s="348"/>
      <c r="CBN218" s="348"/>
      <c r="CBO218" s="348"/>
      <c r="CBP218" s="348"/>
      <c r="CBQ218" s="348"/>
      <c r="CBR218" s="348"/>
      <c r="CBS218" s="348"/>
      <c r="CBT218" s="348"/>
      <c r="CBU218" s="348"/>
      <c r="CBV218" s="348"/>
      <c r="CBW218" s="348"/>
      <c r="CBX218" s="348"/>
      <c r="CBY218" s="348"/>
      <c r="CBZ218" s="348"/>
      <c r="CCA218" s="348"/>
      <c r="CCB218" s="348"/>
      <c r="CCC218" s="348"/>
      <c r="CCD218" s="348"/>
      <c r="CCE218" s="348"/>
      <c r="CCF218" s="348"/>
      <c r="CCG218" s="348"/>
      <c r="CCH218" s="348"/>
      <c r="CCI218" s="348"/>
      <c r="CCJ218" s="348"/>
      <c r="CCK218" s="348"/>
      <c r="CCL218" s="348"/>
      <c r="CCM218" s="348"/>
      <c r="CCN218" s="348"/>
      <c r="CCO218" s="348"/>
      <c r="CCP218" s="348"/>
      <c r="CCQ218" s="348"/>
      <c r="CCR218" s="348"/>
      <c r="CCS218" s="348"/>
      <c r="CCT218" s="348"/>
      <c r="CCU218" s="348"/>
      <c r="CCV218" s="348"/>
      <c r="CCW218" s="348"/>
      <c r="CCX218" s="348"/>
      <c r="CCY218" s="348"/>
      <c r="CCZ218" s="348"/>
      <c r="CDA218" s="348"/>
      <c r="CDB218" s="348"/>
      <c r="CDC218" s="348"/>
      <c r="CDD218" s="348"/>
      <c r="CDE218" s="348"/>
      <c r="CDF218" s="348"/>
      <c r="CDG218" s="348"/>
      <c r="CDH218" s="348"/>
      <c r="CDI218" s="348"/>
      <c r="CDJ218" s="348"/>
      <c r="CDK218" s="348"/>
      <c r="CDL218" s="348"/>
      <c r="CDM218" s="348"/>
      <c r="CDN218" s="348"/>
      <c r="CDO218" s="348"/>
      <c r="CDP218" s="348"/>
      <c r="CDQ218" s="348"/>
      <c r="CDR218" s="348"/>
      <c r="CDS218" s="348"/>
      <c r="CDT218" s="348"/>
      <c r="CDU218" s="348"/>
      <c r="CDV218" s="348"/>
      <c r="CDW218" s="348"/>
      <c r="CDX218" s="348"/>
      <c r="CDY218" s="348"/>
      <c r="CDZ218" s="348"/>
      <c r="CEA218" s="348"/>
      <c r="CEB218" s="348"/>
      <c r="CEC218" s="348"/>
      <c r="CED218" s="348"/>
      <c r="CEE218" s="348"/>
      <c r="CEF218" s="348"/>
      <c r="CEG218" s="348"/>
      <c r="CEH218" s="348"/>
      <c r="CEI218" s="348"/>
      <c r="CEJ218" s="348"/>
      <c r="CEK218" s="348"/>
      <c r="CEL218" s="348"/>
      <c r="CEM218" s="348"/>
      <c r="CEN218" s="348"/>
      <c r="CEO218" s="348"/>
      <c r="CEP218" s="348"/>
      <c r="CEQ218" s="348"/>
      <c r="CER218" s="348"/>
      <c r="CES218" s="348"/>
      <c r="CET218" s="348"/>
      <c r="CEU218" s="348"/>
      <c r="CEV218" s="348"/>
      <c r="CEW218" s="348"/>
      <c r="CEX218" s="348"/>
      <c r="CEY218" s="348"/>
      <c r="CEZ218" s="348"/>
      <c r="CFA218" s="348"/>
      <c r="CFB218" s="348"/>
      <c r="CFC218" s="348"/>
      <c r="CFD218" s="348"/>
      <c r="CFE218" s="348"/>
      <c r="CFF218" s="348"/>
      <c r="CFG218" s="348"/>
      <c r="CFH218" s="348"/>
      <c r="CFI218" s="348"/>
      <c r="CFJ218" s="348"/>
      <c r="CFK218" s="348"/>
      <c r="CFL218" s="348"/>
      <c r="CFM218" s="348"/>
      <c r="CFN218" s="348"/>
      <c r="CFO218" s="348"/>
      <c r="CFP218" s="348"/>
      <c r="CFQ218" s="348"/>
      <c r="CFR218" s="348"/>
      <c r="CFS218" s="348"/>
      <c r="CFT218" s="348"/>
      <c r="CFU218" s="348"/>
      <c r="CFV218" s="348"/>
      <c r="CFW218" s="348"/>
      <c r="CFX218" s="348"/>
      <c r="CFY218" s="348"/>
      <c r="CFZ218" s="348"/>
      <c r="CGA218" s="348"/>
      <c r="CGB218" s="348"/>
      <c r="CGC218" s="348"/>
      <c r="CGD218" s="348"/>
      <c r="CGE218" s="348"/>
      <c r="CGF218" s="348"/>
      <c r="CGG218" s="348"/>
      <c r="CGH218" s="348"/>
      <c r="CGI218" s="348"/>
      <c r="CGJ218" s="348"/>
      <c r="CGK218" s="348"/>
      <c r="CGL218" s="348"/>
      <c r="CGM218" s="348"/>
      <c r="CGN218" s="348"/>
      <c r="CGO218" s="348"/>
      <c r="CGP218" s="348"/>
      <c r="CGQ218" s="348"/>
      <c r="CGR218" s="348"/>
      <c r="CGS218" s="348"/>
      <c r="CGT218" s="348"/>
      <c r="CGU218" s="348"/>
      <c r="CGV218" s="348"/>
      <c r="CGW218" s="348"/>
      <c r="CGX218" s="348"/>
      <c r="CGY218" s="348"/>
      <c r="CGZ218" s="348"/>
      <c r="CHA218" s="348"/>
      <c r="CHB218" s="348"/>
      <c r="CHC218" s="348"/>
      <c r="CHD218" s="348"/>
      <c r="CHE218" s="348"/>
      <c r="CHF218" s="348"/>
      <c r="CHG218" s="348"/>
      <c r="CHH218" s="348"/>
      <c r="CHI218" s="348"/>
      <c r="CHJ218" s="348"/>
      <c r="CHK218" s="348"/>
      <c r="CHL218" s="348"/>
      <c r="CHM218" s="348"/>
      <c r="CHN218" s="348"/>
      <c r="CHO218" s="348"/>
      <c r="CHP218" s="348"/>
      <c r="CHQ218" s="348"/>
      <c r="CHR218" s="348"/>
      <c r="CHS218" s="348"/>
      <c r="CHT218" s="348"/>
      <c r="CHU218" s="348"/>
      <c r="CHV218" s="348"/>
      <c r="CHW218" s="348"/>
      <c r="CHX218" s="348"/>
      <c r="CHY218" s="348"/>
      <c r="CHZ218" s="348"/>
      <c r="CIA218" s="348"/>
      <c r="CIB218" s="348"/>
      <c r="CIC218" s="348"/>
      <c r="CID218" s="348"/>
      <c r="CIE218" s="348"/>
      <c r="CIF218" s="348"/>
      <c r="CIG218" s="348"/>
      <c r="CIH218" s="348"/>
      <c r="CII218" s="348"/>
      <c r="CIJ218" s="348"/>
      <c r="CIK218" s="348"/>
      <c r="CIL218" s="348"/>
      <c r="CIM218" s="348"/>
      <c r="CIN218" s="348"/>
      <c r="CIO218" s="348"/>
      <c r="CIP218" s="348"/>
      <c r="CIQ218" s="348"/>
      <c r="CIR218" s="348"/>
      <c r="CIS218" s="348"/>
      <c r="CIT218" s="348"/>
      <c r="CIU218" s="348"/>
      <c r="CIV218" s="348"/>
      <c r="CIW218" s="348"/>
      <c r="CIX218" s="348"/>
      <c r="CIY218" s="348"/>
      <c r="CIZ218" s="348"/>
      <c r="CJA218" s="348"/>
      <c r="CJB218" s="348"/>
      <c r="CJC218" s="348"/>
      <c r="CJD218" s="348"/>
      <c r="CJE218" s="348"/>
      <c r="CJF218" s="348"/>
      <c r="CJG218" s="348"/>
      <c r="CJH218" s="348"/>
      <c r="CJI218" s="348"/>
      <c r="CJJ218" s="348"/>
      <c r="CJK218" s="348"/>
      <c r="CJL218" s="348"/>
      <c r="CJM218" s="348"/>
      <c r="CJN218" s="348"/>
      <c r="CJO218" s="348"/>
      <c r="CJP218" s="348"/>
      <c r="CJQ218" s="348"/>
      <c r="CJR218" s="348"/>
      <c r="CJS218" s="348"/>
      <c r="CJT218" s="348"/>
      <c r="CJU218" s="348"/>
      <c r="CJV218" s="348"/>
      <c r="CJW218" s="348"/>
      <c r="CJX218" s="348"/>
      <c r="CJY218" s="348"/>
      <c r="CJZ218" s="348"/>
      <c r="CKA218" s="348"/>
      <c r="CKB218" s="348"/>
      <c r="CKC218" s="348"/>
      <c r="CKD218" s="348"/>
      <c r="CKE218" s="348"/>
      <c r="CKF218" s="348"/>
      <c r="CKG218" s="348"/>
      <c r="CKH218" s="348"/>
      <c r="CKI218" s="348"/>
      <c r="CKJ218" s="348"/>
      <c r="CKK218" s="348"/>
      <c r="CKL218" s="348"/>
      <c r="CKM218" s="348"/>
      <c r="CKN218" s="348"/>
      <c r="CKO218" s="348"/>
      <c r="CKP218" s="348"/>
      <c r="CKQ218" s="348"/>
      <c r="CKR218" s="348"/>
      <c r="CKS218" s="348"/>
      <c r="CKT218" s="348"/>
      <c r="CKU218" s="348"/>
      <c r="CKV218" s="348"/>
      <c r="CKW218" s="348"/>
      <c r="CKX218" s="348"/>
      <c r="CKY218" s="348"/>
      <c r="CKZ218" s="348"/>
      <c r="CLA218" s="348"/>
      <c r="CLB218" s="348"/>
      <c r="CLC218" s="348"/>
      <c r="CLD218" s="348"/>
      <c r="CLE218" s="348"/>
      <c r="CLF218" s="348"/>
      <c r="CLG218" s="348"/>
      <c r="CLH218" s="348"/>
      <c r="CLI218" s="348"/>
      <c r="CLJ218" s="348"/>
      <c r="CLK218" s="348"/>
      <c r="CLL218" s="348"/>
      <c r="CLM218" s="348"/>
      <c r="CLN218" s="348"/>
      <c r="CLO218" s="348"/>
      <c r="CLP218" s="348"/>
      <c r="CLQ218" s="348"/>
      <c r="CLR218" s="348"/>
      <c r="CLS218" s="348"/>
      <c r="CLT218" s="348"/>
      <c r="CLU218" s="348"/>
      <c r="CLV218" s="348"/>
      <c r="CLW218" s="348"/>
      <c r="CLX218" s="348"/>
      <c r="CLY218" s="348"/>
      <c r="CLZ218" s="348"/>
      <c r="CMA218" s="348"/>
      <c r="CMB218" s="348"/>
      <c r="CMC218" s="348"/>
      <c r="CMD218" s="348"/>
      <c r="CME218" s="348"/>
      <c r="CMF218" s="348"/>
      <c r="CMG218" s="348"/>
      <c r="CMH218" s="348"/>
      <c r="CMI218" s="348"/>
      <c r="CMJ218" s="348"/>
      <c r="CMK218" s="348"/>
      <c r="CML218" s="348"/>
      <c r="CMM218" s="348"/>
      <c r="CMN218" s="348"/>
      <c r="CMO218" s="348"/>
      <c r="CMP218" s="348"/>
      <c r="CMQ218" s="348"/>
      <c r="CMR218" s="348"/>
      <c r="CMS218" s="348"/>
      <c r="CMT218" s="348"/>
      <c r="CMU218" s="348"/>
      <c r="CMV218" s="348"/>
      <c r="CMW218" s="348"/>
      <c r="CMX218" s="348"/>
      <c r="CMY218" s="348"/>
      <c r="CMZ218" s="348"/>
      <c r="CNA218" s="348"/>
      <c r="CNB218" s="348"/>
      <c r="CNC218" s="348"/>
      <c r="CND218" s="348"/>
      <c r="CNE218" s="348"/>
      <c r="CNF218" s="348"/>
      <c r="CNG218" s="348"/>
      <c r="CNH218" s="348"/>
      <c r="CNI218" s="348"/>
      <c r="CNJ218" s="348"/>
      <c r="CNK218" s="348"/>
      <c r="CNL218" s="348"/>
      <c r="CNM218" s="348"/>
      <c r="CNN218" s="348"/>
      <c r="CNO218" s="348"/>
      <c r="CNP218" s="348"/>
      <c r="CNQ218" s="348"/>
      <c r="CNR218" s="348"/>
      <c r="CNS218" s="348"/>
      <c r="CNT218" s="348"/>
      <c r="CNU218" s="348"/>
      <c r="CNV218" s="348"/>
      <c r="CNW218" s="348"/>
      <c r="CNX218" s="348"/>
      <c r="CNY218" s="348"/>
      <c r="CNZ218" s="348"/>
      <c r="COA218" s="348"/>
      <c r="COB218" s="348"/>
      <c r="COC218" s="348"/>
      <c r="COD218" s="348"/>
      <c r="COE218" s="348"/>
      <c r="COF218" s="348"/>
      <c r="COG218" s="348"/>
      <c r="COH218" s="348"/>
      <c r="COI218" s="348"/>
      <c r="COJ218" s="348"/>
      <c r="COK218" s="348"/>
      <c r="COL218" s="348"/>
      <c r="COM218" s="348"/>
      <c r="CON218" s="348"/>
      <c r="COO218" s="348"/>
      <c r="COP218" s="348"/>
      <c r="COQ218" s="348"/>
      <c r="COR218" s="348"/>
      <c r="COS218" s="348"/>
      <c r="COT218" s="348"/>
      <c r="COU218" s="348"/>
      <c r="COV218" s="348"/>
      <c r="COW218" s="348"/>
      <c r="COX218" s="348"/>
      <c r="COY218" s="348"/>
      <c r="COZ218" s="348"/>
      <c r="CPA218" s="348"/>
      <c r="CPB218" s="348"/>
      <c r="CPC218" s="348"/>
      <c r="CPD218" s="348"/>
      <c r="CPE218" s="348"/>
      <c r="CPF218" s="348"/>
      <c r="CPG218" s="348"/>
      <c r="CPH218" s="348"/>
      <c r="CPI218" s="348"/>
      <c r="CPJ218" s="348"/>
      <c r="CPK218" s="348"/>
      <c r="CPL218" s="348"/>
      <c r="CPM218" s="348"/>
      <c r="CPN218" s="348"/>
      <c r="CPO218" s="348"/>
      <c r="CPP218" s="348"/>
      <c r="CPQ218" s="348"/>
      <c r="CPR218" s="348"/>
      <c r="CPS218" s="348"/>
      <c r="CPT218" s="348"/>
      <c r="CPU218" s="348"/>
      <c r="CPV218" s="348"/>
      <c r="CPW218" s="348"/>
      <c r="CPX218" s="348"/>
      <c r="CPY218" s="348"/>
      <c r="CPZ218" s="348"/>
      <c r="CQA218" s="348"/>
      <c r="CQB218" s="348"/>
      <c r="CQC218" s="348"/>
      <c r="CQD218" s="348"/>
      <c r="CQE218" s="348"/>
      <c r="CQF218" s="348"/>
      <c r="CQG218" s="348"/>
      <c r="CQH218" s="348"/>
      <c r="CQI218" s="348"/>
      <c r="CQJ218" s="348"/>
      <c r="CQK218" s="348"/>
      <c r="CQL218" s="348"/>
      <c r="CQM218" s="348"/>
      <c r="CQN218" s="348"/>
      <c r="CQO218" s="348"/>
      <c r="CQP218" s="348"/>
      <c r="CQQ218" s="348"/>
      <c r="CQR218" s="348"/>
      <c r="CQS218" s="348"/>
      <c r="CQT218" s="348"/>
      <c r="CQU218" s="348"/>
      <c r="CQV218" s="348"/>
      <c r="CQW218" s="348"/>
      <c r="CQX218" s="348"/>
      <c r="CQY218" s="348"/>
      <c r="CQZ218" s="348"/>
      <c r="CRA218" s="348"/>
      <c r="CRB218" s="348"/>
      <c r="CRC218" s="348"/>
      <c r="CRD218" s="348"/>
      <c r="CRE218" s="348"/>
      <c r="CRF218" s="348"/>
      <c r="CRG218" s="348"/>
      <c r="CRH218" s="348"/>
      <c r="CRI218" s="348"/>
      <c r="CRJ218" s="348"/>
      <c r="CRK218" s="348"/>
      <c r="CRL218" s="348"/>
      <c r="CRM218" s="348"/>
      <c r="CRN218" s="348"/>
      <c r="CRO218" s="348"/>
      <c r="CRP218" s="348"/>
      <c r="CRQ218" s="348"/>
      <c r="CRR218" s="348"/>
      <c r="CRS218" s="348"/>
      <c r="CRT218" s="348"/>
      <c r="CRU218" s="348"/>
      <c r="CRV218" s="348"/>
      <c r="CRW218" s="348"/>
      <c r="CRX218" s="348"/>
      <c r="CRY218" s="348"/>
      <c r="CRZ218" s="348"/>
      <c r="CSA218" s="348"/>
      <c r="CSB218" s="348"/>
      <c r="CSC218" s="348"/>
      <c r="CSD218" s="348"/>
      <c r="CSE218" s="348"/>
      <c r="CSF218" s="348"/>
      <c r="CSG218" s="348"/>
      <c r="CSH218" s="348"/>
      <c r="CSI218" s="348"/>
      <c r="CSJ218" s="348"/>
      <c r="CSK218" s="348"/>
      <c r="CSL218" s="348"/>
      <c r="CSM218" s="348"/>
      <c r="CSN218" s="348"/>
      <c r="CSO218" s="348"/>
      <c r="CSP218" s="348"/>
      <c r="CSQ218" s="348"/>
      <c r="CSR218" s="348"/>
      <c r="CSS218" s="348"/>
      <c r="CST218" s="348"/>
      <c r="CSU218" s="348"/>
      <c r="CSV218" s="348"/>
      <c r="CSW218" s="348"/>
      <c r="CSX218" s="348"/>
      <c r="CSY218" s="348"/>
      <c r="CSZ218" s="348"/>
      <c r="CTA218" s="348"/>
      <c r="CTB218" s="348"/>
      <c r="CTC218" s="348"/>
      <c r="CTD218" s="348"/>
      <c r="CTE218" s="348"/>
      <c r="CTF218" s="348"/>
      <c r="CTG218" s="348"/>
      <c r="CTH218" s="348"/>
      <c r="CTI218" s="348"/>
      <c r="CTJ218" s="348"/>
      <c r="CTK218" s="348"/>
      <c r="CTL218" s="348"/>
      <c r="CTM218" s="348"/>
      <c r="CTN218" s="348"/>
      <c r="CTO218" s="348"/>
      <c r="CTP218" s="348"/>
      <c r="CTQ218" s="348"/>
      <c r="CTR218" s="348"/>
      <c r="CTS218" s="348"/>
      <c r="CTT218" s="348"/>
      <c r="CTU218" s="348"/>
      <c r="CTV218" s="348"/>
      <c r="CTW218" s="348"/>
      <c r="CTX218" s="348"/>
      <c r="CTY218" s="348"/>
      <c r="CTZ218" s="348"/>
      <c r="CUA218" s="348"/>
      <c r="CUB218" s="348"/>
      <c r="CUC218" s="348"/>
      <c r="CUD218" s="348"/>
      <c r="CUE218" s="348"/>
      <c r="CUF218" s="348"/>
      <c r="CUG218" s="348"/>
      <c r="CUH218" s="348"/>
      <c r="CUI218" s="348"/>
      <c r="CUJ218" s="348"/>
      <c r="CUK218" s="348"/>
      <c r="CUL218" s="348"/>
      <c r="CUM218" s="348"/>
      <c r="CUN218" s="348"/>
      <c r="CUO218" s="348"/>
      <c r="CUP218" s="348"/>
      <c r="CUQ218" s="348"/>
      <c r="CUR218" s="348"/>
      <c r="CUS218" s="348"/>
      <c r="CUT218" s="348"/>
      <c r="CUU218" s="348"/>
      <c r="CUV218" s="348"/>
      <c r="CUW218" s="348"/>
      <c r="CUX218" s="348"/>
      <c r="CUY218" s="348"/>
      <c r="CUZ218" s="348"/>
      <c r="CVA218" s="348"/>
      <c r="CVB218" s="348"/>
      <c r="CVC218" s="348"/>
      <c r="CVD218" s="348"/>
      <c r="CVE218" s="348"/>
      <c r="CVF218" s="348"/>
      <c r="CVG218" s="348"/>
      <c r="CVH218" s="348"/>
      <c r="CVI218" s="348"/>
      <c r="CVJ218" s="348"/>
      <c r="CVK218" s="348"/>
      <c r="CVL218" s="348"/>
      <c r="CVM218" s="348"/>
      <c r="CVN218" s="348"/>
      <c r="CVO218" s="348"/>
      <c r="CVP218" s="348"/>
      <c r="CVQ218" s="348"/>
      <c r="CVR218" s="348"/>
      <c r="CVS218" s="348"/>
      <c r="CVT218" s="348"/>
      <c r="CVU218" s="348"/>
      <c r="CVV218" s="348"/>
      <c r="CVW218" s="348"/>
      <c r="CVX218" s="348"/>
      <c r="CVY218" s="348"/>
      <c r="CVZ218" s="348"/>
      <c r="CWA218" s="348"/>
      <c r="CWB218" s="348"/>
      <c r="CWC218" s="348"/>
      <c r="CWD218" s="348"/>
      <c r="CWE218" s="348"/>
      <c r="CWF218" s="348"/>
      <c r="CWG218" s="348"/>
      <c r="CWH218" s="348"/>
      <c r="CWI218" s="348"/>
      <c r="CWJ218" s="348"/>
      <c r="CWK218" s="348"/>
      <c r="CWL218" s="348"/>
      <c r="CWM218" s="348"/>
      <c r="CWN218" s="348"/>
      <c r="CWO218" s="348"/>
      <c r="CWP218" s="348"/>
      <c r="CWQ218" s="348"/>
      <c r="CWR218" s="348"/>
      <c r="CWS218" s="348"/>
      <c r="CWT218" s="348"/>
      <c r="CWU218" s="348"/>
      <c r="CWV218" s="348"/>
      <c r="CWW218" s="348"/>
      <c r="CWX218" s="348"/>
      <c r="CWY218" s="348"/>
      <c r="CWZ218" s="348"/>
      <c r="CXA218" s="348"/>
      <c r="CXB218" s="348"/>
      <c r="CXC218" s="348"/>
      <c r="CXD218" s="348"/>
      <c r="CXE218" s="348"/>
      <c r="CXF218" s="348"/>
      <c r="CXG218" s="348"/>
      <c r="CXH218" s="348"/>
      <c r="CXI218" s="348"/>
      <c r="CXJ218" s="348"/>
      <c r="CXK218" s="348"/>
      <c r="CXL218" s="348"/>
      <c r="CXM218" s="348"/>
      <c r="CXN218" s="348"/>
      <c r="CXO218" s="348"/>
      <c r="CXP218" s="348"/>
      <c r="CXQ218" s="348"/>
      <c r="CXR218" s="348"/>
      <c r="CXS218" s="348"/>
      <c r="CXT218" s="348"/>
      <c r="CXU218" s="348"/>
      <c r="CXV218" s="348"/>
      <c r="CXW218" s="348"/>
      <c r="CXX218" s="348"/>
      <c r="CXY218" s="348"/>
      <c r="CXZ218" s="348"/>
      <c r="CYA218" s="348"/>
      <c r="CYB218" s="348"/>
      <c r="CYC218" s="348"/>
      <c r="CYD218" s="348"/>
      <c r="CYE218" s="348"/>
      <c r="CYF218" s="348"/>
      <c r="CYG218" s="348"/>
      <c r="CYH218" s="348"/>
      <c r="CYI218" s="348"/>
      <c r="CYJ218" s="348"/>
      <c r="CYK218" s="348"/>
      <c r="CYL218" s="348"/>
      <c r="CYM218" s="348"/>
      <c r="CYN218" s="348"/>
      <c r="CYO218" s="348"/>
      <c r="CYP218" s="348"/>
      <c r="CYQ218" s="348"/>
      <c r="CYR218" s="348"/>
      <c r="CYS218" s="348"/>
      <c r="CYT218" s="348"/>
      <c r="CYU218" s="348"/>
      <c r="CYV218" s="348"/>
      <c r="CYW218" s="348"/>
      <c r="CYX218" s="348"/>
      <c r="CYY218" s="348"/>
      <c r="CYZ218" s="348"/>
      <c r="CZA218" s="348"/>
      <c r="CZB218" s="348"/>
      <c r="CZC218" s="348"/>
      <c r="CZD218" s="348"/>
      <c r="CZE218" s="348"/>
      <c r="CZF218" s="348"/>
      <c r="CZG218" s="348"/>
      <c r="CZH218" s="348"/>
      <c r="CZI218" s="348"/>
      <c r="CZJ218" s="348"/>
      <c r="CZK218" s="348"/>
      <c r="CZL218" s="348"/>
      <c r="CZM218" s="348"/>
      <c r="CZN218" s="348"/>
      <c r="CZO218" s="348"/>
      <c r="CZP218" s="348"/>
      <c r="CZQ218" s="348"/>
      <c r="CZR218" s="348"/>
      <c r="CZS218" s="348"/>
      <c r="CZT218" s="348"/>
      <c r="CZU218" s="348"/>
      <c r="CZV218" s="348"/>
      <c r="CZW218" s="348"/>
      <c r="CZX218" s="348"/>
      <c r="CZY218" s="348"/>
      <c r="CZZ218" s="348"/>
      <c r="DAA218" s="348"/>
      <c r="DAB218" s="348"/>
      <c r="DAC218" s="348"/>
      <c r="DAD218" s="348"/>
      <c r="DAE218" s="348"/>
      <c r="DAF218" s="348"/>
      <c r="DAG218" s="348"/>
      <c r="DAH218" s="348"/>
      <c r="DAI218" s="348"/>
      <c r="DAJ218" s="348"/>
      <c r="DAK218" s="348"/>
      <c r="DAL218" s="348"/>
      <c r="DAM218" s="348"/>
      <c r="DAN218" s="348"/>
      <c r="DAO218" s="348"/>
      <c r="DAP218" s="348"/>
      <c r="DAQ218" s="348"/>
      <c r="DAR218" s="348"/>
      <c r="DAS218" s="348"/>
      <c r="DAT218" s="348"/>
      <c r="DAU218" s="348"/>
      <c r="DAV218" s="348"/>
      <c r="DAW218" s="348"/>
      <c r="DAX218" s="348"/>
      <c r="DAY218" s="348"/>
      <c r="DAZ218" s="348"/>
      <c r="DBA218" s="348"/>
      <c r="DBB218" s="348"/>
      <c r="DBC218" s="348"/>
      <c r="DBD218" s="348"/>
      <c r="DBE218" s="348"/>
      <c r="DBF218" s="348"/>
      <c r="DBG218" s="348"/>
      <c r="DBH218" s="348"/>
      <c r="DBI218" s="348"/>
      <c r="DBJ218" s="348"/>
      <c r="DBK218" s="348"/>
      <c r="DBL218" s="348"/>
      <c r="DBM218" s="348"/>
      <c r="DBN218" s="348"/>
      <c r="DBO218" s="348"/>
      <c r="DBP218" s="348"/>
      <c r="DBQ218" s="348"/>
      <c r="DBR218" s="348"/>
      <c r="DBS218" s="348"/>
      <c r="DBT218" s="348"/>
      <c r="DBU218" s="348"/>
      <c r="DBV218" s="348"/>
      <c r="DBW218" s="348"/>
      <c r="DBX218" s="348"/>
      <c r="DBY218" s="348"/>
      <c r="DBZ218" s="348"/>
      <c r="DCA218" s="348"/>
      <c r="DCB218" s="348"/>
      <c r="DCC218" s="348"/>
      <c r="DCD218" s="348"/>
      <c r="DCE218" s="348"/>
      <c r="DCF218" s="348"/>
      <c r="DCG218" s="348"/>
      <c r="DCH218" s="348"/>
      <c r="DCI218" s="348"/>
      <c r="DCJ218" s="348"/>
      <c r="DCK218" s="348"/>
      <c r="DCL218" s="348"/>
      <c r="DCM218" s="348"/>
      <c r="DCN218" s="348"/>
      <c r="DCO218" s="348"/>
      <c r="DCP218" s="348"/>
      <c r="DCQ218" s="348"/>
      <c r="DCR218" s="348"/>
      <c r="DCS218" s="348"/>
      <c r="DCT218" s="348"/>
      <c r="DCU218" s="348"/>
      <c r="DCV218" s="348"/>
      <c r="DCW218" s="348"/>
      <c r="DCX218" s="348"/>
      <c r="DCY218" s="348"/>
      <c r="DCZ218" s="348"/>
      <c r="DDA218" s="348"/>
      <c r="DDB218" s="348"/>
      <c r="DDC218" s="348"/>
      <c r="DDD218" s="348"/>
      <c r="DDE218" s="348"/>
      <c r="DDF218" s="348"/>
      <c r="DDG218" s="348"/>
      <c r="DDH218" s="348"/>
      <c r="DDI218" s="348"/>
      <c r="DDJ218" s="348"/>
      <c r="DDK218" s="348"/>
      <c r="DDL218" s="348"/>
      <c r="DDM218" s="348"/>
      <c r="DDN218" s="348"/>
      <c r="DDO218" s="348"/>
      <c r="DDP218" s="348"/>
      <c r="DDQ218" s="348"/>
      <c r="DDR218" s="348"/>
      <c r="DDS218" s="348"/>
      <c r="DDT218" s="348"/>
      <c r="DDU218" s="348"/>
      <c r="DDV218" s="348"/>
      <c r="DDW218" s="348"/>
      <c r="DDX218" s="348"/>
      <c r="DDY218" s="348"/>
      <c r="DDZ218" s="348"/>
      <c r="DEA218" s="348"/>
      <c r="DEB218" s="348"/>
      <c r="DEC218" s="348"/>
      <c r="DED218" s="348"/>
      <c r="DEE218" s="348"/>
      <c r="DEF218" s="348"/>
      <c r="DEG218" s="348"/>
      <c r="DEH218" s="348"/>
      <c r="DEI218" s="348"/>
      <c r="DEJ218" s="348"/>
      <c r="DEK218" s="348"/>
      <c r="DEL218" s="348"/>
      <c r="DEM218" s="348"/>
      <c r="DEN218" s="348"/>
      <c r="DEO218" s="348"/>
      <c r="DEP218" s="348"/>
      <c r="DEQ218" s="348"/>
      <c r="DER218" s="348"/>
      <c r="DES218" s="348"/>
      <c r="DET218" s="348"/>
      <c r="DEU218" s="348"/>
      <c r="DEV218" s="348"/>
      <c r="DEW218" s="348"/>
      <c r="DEX218" s="348"/>
      <c r="DEY218" s="348"/>
      <c r="DEZ218" s="348"/>
      <c r="DFA218" s="348"/>
      <c r="DFB218" s="348"/>
      <c r="DFC218" s="348"/>
      <c r="DFD218" s="348"/>
      <c r="DFE218" s="348"/>
      <c r="DFF218" s="348"/>
      <c r="DFG218" s="348"/>
      <c r="DFH218" s="348"/>
      <c r="DFI218" s="348"/>
      <c r="DFJ218" s="348"/>
      <c r="DFK218" s="348"/>
      <c r="DFL218" s="348"/>
      <c r="DFM218" s="348"/>
      <c r="DFN218" s="348"/>
      <c r="DFO218" s="348"/>
      <c r="DFP218" s="348"/>
      <c r="DFQ218" s="348"/>
      <c r="DFR218" s="348"/>
      <c r="DFS218" s="348"/>
      <c r="DFT218" s="348"/>
      <c r="DFU218" s="348"/>
      <c r="DFV218" s="348"/>
      <c r="DFW218" s="348"/>
      <c r="DFX218" s="348"/>
      <c r="DFY218" s="348"/>
      <c r="DFZ218" s="348"/>
      <c r="DGA218" s="348"/>
      <c r="DGB218" s="348"/>
      <c r="DGC218" s="348"/>
      <c r="DGD218" s="348"/>
      <c r="DGE218" s="348"/>
      <c r="DGF218" s="348"/>
      <c r="DGG218" s="348"/>
      <c r="DGH218" s="348"/>
      <c r="DGI218" s="348"/>
      <c r="DGJ218" s="348"/>
      <c r="DGK218" s="348"/>
      <c r="DGL218" s="348"/>
      <c r="DGM218" s="348"/>
      <c r="DGN218" s="348"/>
      <c r="DGO218" s="348"/>
      <c r="DGP218" s="348"/>
      <c r="DGQ218" s="348"/>
      <c r="DGR218" s="348"/>
      <c r="DGS218" s="348"/>
      <c r="DGT218" s="348"/>
      <c r="DGU218" s="348"/>
      <c r="DGV218" s="348"/>
      <c r="DGW218" s="348"/>
      <c r="DGX218" s="348"/>
      <c r="DGY218" s="348"/>
      <c r="DGZ218" s="348"/>
      <c r="DHA218" s="348"/>
      <c r="DHB218" s="348"/>
      <c r="DHC218" s="348"/>
      <c r="DHD218" s="348"/>
      <c r="DHE218" s="348"/>
      <c r="DHF218" s="348"/>
      <c r="DHG218" s="348"/>
      <c r="DHH218" s="348"/>
      <c r="DHI218" s="348"/>
      <c r="DHJ218" s="348"/>
      <c r="DHK218" s="348"/>
      <c r="DHL218" s="348"/>
      <c r="DHM218" s="348"/>
      <c r="DHN218" s="348"/>
      <c r="DHO218" s="348"/>
      <c r="DHP218" s="348"/>
      <c r="DHQ218" s="348"/>
      <c r="DHR218" s="348"/>
      <c r="DHS218" s="348"/>
      <c r="DHT218" s="348"/>
      <c r="DHU218" s="348"/>
      <c r="DHV218" s="348"/>
      <c r="DHW218" s="348"/>
      <c r="DHX218" s="348"/>
      <c r="DHY218" s="348"/>
      <c r="DHZ218" s="348"/>
      <c r="DIA218" s="348"/>
      <c r="DIB218" s="348"/>
      <c r="DIC218" s="348"/>
      <c r="DID218" s="348"/>
      <c r="DIE218" s="348"/>
      <c r="DIF218" s="348"/>
      <c r="DIG218" s="348"/>
      <c r="DIH218" s="348"/>
      <c r="DII218" s="348"/>
      <c r="DIJ218" s="348"/>
      <c r="DIK218" s="348"/>
      <c r="DIL218" s="348"/>
      <c r="DIM218" s="348"/>
      <c r="DIN218" s="348"/>
      <c r="DIO218" s="348"/>
      <c r="DIP218" s="348"/>
      <c r="DIQ218" s="348"/>
      <c r="DIR218" s="348"/>
      <c r="DIS218" s="348"/>
      <c r="DIT218" s="348"/>
      <c r="DIU218" s="348"/>
      <c r="DIV218" s="348"/>
      <c r="DIW218" s="348"/>
      <c r="DIX218" s="348"/>
      <c r="DIY218" s="348"/>
      <c r="DIZ218" s="348"/>
      <c r="DJA218" s="348"/>
      <c r="DJB218" s="348"/>
      <c r="DJC218" s="348"/>
      <c r="DJD218" s="348"/>
      <c r="DJE218" s="348"/>
      <c r="DJF218" s="348"/>
      <c r="DJG218" s="348"/>
      <c r="DJH218" s="348"/>
      <c r="DJI218" s="348"/>
      <c r="DJJ218" s="348"/>
      <c r="DJK218" s="348"/>
      <c r="DJL218" s="348"/>
      <c r="DJM218" s="348"/>
      <c r="DJN218" s="348"/>
      <c r="DJO218" s="348"/>
      <c r="DJP218" s="348"/>
      <c r="DJQ218" s="348"/>
      <c r="DJR218" s="348"/>
      <c r="DJS218" s="348"/>
      <c r="DJT218" s="348"/>
      <c r="DJU218" s="348"/>
      <c r="DJV218" s="348"/>
      <c r="DJW218" s="348"/>
      <c r="DJX218" s="348"/>
      <c r="DJY218" s="348"/>
      <c r="DJZ218" s="348"/>
      <c r="DKA218" s="348"/>
      <c r="DKB218" s="348"/>
      <c r="DKC218" s="348"/>
      <c r="DKD218" s="348"/>
      <c r="DKE218" s="348"/>
      <c r="DKF218" s="348"/>
      <c r="DKG218" s="348"/>
      <c r="DKH218" s="348"/>
      <c r="DKI218" s="348"/>
      <c r="DKJ218" s="348"/>
      <c r="DKK218" s="348"/>
      <c r="DKL218" s="348"/>
      <c r="DKM218" s="348"/>
      <c r="DKN218" s="348"/>
      <c r="DKO218" s="348"/>
      <c r="DKP218" s="348"/>
      <c r="DKQ218" s="348"/>
      <c r="DKR218" s="348"/>
      <c r="DKS218" s="348"/>
      <c r="DKT218" s="348"/>
      <c r="DKU218" s="348"/>
      <c r="DKV218" s="348"/>
      <c r="DKW218" s="348"/>
      <c r="DKX218" s="348"/>
      <c r="DKY218" s="348"/>
      <c r="DKZ218" s="348"/>
      <c r="DLA218" s="348"/>
      <c r="DLB218" s="348"/>
      <c r="DLC218" s="348"/>
      <c r="DLD218" s="348"/>
      <c r="DLE218" s="348"/>
      <c r="DLF218" s="348"/>
      <c r="DLG218" s="348"/>
      <c r="DLH218" s="348"/>
      <c r="DLI218" s="348"/>
      <c r="DLJ218" s="348"/>
      <c r="DLK218" s="348"/>
      <c r="DLL218" s="348"/>
      <c r="DLM218" s="348"/>
      <c r="DLN218" s="348"/>
      <c r="DLO218" s="348"/>
      <c r="DLP218" s="348"/>
      <c r="DLQ218" s="348"/>
      <c r="DLR218" s="348"/>
      <c r="DLS218" s="348"/>
      <c r="DLT218" s="348"/>
      <c r="DLU218" s="348"/>
      <c r="DLV218" s="348"/>
      <c r="DLW218" s="348"/>
      <c r="DLX218" s="348"/>
      <c r="DLY218" s="348"/>
      <c r="DLZ218" s="348"/>
      <c r="DMA218" s="348"/>
      <c r="DMB218" s="348"/>
      <c r="DMC218" s="348"/>
      <c r="DMD218" s="348"/>
      <c r="DME218" s="348"/>
      <c r="DMF218" s="348"/>
      <c r="DMG218" s="348"/>
      <c r="DMH218" s="348"/>
      <c r="DMI218" s="348"/>
      <c r="DMJ218" s="348"/>
      <c r="DMK218" s="348"/>
      <c r="DML218" s="348"/>
      <c r="DMM218" s="348"/>
      <c r="DMN218" s="348"/>
      <c r="DMO218" s="348"/>
      <c r="DMP218" s="348"/>
      <c r="DMQ218" s="348"/>
      <c r="DMR218" s="348"/>
      <c r="DMS218" s="348"/>
      <c r="DMT218" s="348"/>
      <c r="DMU218" s="348"/>
      <c r="DMV218" s="348"/>
      <c r="DMW218" s="348"/>
      <c r="DMX218" s="348"/>
      <c r="DMY218" s="348"/>
      <c r="DMZ218" s="348"/>
      <c r="DNA218" s="348"/>
      <c r="DNB218" s="348"/>
      <c r="DNC218" s="348"/>
      <c r="DND218" s="348"/>
      <c r="DNE218" s="348"/>
      <c r="DNF218" s="348"/>
      <c r="DNG218" s="348"/>
      <c r="DNH218" s="348"/>
      <c r="DNI218" s="348"/>
      <c r="DNJ218" s="348"/>
      <c r="DNK218" s="348"/>
      <c r="DNL218" s="348"/>
      <c r="DNM218" s="348"/>
      <c r="DNN218" s="348"/>
      <c r="DNO218" s="348"/>
      <c r="DNP218" s="348"/>
      <c r="DNQ218" s="348"/>
      <c r="DNR218" s="348"/>
      <c r="DNS218" s="348"/>
      <c r="DNT218" s="348"/>
      <c r="DNU218" s="348"/>
      <c r="DNV218" s="348"/>
      <c r="DNW218" s="348"/>
      <c r="DNX218" s="348"/>
      <c r="DNY218" s="348"/>
      <c r="DNZ218" s="348"/>
      <c r="DOA218" s="348"/>
      <c r="DOB218" s="348"/>
      <c r="DOC218" s="348"/>
      <c r="DOD218" s="348"/>
      <c r="DOE218" s="348"/>
      <c r="DOF218" s="348"/>
      <c r="DOG218" s="348"/>
      <c r="DOH218" s="348"/>
      <c r="DOI218" s="348"/>
      <c r="DOJ218" s="348"/>
      <c r="DOK218" s="348"/>
      <c r="DOL218" s="348"/>
      <c r="DOM218" s="348"/>
      <c r="DON218" s="348"/>
      <c r="DOO218" s="348"/>
      <c r="DOP218" s="348"/>
      <c r="DOQ218" s="348"/>
      <c r="DOR218" s="348"/>
      <c r="DOS218" s="348"/>
      <c r="DOT218" s="348"/>
      <c r="DOU218" s="348"/>
      <c r="DOV218" s="348"/>
      <c r="DOW218" s="348"/>
      <c r="DOX218" s="348"/>
      <c r="DOY218" s="348"/>
      <c r="DOZ218" s="348"/>
      <c r="DPA218" s="348"/>
      <c r="DPB218" s="348"/>
      <c r="DPC218" s="348"/>
      <c r="DPD218" s="348"/>
      <c r="DPE218" s="348"/>
      <c r="DPF218" s="348"/>
      <c r="DPG218" s="348"/>
      <c r="DPH218" s="348"/>
      <c r="DPI218" s="348"/>
      <c r="DPJ218" s="348"/>
      <c r="DPK218" s="348"/>
      <c r="DPL218" s="348"/>
      <c r="DPM218" s="348"/>
      <c r="DPN218" s="348"/>
      <c r="DPO218" s="348"/>
      <c r="DPP218" s="348"/>
      <c r="DPQ218" s="348"/>
      <c r="DPR218" s="348"/>
      <c r="DPS218" s="348"/>
      <c r="DPT218" s="348"/>
      <c r="DPU218" s="348"/>
      <c r="DPV218" s="348"/>
      <c r="DPW218" s="348"/>
      <c r="DPX218" s="348"/>
      <c r="DPY218" s="348"/>
      <c r="DPZ218" s="348"/>
      <c r="DQA218" s="348"/>
      <c r="DQB218" s="348"/>
      <c r="DQC218" s="348"/>
      <c r="DQD218" s="348"/>
      <c r="DQE218" s="348"/>
      <c r="DQF218" s="348"/>
      <c r="DQG218" s="348"/>
      <c r="DQH218" s="348"/>
      <c r="DQI218" s="348"/>
      <c r="DQJ218" s="348"/>
      <c r="DQK218" s="348"/>
      <c r="DQL218" s="348"/>
      <c r="DQM218" s="348"/>
      <c r="DQN218" s="348"/>
      <c r="DQO218" s="348"/>
      <c r="DQP218" s="348"/>
      <c r="DQQ218" s="348"/>
      <c r="DQR218" s="348"/>
      <c r="DQS218" s="348"/>
      <c r="DQT218" s="348"/>
      <c r="DQU218" s="348"/>
      <c r="DQV218" s="348"/>
      <c r="DQW218" s="348"/>
      <c r="DQX218" s="348"/>
      <c r="DQY218" s="348"/>
      <c r="DQZ218" s="348"/>
      <c r="DRA218" s="348"/>
      <c r="DRB218" s="348"/>
      <c r="DRC218" s="348"/>
      <c r="DRD218" s="348"/>
      <c r="DRE218" s="348"/>
      <c r="DRF218" s="348"/>
      <c r="DRG218" s="348"/>
      <c r="DRH218" s="348"/>
      <c r="DRI218" s="348"/>
      <c r="DRJ218" s="348"/>
      <c r="DRK218" s="348"/>
      <c r="DRL218" s="348"/>
      <c r="DRM218" s="348"/>
      <c r="DRN218" s="348"/>
      <c r="DRO218" s="348"/>
      <c r="DRP218" s="348"/>
      <c r="DRQ218" s="348"/>
      <c r="DRR218" s="348"/>
      <c r="DRS218" s="348"/>
      <c r="DRT218" s="348"/>
      <c r="DRU218" s="348"/>
      <c r="DRV218" s="348"/>
      <c r="DRW218" s="348"/>
      <c r="DRX218" s="348"/>
      <c r="DRY218" s="348"/>
      <c r="DRZ218" s="348"/>
      <c r="DSA218" s="348"/>
      <c r="DSB218" s="348"/>
      <c r="DSC218" s="348"/>
      <c r="DSD218" s="348"/>
      <c r="DSE218" s="348"/>
      <c r="DSF218" s="348"/>
      <c r="DSG218" s="348"/>
      <c r="DSH218" s="348"/>
      <c r="DSI218" s="348"/>
      <c r="DSJ218" s="348"/>
      <c r="DSK218" s="348"/>
      <c r="DSL218" s="348"/>
      <c r="DSM218" s="348"/>
      <c r="DSN218" s="348"/>
      <c r="DSO218" s="348"/>
      <c r="DSP218" s="348"/>
      <c r="DSQ218" s="348"/>
      <c r="DSR218" s="348"/>
      <c r="DSS218" s="348"/>
      <c r="DST218" s="348"/>
      <c r="DSU218" s="348"/>
      <c r="DSV218" s="348"/>
      <c r="DSW218" s="348"/>
      <c r="DSX218" s="348"/>
      <c r="DSY218" s="348"/>
      <c r="DSZ218" s="348"/>
      <c r="DTA218" s="348"/>
      <c r="DTB218" s="348"/>
      <c r="DTC218" s="348"/>
      <c r="DTD218" s="348"/>
      <c r="DTE218" s="348"/>
      <c r="DTF218" s="348"/>
      <c r="DTG218" s="348"/>
      <c r="DTH218" s="348"/>
      <c r="DTI218" s="348"/>
      <c r="DTJ218" s="348"/>
      <c r="DTK218" s="348"/>
      <c r="DTL218" s="348"/>
      <c r="DTM218" s="348"/>
      <c r="DTN218" s="348"/>
      <c r="DTO218" s="348"/>
      <c r="DTP218" s="348"/>
      <c r="DTQ218" s="348"/>
      <c r="DTR218" s="348"/>
      <c r="DTS218" s="348"/>
      <c r="DTT218" s="348"/>
      <c r="DTU218" s="348"/>
      <c r="DTV218" s="348"/>
      <c r="DTW218" s="348"/>
      <c r="DTX218" s="348"/>
      <c r="DTY218" s="348"/>
      <c r="DTZ218" s="348"/>
      <c r="DUA218" s="348"/>
      <c r="DUB218" s="348"/>
      <c r="DUC218" s="348"/>
      <c r="DUD218" s="348"/>
      <c r="DUE218" s="348"/>
      <c r="DUF218" s="348"/>
      <c r="DUG218" s="348"/>
      <c r="DUH218" s="348"/>
      <c r="DUI218" s="348"/>
      <c r="DUJ218" s="348"/>
      <c r="DUK218" s="348"/>
      <c r="DUL218" s="348"/>
      <c r="DUM218" s="348"/>
      <c r="DUN218" s="348"/>
      <c r="DUO218" s="348"/>
      <c r="DUP218" s="348"/>
      <c r="DUQ218" s="348"/>
      <c r="DUR218" s="348"/>
      <c r="DUS218" s="348"/>
      <c r="DUT218" s="348"/>
      <c r="DUU218" s="348"/>
      <c r="DUV218" s="348"/>
      <c r="DUW218" s="348"/>
      <c r="DUX218" s="348"/>
      <c r="DUY218" s="348"/>
      <c r="DUZ218" s="348"/>
      <c r="DVA218" s="348"/>
      <c r="DVB218" s="348"/>
      <c r="DVC218" s="348"/>
      <c r="DVD218" s="348"/>
      <c r="DVE218" s="348"/>
      <c r="DVF218" s="348"/>
      <c r="DVG218" s="348"/>
      <c r="DVH218" s="348"/>
      <c r="DVI218" s="348"/>
      <c r="DVJ218" s="348"/>
      <c r="DVK218" s="348"/>
      <c r="DVL218" s="348"/>
      <c r="DVM218" s="348"/>
      <c r="DVN218" s="348"/>
      <c r="DVO218" s="348"/>
      <c r="DVP218" s="348"/>
      <c r="DVQ218" s="348"/>
      <c r="DVR218" s="348"/>
      <c r="DVS218" s="348"/>
      <c r="DVT218" s="348"/>
      <c r="DVU218" s="348"/>
      <c r="DVV218" s="348"/>
      <c r="DVW218" s="348"/>
      <c r="DVX218" s="348"/>
      <c r="DVY218" s="348"/>
      <c r="DVZ218" s="348"/>
      <c r="DWA218" s="348"/>
      <c r="DWB218" s="348"/>
      <c r="DWC218" s="348"/>
      <c r="DWD218" s="348"/>
      <c r="DWE218" s="348"/>
      <c r="DWF218" s="348"/>
      <c r="DWG218" s="348"/>
      <c r="DWH218" s="348"/>
      <c r="DWI218" s="348"/>
      <c r="DWJ218" s="348"/>
      <c r="DWK218" s="348"/>
      <c r="DWL218" s="348"/>
      <c r="DWM218" s="348"/>
      <c r="DWN218" s="348"/>
      <c r="DWO218" s="348"/>
      <c r="DWP218" s="348"/>
      <c r="DWQ218" s="348"/>
      <c r="DWR218" s="348"/>
      <c r="DWS218" s="348"/>
      <c r="DWT218" s="348"/>
      <c r="DWU218" s="348"/>
      <c r="DWV218" s="348"/>
      <c r="DWW218" s="348"/>
      <c r="DWX218" s="348"/>
      <c r="DWY218" s="348"/>
      <c r="DWZ218" s="348"/>
      <c r="DXA218" s="348"/>
      <c r="DXB218" s="348"/>
      <c r="DXC218" s="348"/>
      <c r="DXD218" s="348"/>
      <c r="DXE218" s="348"/>
      <c r="DXF218" s="348"/>
      <c r="DXG218" s="348"/>
      <c r="DXH218" s="348"/>
      <c r="DXI218" s="348"/>
      <c r="DXJ218" s="348"/>
      <c r="DXK218" s="348"/>
      <c r="DXL218" s="348"/>
      <c r="DXM218" s="348"/>
      <c r="DXN218" s="348"/>
      <c r="DXO218" s="348"/>
      <c r="DXP218" s="348"/>
      <c r="DXQ218" s="348"/>
      <c r="DXR218" s="348"/>
      <c r="DXS218" s="348"/>
      <c r="DXT218" s="348"/>
      <c r="DXU218" s="348"/>
      <c r="DXV218" s="348"/>
      <c r="DXW218" s="348"/>
      <c r="DXX218" s="348"/>
      <c r="DXY218" s="348"/>
      <c r="DXZ218" s="348"/>
      <c r="DYA218" s="348"/>
      <c r="DYB218" s="348"/>
      <c r="DYC218" s="348"/>
      <c r="DYD218" s="348"/>
      <c r="DYE218" s="348"/>
      <c r="DYF218" s="348"/>
      <c r="DYG218" s="348"/>
      <c r="DYH218" s="348"/>
      <c r="DYI218" s="348"/>
      <c r="DYJ218" s="348"/>
      <c r="DYK218" s="348"/>
      <c r="DYL218" s="348"/>
      <c r="DYM218" s="348"/>
      <c r="DYN218" s="348"/>
      <c r="DYO218" s="348"/>
      <c r="DYP218" s="348"/>
      <c r="DYQ218" s="348"/>
      <c r="DYR218" s="348"/>
      <c r="DYS218" s="348"/>
      <c r="DYT218" s="348"/>
      <c r="DYU218" s="348"/>
      <c r="DYV218" s="348"/>
      <c r="DYW218" s="348"/>
      <c r="DYX218" s="348"/>
      <c r="DYY218" s="348"/>
      <c r="DYZ218" s="348"/>
      <c r="DZA218" s="348"/>
      <c r="DZB218" s="348"/>
      <c r="DZC218" s="348"/>
      <c r="DZD218" s="348"/>
      <c r="DZE218" s="348"/>
      <c r="DZF218" s="348"/>
      <c r="DZG218" s="348"/>
      <c r="DZH218" s="348"/>
      <c r="DZI218" s="348"/>
      <c r="DZJ218" s="348"/>
      <c r="DZK218" s="348"/>
      <c r="DZL218" s="348"/>
      <c r="DZM218" s="348"/>
      <c r="DZN218" s="348"/>
      <c r="DZO218" s="348"/>
      <c r="DZP218" s="348"/>
      <c r="DZQ218" s="348"/>
      <c r="DZR218" s="348"/>
      <c r="DZS218" s="348"/>
      <c r="DZT218" s="348"/>
      <c r="DZU218" s="348"/>
      <c r="DZV218" s="348"/>
      <c r="DZW218" s="348"/>
      <c r="DZX218" s="348"/>
      <c r="DZY218" s="348"/>
      <c r="DZZ218" s="348"/>
      <c r="EAA218" s="348"/>
      <c r="EAB218" s="348"/>
      <c r="EAC218" s="348"/>
      <c r="EAD218" s="348"/>
      <c r="EAE218" s="348"/>
      <c r="EAF218" s="348"/>
      <c r="EAG218" s="348"/>
      <c r="EAH218" s="348"/>
      <c r="EAI218" s="348"/>
      <c r="EAJ218" s="348"/>
      <c r="EAK218" s="348"/>
      <c r="EAL218" s="348"/>
      <c r="EAM218" s="348"/>
      <c r="EAN218" s="348"/>
      <c r="EAO218" s="348"/>
      <c r="EAP218" s="348"/>
      <c r="EAQ218" s="348"/>
      <c r="EAR218" s="348"/>
      <c r="EAS218" s="348"/>
      <c r="EAT218" s="348"/>
      <c r="EAU218" s="348"/>
      <c r="EAV218" s="348"/>
      <c r="EAW218" s="348"/>
      <c r="EAX218" s="348"/>
      <c r="EAY218" s="348"/>
      <c r="EAZ218" s="348"/>
      <c r="EBA218" s="348"/>
      <c r="EBB218" s="348"/>
      <c r="EBC218" s="348"/>
      <c r="EBD218" s="348"/>
      <c r="EBE218" s="348"/>
      <c r="EBF218" s="348"/>
      <c r="EBG218" s="348"/>
      <c r="EBH218" s="348"/>
      <c r="EBI218" s="348"/>
      <c r="EBJ218" s="348"/>
      <c r="EBK218" s="348"/>
      <c r="EBL218" s="348"/>
      <c r="EBM218" s="348"/>
      <c r="EBN218" s="348"/>
      <c r="EBO218" s="348"/>
      <c r="EBP218" s="348"/>
      <c r="EBQ218" s="348"/>
      <c r="EBR218" s="348"/>
      <c r="EBS218" s="348"/>
      <c r="EBT218" s="348"/>
      <c r="EBU218" s="348"/>
      <c r="EBV218" s="348"/>
      <c r="EBW218" s="348"/>
      <c r="EBX218" s="348"/>
      <c r="EBY218" s="348"/>
      <c r="EBZ218" s="348"/>
      <c r="ECA218" s="348"/>
      <c r="ECB218" s="348"/>
      <c r="ECC218" s="348"/>
      <c r="ECD218" s="348"/>
      <c r="ECE218" s="348"/>
      <c r="ECF218" s="348"/>
      <c r="ECG218" s="348"/>
      <c r="ECH218" s="348"/>
      <c r="ECI218" s="348"/>
      <c r="ECJ218" s="348"/>
      <c r="ECK218" s="348"/>
      <c r="ECL218" s="348"/>
      <c r="ECM218" s="348"/>
      <c r="ECN218" s="348"/>
      <c r="ECO218" s="348"/>
      <c r="ECP218" s="348"/>
      <c r="ECQ218" s="348"/>
      <c r="ECR218" s="348"/>
      <c r="ECS218" s="348"/>
      <c r="ECT218" s="348"/>
      <c r="ECU218" s="348"/>
      <c r="ECV218" s="348"/>
      <c r="ECW218" s="348"/>
      <c r="ECX218" s="348"/>
      <c r="ECY218" s="348"/>
      <c r="ECZ218" s="348"/>
      <c r="EDA218" s="348"/>
      <c r="EDB218" s="348"/>
      <c r="EDC218" s="348"/>
      <c r="EDD218" s="348"/>
      <c r="EDE218" s="348"/>
      <c r="EDF218" s="348"/>
      <c r="EDG218" s="348"/>
      <c r="EDH218" s="348"/>
      <c r="EDI218" s="348"/>
      <c r="EDJ218" s="348"/>
      <c r="EDK218" s="348"/>
      <c r="EDL218" s="348"/>
      <c r="EDM218" s="348"/>
      <c r="EDN218" s="348"/>
      <c r="EDO218" s="348"/>
      <c r="EDP218" s="348"/>
      <c r="EDQ218" s="348"/>
      <c r="EDR218" s="348"/>
      <c r="EDS218" s="348"/>
      <c r="EDT218" s="348"/>
      <c r="EDU218" s="348"/>
      <c r="EDV218" s="348"/>
      <c r="EDW218" s="348"/>
      <c r="EDX218" s="348"/>
      <c r="EDY218" s="348"/>
      <c r="EDZ218" s="348"/>
      <c r="EEA218" s="348"/>
      <c r="EEB218" s="348"/>
      <c r="EEC218" s="348"/>
      <c r="EED218" s="348"/>
      <c r="EEE218" s="348"/>
      <c r="EEF218" s="348"/>
      <c r="EEG218" s="348"/>
      <c r="EEH218" s="348"/>
      <c r="EEI218" s="348"/>
      <c r="EEJ218" s="348"/>
      <c r="EEK218" s="348"/>
      <c r="EEL218" s="348"/>
      <c r="EEM218" s="348"/>
      <c r="EEN218" s="348"/>
      <c r="EEO218" s="348"/>
      <c r="EEP218" s="348"/>
      <c r="EEQ218" s="348"/>
      <c r="EER218" s="348"/>
      <c r="EES218" s="348"/>
      <c r="EET218" s="348"/>
      <c r="EEU218" s="348"/>
      <c r="EEV218" s="348"/>
      <c r="EEW218" s="348"/>
      <c r="EEX218" s="348"/>
      <c r="EEY218" s="348"/>
      <c r="EEZ218" s="348"/>
      <c r="EFA218" s="348"/>
      <c r="EFB218" s="348"/>
      <c r="EFC218" s="348"/>
      <c r="EFD218" s="348"/>
      <c r="EFE218" s="348"/>
      <c r="EFF218" s="348"/>
      <c r="EFG218" s="348"/>
      <c r="EFH218" s="348"/>
      <c r="EFI218" s="348"/>
      <c r="EFJ218" s="348"/>
      <c r="EFK218" s="348"/>
      <c r="EFL218" s="348"/>
      <c r="EFM218" s="348"/>
      <c r="EFN218" s="348"/>
      <c r="EFO218" s="348"/>
      <c r="EFP218" s="348"/>
      <c r="EFQ218" s="348"/>
      <c r="EFR218" s="348"/>
      <c r="EFS218" s="348"/>
      <c r="EFT218" s="348"/>
      <c r="EFU218" s="348"/>
      <c r="EFV218" s="348"/>
      <c r="EFW218" s="348"/>
      <c r="EFX218" s="348"/>
      <c r="EFY218" s="348"/>
      <c r="EFZ218" s="348"/>
      <c r="EGA218" s="348"/>
      <c r="EGB218" s="348"/>
      <c r="EGC218" s="348"/>
      <c r="EGD218" s="348"/>
      <c r="EGE218" s="348"/>
      <c r="EGF218" s="348"/>
      <c r="EGG218" s="348"/>
      <c r="EGH218" s="348"/>
      <c r="EGI218" s="348"/>
      <c r="EGJ218" s="348"/>
      <c r="EGK218" s="348"/>
      <c r="EGL218" s="348"/>
      <c r="EGM218" s="348"/>
      <c r="EGN218" s="348"/>
      <c r="EGO218" s="348"/>
      <c r="EGP218" s="348"/>
      <c r="EGQ218" s="348"/>
      <c r="EGR218" s="348"/>
      <c r="EGS218" s="348"/>
      <c r="EGT218" s="348"/>
      <c r="EGU218" s="348"/>
      <c r="EGV218" s="348"/>
      <c r="EGW218" s="348"/>
      <c r="EGX218" s="348"/>
      <c r="EGY218" s="348"/>
      <c r="EGZ218" s="348"/>
      <c r="EHA218" s="348"/>
      <c r="EHB218" s="348"/>
      <c r="EHC218" s="348"/>
      <c r="EHD218" s="348"/>
      <c r="EHE218" s="348"/>
      <c r="EHF218" s="348"/>
      <c r="EHG218" s="348"/>
      <c r="EHH218" s="348"/>
      <c r="EHI218" s="348"/>
      <c r="EHJ218" s="348"/>
      <c r="EHK218" s="348"/>
      <c r="EHL218" s="348"/>
      <c r="EHM218" s="348"/>
      <c r="EHN218" s="348"/>
      <c r="EHO218" s="348"/>
      <c r="EHP218" s="348"/>
      <c r="EHQ218" s="348"/>
      <c r="EHR218" s="348"/>
      <c r="EHS218" s="348"/>
      <c r="EHT218" s="348"/>
      <c r="EHU218" s="348"/>
      <c r="EHV218" s="348"/>
      <c r="EHW218" s="348"/>
      <c r="EHX218" s="348"/>
      <c r="EHY218" s="348"/>
      <c r="EHZ218" s="348"/>
      <c r="EIA218" s="348"/>
      <c r="EIB218" s="348"/>
      <c r="EIC218" s="348"/>
      <c r="EID218" s="348"/>
      <c r="EIE218" s="348"/>
      <c r="EIF218" s="348"/>
      <c r="EIG218" s="348"/>
      <c r="EIH218" s="348"/>
      <c r="EII218" s="348"/>
      <c r="EIJ218" s="348"/>
      <c r="EIK218" s="348"/>
      <c r="EIL218" s="348"/>
      <c r="EIM218" s="348"/>
      <c r="EIN218" s="348"/>
      <c r="EIO218" s="348"/>
      <c r="EIP218" s="348"/>
      <c r="EIQ218" s="348"/>
      <c r="EIR218" s="348"/>
      <c r="EIS218" s="348"/>
      <c r="EIT218" s="348"/>
      <c r="EIU218" s="348"/>
      <c r="EIV218" s="348"/>
      <c r="EIW218" s="348"/>
      <c r="EIX218" s="348"/>
      <c r="EIY218" s="348"/>
      <c r="EIZ218" s="348"/>
      <c r="EJA218" s="348"/>
      <c r="EJB218" s="348"/>
      <c r="EJC218" s="348"/>
      <c r="EJD218" s="348"/>
      <c r="EJE218" s="348"/>
      <c r="EJF218" s="348"/>
      <c r="EJG218" s="348"/>
      <c r="EJH218" s="348"/>
      <c r="EJI218" s="348"/>
      <c r="EJJ218" s="348"/>
      <c r="EJK218" s="348"/>
      <c r="EJL218" s="348"/>
      <c r="EJM218" s="348"/>
      <c r="EJN218" s="348"/>
      <c r="EJO218" s="348"/>
      <c r="EJP218" s="348"/>
      <c r="EJQ218" s="348"/>
      <c r="EJR218" s="348"/>
      <c r="EJS218" s="348"/>
      <c r="EJT218" s="348"/>
      <c r="EJU218" s="348"/>
      <c r="EJV218" s="348"/>
      <c r="EJW218" s="348"/>
      <c r="EJX218" s="348"/>
      <c r="EJY218" s="348"/>
      <c r="EJZ218" s="348"/>
      <c r="EKA218" s="348"/>
      <c r="EKB218" s="348"/>
      <c r="EKC218" s="348"/>
      <c r="EKD218" s="348"/>
      <c r="EKE218" s="348"/>
      <c r="EKF218" s="348"/>
      <c r="EKG218" s="348"/>
      <c r="EKH218" s="348"/>
      <c r="EKI218" s="348"/>
      <c r="EKJ218" s="348"/>
      <c r="EKK218" s="348"/>
      <c r="EKL218" s="348"/>
      <c r="EKM218" s="348"/>
      <c r="EKN218" s="348"/>
      <c r="EKO218" s="348"/>
      <c r="EKP218" s="348"/>
      <c r="EKQ218" s="348"/>
      <c r="EKR218" s="348"/>
      <c r="EKS218" s="348"/>
      <c r="EKT218" s="348"/>
      <c r="EKU218" s="348"/>
      <c r="EKV218" s="348"/>
      <c r="EKW218" s="348"/>
      <c r="EKX218" s="348"/>
      <c r="EKY218" s="348"/>
      <c r="EKZ218" s="348"/>
      <c r="ELA218" s="348"/>
      <c r="ELB218" s="348"/>
      <c r="ELC218" s="348"/>
      <c r="ELD218" s="348"/>
      <c r="ELE218" s="348"/>
      <c r="ELF218" s="348"/>
      <c r="ELG218" s="348"/>
      <c r="ELH218" s="348"/>
      <c r="ELI218" s="348"/>
      <c r="ELJ218" s="348"/>
      <c r="ELK218" s="348"/>
      <c r="ELL218" s="348"/>
      <c r="ELM218" s="348"/>
      <c r="ELN218" s="348"/>
      <c r="ELO218" s="348"/>
      <c r="ELP218" s="348"/>
      <c r="ELQ218" s="348"/>
      <c r="ELR218" s="348"/>
      <c r="ELS218" s="348"/>
      <c r="ELT218" s="348"/>
      <c r="ELU218" s="348"/>
      <c r="ELV218" s="348"/>
      <c r="ELW218" s="348"/>
      <c r="ELX218" s="348"/>
      <c r="ELY218" s="348"/>
      <c r="ELZ218" s="348"/>
      <c r="EMA218" s="348"/>
      <c r="EMB218" s="348"/>
      <c r="EMC218" s="348"/>
      <c r="EMD218" s="348"/>
      <c r="EME218" s="348"/>
      <c r="EMF218" s="348"/>
      <c r="EMG218" s="348"/>
      <c r="EMH218" s="348"/>
      <c r="EMI218" s="348"/>
      <c r="EMJ218" s="348"/>
      <c r="EMK218" s="348"/>
      <c r="EML218" s="348"/>
      <c r="EMM218" s="348"/>
      <c r="EMN218" s="348"/>
      <c r="EMO218" s="348"/>
      <c r="EMP218" s="348"/>
      <c r="EMQ218" s="348"/>
      <c r="EMR218" s="348"/>
      <c r="EMS218" s="348"/>
      <c r="EMT218" s="348"/>
      <c r="EMU218" s="348"/>
      <c r="EMV218" s="348"/>
      <c r="EMW218" s="348"/>
      <c r="EMX218" s="348"/>
      <c r="EMY218" s="348"/>
      <c r="EMZ218" s="348"/>
      <c r="ENA218" s="348"/>
      <c r="ENB218" s="348"/>
      <c r="ENC218" s="348"/>
      <c r="END218" s="348"/>
      <c r="ENE218" s="348"/>
      <c r="ENF218" s="348"/>
      <c r="ENG218" s="348"/>
      <c r="ENH218" s="348"/>
      <c r="ENI218" s="348"/>
      <c r="ENJ218" s="348"/>
      <c r="ENK218" s="348"/>
      <c r="ENL218" s="348"/>
      <c r="ENM218" s="348"/>
      <c r="ENN218" s="348"/>
      <c r="ENO218" s="348"/>
      <c r="ENP218" s="348"/>
      <c r="ENQ218" s="348"/>
      <c r="ENR218" s="348"/>
      <c r="ENS218" s="348"/>
      <c r="ENT218" s="348"/>
      <c r="ENU218" s="348"/>
      <c r="ENV218" s="348"/>
      <c r="ENW218" s="348"/>
      <c r="ENX218" s="348"/>
      <c r="ENY218" s="348"/>
      <c r="ENZ218" s="348"/>
      <c r="EOA218" s="348"/>
      <c r="EOB218" s="348"/>
      <c r="EOC218" s="348"/>
      <c r="EOD218" s="348"/>
      <c r="EOE218" s="348"/>
      <c r="EOF218" s="348"/>
      <c r="EOG218" s="348"/>
      <c r="EOH218" s="348"/>
      <c r="EOI218" s="348"/>
      <c r="EOJ218" s="348"/>
      <c r="EOK218" s="348"/>
      <c r="EOL218" s="348"/>
      <c r="EOM218" s="348"/>
      <c r="EON218" s="348"/>
      <c r="EOO218" s="348"/>
      <c r="EOP218" s="348"/>
      <c r="EOQ218" s="348"/>
      <c r="EOR218" s="348"/>
      <c r="EOS218" s="348"/>
      <c r="EOT218" s="348"/>
      <c r="EOU218" s="348"/>
      <c r="EOV218" s="348"/>
      <c r="EOW218" s="348"/>
      <c r="EOX218" s="348"/>
      <c r="EOY218" s="348"/>
      <c r="EOZ218" s="348"/>
      <c r="EPA218" s="348"/>
      <c r="EPB218" s="348"/>
      <c r="EPC218" s="348"/>
      <c r="EPD218" s="348"/>
      <c r="EPE218" s="348"/>
      <c r="EPF218" s="348"/>
      <c r="EPG218" s="348"/>
      <c r="EPH218" s="348"/>
      <c r="EPI218" s="348"/>
      <c r="EPJ218" s="348"/>
      <c r="EPK218" s="348"/>
      <c r="EPL218" s="348"/>
      <c r="EPM218" s="348"/>
      <c r="EPN218" s="348"/>
      <c r="EPO218" s="348"/>
      <c r="EPP218" s="348"/>
      <c r="EPQ218" s="348"/>
      <c r="EPR218" s="348"/>
      <c r="EPS218" s="348"/>
      <c r="EPT218" s="348"/>
      <c r="EPU218" s="348"/>
      <c r="EPV218" s="348"/>
      <c r="EPW218" s="348"/>
      <c r="EPX218" s="348"/>
      <c r="EPY218" s="348"/>
      <c r="EPZ218" s="348"/>
      <c r="EQA218" s="348"/>
      <c r="EQB218" s="348"/>
      <c r="EQC218" s="348"/>
      <c r="EQD218" s="348"/>
      <c r="EQE218" s="348"/>
      <c r="EQF218" s="348"/>
      <c r="EQG218" s="348"/>
      <c r="EQH218" s="348"/>
      <c r="EQI218" s="348"/>
      <c r="EQJ218" s="348"/>
      <c r="EQK218" s="348"/>
      <c r="EQL218" s="348"/>
      <c r="EQM218" s="348"/>
      <c r="EQN218" s="348"/>
      <c r="EQO218" s="348"/>
      <c r="EQP218" s="348"/>
      <c r="EQQ218" s="348"/>
      <c r="EQR218" s="348"/>
      <c r="EQS218" s="348"/>
      <c r="EQT218" s="348"/>
      <c r="EQU218" s="348"/>
      <c r="EQV218" s="348"/>
      <c r="EQW218" s="348"/>
      <c r="EQX218" s="348"/>
      <c r="EQY218" s="348"/>
      <c r="EQZ218" s="348"/>
      <c r="ERA218" s="348"/>
      <c r="ERB218" s="348"/>
      <c r="ERC218" s="348"/>
      <c r="ERD218" s="348"/>
      <c r="ERE218" s="348"/>
      <c r="ERF218" s="348"/>
      <c r="ERG218" s="348"/>
      <c r="ERH218" s="348"/>
      <c r="ERI218" s="348"/>
      <c r="ERJ218" s="348"/>
      <c r="ERK218" s="348"/>
      <c r="ERL218" s="348"/>
      <c r="ERM218" s="348"/>
      <c r="ERN218" s="348"/>
      <c r="ERO218" s="348"/>
      <c r="ERP218" s="348"/>
      <c r="ERQ218" s="348"/>
      <c r="ERR218" s="348"/>
      <c r="ERS218" s="348"/>
      <c r="ERT218" s="348"/>
      <c r="ERU218" s="348"/>
      <c r="ERV218" s="348"/>
      <c r="ERW218" s="348"/>
      <c r="ERX218" s="348"/>
      <c r="ERY218" s="348"/>
      <c r="ERZ218" s="348"/>
      <c r="ESA218" s="348"/>
      <c r="ESB218" s="348"/>
      <c r="ESC218" s="348"/>
      <c r="ESD218" s="348"/>
      <c r="ESE218" s="348"/>
      <c r="ESF218" s="348"/>
      <c r="ESG218" s="348"/>
      <c r="ESH218" s="348"/>
      <c r="ESI218" s="348"/>
      <c r="ESJ218" s="348"/>
      <c r="ESK218" s="348"/>
      <c r="ESL218" s="348"/>
      <c r="ESM218" s="348"/>
      <c r="ESN218" s="348"/>
      <c r="ESO218" s="348"/>
      <c r="ESP218" s="348"/>
      <c r="ESQ218" s="348"/>
      <c r="ESR218" s="348"/>
      <c r="ESS218" s="348"/>
      <c r="EST218" s="348"/>
      <c r="ESU218" s="348"/>
      <c r="ESV218" s="348"/>
      <c r="ESW218" s="348"/>
      <c r="ESX218" s="348"/>
      <c r="ESY218" s="348"/>
      <c r="ESZ218" s="348"/>
      <c r="ETA218" s="348"/>
      <c r="ETB218" s="348"/>
      <c r="ETC218" s="348"/>
      <c r="ETD218" s="348"/>
      <c r="ETE218" s="348"/>
      <c r="ETF218" s="348"/>
      <c r="ETG218" s="348"/>
      <c r="ETH218" s="348"/>
      <c r="ETI218" s="348"/>
      <c r="ETJ218" s="348"/>
      <c r="ETK218" s="348"/>
      <c r="ETL218" s="348"/>
      <c r="ETM218" s="348"/>
      <c r="ETN218" s="348"/>
      <c r="ETO218" s="348"/>
      <c r="ETP218" s="348"/>
      <c r="ETQ218" s="348"/>
      <c r="ETR218" s="348"/>
      <c r="ETS218" s="348"/>
      <c r="ETT218" s="348"/>
      <c r="ETU218" s="348"/>
      <c r="ETV218" s="348"/>
      <c r="ETW218" s="348"/>
      <c r="ETX218" s="348"/>
      <c r="ETY218" s="348"/>
      <c r="ETZ218" s="348"/>
      <c r="EUA218" s="348"/>
      <c r="EUB218" s="348"/>
      <c r="EUC218" s="348"/>
      <c r="EUD218" s="348"/>
      <c r="EUE218" s="348"/>
      <c r="EUF218" s="348"/>
      <c r="EUG218" s="348"/>
      <c r="EUH218" s="348"/>
      <c r="EUI218" s="348"/>
      <c r="EUJ218" s="348"/>
      <c r="EUK218" s="348"/>
      <c r="EUL218" s="348"/>
      <c r="EUM218" s="348"/>
      <c r="EUN218" s="348"/>
      <c r="EUO218" s="348"/>
      <c r="EUP218" s="348"/>
      <c r="EUQ218" s="348"/>
      <c r="EUR218" s="348"/>
      <c r="EUS218" s="348"/>
      <c r="EUT218" s="348"/>
      <c r="EUU218" s="348"/>
      <c r="EUV218" s="348"/>
      <c r="EUW218" s="348"/>
      <c r="EUX218" s="348"/>
      <c r="EUY218" s="348"/>
      <c r="EUZ218" s="348"/>
      <c r="EVA218" s="348"/>
      <c r="EVB218" s="348"/>
      <c r="EVC218" s="348"/>
      <c r="EVD218" s="348"/>
      <c r="EVE218" s="348"/>
      <c r="EVF218" s="348"/>
      <c r="EVG218" s="348"/>
      <c r="EVH218" s="348"/>
      <c r="EVI218" s="348"/>
      <c r="EVJ218" s="348"/>
      <c r="EVK218" s="348"/>
      <c r="EVL218" s="348"/>
      <c r="EVM218" s="348"/>
      <c r="EVN218" s="348"/>
      <c r="EVO218" s="348"/>
      <c r="EVP218" s="348"/>
      <c r="EVQ218" s="348"/>
      <c r="EVR218" s="348"/>
      <c r="EVS218" s="348"/>
      <c r="EVT218" s="348"/>
      <c r="EVU218" s="348"/>
      <c r="EVV218" s="348"/>
      <c r="EVW218" s="348"/>
      <c r="EVX218" s="348"/>
      <c r="EVY218" s="348"/>
      <c r="EVZ218" s="348"/>
      <c r="EWA218" s="348"/>
      <c r="EWB218" s="348"/>
      <c r="EWC218" s="348"/>
      <c r="EWD218" s="348"/>
      <c r="EWE218" s="348"/>
      <c r="EWF218" s="348"/>
      <c r="EWG218" s="348"/>
      <c r="EWH218" s="348"/>
      <c r="EWI218" s="348"/>
      <c r="EWJ218" s="348"/>
      <c r="EWK218" s="348"/>
      <c r="EWL218" s="348"/>
      <c r="EWM218" s="348"/>
      <c r="EWN218" s="348"/>
      <c r="EWO218" s="348"/>
      <c r="EWP218" s="348"/>
      <c r="EWQ218" s="348"/>
      <c r="EWR218" s="348"/>
      <c r="EWS218" s="348"/>
      <c r="EWT218" s="348"/>
      <c r="EWU218" s="348"/>
      <c r="EWV218" s="348"/>
      <c r="EWW218" s="348"/>
      <c r="EWX218" s="348"/>
      <c r="EWY218" s="348"/>
      <c r="EWZ218" s="348"/>
      <c r="EXA218" s="348"/>
      <c r="EXB218" s="348"/>
      <c r="EXC218" s="348"/>
      <c r="EXD218" s="348"/>
      <c r="EXE218" s="348"/>
      <c r="EXF218" s="348"/>
      <c r="EXG218" s="348"/>
      <c r="EXH218" s="348"/>
      <c r="EXI218" s="348"/>
      <c r="EXJ218" s="348"/>
      <c r="EXK218" s="348"/>
      <c r="EXL218" s="348"/>
      <c r="EXM218" s="348"/>
      <c r="EXN218" s="348"/>
      <c r="EXO218" s="348"/>
      <c r="EXP218" s="348"/>
      <c r="EXQ218" s="348"/>
      <c r="EXR218" s="348"/>
      <c r="EXS218" s="348"/>
      <c r="EXT218" s="348"/>
      <c r="EXU218" s="348"/>
      <c r="EXV218" s="348"/>
      <c r="EXW218" s="348"/>
      <c r="EXX218" s="348"/>
      <c r="EXY218" s="348"/>
      <c r="EXZ218" s="348"/>
      <c r="EYA218" s="348"/>
      <c r="EYB218" s="348"/>
      <c r="EYC218" s="348"/>
      <c r="EYD218" s="348"/>
      <c r="EYE218" s="348"/>
      <c r="EYF218" s="348"/>
      <c r="EYG218" s="348"/>
      <c r="EYH218" s="348"/>
      <c r="EYI218" s="348"/>
      <c r="EYJ218" s="348"/>
      <c r="EYK218" s="348"/>
      <c r="EYL218" s="348"/>
      <c r="EYM218" s="348"/>
      <c r="EYN218" s="348"/>
      <c r="EYO218" s="348"/>
      <c r="EYP218" s="348"/>
      <c r="EYQ218" s="348"/>
      <c r="EYR218" s="348"/>
      <c r="EYS218" s="348"/>
      <c r="EYT218" s="348"/>
      <c r="EYU218" s="348"/>
      <c r="EYV218" s="348"/>
      <c r="EYW218" s="348"/>
      <c r="EYX218" s="348"/>
      <c r="EYY218" s="348"/>
      <c r="EYZ218" s="348"/>
      <c r="EZA218" s="348"/>
      <c r="EZB218" s="348"/>
      <c r="EZC218" s="348"/>
      <c r="EZD218" s="348"/>
      <c r="EZE218" s="348"/>
      <c r="EZF218" s="348"/>
      <c r="EZG218" s="348"/>
      <c r="EZH218" s="348"/>
      <c r="EZI218" s="348"/>
      <c r="EZJ218" s="348"/>
      <c r="EZK218" s="348"/>
      <c r="EZL218" s="348"/>
      <c r="EZM218" s="348"/>
      <c r="EZN218" s="348"/>
      <c r="EZO218" s="348"/>
      <c r="EZP218" s="348"/>
      <c r="EZQ218" s="348"/>
      <c r="EZR218" s="348"/>
      <c r="EZS218" s="348"/>
      <c r="EZT218" s="348"/>
      <c r="EZU218" s="348"/>
      <c r="EZV218" s="348"/>
      <c r="EZW218" s="348"/>
      <c r="EZX218" s="348"/>
      <c r="EZY218" s="348"/>
      <c r="EZZ218" s="348"/>
      <c r="FAA218" s="348"/>
      <c r="FAB218" s="348"/>
      <c r="FAC218" s="348"/>
      <c r="FAD218" s="348"/>
      <c r="FAE218" s="348"/>
      <c r="FAF218" s="348"/>
      <c r="FAG218" s="348"/>
      <c r="FAH218" s="348"/>
      <c r="FAI218" s="348"/>
      <c r="FAJ218" s="348"/>
      <c r="FAK218" s="348"/>
      <c r="FAL218" s="348"/>
      <c r="FAM218" s="348"/>
      <c r="FAN218" s="348"/>
      <c r="FAO218" s="348"/>
      <c r="FAP218" s="348"/>
      <c r="FAQ218" s="348"/>
      <c r="FAR218" s="348"/>
      <c r="FAS218" s="348"/>
      <c r="FAT218" s="348"/>
      <c r="FAU218" s="348"/>
      <c r="FAV218" s="348"/>
      <c r="FAW218" s="348"/>
      <c r="FAX218" s="348"/>
      <c r="FAY218" s="348"/>
      <c r="FAZ218" s="348"/>
      <c r="FBA218" s="348"/>
      <c r="FBB218" s="348"/>
      <c r="FBC218" s="348"/>
      <c r="FBD218" s="348"/>
      <c r="FBE218" s="348"/>
      <c r="FBF218" s="348"/>
      <c r="FBG218" s="348"/>
      <c r="FBH218" s="348"/>
      <c r="FBI218" s="348"/>
      <c r="FBJ218" s="348"/>
      <c r="FBK218" s="348"/>
      <c r="FBL218" s="348"/>
      <c r="FBM218" s="348"/>
      <c r="FBN218" s="348"/>
      <c r="FBO218" s="348"/>
      <c r="FBP218" s="348"/>
      <c r="FBQ218" s="348"/>
      <c r="FBR218" s="348"/>
      <c r="FBS218" s="348"/>
      <c r="FBT218" s="348"/>
      <c r="FBU218" s="348"/>
      <c r="FBV218" s="348"/>
      <c r="FBW218" s="348"/>
      <c r="FBX218" s="348"/>
      <c r="FBY218" s="348"/>
      <c r="FBZ218" s="348"/>
      <c r="FCA218" s="348"/>
      <c r="FCB218" s="348"/>
      <c r="FCC218" s="348"/>
      <c r="FCD218" s="348"/>
      <c r="FCE218" s="348"/>
      <c r="FCF218" s="348"/>
      <c r="FCG218" s="348"/>
      <c r="FCH218" s="348"/>
      <c r="FCI218" s="348"/>
      <c r="FCJ218" s="348"/>
      <c r="FCK218" s="348"/>
      <c r="FCL218" s="348"/>
      <c r="FCM218" s="348"/>
      <c r="FCN218" s="348"/>
      <c r="FCO218" s="348"/>
      <c r="FCP218" s="348"/>
      <c r="FCQ218" s="348"/>
      <c r="FCR218" s="348"/>
      <c r="FCS218" s="348"/>
      <c r="FCT218" s="348"/>
      <c r="FCU218" s="348"/>
      <c r="FCV218" s="348"/>
      <c r="FCW218" s="348"/>
      <c r="FCX218" s="348"/>
      <c r="FCY218" s="348"/>
      <c r="FCZ218" s="348"/>
      <c r="FDA218" s="348"/>
      <c r="FDB218" s="348"/>
      <c r="FDC218" s="348"/>
      <c r="FDD218" s="348"/>
      <c r="FDE218" s="348"/>
      <c r="FDF218" s="348"/>
      <c r="FDG218" s="348"/>
      <c r="FDH218" s="348"/>
      <c r="FDI218" s="348"/>
      <c r="FDJ218" s="348"/>
      <c r="FDK218" s="348"/>
      <c r="FDL218" s="348"/>
      <c r="FDM218" s="348"/>
      <c r="FDN218" s="348"/>
      <c r="FDO218" s="348"/>
      <c r="FDP218" s="348"/>
      <c r="FDQ218" s="348"/>
      <c r="FDR218" s="348"/>
      <c r="FDS218" s="348"/>
      <c r="FDT218" s="348"/>
      <c r="FDU218" s="348"/>
      <c r="FDV218" s="348"/>
      <c r="FDW218" s="348"/>
      <c r="FDX218" s="348"/>
      <c r="FDY218" s="348"/>
      <c r="FDZ218" s="348"/>
      <c r="FEA218" s="348"/>
      <c r="FEB218" s="348"/>
      <c r="FEC218" s="348"/>
      <c r="FED218" s="348"/>
      <c r="FEE218" s="348"/>
      <c r="FEF218" s="348"/>
      <c r="FEG218" s="348"/>
      <c r="FEH218" s="348"/>
      <c r="FEI218" s="348"/>
      <c r="FEJ218" s="348"/>
      <c r="FEK218" s="348"/>
      <c r="FEL218" s="348"/>
      <c r="FEM218" s="348"/>
      <c r="FEN218" s="348"/>
      <c r="FEO218" s="348"/>
      <c r="FEP218" s="348"/>
      <c r="FEQ218" s="348"/>
      <c r="FER218" s="348"/>
      <c r="FES218" s="348"/>
      <c r="FET218" s="348"/>
      <c r="FEU218" s="348"/>
      <c r="FEV218" s="348"/>
      <c r="FEW218" s="348"/>
      <c r="FEX218" s="348"/>
      <c r="FEY218" s="348"/>
      <c r="FEZ218" s="348"/>
      <c r="FFA218" s="348"/>
      <c r="FFB218" s="348"/>
      <c r="FFC218" s="348"/>
      <c r="FFD218" s="348"/>
      <c r="FFE218" s="348"/>
      <c r="FFF218" s="348"/>
      <c r="FFG218" s="348"/>
      <c r="FFH218" s="348"/>
      <c r="FFI218" s="348"/>
      <c r="FFJ218" s="348"/>
      <c r="FFK218" s="348"/>
      <c r="FFL218" s="348"/>
      <c r="FFM218" s="348"/>
      <c r="FFN218" s="348"/>
      <c r="FFO218" s="348"/>
      <c r="FFP218" s="348"/>
      <c r="FFQ218" s="348"/>
      <c r="FFR218" s="348"/>
      <c r="FFS218" s="348"/>
      <c r="FFT218" s="348"/>
      <c r="FFU218" s="348"/>
      <c r="FFV218" s="348"/>
      <c r="FFW218" s="348"/>
      <c r="FFX218" s="348"/>
      <c r="FFY218" s="348"/>
      <c r="FFZ218" s="348"/>
      <c r="FGA218" s="348"/>
      <c r="FGB218" s="348"/>
      <c r="FGC218" s="348"/>
      <c r="FGD218" s="348"/>
      <c r="FGE218" s="348"/>
      <c r="FGF218" s="348"/>
      <c r="FGG218" s="348"/>
      <c r="FGH218" s="348"/>
      <c r="FGI218" s="348"/>
      <c r="FGJ218" s="348"/>
      <c r="FGK218" s="348"/>
      <c r="FGL218" s="348"/>
      <c r="FGM218" s="348"/>
      <c r="FGN218" s="348"/>
      <c r="FGO218" s="348"/>
      <c r="FGP218" s="348"/>
      <c r="FGQ218" s="348"/>
      <c r="FGR218" s="348"/>
      <c r="FGS218" s="348"/>
      <c r="FGT218" s="348"/>
      <c r="FGU218" s="348"/>
      <c r="FGV218" s="348"/>
      <c r="FGW218" s="348"/>
      <c r="FGX218" s="348"/>
      <c r="FGY218" s="348"/>
      <c r="FGZ218" s="348"/>
      <c r="FHA218" s="348"/>
      <c r="FHB218" s="348"/>
      <c r="FHC218" s="348"/>
      <c r="FHD218" s="348"/>
      <c r="FHE218" s="348"/>
      <c r="FHF218" s="348"/>
      <c r="FHG218" s="348"/>
      <c r="FHH218" s="348"/>
      <c r="FHI218" s="348"/>
      <c r="FHJ218" s="348"/>
      <c r="FHK218" s="348"/>
      <c r="FHL218" s="348"/>
      <c r="FHM218" s="348"/>
      <c r="FHN218" s="348"/>
      <c r="FHO218" s="348"/>
      <c r="FHP218" s="348"/>
      <c r="FHQ218" s="348"/>
      <c r="FHR218" s="348"/>
      <c r="FHS218" s="348"/>
      <c r="FHT218" s="348"/>
      <c r="FHU218" s="348"/>
      <c r="FHV218" s="348"/>
      <c r="FHW218" s="348"/>
      <c r="FHX218" s="348"/>
      <c r="FHY218" s="348"/>
      <c r="FHZ218" s="348"/>
      <c r="FIA218" s="348"/>
      <c r="FIB218" s="348"/>
      <c r="FIC218" s="348"/>
      <c r="FID218" s="348"/>
      <c r="FIE218" s="348"/>
      <c r="FIF218" s="348"/>
      <c r="FIG218" s="348"/>
      <c r="FIH218" s="348"/>
      <c r="FII218" s="348"/>
      <c r="FIJ218" s="348"/>
      <c r="FIK218" s="348"/>
      <c r="FIL218" s="348"/>
      <c r="FIM218" s="348"/>
      <c r="FIN218" s="348"/>
      <c r="FIO218" s="348"/>
      <c r="FIP218" s="348"/>
      <c r="FIQ218" s="348"/>
      <c r="FIR218" s="348"/>
      <c r="FIS218" s="348"/>
      <c r="FIT218" s="348"/>
      <c r="FIU218" s="348"/>
      <c r="FIV218" s="348"/>
      <c r="FIW218" s="348"/>
      <c r="FIX218" s="348"/>
      <c r="FIY218" s="348"/>
      <c r="FIZ218" s="348"/>
      <c r="FJA218" s="348"/>
      <c r="FJB218" s="348"/>
      <c r="FJC218" s="348"/>
      <c r="FJD218" s="348"/>
      <c r="FJE218" s="348"/>
      <c r="FJF218" s="348"/>
      <c r="FJG218" s="348"/>
      <c r="FJH218" s="348"/>
      <c r="FJI218" s="348"/>
      <c r="FJJ218" s="348"/>
      <c r="FJK218" s="348"/>
      <c r="FJL218" s="348"/>
      <c r="FJM218" s="348"/>
      <c r="FJN218" s="348"/>
      <c r="FJO218" s="348"/>
      <c r="FJP218" s="348"/>
      <c r="FJQ218" s="348"/>
      <c r="FJR218" s="348"/>
      <c r="FJS218" s="348"/>
      <c r="FJT218" s="348"/>
      <c r="FJU218" s="348"/>
      <c r="FJV218" s="348"/>
      <c r="FJW218" s="348"/>
      <c r="FJX218" s="348"/>
      <c r="FJY218" s="348"/>
      <c r="FJZ218" s="348"/>
      <c r="FKA218" s="348"/>
      <c r="FKB218" s="348"/>
      <c r="FKC218" s="348"/>
      <c r="FKD218" s="348"/>
      <c r="FKE218" s="348"/>
      <c r="FKF218" s="348"/>
      <c r="FKG218" s="348"/>
      <c r="FKH218" s="348"/>
      <c r="FKI218" s="348"/>
      <c r="FKJ218" s="348"/>
      <c r="FKK218" s="348"/>
      <c r="FKL218" s="348"/>
      <c r="FKM218" s="348"/>
      <c r="FKN218" s="348"/>
      <c r="FKO218" s="348"/>
      <c r="FKP218" s="348"/>
      <c r="FKQ218" s="348"/>
      <c r="FKR218" s="348"/>
      <c r="FKS218" s="348"/>
      <c r="FKT218" s="348"/>
      <c r="FKU218" s="348"/>
      <c r="FKV218" s="348"/>
      <c r="FKW218" s="348"/>
      <c r="FKX218" s="348"/>
      <c r="FKY218" s="348"/>
      <c r="FKZ218" s="348"/>
      <c r="FLA218" s="348"/>
      <c r="FLB218" s="348"/>
      <c r="FLC218" s="348"/>
      <c r="FLD218" s="348"/>
      <c r="FLE218" s="348"/>
      <c r="FLF218" s="348"/>
      <c r="FLG218" s="348"/>
      <c r="FLH218" s="348"/>
      <c r="FLI218" s="348"/>
      <c r="FLJ218" s="348"/>
      <c r="FLK218" s="348"/>
      <c r="FLL218" s="348"/>
      <c r="FLM218" s="348"/>
      <c r="FLN218" s="348"/>
      <c r="FLO218" s="348"/>
      <c r="FLP218" s="348"/>
      <c r="FLQ218" s="348"/>
      <c r="FLR218" s="348"/>
      <c r="FLS218" s="348"/>
      <c r="FLT218" s="348"/>
      <c r="FLU218" s="348"/>
      <c r="FLV218" s="348"/>
      <c r="FLW218" s="348"/>
      <c r="FLX218" s="348"/>
      <c r="FLY218" s="348"/>
      <c r="FLZ218" s="348"/>
      <c r="FMA218" s="348"/>
      <c r="FMB218" s="348"/>
      <c r="FMC218" s="348"/>
      <c r="FMD218" s="348"/>
      <c r="FME218" s="348"/>
      <c r="FMF218" s="348"/>
      <c r="FMG218" s="348"/>
      <c r="FMH218" s="348"/>
      <c r="FMI218" s="348"/>
      <c r="FMJ218" s="348"/>
      <c r="FMK218" s="348"/>
      <c r="FML218" s="348"/>
      <c r="FMM218" s="348"/>
      <c r="FMN218" s="348"/>
      <c r="FMO218" s="348"/>
      <c r="FMP218" s="348"/>
      <c r="FMQ218" s="348"/>
      <c r="FMR218" s="348"/>
      <c r="FMS218" s="348"/>
      <c r="FMT218" s="348"/>
      <c r="FMU218" s="348"/>
      <c r="FMV218" s="348"/>
      <c r="FMW218" s="348"/>
      <c r="FMX218" s="348"/>
      <c r="FMY218" s="348"/>
      <c r="FMZ218" s="348"/>
      <c r="FNA218" s="348"/>
      <c r="FNB218" s="348"/>
      <c r="FNC218" s="348"/>
      <c r="FND218" s="348"/>
      <c r="FNE218" s="348"/>
      <c r="FNF218" s="348"/>
      <c r="FNG218" s="348"/>
      <c r="FNH218" s="348"/>
      <c r="FNI218" s="348"/>
      <c r="FNJ218" s="348"/>
      <c r="FNK218" s="348"/>
      <c r="FNL218" s="348"/>
      <c r="FNM218" s="348"/>
      <c r="FNN218" s="348"/>
      <c r="FNO218" s="348"/>
      <c r="FNP218" s="348"/>
      <c r="FNQ218" s="348"/>
      <c r="FNR218" s="348"/>
      <c r="FNS218" s="348"/>
      <c r="FNT218" s="348"/>
      <c r="FNU218" s="348"/>
      <c r="FNV218" s="348"/>
      <c r="FNW218" s="348"/>
      <c r="FNX218" s="348"/>
      <c r="FNY218" s="348"/>
      <c r="FNZ218" s="348"/>
      <c r="FOA218" s="348"/>
      <c r="FOB218" s="348"/>
      <c r="FOC218" s="348"/>
      <c r="FOD218" s="348"/>
      <c r="FOE218" s="348"/>
      <c r="FOF218" s="348"/>
      <c r="FOG218" s="348"/>
      <c r="FOH218" s="348"/>
      <c r="FOI218" s="348"/>
      <c r="FOJ218" s="348"/>
      <c r="FOK218" s="348"/>
      <c r="FOL218" s="348"/>
      <c r="FOM218" s="348"/>
      <c r="FON218" s="348"/>
      <c r="FOO218" s="348"/>
      <c r="FOP218" s="348"/>
      <c r="FOQ218" s="348"/>
      <c r="FOR218" s="348"/>
      <c r="FOS218" s="348"/>
      <c r="FOT218" s="348"/>
      <c r="FOU218" s="348"/>
      <c r="FOV218" s="348"/>
      <c r="FOW218" s="348"/>
      <c r="FOX218" s="348"/>
      <c r="FOY218" s="348"/>
      <c r="FOZ218" s="348"/>
      <c r="FPA218" s="348"/>
      <c r="FPB218" s="348"/>
      <c r="FPC218" s="348"/>
      <c r="FPD218" s="348"/>
      <c r="FPE218" s="348"/>
      <c r="FPF218" s="348"/>
      <c r="FPG218" s="348"/>
      <c r="FPH218" s="348"/>
      <c r="FPI218" s="348"/>
      <c r="FPJ218" s="348"/>
      <c r="FPK218" s="348"/>
      <c r="FPL218" s="348"/>
      <c r="FPM218" s="348"/>
      <c r="FPN218" s="348"/>
      <c r="FPO218" s="348"/>
      <c r="FPP218" s="348"/>
      <c r="FPQ218" s="348"/>
      <c r="FPR218" s="348"/>
      <c r="FPS218" s="348"/>
      <c r="FPT218" s="348"/>
      <c r="FPU218" s="348"/>
      <c r="FPV218" s="348"/>
      <c r="FPW218" s="348"/>
      <c r="FPX218" s="348"/>
      <c r="FPY218" s="348"/>
      <c r="FPZ218" s="348"/>
      <c r="FQA218" s="348"/>
      <c r="FQB218" s="348"/>
      <c r="FQC218" s="348"/>
      <c r="FQD218" s="348"/>
      <c r="FQE218" s="348"/>
      <c r="FQF218" s="348"/>
      <c r="FQG218" s="348"/>
      <c r="FQH218" s="348"/>
      <c r="FQI218" s="348"/>
      <c r="FQJ218" s="348"/>
      <c r="FQK218" s="348"/>
      <c r="FQL218" s="348"/>
      <c r="FQM218" s="348"/>
      <c r="FQN218" s="348"/>
      <c r="FQO218" s="348"/>
      <c r="FQP218" s="348"/>
      <c r="FQQ218" s="348"/>
      <c r="FQR218" s="348"/>
      <c r="FQS218" s="348"/>
      <c r="FQT218" s="348"/>
      <c r="FQU218" s="348"/>
      <c r="FQV218" s="348"/>
      <c r="FQW218" s="348"/>
      <c r="FQX218" s="348"/>
      <c r="FQY218" s="348"/>
      <c r="FQZ218" s="348"/>
      <c r="FRA218" s="348"/>
      <c r="FRB218" s="348"/>
      <c r="FRC218" s="348"/>
      <c r="FRD218" s="348"/>
      <c r="FRE218" s="348"/>
      <c r="FRF218" s="348"/>
      <c r="FRG218" s="348"/>
      <c r="FRH218" s="348"/>
      <c r="FRI218" s="348"/>
      <c r="FRJ218" s="348"/>
      <c r="FRK218" s="348"/>
      <c r="FRL218" s="348"/>
      <c r="FRM218" s="348"/>
      <c r="FRN218" s="348"/>
      <c r="FRO218" s="348"/>
      <c r="FRP218" s="348"/>
      <c r="FRQ218" s="348"/>
      <c r="FRR218" s="348"/>
      <c r="FRS218" s="348"/>
      <c r="FRT218" s="348"/>
      <c r="FRU218" s="348"/>
      <c r="FRV218" s="348"/>
      <c r="FRW218" s="348"/>
      <c r="FRX218" s="348"/>
      <c r="FRY218" s="348"/>
      <c r="FRZ218" s="348"/>
      <c r="FSA218" s="348"/>
      <c r="FSB218" s="348"/>
      <c r="FSC218" s="348"/>
      <c r="FSD218" s="348"/>
      <c r="FSE218" s="348"/>
      <c r="FSF218" s="348"/>
      <c r="FSG218" s="348"/>
      <c r="FSH218" s="348"/>
      <c r="FSI218" s="348"/>
      <c r="FSJ218" s="348"/>
      <c r="FSK218" s="348"/>
      <c r="FSL218" s="348"/>
      <c r="FSM218" s="348"/>
      <c r="FSN218" s="348"/>
      <c r="FSO218" s="348"/>
      <c r="FSP218" s="348"/>
      <c r="FSQ218" s="348"/>
      <c r="FSR218" s="348"/>
      <c r="FSS218" s="348"/>
      <c r="FST218" s="348"/>
      <c r="FSU218" s="348"/>
      <c r="FSV218" s="348"/>
      <c r="FSW218" s="348"/>
      <c r="FSX218" s="348"/>
      <c r="FSY218" s="348"/>
      <c r="FSZ218" s="348"/>
      <c r="FTA218" s="348"/>
      <c r="FTB218" s="348"/>
      <c r="FTC218" s="348"/>
      <c r="FTD218" s="348"/>
      <c r="FTE218" s="348"/>
      <c r="FTF218" s="348"/>
      <c r="FTG218" s="348"/>
      <c r="FTH218" s="348"/>
      <c r="FTI218" s="348"/>
      <c r="FTJ218" s="348"/>
      <c r="FTK218" s="348"/>
      <c r="FTL218" s="348"/>
      <c r="FTM218" s="348"/>
      <c r="FTN218" s="348"/>
      <c r="FTO218" s="348"/>
      <c r="FTP218" s="348"/>
      <c r="FTQ218" s="348"/>
      <c r="FTR218" s="348"/>
      <c r="FTS218" s="348"/>
      <c r="FTT218" s="348"/>
      <c r="FTU218" s="348"/>
      <c r="FTV218" s="348"/>
      <c r="FTW218" s="348"/>
      <c r="FTX218" s="348"/>
      <c r="FTY218" s="348"/>
      <c r="FTZ218" s="348"/>
      <c r="FUA218" s="348"/>
      <c r="FUB218" s="348"/>
      <c r="FUC218" s="348"/>
      <c r="FUD218" s="348"/>
      <c r="FUE218" s="348"/>
      <c r="FUF218" s="348"/>
      <c r="FUG218" s="348"/>
      <c r="FUH218" s="348"/>
      <c r="FUI218" s="348"/>
      <c r="FUJ218" s="348"/>
      <c r="FUK218" s="348"/>
      <c r="FUL218" s="348"/>
      <c r="FUM218" s="348"/>
      <c r="FUN218" s="348"/>
      <c r="FUO218" s="348"/>
      <c r="FUP218" s="348"/>
      <c r="FUQ218" s="348"/>
      <c r="FUR218" s="348"/>
      <c r="FUS218" s="348"/>
      <c r="FUT218" s="348"/>
      <c r="FUU218" s="348"/>
      <c r="FUV218" s="348"/>
      <c r="FUW218" s="348"/>
      <c r="FUX218" s="348"/>
      <c r="FUY218" s="348"/>
      <c r="FUZ218" s="348"/>
      <c r="FVA218" s="348"/>
      <c r="FVB218" s="348"/>
      <c r="FVC218" s="348"/>
      <c r="FVD218" s="348"/>
      <c r="FVE218" s="348"/>
      <c r="FVF218" s="348"/>
      <c r="FVG218" s="348"/>
      <c r="FVH218" s="348"/>
      <c r="FVI218" s="348"/>
      <c r="FVJ218" s="348"/>
      <c r="FVK218" s="348"/>
      <c r="FVL218" s="348"/>
      <c r="FVM218" s="348"/>
      <c r="FVN218" s="348"/>
      <c r="FVO218" s="348"/>
      <c r="FVP218" s="348"/>
      <c r="FVQ218" s="348"/>
      <c r="FVR218" s="348"/>
      <c r="FVS218" s="348"/>
      <c r="FVT218" s="348"/>
      <c r="FVU218" s="348"/>
      <c r="FVV218" s="348"/>
      <c r="FVW218" s="348"/>
      <c r="FVX218" s="348"/>
      <c r="FVY218" s="348"/>
      <c r="FVZ218" s="348"/>
      <c r="FWA218" s="348"/>
      <c r="FWB218" s="348"/>
      <c r="FWC218" s="348"/>
      <c r="FWD218" s="348"/>
      <c r="FWE218" s="348"/>
      <c r="FWF218" s="348"/>
      <c r="FWG218" s="348"/>
      <c r="FWH218" s="348"/>
      <c r="FWI218" s="348"/>
      <c r="FWJ218" s="348"/>
      <c r="FWK218" s="348"/>
      <c r="FWL218" s="348"/>
      <c r="FWM218" s="348"/>
      <c r="FWN218" s="348"/>
      <c r="FWO218" s="348"/>
      <c r="FWP218" s="348"/>
      <c r="FWQ218" s="348"/>
      <c r="FWR218" s="348"/>
      <c r="FWS218" s="348"/>
      <c r="FWT218" s="348"/>
      <c r="FWU218" s="348"/>
      <c r="FWV218" s="348"/>
      <c r="FWW218" s="348"/>
      <c r="FWX218" s="348"/>
      <c r="FWY218" s="348"/>
      <c r="FWZ218" s="348"/>
      <c r="FXA218" s="348"/>
      <c r="FXB218" s="348"/>
      <c r="FXC218" s="348"/>
      <c r="FXD218" s="348"/>
      <c r="FXE218" s="348"/>
      <c r="FXF218" s="348"/>
      <c r="FXG218" s="348"/>
      <c r="FXH218" s="348"/>
      <c r="FXI218" s="348"/>
      <c r="FXJ218" s="348"/>
      <c r="FXK218" s="348"/>
      <c r="FXL218" s="348"/>
      <c r="FXM218" s="348"/>
      <c r="FXN218" s="348"/>
      <c r="FXO218" s="348"/>
      <c r="FXP218" s="348"/>
      <c r="FXQ218" s="348"/>
      <c r="FXR218" s="348"/>
      <c r="FXS218" s="348"/>
      <c r="FXT218" s="348"/>
      <c r="FXU218" s="348"/>
      <c r="FXV218" s="348"/>
      <c r="FXW218" s="348"/>
      <c r="FXX218" s="348"/>
      <c r="FXY218" s="348"/>
      <c r="FXZ218" s="348"/>
      <c r="FYA218" s="348"/>
      <c r="FYB218" s="348"/>
      <c r="FYC218" s="348"/>
      <c r="FYD218" s="348"/>
      <c r="FYE218" s="348"/>
      <c r="FYF218" s="348"/>
      <c r="FYG218" s="348"/>
      <c r="FYH218" s="348"/>
      <c r="FYI218" s="348"/>
      <c r="FYJ218" s="348"/>
      <c r="FYK218" s="348"/>
      <c r="FYL218" s="348"/>
      <c r="FYM218" s="348"/>
      <c r="FYN218" s="348"/>
      <c r="FYO218" s="348"/>
      <c r="FYP218" s="348"/>
      <c r="FYQ218" s="348"/>
      <c r="FYR218" s="348"/>
      <c r="FYS218" s="348"/>
      <c r="FYT218" s="348"/>
      <c r="FYU218" s="348"/>
      <c r="FYV218" s="348"/>
      <c r="FYW218" s="348"/>
      <c r="FYX218" s="348"/>
      <c r="FYY218" s="348"/>
      <c r="FYZ218" s="348"/>
      <c r="FZA218" s="348"/>
      <c r="FZB218" s="348"/>
      <c r="FZC218" s="348"/>
      <c r="FZD218" s="348"/>
      <c r="FZE218" s="348"/>
      <c r="FZF218" s="348"/>
      <c r="FZG218" s="348"/>
      <c r="FZH218" s="348"/>
      <c r="FZI218" s="348"/>
      <c r="FZJ218" s="348"/>
      <c r="FZK218" s="348"/>
      <c r="FZL218" s="348"/>
      <c r="FZM218" s="348"/>
      <c r="FZN218" s="348"/>
      <c r="FZO218" s="348"/>
      <c r="FZP218" s="348"/>
      <c r="FZQ218" s="348"/>
      <c r="FZR218" s="348"/>
      <c r="FZS218" s="348"/>
      <c r="FZT218" s="348"/>
      <c r="FZU218" s="348"/>
      <c r="FZV218" s="348"/>
      <c r="FZW218" s="348"/>
      <c r="FZX218" s="348"/>
      <c r="FZY218" s="348"/>
      <c r="FZZ218" s="348"/>
      <c r="GAA218" s="348"/>
      <c r="GAB218" s="348"/>
      <c r="GAC218" s="348"/>
      <c r="GAD218" s="348"/>
      <c r="GAE218" s="348"/>
      <c r="GAF218" s="348"/>
      <c r="GAG218" s="348"/>
      <c r="GAH218" s="348"/>
      <c r="GAI218" s="348"/>
      <c r="GAJ218" s="348"/>
      <c r="GAK218" s="348"/>
      <c r="GAL218" s="348"/>
      <c r="GAM218" s="348"/>
      <c r="GAN218" s="348"/>
      <c r="GAO218" s="348"/>
      <c r="GAP218" s="348"/>
      <c r="GAQ218" s="348"/>
      <c r="GAR218" s="348"/>
      <c r="GAS218" s="348"/>
      <c r="GAT218" s="348"/>
      <c r="GAU218" s="348"/>
      <c r="GAV218" s="348"/>
      <c r="GAW218" s="348"/>
      <c r="GAX218" s="348"/>
      <c r="GAY218" s="348"/>
      <c r="GAZ218" s="348"/>
      <c r="GBA218" s="348"/>
      <c r="GBB218" s="348"/>
      <c r="GBC218" s="348"/>
      <c r="GBD218" s="348"/>
      <c r="GBE218" s="348"/>
      <c r="GBF218" s="348"/>
      <c r="GBG218" s="348"/>
      <c r="GBH218" s="348"/>
      <c r="GBI218" s="348"/>
      <c r="GBJ218" s="348"/>
      <c r="GBK218" s="348"/>
      <c r="GBL218" s="348"/>
      <c r="GBM218" s="348"/>
      <c r="GBN218" s="348"/>
      <c r="GBO218" s="348"/>
      <c r="GBP218" s="348"/>
      <c r="GBQ218" s="348"/>
      <c r="GBR218" s="348"/>
      <c r="GBS218" s="348"/>
      <c r="GBT218" s="348"/>
      <c r="GBU218" s="348"/>
      <c r="GBV218" s="348"/>
      <c r="GBW218" s="348"/>
      <c r="GBX218" s="348"/>
      <c r="GBY218" s="348"/>
      <c r="GBZ218" s="348"/>
      <c r="GCA218" s="348"/>
      <c r="GCB218" s="348"/>
      <c r="GCC218" s="348"/>
      <c r="GCD218" s="348"/>
      <c r="GCE218" s="348"/>
      <c r="GCF218" s="348"/>
      <c r="GCG218" s="348"/>
      <c r="GCH218" s="348"/>
      <c r="GCI218" s="348"/>
      <c r="GCJ218" s="348"/>
      <c r="GCK218" s="348"/>
      <c r="GCL218" s="348"/>
      <c r="GCM218" s="348"/>
      <c r="GCN218" s="348"/>
      <c r="GCO218" s="348"/>
      <c r="GCP218" s="348"/>
      <c r="GCQ218" s="348"/>
      <c r="GCR218" s="348"/>
      <c r="GCS218" s="348"/>
      <c r="GCT218" s="348"/>
      <c r="GCU218" s="348"/>
      <c r="GCV218" s="348"/>
      <c r="GCW218" s="348"/>
      <c r="GCX218" s="348"/>
      <c r="GCY218" s="348"/>
      <c r="GCZ218" s="348"/>
      <c r="GDA218" s="348"/>
      <c r="GDB218" s="348"/>
      <c r="GDC218" s="348"/>
      <c r="GDD218" s="348"/>
      <c r="GDE218" s="348"/>
      <c r="GDF218" s="348"/>
      <c r="GDG218" s="348"/>
      <c r="GDH218" s="348"/>
      <c r="GDI218" s="348"/>
      <c r="GDJ218" s="348"/>
      <c r="GDK218" s="348"/>
      <c r="GDL218" s="348"/>
      <c r="GDM218" s="348"/>
      <c r="GDN218" s="348"/>
      <c r="GDO218" s="348"/>
      <c r="GDP218" s="348"/>
      <c r="GDQ218" s="348"/>
      <c r="GDR218" s="348"/>
      <c r="GDS218" s="348"/>
      <c r="GDT218" s="348"/>
      <c r="GDU218" s="348"/>
      <c r="GDV218" s="348"/>
      <c r="GDW218" s="348"/>
      <c r="GDX218" s="348"/>
      <c r="GDY218" s="348"/>
      <c r="GDZ218" s="348"/>
      <c r="GEA218" s="348"/>
      <c r="GEB218" s="348"/>
      <c r="GEC218" s="348"/>
      <c r="GED218" s="348"/>
      <c r="GEE218" s="348"/>
      <c r="GEF218" s="348"/>
      <c r="GEG218" s="348"/>
      <c r="GEH218" s="348"/>
      <c r="GEI218" s="348"/>
      <c r="GEJ218" s="348"/>
      <c r="GEK218" s="348"/>
      <c r="GEL218" s="348"/>
      <c r="GEM218" s="348"/>
      <c r="GEN218" s="348"/>
      <c r="GEO218" s="348"/>
      <c r="GEP218" s="348"/>
      <c r="GEQ218" s="348"/>
      <c r="GER218" s="348"/>
      <c r="GES218" s="348"/>
      <c r="GET218" s="348"/>
      <c r="GEU218" s="348"/>
      <c r="GEV218" s="348"/>
      <c r="GEW218" s="348"/>
      <c r="GEX218" s="348"/>
      <c r="GEY218" s="348"/>
      <c r="GEZ218" s="348"/>
      <c r="GFA218" s="348"/>
      <c r="GFB218" s="348"/>
      <c r="GFC218" s="348"/>
      <c r="GFD218" s="348"/>
      <c r="GFE218" s="348"/>
      <c r="GFF218" s="348"/>
      <c r="GFG218" s="348"/>
      <c r="GFH218" s="348"/>
      <c r="GFI218" s="348"/>
      <c r="GFJ218" s="348"/>
      <c r="GFK218" s="348"/>
      <c r="GFL218" s="348"/>
      <c r="GFM218" s="348"/>
      <c r="GFN218" s="348"/>
      <c r="GFO218" s="348"/>
      <c r="GFP218" s="348"/>
      <c r="GFQ218" s="348"/>
      <c r="GFR218" s="348"/>
      <c r="GFS218" s="348"/>
      <c r="GFT218" s="348"/>
      <c r="GFU218" s="348"/>
      <c r="GFV218" s="348"/>
      <c r="GFW218" s="348"/>
      <c r="GFX218" s="348"/>
      <c r="GFY218" s="348"/>
      <c r="GFZ218" s="348"/>
      <c r="GGA218" s="348"/>
      <c r="GGB218" s="348"/>
      <c r="GGC218" s="348"/>
      <c r="GGD218" s="348"/>
      <c r="GGE218" s="348"/>
      <c r="GGF218" s="348"/>
      <c r="GGG218" s="348"/>
      <c r="GGH218" s="348"/>
      <c r="GGI218" s="348"/>
      <c r="GGJ218" s="348"/>
      <c r="GGK218" s="348"/>
      <c r="GGL218" s="348"/>
      <c r="GGM218" s="348"/>
      <c r="GGN218" s="348"/>
      <c r="GGO218" s="348"/>
      <c r="GGP218" s="348"/>
      <c r="GGQ218" s="348"/>
      <c r="GGR218" s="348"/>
      <c r="GGS218" s="348"/>
      <c r="GGT218" s="348"/>
      <c r="GGU218" s="348"/>
      <c r="GGV218" s="348"/>
      <c r="GGW218" s="348"/>
      <c r="GGX218" s="348"/>
      <c r="GGY218" s="348"/>
      <c r="GGZ218" s="348"/>
      <c r="GHA218" s="348"/>
      <c r="GHB218" s="348"/>
      <c r="GHC218" s="348"/>
      <c r="GHD218" s="348"/>
      <c r="GHE218" s="348"/>
      <c r="GHF218" s="348"/>
      <c r="GHG218" s="348"/>
      <c r="GHH218" s="348"/>
      <c r="GHI218" s="348"/>
      <c r="GHJ218" s="348"/>
      <c r="GHK218" s="348"/>
      <c r="GHL218" s="348"/>
      <c r="GHM218" s="348"/>
      <c r="GHN218" s="348"/>
      <c r="GHO218" s="348"/>
      <c r="GHP218" s="348"/>
      <c r="GHQ218" s="348"/>
      <c r="GHR218" s="348"/>
      <c r="GHS218" s="348"/>
      <c r="GHT218" s="348"/>
      <c r="GHU218" s="348"/>
      <c r="GHV218" s="348"/>
      <c r="GHW218" s="348"/>
      <c r="GHX218" s="348"/>
      <c r="GHY218" s="348"/>
      <c r="GHZ218" s="348"/>
      <c r="GIA218" s="348"/>
      <c r="GIB218" s="348"/>
      <c r="GIC218" s="348"/>
      <c r="GID218" s="348"/>
      <c r="GIE218" s="348"/>
      <c r="GIF218" s="348"/>
      <c r="GIG218" s="348"/>
      <c r="GIH218" s="348"/>
      <c r="GII218" s="348"/>
      <c r="GIJ218" s="348"/>
      <c r="GIK218" s="348"/>
      <c r="GIL218" s="348"/>
      <c r="GIM218" s="348"/>
      <c r="GIN218" s="348"/>
      <c r="GIO218" s="348"/>
      <c r="GIP218" s="348"/>
      <c r="GIQ218" s="348"/>
      <c r="GIR218" s="348"/>
      <c r="GIS218" s="348"/>
      <c r="GIT218" s="348"/>
      <c r="GIU218" s="348"/>
      <c r="GIV218" s="348"/>
      <c r="GIW218" s="348"/>
      <c r="GIX218" s="348"/>
      <c r="GIY218" s="348"/>
      <c r="GIZ218" s="348"/>
      <c r="GJA218" s="348"/>
      <c r="GJB218" s="348"/>
      <c r="GJC218" s="348"/>
      <c r="GJD218" s="348"/>
      <c r="GJE218" s="348"/>
      <c r="GJF218" s="348"/>
      <c r="GJG218" s="348"/>
      <c r="GJH218" s="348"/>
      <c r="GJI218" s="348"/>
      <c r="GJJ218" s="348"/>
      <c r="GJK218" s="348"/>
      <c r="GJL218" s="348"/>
      <c r="GJM218" s="348"/>
      <c r="GJN218" s="348"/>
      <c r="GJO218" s="348"/>
      <c r="GJP218" s="348"/>
      <c r="GJQ218" s="348"/>
      <c r="GJR218" s="348"/>
      <c r="GJS218" s="348"/>
      <c r="GJT218" s="348"/>
      <c r="GJU218" s="348"/>
      <c r="GJV218" s="348"/>
      <c r="GJW218" s="348"/>
      <c r="GJX218" s="348"/>
      <c r="GJY218" s="348"/>
      <c r="GJZ218" s="348"/>
      <c r="GKA218" s="348"/>
      <c r="GKB218" s="348"/>
      <c r="GKC218" s="348"/>
      <c r="GKD218" s="348"/>
      <c r="GKE218" s="348"/>
      <c r="GKF218" s="348"/>
      <c r="GKG218" s="348"/>
      <c r="GKH218" s="348"/>
      <c r="GKI218" s="348"/>
      <c r="GKJ218" s="348"/>
      <c r="GKK218" s="348"/>
      <c r="GKL218" s="348"/>
      <c r="GKM218" s="348"/>
      <c r="GKN218" s="348"/>
      <c r="GKO218" s="348"/>
      <c r="GKP218" s="348"/>
      <c r="GKQ218" s="348"/>
      <c r="GKR218" s="348"/>
      <c r="GKS218" s="348"/>
      <c r="GKT218" s="348"/>
      <c r="GKU218" s="348"/>
      <c r="GKV218" s="348"/>
      <c r="GKW218" s="348"/>
      <c r="GKX218" s="348"/>
      <c r="GKY218" s="348"/>
      <c r="GKZ218" s="348"/>
      <c r="GLA218" s="348"/>
      <c r="GLB218" s="348"/>
      <c r="GLC218" s="348"/>
      <c r="GLD218" s="348"/>
      <c r="GLE218" s="348"/>
      <c r="GLF218" s="348"/>
      <c r="GLG218" s="348"/>
      <c r="GLH218" s="348"/>
      <c r="GLI218" s="348"/>
      <c r="GLJ218" s="348"/>
      <c r="GLK218" s="348"/>
      <c r="GLL218" s="348"/>
      <c r="GLM218" s="348"/>
      <c r="GLN218" s="348"/>
      <c r="GLO218" s="348"/>
      <c r="GLP218" s="348"/>
      <c r="GLQ218" s="348"/>
      <c r="GLR218" s="348"/>
      <c r="GLS218" s="348"/>
      <c r="GLT218" s="348"/>
      <c r="GLU218" s="348"/>
      <c r="GLV218" s="348"/>
      <c r="GLW218" s="348"/>
      <c r="GLX218" s="348"/>
      <c r="GLY218" s="348"/>
      <c r="GLZ218" s="348"/>
      <c r="GMA218" s="348"/>
      <c r="GMB218" s="348"/>
      <c r="GMC218" s="348"/>
      <c r="GMD218" s="348"/>
      <c r="GME218" s="348"/>
      <c r="GMF218" s="348"/>
      <c r="GMG218" s="348"/>
      <c r="GMH218" s="348"/>
      <c r="GMI218" s="348"/>
      <c r="GMJ218" s="348"/>
      <c r="GMK218" s="348"/>
      <c r="GML218" s="348"/>
      <c r="GMM218" s="348"/>
      <c r="GMN218" s="348"/>
      <c r="GMO218" s="348"/>
      <c r="GMP218" s="348"/>
      <c r="GMQ218" s="348"/>
      <c r="GMR218" s="348"/>
      <c r="GMS218" s="348"/>
      <c r="GMT218" s="348"/>
      <c r="GMU218" s="348"/>
      <c r="GMV218" s="348"/>
      <c r="GMW218" s="348"/>
      <c r="GMX218" s="348"/>
      <c r="GMY218" s="348"/>
      <c r="GMZ218" s="348"/>
      <c r="GNA218" s="348"/>
      <c r="GNB218" s="348"/>
      <c r="GNC218" s="348"/>
      <c r="GND218" s="348"/>
      <c r="GNE218" s="348"/>
      <c r="GNF218" s="348"/>
      <c r="GNG218" s="348"/>
      <c r="GNH218" s="348"/>
      <c r="GNI218" s="348"/>
      <c r="GNJ218" s="348"/>
      <c r="GNK218" s="348"/>
      <c r="GNL218" s="348"/>
      <c r="GNM218" s="348"/>
      <c r="GNN218" s="348"/>
      <c r="GNO218" s="348"/>
      <c r="GNP218" s="348"/>
      <c r="GNQ218" s="348"/>
      <c r="GNR218" s="348"/>
      <c r="GNS218" s="348"/>
      <c r="GNT218" s="348"/>
      <c r="GNU218" s="348"/>
      <c r="GNV218" s="348"/>
      <c r="GNW218" s="348"/>
      <c r="GNX218" s="348"/>
      <c r="GNY218" s="348"/>
      <c r="GNZ218" s="348"/>
      <c r="GOA218" s="348"/>
      <c r="GOB218" s="348"/>
      <c r="GOC218" s="348"/>
      <c r="GOD218" s="348"/>
      <c r="GOE218" s="348"/>
      <c r="GOF218" s="348"/>
      <c r="GOG218" s="348"/>
      <c r="GOH218" s="348"/>
      <c r="GOI218" s="348"/>
      <c r="GOJ218" s="348"/>
      <c r="GOK218" s="348"/>
      <c r="GOL218" s="348"/>
      <c r="GOM218" s="348"/>
      <c r="GON218" s="348"/>
      <c r="GOO218" s="348"/>
      <c r="GOP218" s="348"/>
      <c r="GOQ218" s="348"/>
      <c r="GOR218" s="348"/>
      <c r="GOS218" s="348"/>
      <c r="GOT218" s="348"/>
      <c r="GOU218" s="348"/>
      <c r="GOV218" s="348"/>
      <c r="GOW218" s="348"/>
      <c r="GOX218" s="348"/>
      <c r="GOY218" s="348"/>
      <c r="GOZ218" s="348"/>
      <c r="GPA218" s="348"/>
      <c r="GPB218" s="348"/>
      <c r="GPC218" s="348"/>
      <c r="GPD218" s="348"/>
      <c r="GPE218" s="348"/>
      <c r="GPF218" s="348"/>
      <c r="GPG218" s="348"/>
      <c r="GPH218" s="348"/>
      <c r="GPI218" s="348"/>
      <c r="GPJ218" s="348"/>
      <c r="GPK218" s="348"/>
      <c r="GPL218" s="348"/>
      <c r="GPM218" s="348"/>
      <c r="GPN218" s="348"/>
      <c r="GPO218" s="348"/>
      <c r="GPP218" s="348"/>
      <c r="GPQ218" s="348"/>
      <c r="GPR218" s="348"/>
      <c r="GPS218" s="348"/>
      <c r="GPT218" s="348"/>
      <c r="GPU218" s="348"/>
      <c r="GPV218" s="348"/>
      <c r="GPW218" s="348"/>
      <c r="GPX218" s="348"/>
      <c r="GPY218" s="348"/>
      <c r="GPZ218" s="348"/>
      <c r="GQA218" s="348"/>
      <c r="GQB218" s="348"/>
      <c r="GQC218" s="348"/>
      <c r="GQD218" s="348"/>
      <c r="GQE218" s="348"/>
      <c r="GQF218" s="348"/>
      <c r="GQG218" s="348"/>
      <c r="GQH218" s="348"/>
      <c r="GQI218" s="348"/>
      <c r="GQJ218" s="348"/>
      <c r="GQK218" s="348"/>
      <c r="GQL218" s="348"/>
      <c r="GQM218" s="348"/>
      <c r="GQN218" s="348"/>
      <c r="GQO218" s="348"/>
      <c r="GQP218" s="348"/>
      <c r="GQQ218" s="348"/>
      <c r="GQR218" s="348"/>
      <c r="GQS218" s="348"/>
      <c r="GQT218" s="348"/>
      <c r="GQU218" s="348"/>
      <c r="GQV218" s="348"/>
      <c r="GQW218" s="348"/>
      <c r="GQX218" s="348"/>
      <c r="GQY218" s="348"/>
      <c r="GQZ218" s="348"/>
      <c r="GRA218" s="348"/>
      <c r="GRB218" s="348"/>
      <c r="GRC218" s="348"/>
      <c r="GRD218" s="348"/>
      <c r="GRE218" s="348"/>
      <c r="GRF218" s="348"/>
      <c r="GRG218" s="348"/>
      <c r="GRH218" s="348"/>
      <c r="GRI218" s="348"/>
      <c r="GRJ218" s="348"/>
      <c r="GRK218" s="348"/>
      <c r="GRL218" s="348"/>
      <c r="GRM218" s="348"/>
      <c r="GRN218" s="348"/>
      <c r="GRO218" s="348"/>
      <c r="GRP218" s="348"/>
      <c r="GRQ218" s="348"/>
      <c r="GRR218" s="348"/>
      <c r="GRS218" s="348"/>
      <c r="GRT218" s="348"/>
      <c r="GRU218" s="348"/>
      <c r="GRV218" s="348"/>
      <c r="GRW218" s="348"/>
      <c r="GRX218" s="348"/>
      <c r="GRY218" s="348"/>
      <c r="GRZ218" s="348"/>
      <c r="GSA218" s="348"/>
      <c r="GSB218" s="348"/>
      <c r="GSC218" s="348"/>
      <c r="GSD218" s="348"/>
      <c r="GSE218" s="348"/>
      <c r="GSF218" s="348"/>
      <c r="GSG218" s="348"/>
      <c r="GSH218" s="348"/>
      <c r="GSI218" s="348"/>
      <c r="GSJ218" s="348"/>
      <c r="GSK218" s="348"/>
      <c r="GSL218" s="348"/>
      <c r="GSM218" s="348"/>
      <c r="GSN218" s="348"/>
      <c r="GSO218" s="348"/>
      <c r="GSP218" s="348"/>
      <c r="GSQ218" s="348"/>
      <c r="GSR218" s="348"/>
      <c r="GSS218" s="348"/>
      <c r="GST218" s="348"/>
      <c r="GSU218" s="348"/>
      <c r="GSV218" s="348"/>
      <c r="GSW218" s="348"/>
      <c r="GSX218" s="348"/>
      <c r="GSY218" s="348"/>
      <c r="GSZ218" s="348"/>
      <c r="GTA218" s="348"/>
      <c r="GTB218" s="348"/>
      <c r="GTC218" s="348"/>
      <c r="GTD218" s="348"/>
      <c r="GTE218" s="348"/>
      <c r="GTF218" s="348"/>
      <c r="GTG218" s="348"/>
      <c r="GTH218" s="348"/>
      <c r="GTI218" s="348"/>
      <c r="GTJ218" s="348"/>
      <c r="GTK218" s="348"/>
      <c r="GTL218" s="348"/>
      <c r="GTM218" s="348"/>
      <c r="GTN218" s="348"/>
      <c r="GTO218" s="348"/>
      <c r="GTP218" s="348"/>
      <c r="GTQ218" s="348"/>
      <c r="GTR218" s="348"/>
      <c r="GTS218" s="348"/>
      <c r="GTT218" s="348"/>
      <c r="GTU218" s="348"/>
      <c r="GTV218" s="348"/>
      <c r="GTW218" s="348"/>
      <c r="GTX218" s="348"/>
      <c r="GTY218" s="348"/>
      <c r="GTZ218" s="348"/>
      <c r="GUA218" s="348"/>
      <c r="GUB218" s="348"/>
      <c r="GUC218" s="348"/>
      <c r="GUD218" s="348"/>
      <c r="GUE218" s="348"/>
      <c r="GUF218" s="348"/>
      <c r="GUG218" s="348"/>
      <c r="GUH218" s="348"/>
      <c r="GUI218" s="348"/>
      <c r="GUJ218" s="348"/>
      <c r="GUK218" s="348"/>
      <c r="GUL218" s="348"/>
      <c r="GUM218" s="348"/>
      <c r="GUN218" s="348"/>
      <c r="GUO218" s="348"/>
      <c r="GUP218" s="348"/>
      <c r="GUQ218" s="348"/>
      <c r="GUR218" s="348"/>
      <c r="GUS218" s="348"/>
      <c r="GUT218" s="348"/>
      <c r="GUU218" s="348"/>
      <c r="GUV218" s="348"/>
      <c r="GUW218" s="348"/>
      <c r="GUX218" s="348"/>
      <c r="GUY218" s="348"/>
      <c r="GUZ218" s="348"/>
      <c r="GVA218" s="348"/>
      <c r="GVB218" s="348"/>
      <c r="GVC218" s="348"/>
      <c r="GVD218" s="348"/>
      <c r="GVE218" s="348"/>
      <c r="GVF218" s="348"/>
      <c r="GVG218" s="348"/>
      <c r="GVH218" s="348"/>
      <c r="GVI218" s="348"/>
      <c r="GVJ218" s="348"/>
      <c r="GVK218" s="348"/>
      <c r="GVL218" s="348"/>
      <c r="GVM218" s="348"/>
      <c r="GVN218" s="348"/>
      <c r="GVO218" s="348"/>
      <c r="GVP218" s="348"/>
      <c r="GVQ218" s="348"/>
      <c r="GVR218" s="348"/>
      <c r="GVS218" s="348"/>
      <c r="GVT218" s="348"/>
      <c r="GVU218" s="348"/>
      <c r="GVV218" s="348"/>
      <c r="GVW218" s="348"/>
      <c r="GVX218" s="348"/>
      <c r="GVY218" s="348"/>
      <c r="GVZ218" s="348"/>
      <c r="GWA218" s="348"/>
      <c r="GWB218" s="348"/>
      <c r="GWC218" s="348"/>
      <c r="GWD218" s="348"/>
      <c r="GWE218" s="348"/>
      <c r="GWF218" s="348"/>
      <c r="GWG218" s="348"/>
      <c r="GWH218" s="348"/>
      <c r="GWI218" s="348"/>
      <c r="GWJ218" s="348"/>
      <c r="GWK218" s="348"/>
      <c r="GWL218" s="348"/>
      <c r="GWM218" s="348"/>
      <c r="GWN218" s="348"/>
      <c r="GWO218" s="348"/>
      <c r="GWP218" s="348"/>
      <c r="GWQ218" s="348"/>
      <c r="GWR218" s="348"/>
      <c r="GWS218" s="348"/>
      <c r="GWT218" s="348"/>
      <c r="GWU218" s="348"/>
      <c r="GWV218" s="348"/>
      <c r="GWW218" s="348"/>
      <c r="GWX218" s="348"/>
      <c r="GWY218" s="348"/>
      <c r="GWZ218" s="348"/>
      <c r="GXA218" s="348"/>
      <c r="GXB218" s="348"/>
      <c r="GXC218" s="348"/>
      <c r="GXD218" s="348"/>
      <c r="GXE218" s="348"/>
      <c r="GXF218" s="348"/>
      <c r="GXG218" s="348"/>
      <c r="GXH218" s="348"/>
      <c r="GXI218" s="348"/>
      <c r="GXJ218" s="348"/>
      <c r="GXK218" s="348"/>
      <c r="GXL218" s="348"/>
      <c r="GXM218" s="348"/>
      <c r="GXN218" s="348"/>
      <c r="GXO218" s="348"/>
      <c r="GXP218" s="348"/>
      <c r="GXQ218" s="348"/>
      <c r="GXR218" s="348"/>
      <c r="GXS218" s="348"/>
      <c r="GXT218" s="348"/>
      <c r="GXU218" s="348"/>
      <c r="GXV218" s="348"/>
      <c r="GXW218" s="348"/>
      <c r="GXX218" s="348"/>
      <c r="GXY218" s="348"/>
      <c r="GXZ218" s="348"/>
      <c r="GYA218" s="348"/>
      <c r="GYB218" s="348"/>
      <c r="GYC218" s="348"/>
      <c r="GYD218" s="348"/>
      <c r="GYE218" s="348"/>
      <c r="GYF218" s="348"/>
      <c r="GYG218" s="348"/>
      <c r="GYH218" s="348"/>
      <c r="GYI218" s="348"/>
      <c r="GYJ218" s="348"/>
      <c r="GYK218" s="348"/>
      <c r="GYL218" s="348"/>
      <c r="GYM218" s="348"/>
      <c r="GYN218" s="348"/>
      <c r="GYO218" s="348"/>
      <c r="GYP218" s="348"/>
      <c r="GYQ218" s="348"/>
      <c r="GYR218" s="348"/>
      <c r="GYS218" s="348"/>
      <c r="GYT218" s="348"/>
      <c r="GYU218" s="348"/>
      <c r="GYV218" s="348"/>
      <c r="GYW218" s="348"/>
      <c r="GYX218" s="348"/>
      <c r="GYY218" s="348"/>
      <c r="GYZ218" s="348"/>
      <c r="GZA218" s="348"/>
      <c r="GZB218" s="348"/>
      <c r="GZC218" s="348"/>
      <c r="GZD218" s="348"/>
      <c r="GZE218" s="348"/>
      <c r="GZF218" s="348"/>
      <c r="GZG218" s="348"/>
      <c r="GZH218" s="348"/>
      <c r="GZI218" s="348"/>
      <c r="GZJ218" s="348"/>
      <c r="GZK218" s="348"/>
      <c r="GZL218" s="348"/>
      <c r="GZM218" s="348"/>
      <c r="GZN218" s="348"/>
      <c r="GZO218" s="348"/>
      <c r="GZP218" s="348"/>
      <c r="GZQ218" s="348"/>
      <c r="GZR218" s="348"/>
      <c r="GZS218" s="348"/>
      <c r="GZT218" s="348"/>
      <c r="GZU218" s="348"/>
      <c r="GZV218" s="348"/>
      <c r="GZW218" s="348"/>
      <c r="GZX218" s="348"/>
      <c r="GZY218" s="348"/>
      <c r="GZZ218" s="348"/>
      <c r="HAA218" s="348"/>
      <c r="HAB218" s="348"/>
      <c r="HAC218" s="348"/>
      <c r="HAD218" s="348"/>
      <c r="HAE218" s="348"/>
      <c r="HAF218" s="348"/>
      <c r="HAG218" s="348"/>
      <c r="HAH218" s="348"/>
      <c r="HAI218" s="348"/>
      <c r="HAJ218" s="348"/>
      <c r="HAK218" s="348"/>
      <c r="HAL218" s="348"/>
      <c r="HAM218" s="348"/>
      <c r="HAN218" s="348"/>
      <c r="HAO218" s="348"/>
      <c r="HAP218" s="348"/>
      <c r="HAQ218" s="348"/>
      <c r="HAR218" s="348"/>
      <c r="HAS218" s="348"/>
      <c r="HAT218" s="348"/>
      <c r="HAU218" s="348"/>
      <c r="HAV218" s="348"/>
      <c r="HAW218" s="348"/>
      <c r="HAX218" s="348"/>
      <c r="HAY218" s="348"/>
      <c r="HAZ218" s="348"/>
      <c r="HBA218" s="348"/>
      <c r="HBB218" s="348"/>
      <c r="HBC218" s="348"/>
      <c r="HBD218" s="348"/>
      <c r="HBE218" s="348"/>
      <c r="HBF218" s="348"/>
      <c r="HBG218" s="348"/>
      <c r="HBH218" s="348"/>
      <c r="HBI218" s="348"/>
      <c r="HBJ218" s="348"/>
      <c r="HBK218" s="348"/>
      <c r="HBL218" s="348"/>
      <c r="HBM218" s="348"/>
      <c r="HBN218" s="348"/>
      <c r="HBO218" s="348"/>
      <c r="HBP218" s="348"/>
      <c r="HBQ218" s="348"/>
      <c r="HBR218" s="348"/>
      <c r="HBS218" s="348"/>
      <c r="HBT218" s="348"/>
      <c r="HBU218" s="348"/>
      <c r="HBV218" s="348"/>
      <c r="HBW218" s="348"/>
      <c r="HBX218" s="348"/>
      <c r="HBY218" s="348"/>
      <c r="HBZ218" s="348"/>
      <c r="HCA218" s="348"/>
      <c r="HCB218" s="348"/>
      <c r="HCC218" s="348"/>
      <c r="HCD218" s="348"/>
      <c r="HCE218" s="348"/>
      <c r="HCF218" s="348"/>
      <c r="HCG218" s="348"/>
      <c r="HCH218" s="348"/>
      <c r="HCI218" s="348"/>
      <c r="HCJ218" s="348"/>
      <c r="HCK218" s="348"/>
      <c r="HCL218" s="348"/>
      <c r="HCM218" s="348"/>
      <c r="HCN218" s="348"/>
      <c r="HCO218" s="348"/>
      <c r="HCP218" s="348"/>
      <c r="HCQ218" s="348"/>
      <c r="HCR218" s="348"/>
      <c r="HCS218" s="348"/>
      <c r="HCT218" s="348"/>
      <c r="HCU218" s="348"/>
      <c r="HCV218" s="348"/>
      <c r="HCW218" s="348"/>
      <c r="HCX218" s="348"/>
      <c r="HCY218" s="348"/>
      <c r="HCZ218" s="348"/>
      <c r="HDA218" s="348"/>
      <c r="HDB218" s="348"/>
      <c r="HDC218" s="348"/>
      <c r="HDD218" s="348"/>
      <c r="HDE218" s="348"/>
      <c r="HDF218" s="348"/>
      <c r="HDG218" s="348"/>
      <c r="HDH218" s="348"/>
      <c r="HDI218" s="348"/>
      <c r="HDJ218" s="348"/>
      <c r="HDK218" s="348"/>
      <c r="HDL218" s="348"/>
      <c r="HDM218" s="348"/>
      <c r="HDN218" s="348"/>
      <c r="HDO218" s="348"/>
      <c r="HDP218" s="348"/>
      <c r="HDQ218" s="348"/>
      <c r="HDR218" s="348"/>
      <c r="HDS218" s="348"/>
      <c r="HDT218" s="348"/>
      <c r="HDU218" s="348"/>
      <c r="HDV218" s="348"/>
      <c r="HDW218" s="348"/>
      <c r="HDX218" s="348"/>
      <c r="HDY218" s="348"/>
      <c r="HDZ218" s="348"/>
      <c r="HEA218" s="348"/>
      <c r="HEB218" s="348"/>
      <c r="HEC218" s="348"/>
      <c r="HED218" s="348"/>
      <c r="HEE218" s="348"/>
      <c r="HEF218" s="348"/>
      <c r="HEG218" s="348"/>
      <c r="HEH218" s="348"/>
      <c r="HEI218" s="348"/>
      <c r="HEJ218" s="348"/>
      <c r="HEK218" s="348"/>
      <c r="HEL218" s="348"/>
      <c r="HEM218" s="348"/>
      <c r="HEN218" s="348"/>
      <c r="HEO218" s="348"/>
      <c r="HEP218" s="348"/>
      <c r="HEQ218" s="348"/>
      <c r="HER218" s="348"/>
      <c r="HES218" s="348"/>
      <c r="HET218" s="348"/>
      <c r="HEU218" s="348"/>
      <c r="HEV218" s="348"/>
      <c r="HEW218" s="348"/>
      <c r="HEX218" s="348"/>
      <c r="HEY218" s="348"/>
      <c r="HEZ218" s="348"/>
      <c r="HFA218" s="348"/>
      <c r="HFB218" s="348"/>
      <c r="HFC218" s="348"/>
      <c r="HFD218" s="348"/>
      <c r="HFE218" s="348"/>
      <c r="HFF218" s="348"/>
      <c r="HFG218" s="348"/>
      <c r="HFH218" s="348"/>
      <c r="HFI218" s="348"/>
      <c r="HFJ218" s="348"/>
      <c r="HFK218" s="348"/>
      <c r="HFL218" s="348"/>
      <c r="HFM218" s="348"/>
      <c r="HFN218" s="348"/>
      <c r="HFO218" s="348"/>
      <c r="HFP218" s="348"/>
      <c r="HFQ218" s="348"/>
      <c r="HFR218" s="348"/>
      <c r="HFS218" s="348"/>
      <c r="HFT218" s="348"/>
      <c r="HFU218" s="348"/>
      <c r="HFV218" s="348"/>
      <c r="HFW218" s="348"/>
      <c r="HFX218" s="348"/>
      <c r="HFY218" s="348"/>
      <c r="HFZ218" s="348"/>
      <c r="HGA218" s="348"/>
      <c r="HGB218" s="348"/>
      <c r="HGC218" s="348"/>
      <c r="HGD218" s="348"/>
      <c r="HGE218" s="348"/>
      <c r="HGF218" s="348"/>
      <c r="HGG218" s="348"/>
      <c r="HGH218" s="348"/>
      <c r="HGI218" s="348"/>
      <c r="HGJ218" s="348"/>
      <c r="HGK218" s="348"/>
      <c r="HGL218" s="348"/>
      <c r="HGM218" s="348"/>
      <c r="HGN218" s="348"/>
      <c r="HGO218" s="348"/>
      <c r="HGP218" s="348"/>
      <c r="HGQ218" s="348"/>
      <c r="HGR218" s="348"/>
      <c r="HGS218" s="348"/>
      <c r="HGT218" s="348"/>
      <c r="HGU218" s="348"/>
      <c r="HGV218" s="348"/>
      <c r="HGW218" s="348"/>
      <c r="HGX218" s="348"/>
      <c r="HGY218" s="348"/>
      <c r="HGZ218" s="348"/>
      <c r="HHA218" s="348"/>
      <c r="HHB218" s="348"/>
      <c r="HHC218" s="348"/>
      <c r="HHD218" s="348"/>
      <c r="HHE218" s="348"/>
      <c r="HHF218" s="348"/>
      <c r="HHG218" s="348"/>
      <c r="HHH218" s="348"/>
      <c r="HHI218" s="348"/>
      <c r="HHJ218" s="348"/>
      <c r="HHK218" s="348"/>
      <c r="HHL218" s="348"/>
      <c r="HHM218" s="348"/>
      <c r="HHN218" s="348"/>
      <c r="HHO218" s="348"/>
      <c r="HHP218" s="348"/>
      <c r="HHQ218" s="348"/>
      <c r="HHR218" s="348"/>
      <c r="HHS218" s="348"/>
      <c r="HHT218" s="348"/>
      <c r="HHU218" s="348"/>
      <c r="HHV218" s="348"/>
      <c r="HHW218" s="348"/>
      <c r="HHX218" s="348"/>
      <c r="HHY218" s="348"/>
      <c r="HHZ218" s="348"/>
      <c r="HIA218" s="348"/>
      <c r="HIB218" s="348"/>
      <c r="HIC218" s="348"/>
      <c r="HID218" s="348"/>
      <c r="HIE218" s="348"/>
      <c r="HIF218" s="348"/>
      <c r="HIG218" s="348"/>
      <c r="HIH218" s="348"/>
      <c r="HII218" s="348"/>
      <c r="HIJ218" s="348"/>
      <c r="HIK218" s="348"/>
      <c r="HIL218" s="348"/>
      <c r="HIM218" s="348"/>
      <c r="HIN218" s="348"/>
      <c r="HIO218" s="348"/>
      <c r="HIP218" s="348"/>
      <c r="HIQ218" s="348"/>
      <c r="HIR218" s="348"/>
      <c r="HIS218" s="348"/>
      <c r="HIT218" s="348"/>
      <c r="HIU218" s="348"/>
      <c r="HIV218" s="348"/>
      <c r="HIW218" s="348"/>
      <c r="HIX218" s="348"/>
      <c r="HIY218" s="348"/>
      <c r="HIZ218" s="348"/>
      <c r="HJA218" s="348"/>
      <c r="HJB218" s="348"/>
      <c r="HJC218" s="348"/>
      <c r="HJD218" s="348"/>
      <c r="HJE218" s="348"/>
      <c r="HJF218" s="348"/>
      <c r="HJG218" s="348"/>
      <c r="HJH218" s="348"/>
      <c r="HJI218" s="348"/>
      <c r="HJJ218" s="348"/>
      <c r="HJK218" s="348"/>
      <c r="HJL218" s="348"/>
      <c r="HJM218" s="348"/>
      <c r="HJN218" s="348"/>
      <c r="HJO218" s="348"/>
      <c r="HJP218" s="348"/>
      <c r="HJQ218" s="348"/>
      <c r="HJR218" s="348"/>
      <c r="HJS218" s="348"/>
      <c r="HJT218" s="348"/>
      <c r="HJU218" s="348"/>
      <c r="HJV218" s="348"/>
      <c r="HJW218" s="348"/>
      <c r="HJX218" s="348"/>
      <c r="HJY218" s="348"/>
      <c r="HJZ218" s="348"/>
      <c r="HKA218" s="348"/>
      <c r="HKB218" s="348"/>
      <c r="HKC218" s="348"/>
      <c r="HKD218" s="348"/>
      <c r="HKE218" s="348"/>
      <c r="HKF218" s="348"/>
      <c r="HKG218" s="348"/>
      <c r="HKH218" s="348"/>
      <c r="HKI218" s="348"/>
      <c r="HKJ218" s="348"/>
      <c r="HKK218" s="348"/>
      <c r="HKL218" s="348"/>
      <c r="HKM218" s="348"/>
      <c r="HKN218" s="348"/>
      <c r="HKO218" s="348"/>
      <c r="HKP218" s="348"/>
      <c r="HKQ218" s="348"/>
      <c r="HKR218" s="348"/>
      <c r="HKS218" s="348"/>
      <c r="HKT218" s="348"/>
      <c r="HKU218" s="348"/>
      <c r="HKV218" s="348"/>
      <c r="HKW218" s="348"/>
      <c r="HKX218" s="348"/>
      <c r="HKY218" s="348"/>
      <c r="HKZ218" s="348"/>
      <c r="HLA218" s="348"/>
      <c r="HLB218" s="348"/>
      <c r="HLC218" s="348"/>
      <c r="HLD218" s="348"/>
      <c r="HLE218" s="348"/>
      <c r="HLF218" s="348"/>
      <c r="HLG218" s="348"/>
      <c r="HLH218" s="348"/>
      <c r="HLI218" s="348"/>
      <c r="HLJ218" s="348"/>
      <c r="HLK218" s="348"/>
      <c r="HLL218" s="348"/>
      <c r="HLM218" s="348"/>
      <c r="HLN218" s="348"/>
      <c r="HLO218" s="348"/>
      <c r="HLP218" s="348"/>
      <c r="HLQ218" s="348"/>
      <c r="HLR218" s="348"/>
      <c r="HLS218" s="348"/>
      <c r="HLT218" s="348"/>
      <c r="HLU218" s="348"/>
      <c r="HLV218" s="348"/>
      <c r="HLW218" s="348"/>
      <c r="HLX218" s="348"/>
      <c r="HLY218" s="348"/>
      <c r="HLZ218" s="348"/>
      <c r="HMA218" s="348"/>
      <c r="HMB218" s="348"/>
      <c r="HMC218" s="348"/>
      <c r="HMD218" s="348"/>
      <c r="HME218" s="348"/>
      <c r="HMF218" s="348"/>
      <c r="HMG218" s="348"/>
      <c r="HMH218" s="348"/>
      <c r="HMI218" s="348"/>
      <c r="HMJ218" s="348"/>
      <c r="HMK218" s="348"/>
      <c r="HML218" s="348"/>
      <c r="HMM218" s="348"/>
      <c r="HMN218" s="348"/>
      <c r="HMO218" s="348"/>
      <c r="HMP218" s="348"/>
      <c r="HMQ218" s="348"/>
      <c r="HMR218" s="348"/>
      <c r="HMS218" s="348"/>
      <c r="HMT218" s="348"/>
      <c r="HMU218" s="348"/>
      <c r="HMV218" s="348"/>
      <c r="HMW218" s="348"/>
      <c r="HMX218" s="348"/>
      <c r="HMY218" s="348"/>
      <c r="HMZ218" s="348"/>
      <c r="HNA218" s="348"/>
      <c r="HNB218" s="348"/>
      <c r="HNC218" s="348"/>
      <c r="HND218" s="348"/>
      <c r="HNE218" s="348"/>
      <c r="HNF218" s="348"/>
      <c r="HNG218" s="348"/>
      <c r="HNH218" s="348"/>
      <c r="HNI218" s="348"/>
      <c r="HNJ218" s="348"/>
      <c r="HNK218" s="348"/>
      <c r="HNL218" s="348"/>
      <c r="HNM218" s="348"/>
      <c r="HNN218" s="348"/>
      <c r="HNO218" s="348"/>
      <c r="HNP218" s="348"/>
      <c r="HNQ218" s="348"/>
      <c r="HNR218" s="348"/>
      <c r="HNS218" s="348"/>
      <c r="HNT218" s="348"/>
      <c r="HNU218" s="348"/>
      <c r="HNV218" s="348"/>
      <c r="HNW218" s="348"/>
      <c r="HNX218" s="348"/>
      <c r="HNY218" s="348"/>
      <c r="HNZ218" s="348"/>
      <c r="HOA218" s="348"/>
      <c r="HOB218" s="348"/>
      <c r="HOC218" s="348"/>
      <c r="HOD218" s="348"/>
      <c r="HOE218" s="348"/>
      <c r="HOF218" s="348"/>
      <c r="HOG218" s="348"/>
      <c r="HOH218" s="348"/>
      <c r="HOI218" s="348"/>
      <c r="HOJ218" s="348"/>
      <c r="HOK218" s="348"/>
      <c r="HOL218" s="348"/>
      <c r="HOM218" s="348"/>
      <c r="HON218" s="348"/>
      <c r="HOO218" s="348"/>
      <c r="HOP218" s="348"/>
      <c r="HOQ218" s="348"/>
      <c r="HOR218" s="348"/>
      <c r="HOS218" s="348"/>
      <c r="HOT218" s="348"/>
      <c r="HOU218" s="348"/>
      <c r="HOV218" s="348"/>
      <c r="HOW218" s="348"/>
      <c r="HOX218" s="348"/>
      <c r="HOY218" s="348"/>
      <c r="HOZ218" s="348"/>
      <c r="HPA218" s="348"/>
      <c r="HPB218" s="348"/>
      <c r="HPC218" s="348"/>
      <c r="HPD218" s="348"/>
      <c r="HPE218" s="348"/>
      <c r="HPF218" s="348"/>
      <c r="HPG218" s="348"/>
      <c r="HPH218" s="348"/>
      <c r="HPI218" s="348"/>
      <c r="HPJ218" s="348"/>
      <c r="HPK218" s="348"/>
      <c r="HPL218" s="348"/>
      <c r="HPM218" s="348"/>
      <c r="HPN218" s="348"/>
      <c r="HPO218" s="348"/>
      <c r="HPP218" s="348"/>
      <c r="HPQ218" s="348"/>
      <c r="HPR218" s="348"/>
      <c r="HPS218" s="348"/>
      <c r="HPT218" s="348"/>
      <c r="HPU218" s="348"/>
      <c r="HPV218" s="348"/>
      <c r="HPW218" s="348"/>
      <c r="HPX218" s="348"/>
      <c r="HPY218" s="348"/>
      <c r="HPZ218" s="348"/>
      <c r="HQA218" s="348"/>
      <c r="HQB218" s="348"/>
      <c r="HQC218" s="348"/>
      <c r="HQD218" s="348"/>
      <c r="HQE218" s="348"/>
      <c r="HQF218" s="348"/>
      <c r="HQG218" s="348"/>
      <c r="HQH218" s="348"/>
      <c r="HQI218" s="348"/>
      <c r="HQJ218" s="348"/>
      <c r="HQK218" s="348"/>
      <c r="HQL218" s="348"/>
      <c r="HQM218" s="348"/>
      <c r="HQN218" s="348"/>
      <c r="HQO218" s="348"/>
      <c r="HQP218" s="348"/>
      <c r="HQQ218" s="348"/>
      <c r="HQR218" s="348"/>
      <c r="HQS218" s="348"/>
      <c r="HQT218" s="348"/>
      <c r="HQU218" s="348"/>
      <c r="HQV218" s="348"/>
      <c r="HQW218" s="348"/>
      <c r="HQX218" s="348"/>
      <c r="HQY218" s="348"/>
      <c r="HQZ218" s="348"/>
      <c r="HRA218" s="348"/>
      <c r="HRB218" s="348"/>
      <c r="HRC218" s="348"/>
      <c r="HRD218" s="348"/>
      <c r="HRE218" s="348"/>
      <c r="HRF218" s="348"/>
      <c r="HRG218" s="348"/>
      <c r="HRH218" s="348"/>
      <c r="HRI218" s="348"/>
      <c r="HRJ218" s="348"/>
      <c r="HRK218" s="348"/>
      <c r="HRL218" s="348"/>
      <c r="HRM218" s="348"/>
      <c r="HRN218" s="348"/>
      <c r="HRO218" s="348"/>
      <c r="HRP218" s="348"/>
      <c r="HRQ218" s="348"/>
      <c r="HRR218" s="348"/>
      <c r="HRS218" s="348"/>
      <c r="HRT218" s="348"/>
      <c r="HRU218" s="348"/>
      <c r="HRV218" s="348"/>
      <c r="HRW218" s="348"/>
      <c r="HRX218" s="348"/>
      <c r="HRY218" s="348"/>
      <c r="HRZ218" s="348"/>
      <c r="HSA218" s="348"/>
      <c r="HSB218" s="348"/>
      <c r="HSC218" s="348"/>
      <c r="HSD218" s="348"/>
      <c r="HSE218" s="348"/>
      <c r="HSF218" s="348"/>
      <c r="HSG218" s="348"/>
      <c r="HSH218" s="348"/>
      <c r="HSI218" s="348"/>
      <c r="HSJ218" s="348"/>
      <c r="HSK218" s="348"/>
      <c r="HSL218" s="348"/>
      <c r="HSM218" s="348"/>
      <c r="HSN218" s="348"/>
      <c r="HSO218" s="348"/>
      <c r="HSP218" s="348"/>
      <c r="HSQ218" s="348"/>
      <c r="HSR218" s="348"/>
      <c r="HSS218" s="348"/>
      <c r="HST218" s="348"/>
      <c r="HSU218" s="348"/>
      <c r="HSV218" s="348"/>
      <c r="HSW218" s="348"/>
      <c r="HSX218" s="348"/>
      <c r="HSY218" s="348"/>
      <c r="HSZ218" s="348"/>
      <c r="HTA218" s="348"/>
      <c r="HTB218" s="348"/>
      <c r="HTC218" s="348"/>
      <c r="HTD218" s="348"/>
      <c r="HTE218" s="348"/>
      <c r="HTF218" s="348"/>
      <c r="HTG218" s="348"/>
      <c r="HTH218" s="348"/>
      <c r="HTI218" s="348"/>
      <c r="HTJ218" s="348"/>
      <c r="HTK218" s="348"/>
      <c r="HTL218" s="348"/>
      <c r="HTM218" s="348"/>
      <c r="HTN218" s="348"/>
      <c r="HTO218" s="348"/>
      <c r="HTP218" s="348"/>
      <c r="HTQ218" s="348"/>
      <c r="HTR218" s="348"/>
      <c r="HTS218" s="348"/>
      <c r="HTT218" s="348"/>
      <c r="HTU218" s="348"/>
      <c r="HTV218" s="348"/>
      <c r="HTW218" s="348"/>
      <c r="HTX218" s="348"/>
      <c r="HTY218" s="348"/>
      <c r="HTZ218" s="348"/>
      <c r="HUA218" s="348"/>
      <c r="HUB218" s="348"/>
      <c r="HUC218" s="348"/>
      <c r="HUD218" s="348"/>
      <c r="HUE218" s="348"/>
      <c r="HUF218" s="348"/>
      <c r="HUG218" s="348"/>
      <c r="HUH218" s="348"/>
      <c r="HUI218" s="348"/>
      <c r="HUJ218" s="348"/>
      <c r="HUK218" s="348"/>
      <c r="HUL218" s="348"/>
      <c r="HUM218" s="348"/>
      <c r="HUN218" s="348"/>
      <c r="HUO218" s="348"/>
      <c r="HUP218" s="348"/>
      <c r="HUQ218" s="348"/>
      <c r="HUR218" s="348"/>
      <c r="HUS218" s="348"/>
      <c r="HUT218" s="348"/>
      <c r="HUU218" s="348"/>
      <c r="HUV218" s="348"/>
      <c r="HUW218" s="348"/>
      <c r="HUX218" s="348"/>
      <c r="HUY218" s="348"/>
      <c r="HUZ218" s="348"/>
      <c r="HVA218" s="348"/>
      <c r="HVB218" s="348"/>
      <c r="HVC218" s="348"/>
      <c r="HVD218" s="348"/>
      <c r="HVE218" s="348"/>
      <c r="HVF218" s="348"/>
      <c r="HVG218" s="348"/>
      <c r="HVH218" s="348"/>
      <c r="HVI218" s="348"/>
      <c r="HVJ218" s="348"/>
      <c r="HVK218" s="348"/>
      <c r="HVL218" s="348"/>
      <c r="HVM218" s="348"/>
      <c r="HVN218" s="348"/>
      <c r="HVO218" s="348"/>
      <c r="HVP218" s="348"/>
      <c r="HVQ218" s="348"/>
      <c r="HVR218" s="348"/>
      <c r="HVS218" s="348"/>
      <c r="HVT218" s="348"/>
      <c r="HVU218" s="348"/>
      <c r="HVV218" s="348"/>
      <c r="HVW218" s="348"/>
      <c r="HVX218" s="348"/>
      <c r="HVY218" s="348"/>
      <c r="HVZ218" s="348"/>
      <c r="HWA218" s="348"/>
      <c r="HWB218" s="348"/>
      <c r="HWC218" s="348"/>
      <c r="HWD218" s="348"/>
      <c r="HWE218" s="348"/>
      <c r="HWF218" s="348"/>
      <c r="HWG218" s="348"/>
      <c r="HWH218" s="348"/>
      <c r="HWI218" s="348"/>
      <c r="HWJ218" s="348"/>
      <c r="HWK218" s="348"/>
      <c r="HWL218" s="348"/>
      <c r="HWM218" s="348"/>
      <c r="HWN218" s="348"/>
      <c r="HWO218" s="348"/>
      <c r="HWP218" s="348"/>
      <c r="HWQ218" s="348"/>
      <c r="HWR218" s="348"/>
      <c r="HWS218" s="348"/>
      <c r="HWT218" s="348"/>
      <c r="HWU218" s="348"/>
      <c r="HWV218" s="348"/>
      <c r="HWW218" s="348"/>
      <c r="HWX218" s="348"/>
      <c r="HWY218" s="348"/>
      <c r="HWZ218" s="348"/>
      <c r="HXA218" s="348"/>
      <c r="HXB218" s="348"/>
      <c r="HXC218" s="348"/>
      <c r="HXD218" s="348"/>
      <c r="HXE218" s="348"/>
      <c r="HXF218" s="348"/>
      <c r="HXG218" s="348"/>
      <c r="HXH218" s="348"/>
      <c r="HXI218" s="348"/>
      <c r="HXJ218" s="348"/>
      <c r="HXK218" s="348"/>
      <c r="HXL218" s="348"/>
      <c r="HXM218" s="348"/>
      <c r="HXN218" s="348"/>
      <c r="HXO218" s="348"/>
      <c r="HXP218" s="348"/>
      <c r="HXQ218" s="348"/>
      <c r="HXR218" s="348"/>
      <c r="HXS218" s="348"/>
      <c r="HXT218" s="348"/>
      <c r="HXU218" s="348"/>
      <c r="HXV218" s="348"/>
      <c r="HXW218" s="348"/>
      <c r="HXX218" s="348"/>
      <c r="HXY218" s="348"/>
      <c r="HXZ218" s="348"/>
      <c r="HYA218" s="348"/>
      <c r="HYB218" s="348"/>
      <c r="HYC218" s="348"/>
      <c r="HYD218" s="348"/>
      <c r="HYE218" s="348"/>
      <c r="HYF218" s="348"/>
      <c r="HYG218" s="348"/>
      <c r="HYH218" s="348"/>
      <c r="HYI218" s="348"/>
      <c r="HYJ218" s="348"/>
      <c r="HYK218" s="348"/>
      <c r="HYL218" s="348"/>
      <c r="HYM218" s="348"/>
      <c r="HYN218" s="348"/>
      <c r="HYO218" s="348"/>
      <c r="HYP218" s="348"/>
      <c r="HYQ218" s="348"/>
      <c r="HYR218" s="348"/>
      <c r="HYS218" s="348"/>
      <c r="HYT218" s="348"/>
      <c r="HYU218" s="348"/>
      <c r="HYV218" s="348"/>
      <c r="HYW218" s="348"/>
      <c r="HYX218" s="348"/>
      <c r="HYY218" s="348"/>
      <c r="HYZ218" s="348"/>
      <c r="HZA218" s="348"/>
      <c r="HZB218" s="348"/>
      <c r="HZC218" s="348"/>
      <c r="HZD218" s="348"/>
      <c r="HZE218" s="348"/>
      <c r="HZF218" s="348"/>
      <c r="HZG218" s="348"/>
      <c r="HZH218" s="348"/>
      <c r="HZI218" s="348"/>
      <c r="HZJ218" s="348"/>
      <c r="HZK218" s="348"/>
      <c r="HZL218" s="348"/>
      <c r="HZM218" s="348"/>
      <c r="HZN218" s="348"/>
      <c r="HZO218" s="348"/>
      <c r="HZP218" s="348"/>
      <c r="HZQ218" s="348"/>
      <c r="HZR218" s="348"/>
      <c r="HZS218" s="348"/>
      <c r="HZT218" s="348"/>
      <c r="HZU218" s="348"/>
      <c r="HZV218" s="348"/>
      <c r="HZW218" s="348"/>
      <c r="HZX218" s="348"/>
      <c r="HZY218" s="348"/>
      <c r="HZZ218" s="348"/>
      <c r="IAA218" s="348"/>
      <c r="IAB218" s="348"/>
      <c r="IAC218" s="348"/>
      <c r="IAD218" s="348"/>
      <c r="IAE218" s="348"/>
      <c r="IAF218" s="348"/>
      <c r="IAG218" s="348"/>
      <c r="IAH218" s="348"/>
      <c r="IAI218" s="348"/>
      <c r="IAJ218" s="348"/>
      <c r="IAK218" s="348"/>
      <c r="IAL218" s="348"/>
      <c r="IAM218" s="348"/>
      <c r="IAN218" s="348"/>
      <c r="IAO218" s="348"/>
      <c r="IAP218" s="348"/>
      <c r="IAQ218" s="348"/>
      <c r="IAR218" s="348"/>
      <c r="IAS218" s="348"/>
      <c r="IAT218" s="348"/>
      <c r="IAU218" s="348"/>
      <c r="IAV218" s="348"/>
      <c r="IAW218" s="348"/>
      <c r="IAX218" s="348"/>
      <c r="IAY218" s="348"/>
      <c r="IAZ218" s="348"/>
      <c r="IBA218" s="348"/>
      <c r="IBB218" s="348"/>
      <c r="IBC218" s="348"/>
      <c r="IBD218" s="348"/>
      <c r="IBE218" s="348"/>
      <c r="IBF218" s="348"/>
      <c r="IBG218" s="348"/>
      <c r="IBH218" s="348"/>
      <c r="IBI218" s="348"/>
      <c r="IBJ218" s="348"/>
      <c r="IBK218" s="348"/>
      <c r="IBL218" s="348"/>
      <c r="IBM218" s="348"/>
      <c r="IBN218" s="348"/>
      <c r="IBO218" s="348"/>
      <c r="IBP218" s="348"/>
      <c r="IBQ218" s="348"/>
      <c r="IBR218" s="348"/>
      <c r="IBS218" s="348"/>
      <c r="IBT218" s="348"/>
      <c r="IBU218" s="348"/>
      <c r="IBV218" s="348"/>
      <c r="IBW218" s="348"/>
      <c r="IBX218" s="348"/>
      <c r="IBY218" s="348"/>
      <c r="IBZ218" s="348"/>
      <c r="ICA218" s="348"/>
      <c r="ICB218" s="348"/>
      <c r="ICC218" s="348"/>
      <c r="ICD218" s="348"/>
      <c r="ICE218" s="348"/>
      <c r="ICF218" s="348"/>
      <c r="ICG218" s="348"/>
      <c r="ICH218" s="348"/>
      <c r="ICI218" s="348"/>
      <c r="ICJ218" s="348"/>
      <c r="ICK218" s="348"/>
      <c r="ICL218" s="348"/>
      <c r="ICM218" s="348"/>
      <c r="ICN218" s="348"/>
      <c r="ICO218" s="348"/>
      <c r="ICP218" s="348"/>
      <c r="ICQ218" s="348"/>
      <c r="ICR218" s="348"/>
      <c r="ICS218" s="348"/>
      <c r="ICT218" s="348"/>
      <c r="ICU218" s="348"/>
      <c r="ICV218" s="348"/>
      <c r="ICW218" s="348"/>
      <c r="ICX218" s="348"/>
      <c r="ICY218" s="348"/>
      <c r="ICZ218" s="348"/>
      <c r="IDA218" s="348"/>
      <c r="IDB218" s="348"/>
      <c r="IDC218" s="348"/>
      <c r="IDD218" s="348"/>
      <c r="IDE218" s="348"/>
      <c r="IDF218" s="348"/>
      <c r="IDG218" s="348"/>
      <c r="IDH218" s="348"/>
      <c r="IDI218" s="348"/>
      <c r="IDJ218" s="348"/>
      <c r="IDK218" s="348"/>
      <c r="IDL218" s="348"/>
      <c r="IDM218" s="348"/>
      <c r="IDN218" s="348"/>
      <c r="IDO218" s="348"/>
      <c r="IDP218" s="348"/>
      <c r="IDQ218" s="348"/>
      <c r="IDR218" s="348"/>
      <c r="IDS218" s="348"/>
      <c r="IDT218" s="348"/>
      <c r="IDU218" s="348"/>
      <c r="IDV218" s="348"/>
      <c r="IDW218" s="348"/>
      <c r="IDX218" s="348"/>
      <c r="IDY218" s="348"/>
      <c r="IDZ218" s="348"/>
      <c r="IEA218" s="348"/>
      <c r="IEB218" s="348"/>
      <c r="IEC218" s="348"/>
      <c r="IED218" s="348"/>
      <c r="IEE218" s="348"/>
      <c r="IEF218" s="348"/>
      <c r="IEG218" s="348"/>
      <c r="IEH218" s="348"/>
      <c r="IEI218" s="348"/>
      <c r="IEJ218" s="348"/>
      <c r="IEK218" s="348"/>
      <c r="IEL218" s="348"/>
      <c r="IEM218" s="348"/>
      <c r="IEN218" s="348"/>
      <c r="IEO218" s="348"/>
      <c r="IEP218" s="348"/>
      <c r="IEQ218" s="348"/>
      <c r="IER218" s="348"/>
      <c r="IES218" s="348"/>
      <c r="IET218" s="348"/>
      <c r="IEU218" s="348"/>
      <c r="IEV218" s="348"/>
      <c r="IEW218" s="348"/>
      <c r="IEX218" s="348"/>
      <c r="IEY218" s="348"/>
      <c r="IEZ218" s="348"/>
      <c r="IFA218" s="348"/>
      <c r="IFB218" s="348"/>
      <c r="IFC218" s="348"/>
      <c r="IFD218" s="348"/>
      <c r="IFE218" s="348"/>
      <c r="IFF218" s="348"/>
      <c r="IFG218" s="348"/>
      <c r="IFH218" s="348"/>
      <c r="IFI218" s="348"/>
      <c r="IFJ218" s="348"/>
      <c r="IFK218" s="348"/>
      <c r="IFL218" s="348"/>
      <c r="IFM218" s="348"/>
      <c r="IFN218" s="348"/>
      <c r="IFO218" s="348"/>
      <c r="IFP218" s="348"/>
      <c r="IFQ218" s="348"/>
      <c r="IFR218" s="348"/>
      <c r="IFS218" s="348"/>
      <c r="IFT218" s="348"/>
      <c r="IFU218" s="348"/>
      <c r="IFV218" s="348"/>
      <c r="IFW218" s="348"/>
      <c r="IFX218" s="348"/>
      <c r="IFY218" s="348"/>
      <c r="IFZ218" s="348"/>
      <c r="IGA218" s="348"/>
      <c r="IGB218" s="348"/>
      <c r="IGC218" s="348"/>
      <c r="IGD218" s="348"/>
      <c r="IGE218" s="348"/>
      <c r="IGF218" s="348"/>
      <c r="IGG218" s="348"/>
      <c r="IGH218" s="348"/>
      <c r="IGI218" s="348"/>
      <c r="IGJ218" s="348"/>
      <c r="IGK218" s="348"/>
      <c r="IGL218" s="348"/>
      <c r="IGM218" s="348"/>
      <c r="IGN218" s="348"/>
      <c r="IGO218" s="348"/>
      <c r="IGP218" s="348"/>
      <c r="IGQ218" s="348"/>
      <c r="IGR218" s="348"/>
      <c r="IGS218" s="348"/>
      <c r="IGT218" s="348"/>
      <c r="IGU218" s="348"/>
      <c r="IGV218" s="348"/>
      <c r="IGW218" s="348"/>
      <c r="IGX218" s="348"/>
      <c r="IGY218" s="348"/>
      <c r="IGZ218" s="348"/>
      <c r="IHA218" s="348"/>
      <c r="IHB218" s="348"/>
      <c r="IHC218" s="348"/>
      <c r="IHD218" s="348"/>
      <c r="IHE218" s="348"/>
      <c r="IHF218" s="348"/>
      <c r="IHG218" s="348"/>
      <c r="IHH218" s="348"/>
      <c r="IHI218" s="348"/>
      <c r="IHJ218" s="348"/>
      <c r="IHK218" s="348"/>
      <c r="IHL218" s="348"/>
      <c r="IHM218" s="348"/>
      <c r="IHN218" s="348"/>
      <c r="IHO218" s="348"/>
      <c r="IHP218" s="348"/>
      <c r="IHQ218" s="348"/>
      <c r="IHR218" s="348"/>
      <c r="IHS218" s="348"/>
      <c r="IHT218" s="348"/>
      <c r="IHU218" s="348"/>
      <c r="IHV218" s="348"/>
      <c r="IHW218" s="348"/>
      <c r="IHX218" s="348"/>
      <c r="IHY218" s="348"/>
      <c r="IHZ218" s="348"/>
      <c r="IIA218" s="348"/>
      <c r="IIB218" s="348"/>
      <c r="IIC218" s="348"/>
      <c r="IID218" s="348"/>
      <c r="IIE218" s="348"/>
      <c r="IIF218" s="348"/>
      <c r="IIG218" s="348"/>
      <c r="IIH218" s="348"/>
      <c r="III218" s="348"/>
      <c r="IIJ218" s="348"/>
      <c r="IIK218" s="348"/>
      <c r="IIL218" s="348"/>
      <c r="IIM218" s="348"/>
      <c r="IIN218" s="348"/>
      <c r="IIO218" s="348"/>
      <c r="IIP218" s="348"/>
      <c r="IIQ218" s="348"/>
      <c r="IIR218" s="348"/>
      <c r="IIS218" s="348"/>
      <c r="IIT218" s="348"/>
      <c r="IIU218" s="348"/>
      <c r="IIV218" s="348"/>
      <c r="IIW218" s="348"/>
      <c r="IIX218" s="348"/>
      <c r="IIY218" s="348"/>
      <c r="IIZ218" s="348"/>
      <c r="IJA218" s="348"/>
      <c r="IJB218" s="348"/>
      <c r="IJC218" s="348"/>
      <c r="IJD218" s="348"/>
      <c r="IJE218" s="348"/>
      <c r="IJF218" s="348"/>
      <c r="IJG218" s="348"/>
      <c r="IJH218" s="348"/>
      <c r="IJI218" s="348"/>
      <c r="IJJ218" s="348"/>
      <c r="IJK218" s="348"/>
      <c r="IJL218" s="348"/>
      <c r="IJM218" s="348"/>
      <c r="IJN218" s="348"/>
      <c r="IJO218" s="348"/>
      <c r="IJP218" s="348"/>
      <c r="IJQ218" s="348"/>
      <c r="IJR218" s="348"/>
      <c r="IJS218" s="348"/>
      <c r="IJT218" s="348"/>
      <c r="IJU218" s="348"/>
      <c r="IJV218" s="348"/>
      <c r="IJW218" s="348"/>
      <c r="IJX218" s="348"/>
      <c r="IJY218" s="348"/>
      <c r="IJZ218" s="348"/>
      <c r="IKA218" s="348"/>
      <c r="IKB218" s="348"/>
      <c r="IKC218" s="348"/>
      <c r="IKD218" s="348"/>
      <c r="IKE218" s="348"/>
      <c r="IKF218" s="348"/>
      <c r="IKG218" s="348"/>
      <c r="IKH218" s="348"/>
      <c r="IKI218" s="348"/>
      <c r="IKJ218" s="348"/>
      <c r="IKK218" s="348"/>
      <c r="IKL218" s="348"/>
      <c r="IKM218" s="348"/>
      <c r="IKN218" s="348"/>
      <c r="IKO218" s="348"/>
      <c r="IKP218" s="348"/>
      <c r="IKQ218" s="348"/>
      <c r="IKR218" s="348"/>
      <c r="IKS218" s="348"/>
      <c r="IKT218" s="348"/>
      <c r="IKU218" s="348"/>
      <c r="IKV218" s="348"/>
      <c r="IKW218" s="348"/>
      <c r="IKX218" s="348"/>
      <c r="IKY218" s="348"/>
      <c r="IKZ218" s="348"/>
      <c r="ILA218" s="348"/>
      <c r="ILB218" s="348"/>
      <c r="ILC218" s="348"/>
      <c r="ILD218" s="348"/>
      <c r="ILE218" s="348"/>
      <c r="ILF218" s="348"/>
      <c r="ILG218" s="348"/>
      <c r="ILH218" s="348"/>
      <c r="ILI218" s="348"/>
      <c r="ILJ218" s="348"/>
      <c r="ILK218" s="348"/>
      <c r="ILL218" s="348"/>
      <c r="ILM218" s="348"/>
      <c r="ILN218" s="348"/>
      <c r="ILO218" s="348"/>
      <c r="ILP218" s="348"/>
      <c r="ILQ218" s="348"/>
      <c r="ILR218" s="348"/>
      <c r="ILS218" s="348"/>
      <c r="ILT218" s="348"/>
      <c r="ILU218" s="348"/>
      <c r="ILV218" s="348"/>
      <c r="ILW218" s="348"/>
      <c r="ILX218" s="348"/>
      <c r="ILY218" s="348"/>
      <c r="ILZ218" s="348"/>
      <c r="IMA218" s="348"/>
      <c r="IMB218" s="348"/>
      <c r="IMC218" s="348"/>
      <c r="IMD218" s="348"/>
      <c r="IME218" s="348"/>
      <c r="IMF218" s="348"/>
      <c r="IMG218" s="348"/>
      <c r="IMH218" s="348"/>
      <c r="IMI218" s="348"/>
      <c r="IMJ218" s="348"/>
      <c r="IMK218" s="348"/>
      <c r="IML218" s="348"/>
      <c r="IMM218" s="348"/>
      <c r="IMN218" s="348"/>
      <c r="IMO218" s="348"/>
      <c r="IMP218" s="348"/>
      <c r="IMQ218" s="348"/>
      <c r="IMR218" s="348"/>
      <c r="IMS218" s="348"/>
      <c r="IMT218" s="348"/>
      <c r="IMU218" s="348"/>
      <c r="IMV218" s="348"/>
      <c r="IMW218" s="348"/>
      <c r="IMX218" s="348"/>
      <c r="IMY218" s="348"/>
      <c r="IMZ218" s="348"/>
      <c r="INA218" s="348"/>
      <c r="INB218" s="348"/>
      <c r="INC218" s="348"/>
      <c r="IND218" s="348"/>
      <c r="INE218" s="348"/>
      <c r="INF218" s="348"/>
      <c r="ING218" s="348"/>
      <c r="INH218" s="348"/>
      <c r="INI218" s="348"/>
      <c r="INJ218" s="348"/>
      <c r="INK218" s="348"/>
      <c r="INL218" s="348"/>
      <c r="INM218" s="348"/>
      <c r="INN218" s="348"/>
      <c r="INO218" s="348"/>
      <c r="INP218" s="348"/>
      <c r="INQ218" s="348"/>
      <c r="INR218" s="348"/>
      <c r="INS218" s="348"/>
      <c r="INT218" s="348"/>
      <c r="INU218" s="348"/>
      <c r="INV218" s="348"/>
      <c r="INW218" s="348"/>
      <c r="INX218" s="348"/>
      <c r="INY218" s="348"/>
      <c r="INZ218" s="348"/>
      <c r="IOA218" s="348"/>
      <c r="IOB218" s="348"/>
      <c r="IOC218" s="348"/>
      <c r="IOD218" s="348"/>
      <c r="IOE218" s="348"/>
      <c r="IOF218" s="348"/>
      <c r="IOG218" s="348"/>
      <c r="IOH218" s="348"/>
      <c r="IOI218" s="348"/>
      <c r="IOJ218" s="348"/>
      <c r="IOK218" s="348"/>
      <c r="IOL218" s="348"/>
      <c r="IOM218" s="348"/>
      <c r="ION218" s="348"/>
      <c r="IOO218" s="348"/>
      <c r="IOP218" s="348"/>
      <c r="IOQ218" s="348"/>
      <c r="IOR218" s="348"/>
      <c r="IOS218" s="348"/>
      <c r="IOT218" s="348"/>
      <c r="IOU218" s="348"/>
      <c r="IOV218" s="348"/>
      <c r="IOW218" s="348"/>
      <c r="IOX218" s="348"/>
      <c r="IOY218" s="348"/>
      <c r="IOZ218" s="348"/>
      <c r="IPA218" s="348"/>
      <c r="IPB218" s="348"/>
      <c r="IPC218" s="348"/>
      <c r="IPD218" s="348"/>
      <c r="IPE218" s="348"/>
      <c r="IPF218" s="348"/>
      <c r="IPG218" s="348"/>
      <c r="IPH218" s="348"/>
      <c r="IPI218" s="348"/>
      <c r="IPJ218" s="348"/>
      <c r="IPK218" s="348"/>
      <c r="IPL218" s="348"/>
      <c r="IPM218" s="348"/>
      <c r="IPN218" s="348"/>
      <c r="IPO218" s="348"/>
      <c r="IPP218" s="348"/>
      <c r="IPQ218" s="348"/>
      <c r="IPR218" s="348"/>
      <c r="IPS218" s="348"/>
      <c r="IPT218" s="348"/>
      <c r="IPU218" s="348"/>
      <c r="IPV218" s="348"/>
      <c r="IPW218" s="348"/>
      <c r="IPX218" s="348"/>
      <c r="IPY218" s="348"/>
      <c r="IPZ218" s="348"/>
      <c r="IQA218" s="348"/>
      <c r="IQB218" s="348"/>
      <c r="IQC218" s="348"/>
      <c r="IQD218" s="348"/>
      <c r="IQE218" s="348"/>
      <c r="IQF218" s="348"/>
      <c r="IQG218" s="348"/>
      <c r="IQH218" s="348"/>
      <c r="IQI218" s="348"/>
      <c r="IQJ218" s="348"/>
      <c r="IQK218" s="348"/>
      <c r="IQL218" s="348"/>
      <c r="IQM218" s="348"/>
      <c r="IQN218" s="348"/>
      <c r="IQO218" s="348"/>
      <c r="IQP218" s="348"/>
      <c r="IQQ218" s="348"/>
      <c r="IQR218" s="348"/>
      <c r="IQS218" s="348"/>
      <c r="IQT218" s="348"/>
      <c r="IQU218" s="348"/>
      <c r="IQV218" s="348"/>
      <c r="IQW218" s="348"/>
      <c r="IQX218" s="348"/>
      <c r="IQY218" s="348"/>
      <c r="IQZ218" s="348"/>
      <c r="IRA218" s="348"/>
      <c r="IRB218" s="348"/>
      <c r="IRC218" s="348"/>
      <c r="IRD218" s="348"/>
      <c r="IRE218" s="348"/>
      <c r="IRF218" s="348"/>
      <c r="IRG218" s="348"/>
      <c r="IRH218" s="348"/>
      <c r="IRI218" s="348"/>
      <c r="IRJ218" s="348"/>
      <c r="IRK218" s="348"/>
      <c r="IRL218" s="348"/>
      <c r="IRM218" s="348"/>
      <c r="IRN218" s="348"/>
      <c r="IRO218" s="348"/>
      <c r="IRP218" s="348"/>
      <c r="IRQ218" s="348"/>
      <c r="IRR218" s="348"/>
      <c r="IRS218" s="348"/>
      <c r="IRT218" s="348"/>
      <c r="IRU218" s="348"/>
      <c r="IRV218" s="348"/>
      <c r="IRW218" s="348"/>
      <c r="IRX218" s="348"/>
      <c r="IRY218" s="348"/>
      <c r="IRZ218" s="348"/>
      <c r="ISA218" s="348"/>
      <c r="ISB218" s="348"/>
      <c r="ISC218" s="348"/>
      <c r="ISD218" s="348"/>
      <c r="ISE218" s="348"/>
      <c r="ISF218" s="348"/>
      <c r="ISG218" s="348"/>
      <c r="ISH218" s="348"/>
      <c r="ISI218" s="348"/>
      <c r="ISJ218" s="348"/>
      <c r="ISK218" s="348"/>
      <c r="ISL218" s="348"/>
      <c r="ISM218" s="348"/>
      <c r="ISN218" s="348"/>
      <c r="ISO218" s="348"/>
      <c r="ISP218" s="348"/>
      <c r="ISQ218" s="348"/>
      <c r="ISR218" s="348"/>
      <c r="ISS218" s="348"/>
      <c r="IST218" s="348"/>
      <c r="ISU218" s="348"/>
      <c r="ISV218" s="348"/>
      <c r="ISW218" s="348"/>
      <c r="ISX218" s="348"/>
      <c r="ISY218" s="348"/>
      <c r="ISZ218" s="348"/>
      <c r="ITA218" s="348"/>
      <c r="ITB218" s="348"/>
      <c r="ITC218" s="348"/>
      <c r="ITD218" s="348"/>
      <c r="ITE218" s="348"/>
      <c r="ITF218" s="348"/>
      <c r="ITG218" s="348"/>
      <c r="ITH218" s="348"/>
      <c r="ITI218" s="348"/>
      <c r="ITJ218" s="348"/>
      <c r="ITK218" s="348"/>
      <c r="ITL218" s="348"/>
      <c r="ITM218" s="348"/>
      <c r="ITN218" s="348"/>
      <c r="ITO218" s="348"/>
      <c r="ITP218" s="348"/>
      <c r="ITQ218" s="348"/>
      <c r="ITR218" s="348"/>
      <c r="ITS218" s="348"/>
      <c r="ITT218" s="348"/>
      <c r="ITU218" s="348"/>
      <c r="ITV218" s="348"/>
      <c r="ITW218" s="348"/>
      <c r="ITX218" s="348"/>
      <c r="ITY218" s="348"/>
      <c r="ITZ218" s="348"/>
      <c r="IUA218" s="348"/>
      <c r="IUB218" s="348"/>
      <c r="IUC218" s="348"/>
      <c r="IUD218" s="348"/>
      <c r="IUE218" s="348"/>
      <c r="IUF218" s="348"/>
      <c r="IUG218" s="348"/>
      <c r="IUH218" s="348"/>
      <c r="IUI218" s="348"/>
      <c r="IUJ218" s="348"/>
      <c r="IUK218" s="348"/>
      <c r="IUL218" s="348"/>
      <c r="IUM218" s="348"/>
      <c r="IUN218" s="348"/>
      <c r="IUO218" s="348"/>
      <c r="IUP218" s="348"/>
      <c r="IUQ218" s="348"/>
      <c r="IUR218" s="348"/>
      <c r="IUS218" s="348"/>
      <c r="IUT218" s="348"/>
      <c r="IUU218" s="348"/>
      <c r="IUV218" s="348"/>
      <c r="IUW218" s="348"/>
      <c r="IUX218" s="348"/>
      <c r="IUY218" s="348"/>
      <c r="IUZ218" s="348"/>
      <c r="IVA218" s="348"/>
      <c r="IVB218" s="348"/>
      <c r="IVC218" s="348"/>
      <c r="IVD218" s="348"/>
      <c r="IVE218" s="348"/>
      <c r="IVF218" s="348"/>
      <c r="IVG218" s="348"/>
      <c r="IVH218" s="348"/>
      <c r="IVI218" s="348"/>
      <c r="IVJ218" s="348"/>
      <c r="IVK218" s="348"/>
      <c r="IVL218" s="348"/>
      <c r="IVM218" s="348"/>
      <c r="IVN218" s="348"/>
      <c r="IVO218" s="348"/>
      <c r="IVP218" s="348"/>
      <c r="IVQ218" s="348"/>
      <c r="IVR218" s="348"/>
      <c r="IVS218" s="348"/>
      <c r="IVT218" s="348"/>
      <c r="IVU218" s="348"/>
      <c r="IVV218" s="348"/>
      <c r="IVW218" s="348"/>
      <c r="IVX218" s="348"/>
      <c r="IVY218" s="348"/>
      <c r="IVZ218" s="348"/>
      <c r="IWA218" s="348"/>
      <c r="IWB218" s="348"/>
      <c r="IWC218" s="348"/>
      <c r="IWD218" s="348"/>
      <c r="IWE218" s="348"/>
      <c r="IWF218" s="348"/>
      <c r="IWG218" s="348"/>
      <c r="IWH218" s="348"/>
      <c r="IWI218" s="348"/>
      <c r="IWJ218" s="348"/>
      <c r="IWK218" s="348"/>
      <c r="IWL218" s="348"/>
      <c r="IWM218" s="348"/>
      <c r="IWN218" s="348"/>
      <c r="IWO218" s="348"/>
      <c r="IWP218" s="348"/>
      <c r="IWQ218" s="348"/>
      <c r="IWR218" s="348"/>
      <c r="IWS218" s="348"/>
      <c r="IWT218" s="348"/>
      <c r="IWU218" s="348"/>
      <c r="IWV218" s="348"/>
      <c r="IWW218" s="348"/>
      <c r="IWX218" s="348"/>
      <c r="IWY218" s="348"/>
      <c r="IWZ218" s="348"/>
      <c r="IXA218" s="348"/>
      <c r="IXB218" s="348"/>
      <c r="IXC218" s="348"/>
      <c r="IXD218" s="348"/>
      <c r="IXE218" s="348"/>
      <c r="IXF218" s="348"/>
      <c r="IXG218" s="348"/>
      <c r="IXH218" s="348"/>
      <c r="IXI218" s="348"/>
      <c r="IXJ218" s="348"/>
      <c r="IXK218" s="348"/>
      <c r="IXL218" s="348"/>
      <c r="IXM218" s="348"/>
      <c r="IXN218" s="348"/>
      <c r="IXO218" s="348"/>
      <c r="IXP218" s="348"/>
      <c r="IXQ218" s="348"/>
      <c r="IXR218" s="348"/>
      <c r="IXS218" s="348"/>
      <c r="IXT218" s="348"/>
      <c r="IXU218" s="348"/>
      <c r="IXV218" s="348"/>
      <c r="IXW218" s="348"/>
      <c r="IXX218" s="348"/>
      <c r="IXY218" s="348"/>
      <c r="IXZ218" s="348"/>
      <c r="IYA218" s="348"/>
      <c r="IYB218" s="348"/>
      <c r="IYC218" s="348"/>
      <c r="IYD218" s="348"/>
      <c r="IYE218" s="348"/>
      <c r="IYF218" s="348"/>
      <c r="IYG218" s="348"/>
      <c r="IYH218" s="348"/>
      <c r="IYI218" s="348"/>
      <c r="IYJ218" s="348"/>
      <c r="IYK218" s="348"/>
      <c r="IYL218" s="348"/>
      <c r="IYM218" s="348"/>
      <c r="IYN218" s="348"/>
      <c r="IYO218" s="348"/>
      <c r="IYP218" s="348"/>
      <c r="IYQ218" s="348"/>
      <c r="IYR218" s="348"/>
      <c r="IYS218" s="348"/>
      <c r="IYT218" s="348"/>
      <c r="IYU218" s="348"/>
      <c r="IYV218" s="348"/>
      <c r="IYW218" s="348"/>
      <c r="IYX218" s="348"/>
      <c r="IYY218" s="348"/>
      <c r="IYZ218" s="348"/>
      <c r="IZA218" s="348"/>
      <c r="IZB218" s="348"/>
      <c r="IZC218" s="348"/>
      <c r="IZD218" s="348"/>
      <c r="IZE218" s="348"/>
      <c r="IZF218" s="348"/>
      <c r="IZG218" s="348"/>
      <c r="IZH218" s="348"/>
      <c r="IZI218" s="348"/>
      <c r="IZJ218" s="348"/>
      <c r="IZK218" s="348"/>
      <c r="IZL218" s="348"/>
      <c r="IZM218" s="348"/>
      <c r="IZN218" s="348"/>
      <c r="IZO218" s="348"/>
      <c r="IZP218" s="348"/>
      <c r="IZQ218" s="348"/>
      <c r="IZR218" s="348"/>
      <c r="IZS218" s="348"/>
      <c r="IZT218" s="348"/>
      <c r="IZU218" s="348"/>
      <c r="IZV218" s="348"/>
      <c r="IZW218" s="348"/>
      <c r="IZX218" s="348"/>
      <c r="IZY218" s="348"/>
      <c r="IZZ218" s="348"/>
      <c r="JAA218" s="348"/>
      <c r="JAB218" s="348"/>
      <c r="JAC218" s="348"/>
      <c r="JAD218" s="348"/>
      <c r="JAE218" s="348"/>
      <c r="JAF218" s="348"/>
      <c r="JAG218" s="348"/>
      <c r="JAH218" s="348"/>
      <c r="JAI218" s="348"/>
      <c r="JAJ218" s="348"/>
      <c r="JAK218" s="348"/>
      <c r="JAL218" s="348"/>
      <c r="JAM218" s="348"/>
      <c r="JAN218" s="348"/>
      <c r="JAO218" s="348"/>
      <c r="JAP218" s="348"/>
      <c r="JAQ218" s="348"/>
      <c r="JAR218" s="348"/>
      <c r="JAS218" s="348"/>
      <c r="JAT218" s="348"/>
      <c r="JAU218" s="348"/>
      <c r="JAV218" s="348"/>
      <c r="JAW218" s="348"/>
      <c r="JAX218" s="348"/>
      <c r="JAY218" s="348"/>
      <c r="JAZ218" s="348"/>
      <c r="JBA218" s="348"/>
      <c r="JBB218" s="348"/>
      <c r="JBC218" s="348"/>
      <c r="JBD218" s="348"/>
      <c r="JBE218" s="348"/>
      <c r="JBF218" s="348"/>
      <c r="JBG218" s="348"/>
      <c r="JBH218" s="348"/>
      <c r="JBI218" s="348"/>
      <c r="JBJ218" s="348"/>
      <c r="JBK218" s="348"/>
      <c r="JBL218" s="348"/>
      <c r="JBM218" s="348"/>
      <c r="JBN218" s="348"/>
      <c r="JBO218" s="348"/>
      <c r="JBP218" s="348"/>
      <c r="JBQ218" s="348"/>
      <c r="JBR218" s="348"/>
      <c r="JBS218" s="348"/>
      <c r="JBT218" s="348"/>
      <c r="JBU218" s="348"/>
      <c r="JBV218" s="348"/>
      <c r="JBW218" s="348"/>
      <c r="JBX218" s="348"/>
      <c r="JBY218" s="348"/>
      <c r="JBZ218" s="348"/>
      <c r="JCA218" s="348"/>
      <c r="JCB218" s="348"/>
      <c r="JCC218" s="348"/>
      <c r="JCD218" s="348"/>
      <c r="JCE218" s="348"/>
      <c r="JCF218" s="348"/>
      <c r="JCG218" s="348"/>
      <c r="JCH218" s="348"/>
      <c r="JCI218" s="348"/>
      <c r="JCJ218" s="348"/>
      <c r="JCK218" s="348"/>
      <c r="JCL218" s="348"/>
      <c r="JCM218" s="348"/>
      <c r="JCN218" s="348"/>
      <c r="JCO218" s="348"/>
      <c r="JCP218" s="348"/>
      <c r="JCQ218" s="348"/>
      <c r="JCR218" s="348"/>
      <c r="JCS218" s="348"/>
      <c r="JCT218" s="348"/>
      <c r="JCU218" s="348"/>
      <c r="JCV218" s="348"/>
      <c r="JCW218" s="348"/>
      <c r="JCX218" s="348"/>
      <c r="JCY218" s="348"/>
      <c r="JCZ218" s="348"/>
      <c r="JDA218" s="348"/>
      <c r="JDB218" s="348"/>
      <c r="JDC218" s="348"/>
      <c r="JDD218" s="348"/>
      <c r="JDE218" s="348"/>
      <c r="JDF218" s="348"/>
      <c r="JDG218" s="348"/>
      <c r="JDH218" s="348"/>
      <c r="JDI218" s="348"/>
      <c r="JDJ218" s="348"/>
      <c r="JDK218" s="348"/>
      <c r="JDL218" s="348"/>
      <c r="JDM218" s="348"/>
      <c r="JDN218" s="348"/>
      <c r="JDO218" s="348"/>
      <c r="JDP218" s="348"/>
      <c r="JDQ218" s="348"/>
      <c r="JDR218" s="348"/>
      <c r="JDS218" s="348"/>
      <c r="JDT218" s="348"/>
      <c r="JDU218" s="348"/>
      <c r="JDV218" s="348"/>
      <c r="JDW218" s="348"/>
      <c r="JDX218" s="348"/>
      <c r="JDY218" s="348"/>
      <c r="JDZ218" s="348"/>
      <c r="JEA218" s="348"/>
      <c r="JEB218" s="348"/>
      <c r="JEC218" s="348"/>
      <c r="JED218" s="348"/>
      <c r="JEE218" s="348"/>
      <c r="JEF218" s="348"/>
      <c r="JEG218" s="348"/>
      <c r="JEH218" s="348"/>
      <c r="JEI218" s="348"/>
      <c r="JEJ218" s="348"/>
      <c r="JEK218" s="348"/>
      <c r="JEL218" s="348"/>
      <c r="JEM218" s="348"/>
      <c r="JEN218" s="348"/>
      <c r="JEO218" s="348"/>
      <c r="JEP218" s="348"/>
      <c r="JEQ218" s="348"/>
      <c r="JER218" s="348"/>
      <c r="JES218" s="348"/>
      <c r="JET218" s="348"/>
      <c r="JEU218" s="348"/>
      <c r="JEV218" s="348"/>
      <c r="JEW218" s="348"/>
      <c r="JEX218" s="348"/>
      <c r="JEY218" s="348"/>
      <c r="JEZ218" s="348"/>
      <c r="JFA218" s="348"/>
      <c r="JFB218" s="348"/>
      <c r="JFC218" s="348"/>
      <c r="JFD218" s="348"/>
      <c r="JFE218" s="348"/>
      <c r="JFF218" s="348"/>
      <c r="JFG218" s="348"/>
      <c r="JFH218" s="348"/>
      <c r="JFI218" s="348"/>
      <c r="JFJ218" s="348"/>
      <c r="JFK218" s="348"/>
      <c r="JFL218" s="348"/>
      <c r="JFM218" s="348"/>
      <c r="JFN218" s="348"/>
      <c r="JFO218" s="348"/>
      <c r="JFP218" s="348"/>
      <c r="JFQ218" s="348"/>
      <c r="JFR218" s="348"/>
      <c r="JFS218" s="348"/>
      <c r="JFT218" s="348"/>
      <c r="JFU218" s="348"/>
      <c r="JFV218" s="348"/>
      <c r="JFW218" s="348"/>
      <c r="JFX218" s="348"/>
      <c r="JFY218" s="348"/>
      <c r="JFZ218" s="348"/>
      <c r="JGA218" s="348"/>
      <c r="JGB218" s="348"/>
      <c r="JGC218" s="348"/>
      <c r="JGD218" s="348"/>
      <c r="JGE218" s="348"/>
      <c r="JGF218" s="348"/>
      <c r="JGG218" s="348"/>
      <c r="JGH218" s="348"/>
      <c r="JGI218" s="348"/>
      <c r="JGJ218" s="348"/>
      <c r="JGK218" s="348"/>
      <c r="JGL218" s="348"/>
      <c r="JGM218" s="348"/>
      <c r="JGN218" s="348"/>
      <c r="JGO218" s="348"/>
      <c r="JGP218" s="348"/>
      <c r="JGQ218" s="348"/>
      <c r="JGR218" s="348"/>
      <c r="JGS218" s="348"/>
      <c r="JGT218" s="348"/>
      <c r="JGU218" s="348"/>
      <c r="JGV218" s="348"/>
      <c r="JGW218" s="348"/>
      <c r="JGX218" s="348"/>
      <c r="JGY218" s="348"/>
      <c r="JGZ218" s="348"/>
      <c r="JHA218" s="348"/>
      <c r="JHB218" s="348"/>
      <c r="JHC218" s="348"/>
      <c r="JHD218" s="348"/>
      <c r="JHE218" s="348"/>
      <c r="JHF218" s="348"/>
      <c r="JHG218" s="348"/>
      <c r="JHH218" s="348"/>
      <c r="JHI218" s="348"/>
      <c r="JHJ218" s="348"/>
      <c r="JHK218" s="348"/>
      <c r="JHL218" s="348"/>
      <c r="JHM218" s="348"/>
      <c r="JHN218" s="348"/>
      <c r="JHO218" s="348"/>
      <c r="JHP218" s="348"/>
      <c r="JHQ218" s="348"/>
      <c r="JHR218" s="348"/>
      <c r="JHS218" s="348"/>
      <c r="JHT218" s="348"/>
      <c r="JHU218" s="348"/>
      <c r="JHV218" s="348"/>
      <c r="JHW218" s="348"/>
      <c r="JHX218" s="348"/>
      <c r="JHY218" s="348"/>
      <c r="JHZ218" s="348"/>
      <c r="JIA218" s="348"/>
      <c r="JIB218" s="348"/>
      <c r="JIC218" s="348"/>
      <c r="JID218" s="348"/>
      <c r="JIE218" s="348"/>
      <c r="JIF218" s="348"/>
      <c r="JIG218" s="348"/>
      <c r="JIH218" s="348"/>
      <c r="JII218" s="348"/>
      <c r="JIJ218" s="348"/>
      <c r="JIK218" s="348"/>
      <c r="JIL218" s="348"/>
      <c r="JIM218" s="348"/>
      <c r="JIN218" s="348"/>
      <c r="JIO218" s="348"/>
      <c r="JIP218" s="348"/>
      <c r="JIQ218" s="348"/>
      <c r="JIR218" s="348"/>
      <c r="JIS218" s="348"/>
      <c r="JIT218" s="348"/>
      <c r="JIU218" s="348"/>
      <c r="JIV218" s="348"/>
      <c r="JIW218" s="348"/>
      <c r="JIX218" s="348"/>
      <c r="JIY218" s="348"/>
      <c r="JIZ218" s="348"/>
      <c r="JJA218" s="348"/>
      <c r="JJB218" s="348"/>
      <c r="JJC218" s="348"/>
      <c r="JJD218" s="348"/>
      <c r="JJE218" s="348"/>
      <c r="JJF218" s="348"/>
      <c r="JJG218" s="348"/>
      <c r="JJH218" s="348"/>
      <c r="JJI218" s="348"/>
      <c r="JJJ218" s="348"/>
      <c r="JJK218" s="348"/>
      <c r="JJL218" s="348"/>
      <c r="JJM218" s="348"/>
      <c r="JJN218" s="348"/>
      <c r="JJO218" s="348"/>
      <c r="JJP218" s="348"/>
      <c r="JJQ218" s="348"/>
      <c r="JJR218" s="348"/>
      <c r="JJS218" s="348"/>
      <c r="JJT218" s="348"/>
      <c r="JJU218" s="348"/>
      <c r="JJV218" s="348"/>
      <c r="JJW218" s="348"/>
      <c r="JJX218" s="348"/>
      <c r="JJY218" s="348"/>
      <c r="JJZ218" s="348"/>
      <c r="JKA218" s="348"/>
      <c r="JKB218" s="348"/>
      <c r="JKC218" s="348"/>
      <c r="JKD218" s="348"/>
      <c r="JKE218" s="348"/>
      <c r="JKF218" s="348"/>
      <c r="JKG218" s="348"/>
      <c r="JKH218" s="348"/>
      <c r="JKI218" s="348"/>
      <c r="JKJ218" s="348"/>
      <c r="JKK218" s="348"/>
      <c r="JKL218" s="348"/>
      <c r="JKM218" s="348"/>
      <c r="JKN218" s="348"/>
      <c r="JKO218" s="348"/>
      <c r="JKP218" s="348"/>
      <c r="JKQ218" s="348"/>
      <c r="JKR218" s="348"/>
      <c r="JKS218" s="348"/>
      <c r="JKT218" s="348"/>
      <c r="JKU218" s="348"/>
      <c r="JKV218" s="348"/>
      <c r="JKW218" s="348"/>
      <c r="JKX218" s="348"/>
      <c r="JKY218" s="348"/>
      <c r="JKZ218" s="348"/>
      <c r="JLA218" s="348"/>
      <c r="JLB218" s="348"/>
      <c r="JLC218" s="348"/>
      <c r="JLD218" s="348"/>
      <c r="JLE218" s="348"/>
      <c r="JLF218" s="348"/>
      <c r="JLG218" s="348"/>
      <c r="JLH218" s="348"/>
      <c r="JLI218" s="348"/>
      <c r="JLJ218" s="348"/>
      <c r="JLK218" s="348"/>
      <c r="JLL218" s="348"/>
      <c r="JLM218" s="348"/>
      <c r="JLN218" s="348"/>
      <c r="JLO218" s="348"/>
      <c r="JLP218" s="348"/>
      <c r="JLQ218" s="348"/>
      <c r="JLR218" s="348"/>
      <c r="JLS218" s="348"/>
      <c r="JLT218" s="348"/>
      <c r="JLU218" s="348"/>
      <c r="JLV218" s="348"/>
      <c r="JLW218" s="348"/>
      <c r="JLX218" s="348"/>
      <c r="JLY218" s="348"/>
      <c r="JLZ218" s="348"/>
      <c r="JMA218" s="348"/>
      <c r="JMB218" s="348"/>
      <c r="JMC218" s="348"/>
      <c r="JMD218" s="348"/>
      <c r="JME218" s="348"/>
      <c r="JMF218" s="348"/>
      <c r="JMG218" s="348"/>
      <c r="JMH218" s="348"/>
      <c r="JMI218" s="348"/>
      <c r="JMJ218" s="348"/>
      <c r="JMK218" s="348"/>
      <c r="JML218" s="348"/>
      <c r="JMM218" s="348"/>
      <c r="JMN218" s="348"/>
      <c r="JMO218" s="348"/>
      <c r="JMP218" s="348"/>
      <c r="JMQ218" s="348"/>
      <c r="JMR218" s="348"/>
      <c r="JMS218" s="348"/>
      <c r="JMT218" s="348"/>
      <c r="JMU218" s="348"/>
      <c r="JMV218" s="348"/>
      <c r="JMW218" s="348"/>
      <c r="JMX218" s="348"/>
      <c r="JMY218" s="348"/>
      <c r="JMZ218" s="348"/>
      <c r="JNA218" s="348"/>
      <c r="JNB218" s="348"/>
      <c r="JNC218" s="348"/>
      <c r="JND218" s="348"/>
      <c r="JNE218" s="348"/>
      <c r="JNF218" s="348"/>
      <c r="JNG218" s="348"/>
      <c r="JNH218" s="348"/>
      <c r="JNI218" s="348"/>
      <c r="JNJ218" s="348"/>
      <c r="JNK218" s="348"/>
      <c r="JNL218" s="348"/>
      <c r="JNM218" s="348"/>
      <c r="JNN218" s="348"/>
      <c r="JNO218" s="348"/>
      <c r="JNP218" s="348"/>
      <c r="JNQ218" s="348"/>
      <c r="JNR218" s="348"/>
      <c r="JNS218" s="348"/>
      <c r="JNT218" s="348"/>
      <c r="JNU218" s="348"/>
      <c r="JNV218" s="348"/>
      <c r="JNW218" s="348"/>
      <c r="JNX218" s="348"/>
      <c r="JNY218" s="348"/>
      <c r="JNZ218" s="348"/>
      <c r="JOA218" s="348"/>
      <c r="JOB218" s="348"/>
      <c r="JOC218" s="348"/>
      <c r="JOD218" s="348"/>
      <c r="JOE218" s="348"/>
      <c r="JOF218" s="348"/>
      <c r="JOG218" s="348"/>
      <c r="JOH218" s="348"/>
      <c r="JOI218" s="348"/>
      <c r="JOJ218" s="348"/>
      <c r="JOK218" s="348"/>
      <c r="JOL218" s="348"/>
      <c r="JOM218" s="348"/>
      <c r="JON218" s="348"/>
      <c r="JOO218" s="348"/>
      <c r="JOP218" s="348"/>
      <c r="JOQ218" s="348"/>
      <c r="JOR218" s="348"/>
      <c r="JOS218" s="348"/>
      <c r="JOT218" s="348"/>
      <c r="JOU218" s="348"/>
      <c r="JOV218" s="348"/>
      <c r="JOW218" s="348"/>
      <c r="JOX218" s="348"/>
      <c r="JOY218" s="348"/>
      <c r="JOZ218" s="348"/>
      <c r="JPA218" s="348"/>
      <c r="JPB218" s="348"/>
      <c r="JPC218" s="348"/>
      <c r="JPD218" s="348"/>
      <c r="JPE218" s="348"/>
      <c r="JPF218" s="348"/>
      <c r="JPG218" s="348"/>
      <c r="JPH218" s="348"/>
      <c r="JPI218" s="348"/>
      <c r="JPJ218" s="348"/>
      <c r="JPK218" s="348"/>
      <c r="JPL218" s="348"/>
      <c r="JPM218" s="348"/>
      <c r="JPN218" s="348"/>
      <c r="JPO218" s="348"/>
      <c r="JPP218" s="348"/>
      <c r="JPQ218" s="348"/>
      <c r="JPR218" s="348"/>
      <c r="JPS218" s="348"/>
      <c r="JPT218" s="348"/>
      <c r="JPU218" s="348"/>
      <c r="JPV218" s="348"/>
      <c r="JPW218" s="348"/>
      <c r="JPX218" s="348"/>
      <c r="JPY218" s="348"/>
      <c r="JPZ218" s="348"/>
      <c r="JQA218" s="348"/>
      <c r="JQB218" s="348"/>
      <c r="JQC218" s="348"/>
      <c r="JQD218" s="348"/>
      <c r="JQE218" s="348"/>
      <c r="JQF218" s="348"/>
      <c r="JQG218" s="348"/>
      <c r="JQH218" s="348"/>
      <c r="JQI218" s="348"/>
      <c r="JQJ218" s="348"/>
      <c r="JQK218" s="348"/>
      <c r="JQL218" s="348"/>
      <c r="JQM218" s="348"/>
      <c r="JQN218" s="348"/>
      <c r="JQO218" s="348"/>
      <c r="JQP218" s="348"/>
      <c r="JQQ218" s="348"/>
      <c r="JQR218" s="348"/>
      <c r="JQS218" s="348"/>
      <c r="JQT218" s="348"/>
      <c r="JQU218" s="348"/>
      <c r="JQV218" s="348"/>
      <c r="JQW218" s="348"/>
      <c r="JQX218" s="348"/>
      <c r="JQY218" s="348"/>
      <c r="JQZ218" s="348"/>
      <c r="JRA218" s="348"/>
      <c r="JRB218" s="348"/>
      <c r="JRC218" s="348"/>
      <c r="JRD218" s="348"/>
      <c r="JRE218" s="348"/>
      <c r="JRF218" s="348"/>
      <c r="JRG218" s="348"/>
      <c r="JRH218" s="348"/>
      <c r="JRI218" s="348"/>
      <c r="JRJ218" s="348"/>
      <c r="JRK218" s="348"/>
      <c r="JRL218" s="348"/>
      <c r="JRM218" s="348"/>
      <c r="JRN218" s="348"/>
      <c r="JRO218" s="348"/>
      <c r="JRP218" s="348"/>
      <c r="JRQ218" s="348"/>
      <c r="JRR218" s="348"/>
      <c r="JRS218" s="348"/>
      <c r="JRT218" s="348"/>
      <c r="JRU218" s="348"/>
      <c r="JRV218" s="348"/>
      <c r="JRW218" s="348"/>
      <c r="JRX218" s="348"/>
      <c r="JRY218" s="348"/>
      <c r="JRZ218" s="348"/>
      <c r="JSA218" s="348"/>
      <c r="JSB218" s="348"/>
      <c r="JSC218" s="348"/>
      <c r="JSD218" s="348"/>
      <c r="JSE218" s="348"/>
      <c r="JSF218" s="348"/>
      <c r="JSG218" s="348"/>
      <c r="JSH218" s="348"/>
      <c r="JSI218" s="348"/>
      <c r="JSJ218" s="348"/>
      <c r="JSK218" s="348"/>
      <c r="JSL218" s="348"/>
      <c r="JSM218" s="348"/>
      <c r="JSN218" s="348"/>
      <c r="JSO218" s="348"/>
      <c r="JSP218" s="348"/>
      <c r="JSQ218" s="348"/>
      <c r="JSR218" s="348"/>
      <c r="JSS218" s="348"/>
      <c r="JST218" s="348"/>
      <c r="JSU218" s="348"/>
      <c r="JSV218" s="348"/>
      <c r="JSW218" s="348"/>
      <c r="JSX218" s="348"/>
      <c r="JSY218" s="348"/>
      <c r="JSZ218" s="348"/>
      <c r="JTA218" s="348"/>
      <c r="JTB218" s="348"/>
      <c r="JTC218" s="348"/>
      <c r="JTD218" s="348"/>
      <c r="JTE218" s="348"/>
      <c r="JTF218" s="348"/>
      <c r="JTG218" s="348"/>
      <c r="JTH218" s="348"/>
      <c r="JTI218" s="348"/>
      <c r="JTJ218" s="348"/>
      <c r="JTK218" s="348"/>
      <c r="JTL218" s="348"/>
      <c r="JTM218" s="348"/>
      <c r="JTN218" s="348"/>
      <c r="JTO218" s="348"/>
      <c r="JTP218" s="348"/>
      <c r="JTQ218" s="348"/>
      <c r="JTR218" s="348"/>
      <c r="JTS218" s="348"/>
      <c r="JTT218" s="348"/>
      <c r="JTU218" s="348"/>
      <c r="JTV218" s="348"/>
      <c r="JTW218" s="348"/>
      <c r="JTX218" s="348"/>
      <c r="JTY218" s="348"/>
      <c r="JTZ218" s="348"/>
      <c r="JUA218" s="348"/>
      <c r="JUB218" s="348"/>
      <c r="JUC218" s="348"/>
      <c r="JUD218" s="348"/>
      <c r="JUE218" s="348"/>
      <c r="JUF218" s="348"/>
      <c r="JUG218" s="348"/>
      <c r="JUH218" s="348"/>
      <c r="JUI218" s="348"/>
      <c r="JUJ218" s="348"/>
      <c r="JUK218" s="348"/>
      <c r="JUL218" s="348"/>
      <c r="JUM218" s="348"/>
      <c r="JUN218" s="348"/>
      <c r="JUO218" s="348"/>
      <c r="JUP218" s="348"/>
      <c r="JUQ218" s="348"/>
      <c r="JUR218" s="348"/>
      <c r="JUS218" s="348"/>
      <c r="JUT218" s="348"/>
      <c r="JUU218" s="348"/>
      <c r="JUV218" s="348"/>
      <c r="JUW218" s="348"/>
      <c r="JUX218" s="348"/>
      <c r="JUY218" s="348"/>
      <c r="JUZ218" s="348"/>
      <c r="JVA218" s="348"/>
      <c r="JVB218" s="348"/>
      <c r="JVC218" s="348"/>
      <c r="JVD218" s="348"/>
      <c r="JVE218" s="348"/>
      <c r="JVF218" s="348"/>
      <c r="JVG218" s="348"/>
      <c r="JVH218" s="348"/>
      <c r="JVI218" s="348"/>
      <c r="JVJ218" s="348"/>
      <c r="JVK218" s="348"/>
      <c r="JVL218" s="348"/>
      <c r="JVM218" s="348"/>
      <c r="JVN218" s="348"/>
      <c r="JVO218" s="348"/>
      <c r="JVP218" s="348"/>
      <c r="JVQ218" s="348"/>
      <c r="JVR218" s="348"/>
      <c r="JVS218" s="348"/>
      <c r="JVT218" s="348"/>
      <c r="JVU218" s="348"/>
      <c r="JVV218" s="348"/>
      <c r="JVW218" s="348"/>
      <c r="JVX218" s="348"/>
      <c r="JVY218" s="348"/>
      <c r="JVZ218" s="348"/>
      <c r="JWA218" s="348"/>
      <c r="JWB218" s="348"/>
      <c r="JWC218" s="348"/>
      <c r="JWD218" s="348"/>
      <c r="JWE218" s="348"/>
      <c r="JWF218" s="348"/>
      <c r="JWG218" s="348"/>
      <c r="JWH218" s="348"/>
      <c r="JWI218" s="348"/>
      <c r="JWJ218" s="348"/>
      <c r="JWK218" s="348"/>
      <c r="JWL218" s="348"/>
      <c r="JWM218" s="348"/>
      <c r="JWN218" s="348"/>
      <c r="JWO218" s="348"/>
      <c r="JWP218" s="348"/>
      <c r="JWQ218" s="348"/>
      <c r="JWR218" s="348"/>
      <c r="JWS218" s="348"/>
      <c r="JWT218" s="348"/>
      <c r="JWU218" s="348"/>
      <c r="JWV218" s="348"/>
      <c r="JWW218" s="348"/>
      <c r="JWX218" s="348"/>
      <c r="JWY218" s="348"/>
      <c r="JWZ218" s="348"/>
      <c r="JXA218" s="348"/>
      <c r="JXB218" s="348"/>
      <c r="JXC218" s="348"/>
      <c r="JXD218" s="348"/>
      <c r="JXE218" s="348"/>
      <c r="JXF218" s="348"/>
      <c r="JXG218" s="348"/>
      <c r="JXH218" s="348"/>
      <c r="JXI218" s="348"/>
      <c r="JXJ218" s="348"/>
      <c r="JXK218" s="348"/>
      <c r="JXL218" s="348"/>
      <c r="JXM218" s="348"/>
      <c r="JXN218" s="348"/>
      <c r="JXO218" s="348"/>
      <c r="JXP218" s="348"/>
      <c r="JXQ218" s="348"/>
      <c r="JXR218" s="348"/>
      <c r="JXS218" s="348"/>
      <c r="JXT218" s="348"/>
      <c r="JXU218" s="348"/>
      <c r="JXV218" s="348"/>
      <c r="JXW218" s="348"/>
      <c r="JXX218" s="348"/>
      <c r="JXY218" s="348"/>
      <c r="JXZ218" s="348"/>
      <c r="JYA218" s="348"/>
      <c r="JYB218" s="348"/>
      <c r="JYC218" s="348"/>
      <c r="JYD218" s="348"/>
      <c r="JYE218" s="348"/>
      <c r="JYF218" s="348"/>
      <c r="JYG218" s="348"/>
      <c r="JYH218" s="348"/>
      <c r="JYI218" s="348"/>
      <c r="JYJ218" s="348"/>
      <c r="JYK218" s="348"/>
      <c r="JYL218" s="348"/>
      <c r="JYM218" s="348"/>
      <c r="JYN218" s="348"/>
      <c r="JYO218" s="348"/>
      <c r="JYP218" s="348"/>
      <c r="JYQ218" s="348"/>
      <c r="JYR218" s="348"/>
      <c r="JYS218" s="348"/>
      <c r="JYT218" s="348"/>
      <c r="JYU218" s="348"/>
      <c r="JYV218" s="348"/>
      <c r="JYW218" s="348"/>
      <c r="JYX218" s="348"/>
      <c r="JYY218" s="348"/>
      <c r="JYZ218" s="348"/>
      <c r="JZA218" s="348"/>
      <c r="JZB218" s="348"/>
      <c r="JZC218" s="348"/>
      <c r="JZD218" s="348"/>
      <c r="JZE218" s="348"/>
      <c r="JZF218" s="348"/>
      <c r="JZG218" s="348"/>
      <c r="JZH218" s="348"/>
      <c r="JZI218" s="348"/>
      <c r="JZJ218" s="348"/>
      <c r="JZK218" s="348"/>
      <c r="JZL218" s="348"/>
      <c r="JZM218" s="348"/>
      <c r="JZN218" s="348"/>
      <c r="JZO218" s="348"/>
      <c r="JZP218" s="348"/>
      <c r="JZQ218" s="348"/>
      <c r="JZR218" s="348"/>
      <c r="JZS218" s="348"/>
      <c r="JZT218" s="348"/>
      <c r="JZU218" s="348"/>
      <c r="JZV218" s="348"/>
      <c r="JZW218" s="348"/>
      <c r="JZX218" s="348"/>
      <c r="JZY218" s="348"/>
      <c r="JZZ218" s="348"/>
      <c r="KAA218" s="348"/>
      <c r="KAB218" s="348"/>
      <c r="KAC218" s="348"/>
      <c r="KAD218" s="348"/>
      <c r="KAE218" s="348"/>
      <c r="KAF218" s="348"/>
      <c r="KAG218" s="348"/>
      <c r="KAH218" s="348"/>
      <c r="KAI218" s="348"/>
      <c r="KAJ218" s="348"/>
      <c r="KAK218" s="348"/>
      <c r="KAL218" s="348"/>
      <c r="KAM218" s="348"/>
      <c r="KAN218" s="348"/>
      <c r="KAO218" s="348"/>
      <c r="KAP218" s="348"/>
      <c r="KAQ218" s="348"/>
      <c r="KAR218" s="348"/>
      <c r="KAS218" s="348"/>
      <c r="KAT218" s="348"/>
      <c r="KAU218" s="348"/>
      <c r="KAV218" s="348"/>
      <c r="KAW218" s="348"/>
      <c r="KAX218" s="348"/>
      <c r="KAY218" s="348"/>
      <c r="KAZ218" s="348"/>
      <c r="KBA218" s="348"/>
      <c r="KBB218" s="348"/>
      <c r="KBC218" s="348"/>
      <c r="KBD218" s="348"/>
      <c r="KBE218" s="348"/>
      <c r="KBF218" s="348"/>
      <c r="KBG218" s="348"/>
      <c r="KBH218" s="348"/>
      <c r="KBI218" s="348"/>
      <c r="KBJ218" s="348"/>
      <c r="KBK218" s="348"/>
      <c r="KBL218" s="348"/>
      <c r="KBM218" s="348"/>
      <c r="KBN218" s="348"/>
      <c r="KBO218" s="348"/>
      <c r="KBP218" s="348"/>
      <c r="KBQ218" s="348"/>
      <c r="KBR218" s="348"/>
      <c r="KBS218" s="348"/>
      <c r="KBT218" s="348"/>
      <c r="KBU218" s="348"/>
      <c r="KBV218" s="348"/>
      <c r="KBW218" s="348"/>
      <c r="KBX218" s="348"/>
      <c r="KBY218" s="348"/>
      <c r="KBZ218" s="348"/>
      <c r="KCA218" s="348"/>
      <c r="KCB218" s="348"/>
      <c r="KCC218" s="348"/>
      <c r="KCD218" s="348"/>
      <c r="KCE218" s="348"/>
      <c r="KCF218" s="348"/>
      <c r="KCG218" s="348"/>
      <c r="KCH218" s="348"/>
      <c r="KCI218" s="348"/>
      <c r="KCJ218" s="348"/>
      <c r="KCK218" s="348"/>
      <c r="KCL218" s="348"/>
      <c r="KCM218" s="348"/>
      <c r="KCN218" s="348"/>
      <c r="KCO218" s="348"/>
      <c r="KCP218" s="348"/>
      <c r="KCQ218" s="348"/>
      <c r="KCR218" s="348"/>
      <c r="KCS218" s="348"/>
      <c r="KCT218" s="348"/>
      <c r="KCU218" s="348"/>
      <c r="KCV218" s="348"/>
      <c r="KCW218" s="348"/>
      <c r="KCX218" s="348"/>
      <c r="KCY218" s="348"/>
      <c r="KCZ218" s="348"/>
      <c r="KDA218" s="348"/>
      <c r="KDB218" s="348"/>
      <c r="KDC218" s="348"/>
      <c r="KDD218" s="348"/>
      <c r="KDE218" s="348"/>
      <c r="KDF218" s="348"/>
      <c r="KDG218" s="348"/>
      <c r="KDH218" s="348"/>
      <c r="KDI218" s="348"/>
      <c r="KDJ218" s="348"/>
      <c r="KDK218" s="348"/>
      <c r="KDL218" s="348"/>
      <c r="KDM218" s="348"/>
      <c r="KDN218" s="348"/>
      <c r="KDO218" s="348"/>
      <c r="KDP218" s="348"/>
      <c r="KDQ218" s="348"/>
      <c r="KDR218" s="348"/>
      <c r="KDS218" s="348"/>
      <c r="KDT218" s="348"/>
      <c r="KDU218" s="348"/>
      <c r="KDV218" s="348"/>
      <c r="KDW218" s="348"/>
      <c r="KDX218" s="348"/>
      <c r="KDY218" s="348"/>
      <c r="KDZ218" s="348"/>
      <c r="KEA218" s="348"/>
      <c r="KEB218" s="348"/>
      <c r="KEC218" s="348"/>
      <c r="KED218" s="348"/>
      <c r="KEE218" s="348"/>
      <c r="KEF218" s="348"/>
      <c r="KEG218" s="348"/>
      <c r="KEH218" s="348"/>
      <c r="KEI218" s="348"/>
      <c r="KEJ218" s="348"/>
      <c r="KEK218" s="348"/>
      <c r="KEL218" s="348"/>
      <c r="KEM218" s="348"/>
      <c r="KEN218" s="348"/>
      <c r="KEO218" s="348"/>
      <c r="KEP218" s="348"/>
      <c r="KEQ218" s="348"/>
      <c r="KER218" s="348"/>
      <c r="KES218" s="348"/>
      <c r="KET218" s="348"/>
      <c r="KEU218" s="348"/>
      <c r="KEV218" s="348"/>
      <c r="KEW218" s="348"/>
      <c r="KEX218" s="348"/>
      <c r="KEY218" s="348"/>
      <c r="KEZ218" s="348"/>
      <c r="KFA218" s="348"/>
      <c r="KFB218" s="348"/>
      <c r="KFC218" s="348"/>
      <c r="KFD218" s="348"/>
      <c r="KFE218" s="348"/>
      <c r="KFF218" s="348"/>
      <c r="KFG218" s="348"/>
      <c r="KFH218" s="348"/>
      <c r="KFI218" s="348"/>
      <c r="KFJ218" s="348"/>
      <c r="KFK218" s="348"/>
      <c r="KFL218" s="348"/>
      <c r="KFM218" s="348"/>
      <c r="KFN218" s="348"/>
      <c r="KFO218" s="348"/>
      <c r="KFP218" s="348"/>
      <c r="KFQ218" s="348"/>
      <c r="KFR218" s="348"/>
      <c r="KFS218" s="348"/>
      <c r="KFT218" s="348"/>
      <c r="KFU218" s="348"/>
      <c r="KFV218" s="348"/>
      <c r="KFW218" s="348"/>
      <c r="KFX218" s="348"/>
      <c r="KFY218" s="348"/>
      <c r="KFZ218" s="348"/>
      <c r="KGA218" s="348"/>
      <c r="KGB218" s="348"/>
      <c r="KGC218" s="348"/>
      <c r="KGD218" s="348"/>
      <c r="KGE218" s="348"/>
      <c r="KGF218" s="348"/>
      <c r="KGG218" s="348"/>
      <c r="KGH218" s="348"/>
      <c r="KGI218" s="348"/>
      <c r="KGJ218" s="348"/>
      <c r="KGK218" s="348"/>
      <c r="KGL218" s="348"/>
      <c r="KGM218" s="348"/>
      <c r="KGN218" s="348"/>
      <c r="KGO218" s="348"/>
      <c r="KGP218" s="348"/>
      <c r="KGQ218" s="348"/>
      <c r="KGR218" s="348"/>
      <c r="KGS218" s="348"/>
      <c r="KGT218" s="348"/>
      <c r="KGU218" s="348"/>
      <c r="KGV218" s="348"/>
      <c r="KGW218" s="348"/>
      <c r="KGX218" s="348"/>
      <c r="KGY218" s="348"/>
      <c r="KGZ218" s="348"/>
      <c r="KHA218" s="348"/>
      <c r="KHB218" s="348"/>
      <c r="KHC218" s="348"/>
      <c r="KHD218" s="348"/>
      <c r="KHE218" s="348"/>
      <c r="KHF218" s="348"/>
      <c r="KHG218" s="348"/>
      <c r="KHH218" s="348"/>
      <c r="KHI218" s="348"/>
      <c r="KHJ218" s="348"/>
      <c r="KHK218" s="348"/>
      <c r="KHL218" s="348"/>
      <c r="KHM218" s="348"/>
      <c r="KHN218" s="348"/>
      <c r="KHO218" s="348"/>
      <c r="KHP218" s="348"/>
      <c r="KHQ218" s="348"/>
      <c r="KHR218" s="348"/>
      <c r="KHS218" s="348"/>
      <c r="KHT218" s="348"/>
      <c r="KHU218" s="348"/>
      <c r="KHV218" s="348"/>
      <c r="KHW218" s="348"/>
      <c r="KHX218" s="348"/>
      <c r="KHY218" s="348"/>
      <c r="KHZ218" s="348"/>
      <c r="KIA218" s="348"/>
      <c r="KIB218" s="348"/>
      <c r="KIC218" s="348"/>
      <c r="KID218" s="348"/>
      <c r="KIE218" s="348"/>
      <c r="KIF218" s="348"/>
      <c r="KIG218" s="348"/>
      <c r="KIH218" s="348"/>
      <c r="KII218" s="348"/>
      <c r="KIJ218" s="348"/>
      <c r="KIK218" s="348"/>
      <c r="KIL218" s="348"/>
      <c r="KIM218" s="348"/>
      <c r="KIN218" s="348"/>
      <c r="KIO218" s="348"/>
      <c r="KIP218" s="348"/>
      <c r="KIQ218" s="348"/>
      <c r="KIR218" s="348"/>
      <c r="KIS218" s="348"/>
      <c r="KIT218" s="348"/>
      <c r="KIU218" s="348"/>
      <c r="KIV218" s="348"/>
      <c r="KIW218" s="348"/>
      <c r="KIX218" s="348"/>
      <c r="KIY218" s="348"/>
      <c r="KIZ218" s="348"/>
      <c r="KJA218" s="348"/>
      <c r="KJB218" s="348"/>
      <c r="KJC218" s="348"/>
      <c r="KJD218" s="348"/>
      <c r="KJE218" s="348"/>
      <c r="KJF218" s="348"/>
      <c r="KJG218" s="348"/>
      <c r="KJH218" s="348"/>
      <c r="KJI218" s="348"/>
      <c r="KJJ218" s="348"/>
      <c r="KJK218" s="348"/>
      <c r="KJL218" s="348"/>
      <c r="KJM218" s="348"/>
      <c r="KJN218" s="348"/>
      <c r="KJO218" s="348"/>
      <c r="KJP218" s="348"/>
      <c r="KJQ218" s="348"/>
      <c r="KJR218" s="348"/>
      <c r="KJS218" s="348"/>
      <c r="KJT218" s="348"/>
      <c r="KJU218" s="348"/>
      <c r="KJV218" s="348"/>
      <c r="KJW218" s="348"/>
      <c r="KJX218" s="348"/>
      <c r="KJY218" s="348"/>
      <c r="KJZ218" s="348"/>
      <c r="KKA218" s="348"/>
      <c r="KKB218" s="348"/>
      <c r="KKC218" s="348"/>
      <c r="KKD218" s="348"/>
      <c r="KKE218" s="348"/>
      <c r="KKF218" s="348"/>
      <c r="KKG218" s="348"/>
      <c r="KKH218" s="348"/>
      <c r="KKI218" s="348"/>
      <c r="KKJ218" s="348"/>
      <c r="KKK218" s="348"/>
      <c r="KKL218" s="348"/>
      <c r="KKM218" s="348"/>
      <c r="KKN218" s="348"/>
      <c r="KKO218" s="348"/>
      <c r="KKP218" s="348"/>
      <c r="KKQ218" s="348"/>
      <c r="KKR218" s="348"/>
      <c r="KKS218" s="348"/>
      <c r="KKT218" s="348"/>
      <c r="KKU218" s="348"/>
      <c r="KKV218" s="348"/>
      <c r="KKW218" s="348"/>
      <c r="KKX218" s="348"/>
      <c r="KKY218" s="348"/>
      <c r="KKZ218" s="348"/>
      <c r="KLA218" s="348"/>
      <c r="KLB218" s="348"/>
      <c r="KLC218" s="348"/>
      <c r="KLD218" s="348"/>
      <c r="KLE218" s="348"/>
      <c r="KLF218" s="348"/>
      <c r="KLG218" s="348"/>
      <c r="KLH218" s="348"/>
      <c r="KLI218" s="348"/>
      <c r="KLJ218" s="348"/>
      <c r="KLK218" s="348"/>
      <c r="KLL218" s="348"/>
      <c r="KLM218" s="348"/>
      <c r="KLN218" s="348"/>
      <c r="KLO218" s="348"/>
      <c r="KLP218" s="348"/>
      <c r="KLQ218" s="348"/>
      <c r="KLR218" s="348"/>
      <c r="KLS218" s="348"/>
      <c r="KLT218" s="348"/>
      <c r="KLU218" s="348"/>
      <c r="KLV218" s="348"/>
      <c r="KLW218" s="348"/>
      <c r="KLX218" s="348"/>
      <c r="KLY218" s="348"/>
      <c r="KLZ218" s="348"/>
      <c r="KMA218" s="348"/>
      <c r="KMB218" s="348"/>
      <c r="KMC218" s="348"/>
      <c r="KMD218" s="348"/>
      <c r="KME218" s="348"/>
      <c r="KMF218" s="348"/>
      <c r="KMG218" s="348"/>
      <c r="KMH218" s="348"/>
      <c r="KMI218" s="348"/>
      <c r="KMJ218" s="348"/>
      <c r="KMK218" s="348"/>
      <c r="KML218" s="348"/>
      <c r="KMM218" s="348"/>
      <c r="KMN218" s="348"/>
      <c r="KMO218" s="348"/>
      <c r="KMP218" s="348"/>
      <c r="KMQ218" s="348"/>
      <c r="KMR218" s="348"/>
      <c r="KMS218" s="348"/>
      <c r="KMT218" s="348"/>
      <c r="KMU218" s="348"/>
      <c r="KMV218" s="348"/>
      <c r="KMW218" s="348"/>
      <c r="KMX218" s="348"/>
      <c r="KMY218" s="348"/>
      <c r="KMZ218" s="348"/>
      <c r="KNA218" s="348"/>
      <c r="KNB218" s="348"/>
      <c r="KNC218" s="348"/>
      <c r="KND218" s="348"/>
      <c r="KNE218" s="348"/>
      <c r="KNF218" s="348"/>
      <c r="KNG218" s="348"/>
      <c r="KNH218" s="348"/>
      <c r="KNI218" s="348"/>
      <c r="KNJ218" s="348"/>
      <c r="KNK218" s="348"/>
      <c r="KNL218" s="348"/>
      <c r="KNM218" s="348"/>
      <c r="KNN218" s="348"/>
      <c r="KNO218" s="348"/>
      <c r="KNP218" s="348"/>
      <c r="KNQ218" s="348"/>
      <c r="KNR218" s="348"/>
      <c r="KNS218" s="348"/>
      <c r="KNT218" s="348"/>
      <c r="KNU218" s="348"/>
      <c r="KNV218" s="348"/>
      <c r="KNW218" s="348"/>
      <c r="KNX218" s="348"/>
      <c r="KNY218" s="348"/>
      <c r="KNZ218" s="348"/>
      <c r="KOA218" s="348"/>
      <c r="KOB218" s="348"/>
      <c r="KOC218" s="348"/>
      <c r="KOD218" s="348"/>
      <c r="KOE218" s="348"/>
      <c r="KOF218" s="348"/>
      <c r="KOG218" s="348"/>
      <c r="KOH218" s="348"/>
      <c r="KOI218" s="348"/>
      <c r="KOJ218" s="348"/>
      <c r="KOK218" s="348"/>
      <c r="KOL218" s="348"/>
      <c r="KOM218" s="348"/>
      <c r="KON218" s="348"/>
      <c r="KOO218" s="348"/>
      <c r="KOP218" s="348"/>
      <c r="KOQ218" s="348"/>
      <c r="KOR218" s="348"/>
      <c r="KOS218" s="348"/>
      <c r="KOT218" s="348"/>
      <c r="KOU218" s="348"/>
      <c r="KOV218" s="348"/>
      <c r="KOW218" s="348"/>
      <c r="KOX218" s="348"/>
      <c r="KOY218" s="348"/>
      <c r="KOZ218" s="348"/>
      <c r="KPA218" s="348"/>
      <c r="KPB218" s="348"/>
      <c r="KPC218" s="348"/>
      <c r="KPD218" s="348"/>
      <c r="KPE218" s="348"/>
      <c r="KPF218" s="348"/>
      <c r="KPG218" s="348"/>
      <c r="KPH218" s="348"/>
      <c r="KPI218" s="348"/>
      <c r="KPJ218" s="348"/>
      <c r="KPK218" s="348"/>
      <c r="KPL218" s="348"/>
      <c r="KPM218" s="348"/>
      <c r="KPN218" s="348"/>
      <c r="KPO218" s="348"/>
      <c r="KPP218" s="348"/>
      <c r="KPQ218" s="348"/>
      <c r="KPR218" s="348"/>
      <c r="KPS218" s="348"/>
      <c r="KPT218" s="348"/>
      <c r="KPU218" s="348"/>
      <c r="KPV218" s="348"/>
      <c r="KPW218" s="348"/>
      <c r="KPX218" s="348"/>
      <c r="KPY218" s="348"/>
      <c r="KPZ218" s="348"/>
      <c r="KQA218" s="348"/>
      <c r="KQB218" s="348"/>
      <c r="KQC218" s="348"/>
      <c r="KQD218" s="348"/>
      <c r="KQE218" s="348"/>
      <c r="KQF218" s="348"/>
      <c r="KQG218" s="348"/>
      <c r="KQH218" s="348"/>
      <c r="KQI218" s="348"/>
      <c r="KQJ218" s="348"/>
      <c r="KQK218" s="348"/>
      <c r="KQL218" s="348"/>
      <c r="KQM218" s="348"/>
      <c r="KQN218" s="348"/>
      <c r="KQO218" s="348"/>
      <c r="KQP218" s="348"/>
      <c r="KQQ218" s="348"/>
      <c r="KQR218" s="348"/>
      <c r="KQS218" s="348"/>
      <c r="KQT218" s="348"/>
      <c r="KQU218" s="348"/>
      <c r="KQV218" s="348"/>
      <c r="KQW218" s="348"/>
      <c r="KQX218" s="348"/>
      <c r="KQY218" s="348"/>
      <c r="KQZ218" s="348"/>
      <c r="KRA218" s="348"/>
      <c r="KRB218" s="348"/>
      <c r="KRC218" s="348"/>
      <c r="KRD218" s="348"/>
      <c r="KRE218" s="348"/>
      <c r="KRF218" s="348"/>
      <c r="KRG218" s="348"/>
      <c r="KRH218" s="348"/>
      <c r="KRI218" s="348"/>
      <c r="KRJ218" s="348"/>
      <c r="KRK218" s="348"/>
      <c r="KRL218" s="348"/>
      <c r="KRM218" s="348"/>
      <c r="KRN218" s="348"/>
      <c r="KRO218" s="348"/>
      <c r="KRP218" s="348"/>
      <c r="KRQ218" s="348"/>
      <c r="KRR218" s="348"/>
      <c r="KRS218" s="348"/>
      <c r="KRT218" s="348"/>
      <c r="KRU218" s="348"/>
      <c r="KRV218" s="348"/>
      <c r="KRW218" s="348"/>
      <c r="KRX218" s="348"/>
      <c r="KRY218" s="348"/>
      <c r="KRZ218" s="348"/>
      <c r="KSA218" s="348"/>
      <c r="KSB218" s="348"/>
      <c r="KSC218" s="348"/>
      <c r="KSD218" s="348"/>
      <c r="KSE218" s="348"/>
      <c r="KSF218" s="348"/>
      <c r="KSG218" s="348"/>
      <c r="KSH218" s="348"/>
      <c r="KSI218" s="348"/>
      <c r="KSJ218" s="348"/>
      <c r="KSK218" s="348"/>
      <c r="KSL218" s="348"/>
      <c r="KSM218" s="348"/>
      <c r="KSN218" s="348"/>
      <c r="KSO218" s="348"/>
      <c r="KSP218" s="348"/>
      <c r="KSQ218" s="348"/>
      <c r="KSR218" s="348"/>
      <c r="KSS218" s="348"/>
      <c r="KST218" s="348"/>
      <c r="KSU218" s="348"/>
      <c r="KSV218" s="348"/>
      <c r="KSW218" s="348"/>
      <c r="KSX218" s="348"/>
      <c r="KSY218" s="348"/>
      <c r="KSZ218" s="348"/>
      <c r="KTA218" s="348"/>
      <c r="KTB218" s="348"/>
      <c r="KTC218" s="348"/>
      <c r="KTD218" s="348"/>
      <c r="KTE218" s="348"/>
      <c r="KTF218" s="348"/>
      <c r="KTG218" s="348"/>
      <c r="KTH218" s="348"/>
      <c r="KTI218" s="348"/>
      <c r="KTJ218" s="348"/>
      <c r="KTK218" s="348"/>
      <c r="KTL218" s="348"/>
      <c r="KTM218" s="348"/>
      <c r="KTN218" s="348"/>
      <c r="KTO218" s="348"/>
      <c r="KTP218" s="348"/>
      <c r="KTQ218" s="348"/>
      <c r="KTR218" s="348"/>
      <c r="KTS218" s="348"/>
      <c r="KTT218" s="348"/>
      <c r="KTU218" s="348"/>
      <c r="KTV218" s="348"/>
      <c r="KTW218" s="348"/>
      <c r="KTX218" s="348"/>
      <c r="KTY218" s="348"/>
      <c r="KTZ218" s="348"/>
      <c r="KUA218" s="348"/>
      <c r="KUB218" s="348"/>
      <c r="KUC218" s="348"/>
      <c r="KUD218" s="348"/>
      <c r="KUE218" s="348"/>
      <c r="KUF218" s="348"/>
      <c r="KUG218" s="348"/>
      <c r="KUH218" s="348"/>
      <c r="KUI218" s="348"/>
      <c r="KUJ218" s="348"/>
      <c r="KUK218" s="348"/>
      <c r="KUL218" s="348"/>
      <c r="KUM218" s="348"/>
      <c r="KUN218" s="348"/>
      <c r="KUO218" s="348"/>
      <c r="KUP218" s="348"/>
      <c r="KUQ218" s="348"/>
      <c r="KUR218" s="348"/>
      <c r="KUS218" s="348"/>
      <c r="KUT218" s="348"/>
      <c r="KUU218" s="348"/>
      <c r="KUV218" s="348"/>
      <c r="KUW218" s="348"/>
      <c r="KUX218" s="348"/>
      <c r="KUY218" s="348"/>
      <c r="KUZ218" s="348"/>
      <c r="KVA218" s="348"/>
      <c r="KVB218" s="348"/>
      <c r="KVC218" s="348"/>
      <c r="KVD218" s="348"/>
      <c r="KVE218" s="348"/>
      <c r="KVF218" s="348"/>
      <c r="KVG218" s="348"/>
      <c r="KVH218" s="348"/>
      <c r="KVI218" s="348"/>
      <c r="KVJ218" s="348"/>
      <c r="KVK218" s="348"/>
      <c r="KVL218" s="348"/>
      <c r="KVM218" s="348"/>
      <c r="KVN218" s="348"/>
      <c r="KVO218" s="348"/>
      <c r="KVP218" s="348"/>
      <c r="KVQ218" s="348"/>
      <c r="KVR218" s="348"/>
      <c r="KVS218" s="348"/>
      <c r="KVT218" s="348"/>
      <c r="KVU218" s="348"/>
      <c r="KVV218" s="348"/>
      <c r="KVW218" s="348"/>
      <c r="KVX218" s="348"/>
      <c r="KVY218" s="348"/>
      <c r="KVZ218" s="348"/>
      <c r="KWA218" s="348"/>
      <c r="KWB218" s="348"/>
      <c r="KWC218" s="348"/>
      <c r="KWD218" s="348"/>
      <c r="KWE218" s="348"/>
      <c r="KWF218" s="348"/>
      <c r="KWG218" s="348"/>
      <c r="KWH218" s="348"/>
      <c r="KWI218" s="348"/>
      <c r="KWJ218" s="348"/>
      <c r="KWK218" s="348"/>
      <c r="KWL218" s="348"/>
      <c r="KWM218" s="348"/>
      <c r="KWN218" s="348"/>
      <c r="KWO218" s="348"/>
      <c r="KWP218" s="348"/>
      <c r="KWQ218" s="348"/>
      <c r="KWR218" s="348"/>
      <c r="KWS218" s="348"/>
      <c r="KWT218" s="348"/>
      <c r="KWU218" s="348"/>
      <c r="KWV218" s="348"/>
      <c r="KWW218" s="348"/>
      <c r="KWX218" s="348"/>
      <c r="KWY218" s="348"/>
      <c r="KWZ218" s="348"/>
      <c r="KXA218" s="348"/>
      <c r="KXB218" s="348"/>
      <c r="KXC218" s="348"/>
      <c r="KXD218" s="348"/>
      <c r="KXE218" s="348"/>
      <c r="KXF218" s="348"/>
      <c r="KXG218" s="348"/>
      <c r="KXH218" s="348"/>
      <c r="KXI218" s="348"/>
      <c r="KXJ218" s="348"/>
      <c r="KXK218" s="348"/>
      <c r="KXL218" s="348"/>
      <c r="KXM218" s="348"/>
      <c r="KXN218" s="348"/>
      <c r="KXO218" s="348"/>
      <c r="KXP218" s="348"/>
      <c r="KXQ218" s="348"/>
      <c r="KXR218" s="348"/>
      <c r="KXS218" s="348"/>
      <c r="KXT218" s="348"/>
      <c r="KXU218" s="348"/>
      <c r="KXV218" s="348"/>
      <c r="KXW218" s="348"/>
      <c r="KXX218" s="348"/>
      <c r="KXY218" s="348"/>
      <c r="KXZ218" s="348"/>
      <c r="KYA218" s="348"/>
      <c r="KYB218" s="348"/>
      <c r="KYC218" s="348"/>
      <c r="KYD218" s="348"/>
      <c r="KYE218" s="348"/>
      <c r="KYF218" s="348"/>
      <c r="KYG218" s="348"/>
      <c r="KYH218" s="348"/>
      <c r="KYI218" s="348"/>
      <c r="KYJ218" s="348"/>
      <c r="KYK218" s="348"/>
      <c r="KYL218" s="348"/>
      <c r="KYM218" s="348"/>
      <c r="KYN218" s="348"/>
      <c r="KYO218" s="348"/>
      <c r="KYP218" s="348"/>
      <c r="KYQ218" s="348"/>
      <c r="KYR218" s="348"/>
      <c r="KYS218" s="348"/>
      <c r="KYT218" s="348"/>
      <c r="KYU218" s="348"/>
      <c r="KYV218" s="348"/>
      <c r="KYW218" s="348"/>
      <c r="KYX218" s="348"/>
      <c r="KYY218" s="348"/>
      <c r="KYZ218" s="348"/>
      <c r="KZA218" s="348"/>
      <c r="KZB218" s="348"/>
      <c r="KZC218" s="348"/>
      <c r="KZD218" s="348"/>
      <c r="KZE218" s="348"/>
      <c r="KZF218" s="348"/>
      <c r="KZG218" s="348"/>
      <c r="KZH218" s="348"/>
      <c r="KZI218" s="348"/>
      <c r="KZJ218" s="348"/>
      <c r="KZK218" s="348"/>
      <c r="KZL218" s="348"/>
      <c r="KZM218" s="348"/>
      <c r="KZN218" s="348"/>
      <c r="KZO218" s="348"/>
      <c r="KZP218" s="348"/>
      <c r="KZQ218" s="348"/>
      <c r="KZR218" s="348"/>
      <c r="KZS218" s="348"/>
      <c r="KZT218" s="348"/>
      <c r="KZU218" s="348"/>
      <c r="KZV218" s="348"/>
      <c r="KZW218" s="348"/>
      <c r="KZX218" s="348"/>
      <c r="KZY218" s="348"/>
      <c r="KZZ218" s="348"/>
      <c r="LAA218" s="348"/>
      <c r="LAB218" s="348"/>
      <c r="LAC218" s="348"/>
      <c r="LAD218" s="348"/>
      <c r="LAE218" s="348"/>
      <c r="LAF218" s="348"/>
      <c r="LAG218" s="348"/>
      <c r="LAH218" s="348"/>
      <c r="LAI218" s="348"/>
      <c r="LAJ218" s="348"/>
      <c r="LAK218" s="348"/>
      <c r="LAL218" s="348"/>
      <c r="LAM218" s="348"/>
      <c r="LAN218" s="348"/>
      <c r="LAO218" s="348"/>
      <c r="LAP218" s="348"/>
      <c r="LAQ218" s="348"/>
      <c r="LAR218" s="348"/>
      <c r="LAS218" s="348"/>
      <c r="LAT218" s="348"/>
      <c r="LAU218" s="348"/>
      <c r="LAV218" s="348"/>
      <c r="LAW218" s="348"/>
      <c r="LAX218" s="348"/>
      <c r="LAY218" s="348"/>
      <c r="LAZ218" s="348"/>
      <c r="LBA218" s="348"/>
      <c r="LBB218" s="348"/>
      <c r="LBC218" s="348"/>
      <c r="LBD218" s="348"/>
      <c r="LBE218" s="348"/>
      <c r="LBF218" s="348"/>
      <c r="LBG218" s="348"/>
      <c r="LBH218" s="348"/>
      <c r="LBI218" s="348"/>
      <c r="LBJ218" s="348"/>
      <c r="LBK218" s="348"/>
      <c r="LBL218" s="348"/>
      <c r="LBM218" s="348"/>
      <c r="LBN218" s="348"/>
      <c r="LBO218" s="348"/>
      <c r="LBP218" s="348"/>
      <c r="LBQ218" s="348"/>
      <c r="LBR218" s="348"/>
      <c r="LBS218" s="348"/>
      <c r="LBT218" s="348"/>
      <c r="LBU218" s="348"/>
      <c r="LBV218" s="348"/>
      <c r="LBW218" s="348"/>
      <c r="LBX218" s="348"/>
      <c r="LBY218" s="348"/>
      <c r="LBZ218" s="348"/>
      <c r="LCA218" s="348"/>
      <c r="LCB218" s="348"/>
      <c r="LCC218" s="348"/>
      <c r="LCD218" s="348"/>
      <c r="LCE218" s="348"/>
      <c r="LCF218" s="348"/>
      <c r="LCG218" s="348"/>
      <c r="LCH218" s="348"/>
      <c r="LCI218" s="348"/>
      <c r="LCJ218" s="348"/>
      <c r="LCK218" s="348"/>
      <c r="LCL218" s="348"/>
      <c r="LCM218" s="348"/>
      <c r="LCN218" s="348"/>
      <c r="LCO218" s="348"/>
      <c r="LCP218" s="348"/>
      <c r="LCQ218" s="348"/>
      <c r="LCR218" s="348"/>
      <c r="LCS218" s="348"/>
      <c r="LCT218" s="348"/>
      <c r="LCU218" s="348"/>
      <c r="LCV218" s="348"/>
      <c r="LCW218" s="348"/>
      <c r="LCX218" s="348"/>
      <c r="LCY218" s="348"/>
      <c r="LCZ218" s="348"/>
      <c r="LDA218" s="348"/>
      <c r="LDB218" s="348"/>
      <c r="LDC218" s="348"/>
      <c r="LDD218" s="348"/>
      <c r="LDE218" s="348"/>
      <c r="LDF218" s="348"/>
      <c r="LDG218" s="348"/>
      <c r="LDH218" s="348"/>
      <c r="LDI218" s="348"/>
      <c r="LDJ218" s="348"/>
      <c r="LDK218" s="348"/>
      <c r="LDL218" s="348"/>
      <c r="LDM218" s="348"/>
      <c r="LDN218" s="348"/>
      <c r="LDO218" s="348"/>
      <c r="LDP218" s="348"/>
      <c r="LDQ218" s="348"/>
      <c r="LDR218" s="348"/>
      <c r="LDS218" s="348"/>
      <c r="LDT218" s="348"/>
      <c r="LDU218" s="348"/>
      <c r="LDV218" s="348"/>
      <c r="LDW218" s="348"/>
      <c r="LDX218" s="348"/>
      <c r="LDY218" s="348"/>
      <c r="LDZ218" s="348"/>
      <c r="LEA218" s="348"/>
      <c r="LEB218" s="348"/>
      <c r="LEC218" s="348"/>
      <c r="LED218" s="348"/>
      <c r="LEE218" s="348"/>
      <c r="LEF218" s="348"/>
      <c r="LEG218" s="348"/>
      <c r="LEH218" s="348"/>
      <c r="LEI218" s="348"/>
      <c r="LEJ218" s="348"/>
      <c r="LEK218" s="348"/>
      <c r="LEL218" s="348"/>
      <c r="LEM218" s="348"/>
      <c r="LEN218" s="348"/>
      <c r="LEO218" s="348"/>
      <c r="LEP218" s="348"/>
      <c r="LEQ218" s="348"/>
      <c r="LER218" s="348"/>
      <c r="LES218" s="348"/>
      <c r="LET218" s="348"/>
      <c r="LEU218" s="348"/>
      <c r="LEV218" s="348"/>
      <c r="LEW218" s="348"/>
      <c r="LEX218" s="348"/>
      <c r="LEY218" s="348"/>
      <c r="LEZ218" s="348"/>
      <c r="LFA218" s="348"/>
      <c r="LFB218" s="348"/>
      <c r="LFC218" s="348"/>
      <c r="LFD218" s="348"/>
      <c r="LFE218" s="348"/>
      <c r="LFF218" s="348"/>
      <c r="LFG218" s="348"/>
      <c r="LFH218" s="348"/>
      <c r="LFI218" s="348"/>
      <c r="LFJ218" s="348"/>
      <c r="LFK218" s="348"/>
      <c r="LFL218" s="348"/>
      <c r="LFM218" s="348"/>
      <c r="LFN218" s="348"/>
      <c r="LFO218" s="348"/>
      <c r="LFP218" s="348"/>
      <c r="LFQ218" s="348"/>
      <c r="LFR218" s="348"/>
      <c r="LFS218" s="348"/>
      <c r="LFT218" s="348"/>
      <c r="LFU218" s="348"/>
      <c r="LFV218" s="348"/>
      <c r="LFW218" s="348"/>
      <c r="LFX218" s="348"/>
      <c r="LFY218" s="348"/>
      <c r="LFZ218" s="348"/>
      <c r="LGA218" s="348"/>
      <c r="LGB218" s="348"/>
      <c r="LGC218" s="348"/>
      <c r="LGD218" s="348"/>
      <c r="LGE218" s="348"/>
      <c r="LGF218" s="348"/>
      <c r="LGG218" s="348"/>
      <c r="LGH218" s="348"/>
      <c r="LGI218" s="348"/>
      <c r="LGJ218" s="348"/>
      <c r="LGK218" s="348"/>
      <c r="LGL218" s="348"/>
      <c r="LGM218" s="348"/>
      <c r="LGN218" s="348"/>
      <c r="LGO218" s="348"/>
      <c r="LGP218" s="348"/>
      <c r="LGQ218" s="348"/>
      <c r="LGR218" s="348"/>
      <c r="LGS218" s="348"/>
      <c r="LGT218" s="348"/>
      <c r="LGU218" s="348"/>
      <c r="LGV218" s="348"/>
      <c r="LGW218" s="348"/>
      <c r="LGX218" s="348"/>
      <c r="LGY218" s="348"/>
      <c r="LGZ218" s="348"/>
      <c r="LHA218" s="348"/>
      <c r="LHB218" s="348"/>
      <c r="LHC218" s="348"/>
      <c r="LHD218" s="348"/>
      <c r="LHE218" s="348"/>
      <c r="LHF218" s="348"/>
      <c r="LHG218" s="348"/>
      <c r="LHH218" s="348"/>
      <c r="LHI218" s="348"/>
      <c r="LHJ218" s="348"/>
      <c r="LHK218" s="348"/>
      <c r="LHL218" s="348"/>
      <c r="LHM218" s="348"/>
      <c r="LHN218" s="348"/>
      <c r="LHO218" s="348"/>
      <c r="LHP218" s="348"/>
      <c r="LHQ218" s="348"/>
      <c r="LHR218" s="348"/>
      <c r="LHS218" s="348"/>
      <c r="LHT218" s="348"/>
      <c r="LHU218" s="348"/>
      <c r="LHV218" s="348"/>
      <c r="LHW218" s="348"/>
      <c r="LHX218" s="348"/>
      <c r="LHY218" s="348"/>
      <c r="LHZ218" s="348"/>
      <c r="LIA218" s="348"/>
      <c r="LIB218" s="348"/>
      <c r="LIC218" s="348"/>
      <c r="LID218" s="348"/>
      <c r="LIE218" s="348"/>
      <c r="LIF218" s="348"/>
      <c r="LIG218" s="348"/>
      <c r="LIH218" s="348"/>
      <c r="LII218" s="348"/>
      <c r="LIJ218" s="348"/>
      <c r="LIK218" s="348"/>
      <c r="LIL218" s="348"/>
      <c r="LIM218" s="348"/>
      <c r="LIN218" s="348"/>
      <c r="LIO218" s="348"/>
      <c r="LIP218" s="348"/>
      <c r="LIQ218" s="348"/>
      <c r="LIR218" s="348"/>
      <c r="LIS218" s="348"/>
      <c r="LIT218" s="348"/>
      <c r="LIU218" s="348"/>
      <c r="LIV218" s="348"/>
      <c r="LIW218" s="348"/>
      <c r="LIX218" s="348"/>
      <c r="LIY218" s="348"/>
      <c r="LIZ218" s="348"/>
      <c r="LJA218" s="348"/>
      <c r="LJB218" s="348"/>
      <c r="LJC218" s="348"/>
      <c r="LJD218" s="348"/>
      <c r="LJE218" s="348"/>
      <c r="LJF218" s="348"/>
      <c r="LJG218" s="348"/>
      <c r="LJH218" s="348"/>
      <c r="LJI218" s="348"/>
      <c r="LJJ218" s="348"/>
      <c r="LJK218" s="348"/>
      <c r="LJL218" s="348"/>
      <c r="LJM218" s="348"/>
      <c r="LJN218" s="348"/>
      <c r="LJO218" s="348"/>
      <c r="LJP218" s="348"/>
      <c r="LJQ218" s="348"/>
      <c r="LJR218" s="348"/>
      <c r="LJS218" s="348"/>
      <c r="LJT218" s="348"/>
      <c r="LJU218" s="348"/>
      <c r="LJV218" s="348"/>
      <c r="LJW218" s="348"/>
      <c r="LJX218" s="348"/>
      <c r="LJY218" s="348"/>
      <c r="LJZ218" s="348"/>
      <c r="LKA218" s="348"/>
      <c r="LKB218" s="348"/>
      <c r="LKC218" s="348"/>
      <c r="LKD218" s="348"/>
      <c r="LKE218" s="348"/>
      <c r="LKF218" s="348"/>
      <c r="LKG218" s="348"/>
      <c r="LKH218" s="348"/>
      <c r="LKI218" s="348"/>
      <c r="LKJ218" s="348"/>
      <c r="LKK218" s="348"/>
      <c r="LKL218" s="348"/>
      <c r="LKM218" s="348"/>
      <c r="LKN218" s="348"/>
      <c r="LKO218" s="348"/>
      <c r="LKP218" s="348"/>
      <c r="LKQ218" s="348"/>
      <c r="LKR218" s="348"/>
      <c r="LKS218" s="348"/>
      <c r="LKT218" s="348"/>
      <c r="LKU218" s="348"/>
      <c r="LKV218" s="348"/>
      <c r="LKW218" s="348"/>
      <c r="LKX218" s="348"/>
      <c r="LKY218" s="348"/>
      <c r="LKZ218" s="348"/>
      <c r="LLA218" s="348"/>
      <c r="LLB218" s="348"/>
      <c r="LLC218" s="348"/>
      <c r="LLD218" s="348"/>
      <c r="LLE218" s="348"/>
      <c r="LLF218" s="348"/>
      <c r="LLG218" s="348"/>
      <c r="LLH218" s="348"/>
      <c r="LLI218" s="348"/>
      <c r="LLJ218" s="348"/>
      <c r="LLK218" s="348"/>
      <c r="LLL218" s="348"/>
      <c r="LLM218" s="348"/>
      <c r="LLN218" s="348"/>
      <c r="LLO218" s="348"/>
      <c r="LLP218" s="348"/>
      <c r="LLQ218" s="348"/>
      <c r="LLR218" s="348"/>
      <c r="LLS218" s="348"/>
      <c r="LLT218" s="348"/>
      <c r="LLU218" s="348"/>
      <c r="LLV218" s="348"/>
      <c r="LLW218" s="348"/>
      <c r="LLX218" s="348"/>
      <c r="LLY218" s="348"/>
      <c r="LLZ218" s="348"/>
      <c r="LMA218" s="348"/>
      <c r="LMB218" s="348"/>
      <c r="LMC218" s="348"/>
      <c r="LMD218" s="348"/>
      <c r="LME218" s="348"/>
      <c r="LMF218" s="348"/>
      <c r="LMG218" s="348"/>
      <c r="LMH218" s="348"/>
      <c r="LMI218" s="348"/>
      <c r="LMJ218" s="348"/>
      <c r="LMK218" s="348"/>
      <c r="LML218" s="348"/>
      <c r="LMM218" s="348"/>
      <c r="LMN218" s="348"/>
      <c r="LMO218" s="348"/>
      <c r="LMP218" s="348"/>
      <c r="LMQ218" s="348"/>
      <c r="LMR218" s="348"/>
      <c r="LMS218" s="348"/>
      <c r="LMT218" s="348"/>
      <c r="LMU218" s="348"/>
      <c r="LMV218" s="348"/>
      <c r="LMW218" s="348"/>
      <c r="LMX218" s="348"/>
      <c r="LMY218" s="348"/>
      <c r="LMZ218" s="348"/>
      <c r="LNA218" s="348"/>
      <c r="LNB218" s="348"/>
      <c r="LNC218" s="348"/>
      <c r="LND218" s="348"/>
      <c r="LNE218" s="348"/>
      <c r="LNF218" s="348"/>
      <c r="LNG218" s="348"/>
      <c r="LNH218" s="348"/>
      <c r="LNI218" s="348"/>
      <c r="LNJ218" s="348"/>
      <c r="LNK218" s="348"/>
      <c r="LNL218" s="348"/>
      <c r="LNM218" s="348"/>
      <c r="LNN218" s="348"/>
      <c r="LNO218" s="348"/>
      <c r="LNP218" s="348"/>
      <c r="LNQ218" s="348"/>
      <c r="LNR218" s="348"/>
      <c r="LNS218" s="348"/>
      <c r="LNT218" s="348"/>
      <c r="LNU218" s="348"/>
      <c r="LNV218" s="348"/>
      <c r="LNW218" s="348"/>
      <c r="LNX218" s="348"/>
      <c r="LNY218" s="348"/>
      <c r="LNZ218" s="348"/>
      <c r="LOA218" s="348"/>
      <c r="LOB218" s="348"/>
      <c r="LOC218" s="348"/>
      <c r="LOD218" s="348"/>
      <c r="LOE218" s="348"/>
      <c r="LOF218" s="348"/>
      <c r="LOG218" s="348"/>
      <c r="LOH218" s="348"/>
      <c r="LOI218" s="348"/>
      <c r="LOJ218" s="348"/>
      <c r="LOK218" s="348"/>
      <c r="LOL218" s="348"/>
      <c r="LOM218" s="348"/>
      <c r="LON218" s="348"/>
      <c r="LOO218" s="348"/>
      <c r="LOP218" s="348"/>
      <c r="LOQ218" s="348"/>
      <c r="LOR218" s="348"/>
      <c r="LOS218" s="348"/>
      <c r="LOT218" s="348"/>
      <c r="LOU218" s="348"/>
      <c r="LOV218" s="348"/>
      <c r="LOW218" s="348"/>
      <c r="LOX218" s="348"/>
      <c r="LOY218" s="348"/>
      <c r="LOZ218" s="348"/>
      <c r="LPA218" s="348"/>
      <c r="LPB218" s="348"/>
      <c r="LPC218" s="348"/>
      <c r="LPD218" s="348"/>
      <c r="LPE218" s="348"/>
      <c r="LPF218" s="348"/>
      <c r="LPG218" s="348"/>
      <c r="LPH218" s="348"/>
      <c r="LPI218" s="348"/>
      <c r="LPJ218" s="348"/>
      <c r="LPK218" s="348"/>
      <c r="LPL218" s="348"/>
      <c r="LPM218" s="348"/>
      <c r="LPN218" s="348"/>
      <c r="LPO218" s="348"/>
      <c r="LPP218" s="348"/>
      <c r="LPQ218" s="348"/>
      <c r="LPR218" s="348"/>
      <c r="LPS218" s="348"/>
      <c r="LPT218" s="348"/>
      <c r="LPU218" s="348"/>
      <c r="LPV218" s="348"/>
      <c r="LPW218" s="348"/>
      <c r="LPX218" s="348"/>
      <c r="LPY218" s="348"/>
      <c r="LPZ218" s="348"/>
      <c r="LQA218" s="348"/>
      <c r="LQB218" s="348"/>
      <c r="LQC218" s="348"/>
      <c r="LQD218" s="348"/>
      <c r="LQE218" s="348"/>
      <c r="LQF218" s="348"/>
      <c r="LQG218" s="348"/>
      <c r="LQH218" s="348"/>
      <c r="LQI218" s="348"/>
      <c r="LQJ218" s="348"/>
      <c r="LQK218" s="348"/>
      <c r="LQL218" s="348"/>
      <c r="LQM218" s="348"/>
      <c r="LQN218" s="348"/>
      <c r="LQO218" s="348"/>
      <c r="LQP218" s="348"/>
      <c r="LQQ218" s="348"/>
      <c r="LQR218" s="348"/>
      <c r="LQS218" s="348"/>
      <c r="LQT218" s="348"/>
      <c r="LQU218" s="348"/>
      <c r="LQV218" s="348"/>
      <c r="LQW218" s="348"/>
      <c r="LQX218" s="348"/>
      <c r="LQY218" s="348"/>
      <c r="LQZ218" s="348"/>
      <c r="LRA218" s="348"/>
      <c r="LRB218" s="348"/>
      <c r="LRC218" s="348"/>
      <c r="LRD218" s="348"/>
      <c r="LRE218" s="348"/>
      <c r="LRF218" s="348"/>
      <c r="LRG218" s="348"/>
      <c r="LRH218" s="348"/>
      <c r="LRI218" s="348"/>
      <c r="LRJ218" s="348"/>
      <c r="LRK218" s="348"/>
      <c r="LRL218" s="348"/>
      <c r="LRM218" s="348"/>
      <c r="LRN218" s="348"/>
      <c r="LRO218" s="348"/>
      <c r="LRP218" s="348"/>
      <c r="LRQ218" s="348"/>
      <c r="LRR218" s="348"/>
      <c r="LRS218" s="348"/>
      <c r="LRT218" s="348"/>
      <c r="LRU218" s="348"/>
      <c r="LRV218" s="348"/>
      <c r="LRW218" s="348"/>
      <c r="LRX218" s="348"/>
      <c r="LRY218" s="348"/>
      <c r="LRZ218" s="348"/>
      <c r="LSA218" s="348"/>
      <c r="LSB218" s="348"/>
      <c r="LSC218" s="348"/>
      <c r="LSD218" s="348"/>
      <c r="LSE218" s="348"/>
      <c r="LSF218" s="348"/>
      <c r="LSG218" s="348"/>
      <c r="LSH218" s="348"/>
      <c r="LSI218" s="348"/>
      <c r="LSJ218" s="348"/>
      <c r="LSK218" s="348"/>
      <c r="LSL218" s="348"/>
      <c r="LSM218" s="348"/>
      <c r="LSN218" s="348"/>
      <c r="LSO218" s="348"/>
      <c r="LSP218" s="348"/>
      <c r="LSQ218" s="348"/>
      <c r="LSR218" s="348"/>
      <c r="LSS218" s="348"/>
      <c r="LST218" s="348"/>
      <c r="LSU218" s="348"/>
      <c r="LSV218" s="348"/>
      <c r="LSW218" s="348"/>
      <c r="LSX218" s="348"/>
      <c r="LSY218" s="348"/>
      <c r="LSZ218" s="348"/>
      <c r="LTA218" s="348"/>
      <c r="LTB218" s="348"/>
      <c r="LTC218" s="348"/>
      <c r="LTD218" s="348"/>
      <c r="LTE218" s="348"/>
      <c r="LTF218" s="348"/>
      <c r="LTG218" s="348"/>
      <c r="LTH218" s="348"/>
      <c r="LTI218" s="348"/>
      <c r="LTJ218" s="348"/>
      <c r="LTK218" s="348"/>
      <c r="LTL218" s="348"/>
      <c r="LTM218" s="348"/>
      <c r="LTN218" s="348"/>
      <c r="LTO218" s="348"/>
      <c r="LTP218" s="348"/>
      <c r="LTQ218" s="348"/>
      <c r="LTR218" s="348"/>
      <c r="LTS218" s="348"/>
      <c r="LTT218" s="348"/>
      <c r="LTU218" s="348"/>
      <c r="LTV218" s="348"/>
      <c r="LTW218" s="348"/>
      <c r="LTX218" s="348"/>
      <c r="LTY218" s="348"/>
      <c r="LTZ218" s="348"/>
      <c r="LUA218" s="348"/>
      <c r="LUB218" s="348"/>
      <c r="LUC218" s="348"/>
      <c r="LUD218" s="348"/>
      <c r="LUE218" s="348"/>
      <c r="LUF218" s="348"/>
      <c r="LUG218" s="348"/>
      <c r="LUH218" s="348"/>
      <c r="LUI218" s="348"/>
      <c r="LUJ218" s="348"/>
      <c r="LUK218" s="348"/>
      <c r="LUL218" s="348"/>
      <c r="LUM218" s="348"/>
      <c r="LUN218" s="348"/>
      <c r="LUO218" s="348"/>
      <c r="LUP218" s="348"/>
      <c r="LUQ218" s="348"/>
      <c r="LUR218" s="348"/>
      <c r="LUS218" s="348"/>
      <c r="LUT218" s="348"/>
      <c r="LUU218" s="348"/>
      <c r="LUV218" s="348"/>
      <c r="LUW218" s="348"/>
      <c r="LUX218" s="348"/>
      <c r="LUY218" s="348"/>
      <c r="LUZ218" s="348"/>
      <c r="LVA218" s="348"/>
      <c r="LVB218" s="348"/>
      <c r="LVC218" s="348"/>
      <c r="LVD218" s="348"/>
      <c r="LVE218" s="348"/>
      <c r="LVF218" s="348"/>
      <c r="LVG218" s="348"/>
      <c r="LVH218" s="348"/>
      <c r="LVI218" s="348"/>
      <c r="LVJ218" s="348"/>
      <c r="LVK218" s="348"/>
      <c r="LVL218" s="348"/>
      <c r="LVM218" s="348"/>
      <c r="LVN218" s="348"/>
      <c r="LVO218" s="348"/>
      <c r="LVP218" s="348"/>
      <c r="LVQ218" s="348"/>
      <c r="LVR218" s="348"/>
      <c r="LVS218" s="348"/>
      <c r="LVT218" s="348"/>
      <c r="LVU218" s="348"/>
      <c r="LVV218" s="348"/>
      <c r="LVW218" s="348"/>
      <c r="LVX218" s="348"/>
      <c r="LVY218" s="348"/>
      <c r="LVZ218" s="348"/>
      <c r="LWA218" s="348"/>
      <c r="LWB218" s="348"/>
      <c r="LWC218" s="348"/>
      <c r="LWD218" s="348"/>
      <c r="LWE218" s="348"/>
      <c r="LWF218" s="348"/>
      <c r="LWG218" s="348"/>
      <c r="LWH218" s="348"/>
      <c r="LWI218" s="348"/>
      <c r="LWJ218" s="348"/>
      <c r="LWK218" s="348"/>
      <c r="LWL218" s="348"/>
      <c r="LWM218" s="348"/>
      <c r="LWN218" s="348"/>
      <c r="LWO218" s="348"/>
      <c r="LWP218" s="348"/>
      <c r="LWQ218" s="348"/>
      <c r="LWR218" s="348"/>
      <c r="LWS218" s="348"/>
      <c r="LWT218" s="348"/>
      <c r="LWU218" s="348"/>
      <c r="LWV218" s="348"/>
      <c r="LWW218" s="348"/>
      <c r="LWX218" s="348"/>
      <c r="LWY218" s="348"/>
      <c r="LWZ218" s="348"/>
      <c r="LXA218" s="348"/>
      <c r="LXB218" s="348"/>
      <c r="LXC218" s="348"/>
      <c r="LXD218" s="348"/>
      <c r="LXE218" s="348"/>
      <c r="LXF218" s="348"/>
      <c r="LXG218" s="348"/>
      <c r="LXH218" s="348"/>
      <c r="LXI218" s="348"/>
      <c r="LXJ218" s="348"/>
      <c r="LXK218" s="348"/>
      <c r="LXL218" s="348"/>
      <c r="LXM218" s="348"/>
      <c r="LXN218" s="348"/>
      <c r="LXO218" s="348"/>
      <c r="LXP218" s="348"/>
      <c r="LXQ218" s="348"/>
      <c r="LXR218" s="348"/>
      <c r="LXS218" s="348"/>
      <c r="LXT218" s="348"/>
      <c r="LXU218" s="348"/>
      <c r="LXV218" s="348"/>
      <c r="LXW218" s="348"/>
      <c r="LXX218" s="348"/>
      <c r="LXY218" s="348"/>
      <c r="LXZ218" s="348"/>
      <c r="LYA218" s="348"/>
      <c r="LYB218" s="348"/>
      <c r="LYC218" s="348"/>
      <c r="LYD218" s="348"/>
      <c r="LYE218" s="348"/>
      <c r="LYF218" s="348"/>
      <c r="LYG218" s="348"/>
      <c r="LYH218" s="348"/>
      <c r="LYI218" s="348"/>
      <c r="LYJ218" s="348"/>
      <c r="LYK218" s="348"/>
      <c r="LYL218" s="348"/>
      <c r="LYM218" s="348"/>
      <c r="LYN218" s="348"/>
      <c r="LYO218" s="348"/>
      <c r="LYP218" s="348"/>
      <c r="LYQ218" s="348"/>
      <c r="LYR218" s="348"/>
      <c r="LYS218" s="348"/>
      <c r="LYT218" s="348"/>
      <c r="LYU218" s="348"/>
      <c r="LYV218" s="348"/>
      <c r="LYW218" s="348"/>
      <c r="LYX218" s="348"/>
      <c r="LYY218" s="348"/>
      <c r="LYZ218" s="348"/>
      <c r="LZA218" s="348"/>
      <c r="LZB218" s="348"/>
      <c r="LZC218" s="348"/>
      <c r="LZD218" s="348"/>
      <c r="LZE218" s="348"/>
      <c r="LZF218" s="348"/>
      <c r="LZG218" s="348"/>
      <c r="LZH218" s="348"/>
      <c r="LZI218" s="348"/>
      <c r="LZJ218" s="348"/>
      <c r="LZK218" s="348"/>
      <c r="LZL218" s="348"/>
      <c r="LZM218" s="348"/>
      <c r="LZN218" s="348"/>
      <c r="LZO218" s="348"/>
      <c r="LZP218" s="348"/>
      <c r="LZQ218" s="348"/>
      <c r="LZR218" s="348"/>
      <c r="LZS218" s="348"/>
      <c r="LZT218" s="348"/>
      <c r="LZU218" s="348"/>
      <c r="LZV218" s="348"/>
      <c r="LZW218" s="348"/>
      <c r="LZX218" s="348"/>
      <c r="LZY218" s="348"/>
      <c r="LZZ218" s="348"/>
      <c r="MAA218" s="348"/>
      <c r="MAB218" s="348"/>
      <c r="MAC218" s="348"/>
      <c r="MAD218" s="348"/>
      <c r="MAE218" s="348"/>
      <c r="MAF218" s="348"/>
      <c r="MAG218" s="348"/>
      <c r="MAH218" s="348"/>
      <c r="MAI218" s="348"/>
      <c r="MAJ218" s="348"/>
      <c r="MAK218" s="348"/>
      <c r="MAL218" s="348"/>
      <c r="MAM218" s="348"/>
      <c r="MAN218" s="348"/>
      <c r="MAO218" s="348"/>
      <c r="MAP218" s="348"/>
      <c r="MAQ218" s="348"/>
      <c r="MAR218" s="348"/>
      <c r="MAS218" s="348"/>
      <c r="MAT218" s="348"/>
      <c r="MAU218" s="348"/>
      <c r="MAV218" s="348"/>
      <c r="MAW218" s="348"/>
      <c r="MAX218" s="348"/>
      <c r="MAY218" s="348"/>
      <c r="MAZ218" s="348"/>
      <c r="MBA218" s="348"/>
      <c r="MBB218" s="348"/>
      <c r="MBC218" s="348"/>
      <c r="MBD218" s="348"/>
      <c r="MBE218" s="348"/>
      <c r="MBF218" s="348"/>
      <c r="MBG218" s="348"/>
      <c r="MBH218" s="348"/>
      <c r="MBI218" s="348"/>
      <c r="MBJ218" s="348"/>
      <c r="MBK218" s="348"/>
      <c r="MBL218" s="348"/>
      <c r="MBM218" s="348"/>
      <c r="MBN218" s="348"/>
      <c r="MBO218" s="348"/>
      <c r="MBP218" s="348"/>
      <c r="MBQ218" s="348"/>
      <c r="MBR218" s="348"/>
      <c r="MBS218" s="348"/>
      <c r="MBT218" s="348"/>
      <c r="MBU218" s="348"/>
      <c r="MBV218" s="348"/>
      <c r="MBW218" s="348"/>
      <c r="MBX218" s="348"/>
      <c r="MBY218" s="348"/>
      <c r="MBZ218" s="348"/>
      <c r="MCA218" s="348"/>
      <c r="MCB218" s="348"/>
      <c r="MCC218" s="348"/>
      <c r="MCD218" s="348"/>
      <c r="MCE218" s="348"/>
      <c r="MCF218" s="348"/>
      <c r="MCG218" s="348"/>
      <c r="MCH218" s="348"/>
      <c r="MCI218" s="348"/>
      <c r="MCJ218" s="348"/>
      <c r="MCK218" s="348"/>
      <c r="MCL218" s="348"/>
      <c r="MCM218" s="348"/>
      <c r="MCN218" s="348"/>
      <c r="MCO218" s="348"/>
      <c r="MCP218" s="348"/>
      <c r="MCQ218" s="348"/>
      <c r="MCR218" s="348"/>
      <c r="MCS218" s="348"/>
      <c r="MCT218" s="348"/>
      <c r="MCU218" s="348"/>
      <c r="MCV218" s="348"/>
      <c r="MCW218" s="348"/>
      <c r="MCX218" s="348"/>
      <c r="MCY218" s="348"/>
      <c r="MCZ218" s="348"/>
      <c r="MDA218" s="348"/>
      <c r="MDB218" s="348"/>
      <c r="MDC218" s="348"/>
      <c r="MDD218" s="348"/>
      <c r="MDE218" s="348"/>
      <c r="MDF218" s="348"/>
      <c r="MDG218" s="348"/>
      <c r="MDH218" s="348"/>
      <c r="MDI218" s="348"/>
      <c r="MDJ218" s="348"/>
      <c r="MDK218" s="348"/>
      <c r="MDL218" s="348"/>
      <c r="MDM218" s="348"/>
      <c r="MDN218" s="348"/>
      <c r="MDO218" s="348"/>
      <c r="MDP218" s="348"/>
      <c r="MDQ218" s="348"/>
      <c r="MDR218" s="348"/>
      <c r="MDS218" s="348"/>
      <c r="MDT218" s="348"/>
      <c r="MDU218" s="348"/>
      <c r="MDV218" s="348"/>
      <c r="MDW218" s="348"/>
      <c r="MDX218" s="348"/>
      <c r="MDY218" s="348"/>
      <c r="MDZ218" s="348"/>
      <c r="MEA218" s="348"/>
      <c r="MEB218" s="348"/>
      <c r="MEC218" s="348"/>
      <c r="MED218" s="348"/>
      <c r="MEE218" s="348"/>
      <c r="MEF218" s="348"/>
      <c r="MEG218" s="348"/>
      <c r="MEH218" s="348"/>
      <c r="MEI218" s="348"/>
      <c r="MEJ218" s="348"/>
      <c r="MEK218" s="348"/>
      <c r="MEL218" s="348"/>
      <c r="MEM218" s="348"/>
      <c r="MEN218" s="348"/>
      <c r="MEO218" s="348"/>
      <c r="MEP218" s="348"/>
      <c r="MEQ218" s="348"/>
      <c r="MER218" s="348"/>
      <c r="MES218" s="348"/>
      <c r="MET218" s="348"/>
      <c r="MEU218" s="348"/>
      <c r="MEV218" s="348"/>
      <c r="MEW218" s="348"/>
      <c r="MEX218" s="348"/>
      <c r="MEY218" s="348"/>
      <c r="MEZ218" s="348"/>
      <c r="MFA218" s="348"/>
      <c r="MFB218" s="348"/>
      <c r="MFC218" s="348"/>
      <c r="MFD218" s="348"/>
      <c r="MFE218" s="348"/>
      <c r="MFF218" s="348"/>
      <c r="MFG218" s="348"/>
      <c r="MFH218" s="348"/>
      <c r="MFI218" s="348"/>
      <c r="MFJ218" s="348"/>
      <c r="MFK218" s="348"/>
      <c r="MFL218" s="348"/>
      <c r="MFM218" s="348"/>
      <c r="MFN218" s="348"/>
      <c r="MFO218" s="348"/>
      <c r="MFP218" s="348"/>
      <c r="MFQ218" s="348"/>
      <c r="MFR218" s="348"/>
      <c r="MFS218" s="348"/>
      <c r="MFT218" s="348"/>
      <c r="MFU218" s="348"/>
      <c r="MFV218" s="348"/>
      <c r="MFW218" s="348"/>
      <c r="MFX218" s="348"/>
      <c r="MFY218" s="348"/>
      <c r="MFZ218" s="348"/>
      <c r="MGA218" s="348"/>
      <c r="MGB218" s="348"/>
      <c r="MGC218" s="348"/>
      <c r="MGD218" s="348"/>
      <c r="MGE218" s="348"/>
      <c r="MGF218" s="348"/>
      <c r="MGG218" s="348"/>
      <c r="MGH218" s="348"/>
      <c r="MGI218" s="348"/>
      <c r="MGJ218" s="348"/>
      <c r="MGK218" s="348"/>
      <c r="MGL218" s="348"/>
      <c r="MGM218" s="348"/>
      <c r="MGN218" s="348"/>
      <c r="MGO218" s="348"/>
      <c r="MGP218" s="348"/>
      <c r="MGQ218" s="348"/>
      <c r="MGR218" s="348"/>
      <c r="MGS218" s="348"/>
      <c r="MGT218" s="348"/>
      <c r="MGU218" s="348"/>
      <c r="MGV218" s="348"/>
      <c r="MGW218" s="348"/>
      <c r="MGX218" s="348"/>
      <c r="MGY218" s="348"/>
      <c r="MGZ218" s="348"/>
      <c r="MHA218" s="348"/>
      <c r="MHB218" s="348"/>
      <c r="MHC218" s="348"/>
      <c r="MHD218" s="348"/>
      <c r="MHE218" s="348"/>
      <c r="MHF218" s="348"/>
      <c r="MHG218" s="348"/>
      <c r="MHH218" s="348"/>
      <c r="MHI218" s="348"/>
      <c r="MHJ218" s="348"/>
      <c r="MHK218" s="348"/>
      <c r="MHL218" s="348"/>
      <c r="MHM218" s="348"/>
      <c r="MHN218" s="348"/>
      <c r="MHO218" s="348"/>
      <c r="MHP218" s="348"/>
      <c r="MHQ218" s="348"/>
      <c r="MHR218" s="348"/>
      <c r="MHS218" s="348"/>
      <c r="MHT218" s="348"/>
      <c r="MHU218" s="348"/>
      <c r="MHV218" s="348"/>
      <c r="MHW218" s="348"/>
      <c r="MHX218" s="348"/>
      <c r="MHY218" s="348"/>
      <c r="MHZ218" s="348"/>
      <c r="MIA218" s="348"/>
      <c r="MIB218" s="348"/>
      <c r="MIC218" s="348"/>
      <c r="MID218" s="348"/>
      <c r="MIE218" s="348"/>
      <c r="MIF218" s="348"/>
      <c r="MIG218" s="348"/>
      <c r="MIH218" s="348"/>
      <c r="MII218" s="348"/>
      <c r="MIJ218" s="348"/>
      <c r="MIK218" s="348"/>
      <c r="MIL218" s="348"/>
      <c r="MIM218" s="348"/>
      <c r="MIN218" s="348"/>
      <c r="MIO218" s="348"/>
      <c r="MIP218" s="348"/>
      <c r="MIQ218" s="348"/>
      <c r="MIR218" s="348"/>
      <c r="MIS218" s="348"/>
      <c r="MIT218" s="348"/>
      <c r="MIU218" s="348"/>
      <c r="MIV218" s="348"/>
      <c r="MIW218" s="348"/>
      <c r="MIX218" s="348"/>
      <c r="MIY218" s="348"/>
      <c r="MIZ218" s="348"/>
      <c r="MJA218" s="348"/>
      <c r="MJB218" s="348"/>
      <c r="MJC218" s="348"/>
      <c r="MJD218" s="348"/>
      <c r="MJE218" s="348"/>
      <c r="MJF218" s="348"/>
      <c r="MJG218" s="348"/>
      <c r="MJH218" s="348"/>
      <c r="MJI218" s="348"/>
      <c r="MJJ218" s="348"/>
      <c r="MJK218" s="348"/>
      <c r="MJL218" s="348"/>
      <c r="MJM218" s="348"/>
      <c r="MJN218" s="348"/>
      <c r="MJO218" s="348"/>
      <c r="MJP218" s="348"/>
      <c r="MJQ218" s="348"/>
      <c r="MJR218" s="348"/>
      <c r="MJS218" s="348"/>
      <c r="MJT218" s="348"/>
      <c r="MJU218" s="348"/>
      <c r="MJV218" s="348"/>
      <c r="MJW218" s="348"/>
      <c r="MJX218" s="348"/>
      <c r="MJY218" s="348"/>
      <c r="MJZ218" s="348"/>
      <c r="MKA218" s="348"/>
      <c r="MKB218" s="348"/>
      <c r="MKC218" s="348"/>
      <c r="MKD218" s="348"/>
      <c r="MKE218" s="348"/>
      <c r="MKF218" s="348"/>
      <c r="MKG218" s="348"/>
      <c r="MKH218" s="348"/>
      <c r="MKI218" s="348"/>
      <c r="MKJ218" s="348"/>
      <c r="MKK218" s="348"/>
      <c r="MKL218" s="348"/>
      <c r="MKM218" s="348"/>
      <c r="MKN218" s="348"/>
      <c r="MKO218" s="348"/>
      <c r="MKP218" s="348"/>
      <c r="MKQ218" s="348"/>
      <c r="MKR218" s="348"/>
      <c r="MKS218" s="348"/>
      <c r="MKT218" s="348"/>
      <c r="MKU218" s="348"/>
      <c r="MKV218" s="348"/>
      <c r="MKW218" s="348"/>
      <c r="MKX218" s="348"/>
      <c r="MKY218" s="348"/>
      <c r="MKZ218" s="348"/>
      <c r="MLA218" s="348"/>
      <c r="MLB218" s="348"/>
      <c r="MLC218" s="348"/>
      <c r="MLD218" s="348"/>
      <c r="MLE218" s="348"/>
      <c r="MLF218" s="348"/>
      <c r="MLG218" s="348"/>
      <c r="MLH218" s="348"/>
      <c r="MLI218" s="348"/>
      <c r="MLJ218" s="348"/>
      <c r="MLK218" s="348"/>
      <c r="MLL218" s="348"/>
      <c r="MLM218" s="348"/>
      <c r="MLN218" s="348"/>
      <c r="MLO218" s="348"/>
      <c r="MLP218" s="348"/>
      <c r="MLQ218" s="348"/>
      <c r="MLR218" s="348"/>
      <c r="MLS218" s="348"/>
      <c r="MLT218" s="348"/>
      <c r="MLU218" s="348"/>
      <c r="MLV218" s="348"/>
      <c r="MLW218" s="348"/>
      <c r="MLX218" s="348"/>
      <c r="MLY218" s="348"/>
      <c r="MLZ218" s="348"/>
      <c r="MMA218" s="348"/>
      <c r="MMB218" s="348"/>
      <c r="MMC218" s="348"/>
      <c r="MMD218" s="348"/>
      <c r="MME218" s="348"/>
      <c r="MMF218" s="348"/>
      <c r="MMG218" s="348"/>
      <c r="MMH218" s="348"/>
      <c r="MMI218" s="348"/>
      <c r="MMJ218" s="348"/>
      <c r="MMK218" s="348"/>
      <c r="MML218" s="348"/>
      <c r="MMM218" s="348"/>
      <c r="MMN218" s="348"/>
      <c r="MMO218" s="348"/>
      <c r="MMP218" s="348"/>
      <c r="MMQ218" s="348"/>
      <c r="MMR218" s="348"/>
      <c r="MMS218" s="348"/>
      <c r="MMT218" s="348"/>
      <c r="MMU218" s="348"/>
      <c r="MMV218" s="348"/>
      <c r="MMW218" s="348"/>
      <c r="MMX218" s="348"/>
      <c r="MMY218" s="348"/>
      <c r="MMZ218" s="348"/>
      <c r="MNA218" s="348"/>
      <c r="MNB218" s="348"/>
      <c r="MNC218" s="348"/>
      <c r="MND218" s="348"/>
      <c r="MNE218" s="348"/>
      <c r="MNF218" s="348"/>
      <c r="MNG218" s="348"/>
      <c r="MNH218" s="348"/>
      <c r="MNI218" s="348"/>
      <c r="MNJ218" s="348"/>
      <c r="MNK218" s="348"/>
      <c r="MNL218" s="348"/>
      <c r="MNM218" s="348"/>
      <c r="MNN218" s="348"/>
      <c r="MNO218" s="348"/>
      <c r="MNP218" s="348"/>
      <c r="MNQ218" s="348"/>
      <c r="MNR218" s="348"/>
      <c r="MNS218" s="348"/>
      <c r="MNT218" s="348"/>
      <c r="MNU218" s="348"/>
      <c r="MNV218" s="348"/>
      <c r="MNW218" s="348"/>
      <c r="MNX218" s="348"/>
      <c r="MNY218" s="348"/>
      <c r="MNZ218" s="348"/>
      <c r="MOA218" s="348"/>
      <c r="MOB218" s="348"/>
      <c r="MOC218" s="348"/>
      <c r="MOD218" s="348"/>
      <c r="MOE218" s="348"/>
      <c r="MOF218" s="348"/>
      <c r="MOG218" s="348"/>
      <c r="MOH218" s="348"/>
      <c r="MOI218" s="348"/>
      <c r="MOJ218" s="348"/>
      <c r="MOK218" s="348"/>
      <c r="MOL218" s="348"/>
      <c r="MOM218" s="348"/>
      <c r="MON218" s="348"/>
      <c r="MOO218" s="348"/>
      <c r="MOP218" s="348"/>
      <c r="MOQ218" s="348"/>
      <c r="MOR218" s="348"/>
      <c r="MOS218" s="348"/>
      <c r="MOT218" s="348"/>
      <c r="MOU218" s="348"/>
      <c r="MOV218" s="348"/>
      <c r="MOW218" s="348"/>
      <c r="MOX218" s="348"/>
      <c r="MOY218" s="348"/>
      <c r="MOZ218" s="348"/>
      <c r="MPA218" s="348"/>
      <c r="MPB218" s="348"/>
      <c r="MPC218" s="348"/>
      <c r="MPD218" s="348"/>
      <c r="MPE218" s="348"/>
      <c r="MPF218" s="348"/>
      <c r="MPG218" s="348"/>
      <c r="MPH218" s="348"/>
      <c r="MPI218" s="348"/>
      <c r="MPJ218" s="348"/>
      <c r="MPK218" s="348"/>
      <c r="MPL218" s="348"/>
      <c r="MPM218" s="348"/>
      <c r="MPN218" s="348"/>
      <c r="MPO218" s="348"/>
      <c r="MPP218" s="348"/>
      <c r="MPQ218" s="348"/>
      <c r="MPR218" s="348"/>
      <c r="MPS218" s="348"/>
      <c r="MPT218" s="348"/>
      <c r="MPU218" s="348"/>
      <c r="MPV218" s="348"/>
      <c r="MPW218" s="348"/>
      <c r="MPX218" s="348"/>
      <c r="MPY218" s="348"/>
      <c r="MPZ218" s="348"/>
      <c r="MQA218" s="348"/>
      <c r="MQB218" s="348"/>
      <c r="MQC218" s="348"/>
      <c r="MQD218" s="348"/>
      <c r="MQE218" s="348"/>
      <c r="MQF218" s="348"/>
      <c r="MQG218" s="348"/>
      <c r="MQH218" s="348"/>
      <c r="MQI218" s="348"/>
      <c r="MQJ218" s="348"/>
      <c r="MQK218" s="348"/>
      <c r="MQL218" s="348"/>
      <c r="MQM218" s="348"/>
      <c r="MQN218" s="348"/>
      <c r="MQO218" s="348"/>
      <c r="MQP218" s="348"/>
      <c r="MQQ218" s="348"/>
      <c r="MQR218" s="348"/>
      <c r="MQS218" s="348"/>
      <c r="MQT218" s="348"/>
      <c r="MQU218" s="348"/>
      <c r="MQV218" s="348"/>
      <c r="MQW218" s="348"/>
      <c r="MQX218" s="348"/>
      <c r="MQY218" s="348"/>
      <c r="MQZ218" s="348"/>
      <c r="MRA218" s="348"/>
      <c r="MRB218" s="348"/>
      <c r="MRC218" s="348"/>
      <c r="MRD218" s="348"/>
      <c r="MRE218" s="348"/>
      <c r="MRF218" s="348"/>
      <c r="MRG218" s="348"/>
      <c r="MRH218" s="348"/>
      <c r="MRI218" s="348"/>
      <c r="MRJ218" s="348"/>
      <c r="MRK218" s="348"/>
      <c r="MRL218" s="348"/>
      <c r="MRM218" s="348"/>
      <c r="MRN218" s="348"/>
      <c r="MRO218" s="348"/>
      <c r="MRP218" s="348"/>
      <c r="MRQ218" s="348"/>
      <c r="MRR218" s="348"/>
      <c r="MRS218" s="348"/>
      <c r="MRT218" s="348"/>
      <c r="MRU218" s="348"/>
      <c r="MRV218" s="348"/>
      <c r="MRW218" s="348"/>
      <c r="MRX218" s="348"/>
      <c r="MRY218" s="348"/>
      <c r="MRZ218" s="348"/>
      <c r="MSA218" s="348"/>
      <c r="MSB218" s="348"/>
      <c r="MSC218" s="348"/>
      <c r="MSD218" s="348"/>
      <c r="MSE218" s="348"/>
      <c r="MSF218" s="348"/>
      <c r="MSG218" s="348"/>
      <c r="MSH218" s="348"/>
      <c r="MSI218" s="348"/>
      <c r="MSJ218" s="348"/>
      <c r="MSK218" s="348"/>
      <c r="MSL218" s="348"/>
      <c r="MSM218" s="348"/>
      <c r="MSN218" s="348"/>
      <c r="MSO218" s="348"/>
      <c r="MSP218" s="348"/>
      <c r="MSQ218" s="348"/>
      <c r="MSR218" s="348"/>
      <c r="MSS218" s="348"/>
      <c r="MST218" s="348"/>
      <c r="MSU218" s="348"/>
      <c r="MSV218" s="348"/>
      <c r="MSW218" s="348"/>
      <c r="MSX218" s="348"/>
      <c r="MSY218" s="348"/>
      <c r="MSZ218" s="348"/>
      <c r="MTA218" s="348"/>
      <c r="MTB218" s="348"/>
      <c r="MTC218" s="348"/>
      <c r="MTD218" s="348"/>
      <c r="MTE218" s="348"/>
      <c r="MTF218" s="348"/>
      <c r="MTG218" s="348"/>
      <c r="MTH218" s="348"/>
      <c r="MTI218" s="348"/>
      <c r="MTJ218" s="348"/>
      <c r="MTK218" s="348"/>
      <c r="MTL218" s="348"/>
      <c r="MTM218" s="348"/>
      <c r="MTN218" s="348"/>
      <c r="MTO218" s="348"/>
      <c r="MTP218" s="348"/>
      <c r="MTQ218" s="348"/>
      <c r="MTR218" s="348"/>
      <c r="MTS218" s="348"/>
      <c r="MTT218" s="348"/>
      <c r="MTU218" s="348"/>
      <c r="MTV218" s="348"/>
      <c r="MTW218" s="348"/>
      <c r="MTX218" s="348"/>
      <c r="MTY218" s="348"/>
      <c r="MTZ218" s="348"/>
      <c r="MUA218" s="348"/>
      <c r="MUB218" s="348"/>
      <c r="MUC218" s="348"/>
      <c r="MUD218" s="348"/>
      <c r="MUE218" s="348"/>
      <c r="MUF218" s="348"/>
      <c r="MUG218" s="348"/>
      <c r="MUH218" s="348"/>
      <c r="MUI218" s="348"/>
      <c r="MUJ218" s="348"/>
      <c r="MUK218" s="348"/>
      <c r="MUL218" s="348"/>
      <c r="MUM218" s="348"/>
      <c r="MUN218" s="348"/>
      <c r="MUO218" s="348"/>
      <c r="MUP218" s="348"/>
      <c r="MUQ218" s="348"/>
      <c r="MUR218" s="348"/>
      <c r="MUS218" s="348"/>
      <c r="MUT218" s="348"/>
      <c r="MUU218" s="348"/>
      <c r="MUV218" s="348"/>
      <c r="MUW218" s="348"/>
      <c r="MUX218" s="348"/>
      <c r="MUY218" s="348"/>
      <c r="MUZ218" s="348"/>
      <c r="MVA218" s="348"/>
      <c r="MVB218" s="348"/>
      <c r="MVC218" s="348"/>
      <c r="MVD218" s="348"/>
      <c r="MVE218" s="348"/>
      <c r="MVF218" s="348"/>
      <c r="MVG218" s="348"/>
      <c r="MVH218" s="348"/>
      <c r="MVI218" s="348"/>
      <c r="MVJ218" s="348"/>
      <c r="MVK218" s="348"/>
      <c r="MVL218" s="348"/>
      <c r="MVM218" s="348"/>
      <c r="MVN218" s="348"/>
      <c r="MVO218" s="348"/>
      <c r="MVP218" s="348"/>
      <c r="MVQ218" s="348"/>
      <c r="MVR218" s="348"/>
      <c r="MVS218" s="348"/>
      <c r="MVT218" s="348"/>
      <c r="MVU218" s="348"/>
      <c r="MVV218" s="348"/>
      <c r="MVW218" s="348"/>
      <c r="MVX218" s="348"/>
      <c r="MVY218" s="348"/>
      <c r="MVZ218" s="348"/>
      <c r="MWA218" s="348"/>
      <c r="MWB218" s="348"/>
      <c r="MWC218" s="348"/>
      <c r="MWD218" s="348"/>
      <c r="MWE218" s="348"/>
      <c r="MWF218" s="348"/>
      <c r="MWG218" s="348"/>
      <c r="MWH218" s="348"/>
      <c r="MWI218" s="348"/>
      <c r="MWJ218" s="348"/>
      <c r="MWK218" s="348"/>
      <c r="MWL218" s="348"/>
      <c r="MWM218" s="348"/>
      <c r="MWN218" s="348"/>
      <c r="MWO218" s="348"/>
      <c r="MWP218" s="348"/>
      <c r="MWQ218" s="348"/>
      <c r="MWR218" s="348"/>
      <c r="MWS218" s="348"/>
      <c r="MWT218" s="348"/>
      <c r="MWU218" s="348"/>
      <c r="MWV218" s="348"/>
      <c r="MWW218" s="348"/>
      <c r="MWX218" s="348"/>
      <c r="MWY218" s="348"/>
      <c r="MWZ218" s="348"/>
      <c r="MXA218" s="348"/>
      <c r="MXB218" s="348"/>
      <c r="MXC218" s="348"/>
      <c r="MXD218" s="348"/>
      <c r="MXE218" s="348"/>
      <c r="MXF218" s="348"/>
      <c r="MXG218" s="348"/>
      <c r="MXH218" s="348"/>
      <c r="MXI218" s="348"/>
      <c r="MXJ218" s="348"/>
      <c r="MXK218" s="348"/>
      <c r="MXL218" s="348"/>
      <c r="MXM218" s="348"/>
      <c r="MXN218" s="348"/>
      <c r="MXO218" s="348"/>
      <c r="MXP218" s="348"/>
      <c r="MXQ218" s="348"/>
      <c r="MXR218" s="348"/>
      <c r="MXS218" s="348"/>
      <c r="MXT218" s="348"/>
      <c r="MXU218" s="348"/>
      <c r="MXV218" s="348"/>
      <c r="MXW218" s="348"/>
      <c r="MXX218" s="348"/>
      <c r="MXY218" s="348"/>
      <c r="MXZ218" s="348"/>
      <c r="MYA218" s="348"/>
      <c r="MYB218" s="348"/>
      <c r="MYC218" s="348"/>
      <c r="MYD218" s="348"/>
      <c r="MYE218" s="348"/>
      <c r="MYF218" s="348"/>
      <c r="MYG218" s="348"/>
      <c r="MYH218" s="348"/>
      <c r="MYI218" s="348"/>
      <c r="MYJ218" s="348"/>
      <c r="MYK218" s="348"/>
      <c r="MYL218" s="348"/>
      <c r="MYM218" s="348"/>
      <c r="MYN218" s="348"/>
      <c r="MYO218" s="348"/>
      <c r="MYP218" s="348"/>
      <c r="MYQ218" s="348"/>
      <c r="MYR218" s="348"/>
      <c r="MYS218" s="348"/>
      <c r="MYT218" s="348"/>
      <c r="MYU218" s="348"/>
      <c r="MYV218" s="348"/>
      <c r="MYW218" s="348"/>
      <c r="MYX218" s="348"/>
      <c r="MYY218" s="348"/>
      <c r="MYZ218" s="348"/>
      <c r="MZA218" s="348"/>
      <c r="MZB218" s="348"/>
      <c r="MZC218" s="348"/>
      <c r="MZD218" s="348"/>
      <c r="MZE218" s="348"/>
      <c r="MZF218" s="348"/>
      <c r="MZG218" s="348"/>
      <c r="MZH218" s="348"/>
      <c r="MZI218" s="348"/>
      <c r="MZJ218" s="348"/>
      <c r="MZK218" s="348"/>
      <c r="MZL218" s="348"/>
      <c r="MZM218" s="348"/>
      <c r="MZN218" s="348"/>
      <c r="MZO218" s="348"/>
      <c r="MZP218" s="348"/>
      <c r="MZQ218" s="348"/>
      <c r="MZR218" s="348"/>
      <c r="MZS218" s="348"/>
      <c r="MZT218" s="348"/>
      <c r="MZU218" s="348"/>
      <c r="MZV218" s="348"/>
      <c r="MZW218" s="348"/>
      <c r="MZX218" s="348"/>
      <c r="MZY218" s="348"/>
      <c r="MZZ218" s="348"/>
      <c r="NAA218" s="348"/>
      <c r="NAB218" s="348"/>
      <c r="NAC218" s="348"/>
      <c r="NAD218" s="348"/>
      <c r="NAE218" s="348"/>
      <c r="NAF218" s="348"/>
      <c r="NAG218" s="348"/>
      <c r="NAH218" s="348"/>
      <c r="NAI218" s="348"/>
      <c r="NAJ218" s="348"/>
      <c r="NAK218" s="348"/>
      <c r="NAL218" s="348"/>
      <c r="NAM218" s="348"/>
      <c r="NAN218" s="348"/>
      <c r="NAO218" s="348"/>
      <c r="NAP218" s="348"/>
      <c r="NAQ218" s="348"/>
      <c r="NAR218" s="348"/>
      <c r="NAS218" s="348"/>
      <c r="NAT218" s="348"/>
      <c r="NAU218" s="348"/>
      <c r="NAV218" s="348"/>
      <c r="NAW218" s="348"/>
      <c r="NAX218" s="348"/>
      <c r="NAY218" s="348"/>
      <c r="NAZ218" s="348"/>
      <c r="NBA218" s="348"/>
      <c r="NBB218" s="348"/>
      <c r="NBC218" s="348"/>
      <c r="NBD218" s="348"/>
      <c r="NBE218" s="348"/>
      <c r="NBF218" s="348"/>
      <c r="NBG218" s="348"/>
      <c r="NBH218" s="348"/>
      <c r="NBI218" s="348"/>
      <c r="NBJ218" s="348"/>
      <c r="NBK218" s="348"/>
      <c r="NBL218" s="348"/>
      <c r="NBM218" s="348"/>
      <c r="NBN218" s="348"/>
      <c r="NBO218" s="348"/>
      <c r="NBP218" s="348"/>
      <c r="NBQ218" s="348"/>
      <c r="NBR218" s="348"/>
      <c r="NBS218" s="348"/>
      <c r="NBT218" s="348"/>
      <c r="NBU218" s="348"/>
      <c r="NBV218" s="348"/>
      <c r="NBW218" s="348"/>
      <c r="NBX218" s="348"/>
      <c r="NBY218" s="348"/>
      <c r="NBZ218" s="348"/>
      <c r="NCA218" s="348"/>
      <c r="NCB218" s="348"/>
      <c r="NCC218" s="348"/>
      <c r="NCD218" s="348"/>
      <c r="NCE218" s="348"/>
      <c r="NCF218" s="348"/>
      <c r="NCG218" s="348"/>
      <c r="NCH218" s="348"/>
      <c r="NCI218" s="348"/>
      <c r="NCJ218" s="348"/>
      <c r="NCK218" s="348"/>
      <c r="NCL218" s="348"/>
      <c r="NCM218" s="348"/>
      <c r="NCN218" s="348"/>
      <c r="NCO218" s="348"/>
      <c r="NCP218" s="348"/>
      <c r="NCQ218" s="348"/>
      <c r="NCR218" s="348"/>
      <c r="NCS218" s="348"/>
      <c r="NCT218" s="348"/>
      <c r="NCU218" s="348"/>
      <c r="NCV218" s="348"/>
      <c r="NCW218" s="348"/>
      <c r="NCX218" s="348"/>
      <c r="NCY218" s="348"/>
      <c r="NCZ218" s="348"/>
      <c r="NDA218" s="348"/>
      <c r="NDB218" s="348"/>
      <c r="NDC218" s="348"/>
      <c r="NDD218" s="348"/>
      <c r="NDE218" s="348"/>
      <c r="NDF218" s="348"/>
      <c r="NDG218" s="348"/>
      <c r="NDH218" s="348"/>
      <c r="NDI218" s="348"/>
      <c r="NDJ218" s="348"/>
      <c r="NDK218" s="348"/>
      <c r="NDL218" s="348"/>
      <c r="NDM218" s="348"/>
      <c r="NDN218" s="348"/>
      <c r="NDO218" s="348"/>
      <c r="NDP218" s="348"/>
      <c r="NDQ218" s="348"/>
      <c r="NDR218" s="348"/>
      <c r="NDS218" s="348"/>
      <c r="NDT218" s="348"/>
      <c r="NDU218" s="348"/>
      <c r="NDV218" s="348"/>
      <c r="NDW218" s="348"/>
      <c r="NDX218" s="348"/>
      <c r="NDY218" s="348"/>
      <c r="NDZ218" s="348"/>
      <c r="NEA218" s="348"/>
      <c r="NEB218" s="348"/>
      <c r="NEC218" s="348"/>
      <c r="NED218" s="348"/>
      <c r="NEE218" s="348"/>
      <c r="NEF218" s="348"/>
      <c r="NEG218" s="348"/>
      <c r="NEH218" s="348"/>
      <c r="NEI218" s="348"/>
      <c r="NEJ218" s="348"/>
      <c r="NEK218" s="348"/>
      <c r="NEL218" s="348"/>
      <c r="NEM218" s="348"/>
      <c r="NEN218" s="348"/>
      <c r="NEO218" s="348"/>
      <c r="NEP218" s="348"/>
      <c r="NEQ218" s="348"/>
      <c r="NER218" s="348"/>
      <c r="NES218" s="348"/>
      <c r="NET218" s="348"/>
      <c r="NEU218" s="348"/>
      <c r="NEV218" s="348"/>
      <c r="NEW218" s="348"/>
      <c r="NEX218" s="348"/>
      <c r="NEY218" s="348"/>
      <c r="NEZ218" s="348"/>
      <c r="NFA218" s="348"/>
      <c r="NFB218" s="348"/>
      <c r="NFC218" s="348"/>
      <c r="NFD218" s="348"/>
      <c r="NFE218" s="348"/>
      <c r="NFF218" s="348"/>
      <c r="NFG218" s="348"/>
      <c r="NFH218" s="348"/>
      <c r="NFI218" s="348"/>
      <c r="NFJ218" s="348"/>
      <c r="NFK218" s="348"/>
      <c r="NFL218" s="348"/>
      <c r="NFM218" s="348"/>
      <c r="NFN218" s="348"/>
      <c r="NFO218" s="348"/>
      <c r="NFP218" s="348"/>
      <c r="NFQ218" s="348"/>
      <c r="NFR218" s="348"/>
      <c r="NFS218" s="348"/>
      <c r="NFT218" s="348"/>
      <c r="NFU218" s="348"/>
      <c r="NFV218" s="348"/>
      <c r="NFW218" s="348"/>
      <c r="NFX218" s="348"/>
      <c r="NFY218" s="348"/>
      <c r="NFZ218" s="348"/>
      <c r="NGA218" s="348"/>
      <c r="NGB218" s="348"/>
      <c r="NGC218" s="348"/>
      <c r="NGD218" s="348"/>
      <c r="NGE218" s="348"/>
      <c r="NGF218" s="348"/>
      <c r="NGG218" s="348"/>
      <c r="NGH218" s="348"/>
      <c r="NGI218" s="348"/>
      <c r="NGJ218" s="348"/>
      <c r="NGK218" s="348"/>
      <c r="NGL218" s="348"/>
      <c r="NGM218" s="348"/>
      <c r="NGN218" s="348"/>
      <c r="NGO218" s="348"/>
      <c r="NGP218" s="348"/>
      <c r="NGQ218" s="348"/>
      <c r="NGR218" s="348"/>
      <c r="NGS218" s="348"/>
      <c r="NGT218" s="348"/>
      <c r="NGU218" s="348"/>
      <c r="NGV218" s="348"/>
      <c r="NGW218" s="348"/>
      <c r="NGX218" s="348"/>
      <c r="NGY218" s="348"/>
      <c r="NGZ218" s="348"/>
      <c r="NHA218" s="348"/>
      <c r="NHB218" s="348"/>
      <c r="NHC218" s="348"/>
      <c r="NHD218" s="348"/>
      <c r="NHE218" s="348"/>
      <c r="NHF218" s="348"/>
      <c r="NHG218" s="348"/>
      <c r="NHH218" s="348"/>
      <c r="NHI218" s="348"/>
      <c r="NHJ218" s="348"/>
      <c r="NHK218" s="348"/>
      <c r="NHL218" s="348"/>
      <c r="NHM218" s="348"/>
      <c r="NHN218" s="348"/>
      <c r="NHO218" s="348"/>
      <c r="NHP218" s="348"/>
      <c r="NHQ218" s="348"/>
      <c r="NHR218" s="348"/>
      <c r="NHS218" s="348"/>
      <c r="NHT218" s="348"/>
      <c r="NHU218" s="348"/>
      <c r="NHV218" s="348"/>
      <c r="NHW218" s="348"/>
      <c r="NHX218" s="348"/>
      <c r="NHY218" s="348"/>
      <c r="NHZ218" s="348"/>
      <c r="NIA218" s="348"/>
      <c r="NIB218" s="348"/>
      <c r="NIC218" s="348"/>
      <c r="NID218" s="348"/>
      <c r="NIE218" s="348"/>
      <c r="NIF218" s="348"/>
      <c r="NIG218" s="348"/>
      <c r="NIH218" s="348"/>
      <c r="NII218" s="348"/>
      <c r="NIJ218" s="348"/>
      <c r="NIK218" s="348"/>
      <c r="NIL218" s="348"/>
      <c r="NIM218" s="348"/>
      <c r="NIN218" s="348"/>
      <c r="NIO218" s="348"/>
      <c r="NIP218" s="348"/>
      <c r="NIQ218" s="348"/>
      <c r="NIR218" s="348"/>
      <c r="NIS218" s="348"/>
      <c r="NIT218" s="348"/>
      <c r="NIU218" s="348"/>
      <c r="NIV218" s="348"/>
      <c r="NIW218" s="348"/>
      <c r="NIX218" s="348"/>
      <c r="NIY218" s="348"/>
      <c r="NIZ218" s="348"/>
      <c r="NJA218" s="348"/>
      <c r="NJB218" s="348"/>
      <c r="NJC218" s="348"/>
      <c r="NJD218" s="348"/>
      <c r="NJE218" s="348"/>
      <c r="NJF218" s="348"/>
      <c r="NJG218" s="348"/>
      <c r="NJH218" s="348"/>
      <c r="NJI218" s="348"/>
      <c r="NJJ218" s="348"/>
      <c r="NJK218" s="348"/>
      <c r="NJL218" s="348"/>
      <c r="NJM218" s="348"/>
      <c r="NJN218" s="348"/>
      <c r="NJO218" s="348"/>
      <c r="NJP218" s="348"/>
      <c r="NJQ218" s="348"/>
      <c r="NJR218" s="348"/>
      <c r="NJS218" s="348"/>
      <c r="NJT218" s="348"/>
      <c r="NJU218" s="348"/>
      <c r="NJV218" s="348"/>
      <c r="NJW218" s="348"/>
      <c r="NJX218" s="348"/>
      <c r="NJY218" s="348"/>
      <c r="NJZ218" s="348"/>
      <c r="NKA218" s="348"/>
      <c r="NKB218" s="348"/>
      <c r="NKC218" s="348"/>
      <c r="NKD218" s="348"/>
      <c r="NKE218" s="348"/>
      <c r="NKF218" s="348"/>
      <c r="NKG218" s="348"/>
      <c r="NKH218" s="348"/>
      <c r="NKI218" s="348"/>
      <c r="NKJ218" s="348"/>
      <c r="NKK218" s="348"/>
      <c r="NKL218" s="348"/>
      <c r="NKM218" s="348"/>
      <c r="NKN218" s="348"/>
      <c r="NKO218" s="348"/>
      <c r="NKP218" s="348"/>
      <c r="NKQ218" s="348"/>
      <c r="NKR218" s="348"/>
      <c r="NKS218" s="348"/>
      <c r="NKT218" s="348"/>
      <c r="NKU218" s="348"/>
      <c r="NKV218" s="348"/>
      <c r="NKW218" s="348"/>
      <c r="NKX218" s="348"/>
      <c r="NKY218" s="348"/>
      <c r="NKZ218" s="348"/>
      <c r="NLA218" s="348"/>
      <c r="NLB218" s="348"/>
      <c r="NLC218" s="348"/>
      <c r="NLD218" s="348"/>
      <c r="NLE218" s="348"/>
      <c r="NLF218" s="348"/>
      <c r="NLG218" s="348"/>
      <c r="NLH218" s="348"/>
      <c r="NLI218" s="348"/>
      <c r="NLJ218" s="348"/>
      <c r="NLK218" s="348"/>
      <c r="NLL218" s="348"/>
      <c r="NLM218" s="348"/>
      <c r="NLN218" s="348"/>
      <c r="NLO218" s="348"/>
      <c r="NLP218" s="348"/>
      <c r="NLQ218" s="348"/>
      <c r="NLR218" s="348"/>
      <c r="NLS218" s="348"/>
      <c r="NLT218" s="348"/>
      <c r="NLU218" s="348"/>
      <c r="NLV218" s="348"/>
      <c r="NLW218" s="348"/>
      <c r="NLX218" s="348"/>
      <c r="NLY218" s="348"/>
      <c r="NLZ218" s="348"/>
      <c r="NMA218" s="348"/>
      <c r="NMB218" s="348"/>
      <c r="NMC218" s="348"/>
      <c r="NMD218" s="348"/>
      <c r="NME218" s="348"/>
      <c r="NMF218" s="348"/>
      <c r="NMG218" s="348"/>
      <c r="NMH218" s="348"/>
      <c r="NMI218" s="348"/>
      <c r="NMJ218" s="348"/>
      <c r="NMK218" s="348"/>
      <c r="NML218" s="348"/>
      <c r="NMM218" s="348"/>
      <c r="NMN218" s="348"/>
      <c r="NMO218" s="348"/>
      <c r="NMP218" s="348"/>
      <c r="NMQ218" s="348"/>
      <c r="NMR218" s="348"/>
      <c r="NMS218" s="348"/>
      <c r="NMT218" s="348"/>
      <c r="NMU218" s="348"/>
      <c r="NMV218" s="348"/>
      <c r="NMW218" s="348"/>
      <c r="NMX218" s="348"/>
      <c r="NMY218" s="348"/>
      <c r="NMZ218" s="348"/>
      <c r="NNA218" s="348"/>
      <c r="NNB218" s="348"/>
      <c r="NNC218" s="348"/>
      <c r="NND218" s="348"/>
      <c r="NNE218" s="348"/>
      <c r="NNF218" s="348"/>
      <c r="NNG218" s="348"/>
      <c r="NNH218" s="348"/>
      <c r="NNI218" s="348"/>
      <c r="NNJ218" s="348"/>
      <c r="NNK218" s="348"/>
      <c r="NNL218" s="348"/>
      <c r="NNM218" s="348"/>
      <c r="NNN218" s="348"/>
      <c r="NNO218" s="348"/>
      <c r="NNP218" s="348"/>
      <c r="NNQ218" s="348"/>
      <c r="NNR218" s="348"/>
      <c r="NNS218" s="348"/>
      <c r="NNT218" s="348"/>
      <c r="NNU218" s="348"/>
      <c r="NNV218" s="348"/>
      <c r="NNW218" s="348"/>
      <c r="NNX218" s="348"/>
      <c r="NNY218" s="348"/>
      <c r="NNZ218" s="348"/>
      <c r="NOA218" s="348"/>
      <c r="NOB218" s="348"/>
      <c r="NOC218" s="348"/>
      <c r="NOD218" s="348"/>
      <c r="NOE218" s="348"/>
      <c r="NOF218" s="348"/>
      <c r="NOG218" s="348"/>
      <c r="NOH218" s="348"/>
      <c r="NOI218" s="348"/>
      <c r="NOJ218" s="348"/>
      <c r="NOK218" s="348"/>
      <c r="NOL218" s="348"/>
      <c r="NOM218" s="348"/>
      <c r="NON218" s="348"/>
      <c r="NOO218" s="348"/>
      <c r="NOP218" s="348"/>
      <c r="NOQ218" s="348"/>
      <c r="NOR218" s="348"/>
      <c r="NOS218" s="348"/>
      <c r="NOT218" s="348"/>
      <c r="NOU218" s="348"/>
      <c r="NOV218" s="348"/>
      <c r="NOW218" s="348"/>
      <c r="NOX218" s="348"/>
      <c r="NOY218" s="348"/>
      <c r="NOZ218" s="348"/>
      <c r="NPA218" s="348"/>
      <c r="NPB218" s="348"/>
      <c r="NPC218" s="348"/>
      <c r="NPD218" s="348"/>
      <c r="NPE218" s="348"/>
      <c r="NPF218" s="348"/>
      <c r="NPG218" s="348"/>
      <c r="NPH218" s="348"/>
      <c r="NPI218" s="348"/>
      <c r="NPJ218" s="348"/>
      <c r="NPK218" s="348"/>
      <c r="NPL218" s="348"/>
      <c r="NPM218" s="348"/>
      <c r="NPN218" s="348"/>
      <c r="NPO218" s="348"/>
      <c r="NPP218" s="348"/>
      <c r="NPQ218" s="348"/>
      <c r="NPR218" s="348"/>
      <c r="NPS218" s="348"/>
      <c r="NPT218" s="348"/>
      <c r="NPU218" s="348"/>
      <c r="NPV218" s="348"/>
      <c r="NPW218" s="348"/>
      <c r="NPX218" s="348"/>
      <c r="NPY218" s="348"/>
      <c r="NPZ218" s="348"/>
      <c r="NQA218" s="348"/>
      <c r="NQB218" s="348"/>
      <c r="NQC218" s="348"/>
      <c r="NQD218" s="348"/>
      <c r="NQE218" s="348"/>
      <c r="NQF218" s="348"/>
      <c r="NQG218" s="348"/>
      <c r="NQH218" s="348"/>
      <c r="NQI218" s="348"/>
      <c r="NQJ218" s="348"/>
      <c r="NQK218" s="348"/>
      <c r="NQL218" s="348"/>
      <c r="NQM218" s="348"/>
      <c r="NQN218" s="348"/>
      <c r="NQO218" s="348"/>
      <c r="NQP218" s="348"/>
      <c r="NQQ218" s="348"/>
      <c r="NQR218" s="348"/>
      <c r="NQS218" s="348"/>
      <c r="NQT218" s="348"/>
      <c r="NQU218" s="348"/>
      <c r="NQV218" s="348"/>
      <c r="NQW218" s="348"/>
      <c r="NQX218" s="348"/>
      <c r="NQY218" s="348"/>
      <c r="NQZ218" s="348"/>
      <c r="NRA218" s="348"/>
      <c r="NRB218" s="348"/>
      <c r="NRC218" s="348"/>
      <c r="NRD218" s="348"/>
      <c r="NRE218" s="348"/>
      <c r="NRF218" s="348"/>
      <c r="NRG218" s="348"/>
      <c r="NRH218" s="348"/>
      <c r="NRI218" s="348"/>
      <c r="NRJ218" s="348"/>
      <c r="NRK218" s="348"/>
      <c r="NRL218" s="348"/>
      <c r="NRM218" s="348"/>
      <c r="NRN218" s="348"/>
      <c r="NRO218" s="348"/>
      <c r="NRP218" s="348"/>
      <c r="NRQ218" s="348"/>
      <c r="NRR218" s="348"/>
      <c r="NRS218" s="348"/>
      <c r="NRT218" s="348"/>
      <c r="NRU218" s="348"/>
      <c r="NRV218" s="348"/>
      <c r="NRW218" s="348"/>
      <c r="NRX218" s="348"/>
      <c r="NRY218" s="348"/>
      <c r="NRZ218" s="348"/>
      <c r="NSA218" s="348"/>
      <c r="NSB218" s="348"/>
      <c r="NSC218" s="348"/>
      <c r="NSD218" s="348"/>
      <c r="NSE218" s="348"/>
      <c r="NSF218" s="348"/>
      <c r="NSG218" s="348"/>
      <c r="NSH218" s="348"/>
      <c r="NSI218" s="348"/>
      <c r="NSJ218" s="348"/>
      <c r="NSK218" s="348"/>
      <c r="NSL218" s="348"/>
      <c r="NSM218" s="348"/>
      <c r="NSN218" s="348"/>
      <c r="NSO218" s="348"/>
      <c r="NSP218" s="348"/>
      <c r="NSQ218" s="348"/>
      <c r="NSR218" s="348"/>
      <c r="NSS218" s="348"/>
      <c r="NST218" s="348"/>
      <c r="NSU218" s="348"/>
      <c r="NSV218" s="348"/>
      <c r="NSW218" s="348"/>
      <c r="NSX218" s="348"/>
      <c r="NSY218" s="348"/>
      <c r="NSZ218" s="348"/>
      <c r="NTA218" s="348"/>
      <c r="NTB218" s="348"/>
      <c r="NTC218" s="348"/>
      <c r="NTD218" s="348"/>
      <c r="NTE218" s="348"/>
      <c r="NTF218" s="348"/>
      <c r="NTG218" s="348"/>
      <c r="NTH218" s="348"/>
      <c r="NTI218" s="348"/>
      <c r="NTJ218" s="348"/>
      <c r="NTK218" s="348"/>
      <c r="NTL218" s="348"/>
      <c r="NTM218" s="348"/>
      <c r="NTN218" s="348"/>
      <c r="NTO218" s="348"/>
      <c r="NTP218" s="348"/>
      <c r="NTQ218" s="348"/>
      <c r="NTR218" s="348"/>
      <c r="NTS218" s="348"/>
      <c r="NTT218" s="348"/>
      <c r="NTU218" s="348"/>
      <c r="NTV218" s="348"/>
      <c r="NTW218" s="348"/>
      <c r="NTX218" s="348"/>
      <c r="NTY218" s="348"/>
      <c r="NTZ218" s="348"/>
      <c r="NUA218" s="348"/>
      <c r="NUB218" s="348"/>
      <c r="NUC218" s="348"/>
      <c r="NUD218" s="348"/>
      <c r="NUE218" s="348"/>
      <c r="NUF218" s="348"/>
      <c r="NUG218" s="348"/>
      <c r="NUH218" s="348"/>
      <c r="NUI218" s="348"/>
      <c r="NUJ218" s="348"/>
      <c r="NUK218" s="348"/>
      <c r="NUL218" s="348"/>
      <c r="NUM218" s="348"/>
      <c r="NUN218" s="348"/>
      <c r="NUO218" s="348"/>
      <c r="NUP218" s="348"/>
      <c r="NUQ218" s="348"/>
      <c r="NUR218" s="348"/>
      <c r="NUS218" s="348"/>
      <c r="NUT218" s="348"/>
      <c r="NUU218" s="348"/>
      <c r="NUV218" s="348"/>
      <c r="NUW218" s="348"/>
      <c r="NUX218" s="348"/>
      <c r="NUY218" s="348"/>
      <c r="NUZ218" s="348"/>
      <c r="NVA218" s="348"/>
      <c r="NVB218" s="348"/>
      <c r="NVC218" s="348"/>
      <c r="NVD218" s="348"/>
      <c r="NVE218" s="348"/>
      <c r="NVF218" s="348"/>
      <c r="NVG218" s="348"/>
      <c r="NVH218" s="348"/>
      <c r="NVI218" s="348"/>
      <c r="NVJ218" s="348"/>
      <c r="NVK218" s="348"/>
      <c r="NVL218" s="348"/>
      <c r="NVM218" s="348"/>
      <c r="NVN218" s="348"/>
      <c r="NVO218" s="348"/>
      <c r="NVP218" s="348"/>
      <c r="NVQ218" s="348"/>
      <c r="NVR218" s="348"/>
      <c r="NVS218" s="348"/>
      <c r="NVT218" s="348"/>
      <c r="NVU218" s="348"/>
      <c r="NVV218" s="348"/>
      <c r="NVW218" s="348"/>
      <c r="NVX218" s="348"/>
      <c r="NVY218" s="348"/>
      <c r="NVZ218" s="348"/>
      <c r="NWA218" s="348"/>
      <c r="NWB218" s="348"/>
      <c r="NWC218" s="348"/>
      <c r="NWD218" s="348"/>
      <c r="NWE218" s="348"/>
      <c r="NWF218" s="348"/>
      <c r="NWG218" s="348"/>
      <c r="NWH218" s="348"/>
      <c r="NWI218" s="348"/>
      <c r="NWJ218" s="348"/>
      <c r="NWK218" s="348"/>
      <c r="NWL218" s="348"/>
      <c r="NWM218" s="348"/>
      <c r="NWN218" s="348"/>
      <c r="NWO218" s="348"/>
      <c r="NWP218" s="348"/>
      <c r="NWQ218" s="348"/>
      <c r="NWR218" s="348"/>
      <c r="NWS218" s="348"/>
      <c r="NWT218" s="348"/>
      <c r="NWU218" s="348"/>
      <c r="NWV218" s="348"/>
      <c r="NWW218" s="348"/>
      <c r="NWX218" s="348"/>
      <c r="NWY218" s="348"/>
      <c r="NWZ218" s="348"/>
      <c r="NXA218" s="348"/>
      <c r="NXB218" s="348"/>
      <c r="NXC218" s="348"/>
      <c r="NXD218" s="348"/>
      <c r="NXE218" s="348"/>
      <c r="NXF218" s="348"/>
      <c r="NXG218" s="348"/>
      <c r="NXH218" s="348"/>
      <c r="NXI218" s="348"/>
      <c r="NXJ218" s="348"/>
      <c r="NXK218" s="348"/>
      <c r="NXL218" s="348"/>
      <c r="NXM218" s="348"/>
      <c r="NXN218" s="348"/>
      <c r="NXO218" s="348"/>
      <c r="NXP218" s="348"/>
      <c r="NXQ218" s="348"/>
      <c r="NXR218" s="348"/>
      <c r="NXS218" s="348"/>
      <c r="NXT218" s="348"/>
      <c r="NXU218" s="348"/>
      <c r="NXV218" s="348"/>
      <c r="NXW218" s="348"/>
      <c r="NXX218" s="348"/>
      <c r="NXY218" s="348"/>
      <c r="NXZ218" s="348"/>
      <c r="NYA218" s="348"/>
      <c r="NYB218" s="348"/>
      <c r="NYC218" s="348"/>
      <c r="NYD218" s="348"/>
      <c r="NYE218" s="348"/>
      <c r="NYF218" s="348"/>
      <c r="NYG218" s="348"/>
      <c r="NYH218" s="348"/>
      <c r="NYI218" s="348"/>
      <c r="NYJ218" s="348"/>
      <c r="NYK218" s="348"/>
      <c r="NYL218" s="348"/>
      <c r="NYM218" s="348"/>
      <c r="NYN218" s="348"/>
      <c r="NYO218" s="348"/>
      <c r="NYP218" s="348"/>
      <c r="NYQ218" s="348"/>
      <c r="NYR218" s="348"/>
      <c r="NYS218" s="348"/>
      <c r="NYT218" s="348"/>
      <c r="NYU218" s="348"/>
      <c r="NYV218" s="348"/>
      <c r="NYW218" s="348"/>
      <c r="NYX218" s="348"/>
      <c r="NYY218" s="348"/>
      <c r="NYZ218" s="348"/>
      <c r="NZA218" s="348"/>
      <c r="NZB218" s="348"/>
      <c r="NZC218" s="348"/>
      <c r="NZD218" s="348"/>
      <c r="NZE218" s="348"/>
      <c r="NZF218" s="348"/>
      <c r="NZG218" s="348"/>
      <c r="NZH218" s="348"/>
      <c r="NZI218" s="348"/>
      <c r="NZJ218" s="348"/>
      <c r="NZK218" s="348"/>
      <c r="NZL218" s="348"/>
      <c r="NZM218" s="348"/>
      <c r="NZN218" s="348"/>
      <c r="NZO218" s="348"/>
      <c r="NZP218" s="348"/>
      <c r="NZQ218" s="348"/>
      <c r="NZR218" s="348"/>
      <c r="NZS218" s="348"/>
      <c r="NZT218" s="348"/>
      <c r="NZU218" s="348"/>
      <c r="NZV218" s="348"/>
      <c r="NZW218" s="348"/>
      <c r="NZX218" s="348"/>
      <c r="NZY218" s="348"/>
      <c r="NZZ218" s="348"/>
      <c r="OAA218" s="348"/>
      <c r="OAB218" s="348"/>
      <c r="OAC218" s="348"/>
      <c r="OAD218" s="348"/>
      <c r="OAE218" s="348"/>
      <c r="OAF218" s="348"/>
      <c r="OAG218" s="348"/>
      <c r="OAH218" s="348"/>
      <c r="OAI218" s="348"/>
      <c r="OAJ218" s="348"/>
      <c r="OAK218" s="348"/>
      <c r="OAL218" s="348"/>
      <c r="OAM218" s="348"/>
      <c r="OAN218" s="348"/>
      <c r="OAO218" s="348"/>
      <c r="OAP218" s="348"/>
      <c r="OAQ218" s="348"/>
      <c r="OAR218" s="348"/>
      <c r="OAS218" s="348"/>
      <c r="OAT218" s="348"/>
      <c r="OAU218" s="348"/>
      <c r="OAV218" s="348"/>
      <c r="OAW218" s="348"/>
      <c r="OAX218" s="348"/>
      <c r="OAY218" s="348"/>
      <c r="OAZ218" s="348"/>
      <c r="OBA218" s="348"/>
      <c r="OBB218" s="348"/>
      <c r="OBC218" s="348"/>
      <c r="OBD218" s="348"/>
      <c r="OBE218" s="348"/>
      <c r="OBF218" s="348"/>
      <c r="OBG218" s="348"/>
      <c r="OBH218" s="348"/>
      <c r="OBI218" s="348"/>
      <c r="OBJ218" s="348"/>
      <c r="OBK218" s="348"/>
      <c r="OBL218" s="348"/>
      <c r="OBM218" s="348"/>
      <c r="OBN218" s="348"/>
      <c r="OBO218" s="348"/>
      <c r="OBP218" s="348"/>
      <c r="OBQ218" s="348"/>
      <c r="OBR218" s="348"/>
      <c r="OBS218" s="348"/>
      <c r="OBT218" s="348"/>
      <c r="OBU218" s="348"/>
      <c r="OBV218" s="348"/>
      <c r="OBW218" s="348"/>
      <c r="OBX218" s="348"/>
      <c r="OBY218" s="348"/>
      <c r="OBZ218" s="348"/>
      <c r="OCA218" s="348"/>
      <c r="OCB218" s="348"/>
      <c r="OCC218" s="348"/>
      <c r="OCD218" s="348"/>
      <c r="OCE218" s="348"/>
      <c r="OCF218" s="348"/>
      <c r="OCG218" s="348"/>
      <c r="OCH218" s="348"/>
      <c r="OCI218" s="348"/>
      <c r="OCJ218" s="348"/>
      <c r="OCK218" s="348"/>
      <c r="OCL218" s="348"/>
      <c r="OCM218" s="348"/>
      <c r="OCN218" s="348"/>
      <c r="OCO218" s="348"/>
      <c r="OCP218" s="348"/>
      <c r="OCQ218" s="348"/>
      <c r="OCR218" s="348"/>
      <c r="OCS218" s="348"/>
      <c r="OCT218" s="348"/>
      <c r="OCU218" s="348"/>
      <c r="OCV218" s="348"/>
      <c r="OCW218" s="348"/>
      <c r="OCX218" s="348"/>
      <c r="OCY218" s="348"/>
      <c r="OCZ218" s="348"/>
      <c r="ODA218" s="348"/>
      <c r="ODB218" s="348"/>
      <c r="ODC218" s="348"/>
      <c r="ODD218" s="348"/>
      <c r="ODE218" s="348"/>
      <c r="ODF218" s="348"/>
      <c r="ODG218" s="348"/>
      <c r="ODH218" s="348"/>
      <c r="ODI218" s="348"/>
      <c r="ODJ218" s="348"/>
      <c r="ODK218" s="348"/>
      <c r="ODL218" s="348"/>
      <c r="ODM218" s="348"/>
      <c r="ODN218" s="348"/>
      <c r="ODO218" s="348"/>
      <c r="ODP218" s="348"/>
      <c r="ODQ218" s="348"/>
      <c r="ODR218" s="348"/>
      <c r="ODS218" s="348"/>
      <c r="ODT218" s="348"/>
      <c r="ODU218" s="348"/>
      <c r="ODV218" s="348"/>
      <c r="ODW218" s="348"/>
      <c r="ODX218" s="348"/>
      <c r="ODY218" s="348"/>
      <c r="ODZ218" s="348"/>
      <c r="OEA218" s="348"/>
      <c r="OEB218" s="348"/>
      <c r="OEC218" s="348"/>
      <c r="OED218" s="348"/>
      <c r="OEE218" s="348"/>
      <c r="OEF218" s="348"/>
      <c r="OEG218" s="348"/>
      <c r="OEH218" s="348"/>
      <c r="OEI218" s="348"/>
      <c r="OEJ218" s="348"/>
      <c r="OEK218" s="348"/>
      <c r="OEL218" s="348"/>
      <c r="OEM218" s="348"/>
      <c r="OEN218" s="348"/>
      <c r="OEO218" s="348"/>
      <c r="OEP218" s="348"/>
      <c r="OEQ218" s="348"/>
      <c r="OER218" s="348"/>
      <c r="OES218" s="348"/>
      <c r="OET218" s="348"/>
      <c r="OEU218" s="348"/>
      <c r="OEV218" s="348"/>
      <c r="OEW218" s="348"/>
      <c r="OEX218" s="348"/>
      <c r="OEY218" s="348"/>
      <c r="OEZ218" s="348"/>
      <c r="OFA218" s="348"/>
      <c r="OFB218" s="348"/>
      <c r="OFC218" s="348"/>
      <c r="OFD218" s="348"/>
      <c r="OFE218" s="348"/>
      <c r="OFF218" s="348"/>
      <c r="OFG218" s="348"/>
      <c r="OFH218" s="348"/>
      <c r="OFI218" s="348"/>
      <c r="OFJ218" s="348"/>
      <c r="OFK218" s="348"/>
      <c r="OFL218" s="348"/>
      <c r="OFM218" s="348"/>
      <c r="OFN218" s="348"/>
      <c r="OFO218" s="348"/>
      <c r="OFP218" s="348"/>
      <c r="OFQ218" s="348"/>
      <c r="OFR218" s="348"/>
      <c r="OFS218" s="348"/>
      <c r="OFT218" s="348"/>
      <c r="OFU218" s="348"/>
      <c r="OFV218" s="348"/>
      <c r="OFW218" s="348"/>
      <c r="OFX218" s="348"/>
      <c r="OFY218" s="348"/>
      <c r="OFZ218" s="348"/>
      <c r="OGA218" s="348"/>
      <c r="OGB218" s="348"/>
      <c r="OGC218" s="348"/>
      <c r="OGD218" s="348"/>
      <c r="OGE218" s="348"/>
      <c r="OGF218" s="348"/>
      <c r="OGG218" s="348"/>
      <c r="OGH218" s="348"/>
      <c r="OGI218" s="348"/>
      <c r="OGJ218" s="348"/>
      <c r="OGK218" s="348"/>
      <c r="OGL218" s="348"/>
      <c r="OGM218" s="348"/>
      <c r="OGN218" s="348"/>
      <c r="OGO218" s="348"/>
      <c r="OGP218" s="348"/>
      <c r="OGQ218" s="348"/>
      <c r="OGR218" s="348"/>
      <c r="OGS218" s="348"/>
      <c r="OGT218" s="348"/>
      <c r="OGU218" s="348"/>
      <c r="OGV218" s="348"/>
      <c r="OGW218" s="348"/>
      <c r="OGX218" s="348"/>
      <c r="OGY218" s="348"/>
      <c r="OGZ218" s="348"/>
      <c r="OHA218" s="348"/>
      <c r="OHB218" s="348"/>
      <c r="OHC218" s="348"/>
      <c r="OHD218" s="348"/>
      <c r="OHE218" s="348"/>
      <c r="OHF218" s="348"/>
      <c r="OHG218" s="348"/>
      <c r="OHH218" s="348"/>
      <c r="OHI218" s="348"/>
      <c r="OHJ218" s="348"/>
      <c r="OHK218" s="348"/>
      <c r="OHL218" s="348"/>
      <c r="OHM218" s="348"/>
      <c r="OHN218" s="348"/>
      <c r="OHO218" s="348"/>
      <c r="OHP218" s="348"/>
      <c r="OHQ218" s="348"/>
      <c r="OHR218" s="348"/>
      <c r="OHS218" s="348"/>
      <c r="OHT218" s="348"/>
      <c r="OHU218" s="348"/>
      <c r="OHV218" s="348"/>
      <c r="OHW218" s="348"/>
      <c r="OHX218" s="348"/>
      <c r="OHY218" s="348"/>
      <c r="OHZ218" s="348"/>
      <c r="OIA218" s="348"/>
      <c r="OIB218" s="348"/>
      <c r="OIC218" s="348"/>
      <c r="OID218" s="348"/>
      <c r="OIE218" s="348"/>
      <c r="OIF218" s="348"/>
      <c r="OIG218" s="348"/>
      <c r="OIH218" s="348"/>
      <c r="OII218" s="348"/>
      <c r="OIJ218" s="348"/>
      <c r="OIK218" s="348"/>
      <c r="OIL218" s="348"/>
      <c r="OIM218" s="348"/>
      <c r="OIN218" s="348"/>
      <c r="OIO218" s="348"/>
      <c r="OIP218" s="348"/>
      <c r="OIQ218" s="348"/>
      <c r="OIR218" s="348"/>
      <c r="OIS218" s="348"/>
      <c r="OIT218" s="348"/>
      <c r="OIU218" s="348"/>
      <c r="OIV218" s="348"/>
      <c r="OIW218" s="348"/>
      <c r="OIX218" s="348"/>
      <c r="OIY218" s="348"/>
      <c r="OIZ218" s="348"/>
      <c r="OJA218" s="348"/>
      <c r="OJB218" s="348"/>
      <c r="OJC218" s="348"/>
      <c r="OJD218" s="348"/>
      <c r="OJE218" s="348"/>
      <c r="OJF218" s="348"/>
      <c r="OJG218" s="348"/>
      <c r="OJH218" s="348"/>
      <c r="OJI218" s="348"/>
      <c r="OJJ218" s="348"/>
      <c r="OJK218" s="348"/>
      <c r="OJL218" s="348"/>
      <c r="OJM218" s="348"/>
      <c r="OJN218" s="348"/>
      <c r="OJO218" s="348"/>
      <c r="OJP218" s="348"/>
      <c r="OJQ218" s="348"/>
      <c r="OJR218" s="348"/>
      <c r="OJS218" s="348"/>
      <c r="OJT218" s="348"/>
      <c r="OJU218" s="348"/>
      <c r="OJV218" s="348"/>
      <c r="OJW218" s="348"/>
      <c r="OJX218" s="348"/>
      <c r="OJY218" s="348"/>
      <c r="OJZ218" s="348"/>
      <c r="OKA218" s="348"/>
      <c r="OKB218" s="348"/>
      <c r="OKC218" s="348"/>
      <c r="OKD218" s="348"/>
      <c r="OKE218" s="348"/>
      <c r="OKF218" s="348"/>
      <c r="OKG218" s="348"/>
      <c r="OKH218" s="348"/>
      <c r="OKI218" s="348"/>
      <c r="OKJ218" s="348"/>
      <c r="OKK218" s="348"/>
      <c r="OKL218" s="348"/>
      <c r="OKM218" s="348"/>
      <c r="OKN218" s="348"/>
      <c r="OKO218" s="348"/>
      <c r="OKP218" s="348"/>
      <c r="OKQ218" s="348"/>
      <c r="OKR218" s="348"/>
      <c r="OKS218" s="348"/>
      <c r="OKT218" s="348"/>
      <c r="OKU218" s="348"/>
      <c r="OKV218" s="348"/>
      <c r="OKW218" s="348"/>
      <c r="OKX218" s="348"/>
      <c r="OKY218" s="348"/>
      <c r="OKZ218" s="348"/>
      <c r="OLA218" s="348"/>
      <c r="OLB218" s="348"/>
      <c r="OLC218" s="348"/>
      <c r="OLD218" s="348"/>
      <c r="OLE218" s="348"/>
      <c r="OLF218" s="348"/>
      <c r="OLG218" s="348"/>
      <c r="OLH218" s="348"/>
      <c r="OLI218" s="348"/>
      <c r="OLJ218" s="348"/>
      <c r="OLK218" s="348"/>
      <c r="OLL218" s="348"/>
      <c r="OLM218" s="348"/>
      <c r="OLN218" s="348"/>
      <c r="OLO218" s="348"/>
      <c r="OLP218" s="348"/>
      <c r="OLQ218" s="348"/>
      <c r="OLR218" s="348"/>
      <c r="OLS218" s="348"/>
      <c r="OLT218" s="348"/>
      <c r="OLU218" s="348"/>
      <c r="OLV218" s="348"/>
      <c r="OLW218" s="348"/>
      <c r="OLX218" s="348"/>
      <c r="OLY218" s="348"/>
      <c r="OLZ218" s="348"/>
      <c r="OMA218" s="348"/>
      <c r="OMB218" s="348"/>
      <c r="OMC218" s="348"/>
      <c r="OMD218" s="348"/>
      <c r="OME218" s="348"/>
      <c r="OMF218" s="348"/>
      <c r="OMG218" s="348"/>
      <c r="OMH218" s="348"/>
      <c r="OMI218" s="348"/>
      <c r="OMJ218" s="348"/>
      <c r="OMK218" s="348"/>
      <c r="OML218" s="348"/>
      <c r="OMM218" s="348"/>
      <c r="OMN218" s="348"/>
      <c r="OMO218" s="348"/>
      <c r="OMP218" s="348"/>
      <c r="OMQ218" s="348"/>
      <c r="OMR218" s="348"/>
      <c r="OMS218" s="348"/>
      <c r="OMT218" s="348"/>
      <c r="OMU218" s="348"/>
      <c r="OMV218" s="348"/>
      <c r="OMW218" s="348"/>
      <c r="OMX218" s="348"/>
      <c r="OMY218" s="348"/>
      <c r="OMZ218" s="348"/>
      <c r="ONA218" s="348"/>
      <c r="ONB218" s="348"/>
      <c r="ONC218" s="348"/>
      <c r="OND218" s="348"/>
      <c r="ONE218" s="348"/>
      <c r="ONF218" s="348"/>
      <c r="ONG218" s="348"/>
      <c r="ONH218" s="348"/>
      <c r="ONI218" s="348"/>
      <c r="ONJ218" s="348"/>
      <c r="ONK218" s="348"/>
      <c r="ONL218" s="348"/>
      <c r="ONM218" s="348"/>
      <c r="ONN218" s="348"/>
      <c r="ONO218" s="348"/>
      <c r="ONP218" s="348"/>
      <c r="ONQ218" s="348"/>
      <c r="ONR218" s="348"/>
      <c r="ONS218" s="348"/>
      <c r="ONT218" s="348"/>
      <c r="ONU218" s="348"/>
      <c r="ONV218" s="348"/>
      <c r="ONW218" s="348"/>
      <c r="ONX218" s="348"/>
      <c r="ONY218" s="348"/>
      <c r="ONZ218" s="348"/>
      <c r="OOA218" s="348"/>
      <c r="OOB218" s="348"/>
      <c r="OOC218" s="348"/>
      <c r="OOD218" s="348"/>
      <c r="OOE218" s="348"/>
      <c r="OOF218" s="348"/>
      <c r="OOG218" s="348"/>
      <c r="OOH218" s="348"/>
      <c r="OOI218" s="348"/>
      <c r="OOJ218" s="348"/>
      <c r="OOK218" s="348"/>
      <c r="OOL218" s="348"/>
      <c r="OOM218" s="348"/>
      <c r="OON218" s="348"/>
      <c r="OOO218" s="348"/>
      <c r="OOP218" s="348"/>
      <c r="OOQ218" s="348"/>
      <c r="OOR218" s="348"/>
      <c r="OOS218" s="348"/>
      <c r="OOT218" s="348"/>
      <c r="OOU218" s="348"/>
      <c r="OOV218" s="348"/>
      <c r="OOW218" s="348"/>
      <c r="OOX218" s="348"/>
      <c r="OOY218" s="348"/>
      <c r="OOZ218" s="348"/>
      <c r="OPA218" s="348"/>
      <c r="OPB218" s="348"/>
      <c r="OPC218" s="348"/>
      <c r="OPD218" s="348"/>
      <c r="OPE218" s="348"/>
      <c r="OPF218" s="348"/>
      <c r="OPG218" s="348"/>
      <c r="OPH218" s="348"/>
      <c r="OPI218" s="348"/>
      <c r="OPJ218" s="348"/>
      <c r="OPK218" s="348"/>
      <c r="OPL218" s="348"/>
      <c r="OPM218" s="348"/>
      <c r="OPN218" s="348"/>
      <c r="OPO218" s="348"/>
      <c r="OPP218" s="348"/>
      <c r="OPQ218" s="348"/>
      <c r="OPR218" s="348"/>
      <c r="OPS218" s="348"/>
      <c r="OPT218" s="348"/>
      <c r="OPU218" s="348"/>
      <c r="OPV218" s="348"/>
      <c r="OPW218" s="348"/>
      <c r="OPX218" s="348"/>
      <c r="OPY218" s="348"/>
      <c r="OPZ218" s="348"/>
      <c r="OQA218" s="348"/>
      <c r="OQB218" s="348"/>
      <c r="OQC218" s="348"/>
      <c r="OQD218" s="348"/>
      <c r="OQE218" s="348"/>
      <c r="OQF218" s="348"/>
      <c r="OQG218" s="348"/>
      <c r="OQH218" s="348"/>
      <c r="OQI218" s="348"/>
      <c r="OQJ218" s="348"/>
      <c r="OQK218" s="348"/>
      <c r="OQL218" s="348"/>
      <c r="OQM218" s="348"/>
      <c r="OQN218" s="348"/>
      <c r="OQO218" s="348"/>
      <c r="OQP218" s="348"/>
      <c r="OQQ218" s="348"/>
      <c r="OQR218" s="348"/>
      <c r="OQS218" s="348"/>
      <c r="OQT218" s="348"/>
      <c r="OQU218" s="348"/>
      <c r="OQV218" s="348"/>
      <c r="OQW218" s="348"/>
      <c r="OQX218" s="348"/>
      <c r="OQY218" s="348"/>
      <c r="OQZ218" s="348"/>
      <c r="ORA218" s="348"/>
      <c r="ORB218" s="348"/>
      <c r="ORC218" s="348"/>
      <c r="ORD218" s="348"/>
      <c r="ORE218" s="348"/>
      <c r="ORF218" s="348"/>
      <c r="ORG218" s="348"/>
      <c r="ORH218" s="348"/>
      <c r="ORI218" s="348"/>
      <c r="ORJ218" s="348"/>
      <c r="ORK218" s="348"/>
      <c r="ORL218" s="348"/>
      <c r="ORM218" s="348"/>
      <c r="ORN218" s="348"/>
      <c r="ORO218" s="348"/>
      <c r="ORP218" s="348"/>
      <c r="ORQ218" s="348"/>
      <c r="ORR218" s="348"/>
      <c r="ORS218" s="348"/>
      <c r="ORT218" s="348"/>
      <c r="ORU218" s="348"/>
      <c r="ORV218" s="348"/>
      <c r="ORW218" s="348"/>
      <c r="ORX218" s="348"/>
      <c r="ORY218" s="348"/>
      <c r="ORZ218" s="348"/>
      <c r="OSA218" s="348"/>
      <c r="OSB218" s="348"/>
      <c r="OSC218" s="348"/>
      <c r="OSD218" s="348"/>
      <c r="OSE218" s="348"/>
      <c r="OSF218" s="348"/>
      <c r="OSG218" s="348"/>
      <c r="OSH218" s="348"/>
      <c r="OSI218" s="348"/>
      <c r="OSJ218" s="348"/>
      <c r="OSK218" s="348"/>
      <c r="OSL218" s="348"/>
      <c r="OSM218" s="348"/>
      <c r="OSN218" s="348"/>
      <c r="OSO218" s="348"/>
      <c r="OSP218" s="348"/>
      <c r="OSQ218" s="348"/>
      <c r="OSR218" s="348"/>
      <c r="OSS218" s="348"/>
      <c r="OST218" s="348"/>
      <c r="OSU218" s="348"/>
      <c r="OSV218" s="348"/>
      <c r="OSW218" s="348"/>
      <c r="OSX218" s="348"/>
      <c r="OSY218" s="348"/>
      <c r="OSZ218" s="348"/>
      <c r="OTA218" s="348"/>
      <c r="OTB218" s="348"/>
      <c r="OTC218" s="348"/>
      <c r="OTD218" s="348"/>
      <c r="OTE218" s="348"/>
      <c r="OTF218" s="348"/>
      <c r="OTG218" s="348"/>
      <c r="OTH218" s="348"/>
      <c r="OTI218" s="348"/>
      <c r="OTJ218" s="348"/>
      <c r="OTK218" s="348"/>
      <c r="OTL218" s="348"/>
      <c r="OTM218" s="348"/>
      <c r="OTN218" s="348"/>
      <c r="OTO218" s="348"/>
      <c r="OTP218" s="348"/>
      <c r="OTQ218" s="348"/>
      <c r="OTR218" s="348"/>
      <c r="OTS218" s="348"/>
      <c r="OTT218" s="348"/>
      <c r="OTU218" s="348"/>
      <c r="OTV218" s="348"/>
      <c r="OTW218" s="348"/>
      <c r="OTX218" s="348"/>
      <c r="OTY218" s="348"/>
      <c r="OTZ218" s="348"/>
      <c r="OUA218" s="348"/>
      <c r="OUB218" s="348"/>
      <c r="OUC218" s="348"/>
      <c r="OUD218" s="348"/>
      <c r="OUE218" s="348"/>
      <c r="OUF218" s="348"/>
      <c r="OUG218" s="348"/>
      <c r="OUH218" s="348"/>
      <c r="OUI218" s="348"/>
      <c r="OUJ218" s="348"/>
      <c r="OUK218" s="348"/>
      <c r="OUL218" s="348"/>
      <c r="OUM218" s="348"/>
      <c r="OUN218" s="348"/>
      <c r="OUO218" s="348"/>
      <c r="OUP218" s="348"/>
      <c r="OUQ218" s="348"/>
      <c r="OUR218" s="348"/>
      <c r="OUS218" s="348"/>
      <c r="OUT218" s="348"/>
      <c r="OUU218" s="348"/>
      <c r="OUV218" s="348"/>
      <c r="OUW218" s="348"/>
      <c r="OUX218" s="348"/>
      <c r="OUY218" s="348"/>
      <c r="OUZ218" s="348"/>
      <c r="OVA218" s="348"/>
      <c r="OVB218" s="348"/>
      <c r="OVC218" s="348"/>
      <c r="OVD218" s="348"/>
      <c r="OVE218" s="348"/>
      <c r="OVF218" s="348"/>
      <c r="OVG218" s="348"/>
      <c r="OVH218" s="348"/>
      <c r="OVI218" s="348"/>
      <c r="OVJ218" s="348"/>
      <c r="OVK218" s="348"/>
      <c r="OVL218" s="348"/>
      <c r="OVM218" s="348"/>
      <c r="OVN218" s="348"/>
      <c r="OVO218" s="348"/>
      <c r="OVP218" s="348"/>
      <c r="OVQ218" s="348"/>
      <c r="OVR218" s="348"/>
      <c r="OVS218" s="348"/>
      <c r="OVT218" s="348"/>
      <c r="OVU218" s="348"/>
      <c r="OVV218" s="348"/>
      <c r="OVW218" s="348"/>
      <c r="OVX218" s="348"/>
      <c r="OVY218" s="348"/>
      <c r="OVZ218" s="348"/>
      <c r="OWA218" s="348"/>
      <c r="OWB218" s="348"/>
      <c r="OWC218" s="348"/>
      <c r="OWD218" s="348"/>
      <c r="OWE218" s="348"/>
      <c r="OWF218" s="348"/>
      <c r="OWG218" s="348"/>
      <c r="OWH218" s="348"/>
      <c r="OWI218" s="348"/>
      <c r="OWJ218" s="348"/>
      <c r="OWK218" s="348"/>
      <c r="OWL218" s="348"/>
      <c r="OWM218" s="348"/>
      <c r="OWN218" s="348"/>
      <c r="OWO218" s="348"/>
      <c r="OWP218" s="348"/>
      <c r="OWQ218" s="348"/>
      <c r="OWR218" s="348"/>
      <c r="OWS218" s="348"/>
      <c r="OWT218" s="348"/>
      <c r="OWU218" s="348"/>
      <c r="OWV218" s="348"/>
      <c r="OWW218" s="348"/>
      <c r="OWX218" s="348"/>
      <c r="OWY218" s="348"/>
      <c r="OWZ218" s="348"/>
      <c r="OXA218" s="348"/>
      <c r="OXB218" s="348"/>
      <c r="OXC218" s="348"/>
      <c r="OXD218" s="348"/>
      <c r="OXE218" s="348"/>
      <c r="OXF218" s="348"/>
      <c r="OXG218" s="348"/>
      <c r="OXH218" s="348"/>
      <c r="OXI218" s="348"/>
      <c r="OXJ218" s="348"/>
      <c r="OXK218" s="348"/>
      <c r="OXL218" s="348"/>
      <c r="OXM218" s="348"/>
      <c r="OXN218" s="348"/>
      <c r="OXO218" s="348"/>
      <c r="OXP218" s="348"/>
      <c r="OXQ218" s="348"/>
      <c r="OXR218" s="348"/>
      <c r="OXS218" s="348"/>
      <c r="OXT218" s="348"/>
      <c r="OXU218" s="348"/>
      <c r="OXV218" s="348"/>
      <c r="OXW218" s="348"/>
      <c r="OXX218" s="348"/>
      <c r="OXY218" s="348"/>
      <c r="OXZ218" s="348"/>
      <c r="OYA218" s="348"/>
      <c r="OYB218" s="348"/>
      <c r="OYC218" s="348"/>
      <c r="OYD218" s="348"/>
      <c r="OYE218" s="348"/>
      <c r="OYF218" s="348"/>
      <c r="OYG218" s="348"/>
      <c r="OYH218" s="348"/>
      <c r="OYI218" s="348"/>
      <c r="OYJ218" s="348"/>
      <c r="OYK218" s="348"/>
      <c r="OYL218" s="348"/>
      <c r="OYM218" s="348"/>
      <c r="OYN218" s="348"/>
      <c r="OYO218" s="348"/>
      <c r="OYP218" s="348"/>
      <c r="OYQ218" s="348"/>
      <c r="OYR218" s="348"/>
      <c r="OYS218" s="348"/>
      <c r="OYT218" s="348"/>
      <c r="OYU218" s="348"/>
      <c r="OYV218" s="348"/>
      <c r="OYW218" s="348"/>
      <c r="OYX218" s="348"/>
      <c r="OYY218" s="348"/>
      <c r="OYZ218" s="348"/>
      <c r="OZA218" s="348"/>
      <c r="OZB218" s="348"/>
      <c r="OZC218" s="348"/>
      <c r="OZD218" s="348"/>
      <c r="OZE218" s="348"/>
      <c r="OZF218" s="348"/>
      <c r="OZG218" s="348"/>
      <c r="OZH218" s="348"/>
      <c r="OZI218" s="348"/>
      <c r="OZJ218" s="348"/>
      <c r="OZK218" s="348"/>
      <c r="OZL218" s="348"/>
      <c r="OZM218" s="348"/>
      <c r="OZN218" s="348"/>
      <c r="OZO218" s="348"/>
      <c r="OZP218" s="348"/>
      <c r="OZQ218" s="348"/>
      <c r="OZR218" s="348"/>
      <c r="OZS218" s="348"/>
      <c r="OZT218" s="348"/>
      <c r="OZU218" s="348"/>
      <c r="OZV218" s="348"/>
      <c r="OZW218" s="348"/>
      <c r="OZX218" s="348"/>
      <c r="OZY218" s="348"/>
      <c r="OZZ218" s="348"/>
      <c r="PAA218" s="348"/>
      <c r="PAB218" s="348"/>
      <c r="PAC218" s="348"/>
      <c r="PAD218" s="348"/>
      <c r="PAE218" s="348"/>
      <c r="PAF218" s="348"/>
      <c r="PAG218" s="348"/>
      <c r="PAH218" s="348"/>
      <c r="PAI218" s="348"/>
      <c r="PAJ218" s="348"/>
      <c r="PAK218" s="348"/>
      <c r="PAL218" s="348"/>
      <c r="PAM218" s="348"/>
      <c r="PAN218" s="348"/>
      <c r="PAO218" s="348"/>
      <c r="PAP218" s="348"/>
      <c r="PAQ218" s="348"/>
      <c r="PAR218" s="348"/>
      <c r="PAS218" s="348"/>
      <c r="PAT218" s="348"/>
      <c r="PAU218" s="348"/>
      <c r="PAV218" s="348"/>
      <c r="PAW218" s="348"/>
      <c r="PAX218" s="348"/>
      <c r="PAY218" s="348"/>
      <c r="PAZ218" s="348"/>
      <c r="PBA218" s="348"/>
      <c r="PBB218" s="348"/>
      <c r="PBC218" s="348"/>
      <c r="PBD218" s="348"/>
      <c r="PBE218" s="348"/>
      <c r="PBF218" s="348"/>
      <c r="PBG218" s="348"/>
      <c r="PBH218" s="348"/>
      <c r="PBI218" s="348"/>
      <c r="PBJ218" s="348"/>
      <c r="PBK218" s="348"/>
      <c r="PBL218" s="348"/>
      <c r="PBM218" s="348"/>
      <c r="PBN218" s="348"/>
      <c r="PBO218" s="348"/>
      <c r="PBP218" s="348"/>
      <c r="PBQ218" s="348"/>
      <c r="PBR218" s="348"/>
      <c r="PBS218" s="348"/>
      <c r="PBT218" s="348"/>
      <c r="PBU218" s="348"/>
      <c r="PBV218" s="348"/>
      <c r="PBW218" s="348"/>
      <c r="PBX218" s="348"/>
      <c r="PBY218" s="348"/>
      <c r="PBZ218" s="348"/>
      <c r="PCA218" s="348"/>
      <c r="PCB218" s="348"/>
      <c r="PCC218" s="348"/>
      <c r="PCD218" s="348"/>
      <c r="PCE218" s="348"/>
      <c r="PCF218" s="348"/>
      <c r="PCG218" s="348"/>
      <c r="PCH218" s="348"/>
      <c r="PCI218" s="348"/>
      <c r="PCJ218" s="348"/>
      <c r="PCK218" s="348"/>
      <c r="PCL218" s="348"/>
      <c r="PCM218" s="348"/>
      <c r="PCN218" s="348"/>
      <c r="PCO218" s="348"/>
      <c r="PCP218" s="348"/>
      <c r="PCQ218" s="348"/>
      <c r="PCR218" s="348"/>
      <c r="PCS218" s="348"/>
      <c r="PCT218" s="348"/>
      <c r="PCU218" s="348"/>
      <c r="PCV218" s="348"/>
      <c r="PCW218" s="348"/>
      <c r="PCX218" s="348"/>
      <c r="PCY218" s="348"/>
      <c r="PCZ218" s="348"/>
      <c r="PDA218" s="348"/>
      <c r="PDB218" s="348"/>
      <c r="PDC218" s="348"/>
      <c r="PDD218" s="348"/>
      <c r="PDE218" s="348"/>
      <c r="PDF218" s="348"/>
      <c r="PDG218" s="348"/>
      <c r="PDH218" s="348"/>
      <c r="PDI218" s="348"/>
      <c r="PDJ218" s="348"/>
      <c r="PDK218" s="348"/>
      <c r="PDL218" s="348"/>
      <c r="PDM218" s="348"/>
      <c r="PDN218" s="348"/>
      <c r="PDO218" s="348"/>
      <c r="PDP218" s="348"/>
      <c r="PDQ218" s="348"/>
      <c r="PDR218" s="348"/>
      <c r="PDS218" s="348"/>
      <c r="PDT218" s="348"/>
      <c r="PDU218" s="348"/>
      <c r="PDV218" s="348"/>
      <c r="PDW218" s="348"/>
      <c r="PDX218" s="348"/>
      <c r="PDY218" s="348"/>
      <c r="PDZ218" s="348"/>
      <c r="PEA218" s="348"/>
      <c r="PEB218" s="348"/>
      <c r="PEC218" s="348"/>
      <c r="PED218" s="348"/>
      <c r="PEE218" s="348"/>
      <c r="PEF218" s="348"/>
      <c r="PEG218" s="348"/>
      <c r="PEH218" s="348"/>
      <c r="PEI218" s="348"/>
      <c r="PEJ218" s="348"/>
      <c r="PEK218" s="348"/>
      <c r="PEL218" s="348"/>
      <c r="PEM218" s="348"/>
      <c r="PEN218" s="348"/>
      <c r="PEO218" s="348"/>
      <c r="PEP218" s="348"/>
      <c r="PEQ218" s="348"/>
      <c r="PER218" s="348"/>
      <c r="PES218" s="348"/>
      <c r="PET218" s="348"/>
      <c r="PEU218" s="348"/>
      <c r="PEV218" s="348"/>
      <c r="PEW218" s="348"/>
      <c r="PEX218" s="348"/>
      <c r="PEY218" s="348"/>
      <c r="PEZ218" s="348"/>
      <c r="PFA218" s="348"/>
      <c r="PFB218" s="348"/>
      <c r="PFC218" s="348"/>
      <c r="PFD218" s="348"/>
      <c r="PFE218" s="348"/>
      <c r="PFF218" s="348"/>
      <c r="PFG218" s="348"/>
      <c r="PFH218" s="348"/>
      <c r="PFI218" s="348"/>
      <c r="PFJ218" s="348"/>
      <c r="PFK218" s="348"/>
      <c r="PFL218" s="348"/>
      <c r="PFM218" s="348"/>
      <c r="PFN218" s="348"/>
      <c r="PFO218" s="348"/>
      <c r="PFP218" s="348"/>
      <c r="PFQ218" s="348"/>
      <c r="PFR218" s="348"/>
      <c r="PFS218" s="348"/>
      <c r="PFT218" s="348"/>
      <c r="PFU218" s="348"/>
      <c r="PFV218" s="348"/>
      <c r="PFW218" s="348"/>
      <c r="PFX218" s="348"/>
      <c r="PFY218" s="348"/>
      <c r="PFZ218" s="348"/>
      <c r="PGA218" s="348"/>
      <c r="PGB218" s="348"/>
      <c r="PGC218" s="348"/>
      <c r="PGD218" s="348"/>
      <c r="PGE218" s="348"/>
      <c r="PGF218" s="348"/>
      <c r="PGG218" s="348"/>
      <c r="PGH218" s="348"/>
      <c r="PGI218" s="348"/>
      <c r="PGJ218" s="348"/>
      <c r="PGK218" s="348"/>
      <c r="PGL218" s="348"/>
      <c r="PGM218" s="348"/>
      <c r="PGN218" s="348"/>
      <c r="PGO218" s="348"/>
      <c r="PGP218" s="348"/>
      <c r="PGQ218" s="348"/>
      <c r="PGR218" s="348"/>
      <c r="PGS218" s="348"/>
      <c r="PGT218" s="348"/>
      <c r="PGU218" s="348"/>
      <c r="PGV218" s="348"/>
      <c r="PGW218" s="348"/>
      <c r="PGX218" s="348"/>
      <c r="PGY218" s="348"/>
      <c r="PGZ218" s="348"/>
      <c r="PHA218" s="348"/>
      <c r="PHB218" s="348"/>
      <c r="PHC218" s="348"/>
      <c r="PHD218" s="348"/>
      <c r="PHE218" s="348"/>
      <c r="PHF218" s="348"/>
      <c r="PHG218" s="348"/>
      <c r="PHH218" s="348"/>
      <c r="PHI218" s="348"/>
      <c r="PHJ218" s="348"/>
      <c r="PHK218" s="348"/>
      <c r="PHL218" s="348"/>
      <c r="PHM218" s="348"/>
      <c r="PHN218" s="348"/>
      <c r="PHO218" s="348"/>
      <c r="PHP218" s="348"/>
      <c r="PHQ218" s="348"/>
      <c r="PHR218" s="348"/>
      <c r="PHS218" s="348"/>
      <c r="PHT218" s="348"/>
      <c r="PHU218" s="348"/>
      <c r="PHV218" s="348"/>
      <c r="PHW218" s="348"/>
      <c r="PHX218" s="348"/>
      <c r="PHY218" s="348"/>
      <c r="PHZ218" s="348"/>
      <c r="PIA218" s="348"/>
      <c r="PIB218" s="348"/>
      <c r="PIC218" s="348"/>
      <c r="PID218" s="348"/>
      <c r="PIE218" s="348"/>
      <c r="PIF218" s="348"/>
      <c r="PIG218" s="348"/>
      <c r="PIH218" s="348"/>
      <c r="PII218" s="348"/>
      <c r="PIJ218" s="348"/>
      <c r="PIK218" s="348"/>
      <c r="PIL218" s="348"/>
      <c r="PIM218" s="348"/>
      <c r="PIN218" s="348"/>
      <c r="PIO218" s="348"/>
      <c r="PIP218" s="348"/>
      <c r="PIQ218" s="348"/>
      <c r="PIR218" s="348"/>
      <c r="PIS218" s="348"/>
      <c r="PIT218" s="348"/>
      <c r="PIU218" s="348"/>
      <c r="PIV218" s="348"/>
      <c r="PIW218" s="348"/>
      <c r="PIX218" s="348"/>
      <c r="PIY218" s="348"/>
      <c r="PIZ218" s="348"/>
      <c r="PJA218" s="348"/>
      <c r="PJB218" s="348"/>
      <c r="PJC218" s="348"/>
      <c r="PJD218" s="348"/>
      <c r="PJE218" s="348"/>
      <c r="PJF218" s="348"/>
      <c r="PJG218" s="348"/>
      <c r="PJH218" s="348"/>
      <c r="PJI218" s="348"/>
      <c r="PJJ218" s="348"/>
      <c r="PJK218" s="348"/>
      <c r="PJL218" s="348"/>
      <c r="PJM218" s="348"/>
      <c r="PJN218" s="348"/>
      <c r="PJO218" s="348"/>
      <c r="PJP218" s="348"/>
      <c r="PJQ218" s="348"/>
      <c r="PJR218" s="348"/>
      <c r="PJS218" s="348"/>
      <c r="PJT218" s="348"/>
      <c r="PJU218" s="348"/>
      <c r="PJV218" s="348"/>
      <c r="PJW218" s="348"/>
      <c r="PJX218" s="348"/>
      <c r="PJY218" s="348"/>
      <c r="PJZ218" s="348"/>
      <c r="PKA218" s="348"/>
      <c r="PKB218" s="348"/>
      <c r="PKC218" s="348"/>
      <c r="PKD218" s="348"/>
      <c r="PKE218" s="348"/>
      <c r="PKF218" s="348"/>
      <c r="PKG218" s="348"/>
      <c r="PKH218" s="348"/>
      <c r="PKI218" s="348"/>
      <c r="PKJ218" s="348"/>
      <c r="PKK218" s="348"/>
      <c r="PKL218" s="348"/>
      <c r="PKM218" s="348"/>
      <c r="PKN218" s="348"/>
      <c r="PKO218" s="348"/>
      <c r="PKP218" s="348"/>
      <c r="PKQ218" s="348"/>
      <c r="PKR218" s="348"/>
      <c r="PKS218" s="348"/>
      <c r="PKT218" s="348"/>
      <c r="PKU218" s="348"/>
      <c r="PKV218" s="348"/>
      <c r="PKW218" s="348"/>
      <c r="PKX218" s="348"/>
      <c r="PKY218" s="348"/>
      <c r="PKZ218" s="348"/>
      <c r="PLA218" s="348"/>
      <c r="PLB218" s="348"/>
      <c r="PLC218" s="348"/>
      <c r="PLD218" s="348"/>
      <c r="PLE218" s="348"/>
      <c r="PLF218" s="348"/>
      <c r="PLG218" s="348"/>
      <c r="PLH218" s="348"/>
      <c r="PLI218" s="348"/>
      <c r="PLJ218" s="348"/>
      <c r="PLK218" s="348"/>
      <c r="PLL218" s="348"/>
      <c r="PLM218" s="348"/>
      <c r="PLN218" s="348"/>
      <c r="PLO218" s="348"/>
      <c r="PLP218" s="348"/>
      <c r="PLQ218" s="348"/>
      <c r="PLR218" s="348"/>
      <c r="PLS218" s="348"/>
      <c r="PLT218" s="348"/>
      <c r="PLU218" s="348"/>
      <c r="PLV218" s="348"/>
      <c r="PLW218" s="348"/>
      <c r="PLX218" s="348"/>
      <c r="PLY218" s="348"/>
      <c r="PLZ218" s="348"/>
      <c r="PMA218" s="348"/>
      <c r="PMB218" s="348"/>
      <c r="PMC218" s="348"/>
      <c r="PMD218" s="348"/>
      <c r="PME218" s="348"/>
      <c r="PMF218" s="348"/>
      <c r="PMG218" s="348"/>
      <c r="PMH218" s="348"/>
      <c r="PMI218" s="348"/>
      <c r="PMJ218" s="348"/>
      <c r="PMK218" s="348"/>
      <c r="PML218" s="348"/>
      <c r="PMM218" s="348"/>
      <c r="PMN218" s="348"/>
      <c r="PMO218" s="348"/>
      <c r="PMP218" s="348"/>
      <c r="PMQ218" s="348"/>
      <c r="PMR218" s="348"/>
      <c r="PMS218" s="348"/>
      <c r="PMT218" s="348"/>
      <c r="PMU218" s="348"/>
      <c r="PMV218" s="348"/>
      <c r="PMW218" s="348"/>
      <c r="PMX218" s="348"/>
      <c r="PMY218" s="348"/>
      <c r="PMZ218" s="348"/>
      <c r="PNA218" s="348"/>
      <c r="PNB218" s="348"/>
      <c r="PNC218" s="348"/>
      <c r="PND218" s="348"/>
      <c r="PNE218" s="348"/>
      <c r="PNF218" s="348"/>
      <c r="PNG218" s="348"/>
      <c r="PNH218" s="348"/>
      <c r="PNI218" s="348"/>
      <c r="PNJ218" s="348"/>
      <c r="PNK218" s="348"/>
      <c r="PNL218" s="348"/>
      <c r="PNM218" s="348"/>
      <c r="PNN218" s="348"/>
      <c r="PNO218" s="348"/>
      <c r="PNP218" s="348"/>
      <c r="PNQ218" s="348"/>
      <c r="PNR218" s="348"/>
      <c r="PNS218" s="348"/>
      <c r="PNT218" s="348"/>
      <c r="PNU218" s="348"/>
      <c r="PNV218" s="348"/>
      <c r="PNW218" s="348"/>
      <c r="PNX218" s="348"/>
      <c r="PNY218" s="348"/>
      <c r="PNZ218" s="348"/>
      <c r="POA218" s="348"/>
      <c r="POB218" s="348"/>
      <c r="POC218" s="348"/>
      <c r="POD218" s="348"/>
      <c r="POE218" s="348"/>
      <c r="POF218" s="348"/>
      <c r="POG218" s="348"/>
      <c r="POH218" s="348"/>
      <c r="POI218" s="348"/>
      <c r="POJ218" s="348"/>
      <c r="POK218" s="348"/>
      <c r="POL218" s="348"/>
      <c r="POM218" s="348"/>
      <c r="PON218" s="348"/>
      <c r="POO218" s="348"/>
      <c r="POP218" s="348"/>
      <c r="POQ218" s="348"/>
      <c r="POR218" s="348"/>
      <c r="POS218" s="348"/>
      <c r="POT218" s="348"/>
      <c r="POU218" s="348"/>
      <c r="POV218" s="348"/>
      <c r="POW218" s="348"/>
      <c r="POX218" s="348"/>
      <c r="POY218" s="348"/>
      <c r="POZ218" s="348"/>
      <c r="PPA218" s="348"/>
      <c r="PPB218" s="348"/>
      <c r="PPC218" s="348"/>
      <c r="PPD218" s="348"/>
      <c r="PPE218" s="348"/>
      <c r="PPF218" s="348"/>
      <c r="PPG218" s="348"/>
      <c r="PPH218" s="348"/>
      <c r="PPI218" s="348"/>
      <c r="PPJ218" s="348"/>
      <c r="PPK218" s="348"/>
      <c r="PPL218" s="348"/>
      <c r="PPM218" s="348"/>
      <c r="PPN218" s="348"/>
      <c r="PPO218" s="348"/>
      <c r="PPP218" s="348"/>
      <c r="PPQ218" s="348"/>
      <c r="PPR218" s="348"/>
      <c r="PPS218" s="348"/>
      <c r="PPT218" s="348"/>
      <c r="PPU218" s="348"/>
      <c r="PPV218" s="348"/>
      <c r="PPW218" s="348"/>
      <c r="PPX218" s="348"/>
      <c r="PPY218" s="348"/>
      <c r="PPZ218" s="348"/>
      <c r="PQA218" s="348"/>
      <c r="PQB218" s="348"/>
      <c r="PQC218" s="348"/>
      <c r="PQD218" s="348"/>
      <c r="PQE218" s="348"/>
      <c r="PQF218" s="348"/>
      <c r="PQG218" s="348"/>
      <c r="PQH218" s="348"/>
      <c r="PQI218" s="348"/>
      <c r="PQJ218" s="348"/>
      <c r="PQK218" s="348"/>
      <c r="PQL218" s="348"/>
      <c r="PQM218" s="348"/>
      <c r="PQN218" s="348"/>
      <c r="PQO218" s="348"/>
      <c r="PQP218" s="348"/>
      <c r="PQQ218" s="348"/>
      <c r="PQR218" s="348"/>
      <c r="PQS218" s="348"/>
      <c r="PQT218" s="348"/>
      <c r="PQU218" s="348"/>
      <c r="PQV218" s="348"/>
      <c r="PQW218" s="348"/>
      <c r="PQX218" s="348"/>
      <c r="PQY218" s="348"/>
      <c r="PQZ218" s="348"/>
      <c r="PRA218" s="348"/>
      <c r="PRB218" s="348"/>
      <c r="PRC218" s="348"/>
      <c r="PRD218" s="348"/>
      <c r="PRE218" s="348"/>
      <c r="PRF218" s="348"/>
      <c r="PRG218" s="348"/>
      <c r="PRH218" s="348"/>
      <c r="PRI218" s="348"/>
      <c r="PRJ218" s="348"/>
      <c r="PRK218" s="348"/>
      <c r="PRL218" s="348"/>
      <c r="PRM218" s="348"/>
      <c r="PRN218" s="348"/>
      <c r="PRO218" s="348"/>
      <c r="PRP218" s="348"/>
      <c r="PRQ218" s="348"/>
      <c r="PRR218" s="348"/>
      <c r="PRS218" s="348"/>
      <c r="PRT218" s="348"/>
      <c r="PRU218" s="348"/>
      <c r="PRV218" s="348"/>
      <c r="PRW218" s="348"/>
      <c r="PRX218" s="348"/>
      <c r="PRY218" s="348"/>
      <c r="PRZ218" s="348"/>
      <c r="PSA218" s="348"/>
      <c r="PSB218" s="348"/>
      <c r="PSC218" s="348"/>
      <c r="PSD218" s="348"/>
      <c r="PSE218" s="348"/>
      <c r="PSF218" s="348"/>
      <c r="PSG218" s="348"/>
      <c r="PSH218" s="348"/>
      <c r="PSI218" s="348"/>
      <c r="PSJ218" s="348"/>
      <c r="PSK218" s="348"/>
      <c r="PSL218" s="348"/>
      <c r="PSM218" s="348"/>
      <c r="PSN218" s="348"/>
      <c r="PSO218" s="348"/>
      <c r="PSP218" s="348"/>
      <c r="PSQ218" s="348"/>
      <c r="PSR218" s="348"/>
      <c r="PSS218" s="348"/>
      <c r="PST218" s="348"/>
      <c r="PSU218" s="348"/>
      <c r="PSV218" s="348"/>
      <c r="PSW218" s="348"/>
      <c r="PSX218" s="348"/>
      <c r="PSY218" s="348"/>
      <c r="PSZ218" s="348"/>
      <c r="PTA218" s="348"/>
      <c r="PTB218" s="348"/>
      <c r="PTC218" s="348"/>
      <c r="PTD218" s="348"/>
      <c r="PTE218" s="348"/>
      <c r="PTF218" s="348"/>
      <c r="PTG218" s="348"/>
      <c r="PTH218" s="348"/>
      <c r="PTI218" s="348"/>
      <c r="PTJ218" s="348"/>
      <c r="PTK218" s="348"/>
      <c r="PTL218" s="348"/>
      <c r="PTM218" s="348"/>
      <c r="PTN218" s="348"/>
      <c r="PTO218" s="348"/>
      <c r="PTP218" s="348"/>
      <c r="PTQ218" s="348"/>
      <c r="PTR218" s="348"/>
      <c r="PTS218" s="348"/>
      <c r="PTT218" s="348"/>
      <c r="PTU218" s="348"/>
      <c r="PTV218" s="348"/>
      <c r="PTW218" s="348"/>
      <c r="PTX218" s="348"/>
      <c r="PTY218" s="348"/>
      <c r="PTZ218" s="348"/>
      <c r="PUA218" s="348"/>
      <c r="PUB218" s="348"/>
      <c r="PUC218" s="348"/>
      <c r="PUD218" s="348"/>
      <c r="PUE218" s="348"/>
      <c r="PUF218" s="348"/>
      <c r="PUG218" s="348"/>
      <c r="PUH218" s="348"/>
      <c r="PUI218" s="348"/>
      <c r="PUJ218" s="348"/>
      <c r="PUK218" s="348"/>
      <c r="PUL218" s="348"/>
      <c r="PUM218" s="348"/>
      <c r="PUN218" s="348"/>
      <c r="PUO218" s="348"/>
      <c r="PUP218" s="348"/>
      <c r="PUQ218" s="348"/>
      <c r="PUR218" s="348"/>
      <c r="PUS218" s="348"/>
      <c r="PUT218" s="348"/>
      <c r="PUU218" s="348"/>
      <c r="PUV218" s="348"/>
      <c r="PUW218" s="348"/>
      <c r="PUX218" s="348"/>
      <c r="PUY218" s="348"/>
      <c r="PUZ218" s="348"/>
      <c r="PVA218" s="348"/>
      <c r="PVB218" s="348"/>
      <c r="PVC218" s="348"/>
      <c r="PVD218" s="348"/>
      <c r="PVE218" s="348"/>
      <c r="PVF218" s="348"/>
      <c r="PVG218" s="348"/>
      <c r="PVH218" s="348"/>
      <c r="PVI218" s="348"/>
      <c r="PVJ218" s="348"/>
      <c r="PVK218" s="348"/>
      <c r="PVL218" s="348"/>
      <c r="PVM218" s="348"/>
      <c r="PVN218" s="348"/>
      <c r="PVO218" s="348"/>
      <c r="PVP218" s="348"/>
      <c r="PVQ218" s="348"/>
      <c r="PVR218" s="348"/>
      <c r="PVS218" s="348"/>
      <c r="PVT218" s="348"/>
      <c r="PVU218" s="348"/>
      <c r="PVV218" s="348"/>
      <c r="PVW218" s="348"/>
      <c r="PVX218" s="348"/>
      <c r="PVY218" s="348"/>
      <c r="PVZ218" s="348"/>
      <c r="PWA218" s="348"/>
      <c r="PWB218" s="348"/>
      <c r="PWC218" s="348"/>
      <c r="PWD218" s="348"/>
      <c r="PWE218" s="348"/>
      <c r="PWF218" s="348"/>
      <c r="PWG218" s="348"/>
      <c r="PWH218" s="348"/>
      <c r="PWI218" s="348"/>
      <c r="PWJ218" s="348"/>
      <c r="PWK218" s="348"/>
      <c r="PWL218" s="348"/>
      <c r="PWM218" s="348"/>
      <c r="PWN218" s="348"/>
      <c r="PWO218" s="348"/>
      <c r="PWP218" s="348"/>
      <c r="PWQ218" s="348"/>
      <c r="PWR218" s="348"/>
      <c r="PWS218" s="348"/>
      <c r="PWT218" s="348"/>
      <c r="PWU218" s="348"/>
      <c r="PWV218" s="348"/>
      <c r="PWW218" s="348"/>
      <c r="PWX218" s="348"/>
      <c r="PWY218" s="348"/>
      <c r="PWZ218" s="348"/>
      <c r="PXA218" s="348"/>
      <c r="PXB218" s="348"/>
      <c r="PXC218" s="348"/>
      <c r="PXD218" s="348"/>
      <c r="PXE218" s="348"/>
      <c r="PXF218" s="348"/>
      <c r="PXG218" s="348"/>
      <c r="PXH218" s="348"/>
      <c r="PXI218" s="348"/>
      <c r="PXJ218" s="348"/>
      <c r="PXK218" s="348"/>
      <c r="PXL218" s="348"/>
      <c r="PXM218" s="348"/>
      <c r="PXN218" s="348"/>
      <c r="PXO218" s="348"/>
      <c r="PXP218" s="348"/>
      <c r="PXQ218" s="348"/>
      <c r="PXR218" s="348"/>
      <c r="PXS218" s="348"/>
      <c r="PXT218" s="348"/>
      <c r="PXU218" s="348"/>
      <c r="PXV218" s="348"/>
      <c r="PXW218" s="348"/>
      <c r="PXX218" s="348"/>
      <c r="PXY218" s="348"/>
      <c r="PXZ218" s="348"/>
      <c r="PYA218" s="348"/>
      <c r="PYB218" s="348"/>
      <c r="PYC218" s="348"/>
      <c r="PYD218" s="348"/>
      <c r="PYE218" s="348"/>
      <c r="PYF218" s="348"/>
      <c r="PYG218" s="348"/>
      <c r="PYH218" s="348"/>
      <c r="PYI218" s="348"/>
      <c r="PYJ218" s="348"/>
      <c r="PYK218" s="348"/>
      <c r="PYL218" s="348"/>
      <c r="PYM218" s="348"/>
      <c r="PYN218" s="348"/>
      <c r="PYO218" s="348"/>
      <c r="PYP218" s="348"/>
      <c r="PYQ218" s="348"/>
      <c r="PYR218" s="348"/>
      <c r="PYS218" s="348"/>
      <c r="PYT218" s="348"/>
      <c r="PYU218" s="348"/>
      <c r="PYV218" s="348"/>
      <c r="PYW218" s="348"/>
      <c r="PYX218" s="348"/>
      <c r="PYY218" s="348"/>
      <c r="PYZ218" s="348"/>
      <c r="PZA218" s="348"/>
      <c r="PZB218" s="348"/>
      <c r="PZC218" s="348"/>
      <c r="PZD218" s="348"/>
      <c r="PZE218" s="348"/>
      <c r="PZF218" s="348"/>
      <c r="PZG218" s="348"/>
      <c r="PZH218" s="348"/>
      <c r="PZI218" s="348"/>
      <c r="PZJ218" s="348"/>
      <c r="PZK218" s="348"/>
      <c r="PZL218" s="348"/>
      <c r="PZM218" s="348"/>
      <c r="PZN218" s="348"/>
      <c r="PZO218" s="348"/>
      <c r="PZP218" s="348"/>
      <c r="PZQ218" s="348"/>
      <c r="PZR218" s="348"/>
      <c r="PZS218" s="348"/>
      <c r="PZT218" s="348"/>
      <c r="PZU218" s="348"/>
      <c r="PZV218" s="348"/>
      <c r="PZW218" s="348"/>
      <c r="PZX218" s="348"/>
      <c r="PZY218" s="348"/>
      <c r="PZZ218" s="348"/>
      <c r="QAA218" s="348"/>
      <c r="QAB218" s="348"/>
      <c r="QAC218" s="348"/>
      <c r="QAD218" s="348"/>
      <c r="QAE218" s="348"/>
      <c r="QAF218" s="348"/>
      <c r="QAG218" s="348"/>
      <c r="QAH218" s="348"/>
      <c r="QAI218" s="348"/>
      <c r="QAJ218" s="348"/>
      <c r="QAK218" s="348"/>
      <c r="QAL218" s="348"/>
      <c r="QAM218" s="348"/>
      <c r="QAN218" s="348"/>
      <c r="QAO218" s="348"/>
      <c r="QAP218" s="348"/>
      <c r="QAQ218" s="348"/>
      <c r="QAR218" s="348"/>
      <c r="QAS218" s="348"/>
      <c r="QAT218" s="348"/>
      <c r="QAU218" s="348"/>
      <c r="QAV218" s="348"/>
      <c r="QAW218" s="348"/>
      <c r="QAX218" s="348"/>
      <c r="QAY218" s="348"/>
      <c r="QAZ218" s="348"/>
      <c r="QBA218" s="348"/>
      <c r="QBB218" s="348"/>
      <c r="QBC218" s="348"/>
      <c r="QBD218" s="348"/>
      <c r="QBE218" s="348"/>
      <c r="QBF218" s="348"/>
      <c r="QBG218" s="348"/>
      <c r="QBH218" s="348"/>
      <c r="QBI218" s="348"/>
      <c r="QBJ218" s="348"/>
      <c r="QBK218" s="348"/>
      <c r="QBL218" s="348"/>
      <c r="QBM218" s="348"/>
      <c r="QBN218" s="348"/>
      <c r="QBO218" s="348"/>
      <c r="QBP218" s="348"/>
      <c r="QBQ218" s="348"/>
      <c r="QBR218" s="348"/>
      <c r="QBS218" s="348"/>
      <c r="QBT218" s="348"/>
      <c r="QBU218" s="348"/>
      <c r="QBV218" s="348"/>
      <c r="QBW218" s="348"/>
      <c r="QBX218" s="348"/>
      <c r="QBY218" s="348"/>
      <c r="QBZ218" s="348"/>
      <c r="QCA218" s="348"/>
      <c r="QCB218" s="348"/>
      <c r="QCC218" s="348"/>
      <c r="QCD218" s="348"/>
      <c r="QCE218" s="348"/>
      <c r="QCF218" s="348"/>
      <c r="QCG218" s="348"/>
      <c r="QCH218" s="348"/>
      <c r="QCI218" s="348"/>
      <c r="QCJ218" s="348"/>
      <c r="QCK218" s="348"/>
      <c r="QCL218" s="348"/>
      <c r="QCM218" s="348"/>
      <c r="QCN218" s="348"/>
      <c r="QCO218" s="348"/>
      <c r="QCP218" s="348"/>
      <c r="QCQ218" s="348"/>
      <c r="QCR218" s="348"/>
      <c r="QCS218" s="348"/>
      <c r="QCT218" s="348"/>
      <c r="QCU218" s="348"/>
      <c r="QCV218" s="348"/>
      <c r="QCW218" s="348"/>
      <c r="QCX218" s="348"/>
      <c r="QCY218" s="348"/>
      <c r="QCZ218" s="348"/>
      <c r="QDA218" s="348"/>
      <c r="QDB218" s="348"/>
      <c r="QDC218" s="348"/>
      <c r="QDD218" s="348"/>
      <c r="QDE218" s="348"/>
      <c r="QDF218" s="348"/>
      <c r="QDG218" s="348"/>
      <c r="QDH218" s="348"/>
      <c r="QDI218" s="348"/>
      <c r="QDJ218" s="348"/>
      <c r="QDK218" s="348"/>
      <c r="QDL218" s="348"/>
      <c r="QDM218" s="348"/>
      <c r="QDN218" s="348"/>
      <c r="QDO218" s="348"/>
      <c r="QDP218" s="348"/>
      <c r="QDQ218" s="348"/>
      <c r="QDR218" s="348"/>
      <c r="QDS218" s="348"/>
      <c r="QDT218" s="348"/>
      <c r="QDU218" s="348"/>
      <c r="QDV218" s="348"/>
      <c r="QDW218" s="348"/>
      <c r="QDX218" s="348"/>
      <c r="QDY218" s="348"/>
      <c r="QDZ218" s="348"/>
      <c r="QEA218" s="348"/>
      <c r="QEB218" s="348"/>
      <c r="QEC218" s="348"/>
      <c r="QED218" s="348"/>
      <c r="QEE218" s="348"/>
      <c r="QEF218" s="348"/>
      <c r="QEG218" s="348"/>
      <c r="QEH218" s="348"/>
      <c r="QEI218" s="348"/>
      <c r="QEJ218" s="348"/>
      <c r="QEK218" s="348"/>
      <c r="QEL218" s="348"/>
      <c r="QEM218" s="348"/>
      <c r="QEN218" s="348"/>
      <c r="QEO218" s="348"/>
      <c r="QEP218" s="348"/>
      <c r="QEQ218" s="348"/>
      <c r="QER218" s="348"/>
      <c r="QES218" s="348"/>
      <c r="QET218" s="348"/>
      <c r="QEU218" s="348"/>
      <c r="QEV218" s="348"/>
      <c r="QEW218" s="348"/>
      <c r="QEX218" s="348"/>
      <c r="QEY218" s="348"/>
      <c r="QEZ218" s="348"/>
      <c r="QFA218" s="348"/>
      <c r="QFB218" s="348"/>
      <c r="QFC218" s="348"/>
      <c r="QFD218" s="348"/>
      <c r="QFE218" s="348"/>
      <c r="QFF218" s="348"/>
      <c r="QFG218" s="348"/>
      <c r="QFH218" s="348"/>
      <c r="QFI218" s="348"/>
      <c r="QFJ218" s="348"/>
      <c r="QFK218" s="348"/>
      <c r="QFL218" s="348"/>
      <c r="QFM218" s="348"/>
      <c r="QFN218" s="348"/>
      <c r="QFO218" s="348"/>
      <c r="QFP218" s="348"/>
      <c r="QFQ218" s="348"/>
      <c r="QFR218" s="348"/>
      <c r="QFS218" s="348"/>
      <c r="QFT218" s="348"/>
      <c r="QFU218" s="348"/>
      <c r="QFV218" s="348"/>
      <c r="QFW218" s="348"/>
      <c r="QFX218" s="348"/>
      <c r="QFY218" s="348"/>
      <c r="QFZ218" s="348"/>
      <c r="QGA218" s="348"/>
      <c r="QGB218" s="348"/>
      <c r="QGC218" s="348"/>
      <c r="QGD218" s="348"/>
      <c r="QGE218" s="348"/>
      <c r="QGF218" s="348"/>
      <c r="QGG218" s="348"/>
      <c r="QGH218" s="348"/>
      <c r="QGI218" s="348"/>
      <c r="QGJ218" s="348"/>
      <c r="QGK218" s="348"/>
      <c r="QGL218" s="348"/>
      <c r="QGM218" s="348"/>
      <c r="QGN218" s="348"/>
      <c r="QGO218" s="348"/>
      <c r="QGP218" s="348"/>
      <c r="QGQ218" s="348"/>
      <c r="QGR218" s="348"/>
      <c r="QGS218" s="348"/>
      <c r="QGT218" s="348"/>
      <c r="QGU218" s="348"/>
      <c r="QGV218" s="348"/>
      <c r="QGW218" s="348"/>
      <c r="QGX218" s="348"/>
      <c r="QGY218" s="348"/>
      <c r="QGZ218" s="348"/>
      <c r="QHA218" s="348"/>
      <c r="QHB218" s="348"/>
      <c r="QHC218" s="348"/>
      <c r="QHD218" s="348"/>
      <c r="QHE218" s="348"/>
      <c r="QHF218" s="348"/>
      <c r="QHG218" s="348"/>
      <c r="QHH218" s="348"/>
      <c r="QHI218" s="348"/>
      <c r="QHJ218" s="348"/>
      <c r="QHK218" s="348"/>
      <c r="QHL218" s="348"/>
      <c r="QHM218" s="348"/>
      <c r="QHN218" s="348"/>
      <c r="QHO218" s="348"/>
      <c r="QHP218" s="348"/>
      <c r="QHQ218" s="348"/>
      <c r="QHR218" s="348"/>
      <c r="QHS218" s="348"/>
      <c r="QHT218" s="348"/>
      <c r="QHU218" s="348"/>
      <c r="QHV218" s="348"/>
      <c r="QHW218" s="348"/>
      <c r="QHX218" s="348"/>
      <c r="QHY218" s="348"/>
      <c r="QHZ218" s="348"/>
      <c r="QIA218" s="348"/>
      <c r="QIB218" s="348"/>
      <c r="QIC218" s="348"/>
      <c r="QID218" s="348"/>
      <c r="QIE218" s="348"/>
      <c r="QIF218" s="348"/>
      <c r="QIG218" s="348"/>
      <c r="QIH218" s="348"/>
      <c r="QII218" s="348"/>
      <c r="QIJ218" s="348"/>
      <c r="QIK218" s="348"/>
      <c r="QIL218" s="348"/>
      <c r="QIM218" s="348"/>
      <c r="QIN218" s="348"/>
      <c r="QIO218" s="348"/>
      <c r="QIP218" s="348"/>
      <c r="QIQ218" s="348"/>
      <c r="QIR218" s="348"/>
      <c r="QIS218" s="348"/>
      <c r="QIT218" s="348"/>
      <c r="QIU218" s="348"/>
      <c r="QIV218" s="348"/>
      <c r="QIW218" s="348"/>
      <c r="QIX218" s="348"/>
      <c r="QIY218" s="348"/>
      <c r="QIZ218" s="348"/>
      <c r="QJA218" s="348"/>
      <c r="QJB218" s="348"/>
      <c r="QJC218" s="348"/>
      <c r="QJD218" s="348"/>
      <c r="QJE218" s="348"/>
      <c r="QJF218" s="348"/>
      <c r="QJG218" s="348"/>
      <c r="QJH218" s="348"/>
      <c r="QJI218" s="348"/>
      <c r="QJJ218" s="348"/>
      <c r="QJK218" s="348"/>
      <c r="QJL218" s="348"/>
      <c r="QJM218" s="348"/>
      <c r="QJN218" s="348"/>
      <c r="QJO218" s="348"/>
      <c r="QJP218" s="348"/>
      <c r="QJQ218" s="348"/>
      <c r="QJR218" s="348"/>
      <c r="QJS218" s="348"/>
      <c r="QJT218" s="348"/>
      <c r="QJU218" s="348"/>
      <c r="QJV218" s="348"/>
      <c r="QJW218" s="348"/>
      <c r="QJX218" s="348"/>
      <c r="QJY218" s="348"/>
      <c r="QJZ218" s="348"/>
      <c r="QKA218" s="348"/>
      <c r="QKB218" s="348"/>
      <c r="QKC218" s="348"/>
      <c r="QKD218" s="348"/>
      <c r="QKE218" s="348"/>
      <c r="QKF218" s="348"/>
      <c r="QKG218" s="348"/>
      <c r="QKH218" s="348"/>
      <c r="QKI218" s="348"/>
      <c r="QKJ218" s="348"/>
      <c r="QKK218" s="348"/>
      <c r="QKL218" s="348"/>
      <c r="QKM218" s="348"/>
      <c r="QKN218" s="348"/>
      <c r="QKO218" s="348"/>
      <c r="QKP218" s="348"/>
      <c r="QKQ218" s="348"/>
      <c r="QKR218" s="348"/>
      <c r="QKS218" s="348"/>
      <c r="QKT218" s="348"/>
      <c r="QKU218" s="348"/>
      <c r="QKV218" s="348"/>
      <c r="QKW218" s="348"/>
      <c r="QKX218" s="348"/>
      <c r="QKY218" s="348"/>
      <c r="QKZ218" s="348"/>
      <c r="QLA218" s="348"/>
      <c r="QLB218" s="348"/>
      <c r="QLC218" s="348"/>
      <c r="QLD218" s="348"/>
      <c r="QLE218" s="348"/>
      <c r="QLF218" s="348"/>
      <c r="QLG218" s="348"/>
      <c r="QLH218" s="348"/>
      <c r="QLI218" s="348"/>
      <c r="QLJ218" s="348"/>
      <c r="QLK218" s="348"/>
      <c r="QLL218" s="348"/>
      <c r="QLM218" s="348"/>
      <c r="QLN218" s="348"/>
      <c r="QLO218" s="348"/>
      <c r="QLP218" s="348"/>
      <c r="QLQ218" s="348"/>
      <c r="QLR218" s="348"/>
      <c r="QLS218" s="348"/>
      <c r="QLT218" s="348"/>
      <c r="QLU218" s="348"/>
      <c r="QLV218" s="348"/>
      <c r="QLW218" s="348"/>
      <c r="QLX218" s="348"/>
      <c r="QLY218" s="348"/>
      <c r="QLZ218" s="348"/>
      <c r="QMA218" s="348"/>
      <c r="QMB218" s="348"/>
      <c r="QMC218" s="348"/>
      <c r="QMD218" s="348"/>
      <c r="QME218" s="348"/>
      <c r="QMF218" s="348"/>
      <c r="QMG218" s="348"/>
      <c r="QMH218" s="348"/>
      <c r="QMI218" s="348"/>
      <c r="QMJ218" s="348"/>
      <c r="QMK218" s="348"/>
      <c r="QML218" s="348"/>
      <c r="QMM218" s="348"/>
      <c r="QMN218" s="348"/>
      <c r="QMO218" s="348"/>
      <c r="QMP218" s="348"/>
      <c r="QMQ218" s="348"/>
      <c r="QMR218" s="348"/>
      <c r="QMS218" s="348"/>
      <c r="QMT218" s="348"/>
      <c r="QMU218" s="348"/>
      <c r="QMV218" s="348"/>
      <c r="QMW218" s="348"/>
      <c r="QMX218" s="348"/>
      <c r="QMY218" s="348"/>
      <c r="QMZ218" s="348"/>
      <c r="QNA218" s="348"/>
      <c r="QNB218" s="348"/>
      <c r="QNC218" s="348"/>
      <c r="QND218" s="348"/>
      <c r="QNE218" s="348"/>
      <c r="QNF218" s="348"/>
      <c r="QNG218" s="348"/>
      <c r="QNH218" s="348"/>
      <c r="QNI218" s="348"/>
      <c r="QNJ218" s="348"/>
      <c r="QNK218" s="348"/>
      <c r="QNL218" s="348"/>
      <c r="QNM218" s="348"/>
      <c r="QNN218" s="348"/>
      <c r="QNO218" s="348"/>
      <c r="QNP218" s="348"/>
      <c r="QNQ218" s="348"/>
      <c r="QNR218" s="348"/>
      <c r="QNS218" s="348"/>
      <c r="QNT218" s="348"/>
      <c r="QNU218" s="348"/>
      <c r="QNV218" s="348"/>
      <c r="QNW218" s="348"/>
      <c r="QNX218" s="348"/>
      <c r="QNY218" s="348"/>
      <c r="QNZ218" s="348"/>
      <c r="QOA218" s="348"/>
      <c r="QOB218" s="348"/>
      <c r="QOC218" s="348"/>
      <c r="QOD218" s="348"/>
      <c r="QOE218" s="348"/>
      <c r="QOF218" s="348"/>
      <c r="QOG218" s="348"/>
      <c r="QOH218" s="348"/>
      <c r="QOI218" s="348"/>
      <c r="QOJ218" s="348"/>
      <c r="QOK218" s="348"/>
      <c r="QOL218" s="348"/>
      <c r="QOM218" s="348"/>
      <c r="QON218" s="348"/>
      <c r="QOO218" s="348"/>
      <c r="QOP218" s="348"/>
      <c r="QOQ218" s="348"/>
      <c r="QOR218" s="348"/>
      <c r="QOS218" s="348"/>
      <c r="QOT218" s="348"/>
      <c r="QOU218" s="348"/>
      <c r="QOV218" s="348"/>
      <c r="QOW218" s="348"/>
      <c r="QOX218" s="348"/>
      <c r="QOY218" s="348"/>
      <c r="QOZ218" s="348"/>
      <c r="QPA218" s="348"/>
      <c r="QPB218" s="348"/>
      <c r="QPC218" s="348"/>
      <c r="QPD218" s="348"/>
      <c r="QPE218" s="348"/>
      <c r="QPF218" s="348"/>
      <c r="QPG218" s="348"/>
      <c r="QPH218" s="348"/>
      <c r="QPI218" s="348"/>
      <c r="QPJ218" s="348"/>
      <c r="QPK218" s="348"/>
      <c r="QPL218" s="348"/>
      <c r="QPM218" s="348"/>
      <c r="QPN218" s="348"/>
      <c r="QPO218" s="348"/>
      <c r="QPP218" s="348"/>
      <c r="QPQ218" s="348"/>
      <c r="QPR218" s="348"/>
      <c r="QPS218" s="348"/>
      <c r="QPT218" s="348"/>
      <c r="QPU218" s="348"/>
      <c r="QPV218" s="348"/>
      <c r="QPW218" s="348"/>
      <c r="QPX218" s="348"/>
      <c r="QPY218" s="348"/>
      <c r="QPZ218" s="348"/>
      <c r="QQA218" s="348"/>
      <c r="QQB218" s="348"/>
      <c r="QQC218" s="348"/>
      <c r="QQD218" s="348"/>
      <c r="QQE218" s="348"/>
      <c r="QQF218" s="348"/>
      <c r="QQG218" s="348"/>
      <c r="QQH218" s="348"/>
      <c r="QQI218" s="348"/>
      <c r="QQJ218" s="348"/>
      <c r="QQK218" s="348"/>
      <c r="QQL218" s="348"/>
      <c r="QQM218" s="348"/>
      <c r="QQN218" s="348"/>
      <c r="QQO218" s="348"/>
      <c r="QQP218" s="348"/>
      <c r="QQQ218" s="348"/>
      <c r="QQR218" s="348"/>
      <c r="QQS218" s="348"/>
      <c r="QQT218" s="348"/>
      <c r="QQU218" s="348"/>
      <c r="QQV218" s="348"/>
      <c r="QQW218" s="348"/>
      <c r="QQX218" s="348"/>
      <c r="QQY218" s="348"/>
      <c r="QQZ218" s="348"/>
      <c r="QRA218" s="348"/>
      <c r="QRB218" s="348"/>
      <c r="QRC218" s="348"/>
      <c r="QRD218" s="348"/>
      <c r="QRE218" s="348"/>
      <c r="QRF218" s="348"/>
      <c r="QRG218" s="348"/>
      <c r="QRH218" s="348"/>
      <c r="QRI218" s="348"/>
      <c r="QRJ218" s="348"/>
      <c r="QRK218" s="348"/>
      <c r="QRL218" s="348"/>
      <c r="QRM218" s="348"/>
      <c r="QRN218" s="348"/>
      <c r="QRO218" s="348"/>
      <c r="QRP218" s="348"/>
      <c r="QRQ218" s="348"/>
      <c r="QRR218" s="348"/>
      <c r="QRS218" s="348"/>
      <c r="QRT218" s="348"/>
      <c r="QRU218" s="348"/>
      <c r="QRV218" s="348"/>
      <c r="QRW218" s="348"/>
      <c r="QRX218" s="348"/>
      <c r="QRY218" s="348"/>
      <c r="QRZ218" s="348"/>
      <c r="QSA218" s="348"/>
      <c r="QSB218" s="348"/>
      <c r="QSC218" s="348"/>
      <c r="QSD218" s="348"/>
      <c r="QSE218" s="348"/>
      <c r="QSF218" s="348"/>
      <c r="QSG218" s="348"/>
      <c r="QSH218" s="348"/>
      <c r="QSI218" s="348"/>
      <c r="QSJ218" s="348"/>
      <c r="QSK218" s="348"/>
      <c r="QSL218" s="348"/>
      <c r="QSM218" s="348"/>
      <c r="QSN218" s="348"/>
      <c r="QSO218" s="348"/>
      <c r="QSP218" s="348"/>
      <c r="QSQ218" s="348"/>
      <c r="QSR218" s="348"/>
      <c r="QSS218" s="348"/>
      <c r="QST218" s="348"/>
      <c r="QSU218" s="348"/>
      <c r="QSV218" s="348"/>
      <c r="QSW218" s="348"/>
      <c r="QSX218" s="348"/>
      <c r="QSY218" s="348"/>
      <c r="QSZ218" s="348"/>
      <c r="QTA218" s="348"/>
      <c r="QTB218" s="348"/>
      <c r="QTC218" s="348"/>
      <c r="QTD218" s="348"/>
      <c r="QTE218" s="348"/>
      <c r="QTF218" s="348"/>
      <c r="QTG218" s="348"/>
      <c r="QTH218" s="348"/>
      <c r="QTI218" s="348"/>
      <c r="QTJ218" s="348"/>
      <c r="QTK218" s="348"/>
      <c r="QTL218" s="348"/>
      <c r="QTM218" s="348"/>
      <c r="QTN218" s="348"/>
      <c r="QTO218" s="348"/>
      <c r="QTP218" s="348"/>
      <c r="QTQ218" s="348"/>
      <c r="QTR218" s="348"/>
      <c r="QTS218" s="348"/>
      <c r="QTT218" s="348"/>
      <c r="QTU218" s="348"/>
      <c r="QTV218" s="348"/>
      <c r="QTW218" s="348"/>
      <c r="QTX218" s="348"/>
      <c r="QTY218" s="348"/>
      <c r="QTZ218" s="348"/>
      <c r="QUA218" s="348"/>
      <c r="QUB218" s="348"/>
      <c r="QUC218" s="348"/>
      <c r="QUD218" s="348"/>
      <c r="QUE218" s="348"/>
      <c r="QUF218" s="348"/>
      <c r="QUG218" s="348"/>
      <c r="QUH218" s="348"/>
      <c r="QUI218" s="348"/>
      <c r="QUJ218" s="348"/>
      <c r="QUK218" s="348"/>
      <c r="QUL218" s="348"/>
      <c r="QUM218" s="348"/>
      <c r="QUN218" s="348"/>
      <c r="QUO218" s="348"/>
      <c r="QUP218" s="348"/>
      <c r="QUQ218" s="348"/>
      <c r="QUR218" s="348"/>
      <c r="QUS218" s="348"/>
      <c r="QUT218" s="348"/>
      <c r="QUU218" s="348"/>
      <c r="QUV218" s="348"/>
      <c r="QUW218" s="348"/>
      <c r="QUX218" s="348"/>
      <c r="QUY218" s="348"/>
      <c r="QUZ218" s="348"/>
      <c r="QVA218" s="348"/>
      <c r="QVB218" s="348"/>
      <c r="QVC218" s="348"/>
      <c r="QVD218" s="348"/>
      <c r="QVE218" s="348"/>
      <c r="QVF218" s="348"/>
      <c r="QVG218" s="348"/>
      <c r="QVH218" s="348"/>
      <c r="QVI218" s="348"/>
      <c r="QVJ218" s="348"/>
      <c r="QVK218" s="348"/>
      <c r="QVL218" s="348"/>
      <c r="QVM218" s="348"/>
      <c r="QVN218" s="348"/>
      <c r="QVO218" s="348"/>
      <c r="QVP218" s="348"/>
      <c r="QVQ218" s="348"/>
      <c r="QVR218" s="348"/>
      <c r="QVS218" s="348"/>
      <c r="QVT218" s="348"/>
      <c r="QVU218" s="348"/>
      <c r="QVV218" s="348"/>
      <c r="QVW218" s="348"/>
      <c r="QVX218" s="348"/>
      <c r="QVY218" s="348"/>
      <c r="QVZ218" s="348"/>
      <c r="QWA218" s="348"/>
      <c r="QWB218" s="348"/>
      <c r="QWC218" s="348"/>
      <c r="QWD218" s="348"/>
      <c r="QWE218" s="348"/>
      <c r="QWF218" s="348"/>
      <c r="QWG218" s="348"/>
      <c r="QWH218" s="348"/>
      <c r="QWI218" s="348"/>
      <c r="QWJ218" s="348"/>
      <c r="QWK218" s="348"/>
      <c r="QWL218" s="348"/>
      <c r="QWM218" s="348"/>
      <c r="QWN218" s="348"/>
      <c r="QWO218" s="348"/>
      <c r="QWP218" s="348"/>
      <c r="QWQ218" s="348"/>
      <c r="QWR218" s="348"/>
      <c r="QWS218" s="348"/>
      <c r="QWT218" s="348"/>
      <c r="QWU218" s="348"/>
      <c r="QWV218" s="348"/>
      <c r="QWW218" s="348"/>
      <c r="QWX218" s="348"/>
      <c r="QWY218" s="348"/>
      <c r="QWZ218" s="348"/>
      <c r="QXA218" s="348"/>
      <c r="QXB218" s="348"/>
      <c r="QXC218" s="348"/>
      <c r="QXD218" s="348"/>
      <c r="QXE218" s="348"/>
      <c r="QXF218" s="348"/>
      <c r="QXG218" s="348"/>
      <c r="QXH218" s="348"/>
      <c r="QXI218" s="348"/>
      <c r="QXJ218" s="348"/>
      <c r="QXK218" s="348"/>
      <c r="QXL218" s="348"/>
      <c r="QXM218" s="348"/>
      <c r="QXN218" s="348"/>
      <c r="QXO218" s="348"/>
      <c r="QXP218" s="348"/>
      <c r="QXQ218" s="348"/>
      <c r="QXR218" s="348"/>
      <c r="QXS218" s="348"/>
      <c r="QXT218" s="348"/>
      <c r="QXU218" s="348"/>
      <c r="QXV218" s="348"/>
      <c r="QXW218" s="348"/>
      <c r="QXX218" s="348"/>
      <c r="QXY218" s="348"/>
      <c r="QXZ218" s="348"/>
      <c r="QYA218" s="348"/>
      <c r="QYB218" s="348"/>
      <c r="QYC218" s="348"/>
      <c r="QYD218" s="348"/>
      <c r="QYE218" s="348"/>
      <c r="QYF218" s="348"/>
      <c r="QYG218" s="348"/>
      <c r="QYH218" s="348"/>
      <c r="QYI218" s="348"/>
      <c r="QYJ218" s="348"/>
      <c r="QYK218" s="348"/>
      <c r="QYL218" s="348"/>
      <c r="QYM218" s="348"/>
      <c r="QYN218" s="348"/>
      <c r="QYO218" s="348"/>
      <c r="QYP218" s="348"/>
      <c r="QYQ218" s="348"/>
      <c r="QYR218" s="348"/>
      <c r="QYS218" s="348"/>
      <c r="QYT218" s="348"/>
      <c r="QYU218" s="348"/>
      <c r="QYV218" s="348"/>
      <c r="QYW218" s="348"/>
      <c r="QYX218" s="348"/>
      <c r="QYY218" s="348"/>
      <c r="QYZ218" s="348"/>
      <c r="QZA218" s="348"/>
      <c r="QZB218" s="348"/>
      <c r="QZC218" s="348"/>
      <c r="QZD218" s="348"/>
      <c r="QZE218" s="348"/>
      <c r="QZF218" s="348"/>
      <c r="QZG218" s="348"/>
      <c r="QZH218" s="348"/>
      <c r="QZI218" s="348"/>
      <c r="QZJ218" s="348"/>
      <c r="QZK218" s="348"/>
      <c r="QZL218" s="348"/>
      <c r="QZM218" s="348"/>
      <c r="QZN218" s="348"/>
      <c r="QZO218" s="348"/>
      <c r="QZP218" s="348"/>
      <c r="QZQ218" s="348"/>
      <c r="QZR218" s="348"/>
      <c r="QZS218" s="348"/>
      <c r="QZT218" s="348"/>
      <c r="QZU218" s="348"/>
      <c r="QZV218" s="348"/>
      <c r="QZW218" s="348"/>
      <c r="QZX218" s="348"/>
      <c r="QZY218" s="348"/>
      <c r="QZZ218" s="348"/>
      <c r="RAA218" s="348"/>
      <c r="RAB218" s="348"/>
      <c r="RAC218" s="348"/>
      <c r="RAD218" s="348"/>
      <c r="RAE218" s="348"/>
      <c r="RAF218" s="348"/>
      <c r="RAG218" s="348"/>
      <c r="RAH218" s="348"/>
      <c r="RAI218" s="348"/>
      <c r="RAJ218" s="348"/>
      <c r="RAK218" s="348"/>
      <c r="RAL218" s="348"/>
      <c r="RAM218" s="348"/>
      <c r="RAN218" s="348"/>
      <c r="RAO218" s="348"/>
      <c r="RAP218" s="348"/>
      <c r="RAQ218" s="348"/>
      <c r="RAR218" s="348"/>
      <c r="RAS218" s="348"/>
      <c r="RAT218" s="348"/>
      <c r="RAU218" s="348"/>
      <c r="RAV218" s="348"/>
      <c r="RAW218" s="348"/>
      <c r="RAX218" s="348"/>
      <c r="RAY218" s="348"/>
      <c r="RAZ218" s="348"/>
      <c r="RBA218" s="348"/>
      <c r="RBB218" s="348"/>
      <c r="RBC218" s="348"/>
      <c r="RBD218" s="348"/>
      <c r="RBE218" s="348"/>
      <c r="RBF218" s="348"/>
      <c r="RBG218" s="348"/>
      <c r="RBH218" s="348"/>
      <c r="RBI218" s="348"/>
      <c r="RBJ218" s="348"/>
      <c r="RBK218" s="348"/>
      <c r="RBL218" s="348"/>
      <c r="RBM218" s="348"/>
      <c r="RBN218" s="348"/>
      <c r="RBO218" s="348"/>
      <c r="RBP218" s="348"/>
      <c r="RBQ218" s="348"/>
      <c r="RBR218" s="348"/>
      <c r="RBS218" s="348"/>
      <c r="RBT218" s="348"/>
      <c r="RBU218" s="348"/>
      <c r="RBV218" s="348"/>
      <c r="RBW218" s="348"/>
      <c r="RBX218" s="348"/>
      <c r="RBY218" s="348"/>
      <c r="RBZ218" s="348"/>
      <c r="RCA218" s="348"/>
      <c r="RCB218" s="348"/>
      <c r="RCC218" s="348"/>
      <c r="RCD218" s="348"/>
      <c r="RCE218" s="348"/>
      <c r="RCF218" s="348"/>
      <c r="RCG218" s="348"/>
      <c r="RCH218" s="348"/>
      <c r="RCI218" s="348"/>
      <c r="RCJ218" s="348"/>
      <c r="RCK218" s="348"/>
      <c r="RCL218" s="348"/>
      <c r="RCM218" s="348"/>
      <c r="RCN218" s="348"/>
      <c r="RCO218" s="348"/>
      <c r="RCP218" s="348"/>
      <c r="RCQ218" s="348"/>
      <c r="RCR218" s="348"/>
      <c r="RCS218" s="348"/>
      <c r="RCT218" s="348"/>
      <c r="RCU218" s="348"/>
      <c r="RCV218" s="348"/>
      <c r="RCW218" s="348"/>
      <c r="RCX218" s="348"/>
      <c r="RCY218" s="348"/>
      <c r="RCZ218" s="348"/>
      <c r="RDA218" s="348"/>
      <c r="RDB218" s="348"/>
      <c r="RDC218" s="348"/>
      <c r="RDD218" s="348"/>
      <c r="RDE218" s="348"/>
      <c r="RDF218" s="348"/>
      <c r="RDG218" s="348"/>
      <c r="RDH218" s="348"/>
      <c r="RDI218" s="348"/>
      <c r="RDJ218" s="348"/>
      <c r="RDK218" s="348"/>
      <c r="RDL218" s="348"/>
      <c r="RDM218" s="348"/>
      <c r="RDN218" s="348"/>
      <c r="RDO218" s="348"/>
      <c r="RDP218" s="348"/>
      <c r="RDQ218" s="348"/>
      <c r="RDR218" s="348"/>
      <c r="RDS218" s="348"/>
      <c r="RDT218" s="348"/>
      <c r="RDU218" s="348"/>
      <c r="RDV218" s="348"/>
      <c r="RDW218" s="348"/>
      <c r="RDX218" s="348"/>
      <c r="RDY218" s="348"/>
      <c r="RDZ218" s="348"/>
      <c r="REA218" s="348"/>
      <c r="REB218" s="348"/>
      <c r="REC218" s="348"/>
      <c r="RED218" s="348"/>
      <c r="REE218" s="348"/>
      <c r="REF218" s="348"/>
      <c r="REG218" s="348"/>
      <c r="REH218" s="348"/>
      <c r="REI218" s="348"/>
      <c r="REJ218" s="348"/>
      <c r="REK218" s="348"/>
      <c r="REL218" s="348"/>
      <c r="REM218" s="348"/>
      <c r="REN218" s="348"/>
      <c r="REO218" s="348"/>
      <c r="REP218" s="348"/>
      <c r="REQ218" s="348"/>
      <c r="RER218" s="348"/>
      <c r="RES218" s="348"/>
      <c r="RET218" s="348"/>
      <c r="REU218" s="348"/>
      <c r="REV218" s="348"/>
      <c r="REW218" s="348"/>
      <c r="REX218" s="348"/>
      <c r="REY218" s="348"/>
      <c r="REZ218" s="348"/>
      <c r="RFA218" s="348"/>
      <c r="RFB218" s="348"/>
      <c r="RFC218" s="348"/>
      <c r="RFD218" s="348"/>
      <c r="RFE218" s="348"/>
      <c r="RFF218" s="348"/>
      <c r="RFG218" s="348"/>
      <c r="RFH218" s="348"/>
      <c r="RFI218" s="348"/>
      <c r="RFJ218" s="348"/>
      <c r="RFK218" s="348"/>
      <c r="RFL218" s="348"/>
      <c r="RFM218" s="348"/>
      <c r="RFN218" s="348"/>
      <c r="RFO218" s="348"/>
      <c r="RFP218" s="348"/>
      <c r="RFQ218" s="348"/>
      <c r="RFR218" s="348"/>
      <c r="RFS218" s="348"/>
      <c r="RFT218" s="348"/>
      <c r="RFU218" s="348"/>
      <c r="RFV218" s="348"/>
      <c r="RFW218" s="348"/>
      <c r="RFX218" s="348"/>
      <c r="RFY218" s="348"/>
      <c r="RFZ218" s="348"/>
      <c r="RGA218" s="348"/>
      <c r="RGB218" s="348"/>
      <c r="RGC218" s="348"/>
      <c r="RGD218" s="348"/>
      <c r="RGE218" s="348"/>
      <c r="RGF218" s="348"/>
      <c r="RGG218" s="348"/>
      <c r="RGH218" s="348"/>
      <c r="RGI218" s="348"/>
      <c r="RGJ218" s="348"/>
      <c r="RGK218" s="348"/>
      <c r="RGL218" s="348"/>
      <c r="RGM218" s="348"/>
      <c r="RGN218" s="348"/>
      <c r="RGO218" s="348"/>
      <c r="RGP218" s="348"/>
      <c r="RGQ218" s="348"/>
      <c r="RGR218" s="348"/>
      <c r="RGS218" s="348"/>
      <c r="RGT218" s="348"/>
      <c r="RGU218" s="348"/>
      <c r="RGV218" s="348"/>
      <c r="RGW218" s="348"/>
      <c r="RGX218" s="348"/>
      <c r="RGY218" s="348"/>
      <c r="RGZ218" s="348"/>
      <c r="RHA218" s="348"/>
      <c r="RHB218" s="348"/>
      <c r="RHC218" s="348"/>
      <c r="RHD218" s="348"/>
      <c r="RHE218" s="348"/>
      <c r="RHF218" s="348"/>
      <c r="RHG218" s="348"/>
      <c r="RHH218" s="348"/>
      <c r="RHI218" s="348"/>
      <c r="RHJ218" s="348"/>
      <c r="RHK218" s="348"/>
      <c r="RHL218" s="348"/>
      <c r="RHM218" s="348"/>
      <c r="RHN218" s="348"/>
      <c r="RHO218" s="348"/>
      <c r="RHP218" s="348"/>
      <c r="RHQ218" s="348"/>
      <c r="RHR218" s="348"/>
      <c r="RHS218" s="348"/>
      <c r="RHT218" s="348"/>
      <c r="RHU218" s="348"/>
      <c r="RHV218" s="348"/>
      <c r="RHW218" s="348"/>
      <c r="RHX218" s="348"/>
      <c r="RHY218" s="348"/>
      <c r="RHZ218" s="348"/>
      <c r="RIA218" s="348"/>
      <c r="RIB218" s="348"/>
      <c r="RIC218" s="348"/>
      <c r="RID218" s="348"/>
      <c r="RIE218" s="348"/>
      <c r="RIF218" s="348"/>
      <c r="RIG218" s="348"/>
      <c r="RIH218" s="348"/>
      <c r="RII218" s="348"/>
      <c r="RIJ218" s="348"/>
      <c r="RIK218" s="348"/>
      <c r="RIL218" s="348"/>
      <c r="RIM218" s="348"/>
      <c r="RIN218" s="348"/>
      <c r="RIO218" s="348"/>
      <c r="RIP218" s="348"/>
      <c r="RIQ218" s="348"/>
      <c r="RIR218" s="348"/>
      <c r="RIS218" s="348"/>
      <c r="RIT218" s="348"/>
      <c r="RIU218" s="348"/>
      <c r="RIV218" s="348"/>
      <c r="RIW218" s="348"/>
      <c r="RIX218" s="348"/>
      <c r="RIY218" s="348"/>
      <c r="RIZ218" s="348"/>
      <c r="RJA218" s="348"/>
      <c r="RJB218" s="348"/>
      <c r="RJC218" s="348"/>
      <c r="RJD218" s="348"/>
      <c r="RJE218" s="348"/>
      <c r="RJF218" s="348"/>
      <c r="RJG218" s="348"/>
      <c r="RJH218" s="348"/>
      <c r="RJI218" s="348"/>
      <c r="RJJ218" s="348"/>
      <c r="RJK218" s="348"/>
      <c r="RJL218" s="348"/>
      <c r="RJM218" s="348"/>
      <c r="RJN218" s="348"/>
      <c r="RJO218" s="348"/>
      <c r="RJP218" s="348"/>
      <c r="RJQ218" s="348"/>
      <c r="RJR218" s="348"/>
      <c r="RJS218" s="348"/>
      <c r="RJT218" s="348"/>
      <c r="RJU218" s="348"/>
      <c r="RJV218" s="348"/>
      <c r="RJW218" s="348"/>
      <c r="RJX218" s="348"/>
      <c r="RJY218" s="348"/>
      <c r="RJZ218" s="348"/>
      <c r="RKA218" s="348"/>
      <c r="RKB218" s="348"/>
      <c r="RKC218" s="348"/>
      <c r="RKD218" s="348"/>
      <c r="RKE218" s="348"/>
      <c r="RKF218" s="348"/>
      <c r="RKG218" s="348"/>
      <c r="RKH218" s="348"/>
      <c r="RKI218" s="348"/>
      <c r="RKJ218" s="348"/>
      <c r="RKK218" s="348"/>
      <c r="RKL218" s="348"/>
      <c r="RKM218" s="348"/>
      <c r="RKN218" s="348"/>
      <c r="RKO218" s="348"/>
      <c r="RKP218" s="348"/>
      <c r="RKQ218" s="348"/>
      <c r="RKR218" s="348"/>
      <c r="RKS218" s="348"/>
      <c r="RKT218" s="348"/>
      <c r="RKU218" s="348"/>
      <c r="RKV218" s="348"/>
      <c r="RKW218" s="348"/>
      <c r="RKX218" s="348"/>
      <c r="RKY218" s="348"/>
      <c r="RKZ218" s="348"/>
      <c r="RLA218" s="348"/>
      <c r="RLB218" s="348"/>
      <c r="RLC218" s="348"/>
      <c r="RLD218" s="348"/>
      <c r="RLE218" s="348"/>
      <c r="RLF218" s="348"/>
      <c r="RLG218" s="348"/>
      <c r="RLH218" s="348"/>
      <c r="RLI218" s="348"/>
      <c r="RLJ218" s="348"/>
      <c r="RLK218" s="348"/>
      <c r="RLL218" s="348"/>
      <c r="RLM218" s="348"/>
      <c r="RLN218" s="348"/>
      <c r="RLO218" s="348"/>
      <c r="RLP218" s="348"/>
      <c r="RLQ218" s="348"/>
      <c r="RLR218" s="348"/>
      <c r="RLS218" s="348"/>
      <c r="RLT218" s="348"/>
      <c r="RLU218" s="348"/>
      <c r="RLV218" s="348"/>
      <c r="RLW218" s="348"/>
      <c r="RLX218" s="348"/>
      <c r="RLY218" s="348"/>
      <c r="RLZ218" s="348"/>
      <c r="RMA218" s="348"/>
      <c r="RMB218" s="348"/>
      <c r="RMC218" s="348"/>
      <c r="RMD218" s="348"/>
      <c r="RME218" s="348"/>
      <c r="RMF218" s="348"/>
      <c r="RMG218" s="348"/>
      <c r="RMH218" s="348"/>
      <c r="RMI218" s="348"/>
      <c r="RMJ218" s="348"/>
      <c r="RMK218" s="348"/>
      <c r="RML218" s="348"/>
      <c r="RMM218" s="348"/>
      <c r="RMN218" s="348"/>
      <c r="RMO218" s="348"/>
      <c r="RMP218" s="348"/>
      <c r="RMQ218" s="348"/>
      <c r="RMR218" s="348"/>
      <c r="RMS218" s="348"/>
      <c r="RMT218" s="348"/>
      <c r="RMU218" s="348"/>
      <c r="RMV218" s="348"/>
      <c r="RMW218" s="348"/>
      <c r="RMX218" s="348"/>
      <c r="RMY218" s="348"/>
      <c r="RMZ218" s="348"/>
      <c r="RNA218" s="348"/>
      <c r="RNB218" s="348"/>
      <c r="RNC218" s="348"/>
      <c r="RND218" s="348"/>
      <c r="RNE218" s="348"/>
      <c r="RNF218" s="348"/>
      <c r="RNG218" s="348"/>
      <c r="RNH218" s="348"/>
      <c r="RNI218" s="348"/>
      <c r="RNJ218" s="348"/>
      <c r="RNK218" s="348"/>
      <c r="RNL218" s="348"/>
      <c r="RNM218" s="348"/>
      <c r="RNN218" s="348"/>
      <c r="RNO218" s="348"/>
      <c r="RNP218" s="348"/>
      <c r="RNQ218" s="348"/>
      <c r="RNR218" s="348"/>
      <c r="RNS218" s="348"/>
      <c r="RNT218" s="348"/>
      <c r="RNU218" s="348"/>
      <c r="RNV218" s="348"/>
      <c r="RNW218" s="348"/>
      <c r="RNX218" s="348"/>
      <c r="RNY218" s="348"/>
      <c r="RNZ218" s="348"/>
      <c r="ROA218" s="348"/>
      <c r="ROB218" s="348"/>
      <c r="ROC218" s="348"/>
      <c r="ROD218" s="348"/>
      <c r="ROE218" s="348"/>
      <c r="ROF218" s="348"/>
      <c r="ROG218" s="348"/>
      <c r="ROH218" s="348"/>
      <c r="ROI218" s="348"/>
      <c r="ROJ218" s="348"/>
      <c r="ROK218" s="348"/>
      <c r="ROL218" s="348"/>
      <c r="ROM218" s="348"/>
      <c r="RON218" s="348"/>
      <c r="ROO218" s="348"/>
      <c r="ROP218" s="348"/>
      <c r="ROQ218" s="348"/>
      <c r="ROR218" s="348"/>
      <c r="ROS218" s="348"/>
      <c r="ROT218" s="348"/>
      <c r="ROU218" s="348"/>
      <c r="ROV218" s="348"/>
      <c r="ROW218" s="348"/>
      <c r="ROX218" s="348"/>
      <c r="ROY218" s="348"/>
      <c r="ROZ218" s="348"/>
      <c r="RPA218" s="348"/>
      <c r="RPB218" s="348"/>
      <c r="RPC218" s="348"/>
      <c r="RPD218" s="348"/>
      <c r="RPE218" s="348"/>
      <c r="RPF218" s="348"/>
      <c r="RPG218" s="348"/>
      <c r="RPH218" s="348"/>
      <c r="RPI218" s="348"/>
      <c r="RPJ218" s="348"/>
      <c r="RPK218" s="348"/>
      <c r="RPL218" s="348"/>
      <c r="RPM218" s="348"/>
      <c r="RPN218" s="348"/>
      <c r="RPO218" s="348"/>
      <c r="RPP218" s="348"/>
      <c r="RPQ218" s="348"/>
      <c r="RPR218" s="348"/>
      <c r="RPS218" s="348"/>
      <c r="RPT218" s="348"/>
      <c r="RPU218" s="348"/>
      <c r="RPV218" s="348"/>
      <c r="RPW218" s="348"/>
      <c r="RPX218" s="348"/>
      <c r="RPY218" s="348"/>
      <c r="RPZ218" s="348"/>
      <c r="RQA218" s="348"/>
      <c r="RQB218" s="348"/>
      <c r="RQC218" s="348"/>
      <c r="RQD218" s="348"/>
      <c r="RQE218" s="348"/>
      <c r="RQF218" s="348"/>
      <c r="RQG218" s="348"/>
      <c r="RQH218" s="348"/>
      <c r="RQI218" s="348"/>
      <c r="RQJ218" s="348"/>
      <c r="RQK218" s="348"/>
      <c r="RQL218" s="348"/>
      <c r="RQM218" s="348"/>
      <c r="RQN218" s="348"/>
      <c r="RQO218" s="348"/>
      <c r="RQP218" s="348"/>
      <c r="RQQ218" s="348"/>
      <c r="RQR218" s="348"/>
      <c r="RQS218" s="348"/>
      <c r="RQT218" s="348"/>
      <c r="RQU218" s="348"/>
      <c r="RQV218" s="348"/>
      <c r="RQW218" s="348"/>
      <c r="RQX218" s="348"/>
      <c r="RQY218" s="348"/>
      <c r="RQZ218" s="348"/>
      <c r="RRA218" s="348"/>
      <c r="RRB218" s="348"/>
      <c r="RRC218" s="348"/>
      <c r="RRD218" s="348"/>
      <c r="RRE218" s="348"/>
      <c r="RRF218" s="348"/>
      <c r="RRG218" s="348"/>
      <c r="RRH218" s="348"/>
      <c r="RRI218" s="348"/>
      <c r="RRJ218" s="348"/>
      <c r="RRK218" s="348"/>
      <c r="RRL218" s="348"/>
      <c r="RRM218" s="348"/>
      <c r="RRN218" s="348"/>
      <c r="RRO218" s="348"/>
      <c r="RRP218" s="348"/>
      <c r="RRQ218" s="348"/>
      <c r="RRR218" s="348"/>
      <c r="RRS218" s="348"/>
      <c r="RRT218" s="348"/>
      <c r="RRU218" s="348"/>
      <c r="RRV218" s="348"/>
      <c r="RRW218" s="348"/>
      <c r="RRX218" s="348"/>
      <c r="RRY218" s="348"/>
      <c r="RRZ218" s="348"/>
      <c r="RSA218" s="348"/>
      <c r="RSB218" s="348"/>
      <c r="RSC218" s="348"/>
      <c r="RSD218" s="348"/>
      <c r="RSE218" s="348"/>
      <c r="RSF218" s="348"/>
      <c r="RSG218" s="348"/>
      <c r="RSH218" s="348"/>
      <c r="RSI218" s="348"/>
      <c r="RSJ218" s="348"/>
      <c r="RSK218" s="348"/>
      <c r="RSL218" s="348"/>
      <c r="RSM218" s="348"/>
      <c r="RSN218" s="348"/>
      <c r="RSO218" s="348"/>
      <c r="RSP218" s="348"/>
      <c r="RSQ218" s="348"/>
      <c r="RSR218" s="348"/>
      <c r="RSS218" s="348"/>
      <c r="RST218" s="348"/>
      <c r="RSU218" s="348"/>
      <c r="RSV218" s="348"/>
      <c r="RSW218" s="348"/>
      <c r="RSX218" s="348"/>
      <c r="RSY218" s="348"/>
      <c r="RSZ218" s="348"/>
      <c r="RTA218" s="348"/>
      <c r="RTB218" s="348"/>
      <c r="RTC218" s="348"/>
      <c r="RTD218" s="348"/>
      <c r="RTE218" s="348"/>
      <c r="RTF218" s="348"/>
      <c r="RTG218" s="348"/>
      <c r="RTH218" s="348"/>
      <c r="RTI218" s="348"/>
      <c r="RTJ218" s="348"/>
      <c r="RTK218" s="348"/>
      <c r="RTL218" s="348"/>
      <c r="RTM218" s="348"/>
      <c r="RTN218" s="348"/>
      <c r="RTO218" s="348"/>
      <c r="RTP218" s="348"/>
      <c r="RTQ218" s="348"/>
      <c r="RTR218" s="348"/>
      <c r="RTS218" s="348"/>
      <c r="RTT218" s="348"/>
      <c r="RTU218" s="348"/>
      <c r="RTV218" s="348"/>
      <c r="RTW218" s="348"/>
      <c r="RTX218" s="348"/>
      <c r="RTY218" s="348"/>
      <c r="RTZ218" s="348"/>
      <c r="RUA218" s="348"/>
      <c r="RUB218" s="348"/>
      <c r="RUC218" s="348"/>
      <c r="RUD218" s="348"/>
      <c r="RUE218" s="348"/>
      <c r="RUF218" s="348"/>
      <c r="RUG218" s="348"/>
      <c r="RUH218" s="348"/>
      <c r="RUI218" s="348"/>
      <c r="RUJ218" s="348"/>
      <c r="RUK218" s="348"/>
      <c r="RUL218" s="348"/>
      <c r="RUM218" s="348"/>
      <c r="RUN218" s="348"/>
      <c r="RUO218" s="348"/>
      <c r="RUP218" s="348"/>
      <c r="RUQ218" s="348"/>
      <c r="RUR218" s="348"/>
      <c r="RUS218" s="348"/>
      <c r="RUT218" s="348"/>
      <c r="RUU218" s="348"/>
      <c r="RUV218" s="348"/>
      <c r="RUW218" s="348"/>
      <c r="RUX218" s="348"/>
      <c r="RUY218" s="348"/>
      <c r="RUZ218" s="348"/>
      <c r="RVA218" s="348"/>
      <c r="RVB218" s="348"/>
      <c r="RVC218" s="348"/>
      <c r="RVD218" s="348"/>
      <c r="RVE218" s="348"/>
      <c r="RVF218" s="348"/>
      <c r="RVG218" s="348"/>
      <c r="RVH218" s="348"/>
      <c r="RVI218" s="348"/>
      <c r="RVJ218" s="348"/>
      <c r="RVK218" s="348"/>
      <c r="RVL218" s="348"/>
      <c r="RVM218" s="348"/>
      <c r="RVN218" s="348"/>
      <c r="RVO218" s="348"/>
      <c r="RVP218" s="348"/>
      <c r="RVQ218" s="348"/>
      <c r="RVR218" s="348"/>
      <c r="RVS218" s="348"/>
      <c r="RVT218" s="348"/>
      <c r="RVU218" s="348"/>
      <c r="RVV218" s="348"/>
      <c r="RVW218" s="348"/>
      <c r="RVX218" s="348"/>
      <c r="RVY218" s="348"/>
      <c r="RVZ218" s="348"/>
      <c r="RWA218" s="348"/>
      <c r="RWB218" s="348"/>
      <c r="RWC218" s="348"/>
      <c r="RWD218" s="348"/>
      <c r="RWE218" s="348"/>
      <c r="RWF218" s="348"/>
      <c r="RWG218" s="348"/>
      <c r="RWH218" s="348"/>
      <c r="RWI218" s="348"/>
      <c r="RWJ218" s="348"/>
      <c r="RWK218" s="348"/>
      <c r="RWL218" s="348"/>
      <c r="RWM218" s="348"/>
      <c r="RWN218" s="348"/>
      <c r="RWO218" s="348"/>
      <c r="RWP218" s="348"/>
      <c r="RWQ218" s="348"/>
      <c r="RWR218" s="348"/>
      <c r="RWS218" s="348"/>
      <c r="RWT218" s="348"/>
      <c r="RWU218" s="348"/>
      <c r="RWV218" s="348"/>
      <c r="RWW218" s="348"/>
      <c r="RWX218" s="348"/>
      <c r="RWY218" s="348"/>
      <c r="RWZ218" s="348"/>
      <c r="RXA218" s="348"/>
      <c r="RXB218" s="348"/>
      <c r="RXC218" s="348"/>
      <c r="RXD218" s="348"/>
      <c r="RXE218" s="348"/>
      <c r="RXF218" s="348"/>
      <c r="RXG218" s="348"/>
      <c r="RXH218" s="348"/>
      <c r="RXI218" s="348"/>
      <c r="RXJ218" s="348"/>
      <c r="RXK218" s="348"/>
      <c r="RXL218" s="348"/>
      <c r="RXM218" s="348"/>
      <c r="RXN218" s="348"/>
      <c r="RXO218" s="348"/>
      <c r="RXP218" s="348"/>
      <c r="RXQ218" s="348"/>
      <c r="RXR218" s="348"/>
      <c r="RXS218" s="348"/>
      <c r="RXT218" s="348"/>
      <c r="RXU218" s="348"/>
      <c r="RXV218" s="348"/>
      <c r="RXW218" s="348"/>
      <c r="RXX218" s="348"/>
      <c r="RXY218" s="348"/>
      <c r="RXZ218" s="348"/>
      <c r="RYA218" s="348"/>
      <c r="RYB218" s="348"/>
      <c r="RYC218" s="348"/>
      <c r="RYD218" s="348"/>
      <c r="RYE218" s="348"/>
      <c r="RYF218" s="348"/>
      <c r="RYG218" s="348"/>
      <c r="RYH218" s="348"/>
      <c r="RYI218" s="348"/>
      <c r="RYJ218" s="348"/>
      <c r="RYK218" s="348"/>
      <c r="RYL218" s="348"/>
      <c r="RYM218" s="348"/>
      <c r="RYN218" s="348"/>
      <c r="RYO218" s="348"/>
      <c r="RYP218" s="348"/>
      <c r="RYQ218" s="348"/>
      <c r="RYR218" s="348"/>
      <c r="RYS218" s="348"/>
      <c r="RYT218" s="348"/>
      <c r="RYU218" s="348"/>
      <c r="RYV218" s="348"/>
      <c r="RYW218" s="348"/>
      <c r="RYX218" s="348"/>
      <c r="RYY218" s="348"/>
      <c r="RYZ218" s="348"/>
      <c r="RZA218" s="348"/>
      <c r="RZB218" s="348"/>
      <c r="RZC218" s="348"/>
      <c r="RZD218" s="348"/>
      <c r="RZE218" s="348"/>
      <c r="RZF218" s="348"/>
      <c r="RZG218" s="348"/>
      <c r="RZH218" s="348"/>
      <c r="RZI218" s="348"/>
      <c r="RZJ218" s="348"/>
      <c r="RZK218" s="348"/>
      <c r="RZL218" s="348"/>
      <c r="RZM218" s="348"/>
      <c r="RZN218" s="348"/>
      <c r="RZO218" s="348"/>
      <c r="RZP218" s="348"/>
      <c r="RZQ218" s="348"/>
      <c r="RZR218" s="348"/>
      <c r="RZS218" s="348"/>
      <c r="RZT218" s="348"/>
      <c r="RZU218" s="348"/>
      <c r="RZV218" s="348"/>
      <c r="RZW218" s="348"/>
      <c r="RZX218" s="348"/>
      <c r="RZY218" s="348"/>
      <c r="RZZ218" s="348"/>
      <c r="SAA218" s="348"/>
      <c r="SAB218" s="348"/>
      <c r="SAC218" s="348"/>
      <c r="SAD218" s="348"/>
      <c r="SAE218" s="348"/>
      <c r="SAF218" s="348"/>
      <c r="SAG218" s="348"/>
      <c r="SAH218" s="348"/>
      <c r="SAI218" s="348"/>
      <c r="SAJ218" s="348"/>
      <c r="SAK218" s="348"/>
      <c r="SAL218" s="348"/>
      <c r="SAM218" s="348"/>
      <c r="SAN218" s="348"/>
      <c r="SAO218" s="348"/>
      <c r="SAP218" s="348"/>
      <c r="SAQ218" s="348"/>
      <c r="SAR218" s="348"/>
      <c r="SAS218" s="348"/>
      <c r="SAT218" s="348"/>
      <c r="SAU218" s="348"/>
      <c r="SAV218" s="348"/>
      <c r="SAW218" s="348"/>
      <c r="SAX218" s="348"/>
      <c r="SAY218" s="348"/>
      <c r="SAZ218" s="348"/>
      <c r="SBA218" s="348"/>
      <c r="SBB218" s="348"/>
      <c r="SBC218" s="348"/>
      <c r="SBD218" s="348"/>
      <c r="SBE218" s="348"/>
      <c r="SBF218" s="348"/>
      <c r="SBG218" s="348"/>
      <c r="SBH218" s="348"/>
      <c r="SBI218" s="348"/>
      <c r="SBJ218" s="348"/>
      <c r="SBK218" s="348"/>
      <c r="SBL218" s="348"/>
      <c r="SBM218" s="348"/>
      <c r="SBN218" s="348"/>
      <c r="SBO218" s="348"/>
      <c r="SBP218" s="348"/>
      <c r="SBQ218" s="348"/>
      <c r="SBR218" s="348"/>
      <c r="SBS218" s="348"/>
      <c r="SBT218" s="348"/>
      <c r="SBU218" s="348"/>
      <c r="SBV218" s="348"/>
      <c r="SBW218" s="348"/>
      <c r="SBX218" s="348"/>
      <c r="SBY218" s="348"/>
      <c r="SBZ218" s="348"/>
      <c r="SCA218" s="348"/>
      <c r="SCB218" s="348"/>
      <c r="SCC218" s="348"/>
      <c r="SCD218" s="348"/>
      <c r="SCE218" s="348"/>
      <c r="SCF218" s="348"/>
      <c r="SCG218" s="348"/>
      <c r="SCH218" s="348"/>
      <c r="SCI218" s="348"/>
      <c r="SCJ218" s="348"/>
      <c r="SCK218" s="348"/>
      <c r="SCL218" s="348"/>
      <c r="SCM218" s="348"/>
      <c r="SCN218" s="348"/>
      <c r="SCO218" s="348"/>
      <c r="SCP218" s="348"/>
      <c r="SCQ218" s="348"/>
      <c r="SCR218" s="348"/>
      <c r="SCS218" s="348"/>
      <c r="SCT218" s="348"/>
      <c r="SCU218" s="348"/>
      <c r="SCV218" s="348"/>
      <c r="SCW218" s="348"/>
      <c r="SCX218" s="348"/>
      <c r="SCY218" s="348"/>
      <c r="SCZ218" s="348"/>
      <c r="SDA218" s="348"/>
      <c r="SDB218" s="348"/>
      <c r="SDC218" s="348"/>
      <c r="SDD218" s="348"/>
      <c r="SDE218" s="348"/>
      <c r="SDF218" s="348"/>
      <c r="SDG218" s="348"/>
      <c r="SDH218" s="348"/>
      <c r="SDI218" s="348"/>
      <c r="SDJ218" s="348"/>
      <c r="SDK218" s="348"/>
      <c r="SDL218" s="348"/>
      <c r="SDM218" s="348"/>
      <c r="SDN218" s="348"/>
      <c r="SDO218" s="348"/>
      <c r="SDP218" s="348"/>
      <c r="SDQ218" s="348"/>
      <c r="SDR218" s="348"/>
      <c r="SDS218" s="348"/>
      <c r="SDT218" s="348"/>
      <c r="SDU218" s="348"/>
      <c r="SDV218" s="348"/>
      <c r="SDW218" s="348"/>
      <c r="SDX218" s="348"/>
      <c r="SDY218" s="348"/>
      <c r="SDZ218" s="348"/>
      <c r="SEA218" s="348"/>
      <c r="SEB218" s="348"/>
      <c r="SEC218" s="348"/>
      <c r="SED218" s="348"/>
      <c r="SEE218" s="348"/>
      <c r="SEF218" s="348"/>
      <c r="SEG218" s="348"/>
      <c r="SEH218" s="348"/>
      <c r="SEI218" s="348"/>
      <c r="SEJ218" s="348"/>
      <c r="SEK218" s="348"/>
      <c r="SEL218" s="348"/>
      <c r="SEM218" s="348"/>
      <c r="SEN218" s="348"/>
      <c r="SEO218" s="348"/>
      <c r="SEP218" s="348"/>
      <c r="SEQ218" s="348"/>
      <c r="SER218" s="348"/>
      <c r="SES218" s="348"/>
      <c r="SET218" s="348"/>
      <c r="SEU218" s="348"/>
      <c r="SEV218" s="348"/>
      <c r="SEW218" s="348"/>
      <c r="SEX218" s="348"/>
      <c r="SEY218" s="348"/>
      <c r="SEZ218" s="348"/>
      <c r="SFA218" s="348"/>
      <c r="SFB218" s="348"/>
      <c r="SFC218" s="348"/>
      <c r="SFD218" s="348"/>
      <c r="SFE218" s="348"/>
      <c r="SFF218" s="348"/>
      <c r="SFG218" s="348"/>
      <c r="SFH218" s="348"/>
      <c r="SFI218" s="348"/>
      <c r="SFJ218" s="348"/>
      <c r="SFK218" s="348"/>
      <c r="SFL218" s="348"/>
      <c r="SFM218" s="348"/>
      <c r="SFN218" s="348"/>
      <c r="SFO218" s="348"/>
      <c r="SFP218" s="348"/>
      <c r="SFQ218" s="348"/>
      <c r="SFR218" s="348"/>
      <c r="SFS218" s="348"/>
      <c r="SFT218" s="348"/>
      <c r="SFU218" s="348"/>
      <c r="SFV218" s="348"/>
      <c r="SFW218" s="348"/>
      <c r="SFX218" s="348"/>
      <c r="SFY218" s="348"/>
      <c r="SFZ218" s="348"/>
      <c r="SGA218" s="348"/>
      <c r="SGB218" s="348"/>
      <c r="SGC218" s="348"/>
      <c r="SGD218" s="348"/>
      <c r="SGE218" s="348"/>
      <c r="SGF218" s="348"/>
      <c r="SGG218" s="348"/>
      <c r="SGH218" s="348"/>
      <c r="SGI218" s="348"/>
      <c r="SGJ218" s="348"/>
      <c r="SGK218" s="348"/>
      <c r="SGL218" s="348"/>
      <c r="SGM218" s="348"/>
      <c r="SGN218" s="348"/>
      <c r="SGO218" s="348"/>
      <c r="SGP218" s="348"/>
      <c r="SGQ218" s="348"/>
      <c r="SGR218" s="348"/>
      <c r="SGS218" s="348"/>
      <c r="SGT218" s="348"/>
      <c r="SGU218" s="348"/>
      <c r="SGV218" s="348"/>
      <c r="SGW218" s="348"/>
      <c r="SGX218" s="348"/>
      <c r="SGY218" s="348"/>
      <c r="SGZ218" s="348"/>
      <c r="SHA218" s="348"/>
      <c r="SHB218" s="348"/>
      <c r="SHC218" s="348"/>
      <c r="SHD218" s="348"/>
      <c r="SHE218" s="348"/>
      <c r="SHF218" s="348"/>
      <c r="SHG218" s="348"/>
      <c r="SHH218" s="348"/>
      <c r="SHI218" s="348"/>
      <c r="SHJ218" s="348"/>
      <c r="SHK218" s="348"/>
      <c r="SHL218" s="348"/>
      <c r="SHM218" s="348"/>
      <c r="SHN218" s="348"/>
      <c r="SHO218" s="348"/>
      <c r="SHP218" s="348"/>
      <c r="SHQ218" s="348"/>
      <c r="SHR218" s="348"/>
      <c r="SHS218" s="348"/>
      <c r="SHT218" s="348"/>
      <c r="SHU218" s="348"/>
      <c r="SHV218" s="348"/>
      <c r="SHW218" s="348"/>
      <c r="SHX218" s="348"/>
      <c r="SHY218" s="348"/>
      <c r="SHZ218" s="348"/>
      <c r="SIA218" s="348"/>
      <c r="SIB218" s="348"/>
      <c r="SIC218" s="348"/>
      <c r="SID218" s="348"/>
      <c r="SIE218" s="348"/>
      <c r="SIF218" s="348"/>
      <c r="SIG218" s="348"/>
      <c r="SIH218" s="348"/>
      <c r="SII218" s="348"/>
      <c r="SIJ218" s="348"/>
      <c r="SIK218" s="348"/>
      <c r="SIL218" s="348"/>
      <c r="SIM218" s="348"/>
      <c r="SIN218" s="348"/>
      <c r="SIO218" s="348"/>
      <c r="SIP218" s="348"/>
      <c r="SIQ218" s="348"/>
      <c r="SIR218" s="348"/>
      <c r="SIS218" s="348"/>
      <c r="SIT218" s="348"/>
      <c r="SIU218" s="348"/>
      <c r="SIV218" s="348"/>
      <c r="SIW218" s="348"/>
      <c r="SIX218" s="348"/>
      <c r="SIY218" s="348"/>
      <c r="SIZ218" s="348"/>
      <c r="SJA218" s="348"/>
      <c r="SJB218" s="348"/>
      <c r="SJC218" s="348"/>
      <c r="SJD218" s="348"/>
      <c r="SJE218" s="348"/>
      <c r="SJF218" s="348"/>
      <c r="SJG218" s="348"/>
      <c r="SJH218" s="348"/>
      <c r="SJI218" s="348"/>
      <c r="SJJ218" s="348"/>
      <c r="SJK218" s="348"/>
      <c r="SJL218" s="348"/>
      <c r="SJM218" s="348"/>
      <c r="SJN218" s="348"/>
      <c r="SJO218" s="348"/>
      <c r="SJP218" s="348"/>
      <c r="SJQ218" s="348"/>
      <c r="SJR218" s="348"/>
      <c r="SJS218" s="348"/>
      <c r="SJT218" s="348"/>
      <c r="SJU218" s="348"/>
      <c r="SJV218" s="348"/>
      <c r="SJW218" s="348"/>
      <c r="SJX218" s="348"/>
      <c r="SJY218" s="348"/>
      <c r="SJZ218" s="348"/>
      <c r="SKA218" s="348"/>
      <c r="SKB218" s="348"/>
      <c r="SKC218" s="348"/>
      <c r="SKD218" s="348"/>
      <c r="SKE218" s="348"/>
      <c r="SKF218" s="348"/>
      <c r="SKG218" s="348"/>
      <c r="SKH218" s="348"/>
      <c r="SKI218" s="348"/>
      <c r="SKJ218" s="348"/>
      <c r="SKK218" s="348"/>
      <c r="SKL218" s="348"/>
      <c r="SKM218" s="348"/>
      <c r="SKN218" s="348"/>
      <c r="SKO218" s="348"/>
      <c r="SKP218" s="348"/>
      <c r="SKQ218" s="348"/>
      <c r="SKR218" s="348"/>
      <c r="SKS218" s="348"/>
      <c r="SKT218" s="348"/>
      <c r="SKU218" s="348"/>
      <c r="SKV218" s="348"/>
      <c r="SKW218" s="348"/>
      <c r="SKX218" s="348"/>
      <c r="SKY218" s="348"/>
      <c r="SKZ218" s="348"/>
      <c r="SLA218" s="348"/>
      <c r="SLB218" s="348"/>
      <c r="SLC218" s="348"/>
      <c r="SLD218" s="348"/>
      <c r="SLE218" s="348"/>
      <c r="SLF218" s="348"/>
      <c r="SLG218" s="348"/>
      <c r="SLH218" s="348"/>
      <c r="SLI218" s="348"/>
      <c r="SLJ218" s="348"/>
      <c r="SLK218" s="348"/>
      <c r="SLL218" s="348"/>
      <c r="SLM218" s="348"/>
      <c r="SLN218" s="348"/>
      <c r="SLO218" s="348"/>
      <c r="SLP218" s="348"/>
      <c r="SLQ218" s="348"/>
      <c r="SLR218" s="348"/>
      <c r="SLS218" s="348"/>
      <c r="SLT218" s="348"/>
      <c r="SLU218" s="348"/>
      <c r="SLV218" s="348"/>
      <c r="SLW218" s="348"/>
      <c r="SLX218" s="348"/>
      <c r="SLY218" s="348"/>
      <c r="SLZ218" s="348"/>
      <c r="SMA218" s="348"/>
      <c r="SMB218" s="348"/>
      <c r="SMC218" s="348"/>
      <c r="SMD218" s="348"/>
      <c r="SME218" s="348"/>
      <c r="SMF218" s="348"/>
      <c r="SMG218" s="348"/>
      <c r="SMH218" s="348"/>
      <c r="SMI218" s="348"/>
      <c r="SMJ218" s="348"/>
      <c r="SMK218" s="348"/>
      <c r="SML218" s="348"/>
      <c r="SMM218" s="348"/>
      <c r="SMN218" s="348"/>
      <c r="SMO218" s="348"/>
      <c r="SMP218" s="348"/>
      <c r="SMQ218" s="348"/>
      <c r="SMR218" s="348"/>
      <c r="SMS218" s="348"/>
      <c r="SMT218" s="348"/>
      <c r="SMU218" s="348"/>
      <c r="SMV218" s="348"/>
      <c r="SMW218" s="348"/>
      <c r="SMX218" s="348"/>
      <c r="SMY218" s="348"/>
      <c r="SMZ218" s="348"/>
      <c r="SNA218" s="348"/>
      <c r="SNB218" s="348"/>
      <c r="SNC218" s="348"/>
      <c r="SND218" s="348"/>
      <c r="SNE218" s="348"/>
      <c r="SNF218" s="348"/>
      <c r="SNG218" s="348"/>
      <c r="SNH218" s="348"/>
      <c r="SNI218" s="348"/>
      <c r="SNJ218" s="348"/>
      <c r="SNK218" s="348"/>
      <c r="SNL218" s="348"/>
      <c r="SNM218" s="348"/>
      <c r="SNN218" s="348"/>
      <c r="SNO218" s="348"/>
      <c r="SNP218" s="348"/>
      <c r="SNQ218" s="348"/>
      <c r="SNR218" s="348"/>
      <c r="SNS218" s="348"/>
      <c r="SNT218" s="348"/>
      <c r="SNU218" s="348"/>
      <c r="SNV218" s="348"/>
      <c r="SNW218" s="348"/>
      <c r="SNX218" s="348"/>
      <c r="SNY218" s="348"/>
      <c r="SNZ218" s="348"/>
      <c r="SOA218" s="348"/>
      <c r="SOB218" s="348"/>
      <c r="SOC218" s="348"/>
      <c r="SOD218" s="348"/>
      <c r="SOE218" s="348"/>
      <c r="SOF218" s="348"/>
      <c r="SOG218" s="348"/>
      <c r="SOH218" s="348"/>
      <c r="SOI218" s="348"/>
      <c r="SOJ218" s="348"/>
      <c r="SOK218" s="348"/>
      <c r="SOL218" s="348"/>
      <c r="SOM218" s="348"/>
      <c r="SON218" s="348"/>
      <c r="SOO218" s="348"/>
      <c r="SOP218" s="348"/>
      <c r="SOQ218" s="348"/>
      <c r="SOR218" s="348"/>
      <c r="SOS218" s="348"/>
      <c r="SOT218" s="348"/>
      <c r="SOU218" s="348"/>
      <c r="SOV218" s="348"/>
      <c r="SOW218" s="348"/>
      <c r="SOX218" s="348"/>
      <c r="SOY218" s="348"/>
      <c r="SOZ218" s="348"/>
      <c r="SPA218" s="348"/>
      <c r="SPB218" s="348"/>
      <c r="SPC218" s="348"/>
      <c r="SPD218" s="348"/>
      <c r="SPE218" s="348"/>
      <c r="SPF218" s="348"/>
      <c r="SPG218" s="348"/>
      <c r="SPH218" s="348"/>
      <c r="SPI218" s="348"/>
      <c r="SPJ218" s="348"/>
      <c r="SPK218" s="348"/>
      <c r="SPL218" s="348"/>
      <c r="SPM218" s="348"/>
      <c r="SPN218" s="348"/>
      <c r="SPO218" s="348"/>
      <c r="SPP218" s="348"/>
      <c r="SPQ218" s="348"/>
      <c r="SPR218" s="348"/>
      <c r="SPS218" s="348"/>
      <c r="SPT218" s="348"/>
      <c r="SPU218" s="348"/>
      <c r="SPV218" s="348"/>
      <c r="SPW218" s="348"/>
      <c r="SPX218" s="348"/>
      <c r="SPY218" s="348"/>
      <c r="SPZ218" s="348"/>
      <c r="SQA218" s="348"/>
      <c r="SQB218" s="348"/>
      <c r="SQC218" s="348"/>
      <c r="SQD218" s="348"/>
      <c r="SQE218" s="348"/>
      <c r="SQF218" s="348"/>
      <c r="SQG218" s="348"/>
      <c r="SQH218" s="348"/>
      <c r="SQI218" s="348"/>
      <c r="SQJ218" s="348"/>
      <c r="SQK218" s="348"/>
      <c r="SQL218" s="348"/>
      <c r="SQM218" s="348"/>
      <c r="SQN218" s="348"/>
      <c r="SQO218" s="348"/>
      <c r="SQP218" s="348"/>
      <c r="SQQ218" s="348"/>
      <c r="SQR218" s="348"/>
      <c r="SQS218" s="348"/>
      <c r="SQT218" s="348"/>
      <c r="SQU218" s="348"/>
      <c r="SQV218" s="348"/>
      <c r="SQW218" s="348"/>
      <c r="SQX218" s="348"/>
      <c r="SQY218" s="348"/>
      <c r="SQZ218" s="348"/>
      <c r="SRA218" s="348"/>
      <c r="SRB218" s="348"/>
      <c r="SRC218" s="348"/>
      <c r="SRD218" s="348"/>
      <c r="SRE218" s="348"/>
      <c r="SRF218" s="348"/>
      <c r="SRG218" s="348"/>
      <c r="SRH218" s="348"/>
      <c r="SRI218" s="348"/>
      <c r="SRJ218" s="348"/>
      <c r="SRK218" s="348"/>
      <c r="SRL218" s="348"/>
      <c r="SRM218" s="348"/>
      <c r="SRN218" s="348"/>
      <c r="SRO218" s="348"/>
      <c r="SRP218" s="348"/>
      <c r="SRQ218" s="348"/>
      <c r="SRR218" s="348"/>
      <c r="SRS218" s="348"/>
      <c r="SRT218" s="348"/>
      <c r="SRU218" s="348"/>
      <c r="SRV218" s="348"/>
      <c r="SRW218" s="348"/>
      <c r="SRX218" s="348"/>
      <c r="SRY218" s="348"/>
      <c r="SRZ218" s="348"/>
      <c r="SSA218" s="348"/>
      <c r="SSB218" s="348"/>
      <c r="SSC218" s="348"/>
      <c r="SSD218" s="348"/>
      <c r="SSE218" s="348"/>
      <c r="SSF218" s="348"/>
      <c r="SSG218" s="348"/>
      <c r="SSH218" s="348"/>
      <c r="SSI218" s="348"/>
      <c r="SSJ218" s="348"/>
      <c r="SSK218" s="348"/>
      <c r="SSL218" s="348"/>
      <c r="SSM218" s="348"/>
      <c r="SSN218" s="348"/>
      <c r="SSO218" s="348"/>
      <c r="SSP218" s="348"/>
      <c r="SSQ218" s="348"/>
      <c r="SSR218" s="348"/>
      <c r="SSS218" s="348"/>
      <c r="SST218" s="348"/>
      <c r="SSU218" s="348"/>
      <c r="SSV218" s="348"/>
      <c r="SSW218" s="348"/>
      <c r="SSX218" s="348"/>
      <c r="SSY218" s="348"/>
      <c r="SSZ218" s="348"/>
      <c r="STA218" s="348"/>
      <c r="STB218" s="348"/>
      <c r="STC218" s="348"/>
      <c r="STD218" s="348"/>
      <c r="STE218" s="348"/>
      <c r="STF218" s="348"/>
      <c r="STG218" s="348"/>
      <c r="STH218" s="348"/>
      <c r="STI218" s="348"/>
      <c r="STJ218" s="348"/>
      <c r="STK218" s="348"/>
      <c r="STL218" s="348"/>
      <c r="STM218" s="348"/>
      <c r="STN218" s="348"/>
      <c r="STO218" s="348"/>
      <c r="STP218" s="348"/>
      <c r="STQ218" s="348"/>
      <c r="STR218" s="348"/>
      <c r="STS218" s="348"/>
      <c r="STT218" s="348"/>
      <c r="STU218" s="348"/>
      <c r="STV218" s="348"/>
      <c r="STW218" s="348"/>
      <c r="STX218" s="348"/>
      <c r="STY218" s="348"/>
      <c r="STZ218" s="348"/>
      <c r="SUA218" s="348"/>
      <c r="SUB218" s="348"/>
      <c r="SUC218" s="348"/>
      <c r="SUD218" s="348"/>
      <c r="SUE218" s="348"/>
      <c r="SUF218" s="348"/>
      <c r="SUG218" s="348"/>
      <c r="SUH218" s="348"/>
      <c r="SUI218" s="348"/>
      <c r="SUJ218" s="348"/>
      <c r="SUK218" s="348"/>
      <c r="SUL218" s="348"/>
      <c r="SUM218" s="348"/>
      <c r="SUN218" s="348"/>
      <c r="SUO218" s="348"/>
      <c r="SUP218" s="348"/>
      <c r="SUQ218" s="348"/>
      <c r="SUR218" s="348"/>
      <c r="SUS218" s="348"/>
      <c r="SUT218" s="348"/>
      <c r="SUU218" s="348"/>
      <c r="SUV218" s="348"/>
      <c r="SUW218" s="348"/>
      <c r="SUX218" s="348"/>
      <c r="SUY218" s="348"/>
      <c r="SUZ218" s="348"/>
      <c r="SVA218" s="348"/>
      <c r="SVB218" s="348"/>
      <c r="SVC218" s="348"/>
      <c r="SVD218" s="348"/>
      <c r="SVE218" s="348"/>
      <c r="SVF218" s="348"/>
      <c r="SVG218" s="348"/>
      <c r="SVH218" s="348"/>
      <c r="SVI218" s="348"/>
      <c r="SVJ218" s="348"/>
      <c r="SVK218" s="348"/>
      <c r="SVL218" s="348"/>
      <c r="SVM218" s="348"/>
      <c r="SVN218" s="348"/>
      <c r="SVO218" s="348"/>
      <c r="SVP218" s="348"/>
      <c r="SVQ218" s="348"/>
      <c r="SVR218" s="348"/>
      <c r="SVS218" s="348"/>
      <c r="SVT218" s="348"/>
      <c r="SVU218" s="348"/>
      <c r="SVV218" s="348"/>
      <c r="SVW218" s="348"/>
      <c r="SVX218" s="348"/>
      <c r="SVY218" s="348"/>
      <c r="SVZ218" s="348"/>
      <c r="SWA218" s="348"/>
      <c r="SWB218" s="348"/>
      <c r="SWC218" s="348"/>
      <c r="SWD218" s="348"/>
      <c r="SWE218" s="348"/>
      <c r="SWF218" s="348"/>
      <c r="SWG218" s="348"/>
      <c r="SWH218" s="348"/>
      <c r="SWI218" s="348"/>
      <c r="SWJ218" s="348"/>
      <c r="SWK218" s="348"/>
      <c r="SWL218" s="348"/>
      <c r="SWM218" s="348"/>
      <c r="SWN218" s="348"/>
      <c r="SWO218" s="348"/>
      <c r="SWP218" s="348"/>
      <c r="SWQ218" s="348"/>
      <c r="SWR218" s="348"/>
      <c r="SWS218" s="348"/>
      <c r="SWT218" s="348"/>
      <c r="SWU218" s="348"/>
      <c r="SWV218" s="348"/>
      <c r="SWW218" s="348"/>
      <c r="SWX218" s="348"/>
      <c r="SWY218" s="348"/>
      <c r="SWZ218" s="348"/>
      <c r="SXA218" s="348"/>
      <c r="SXB218" s="348"/>
      <c r="SXC218" s="348"/>
      <c r="SXD218" s="348"/>
      <c r="SXE218" s="348"/>
      <c r="SXF218" s="348"/>
      <c r="SXG218" s="348"/>
      <c r="SXH218" s="348"/>
      <c r="SXI218" s="348"/>
      <c r="SXJ218" s="348"/>
      <c r="SXK218" s="348"/>
      <c r="SXL218" s="348"/>
      <c r="SXM218" s="348"/>
      <c r="SXN218" s="348"/>
      <c r="SXO218" s="348"/>
      <c r="SXP218" s="348"/>
      <c r="SXQ218" s="348"/>
      <c r="SXR218" s="348"/>
      <c r="SXS218" s="348"/>
      <c r="SXT218" s="348"/>
      <c r="SXU218" s="348"/>
      <c r="SXV218" s="348"/>
      <c r="SXW218" s="348"/>
      <c r="SXX218" s="348"/>
      <c r="SXY218" s="348"/>
      <c r="SXZ218" s="348"/>
      <c r="SYA218" s="348"/>
      <c r="SYB218" s="348"/>
      <c r="SYC218" s="348"/>
      <c r="SYD218" s="348"/>
      <c r="SYE218" s="348"/>
      <c r="SYF218" s="348"/>
      <c r="SYG218" s="348"/>
      <c r="SYH218" s="348"/>
      <c r="SYI218" s="348"/>
      <c r="SYJ218" s="348"/>
      <c r="SYK218" s="348"/>
      <c r="SYL218" s="348"/>
      <c r="SYM218" s="348"/>
      <c r="SYN218" s="348"/>
      <c r="SYO218" s="348"/>
      <c r="SYP218" s="348"/>
      <c r="SYQ218" s="348"/>
      <c r="SYR218" s="348"/>
      <c r="SYS218" s="348"/>
      <c r="SYT218" s="348"/>
      <c r="SYU218" s="348"/>
      <c r="SYV218" s="348"/>
      <c r="SYW218" s="348"/>
      <c r="SYX218" s="348"/>
      <c r="SYY218" s="348"/>
      <c r="SYZ218" s="348"/>
      <c r="SZA218" s="348"/>
      <c r="SZB218" s="348"/>
      <c r="SZC218" s="348"/>
      <c r="SZD218" s="348"/>
      <c r="SZE218" s="348"/>
      <c r="SZF218" s="348"/>
      <c r="SZG218" s="348"/>
      <c r="SZH218" s="348"/>
      <c r="SZI218" s="348"/>
      <c r="SZJ218" s="348"/>
      <c r="SZK218" s="348"/>
      <c r="SZL218" s="348"/>
      <c r="SZM218" s="348"/>
      <c r="SZN218" s="348"/>
      <c r="SZO218" s="348"/>
      <c r="SZP218" s="348"/>
      <c r="SZQ218" s="348"/>
      <c r="SZR218" s="348"/>
      <c r="SZS218" s="348"/>
      <c r="SZT218" s="348"/>
      <c r="SZU218" s="348"/>
      <c r="SZV218" s="348"/>
      <c r="SZW218" s="348"/>
      <c r="SZX218" s="348"/>
      <c r="SZY218" s="348"/>
      <c r="SZZ218" s="348"/>
      <c r="TAA218" s="348"/>
      <c r="TAB218" s="348"/>
      <c r="TAC218" s="348"/>
      <c r="TAD218" s="348"/>
      <c r="TAE218" s="348"/>
      <c r="TAF218" s="348"/>
      <c r="TAG218" s="348"/>
      <c r="TAH218" s="348"/>
      <c r="TAI218" s="348"/>
      <c r="TAJ218" s="348"/>
      <c r="TAK218" s="348"/>
      <c r="TAL218" s="348"/>
      <c r="TAM218" s="348"/>
      <c r="TAN218" s="348"/>
      <c r="TAO218" s="348"/>
      <c r="TAP218" s="348"/>
      <c r="TAQ218" s="348"/>
      <c r="TAR218" s="348"/>
      <c r="TAS218" s="348"/>
      <c r="TAT218" s="348"/>
      <c r="TAU218" s="348"/>
      <c r="TAV218" s="348"/>
      <c r="TAW218" s="348"/>
      <c r="TAX218" s="348"/>
      <c r="TAY218" s="348"/>
      <c r="TAZ218" s="348"/>
      <c r="TBA218" s="348"/>
      <c r="TBB218" s="348"/>
      <c r="TBC218" s="348"/>
      <c r="TBD218" s="348"/>
      <c r="TBE218" s="348"/>
      <c r="TBF218" s="348"/>
      <c r="TBG218" s="348"/>
      <c r="TBH218" s="348"/>
      <c r="TBI218" s="348"/>
      <c r="TBJ218" s="348"/>
      <c r="TBK218" s="348"/>
      <c r="TBL218" s="348"/>
      <c r="TBM218" s="348"/>
      <c r="TBN218" s="348"/>
      <c r="TBO218" s="348"/>
      <c r="TBP218" s="348"/>
      <c r="TBQ218" s="348"/>
      <c r="TBR218" s="348"/>
      <c r="TBS218" s="348"/>
      <c r="TBT218" s="348"/>
      <c r="TBU218" s="348"/>
      <c r="TBV218" s="348"/>
      <c r="TBW218" s="348"/>
      <c r="TBX218" s="348"/>
      <c r="TBY218" s="348"/>
      <c r="TBZ218" s="348"/>
      <c r="TCA218" s="348"/>
      <c r="TCB218" s="348"/>
      <c r="TCC218" s="348"/>
      <c r="TCD218" s="348"/>
      <c r="TCE218" s="348"/>
      <c r="TCF218" s="348"/>
      <c r="TCG218" s="348"/>
      <c r="TCH218" s="348"/>
      <c r="TCI218" s="348"/>
      <c r="TCJ218" s="348"/>
      <c r="TCK218" s="348"/>
      <c r="TCL218" s="348"/>
      <c r="TCM218" s="348"/>
      <c r="TCN218" s="348"/>
      <c r="TCO218" s="348"/>
      <c r="TCP218" s="348"/>
      <c r="TCQ218" s="348"/>
      <c r="TCR218" s="348"/>
      <c r="TCS218" s="348"/>
      <c r="TCT218" s="348"/>
      <c r="TCU218" s="348"/>
      <c r="TCV218" s="348"/>
      <c r="TCW218" s="348"/>
      <c r="TCX218" s="348"/>
      <c r="TCY218" s="348"/>
      <c r="TCZ218" s="348"/>
      <c r="TDA218" s="348"/>
      <c r="TDB218" s="348"/>
      <c r="TDC218" s="348"/>
      <c r="TDD218" s="348"/>
      <c r="TDE218" s="348"/>
      <c r="TDF218" s="348"/>
      <c r="TDG218" s="348"/>
      <c r="TDH218" s="348"/>
      <c r="TDI218" s="348"/>
      <c r="TDJ218" s="348"/>
      <c r="TDK218" s="348"/>
      <c r="TDL218" s="348"/>
      <c r="TDM218" s="348"/>
      <c r="TDN218" s="348"/>
      <c r="TDO218" s="348"/>
      <c r="TDP218" s="348"/>
      <c r="TDQ218" s="348"/>
      <c r="TDR218" s="348"/>
      <c r="TDS218" s="348"/>
      <c r="TDT218" s="348"/>
      <c r="TDU218" s="348"/>
      <c r="TDV218" s="348"/>
      <c r="TDW218" s="348"/>
      <c r="TDX218" s="348"/>
      <c r="TDY218" s="348"/>
      <c r="TDZ218" s="348"/>
      <c r="TEA218" s="348"/>
      <c r="TEB218" s="348"/>
      <c r="TEC218" s="348"/>
      <c r="TED218" s="348"/>
      <c r="TEE218" s="348"/>
      <c r="TEF218" s="348"/>
      <c r="TEG218" s="348"/>
      <c r="TEH218" s="348"/>
      <c r="TEI218" s="348"/>
      <c r="TEJ218" s="348"/>
      <c r="TEK218" s="348"/>
      <c r="TEL218" s="348"/>
      <c r="TEM218" s="348"/>
      <c r="TEN218" s="348"/>
      <c r="TEO218" s="348"/>
      <c r="TEP218" s="348"/>
      <c r="TEQ218" s="348"/>
      <c r="TER218" s="348"/>
      <c r="TES218" s="348"/>
      <c r="TET218" s="348"/>
      <c r="TEU218" s="348"/>
      <c r="TEV218" s="348"/>
      <c r="TEW218" s="348"/>
      <c r="TEX218" s="348"/>
      <c r="TEY218" s="348"/>
      <c r="TEZ218" s="348"/>
      <c r="TFA218" s="348"/>
      <c r="TFB218" s="348"/>
      <c r="TFC218" s="348"/>
      <c r="TFD218" s="348"/>
      <c r="TFE218" s="348"/>
      <c r="TFF218" s="348"/>
      <c r="TFG218" s="348"/>
      <c r="TFH218" s="348"/>
      <c r="TFI218" s="348"/>
      <c r="TFJ218" s="348"/>
      <c r="TFK218" s="348"/>
      <c r="TFL218" s="348"/>
      <c r="TFM218" s="348"/>
      <c r="TFN218" s="348"/>
      <c r="TFO218" s="348"/>
      <c r="TFP218" s="348"/>
      <c r="TFQ218" s="348"/>
      <c r="TFR218" s="348"/>
      <c r="TFS218" s="348"/>
      <c r="TFT218" s="348"/>
      <c r="TFU218" s="348"/>
      <c r="TFV218" s="348"/>
      <c r="TFW218" s="348"/>
      <c r="TFX218" s="348"/>
      <c r="TFY218" s="348"/>
      <c r="TFZ218" s="348"/>
      <c r="TGA218" s="348"/>
      <c r="TGB218" s="348"/>
      <c r="TGC218" s="348"/>
      <c r="TGD218" s="348"/>
      <c r="TGE218" s="348"/>
      <c r="TGF218" s="348"/>
      <c r="TGG218" s="348"/>
      <c r="TGH218" s="348"/>
      <c r="TGI218" s="348"/>
      <c r="TGJ218" s="348"/>
      <c r="TGK218" s="348"/>
      <c r="TGL218" s="348"/>
      <c r="TGM218" s="348"/>
      <c r="TGN218" s="348"/>
      <c r="TGO218" s="348"/>
      <c r="TGP218" s="348"/>
      <c r="TGQ218" s="348"/>
      <c r="TGR218" s="348"/>
      <c r="TGS218" s="348"/>
      <c r="TGT218" s="348"/>
      <c r="TGU218" s="348"/>
      <c r="TGV218" s="348"/>
      <c r="TGW218" s="348"/>
      <c r="TGX218" s="348"/>
      <c r="TGY218" s="348"/>
      <c r="TGZ218" s="348"/>
      <c r="THA218" s="348"/>
      <c r="THB218" s="348"/>
      <c r="THC218" s="348"/>
      <c r="THD218" s="348"/>
      <c r="THE218" s="348"/>
      <c r="THF218" s="348"/>
      <c r="THG218" s="348"/>
      <c r="THH218" s="348"/>
      <c r="THI218" s="348"/>
      <c r="THJ218" s="348"/>
      <c r="THK218" s="348"/>
      <c r="THL218" s="348"/>
      <c r="THM218" s="348"/>
      <c r="THN218" s="348"/>
      <c r="THO218" s="348"/>
      <c r="THP218" s="348"/>
      <c r="THQ218" s="348"/>
      <c r="THR218" s="348"/>
      <c r="THS218" s="348"/>
      <c r="THT218" s="348"/>
      <c r="THU218" s="348"/>
      <c r="THV218" s="348"/>
      <c r="THW218" s="348"/>
      <c r="THX218" s="348"/>
      <c r="THY218" s="348"/>
      <c r="THZ218" s="348"/>
      <c r="TIA218" s="348"/>
      <c r="TIB218" s="348"/>
      <c r="TIC218" s="348"/>
      <c r="TID218" s="348"/>
      <c r="TIE218" s="348"/>
      <c r="TIF218" s="348"/>
      <c r="TIG218" s="348"/>
      <c r="TIH218" s="348"/>
      <c r="TII218" s="348"/>
      <c r="TIJ218" s="348"/>
      <c r="TIK218" s="348"/>
      <c r="TIL218" s="348"/>
      <c r="TIM218" s="348"/>
      <c r="TIN218" s="348"/>
      <c r="TIO218" s="348"/>
      <c r="TIP218" s="348"/>
      <c r="TIQ218" s="348"/>
      <c r="TIR218" s="348"/>
      <c r="TIS218" s="348"/>
      <c r="TIT218" s="348"/>
      <c r="TIU218" s="348"/>
      <c r="TIV218" s="348"/>
      <c r="TIW218" s="348"/>
      <c r="TIX218" s="348"/>
      <c r="TIY218" s="348"/>
      <c r="TIZ218" s="348"/>
      <c r="TJA218" s="348"/>
      <c r="TJB218" s="348"/>
      <c r="TJC218" s="348"/>
      <c r="TJD218" s="348"/>
      <c r="TJE218" s="348"/>
      <c r="TJF218" s="348"/>
      <c r="TJG218" s="348"/>
      <c r="TJH218" s="348"/>
      <c r="TJI218" s="348"/>
      <c r="TJJ218" s="348"/>
      <c r="TJK218" s="348"/>
      <c r="TJL218" s="348"/>
      <c r="TJM218" s="348"/>
      <c r="TJN218" s="348"/>
      <c r="TJO218" s="348"/>
      <c r="TJP218" s="348"/>
      <c r="TJQ218" s="348"/>
      <c r="TJR218" s="348"/>
      <c r="TJS218" s="348"/>
      <c r="TJT218" s="348"/>
      <c r="TJU218" s="348"/>
      <c r="TJV218" s="348"/>
      <c r="TJW218" s="348"/>
      <c r="TJX218" s="348"/>
      <c r="TJY218" s="348"/>
      <c r="TJZ218" s="348"/>
      <c r="TKA218" s="348"/>
      <c r="TKB218" s="348"/>
      <c r="TKC218" s="348"/>
      <c r="TKD218" s="348"/>
      <c r="TKE218" s="348"/>
      <c r="TKF218" s="348"/>
      <c r="TKG218" s="348"/>
      <c r="TKH218" s="348"/>
      <c r="TKI218" s="348"/>
      <c r="TKJ218" s="348"/>
      <c r="TKK218" s="348"/>
      <c r="TKL218" s="348"/>
      <c r="TKM218" s="348"/>
      <c r="TKN218" s="348"/>
      <c r="TKO218" s="348"/>
      <c r="TKP218" s="348"/>
      <c r="TKQ218" s="348"/>
      <c r="TKR218" s="348"/>
      <c r="TKS218" s="348"/>
      <c r="TKT218" s="348"/>
      <c r="TKU218" s="348"/>
      <c r="TKV218" s="348"/>
      <c r="TKW218" s="348"/>
      <c r="TKX218" s="348"/>
      <c r="TKY218" s="348"/>
      <c r="TKZ218" s="348"/>
      <c r="TLA218" s="348"/>
      <c r="TLB218" s="348"/>
      <c r="TLC218" s="348"/>
      <c r="TLD218" s="348"/>
      <c r="TLE218" s="348"/>
      <c r="TLF218" s="348"/>
      <c r="TLG218" s="348"/>
      <c r="TLH218" s="348"/>
      <c r="TLI218" s="348"/>
      <c r="TLJ218" s="348"/>
      <c r="TLK218" s="348"/>
      <c r="TLL218" s="348"/>
      <c r="TLM218" s="348"/>
      <c r="TLN218" s="348"/>
      <c r="TLO218" s="348"/>
      <c r="TLP218" s="348"/>
      <c r="TLQ218" s="348"/>
      <c r="TLR218" s="348"/>
      <c r="TLS218" s="348"/>
      <c r="TLT218" s="348"/>
      <c r="TLU218" s="348"/>
      <c r="TLV218" s="348"/>
      <c r="TLW218" s="348"/>
      <c r="TLX218" s="348"/>
      <c r="TLY218" s="348"/>
      <c r="TLZ218" s="348"/>
      <c r="TMA218" s="348"/>
      <c r="TMB218" s="348"/>
      <c r="TMC218" s="348"/>
      <c r="TMD218" s="348"/>
      <c r="TME218" s="348"/>
      <c r="TMF218" s="348"/>
      <c r="TMG218" s="348"/>
      <c r="TMH218" s="348"/>
      <c r="TMI218" s="348"/>
      <c r="TMJ218" s="348"/>
      <c r="TMK218" s="348"/>
      <c r="TML218" s="348"/>
      <c r="TMM218" s="348"/>
      <c r="TMN218" s="348"/>
      <c r="TMO218" s="348"/>
      <c r="TMP218" s="348"/>
      <c r="TMQ218" s="348"/>
      <c r="TMR218" s="348"/>
      <c r="TMS218" s="348"/>
      <c r="TMT218" s="348"/>
      <c r="TMU218" s="348"/>
      <c r="TMV218" s="348"/>
      <c r="TMW218" s="348"/>
      <c r="TMX218" s="348"/>
      <c r="TMY218" s="348"/>
      <c r="TMZ218" s="348"/>
      <c r="TNA218" s="348"/>
      <c r="TNB218" s="348"/>
      <c r="TNC218" s="348"/>
      <c r="TND218" s="348"/>
      <c r="TNE218" s="348"/>
      <c r="TNF218" s="348"/>
      <c r="TNG218" s="348"/>
      <c r="TNH218" s="348"/>
      <c r="TNI218" s="348"/>
      <c r="TNJ218" s="348"/>
      <c r="TNK218" s="348"/>
      <c r="TNL218" s="348"/>
      <c r="TNM218" s="348"/>
      <c r="TNN218" s="348"/>
      <c r="TNO218" s="348"/>
      <c r="TNP218" s="348"/>
      <c r="TNQ218" s="348"/>
      <c r="TNR218" s="348"/>
      <c r="TNS218" s="348"/>
      <c r="TNT218" s="348"/>
      <c r="TNU218" s="348"/>
      <c r="TNV218" s="348"/>
      <c r="TNW218" s="348"/>
      <c r="TNX218" s="348"/>
      <c r="TNY218" s="348"/>
      <c r="TNZ218" s="348"/>
      <c r="TOA218" s="348"/>
      <c r="TOB218" s="348"/>
      <c r="TOC218" s="348"/>
      <c r="TOD218" s="348"/>
      <c r="TOE218" s="348"/>
      <c r="TOF218" s="348"/>
      <c r="TOG218" s="348"/>
      <c r="TOH218" s="348"/>
      <c r="TOI218" s="348"/>
      <c r="TOJ218" s="348"/>
      <c r="TOK218" s="348"/>
      <c r="TOL218" s="348"/>
      <c r="TOM218" s="348"/>
      <c r="TON218" s="348"/>
      <c r="TOO218" s="348"/>
      <c r="TOP218" s="348"/>
      <c r="TOQ218" s="348"/>
      <c r="TOR218" s="348"/>
      <c r="TOS218" s="348"/>
      <c r="TOT218" s="348"/>
      <c r="TOU218" s="348"/>
      <c r="TOV218" s="348"/>
      <c r="TOW218" s="348"/>
      <c r="TOX218" s="348"/>
      <c r="TOY218" s="348"/>
      <c r="TOZ218" s="348"/>
      <c r="TPA218" s="348"/>
      <c r="TPB218" s="348"/>
      <c r="TPC218" s="348"/>
      <c r="TPD218" s="348"/>
      <c r="TPE218" s="348"/>
      <c r="TPF218" s="348"/>
      <c r="TPG218" s="348"/>
      <c r="TPH218" s="348"/>
      <c r="TPI218" s="348"/>
      <c r="TPJ218" s="348"/>
      <c r="TPK218" s="348"/>
      <c r="TPL218" s="348"/>
      <c r="TPM218" s="348"/>
      <c r="TPN218" s="348"/>
      <c r="TPO218" s="348"/>
      <c r="TPP218" s="348"/>
      <c r="TPQ218" s="348"/>
      <c r="TPR218" s="348"/>
      <c r="TPS218" s="348"/>
      <c r="TPT218" s="348"/>
      <c r="TPU218" s="348"/>
      <c r="TPV218" s="348"/>
      <c r="TPW218" s="348"/>
      <c r="TPX218" s="348"/>
      <c r="TPY218" s="348"/>
      <c r="TPZ218" s="348"/>
      <c r="TQA218" s="348"/>
      <c r="TQB218" s="348"/>
      <c r="TQC218" s="348"/>
      <c r="TQD218" s="348"/>
      <c r="TQE218" s="348"/>
      <c r="TQF218" s="348"/>
      <c r="TQG218" s="348"/>
      <c r="TQH218" s="348"/>
      <c r="TQI218" s="348"/>
      <c r="TQJ218" s="348"/>
      <c r="TQK218" s="348"/>
      <c r="TQL218" s="348"/>
      <c r="TQM218" s="348"/>
      <c r="TQN218" s="348"/>
      <c r="TQO218" s="348"/>
      <c r="TQP218" s="348"/>
      <c r="TQQ218" s="348"/>
      <c r="TQR218" s="348"/>
      <c r="TQS218" s="348"/>
      <c r="TQT218" s="348"/>
      <c r="TQU218" s="348"/>
      <c r="TQV218" s="348"/>
      <c r="TQW218" s="348"/>
      <c r="TQX218" s="348"/>
      <c r="TQY218" s="348"/>
      <c r="TQZ218" s="348"/>
      <c r="TRA218" s="348"/>
      <c r="TRB218" s="348"/>
      <c r="TRC218" s="348"/>
      <c r="TRD218" s="348"/>
      <c r="TRE218" s="348"/>
      <c r="TRF218" s="348"/>
      <c r="TRG218" s="348"/>
      <c r="TRH218" s="348"/>
      <c r="TRI218" s="348"/>
      <c r="TRJ218" s="348"/>
      <c r="TRK218" s="348"/>
      <c r="TRL218" s="348"/>
      <c r="TRM218" s="348"/>
      <c r="TRN218" s="348"/>
      <c r="TRO218" s="348"/>
      <c r="TRP218" s="348"/>
      <c r="TRQ218" s="348"/>
      <c r="TRR218" s="348"/>
      <c r="TRS218" s="348"/>
      <c r="TRT218" s="348"/>
      <c r="TRU218" s="348"/>
      <c r="TRV218" s="348"/>
      <c r="TRW218" s="348"/>
      <c r="TRX218" s="348"/>
      <c r="TRY218" s="348"/>
      <c r="TRZ218" s="348"/>
      <c r="TSA218" s="348"/>
      <c r="TSB218" s="348"/>
      <c r="TSC218" s="348"/>
      <c r="TSD218" s="348"/>
      <c r="TSE218" s="348"/>
      <c r="TSF218" s="348"/>
      <c r="TSG218" s="348"/>
      <c r="TSH218" s="348"/>
      <c r="TSI218" s="348"/>
      <c r="TSJ218" s="348"/>
      <c r="TSK218" s="348"/>
      <c r="TSL218" s="348"/>
      <c r="TSM218" s="348"/>
      <c r="TSN218" s="348"/>
      <c r="TSO218" s="348"/>
      <c r="TSP218" s="348"/>
      <c r="TSQ218" s="348"/>
      <c r="TSR218" s="348"/>
      <c r="TSS218" s="348"/>
      <c r="TST218" s="348"/>
      <c r="TSU218" s="348"/>
      <c r="TSV218" s="348"/>
      <c r="TSW218" s="348"/>
      <c r="TSX218" s="348"/>
      <c r="TSY218" s="348"/>
      <c r="TSZ218" s="348"/>
      <c r="TTA218" s="348"/>
      <c r="TTB218" s="348"/>
      <c r="TTC218" s="348"/>
      <c r="TTD218" s="348"/>
      <c r="TTE218" s="348"/>
      <c r="TTF218" s="348"/>
      <c r="TTG218" s="348"/>
      <c r="TTH218" s="348"/>
      <c r="TTI218" s="348"/>
      <c r="TTJ218" s="348"/>
      <c r="TTK218" s="348"/>
      <c r="TTL218" s="348"/>
      <c r="TTM218" s="348"/>
      <c r="TTN218" s="348"/>
      <c r="TTO218" s="348"/>
      <c r="TTP218" s="348"/>
      <c r="TTQ218" s="348"/>
      <c r="TTR218" s="348"/>
      <c r="TTS218" s="348"/>
      <c r="TTT218" s="348"/>
      <c r="TTU218" s="348"/>
      <c r="TTV218" s="348"/>
      <c r="TTW218" s="348"/>
      <c r="TTX218" s="348"/>
      <c r="TTY218" s="348"/>
      <c r="TTZ218" s="348"/>
      <c r="TUA218" s="348"/>
      <c r="TUB218" s="348"/>
      <c r="TUC218" s="348"/>
      <c r="TUD218" s="348"/>
      <c r="TUE218" s="348"/>
      <c r="TUF218" s="348"/>
      <c r="TUG218" s="348"/>
      <c r="TUH218" s="348"/>
      <c r="TUI218" s="348"/>
      <c r="TUJ218" s="348"/>
      <c r="TUK218" s="348"/>
      <c r="TUL218" s="348"/>
      <c r="TUM218" s="348"/>
      <c r="TUN218" s="348"/>
      <c r="TUO218" s="348"/>
      <c r="TUP218" s="348"/>
      <c r="TUQ218" s="348"/>
      <c r="TUR218" s="348"/>
      <c r="TUS218" s="348"/>
      <c r="TUT218" s="348"/>
      <c r="TUU218" s="348"/>
      <c r="TUV218" s="348"/>
      <c r="TUW218" s="348"/>
      <c r="TUX218" s="348"/>
      <c r="TUY218" s="348"/>
      <c r="TUZ218" s="348"/>
      <c r="TVA218" s="348"/>
      <c r="TVB218" s="348"/>
      <c r="TVC218" s="348"/>
      <c r="TVD218" s="348"/>
      <c r="TVE218" s="348"/>
      <c r="TVF218" s="348"/>
      <c r="TVG218" s="348"/>
      <c r="TVH218" s="348"/>
      <c r="TVI218" s="348"/>
      <c r="TVJ218" s="348"/>
      <c r="TVK218" s="348"/>
      <c r="TVL218" s="348"/>
      <c r="TVM218" s="348"/>
      <c r="TVN218" s="348"/>
      <c r="TVO218" s="348"/>
      <c r="TVP218" s="348"/>
      <c r="TVQ218" s="348"/>
      <c r="TVR218" s="348"/>
      <c r="TVS218" s="348"/>
      <c r="TVT218" s="348"/>
      <c r="TVU218" s="348"/>
      <c r="TVV218" s="348"/>
      <c r="TVW218" s="348"/>
      <c r="TVX218" s="348"/>
      <c r="TVY218" s="348"/>
      <c r="TVZ218" s="348"/>
      <c r="TWA218" s="348"/>
      <c r="TWB218" s="348"/>
      <c r="TWC218" s="348"/>
      <c r="TWD218" s="348"/>
      <c r="TWE218" s="348"/>
      <c r="TWF218" s="348"/>
      <c r="TWG218" s="348"/>
      <c r="TWH218" s="348"/>
      <c r="TWI218" s="348"/>
      <c r="TWJ218" s="348"/>
      <c r="TWK218" s="348"/>
      <c r="TWL218" s="348"/>
      <c r="TWM218" s="348"/>
      <c r="TWN218" s="348"/>
      <c r="TWO218" s="348"/>
      <c r="TWP218" s="348"/>
      <c r="TWQ218" s="348"/>
      <c r="TWR218" s="348"/>
      <c r="TWS218" s="348"/>
      <c r="TWT218" s="348"/>
      <c r="TWU218" s="348"/>
      <c r="TWV218" s="348"/>
      <c r="TWW218" s="348"/>
      <c r="TWX218" s="348"/>
      <c r="TWY218" s="348"/>
      <c r="TWZ218" s="348"/>
      <c r="TXA218" s="348"/>
      <c r="TXB218" s="348"/>
      <c r="TXC218" s="348"/>
      <c r="TXD218" s="348"/>
      <c r="TXE218" s="348"/>
      <c r="TXF218" s="348"/>
      <c r="TXG218" s="348"/>
      <c r="TXH218" s="348"/>
      <c r="TXI218" s="348"/>
      <c r="TXJ218" s="348"/>
      <c r="TXK218" s="348"/>
      <c r="TXL218" s="348"/>
      <c r="TXM218" s="348"/>
      <c r="TXN218" s="348"/>
      <c r="TXO218" s="348"/>
      <c r="TXP218" s="348"/>
      <c r="TXQ218" s="348"/>
      <c r="TXR218" s="348"/>
      <c r="TXS218" s="348"/>
      <c r="TXT218" s="348"/>
      <c r="TXU218" s="348"/>
      <c r="TXV218" s="348"/>
      <c r="TXW218" s="348"/>
      <c r="TXX218" s="348"/>
      <c r="TXY218" s="348"/>
      <c r="TXZ218" s="348"/>
      <c r="TYA218" s="348"/>
      <c r="TYB218" s="348"/>
      <c r="TYC218" s="348"/>
      <c r="TYD218" s="348"/>
      <c r="TYE218" s="348"/>
      <c r="TYF218" s="348"/>
      <c r="TYG218" s="348"/>
      <c r="TYH218" s="348"/>
      <c r="TYI218" s="348"/>
      <c r="TYJ218" s="348"/>
      <c r="TYK218" s="348"/>
      <c r="TYL218" s="348"/>
      <c r="TYM218" s="348"/>
      <c r="TYN218" s="348"/>
      <c r="TYO218" s="348"/>
      <c r="TYP218" s="348"/>
      <c r="TYQ218" s="348"/>
      <c r="TYR218" s="348"/>
      <c r="TYS218" s="348"/>
      <c r="TYT218" s="348"/>
      <c r="TYU218" s="348"/>
      <c r="TYV218" s="348"/>
      <c r="TYW218" s="348"/>
      <c r="TYX218" s="348"/>
      <c r="TYY218" s="348"/>
      <c r="TYZ218" s="348"/>
      <c r="TZA218" s="348"/>
      <c r="TZB218" s="348"/>
      <c r="TZC218" s="348"/>
      <c r="TZD218" s="348"/>
      <c r="TZE218" s="348"/>
      <c r="TZF218" s="348"/>
      <c r="TZG218" s="348"/>
      <c r="TZH218" s="348"/>
      <c r="TZI218" s="348"/>
      <c r="TZJ218" s="348"/>
      <c r="TZK218" s="348"/>
      <c r="TZL218" s="348"/>
      <c r="TZM218" s="348"/>
      <c r="TZN218" s="348"/>
      <c r="TZO218" s="348"/>
      <c r="TZP218" s="348"/>
      <c r="TZQ218" s="348"/>
      <c r="TZR218" s="348"/>
      <c r="TZS218" s="348"/>
      <c r="TZT218" s="348"/>
      <c r="TZU218" s="348"/>
      <c r="TZV218" s="348"/>
      <c r="TZW218" s="348"/>
      <c r="TZX218" s="348"/>
      <c r="TZY218" s="348"/>
      <c r="TZZ218" s="348"/>
      <c r="UAA218" s="348"/>
      <c r="UAB218" s="348"/>
      <c r="UAC218" s="348"/>
      <c r="UAD218" s="348"/>
      <c r="UAE218" s="348"/>
      <c r="UAF218" s="348"/>
      <c r="UAG218" s="348"/>
      <c r="UAH218" s="348"/>
      <c r="UAI218" s="348"/>
      <c r="UAJ218" s="348"/>
      <c r="UAK218" s="348"/>
      <c r="UAL218" s="348"/>
      <c r="UAM218" s="348"/>
      <c r="UAN218" s="348"/>
      <c r="UAO218" s="348"/>
      <c r="UAP218" s="348"/>
      <c r="UAQ218" s="348"/>
      <c r="UAR218" s="348"/>
      <c r="UAS218" s="348"/>
      <c r="UAT218" s="348"/>
      <c r="UAU218" s="348"/>
      <c r="UAV218" s="348"/>
      <c r="UAW218" s="348"/>
      <c r="UAX218" s="348"/>
      <c r="UAY218" s="348"/>
      <c r="UAZ218" s="348"/>
      <c r="UBA218" s="348"/>
      <c r="UBB218" s="348"/>
      <c r="UBC218" s="348"/>
      <c r="UBD218" s="348"/>
      <c r="UBE218" s="348"/>
      <c r="UBF218" s="348"/>
      <c r="UBG218" s="348"/>
      <c r="UBH218" s="348"/>
      <c r="UBI218" s="348"/>
      <c r="UBJ218" s="348"/>
      <c r="UBK218" s="348"/>
      <c r="UBL218" s="348"/>
      <c r="UBM218" s="348"/>
      <c r="UBN218" s="348"/>
      <c r="UBO218" s="348"/>
      <c r="UBP218" s="348"/>
      <c r="UBQ218" s="348"/>
      <c r="UBR218" s="348"/>
      <c r="UBS218" s="348"/>
      <c r="UBT218" s="348"/>
      <c r="UBU218" s="348"/>
      <c r="UBV218" s="348"/>
      <c r="UBW218" s="348"/>
      <c r="UBX218" s="348"/>
      <c r="UBY218" s="348"/>
      <c r="UBZ218" s="348"/>
      <c r="UCA218" s="348"/>
      <c r="UCB218" s="348"/>
      <c r="UCC218" s="348"/>
      <c r="UCD218" s="348"/>
      <c r="UCE218" s="348"/>
      <c r="UCF218" s="348"/>
      <c r="UCG218" s="348"/>
      <c r="UCH218" s="348"/>
      <c r="UCI218" s="348"/>
      <c r="UCJ218" s="348"/>
      <c r="UCK218" s="348"/>
      <c r="UCL218" s="348"/>
      <c r="UCM218" s="348"/>
      <c r="UCN218" s="348"/>
      <c r="UCO218" s="348"/>
      <c r="UCP218" s="348"/>
      <c r="UCQ218" s="348"/>
      <c r="UCR218" s="348"/>
      <c r="UCS218" s="348"/>
      <c r="UCT218" s="348"/>
      <c r="UCU218" s="348"/>
      <c r="UCV218" s="348"/>
      <c r="UCW218" s="348"/>
      <c r="UCX218" s="348"/>
      <c r="UCY218" s="348"/>
      <c r="UCZ218" s="348"/>
      <c r="UDA218" s="348"/>
      <c r="UDB218" s="348"/>
      <c r="UDC218" s="348"/>
      <c r="UDD218" s="348"/>
      <c r="UDE218" s="348"/>
      <c r="UDF218" s="348"/>
      <c r="UDG218" s="348"/>
      <c r="UDH218" s="348"/>
      <c r="UDI218" s="348"/>
      <c r="UDJ218" s="348"/>
      <c r="UDK218" s="348"/>
      <c r="UDL218" s="348"/>
      <c r="UDM218" s="348"/>
      <c r="UDN218" s="348"/>
      <c r="UDO218" s="348"/>
      <c r="UDP218" s="348"/>
      <c r="UDQ218" s="348"/>
      <c r="UDR218" s="348"/>
      <c r="UDS218" s="348"/>
      <c r="UDT218" s="348"/>
      <c r="UDU218" s="348"/>
      <c r="UDV218" s="348"/>
      <c r="UDW218" s="348"/>
      <c r="UDX218" s="348"/>
      <c r="UDY218" s="348"/>
      <c r="UDZ218" s="348"/>
      <c r="UEA218" s="348"/>
      <c r="UEB218" s="348"/>
      <c r="UEC218" s="348"/>
      <c r="UED218" s="348"/>
      <c r="UEE218" s="348"/>
      <c r="UEF218" s="348"/>
      <c r="UEG218" s="348"/>
      <c r="UEH218" s="348"/>
      <c r="UEI218" s="348"/>
      <c r="UEJ218" s="348"/>
      <c r="UEK218" s="348"/>
      <c r="UEL218" s="348"/>
      <c r="UEM218" s="348"/>
      <c r="UEN218" s="348"/>
      <c r="UEO218" s="348"/>
      <c r="UEP218" s="348"/>
      <c r="UEQ218" s="348"/>
      <c r="UER218" s="348"/>
      <c r="UES218" s="348"/>
      <c r="UET218" s="348"/>
      <c r="UEU218" s="348"/>
      <c r="UEV218" s="348"/>
      <c r="UEW218" s="348"/>
      <c r="UEX218" s="348"/>
      <c r="UEY218" s="348"/>
      <c r="UEZ218" s="348"/>
      <c r="UFA218" s="348"/>
      <c r="UFB218" s="348"/>
      <c r="UFC218" s="348"/>
      <c r="UFD218" s="348"/>
      <c r="UFE218" s="348"/>
      <c r="UFF218" s="348"/>
      <c r="UFG218" s="348"/>
      <c r="UFH218" s="348"/>
      <c r="UFI218" s="348"/>
      <c r="UFJ218" s="348"/>
      <c r="UFK218" s="348"/>
      <c r="UFL218" s="348"/>
      <c r="UFM218" s="348"/>
      <c r="UFN218" s="348"/>
      <c r="UFO218" s="348"/>
      <c r="UFP218" s="348"/>
      <c r="UFQ218" s="348"/>
      <c r="UFR218" s="348"/>
      <c r="UFS218" s="348"/>
      <c r="UFT218" s="348"/>
      <c r="UFU218" s="348"/>
      <c r="UFV218" s="348"/>
      <c r="UFW218" s="348"/>
      <c r="UFX218" s="348"/>
      <c r="UFY218" s="348"/>
      <c r="UFZ218" s="348"/>
      <c r="UGA218" s="348"/>
      <c r="UGB218" s="348"/>
      <c r="UGC218" s="348"/>
      <c r="UGD218" s="348"/>
      <c r="UGE218" s="348"/>
      <c r="UGF218" s="348"/>
      <c r="UGG218" s="348"/>
      <c r="UGH218" s="348"/>
      <c r="UGI218" s="348"/>
      <c r="UGJ218" s="348"/>
      <c r="UGK218" s="348"/>
      <c r="UGL218" s="348"/>
      <c r="UGM218" s="348"/>
      <c r="UGN218" s="348"/>
      <c r="UGO218" s="348"/>
      <c r="UGP218" s="348"/>
      <c r="UGQ218" s="348"/>
      <c r="UGR218" s="348"/>
      <c r="UGS218" s="348"/>
      <c r="UGT218" s="348"/>
      <c r="UGU218" s="348"/>
      <c r="UGV218" s="348"/>
      <c r="UGW218" s="348"/>
      <c r="UGX218" s="348"/>
      <c r="UGY218" s="348"/>
      <c r="UGZ218" s="348"/>
      <c r="UHA218" s="348"/>
      <c r="UHB218" s="348"/>
      <c r="UHC218" s="348"/>
      <c r="UHD218" s="348"/>
      <c r="UHE218" s="348"/>
      <c r="UHF218" s="348"/>
      <c r="UHG218" s="348"/>
      <c r="UHH218" s="348"/>
      <c r="UHI218" s="348"/>
      <c r="UHJ218" s="348"/>
      <c r="UHK218" s="348"/>
      <c r="UHL218" s="348"/>
      <c r="UHM218" s="348"/>
      <c r="UHN218" s="348"/>
      <c r="UHO218" s="348"/>
      <c r="UHP218" s="348"/>
      <c r="UHQ218" s="348"/>
      <c r="UHR218" s="348"/>
      <c r="UHS218" s="348"/>
      <c r="UHT218" s="348"/>
      <c r="UHU218" s="348"/>
      <c r="UHV218" s="348"/>
      <c r="UHW218" s="348"/>
      <c r="UHX218" s="348"/>
      <c r="UHY218" s="348"/>
      <c r="UHZ218" s="348"/>
      <c r="UIA218" s="348"/>
      <c r="UIB218" s="348"/>
      <c r="UIC218" s="348"/>
      <c r="UID218" s="348"/>
      <c r="UIE218" s="348"/>
      <c r="UIF218" s="348"/>
      <c r="UIG218" s="348"/>
      <c r="UIH218" s="348"/>
      <c r="UII218" s="348"/>
      <c r="UIJ218" s="348"/>
      <c r="UIK218" s="348"/>
      <c r="UIL218" s="348"/>
      <c r="UIM218" s="348"/>
      <c r="UIN218" s="348"/>
      <c r="UIO218" s="348"/>
      <c r="UIP218" s="348"/>
      <c r="UIQ218" s="348"/>
      <c r="UIR218" s="348"/>
      <c r="UIS218" s="348"/>
      <c r="UIT218" s="348"/>
      <c r="UIU218" s="348"/>
      <c r="UIV218" s="348"/>
      <c r="UIW218" s="348"/>
      <c r="UIX218" s="348"/>
      <c r="UIY218" s="348"/>
      <c r="UIZ218" s="348"/>
      <c r="UJA218" s="348"/>
      <c r="UJB218" s="348"/>
      <c r="UJC218" s="348"/>
      <c r="UJD218" s="348"/>
      <c r="UJE218" s="348"/>
      <c r="UJF218" s="348"/>
      <c r="UJG218" s="348"/>
      <c r="UJH218" s="348"/>
      <c r="UJI218" s="348"/>
      <c r="UJJ218" s="348"/>
      <c r="UJK218" s="348"/>
      <c r="UJL218" s="348"/>
      <c r="UJM218" s="348"/>
      <c r="UJN218" s="348"/>
      <c r="UJO218" s="348"/>
      <c r="UJP218" s="348"/>
      <c r="UJQ218" s="348"/>
      <c r="UJR218" s="348"/>
      <c r="UJS218" s="348"/>
      <c r="UJT218" s="348"/>
      <c r="UJU218" s="348"/>
      <c r="UJV218" s="348"/>
      <c r="UJW218" s="348"/>
      <c r="UJX218" s="348"/>
      <c r="UJY218" s="348"/>
      <c r="UJZ218" s="348"/>
      <c r="UKA218" s="348"/>
      <c r="UKB218" s="348"/>
      <c r="UKC218" s="348"/>
      <c r="UKD218" s="348"/>
      <c r="UKE218" s="348"/>
      <c r="UKF218" s="348"/>
      <c r="UKG218" s="348"/>
      <c r="UKH218" s="348"/>
      <c r="UKI218" s="348"/>
      <c r="UKJ218" s="348"/>
      <c r="UKK218" s="348"/>
      <c r="UKL218" s="348"/>
      <c r="UKM218" s="348"/>
      <c r="UKN218" s="348"/>
      <c r="UKO218" s="348"/>
      <c r="UKP218" s="348"/>
      <c r="UKQ218" s="348"/>
      <c r="UKR218" s="348"/>
      <c r="UKS218" s="348"/>
      <c r="UKT218" s="348"/>
      <c r="UKU218" s="348"/>
      <c r="UKV218" s="348"/>
      <c r="UKW218" s="348"/>
      <c r="UKX218" s="348"/>
      <c r="UKY218" s="348"/>
      <c r="UKZ218" s="348"/>
      <c r="ULA218" s="348"/>
      <c r="ULB218" s="348"/>
      <c r="ULC218" s="348"/>
      <c r="ULD218" s="348"/>
      <c r="ULE218" s="348"/>
      <c r="ULF218" s="348"/>
      <c r="ULG218" s="348"/>
      <c r="ULH218" s="348"/>
      <c r="ULI218" s="348"/>
      <c r="ULJ218" s="348"/>
      <c r="ULK218" s="348"/>
      <c r="ULL218" s="348"/>
      <c r="ULM218" s="348"/>
      <c r="ULN218" s="348"/>
      <c r="ULO218" s="348"/>
      <c r="ULP218" s="348"/>
      <c r="ULQ218" s="348"/>
      <c r="ULR218" s="348"/>
      <c r="ULS218" s="348"/>
      <c r="ULT218" s="348"/>
      <c r="ULU218" s="348"/>
      <c r="ULV218" s="348"/>
      <c r="ULW218" s="348"/>
      <c r="ULX218" s="348"/>
      <c r="ULY218" s="348"/>
      <c r="ULZ218" s="348"/>
      <c r="UMA218" s="348"/>
      <c r="UMB218" s="348"/>
      <c r="UMC218" s="348"/>
      <c r="UMD218" s="348"/>
      <c r="UME218" s="348"/>
      <c r="UMF218" s="348"/>
      <c r="UMG218" s="348"/>
      <c r="UMH218" s="348"/>
      <c r="UMI218" s="348"/>
      <c r="UMJ218" s="348"/>
      <c r="UMK218" s="348"/>
      <c r="UML218" s="348"/>
      <c r="UMM218" s="348"/>
      <c r="UMN218" s="348"/>
      <c r="UMO218" s="348"/>
      <c r="UMP218" s="348"/>
      <c r="UMQ218" s="348"/>
      <c r="UMR218" s="348"/>
      <c r="UMS218" s="348"/>
      <c r="UMT218" s="348"/>
      <c r="UMU218" s="348"/>
      <c r="UMV218" s="348"/>
      <c r="UMW218" s="348"/>
      <c r="UMX218" s="348"/>
      <c r="UMY218" s="348"/>
      <c r="UMZ218" s="348"/>
      <c r="UNA218" s="348"/>
      <c r="UNB218" s="348"/>
      <c r="UNC218" s="348"/>
      <c r="UND218" s="348"/>
      <c r="UNE218" s="348"/>
      <c r="UNF218" s="348"/>
      <c r="UNG218" s="348"/>
      <c r="UNH218" s="348"/>
      <c r="UNI218" s="348"/>
      <c r="UNJ218" s="348"/>
      <c r="UNK218" s="348"/>
      <c r="UNL218" s="348"/>
      <c r="UNM218" s="348"/>
      <c r="UNN218" s="348"/>
      <c r="UNO218" s="348"/>
      <c r="UNP218" s="348"/>
      <c r="UNQ218" s="348"/>
      <c r="UNR218" s="348"/>
      <c r="UNS218" s="348"/>
      <c r="UNT218" s="348"/>
      <c r="UNU218" s="348"/>
      <c r="UNV218" s="348"/>
      <c r="UNW218" s="348"/>
      <c r="UNX218" s="348"/>
      <c r="UNY218" s="348"/>
      <c r="UNZ218" s="348"/>
      <c r="UOA218" s="348"/>
      <c r="UOB218" s="348"/>
      <c r="UOC218" s="348"/>
      <c r="UOD218" s="348"/>
      <c r="UOE218" s="348"/>
      <c r="UOF218" s="348"/>
      <c r="UOG218" s="348"/>
      <c r="UOH218" s="348"/>
      <c r="UOI218" s="348"/>
      <c r="UOJ218" s="348"/>
      <c r="UOK218" s="348"/>
      <c r="UOL218" s="348"/>
      <c r="UOM218" s="348"/>
      <c r="UON218" s="348"/>
      <c r="UOO218" s="348"/>
      <c r="UOP218" s="348"/>
      <c r="UOQ218" s="348"/>
      <c r="UOR218" s="348"/>
      <c r="UOS218" s="348"/>
      <c r="UOT218" s="348"/>
      <c r="UOU218" s="348"/>
      <c r="UOV218" s="348"/>
      <c r="UOW218" s="348"/>
      <c r="UOX218" s="348"/>
      <c r="UOY218" s="348"/>
      <c r="UOZ218" s="348"/>
      <c r="UPA218" s="348"/>
      <c r="UPB218" s="348"/>
      <c r="UPC218" s="348"/>
      <c r="UPD218" s="348"/>
      <c r="UPE218" s="348"/>
      <c r="UPF218" s="348"/>
      <c r="UPG218" s="348"/>
      <c r="UPH218" s="348"/>
      <c r="UPI218" s="348"/>
      <c r="UPJ218" s="348"/>
      <c r="UPK218" s="348"/>
      <c r="UPL218" s="348"/>
      <c r="UPM218" s="348"/>
      <c r="UPN218" s="348"/>
      <c r="UPO218" s="348"/>
      <c r="UPP218" s="348"/>
      <c r="UPQ218" s="348"/>
      <c r="UPR218" s="348"/>
      <c r="UPS218" s="348"/>
      <c r="UPT218" s="348"/>
      <c r="UPU218" s="348"/>
      <c r="UPV218" s="348"/>
      <c r="UPW218" s="348"/>
      <c r="UPX218" s="348"/>
      <c r="UPY218" s="348"/>
      <c r="UPZ218" s="348"/>
      <c r="UQA218" s="348"/>
      <c r="UQB218" s="348"/>
      <c r="UQC218" s="348"/>
      <c r="UQD218" s="348"/>
      <c r="UQE218" s="348"/>
      <c r="UQF218" s="348"/>
      <c r="UQG218" s="348"/>
      <c r="UQH218" s="348"/>
      <c r="UQI218" s="348"/>
      <c r="UQJ218" s="348"/>
      <c r="UQK218" s="348"/>
      <c r="UQL218" s="348"/>
      <c r="UQM218" s="348"/>
      <c r="UQN218" s="348"/>
      <c r="UQO218" s="348"/>
      <c r="UQP218" s="348"/>
      <c r="UQQ218" s="348"/>
      <c r="UQR218" s="348"/>
      <c r="UQS218" s="348"/>
      <c r="UQT218" s="348"/>
      <c r="UQU218" s="348"/>
      <c r="UQV218" s="348"/>
      <c r="UQW218" s="348"/>
      <c r="UQX218" s="348"/>
      <c r="UQY218" s="348"/>
      <c r="UQZ218" s="348"/>
      <c r="URA218" s="348"/>
      <c r="URB218" s="348"/>
      <c r="URC218" s="348"/>
      <c r="URD218" s="348"/>
      <c r="URE218" s="348"/>
      <c r="URF218" s="348"/>
      <c r="URG218" s="348"/>
      <c r="URH218" s="348"/>
      <c r="URI218" s="348"/>
      <c r="URJ218" s="348"/>
      <c r="URK218" s="348"/>
      <c r="URL218" s="348"/>
      <c r="URM218" s="348"/>
      <c r="URN218" s="348"/>
      <c r="URO218" s="348"/>
      <c r="URP218" s="348"/>
      <c r="URQ218" s="348"/>
      <c r="URR218" s="348"/>
      <c r="URS218" s="348"/>
      <c r="URT218" s="348"/>
      <c r="URU218" s="348"/>
      <c r="URV218" s="348"/>
      <c r="URW218" s="348"/>
      <c r="URX218" s="348"/>
      <c r="URY218" s="348"/>
      <c r="URZ218" s="348"/>
      <c r="USA218" s="348"/>
      <c r="USB218" s="348"/>
      <c r="USC218" s="348"/>
      <c r="USD218" s="348"/>
      <c r="USE218" s="348"/>
      <c r="USF218" s="348"/>
      <c r="USG218" s="348"/>
      <c r="USH218" s="348"/>
      <c r="USI218" s="348"/>
      <c r="USJ218" s="348"/>
      <c r="USK218" s="348"/>
      <c r="USL218" s="348"/>
      <c r="USM218" s="348"/>
      <c r="USN218" s="348"/>
      <c r="USO218" s="348"/>
      <c r="USP218" s="348"/>
      <c r="USQ218" s="348"/>
      <c r="USR218" s="348"/>
      <c r="USS218" s="348"/>
      <c r="UST218" s="348"/>
      <c r="USU218" s="348"/>
      <c r="USV218" s="348"/>
      <c r="USW218" s="348"/>
      <c r="USX218" s="348"/>
      <c r="USY218" s="348"/>
      <c r="USZ218" s="348"/>
      <c r="UTA218" s="348"/>
      <c r="UTB218" s="348"/>
      <c r="UTC218" s="348"/>
      <c r="UTD218" s="348"/>
      <c r="UTE218" s="348"/>
      <c r="UTF218" s="348"/>
      <c r="UTG218" s="348"/>
      <c r="UTH218" s="348"/>
      <c r="UTI218" s="348"/>
      <c r="UTJ218" s="348"/>
      <c r="UTK218" s="348"/>
      <c r="UTL218" s="348"/>
      <c r="UTM218" s="348"/>
      <c r="UTN218" s="348"/>
      <c r="UTO218" s="348"/>
      <c r="UTP218" s="348"/>
      <c r="UTQ218" s="348"/>
      <c r="UTR218" s="348"/>
      <c r="UTS218" s="348"/>
      <c r="UTT218" s="348"/>
      <c r="UTU218" s="348"/>
      <c r="UTV218" s="348"/>
      <c r="UTW218" s="348"/>
      <c r="UTX218" s="348"/>
      <c r="UTY218" s="348"/>
      <c r="UTZ218" s="348"/>
      <c r="UUA218" s="348"/>
      <c r="UUB218" s="348"/>
      <c r="UUC218" s="348"/>
      <c r="UUD218" s="348"/>
      <c r="UUE218" s="348"/>
      <c r="UUF218" s="348"/>
      <c r="UUG218" s="348"/>
      <c r="UUH218" s="348"/>
      <c r="UUI218" s="348"/>
      <c r="UUJ218" s="348"/>
      <c r="UUK218" s="348"/>
      <c r="UUL218" s="348"/>
      <c r="UUM218" s="348"/>
      <c r="UUN218" s="348"/>
      <c r="UUO218" s="348"/>
      <c r="UUP218" s="348"/>
      <c r="UUQ218" s="348"/>
      <c r="UUR218" s="348"/>
      <c r="UUS218" s="348"/>
      <c r="UUT218" s="348"/>
      <c r="UUU218" s="348"/>
      <c r="UUV218" s="348"/>
      <c r="UUW218" s="348"/>
      <c r="UUX218" s="348"/>
      <c r="UUY218" s="348"/>
      <c r="UUZ218" s="348"/>
      <c r="UVA218" s="348"/>
      <c r="UVB218" s="348"/>
      <c r="UVC218" s="348"/>
      <c r="UVD218" s="348"/>
      <c r="UVE218" s="348"/>
      <c r="UVF218" s="348"/>
      <c r="UVG218" s="348"/>
      <c r="UVH218" s="348"/>
      <c r="UVI218" s="348"/>
      <c r="UVJ218" s="348"/>
      <c r="UVK218" s="348"/>
      <c r="UVL218" s="348"/>
      <c r="UVM218" s="348"/>
      <c r="UVN218" s="348"/>
      <c r="UVO218" s="348"/>
      <c r="UVP218" s="348"/>
      <c r="UVQ218" s="348"/>
      <c r="UVR218" s="348"/>
      <c r="UVS218" s="348"/>
      <c r="UVT218" s="348"/>
      <c r="UVU218" s="348"/>
      <c r="UVV218" s="348"/>
      <c r="UVW218" s="348"/>
      <c r="UVX218" s="348"/>
      <c r="UVY218" s="348"/>
      <c r="UVZ218" s="348"/>
      <c r="UWA218" s="348"/>
      <c r="UWB218" s="348"/>
      <c r="UWC218" s="348"/>
      <c r="UWD218" s="348"/>
      <c r="UWE218" s="348"/>
      <c r="UWF218" s="348"/>
      <c r="UWG218" s="348"/>
      <c r="UWH218" s="348"/>
      <c r="UWI218" s="348"/>
      <c r="UWJ218" s="348"/>
      <c r="UWK218" s="348"/>
      <c r="UWL218" s="348"/>
      <c r="UWM218" s="348"/>
      <c r="UWN218" s="348"/>
      <c r="UWO218" s="348"/>
      <c r="UWP218" s="348"/>
      <c r="UWQ218" s="348"/>
      <c r="UWR218" s="348"/>
      <c r="UWS218" s="348"/>
      <c r="UWT218" s="348"/>
      <c r="UWU218" s="348"/>
      <c r="UWV218" s="348"/>
      <c r="UWW218" s="348"/>
      <c r="UWX218" s="348"/>
      <c r="UWY218" s="348"/>
      <c r="UWZ218" s="348"/>
      <c r="UXA218" s="348"/>
      <c r="UXB218" s="348"/>
      <c r="UXC218" s="348"/>
      <c r="UXD218" s="348"/>
      <c r="UXE218" s="348"/>
      <c r="UXF218" s="348"/>
      <c r="UXG218" s="348"/>
      <c r="UXH218" s="348"/>
      <c r="UXI218" s="348"/>
      <c r="UXJ218" s="348"/>
      <c r="UXK218" s="348"/>
      <c r="UXL218" s="348"/>
      <c r="UXM218" s="348"/>
      <c r="UXN218" s="348"/>
      <c r="UXO218" s="348"/>
      <c r="UXP218" s="348"/>
      <c r="UXQ218" s="348"/>
      <c r="UXR218" s="348"/>
      <c r="UXS218" s="348"/>
      <c r="UXT218" s="348"/>
      <c r="UXU218" s="348"/>
      <c r="UXV218" s="348"/>
      <c r="UXW218" s="348"/>
      <c r="UXX218" s="348"/>
      <c r="UXY218" s="348"/>
      <c r="UXZ218" s="348"/>
      <c r="UYA218" s="348"/>
      <c r="UYB218" s="348"/>
      <c r="UYC218" s="348"/>
      <c r="UYD218" s="348"/>
      <c r="UYE218" s="348"/>
      <c r="UYF218" s="348"/>
      <c r="UYG218" s="348"/>
      <c r="UYH218" s="348"/>
      <c r="UYI218" s="348"/>
      <c r="UYJ218" s="348"/>
      <c r="UYK218" s="348"/>
      <c r="UYL218" s="348"/>
      <c r="UYM218" s="348"/>
      <c r="UYN218" s="348"/>
      <c r="UYO218" s="348"/>
      <c r="UYP218" s="348"/>
      <c r="UYQ218" s="348"/>
      <c r="UYR218" s="348"/>
      <c r="UYS218" s="348"/>
      <c r="UYT218" s="348"/>
      <c r="UYU218" s="348"/>
      <c r="UYV218" s="348"/>
      <c r="UYW218" s="348"/>
      <c r="UYX218" s="348"/>
      <c r="UYY218" s="348"/>
      <c r="UYZ218" s="348"/>
      <c r="UZA218" s="348"/>
      <c r="UZB218" s="348"/>
      <c r="UZC218" s="348"/>
      <c r="UZD218" s="348"/>
      <c r="UZE218" s="348"/>
      <c r="UZF218" s="348"/>
      <c r="UZG218" s="348"/>
      <c r="UZH218" s="348"/>
      <c r="UZI218" s="348"/>
      <c r="UZJ218" s="348"/>
      <c r="UZK218" s="348"/>
      <c r="UZL218" s="348"/>
      <c r="UZM218" s="348"/>
      <c r="UZN218" s="348"/>
      <c r="UZO218" s="348"/>
      <c r="UZP218" s="348"/>
      <c r="UZQ218" s="348"/>
      <c r="UZR218" s="348"/>
      <c r="UZS218" s="348"/>
      <c r="UZT218" s="348"/>
      <c r="UZU218" s="348"/>
      <c r="UZV218" s="348"/>
      <c r="UZW218" s="348"/>
      <c r="UZX218" s="348"/>
      <c r="UZY218" s="348"/>
      <c r="UZZ218" s="348"/>
      <c r="VAA218" s="348"/>
      <c r="VAB218" s="348"/>
      <c r="VAC218" s="348"/>
      <c r="VAD218" s="348"/>
      <c r="VAE218" s="348"/>
      <c r="VAF218" s="348"/>
      <c r="VAG218" s="348"/>
      <c r="VAH218" s="348"/>
      <c r="VAI218" s="348"/>
      <c r="VAJ218" s="348"/>
      <c r="VAK218" s="348"/>
      <c r="VAL218" s="348"/>
      <c r="VAM218" s="348"/>
      <c r="VAN218" s="348"/>
      <c r="VAO218" s="348"/>
      <c r="VAP218" s="348"/>
      <c r="VAQ218" s="348"/>
      <c r="VAR218" s="348"/>
      <c r="VAS218" s="348"/>
      <c r="VAT218" s="348"/>
      <c r="VAU218" s="348"/>
      <c r="VAV218" s="348"/>
      <c r="VAW218" s="348"/>
      <c r="VAX218" s="348"/>
      <c r="VAY218" s="348"/>
      <c r="VAZ218" s="348"/>
      <c r="VBA218" s="348"/>
      <c r="VBB218" s="348"/>
      <c r="VBC218" s="348"/>
      <c r="VBD218" s="348"/>
      <c r="VBE218" s="348"/>
      <c r="VBF218" s="348"/>
      <c r="VBG218" s="348"/>
      <c r="VBH218" s="348"/>
      <c r="VBI218" s="348"/>
      <c r="VBJ218" s="348"/>
      <c r="VBK218" s="348"/>
      <c r="VBL218" s="348"/>
      <c r="VBM218" s="348"/>
      <c r="VBN218" s="348"/>
      <c r="VBO218" s="348"/>
      <c r="VBP218" s="348"/>
      <c r="VBQ218" s="348"/>
      <c r="VBR218" s="348"/>
      <c r="VBS218" s="348"/>
      <c r="VBT218" s="348"/>
      <c r="VBU218" s="348"/>
      <c r="VBV218" s="348"/>
      <c r="VBW218" s="348"/>
      <c r="VBX218" s="348"/>
      <c r="VBY218" s="348"/>
      <c r="VBZ218" s="348"/>
      <c r="VCA218" s="348"/>
      <c r="VCB218" s="348"/>
      <c r="VCC218" s="348"/>
      <c r="VCD218" s="348"/>
      <c r="VCE218" s="348"/>
      <c r="VCF218" s="348"/>
      <c r="VCG218" s="348"/>
      <c r="VCH218" s="348"/>
      <c r="VCI218" s="348"/>
      <c r="VCJ218" s="348"/>
      <c r="VCK218" s="348"/>
      <c r="VCL218" s="348"/>
      <c r="VCM218" s="348"/>
      <c r="VCN218" s="348"/>
      <c r="VCO218" s="348"/>
      <c r="VCP218" s="348"/>
      <c r="VCQ218" s="348"/>
      <c r="VCR218" s="348"/>
      <c r="VCS218" s="348"/>
      <c r="VCT218" s="348"/>
      <c r="VCU218" s="348"/>
      <c r="VCV218" s="348"/>
      <c r="VCW218" s="348"/>
      <c r="VCX218" s="348"/>
      <c r="VCY218" s="348"/>
      <c r="VCZ218" s="348"/>
      <c r="VDA218" s="348"/>
      <c r="VDB218" s="348"/>
      <c r="VDC218" s="348"/>
      <c r="VDD218" s="348"/>
      <c r="VDE218" s="348"/>
      <c r="VDF218" s="348"/>
      <c r="VDG218" s="348"/>
      <c r="VDH218" s="348"/>
      <c r="VDI218" s="348"/>
      <c r="VDJ218" s="348"/>
      <c r="VDK218" s="348"/>
      <c r="VDL218" s="348"/>
      <c r="VDM218" s="348"/>
      <c r="VDN218" s="348"/>
      <c r="VDO218" s="348"/>
      <c r="VDP218" s="348"/>
      <c r="VDQ218" s="348"/>
      <c r="VDR218" s="348"/>
      <c r="VDS218" s="348"/>
      <c r="VDT218" s="348"/>
      <c r="VDU218" s="348"/>
      <c r="VDV218" s="348"/>
      <c r="VDW218" s="348"/>
      <c r="VDX218" s="348"/>
      <c r="VDY218" s="348"/>
      <c r="VDZ218" s="348"/>
      <c r="VEA218" s="348"/>
      <c r="VEB218" s="348"/>
      <c r="VEC218" s="348"/>
      <c r="VED218" s="348"/>
      <c r="VEE218" s="348"/>
      <c r="VEF218" s="348"/>
      <c r="VEG218" s="348"/>
      <c r="VEH218" s="348"/>
      <c r="VEI218" s="348"/>
      <c r="VEJ218" s="348"/>
      <c r="VEK218" s="348"/>
      <c r="VEL218" s="348"/>
      <c r="VEM218" s="348"/>
      <c r="VEN218" s="348"/>
      <c r="VEO218" s="348"/>
      <c r="VEP218" s="348"/>
      <c r="VEQ218" s="348"/>
      <c r="VER218" s="348"/>
      <c r="VES218" s="348"/>
      <c r="VET218" s="348"/>
      <c r="VEU218" s="348"/>
      <c r="VEV218" s="348"/>
      <c r="VEW218" s="348"/>
      <c r="VEX218" s="348"/>
      <c r="VEY218" s="348"/>
      <c r="VEZ218" s="348"/>
      <c r="VFA218" s="348"/>
      <c r="VFB218" s="348"/>
      <c r="VFC218" s="348"/>
      <c r="VFD218" s="348"/>
      <c r="VFE218" s="348"/>
      <c r="VFF218" s="348"/>
      <c r="VFG218" s="348"/>
      <c r="VFH218" s="348"/>
      <c r="VFI218" s="348"/>
      <c r="VFJ218" s="348"/>
      <c r="VFK218" s="348"/>
      <c r="VFL218" s="348"/>
      <c r="VFM218" s="348"/>
      <c r="VFN218" s="348"/>
      <c r="VFO218" s="348"/>
      <c r="VFP218" s="348"/>
      <c r="VFQ218" s="348"/>
      <c r="VFR218" s="348"/>
      <c r="VFS218" s="348"/>
      <c r="VFT218" s="348"/>
      <c r="VFU218" s="348"/>
      <c r="VFV218" s="348"/>
      <c r="VFW218" s="348"/>
      <c r="VFX218" s="348"/>
      <c r="VFY218" s="348"/>
      <c r="VFZ218" s="348"/>
      <c r="VGA218" s="348"/>
      <c r="VGB218" s="348"/>
      <c r="VGC218" s="348"/>
      <c r="VGD218" s="348"/>
      <c r="VGE218" s="348"/>
      <c r="VGF218" s="348"/>
      <c r="VGG218" s="348"/>
      <c r="VGH218" s="348"/>
      <c r="VGI218" s="348"/>
      <c r="VGJ218" s="348"/>
      <c r="VGK218" s="348"/>
      <c r="VGL218" s="348"/>
      <c r="VGM218" s="348"/>
      <c r="VGN218" s="348"/>
      <c r="VGO218" s="348"/>
      <c r="VGP218" s="348"/>
      <c r="VGQ218" s="348"/>
      <c r="VGR218" s="348"/>
      <c r="VGS218" s="348"/>
      <c r="VGT218" s="348"/>
      <c r="VGU218" s="348"/>
      <c r="VGV218" s="348"/>
      <c r="VGW218" s="348"/>
      <c r="VGX218" s="348"/>
      <c r="VGY218" s="348"/>
      <c r="VGZ218" s="348"/>
      <c r="VHA218" s="348"/>
      <c r="VHB218" s="348"/>
      <c r="VHC218" s="348"/>
      <c r="VHD218" s="348"/>
      <c r="VHE218" s="348"/>
      <c r="VHF218" s="348"/>
      <c r="VHG218" s="348"/>
      <c r="VHH218" s="348"/>
      <c r="VHI218" s="348"/>
      <c r="VHJ218" s="348"/>
      <c r="VHK218" s="348"/>
      <c r="VHL218" s="348"/>
      <c r="VHM218" s="348"/>
      <c r="VHN218" s="348"/>
      <c r="VHO218" s="348"/>
      <c r="VHP218" s="348"/>
      <c r="VHQ218" s="348"/>
      <c r="VHR218" s="348"/>
      <c r="VHS218" s="348"/>
      <c r="VHT218" s="348"/>
      <c r="VHU218" s="348"/>
      <c r="VHV218" s="348"/>
      <c r="VHW218" s="348"/>
      <c r="VHX218" s="348"/>
      <c r="VHY218" s="348"/>
      <c r="VHZ218" s="348"/>
      <c r="VIA218" s="348"/>
      <c r="VIB218" s="348"/>
      <c r="VIC218" s="348"/>
      <c r="VID218" s="348"/>
      <c r="VIE218" s="348"/>
      <c r="VIF218" s="348"/>
      <c r="VIG218" s="348"/>
      <c r="VIH218" s="348"/>
      <c r="VII218" s="348"/>
      <c r="VIJ218" s="348"/>
      <c r="VIK218" s="348"/>
      <c r="VIL218" s="348"/>
      <c r="VIM218" s="348"/>
      <c r="VIN218" s="348"/>
      <c r="VIO218" s="348"/>
      <c r="VIP218" s="348"/>
      <c r="VIQ218" s="348"/>
      <c r="VIR218" s="348"/>
      <c r="VIS218" s="348"/>
      <c r="VIT218" s="348"/>
      <c r="VIU218" s="348"/>
      <c r="VIV218" s="348"/>
      <c r="VIW218" s="348"/>
      <c r="VIX218" s="348"/>
      <c r="VIY218" s="348"/>
      <c r="VIZ218" s="348"/>
      <c r="VJA218" s="348"/>
      <c r="VJB218" s="348"/>
      <c r="VJC218" s="348"/>
      <c r="VJD218" s="348"/>
      <c r="VJE218" s="348"/>
      <c r="VJF218" s="348"/>
      <c r="VJG218" s="348"/>
      <c r="VJH218" s="348"/>
      <c r="VJI218" s="348"/>
      <c r="VJJ218" s="348"/>
      <c r="VJK218" s="348"/>
      <c r="VJL218" s="348"/>
      <c r="VJM218" s="348"/>
      <c r="VJN218" s="348"/>
      <c r="VJO218" s="348"/>
      <c r="VJP218" s="348"/>
      <c r="VJQ218" s="348"/>
      <c r="VJR218" s="348"/>
      <c r="VJS218" s="348"/>
      <c r="VJT218" s="348"/>
      <c r="VJU218" s="348"/>
      <c r="VJV218" s="348"/>
      <c r="VJW218" s="348"/>
      <c r="VJX218" s="348"/>
      <c r="VJY218" s="348"/>
      <c r="VJZ218" s="348"/>
      <c r="VKA218" s="348"/>
      <c r="VKB218" s="348"/>
      <c r="VKC218" s="348"/>
      <c r="VKD218" s="348"/>
      <c r="VKE218" s="348"/>
      <c r="VKF218" s="348"/>
      <c r="VKG218" s="348"/>
      <c r="VKH218" s="348"/>
      <c r="VKI218" s="348"/>
      <c r="VKJ218" s="348"/>
      <c r="VKK218" s="348"/>
      <c r="VKL218" s="348"/>
      <c r="VKM218" s="348"/>
      <c r="VKN218" s="348"/>
      <c r="VKO218" s="348"/>
      <c r="VKP218" s="348"/>
      <c r="VKQ218" s="348"/>
      <c r="VKR218" s="348"/>
      <c r="VKS218" s="348"/>
      <c r="VKT218" s="348"/>
      <c r="VKU218" s="348"/>
      <c r="VKV218" s="348"/>
      <c r="VKW218" s="348"/>
      <c r="VKX218" s="348"/>
      <c r="VKY218" s="348"/>
      <c r="VKZ218" s="348"/>
      <c r="VLA218" s="348"/>
      <c r="VLB218" s="348"/>
      <c r="VLC218" s="348"/>
      <c r="VLD218" s="348"/>
      <c r="VLE218" s="348"/>
      <c r="VLF218" s="348"/>
      <c r="VLG218" s="348"/>
      <c r="VLH218" s="348"/>
      <c r="VLI218" s="348"/>
      <c r="VLJ218" s="348"/>
      <c r="VLK218" s="348"/>
      <c r="VLL218" s="348"/>
      <c r="VLM218" s="348"/>
      <c r="VLN218" s="348"/>
      <c r="VLO218" s="348"/>
      <c r="VLP218" s="348"/>
      <c r="VLQ218" s="348"/>
      <c r="VLR218" s="348"/>
      <c r="VLS218" s="348"/>
      <c r="VLT218" s="348"/>
      <c r="VLU218" s="348"/>
      <c r="VLV218" s="348"/>
      <c r="VLW218" s="348"/>
      <c r="VLX218" s="348"/>
      <c r="VLY218" s="348"/>
      <c r="VLZ218" s="348"/>
      <c r="VMA218" s="348"/>
      <c r="VMB218" s="348"/>
      <c r="VMC218" s="348"/>
      <c r="VMD218" s="348"/>
      <c r="VME218" s="348"/>
      <c r="VMF218" s="348"/>
      <c r="VMG218" s="348"/>
      <c r="VMH218" s="348"/>
      <c r="VMI218" s="348"/>
      <c r="VMJ218" s="348"/>
      <c r="VMK218" s="348"/>
      <c r="VML218" s="348"/>
      <c r="VMM218" s="348"/>
      <c r="VMN218" s="348"/>
      <c r="VMO218" s="348"/>
      <c r="VMP218" s="348"/>
      <c r="VMQ218" s="348"/>
      <c r="VMR218" s="348"/>
      <c r="VMS218" s="348"/>
      <c r="VMT218" s="348"/>
      <c r="VMU218" s="348"/>
      <c r="VMV218" s="348"/>
      <c r="VMW218" s="348"/>
      <c r="VMX218" s="348"/>
      <c r="VMY218" s="348"/>
      <c r="VMZ218" s="348"/>
      <c r="VNA218" s="348"/>
      <c r="VNB218" s="348"/>
      <c r="VNC218" s="348"/>
      <c r="VND218" s="348"/>
      <c r="VNE218" s="348"/>
      <c r="VNF218" s="348"/>
      <c r="VNG218" s="348"/>
      <c r="VNH218" s="348"/>
      <c r="VNI218" s="348"/>
      <c r="VNJ218" s="348"/>
      <c r="VNK218" s="348"/>
      <c r="VNL218" s="348"/>
      <c r="VNM218" s="348"/>
      <c r="VNN218" s="348"/>
      <c r="VNO218" s="348"/>
      <c r="VNP218" s="348"/>
      <c r="VNQ218" s="348"/>
      <c r="VNR218" s="348"/>
      <c r="VNS218" s="348"/>
      <c r="VNT218" s="348"/>
      <c r="VNU218" s="348"/>
      <c r="VNV218" s="348"/>
      <c r="VNW218" s="348"/>
      <c r="VNX218" s="348"/>
      <c r="VNY218" s="348"/>
      <c r="VNZ218" s="348"/>
      <c r="VOA218" s="348"/>
      <c r="VOB218" s="348"/>
      <c r="VOC218" s="348"/>
      <c r="VOD218" s="348"/>
      <c r="VOE218" s="348"/>
      <c r="VOF218" s="348"/>
      <c r="VOG218" s="348"/>
      <c r="VOH218" s="348"/>
      <c r="VOI218" s="348"/>
      <c r="VOJ218" s="348"/>
      <c r="VOK218" s="348"/>
      <c r="VOL218" s="348"/>
      <c r="VOM218" s="348"/>
      <c r="VON218" s="348"/>
      <c r="VOO218" s="348"/>
      <c r="VOP218" s="348"/>
      <c r="VOQ218" s="348"/>
      <c r="VOR218" s="348"/>
      <c r="VOS218" s="348"/>
      <c r="VOT218" s="348"/>
      <c r="VOU218" s="348"/>
      <c r="VOV218" s="348"/>
      <c r="VOW218" s="348"/>
      <c r="VOX218" s="348"/>
      <c r="VOY218" s="348"/>
      <c r="VOZ218" s="348"/>
      <c r="VPA218" s="348"/>
      <c r="VPB218" s="348"/>
      <c r="VPC218" s="348"/>
      <c r="VPD218" s="348"/>
      <c r="VPE218" s="348"/>
      <c r="VPF218" s="348"/>
      <c r="VPG218" s="348"/>
      <c r="VPH218" s="348"/>
      <c r="VPI218" s="348"/>
      <c r="VPJ218" s="348"/>
      <c r="VPK218" s="348"/>
      <c r="VPL218" s="348"/>
      <c r="VPM218" s="348"/>
      <c r="VPN218" s="348"/>
      <c r="VPO218" s="348"/>
      <c r="VPP218" s="348"/>
      <c r="VPQ218" s="348"/>
      <c r="VPR218" s="348"/>
      <c r="VPS218" s="348"/>
      <c r="VPT218" s="348"/>
      <c r="VPU218" s="348"/>
      <c r="VPV218" s="348"/>
      <c r="VPW218" s="348"/>
      <c r="VPX218" s="348"/>
      <c r="VPY218" s="348"/>
      <c r="VPZ218" s="348"/>
      <c r="VQA218" s="348"/>
      <c r="VQB218" s="348"/>
      <c r="VQC218" s="348"/>
      <c r="VQD218" s="348"/>
      <c r="VQE218" s="348"/>
      <c r="VQF218" s="348"/>
      <c r="VQG218" s="348"/>
      <c r="VQH218" s="348"/>
      <c r="VQI218" s="348"/>
      <c r="VQJ218" s="348"/>
      <c r="VQK218" s="348"/>
      <c r="VQL218" s="348"/>
      <c r="VQM218" s="348"/>
      <c r="VQN218" s="348"/>
      <c r="VQO218" s="348"/>
      <c r="VQP218" s="348"/>
      <c r="VQQ218" s="348"/>
      <c r="VQR218" s="348"/>
      <c r="VQS218" s="348"/>
      <c r="VQT218" s="348"/>
      <c r="VQU218" s="348"/>
      <c r="VQV218" s="348"/>
      <c r="VQW218" s="348"/>
      <c r="VQX218" s="348"/>
      <c r="VQY218" s="348"/>
      <c r="VQZ218" s="348"/>
      <c r="VRA218" s="348"/>
      <c r="VRB218" s="348"/>
      <c r="VRC218" s="348"/>
      <c r="VRD218" s="348"/>
      <c r="VRE218" s="348"/>
      <c r="VRF218" s="348"/>
      <c r="VRG218" s="348"/>
      <c r="VRH218" s="348"/>
      <c r="VRI218" s="348"/>
      <c r="VRJ218" s="348"/>
      <c r="VRK218" s="348"/>
      <c r="VRL218" s="348"/>
      <c r="VRM218" s="348"/>
      <c r="VRN218" s="348"/>
      <c r="VRO218" s="348"/>
      <c r="VRP218" s="348"/>
      <c r="VRQ218" s="348"/>
      <c r="VRR218" s="348"/>
      <c r="VRS218" s="348"/>
      <c r="VRT218" s="348"/>
      <c r="VRU218" s="348"/>
      <c r="VRV218" s="348"/>
      <c r="VRW218" s="348"/>
      <c r="VRX218" s="348"/>
      <c r="VRY218" s="348"/>
      <c r="VRZ218" s="348"/>
      <c r="VSA218" s="348"/>
      <c r="VSB218" s="348"/>
      <c r="VSC218" s="348"/>
      <c r="VSD218" s="348"/>
      <c r="VSE218" s="348"/>
      <c r="VSF218" s="348"/>
      <c r="VSG218" s="348"/>
      <c r="VSH218" s="348"/>
      <c r="VSI218" s="348"/>
      <c r="VSJ218" s="348"/>
      <c r="VSK218" s="348"/>
      <c r="VSL218" s="348"/>
      <c r="VSM218" s="348"/>
      <c r="VSN218" s="348"/>
      <c r="VSO218" s="348"/>
      <c r="VSP218" s="348"/>
      <c r="VSQ218" s="348"/>
      <c r="VSR218" s="348"/>
      <c r="VSS218" s="348"/>
      <c r="VST218" s="348"/>
      <c r="VSU218" s="348"/>
      <c r="VSV218" s="348"/>
      <c r="VSW218" s="348"/>
      <c r="VSX218" s="348"/>
      <c r="VSY218" s="348"/>
      <c r="VSZ218" s="348"/>
      <c r="VTA218" s="348"/>
      <c r="VTB218" s="348"/>
      <c r="VTC218" s="348"/>
      <c r="VTD218" s="348"/>
      <c r="VTE218" s="348"/>
      <c r="VTF218" s="348"/>
      <c r="VTG218" s="348"/>
      <c r="VTH218" s="348"/>
      <c r="VTI218" s="348"/>
      <c r="VTJ218" s="348"/>
      <c r="VTK218" s="348"/>
      <c r="VTL218" s="348"/>
      <c r="VTM218" s="348"/>
      <c r="VTN218" s="348"/>
      <c r="VTO218" s="348"/>
      <c r="VTP218" s="348"/>
      <c r="VTQ218" s="348"/>
      <c r="VTR218" s="348"/>
      <c r="VTS218" s="348"/>
      <c r="VTT218" s="348"/>
      <c r="VTU218" s="348"/>
      <c r="VTV218" s="348"/>
      <c r="VTW218" s="348"/>
      <c r="VTX218" s="348"/>
      <c r="VTY218" s="348"/>
      <c r="VTZ218" s="348"/>
      <c r="VUA218" s="348"/>
      <c r="VUB218" s="348"/>
      <c r="VUC218" s="348"/>
      <c r="VUD218" s="348"/>
      <c r="VUE218" s="348"/>
      <c r="VUF218" s="348"/>
      <c r="VUG218" s="348"/>
      <c r="VUH218" s="348"/>
      <c r="VUI218" s="348"/>
      <c r="VUJ218" s="348"/>
      <c r="VUK218" s="348"/>
      <c r="VUL218" s="348"/>
      <c r="VUM218" s="348"/>
      <c r="VUN218" s="348"/>
      <c r="VUO218" s="348"/>
      <c r="VUP218" s="348"/>
      <c r="VUQ218" s="348"/>
      <c r="VUR218" s="348"/>
      <c r="VUS218" s="348"/>
      <c r="VUT218" s="348"/>
      <c r="VUU218" s="348"/>
      <c r="VUV218" s="348"/>
      <c r="VUW218" s="348"/>
      <c r="VUX218" s="348"/>
      <c r="VUY218" s="348"/>
      <c r="VUZ218" s="348"/>
      <c r="VVA218" s="348"/>
      <c r="VVB218" s="348"/>
      <c r="VVC218" s="348"/>
      <c r="VVD218" s="348"/>
      <c r="VVE218" s="348"/>
      <c r="VVF218" s="348"/>
      <c r="VVG218" s="348"/>
      <c r="VVH218" s="348"/>
      <c r="VVI218" s="348"/>
      <c r="VVJ218" s="348"/>
      <c r="VVK218" s="348"/>
      <c r="VVL218" s="348"/>
      <c r="VVM218" s="348"/>
      <c r="VVN218" s="348"/>
      <c r="VVO218" s="348"/>
      <c r="VVP218" s="348"/>
      <c r="VVQ218" s="348"/>
      <c r="VVR218" s="348"/>
      <c r="VVS218" s="348"/>
      <c r="VVT218" s="348"/>
      <c r="VVU218" s="348"/>
      <c r="VVV218" s="348"/>
      <c r="VVW218" s="348"/>
      <c r="VVX218" s="348"/>
      <c r="VVY218" s="348"/>
      <c r="VVZ218" s="348"/>
      <c r="VWA218" s="348"/>
      <c r="VWB218" s="348"/>
      <c r="VWC218" s="348"/>
      <c r="VWD218" s="348"/>
      <c r="VWE218" s="348"/>
      <c r="VWF218" s="348"/>
      <c r="VWG218" s="348"/>
      <c r="VWH218" s="348"/>
      <c r="VWI218" s="348"/>
      <c r="VWJ218" s="348"/>
      <c r="VWK218" s="348"/>
      <c r="VWL218" s="348"/>
      <c r="VWM218" s="348"/>
      <c r="VWN218" s="348"/>
      <c r="VWO218" s="348"/>
      <c r="VWP218" s="348"/>
      <c r="VWQ218" s="348"/>
      <c r="VWR218" s="348"/>
      <c r="VWS218" s="348"/>
      <c r="VWT218" s="348"/>
      <c r="VWU218" s="348"/>
      <c r="VWV218" s="348"/>
      <c r="VWW218" s="348"/>
      <c r="VWX218" s="348"/>
      <c r="VWY218" s="348"/>
      <c r="VWZ218" s="348"/>
      <c r="VXA218" s="348"/>
      <c r="VXB218" s="348"/>
      <c r="VXC218" s="348"/>
      <c r="VXD218" s="348"/>
      <c r="VXE218" s="348"/>
      <c r="VXF218" s="348"/>
      <c r="VXG218" s="348"/>
      <c r="VXH218" s="348"/>
      <c r="VXI218" s="348"/>
      <c r="VXJ218" s="348"/>
      <c r="VXK218" s="348"/>
      <c r="VXL218" s="348"/>
      <c r="VXM218" s="348"/>
      <c r="VXN218" s="348"/>
      <c r="VXO218" s="348"/>
      <c r="VXP218" s="348"/>
      <c r="VXQ218" s="348"/>
      <c r="VXR218" s="348"/>
      <c r="VXS218" s="348"/>
      <c r="VXT218" s="348"/>
      <c r="VXU218" s="348"/>
      <c r="VXV218" s="348"/>
      <c r="VXW218" s="348"/>
      <c r="VXX218" s="348"/>
      <c r="VXY218" s="348"/>
      <c r="VXZ218" s="348"/>
      <c r="VYA218" s="348"/>
      <c r="VYB218" s="348"/>
      <c r="VYC218" s="348"/>
      <c r="VYD218" s="348"/>
      <c r="VYE218" s="348"/>
      <c r="VYF218" s="348"/>
      <c r="VYG218" s="348"/>
      <c r="VYH218" s="348"/>
      <c r="VYI218" s="348"/>
      <c r="VYJ218" s="348"/>
      <c r="VYK218" s="348"/>
      <c r="VYL218" s="348"/>
      <c r="VYM218" s="348"/>
      <c r="VYN218" s="348"/>
      <c r="VYO218" s="348"/>
      <c r="VYP218" s="348"/>
      <c r="VYQ218" s="348"/>
      <c r="VYR218" s="348"/>
      <c r="VYS218" s="348"/>
      <c r="VYT218" s="348"/>
      <c r="VYU218" s="348"/>
      <c r="VYV218" s="348"/>
      <c r="VYW218" s="348"/>
      <c r="VYX218" s="348"/>
      <c r="VYY218" s="348"/>
      <c r="VYZ218" s="348"/>
      <c r="VZA218" s="348"/>
      <c r="VZB218" s="348"/>
      <c r="VZC218" s="348"/>
      <c r="VZD218" s="348"/>
      <c r="VZE218" s="348"/>
      <c r="VZF218" s="348"/>
      <c r="VZG218" s="348"/>
      <c r="VZH218" s="348"/>
      <c r="VZI218" s="348"/>
      <c r="VZJ218" s="348"/>
      <c r="VZK218" s="348"/>
      <c r="VZL218" s="348"/>
      <c r="VZM218" s="348"/>
      <c r="VZN218" s="348"/>
      <c r="VZO218" s="348"/>
      <c r="VZP218" s="348"/>
      <c r="VZQ218" s="348"/>
      <c r="VZR218" s="348"/>
      <c r="VZS218" s="348"/>
      <c r="VZT218" s="348"/>
      <c r="VZU218" s="348"/>
      <c r="VZV218" s="348"/>
      <c r="VZW218" s="348"/>
      <c r="VZX218" s="348"/>
      <c r="VZY218" s="348"/>
      <c r="VZZ218" s="348"/>
      <c r="WAA218" s="348"/>
      <c r="WAB218" s="348"/>
      <c r="WAC218" s="348"/>
      <c r="WAD218" s="348"/>
      <c r="WAE218" s="348"/>
      <c r="WAF218" s="348"/>
      <c r="WAG218" s="348"/>
      <c r="WAH218" s="348"/>
      <c r="WAI218" s="348"/>
      <c r="WAJ218" s="348"/>
      <c r="WAK218" s="348"/>
      <c r="WAL218" s="348"/>
      <c r="WAM218" s="348"/>
      <c r="WAN218" s="348"/>
      <c r="WAO218" s="348"/>
      <c r="WAP218" s="348"/>
      <c r="WAQ218" s="348"/>
      <c r="WAR218" s="348"/>
      <c r="WAS218" s="348"/>
      <c r="WAT218" s="348"/>
      <c r="WAU218" s="348"/>
      <c r="WAV218" s="348"/>
      <c r="WAW218" s="348"/>
      <c r="WAX218" s="348"/>
      <c r="WAY218" s="348"/>
      <c r="WAZ218" s="348"/>
      <c r="WBA218" s="348"/>
      <c r="WBB218" s="348"/>
      <c r="WBC218" s="348"/>
      <c r="WBD218" s="348"/>
      <c r="WBE218" s="348"/>
      <c r="WBF218" s="348"/>
      <c r="WBG218" s="348"/>
      <c r="WBH218" s="348"/>
      <c r="WBI218" s="348"/>
      <c r="WBJ218" s="348"/>
      <c r="WBK218" s="348"/>
      <c r="WBL218" s="348"/>
      <c r="WBM218" s="348"/>
      <c r="WBN218" s="348"/>
      <c r="WBO218" s="348"/>
      <c r="WBP218" s="348"/>
      <c r="WBQ218" s="348"/>
      <c r="WBR218" s="348"/>
      <c r="WBS218" s="348"/>
      <c r="WBT218" s="348"/>
      <c r="WBU218" s="348"/>
      <c r="WBV218" s="348"/>
      <c r="WBW218" s="348"/>
      <c r="WBX218" s="348"/>
      <c r="WBY218" s="348"/>
      <c r="WBZ218" s="348"/>
      <c r="WCA218" s="348"/>
      <c r="WCB218" s="348"/>
      <c r="WCC218" s="348"/>
      <c r="WCD218" s="348"/>
      <c r="WCE218" s="348"/>
      <c r="WCF218" s="348"/>
      <c r="WCG218" s="348"/>
      <c r="WCH218" s="348"/>
      <c r="WCI218" s="348"/>
      <c r="WCJ218" s="348"/>
      <c r="WCK218" s="348"/>
      <c r="WCL218" s="348"/>
      <c r="WCM218" s="348"/>
      <c r="WCN218" s="348"/>
      <c r="WCO218" s="348"/>
      <c r="WCP218" s="348"/>
      <c r="WCQ218" s="348"/>
      <c r="WCR218" s="348"/>
      <c r="WCS218" s="348"/>
      <c r="WCT218" s="348"/>
      <c r="WCU218" s="348"/>
      <c r="WCV218" s="348"/>
      <c r="WCW218" s="348"/>
      <c r="WCX218" s="348"/>
      <c r="WCY218" s="348"/>
      <c r="WCZ218" s="348"/>
      <c r="WDA218" s="348"/>
      <c r="WDB218" s="348"/>
      <c r="WDC218" s="348"/>
      <c r="WDD218" s="348"/>
      <c r="WDE218" s="348"/>
      <c r="WDF218" s="348"/>
      <c r="WDG218" s="348"/>
      <c r="WDH218" s="348"/>
      <c r="WDI218" s="348"/>
      <c r="WDJ218" s="348"/>
      <c r="WDK218" s="348"/>
      <c r="WDL218" s="348"/>
      <c r="WDM218" s="348"/>
      <c r="WDN218" s="348"/>
      <c r="WDO218" s="348"/>
      <c r="WDP218" s="348"/>
      <c r="WDQ218" s="348"/>
      <c r="WDR218" s="348"/>
      <c r="WDS218" s="348"/>
      <c r="WDT218" s="348"/>
      <c r="WDU218" s="348"/>
      <c r="WDV218" s="348"/>
      <c r="WDW218" s="348"/>
      <c r="WDX218" s="348"/>
      <c r="WDY218" s="348"/>
      <c r="WDZ218" s="348"/>
      <c r="WEA218" s="348"/>
      <c r="WEB218" s="348"/>
      <c r="WEC218" s="348"/>
      <c r="WED218" s="348"/>
      <c r="WEE218" s="348"/>
      <c r="WEF218" s="348"/>
      <c r="WEG218" s="348"/>
      <c r="WEH218" s="348"/>
      <c r="WEI218" s="348"/>
      <c r="WEJ218" s="348"/>
      <c r="WEK218" s="348"/>
      <c r="WEL218" s="348"/>
      <c r="WEM218" s="348"/>
      <c r="WEN218" s="348"/>
      <c r="WEO218" s="348"/>
      <c r="WEP218" s="348"/>
      <c r="WEQ218" s="348"/>
      <c r="WER218" s="348"/>
      <c r="WES218" s="348"/>
      <c r="WET218" s="348"/>
      <c r="WEU218" s="348"/>
      <c r="WEV218" s="348"/>
      <c r="WEW218" s="348"/>
      <c r="WEX218" s="348"/>
      <c r="WEY218" s="348"/>
      <c r="WEZ218" s="348"/>
      <c r="WFA218" s="348"/>
      <c r="WFB218" s="348"/>
      <c r="WFC218" s="348"/>
      <c r="WFD218" s="348"/>
      <c r="WFE218" s="348"/>
      <c r="WFF218" s="348"/>
      <c r="WFG218" s="348"/>
      <c r="WFH218" s="348"/>
      <c r="WFI218" s="348"/>
      <c r="WFJ218" s="348"/>
      <c r="WFK218" s="348"/>
      <c r="WFL218" s="348"/>
      <c r="WFM218" s="348"/>
      <c r="WFN218" s="348"/>
      <c r="WFO218" s="348"/>
      <c r="WFP218" s="348"/>
      <c r="WFQ218" s="348"/>
      <c r="WFR218" s="348"/>
      <c r="WFS218" s="348"/>
      <c r="WFT218" s="348"/>
      <c r="WFU218" s="348"/>
      <c r="WFV218" s="348"/>
      <c r="WFW218" s="348"/>
      <c r="WFX218" s="348"/>
      <c r="WFY218" s="348"/>
      <c r="WFZ218" s="348"/>
      <c r="WGA218" s="348"/>
      <c r="WGB218" s="348"/>
      <c r="WGC218" s="348"/>
      <c r="WGD218" s="348"/>
      <c r="WGE218" s="348"/>
      <c r="WGF218" s="348"/>
      <c r="WGG218" s="348"/>
      <c r="WGH218" s="348"/>
      <c r="WGI218" s="348"/>
      <c r="WGJ218" s="348"/>
      <c r="WGK218" s="348"/>
      <c r="WGL218" s="348"/>
      <c r="WGM218" s="348"/>
      <c r="WGN218" s="348"/>
      <c r="WGO218" s="348"/>
      <c r="WGP218" s="348"/>
      <c r="WGQ218" s="348"/>
      <c r="WGR218" s="348"/>
      <c r="WGS218" s="348"/>
      <c r="WGT218" s="348"/>
      <c r="WGU218" s="348"/>
      <c r="WGV218" s="348"/>
      <c r="WGW218" s="348"/>
      <c r="WGX218" s="348"/>
      <c r="WGY218" s="348"/>
      <c r="WGZ218" s="348"/>
      <c r="WHA218" s="348"/>
      <c r="WHB218" s="348"/>
      <c r="WHC218" s="348"/>
      <c r="WHD218" s="348"/>
      <c r="WHE218" s="348"/>
      <c r="WHF218" s="348"/>
      <c r="WHG218" s="348"/>
      <c r="WHH218" s="348"/>
      <c r="WHI218" s="348"/>
      <c r="WHJ218" s="348"/>
      <c r="WHK218" s="348"/>
      <c r="WHL218" s="348"/>
      <c r="WHM218" s="348"/>
      <c r="WHN218" s="348"/>
      <c r="WHO218" s="348"/>
      <c r="WHP218" s="348"/>
      <c r="WHQ218" s="348"/>
      <c r="WHR218" s="348"/>
      <c r="WHS218" s="348"/>
      <c r="WHT218" s="348"/>
      <c r="WHU218" s="348"/>
      <c r="WHV218" s="348"/>
      <c r="WHW218" s="348"/>
      <c r="WHX218" s="348"/>
      <c r="WHY218" s="348"/>
      <c r="WHZ218" s="348"/>
      <c r="WIA218" s="348"/>
      <c r="WIB218" s="348"/>
      <c r="WIC218" s="348"/>
      <c r="WID218" s="348"/>
      <c r="WIE218" s="348"/>
      <c r="WIF218" s="348"/>
      <c r="WIG218" s="348"/>
      <c r="WIH218" s="348"/>
      <c r="WII218" s="348"/>
      <c r="WIJ218" s="348"/>
      <c r="WIK218" s="348"/>
      <c r="WIL218" s="348"/>
      <c r="WIM218" s="348"/>
      <c r="WIN218" s="348"/>
      <c r="WIO218" s="348"/>
      <c r="WIP218" s="348"/>
      <c r="WIQ218" s="348"/>
      <c r="WIR218" s="348"/>
      <c r="WIS218" s="348"/>
      <c r="WIT218" s="348"/>
      <c r="WIU218" s="348"/>
      <c r="WIV218" s="348"/>
      <c r="WIW218" s="348"/>
      <c r="WIX218" s="348"/>
      <c r="WIY218" s="348"/>
      <c r="WIZ218" s="348"/>
      <c r="WJA218" s="348"/>
      <c r="WJB218" s="348"/>
      <c r="WJC218" s="348"/>
      <c r="WJD218" s="348"/>
      <c r="WJE218" s="348"/>
      <c r="WJF218" s="348"/>
      <c r="WJG218" s="348"/>
      <c r="WJH218" s="348"/>
      <c r="WJI218" s="348"/>
      <c r="WJJ218" s="348"/>
      <c r="WJK218" s="348"/>
      <c r="WJL218" s="348"/>
      <c r="WJM218" s="348"/>
      <c r="WJN218" s="348"/>
      <c r="WJO218" s="348"/>
      <c r="WJP218" s="348"/>
      <c r="WJQ218" s="348"/>
      <c r="WJR218" s="348"/>
      <c r="WJS218" s="348"/>
      <c r="WJT218" s="348"/>
      <c r="WJU218" s="348"/>
      <c r="WJV218" s="348"/>
      <c r="WJW218" s="348"/>
      <c r="WJX218" s="348"/>
      <c r="WJY218" s="348"/>
      <c r="WJZ218" s="348"/>
      <c r="WKA218" s="348"/>
      <c r="WKB218" s="348"/>
      <c r="WKC218" s="348"/>
      <c r="WKD218" s="348"/>
      <c r="WKE218" s="348"/>
      <c r="WKF218" s="348"/>
      <c r="WKG218" s="348"/>
      <c r="WKH218" s="348"/>
      <c r="WKI218" s="348"/>
      <c r="WKJ218" s="348"/>
      <c r="WKK218" s="348"/>
      <c r="WKL218" s="348"/>
      <c r="WKM218" s="348"/>
      <c r="WKN218" s="348"/>
      <c r="WKO218" s="348"/>
      <c r="WKP218" s="348"/>
      <c r="WKQ218" s="348"/>
      <c r="WKR218" s="348"/>
      <c r="WKS218" s="348"/>
      <c r="WKT218" s="348"/>
      <c r="WKU218" s="348"/>
      <c r="WKV218" s="348"/>
      <c r="WKW218" s="348"/>
      <c r="WKX218" s="348"/>
      <c r="WKY218" s="348"/>
      <c r="WKZ218" s="348"/>
      <c r="WLA218" s="348"/>
      <c r="WLB218" s="348"/>
      <c r="WLC218" s="348"/>
      <c r="WLD218" s="348"/>
      <c r="WLE218" s="348"/>
      <c r="WLF218" s="348"/>
      <c r="WLG218" s="348"/>
      <c r="WLH218" s="348"/>
      <c r="WLI218" s="348"/>
      <c r="WLJ218" s="348"/>
      <c r="WLK218" s="348"/>
      <c r="WLL218" s="348"/>
      <c r="WLM218" s="348"/>
      <c r="WLN218" s="348"/>
      <c r="WLO218" s="348"/>
      <c r="WLP218" s="348"/>
      <c r="WLQ218" s="348"/>
      <c r="WLR218" s="348"/>
      <c r="WLS218" s="348"/>
      <c r="WLT218" s="348"/>
      <c r="WLU218" s="348"/>
      <c r="WLV218" s="348"/>
      <c r="WLW218" s="348"/>
      <c r="WLX218" s="348"/>
      <c r="WLY218" s="348"/>
      <c r="WLZ218" s="348"/>
      <c r="WMA218" s="348"/>
      <c r="WMB218" s="348"/>
      <c r="WMC218" s="348"/>
      <c r="WMD218" s="348"/>
      <c r="WME218" s="348"/>
      <c r="WMF218" s="348"/>
      <c r="WMG218" s="348"/>
      <c r="WMH218" s="348"/>
      <c r="WMI218" s="348"/>
      <c r="WMJ218" s="348"/>
      <c r="WMK218" s="348"/>
      <c r="WML218" s="348"/>
      <c r="WMM218" s="348"/>
      <c r="WMN218" s="348"/>
      <c r="WMO218" s="348"/>
      <c r="WMP218" s="348"/>
      <c r="WMQ218" s="348"/>
      <c r="WMR218" s="348"/>
      <c r="WMS218" s="348"/>
      <c r="WMT218" s="348"/>
      <c r="WMU218" s="348"/>
      <c r="WMV218" s="348"/>
      <c r="WMW218" s="348"/>
      <c r="WMX218" s="348"/>
      <c r="WMY218" s="348"/>
      <c r="WMZ218" s="348"/>
      <c r="WNA218" s="348"/>
      <c r="WNB218" s="348"/>
      <c r="WNC218" s="348"/>
      <c r="WND218" s="348"/>
      <c r="WNE218" s="348"/>
      <c r="WNF218" s="348"/>
      <c r="WNG218" s="348"/>
      <c r="WNH218" s="348"/>
      <c r="WNI218" s="348"/>
      <c r="WNJ218" s="348"/>
      <c r="WNK218" s="348"/>
      <c r="WNL218" s="348"/>
      <c r="WNM218" s="348"/>
      <c r="WNN218" s="348"/>
      <c r="WNO218" s="348"/>
      <c r="WNP218" s="348"/>
      <c r="WNQ218" s="348"/>
      <c r="WNR218" s="348"/>
      <c r="WNS218" s="348"/>
      <c r="WNT218" s="348"/>
      <c r="WNU218" s="348"/>
      <c r="WNV218" s="348"/>
      <c r="WNW218" s="348"/>
      <c r="WNX218" s="348"/>
      <c r="WNY218" s="348"/>
      <c r="WNZ218" s="348"/>
      <c r="WOA218" s="348"/>
      <c r="WOB218" s="348"/>
      <c r="WOC218" s="348"/>
      <c r="WOD218" s="348"/>
      <c r="WOE218" s="348"/>
      <c r="WOF218" s="348"/>
      <c r="WOG218" s="348"/>
      <c r="WOH218" s="348"/>
      <c r="WOI218" s="348"/>
      <c r="WOJ218" s="348"/>
      <c r="WOK218" s="348"/>
      <c r="WOL218" s="348"/>
      <c r="WOM218" s="348"/>
      <c r="WON218" s="348"/>
      <c r="WOO218" s="348"/>
      <c r="WOP218" s="348"/>
      <c r="WOQ218" s="348"/>
      <c r="WOR218" s="348"/>
      <c r="WOS218" s="348"/>
      <c r="WOT218" s="348"/>
      <c r="WOU218" s="348"/>
      <c r="WOV218" s="348"/>
      <c r="WOW218" s="348"/>
      <c r="WOX218" s="348"/>
      <c r="WOY218" s="348"/>
      <c r="WOZ218" s="348"/>
      <c r="WPA218" s="348"/>
      <c r="WPB218" s="348"/>
      <c r="WPC218" s="348"/>
      <c r="WPD218" s="348"/>
      <c r="WPE218" s="348"/>
      <c r="WPF218" s="348"/>
      <c r="WPG218" s="348"/>
      <c r="WPH218" s="348"/>
      <c r="WPI218" s="348"/>
      <c r="WPJ218" s="348"/>
      <c r="WPK218" s="348"/>
      <c r="WPL218" s="348"/>
      <c r="WPM218" s="348"/>
      <c r="WPN218" s="348"/>
      <c r="WPO218" s="348"/>
      <c r="WPP218" s="348"/>
      <c r="WPQ218" s="348"/>
      <c r="WPR218" s="348"/>
      <c r="WPS218" s="348"/>
      <c r="WPT218" s="348"/>
      <c r="WPU218" s="348"/>
      <c r="WPV218" s="348"/>
      <c r="WPW218" s="348"/>
      <c r="WPX218" s="348"/>
      <c r="WPY218" s="348"/>
      <c r="WPZ218" s="348"/>
      <c r="WQA218" s="348"/>
      <c r="WQB218" s="348"/>
      <c r="WQC218" s="348"/>
      <c r="WQD218" s="348"/>
      <c r="WQE218" s="348"/>
      <c r="WQF218" s="348"/>
      <c r="WQG218" s="348"/>
      <c r="WQH218" s="348"/>
      <c r="WQI218" s="348"/>
      <c r="WQJ218" s="348"/>
      <c r="WQK218" s="348"/>
      <c r="WQL218" s="348"/>
      <c r="WQM218" s="348"/>
      <c r="WQN218" s="348"/>
      <c r="WQO218" s="348"/>
      <c r="WQP218" s="348"/>
      <c r="WQQ218" s="348"/>
      <c r="WQR218" s="348"/>
      <c r="WQS218" s="348"/>
      <c r="WQT218" s="348"/>
      <c r="WQU218" s="348"/>
      <c r="WQV218" s="348"/>
      <c r="WQW218" s="348"/>
      <c r="WQX218" s="348"/>
      <c r="WQY218" s="348"/>
      <c r="WQZ218" s="348"/>
      <c r="WRA218" s="348"/>
      <c r="WRB218" s="348"/>
      <c r="WRC218" s="348"/>
      <c r="WRD218" s="348"/>
      <c r="WRE218" s="348"/>
      <c r="WRF218" s="348"/>
      <c r="WRG218" s="348"/>
      <c r="WRH218" s="348"/>
      <c r="WRI218" s="348"/>
      <c r="WRJ218" s="348"/>
      <c r="WRK218" s="348"/>
      <c r="WRL218" s="348"/>
      <c r="WRM218" s="348"/>
      <c r="WRN218" s="348"/>
      <c r="WRO218" s="348"/>
      <c r="WRP218" s="348"/>
      <c r="WRQ218" s="348"/>
      <c r="WRR218" s="348"/>
      <c r="WRS218" s="348"/>
      <c r="WRT218" s="348"/>
      <c r="WRU218" s="348"/>
      <c r="WRV218" s="348"/>
      <c r="WRW218" s="348"/>
      <c r="WRX218" s="348"/>
      <c r="WRY218" s="348"/>
      <c r="WRZ218" s="348"/>
      <c r="WSA218" s="348"/>
      <c r="WSB218" s="348"/>
      <c r="WSC218" s="348"/>
      <c r="WSD218" s="348"/>
      <c r="WSE218" s="348"/>
      <c r="WSF218" s="348"/>
      <c r="WSG218" s="348"/>
      <c r="WSH218" s="348"/>
      <c r="WSI218" s="348"/>
      <c r="WSJ218" s="348"/>
      <c r="WSK218" s="348"/>
      <c r="WSL218" s="348"/>
      <c r="WSM218" s="348"/>
      <c r="WSN218" s="348"/>
      <c r="WSO218" s="348"/>
      <c r="WSP218" s="348"/>
      <c r="WSQ218" s="348"/>
      <c r="WSR218" s="348"/>
      <c r="WSS218" s="348"/>
      <c r="WST218" s="348"/>
      <c r="WSU218" s="348"/>
      <c r="WSV218" s="348"/>
      <c r="WSW218" s="348"/>
      <c r="WSX218" s="348"/>
      <c r="WSY218" s="348"/>
      <c r="WSZ218" s="348"/>
      <c r="WTA218" s="348"/>
      <c r="WTB218" s="348"/>
      <c r="WTC218" s="348"/>
      <c r="WTD218" s="348"/>
      <c r="WTE218" s="348"/>
      <c r="WTF218" s="348"/>
      <c r="WTG218" s="348"/>
      <c r="WTH218" s="348"/>
      <c r="WTI218" s="348"/>
      <c r="WTJ218" s="348"/>
      <c r="WTK218" s="348"/>
      <c r="WTL218" s="348"/>
      <c r="WTM218" s="348"/>
      <c r="WTN218" s="348"/>
      <c r="WTO218" s="348"/>
      <c r="WTP218" s="348"/>
      <c r="WTQ218" s="348"/>
      <c r="WTR218" s="348"/>
      <c r="WTS218" s="348"/>
      <c r="WTT218" s="348"/>
      <c r="WTU218" s="348"/>
      <c r="WTV218" s="348"/>
      <c r="WTW218" s="348"/>
      <c r="WTX218" s="348"/>
      <c r="WTY218" s="348"/>
      <c r="WTZ218" s="348"/>
      <c r="WUA218" s="348"/>
      <c r="WUB218" s="348"/>
      <c r="WUC218" s="348"/>
      <c r="WUD218" s="348"/>
      <c r="WUE218" s="348"/>
      <c r="WUF218" s="348"/>
      <c r="WUG218" s="348"/>
      <c r="WUH218" s="348"/>
      <c r="WUI218" s="348"/>
      <c r="WUJ218" s="348"/>
      <c r="WUK218" s="348"/>
      <c r="WUL218" s="348"/>
      <c r="WUM218" s="348"/>
      <c r="WUN218" s="348"/>
      <c r="WUO218" s="348"/>
      <c r="WUP218" s="348"/>
      <c r="WUQ218" s="348"/>
      <c r="WUR218" s="348"/>
      <c r="WUS218" s="348"/>
      <c r="WUT218" s="348"/>
      <c r="WUU218" s="348"/>
      <c r="WUV218" s="348"/>
      <c r="WUW218" s="348"/>
      <c r="WUX218" s="348"/>
      <c r="WUY218" s="348"/>
      <c r="WUZ218" s="348"/>
      <c r="WVA218" s="348"/>
      <c r="WVB218" s="348"/>
      <c r="WVC218" s="348"/>
      <c r="WVD218" s="348"/>
      <c r="WVE218" s="348"/>
      <c r="WVF218" s="348"/>
      <c r="WVG218" s="348"/>
      <c r="WVH218" s="348"/>
      <c r="WVI218" s="348"/>
      <c r="WVJ218" s="348"/>
      <c r="WVK218" s="348"/>
      <c r="WVL218" s="348"/>
      <c r="WVM218" s="348"/>
      <c r="WVN218" s="348"/>
      <c r="WVO218" s="348"/>
      <c r="WVP218" s="348"/>
      <c r="WVQ218" s="348"/>
      <c r="WVR218" s="348"/>
      <c r="WVS218" s="348"/>
      <c r="WVT218" s="348"/>
      <c r="WVU218" s="348"/>
      <c r="WVV218" s="348"/>
      <c r="WVW218" s="348"/>
      <c r="WVX218" s="348"/>
      <c r="WVY218" s="348"/>
      <c r="WVZ218" s="348"/>
      <c r="WWA218" s="348"/>
      <c r="WWB218" s="348"/>
      <c r="WWC218" s="348"/>
      <c r="WWD218" s="348"/>
      <c r="WWE218" s="348"/>
      <c r="WWF218" s="348"/>
      <c r="WWG218" s="348"/>
      <c r="WWH218" s="348"/>
      <c r="WWI218" s="348"/>
      <c r="WWJ218" s="348"/>
      <c r="WWK218" s="348"/>
      <c r="WWL218" s="348"/>
      <c r="WWM218" s="348"/>
      <c r="WWN218" s="348"/>
      <c r="WWO218" s="348"/>
      <c r="WWP218" s="348"/>
      <c r="WWQ218" s="348"/>
      <c r="WWR218" s="348"/>
      <c r="WWS218" s="348"/>
      <c r="WWT218" s="348"/>
      <c r="WWU218" s="348"/>
      <c r="WWV218" s="348"/>
      <c r="WWW218" s="348"/>
      <c r="WWX218" s="348"/>
      <c r="WWY218" s="348"/>
      <c r="WWZ218" s="348"/>
      <c r="WXA218" s="348"/>
      <c r="WXB218" s="348"/>
      <c r="WXC218" s="348"/>
      <c r="WXD218" s="348"/>
      <c r="WXE218" s="348"/>
      <c r="WXF218" s="348"/>
      <c r="WXG218" s="348"/>
      <c r="WXH218" s="348"/>
      <c r="WXI218" s="348"/>
      <c r="WXJ218" s="348"/>
      <c r="WXK218" s="348"/>
      <c r="WXL218" s="348"/>
      <c r="WXM218" s="348"/>
      <c r="WXN218" s="348"/>
      <c r="WXO218" s="348"/>
      <c r="WXP218" s="348"/>
      <c r="WXQ218" s="348"/>
      <c r="WXR218" s="348"/>
      <c r="WXS218" s="348"/>
      <c r="WXT218" s="348"/>
      <c r="WXU218" s="348"/>
      <c r="WXV218" s="348"/>
      <c r="WXW218" s="348"/>
      <c r="WXX218" s="348"/>
      <c r="WXY218" s="348"/>
      <c r="WXZ218" s="348"/>
      <c r="WYA218" s="348"/>
      <c r="WYB218" s="348"/>
      <c r="WYC218" s="348"/>
      <c r="WYD218" s="348"/>
      <c r="WYE218" s="348"/>
      <c r="WYF218" s="348"/>
      <c r="WYG218" s="348"/>
      <c r="WYH218" s="348"/>
      <c r="WYI218" s="348"/>
      <c r="WYJ218" s="348"/>
      <c r="WYK218" s="348"/>
      <c r="WYL218" s="348"/>
      <c r="WYM218" s="348"/>
      <c r="WYN218" s="348"/>
      <c r="WYO218" s="348"/>
      <c r="WYP218" s="348"/>
      <c r="WYQ218" s="348"/>
      <c r="WYR218" s="348"/>
      <c r="WYS218" s="348"/>
      <c r="WYT218" s="348"/>
      <c r="WYU218" s="348"/>
      <c r="WYV218" s="348"/>
      <c r="WYW218" s="348"/>
      <c r="WYX218" s="348"/>
      <c r="WYY218" s="348"/>
      <c r="WYZ218" s="348"/>
      <c r="WZA218" s="348"/>
      <c r="WZB218" s="348"/>
      <c r="WZC218" s="348"/>
      <c r="WZD218" s="348"/>
      <c r="WZE218" s="348"/>
      <c r="WZF218" s="348"/>
      <c r="WZG218" s="348"/>
      <c r="WZH218" s="348"/>
      <c r="WZI218" s="348"/>
      <c r="WZJ218" s="348"/>
      <c r="WZK218" s="348"/>
      <c r="WZL218" s="348"/>
      <c r="WZM218" s="348"/>
      <c r="WZN218" s="348"/>
      <c r="WZO218" s="348"/>
      <c r="WZP218" s="348"/>
      <c r="WZQ218" s="348"/>
      <c r="WZR218" s="348"/>
      <c r="WZS218" s="348"/>
      <c r="WZT218" s="348"/>
      <c r="WZU218" s="348"/>
      <c r="WZV218" s="348"/>
      <c r="WZW218" s="348"/>
      <c r="WZX218" s="348"/>
      <c r="WZY218" s="348"/>
      <c r="WZZ218" s="348"/>
      <c r="XAA218" s="348"/>
      <c r="XAB218" s="348"/>
      <c r="XAC218" s="348"/>
      <c r="XAD218" s="348"/>
      <c r="XAE218" s="348"/>
      <c r="XAF218" s="348"/>
      <c r="XAG218" s="348"/>
      <c r="XAH218" s="348"/>
      <c r="XAI218" s="348"/>
      <c r="XAJ218" s="348"/>
      <c r="XAK218" s="348"/>
      <c r="XAL218" s="348"/>
      <c r="XAM218" s="348"/>
      <c r="XAN218" s="348"/>
      <c r="XAO218" s="348"/>
      <c r="XAP218" s="348"/>
      <c r="XAQ218" s="348"/>
      <c r="XAR218" s="348"/>
      <c r="XAS218" s="348"/>
      <c r="XAT218" s="348"/>
      <c r="XAU218" s="348"/>
      <c r="XAV218" s="348"/>
      <c r="XAW218" s="348"/>
      <c r="XAX218" s="348"/>
      <c r="XAY218" s="348"/>
      <c r="XAZ218" s="348"/>
      <c r="XBA218" s="348"/>
      <c r="XBB218" s="348"/>
      <c r="XBC218" s="348"/>
      <c r="XBD218" s="348"/>
      <c r="XBE218" s="348"/>
      <c r="XBF218" s="348"/>
      <c r="XBG218" s="348"/>
      <c r="XBH218" s="348"/>
      <c r="XBI218" s="348"/>
      <c r="XBJ218" s="348"/>
      <c r="XBK218" s="348"/>
      <c r="XBL218" s="348"/>
      <c r="XBM218" s="348"/>
      <c r="XBN218" s="348"/>
      <c r="XBO218" s="348"/>
      <c r="XBP218" s="348"/>
      <c r="XBQ218" s="348"/>
      <c r="XBR218" s="348"/>
      <c r="XBS218" s="348"/>
      <c r="XBT218" s="348"/>
      <c r="XBU218" s="348"/>
      <c r="XBV218" s="348"/>
      <c r="XBW218" s="348"/>
      <c r="XBX218" s="348"/>
      <c r="XBY218" s="348"/>
      <c r="XBZ218" s="348"/>
      <c r="XCA218" s="348"/>
      <c r="XCB218" s="348"/>
      <c r="XCC218" s="348"/>
      <c r="XCD218" s="348"/>
      <c r="XCE218" s="348"/>
      <c r="XCF218" s="348"/>
      <c r="XCG218" s="348"/>
      <c r="XCH218" s="348"/>
      <c r="XCI218" s="348"/>
      <c r="XCJ218" s="348"/>
      <c r="XCK218" s="348"/>
      <c r="XCL218" s="348"/>
      <c r="XCM218" s="348"/>
      <c r="XCN218" s="348"/>
      <c r="XCO218" s="348"/>
      <c r="XCP218" s="348"/>
      <c r="XCQ218" s="348"/>
      <c r="XCR218" s="348"/>
      <c r="XCS218" s="348"/>
      <c r="XCT218" s="348"/>
      <c r="XCU218" s="348"/>
      <c r="XCV218" s="348"/>
      <c r="XCW218" s="348"/>
      <c r="XCX218" s="348"/>
      <c r="XCY218" s="348"/>
      <c r="XCZ218" s="348"/>
      <c r="XDA218" s="348"/>
      <c r="XDB218" s="348"/>
      <c r="XDC218" s="348"/>
      <c r="XDD218" s="348"/>
      <c r="XDE218" s="348"/>
      <c r="XDF218" s="348"/>
      <c r="XDG218" s="348"/>
      <c r="XDH218" s="348"/>
      <c r="XDI218" s="348"/>
      <c r="XDJ218" s="348"/>
      <c r="XDK218" s="348"/>
      <c r="XDL218" s="348"/>
      <c r="XDM218" s="348"/>
      <c r="XDN218" s="348"/>
      <c r="XDO218" s="348"/>
      <c r="XDP218" s="348"/>
      <c r="XDQ218" s="348"/>
      <c r="XDR218" s="348"/>
      <c r="XDS218" s="348"/>
      <c r="XDT218" s="348"/>
      <c r="XDU218" s="348"/>
      <c r="XDV218" s="348"/>
      <c r="XDW218" s="348"/>
      <c r="XDX218" s="348"/>
      <c r="XDY218" s="348"/>
      <c r="XDZ218" s="348"/>
      <c r="XEA218" s="348"/>
      <c r="XEB218" s="348"/>
      <c r="XEC218" s="348"/>
      <c r="XED218" s="348"/>
      <c r="XEE218" s="348"/>
      <c r="XEF218" s="348"/>
      <c r="XEG218" s="348"/>
      <c r="XEH218" s="348"/>
      <c r="XEI218" s="348"/>
      <c r="XEJ218" s="348"/>
      <c r="XEK218" s="348"/>
      <c r="XEL218" s="348"/>
      <c r="XEM218" s="348"/>
      <c r="XEN218" s="348"/>
      <c r="XEO218" s="348"/>
      <c r="XEP218" s="348"/>
      <c r="XEQ218" s="348"/>
      <c r="XER218" s="348"/>
      <c r="XES218" s="348"/>
      <c r="XET218" s="348"/>
      <c r="XEU218" s="348"/>
      <c r="XEV218" s="348"/>
      <c r="XEW218" s="348"/>
      <c r="XEX218" s="348"/>
      <c r="XEY218" s="348"/>
      <c r="XEZ218" s="348"/>
      <c r="XFA218" s="348"/>
      <c r="XFB218" s="348"/>
      <c r="XFC218" s="348"/>
      <c r="XFD218" s="348"/>
    </row>
    <row r="219" spans="1:16384" ht="15" x14ac:dyDescent="0.2">
      <c r="A219" s="58">
        <v>42290</v>
      </c>
      <c r="B219" s="76">
        <v>118.3</v>
      </c>
      <c r="C219" s="1">
        <v>159079624</v>
      </c>
      <c r="D219" s="348"/>
      <c r="E219" s="348"/>
      <c r="F219" s="348"/>
      <c r="G219" s="348"/>
      <c r="H219" s="348"/>
      <c r="I219" s="348"/>
      <c r="J219" s="348"/>
      <c r="K219" s="348"/>
      <c r="L219" s="348"/>
      <c r="M219" s="348"/>
      <c r="N219" s="348"/>
      <c r="O219" s="348"/>
      <c r="P219" s="348"/>
      <c r="Q219" s="348"/>
      <c r="R219" s="348"/>
      <c r="S219" s="348"/>
      <c r="T219" s="348"/>
      <c r="U219" s="348"/>
      <c r="V219" s="348"/>
      <c r="W219" s="348"/>
      <c r="X219" s="348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48"/>
      <c r="AJ219" s="348"/>
      <c r="AK219" s="348"/>
      <c r="AL219" s="348"/>
      <c r="AM219" s="348"/>
      <c r="AN219" s="348"/>
      <c r="AO219" s="348"/>
      <c r="AP219" s="348"/>
      <c r="AQ219" s="348"/>
      <c r="AR219" s="348"/>
      <c r="AS219" s="348"/>
      <c r="AT219" s="348"/>
      <c r="AU219" s="348"/>
      <c r="AV219" s="348"/>
      <c r="AW219" s="348"/>
      <c r="AX219" s="348"/>
      <c r="AY219" s="348"/>
      <c r="AZ219" s="348"/>
      <c r="BA219" s="348"/>
      <c r="BB219" s="348"/>
      <c r="BC219" s="348"/>
      <c r="BD219" s="348"/>
      <c r="BE219" s="348"/>
      <c r="BF219" s="348"/>
      <c r="BG219" s="348"/>
      <c r="BH219" s="348"/>
      <c r="BI219" s="348"/>
      <c r="BJ219" s="348"/>
      <c r="BK219" s="348"/>
      <c r="BL219" s="348"/>
      <c r="BM219" s="348"/>
      <c r="BN219" s="348"/>
      <c r="BO219" s="348"/>
      <c r="BP219" s="348"/>
      <c r="BQ219" s="348"/>
      <c r="BR219" s="348"/>
      <c r="BS219" s="348"/>
      <c r="BT219" s="348"/>
      <c r="BU219" s="348"/>
      <c r="BV219" s="348"/>
      <c r="BW219" s="348"/>
      <c r="BX219" s="348"/>
      <c r="BY219" s="348"/>
      <c r="BZ219" s="348"/>
      <c r="CA219" s="348"/>
      <c r="CB219" s="348"/>
      <c r="CC219" s="348"/>
      <c r="CD219" s="348"/>
      <c r="CE219" s="348"/>
      <c r="CF219" s="348"/>
      <c r="CG219" s="348"/>
      <c r="CH219" s="348"/>
      <c r="CI219" s="348"/>
      <c r="CJ219" s="348"/>
      <c r="CK219" s="348"/>
      <c r="CL219" s="348"/>
      <c r="CM219" s="348"/>
      <c r="CN219" s="348"/>
      <c r="CO219" s="348"/>
      <c r="CP219" s="348"/>
      <c r="CQ219" s="348"/>
      <c r="CR219" s="348"/>
      <c r="CS219" s="348"/>
      <c r="CT219" s="348"/>
      <c r="CU219" s="348"/>
      <c r="CV219" s="348"/>
      <c r="CW219" s="348"/>
      <c r="CX219" s="348"/>
      <c r="CY219" s="348"/>
      <c r="CZ219" s="348"/>
      <c r="DA219" s="348"/>
      <c r="DB219" s="348"/>
      <c r="DC219" s="348"/>
      <c r="DD219" s="348"/>
      <c r="DE219" s="348"/>
      <c r="DF219" s="348"/>
      <c r="DG219" s="348"/>
      <c r="DH219" s="348"/>
      <c r="DI219" s="348"/>
      <c r="DJ219" s="348"/>
      <c r="DK219" s="348"/>
      <c r="DL219" s="348"/>
      <c r="DM219" s="348"/>
      <c r="DN219" s="348"/>
      <c r="DO219" s="348"/>
      <c r="DP219" s="348"/>
      <c r="DQ219" s="348"/>
      <c r="DR219" s="348"/>
      <c r="DS219" s="348"/>
      <c r="DT219" s="348"/>
      <c r="DU219" s="348"/>
      <c r="DV219" s="348"/>
      <c r="DW219" s="348"/>
      <c r="DX219" s="348"/>
      <c r="DY219" s="348"/>
      <c r="DZ219" s="348"/>
      <c r="EA219" s="348"/>
      <c r="EB219" s="348"/>
      <c r="EC219" s="348"/>
      <c r="ED219" s="348"/>
      <c r="EE219" s="348"/>
      <c r="EF219" s="348"/>
      <c r="EG219" s="348"/>
      <c r="EH219" s="348"/>
      <c r="EI219" s="348"/>
      <c r="EJ219" s="348"/>
      <c r="EK219" s="348"/>
      <c r="EL219" s="348"/>
      <c r="EM219" s="348"/>
      <c r="EN219" s="348"/>
      <c r="EO219" s="348"/>
      <c r="EP219" s="348"/>
      <c r="EQ219" s="348"/>
      <c r="ER219" s="348"/>
      <c r="ES219" s="348"/>
      <c r="ET219" s="348"/>
      <c r="EU219" s="348"/>
      <c r="EV219" s="348"/>
      <c r="EW219" s="348"/>
      <c r="EX219" s="348"/>
      <c r="EY219" s="348"/>
      <c r="EZ219" s="348"/>
      <c r="FA219" s="348"/>
      <c r="FB219" s="348"/>
      <c r="FC219" s="348"/>
      <c r="FD219" s="348"/>
      <c r="FE219" s="348"/>
      <c r="FF219" s="348"/>
      <c r="FG219" s="348"/>
      <c r="FH219" s="348"/>
      <c r="FI219" s="348"/>
      <c r="FJ219" s="348"/>
      <c r="FK219" s="348"/>
      <c r="FL219" s="348"/>
      <c r="FM219" s="348"/>
      <c r="FN219" s="348"/>
      <c r="FO219" s="348"/>
      <c r="FP219" s="348"/>
      <c r="FQ219" s="348"/>
      <c r="FR219" s="348"/>
      <c r="FS219" s="348"/>
      <c r="FT219" s="348"/>
      <c r="FU219" s="348"/>
      <c r="FV219" s="348"/>
      <c r="FW219" s="348"/>
      <c r="FX219" s="348"/>
      <c r="FY219" s="348"/>
      <c r="FZ219" s="348"/>
      <c r="GA219" s="348"/>
      <c r="GB219" s="348"/>
      <c r="GC219" s="348"/>
      <c r="GD219" s="348"/>
      <c r="GE219" s="348"/>
      <c r="GF219" s="348"/>
      <c r="GG219" s="348"/>
      <c r="GH219" s="348"/>
      <c r="GI219" s="348"/>
      <c r="GJ219" s="348"/>
      <c r="GK219" s="348"/>
      <c r="GL219" s="348"/>
      <c r="GM219" s="348"/>
      <c r="GN219" s="348"/>
      <c r="GO219" s="348"/>
      <c r="GP219" s="348"/>
      <c r="GQ219" s="348"/>
      <c r="GR219" s="348"/>
      <c r="GS219" s="348"/>
      <c r="GT219" s="348"/>
      <c r="GU219" s="348"/>
      <c r="GV219" s="348"/>
      <c r="GW219" s="348"/>
      <c r="GX219" s="348"/>
      <c r="GY219" s="348"/>
      <c r="GZ219" s="348"/>
      <c r="HA219" s="348"/>
      <c r="HB219" s="348"/>
      <c r="HC219" s="348"/>
      <c r="HD219" s="348"/>
      <c r="HE219" s="348"/>
      <c r="HF219" s="348"/>
      <c r="HG219" s="348"/>
      <c r="HH219" s="348"/>
      <c r="HI219" s="348"/>
      <c r="HJ219" s="348"/>
      <c r="HK219" s="348"/>
      <c r="HL219" s="348"/>
      <c r="HM219" s="348"/>
      <c r="HN219" s="348"/>
      <c r="HO219" s="348"/>
      <c r="HP219" s="348"/>
      <c r="HQ219" s="348"/>
      <c r="HR219" s="348"/>
      <c r="HS219" s="348"/>
      <c r="HT219" s="348"/>
      <c r="HU219" s="348"/>
      <c r="HV219" s="348"/>
      <c r="HW219" s="348"/>
      <c r="HX219" s="348"/>
      <c r="HY219" s="348"/>
      <c r="HZ219" s="348"/>
      <c r="IA219" s="348"/>
      <c r="IB219" s="348"/>
      <c r="IC219" s="348"/>
      <c r="ID219" s="348"/>
      <c r="IE219" s="348"/>
      <c r="IF219" s="348"/>
      <c r="IG219" s="348"/>
      <c r="IH219" s="348"/>
      <c r="II219" s="348"/>
      <c r="IJ219" s="348"/>
      <c r="IK219" s="348"/>
      <c r="IL219" s="348"/>
      <c r="IM219" s="348"/>
      <c r="IN219" s="348"/>
      <c r="IO219" s="348"/>
      <c r="IP219" s="348"/>
      <c r="IQ219" s="348"/>
      <c r="IR219" s="348"/>
      <c r="IS219" s="348"/>
      <c r="IT219" s="348"/>
      <c r="IU219" s="348"/>
      <c r="IV219" s="348"/>
      <c r="IW219" s="348"/>
      <c r="IX219" s="348"/>
      <c r="IY219" s="348"/>
      <c r="IZ219" s="348"/>
      <c r="JA219" s="348"/>
      <c r="JB219" s="348"/>
      <c r="JC219" s="348"/>
      <c r="JD219" s="348"/>
      <c r="JE219" s="348"/>
      <c r="JF219" s="348"/>
      <c r="JG219" s="348"/>
      <c r="JH219" s="348"/>
      <c r="JI219" s="348"/>
      <c r="JJ219" s="348"/>
      <c r="JK219" s="348"/>
      <c r="JL219" s="348"/>
      <c r="JM219" s="348"/>
      <c r="JN219" s="348"/>
      <c r="JO219" s="348"/>
      <c r="JP219" s="348"/>
      <c r="JQ219" s="348"/>
      <c r="JR219" s="348"/>
      <c r="JS219" s="348"/>
      <c r="JT219" s="348"/>
      <c r="JU219" s="348"/>
      <c r="JV219" s="348"/>
      <c r="JW219" s="348"/>
      <c r="JX219" s="348"/>
      <c r="JY219" s="348"/>
      <c r="JZ219" s="348"/>
      <c r="KA219" s="348"/>
      <c r="KB219" s="348"/>
      <c r="KC219" s="348"/>
      <c r="KD219" s="348"/>
      <c r="KE219" s="348"/>
      <c r="KF219" s="348"/>
      <c r="KG219" s="348"/>
      <c r="KH219" s="348"/>
      <c r="KI219" s="348"/>
      <c r="KJ219" s="348"/>
      <c r="KK219" s="348"/>
      <c r="KL219" s="348"/>
      <c r="KM219" s="348"/>
      <c r="KN219" s="348"/>
      <c r="KO219" s="348"/>
      <c r="KP219" s="348"/>
      <c r="KQ219" s="348"/>
      <c r="KR219" s="348"/>
      <c r="KS219" s="348"/>
      <c r="KT219" s="348"/>
      <c r="KU219" s="348"/>
      <c r="KV219" s="348"/>
      <c r="KW219" s="348"/>
      <c r="KX219" s="348"/>
      <c r="KY219" s="348"/>
      <c r="KZ219" s="348"/>
      <c r="LA219" s="348"/>
      <c r="LB219" s="348"/>
      <c r="LC219" s="348"/>
      <c r="LD219" s="348"/>
      <c r="LE219" s="348"/>
      <c r="LF219" s="348"/>
      <c r="LG219" s="348"/>
      <c r="LH219" s="348"/>
      <c r="LI219" s="348"/>
      <c r="LJ219" s="348"/>
      <c r="LK219" s="348"/>
      <c r="LL219" s="348"/>
      <c r="LM219" s="348"/>
      <c r="LN219" s="348"/>
      <c r="LO219" s="348"/>
      <c r="LP219" s="348"/>
      <c r="LQ219" s="348"/>
      <c r="LR219" s="348"/>
      <c r="LS219" s="348"/>
      <c r="LT219" s="348"/>
      <c r="LU219" s="348"/>
      <c r="LV219" s="348"/>
      <c r="LW219" s="348"/>
      <c r="LX219" s="348"/>
      <c r="LY219" s="348"/>
      <c r="LZ219" s="348"/>
      <c r="MA219" s="348"/>
      <c r="MB219" s="348"/>
      <c r="MC219" s="348"/>
      <c r="MD219" s="348"/>
      <c r="ME219" s="348"/>
      <c r="MF219" s="348"/>
      <c r="MG219" s="348"/>
      <c r="MH219" s="348"/>
      <c r="MI219" s="348"/>
      <c r="MJ219" s="348"/>
      <c r="MK219" s="348"/>
      <c r="ML219" s="348"/>
      <c r="MM219" s="348"/>
      <c r="MN219" s="348"/>
      <c r="MO219" s="348"/>
      <c r="MP219" s="348"/>
      <c r="MQ219" s="348"/>
      <c r="MR219" s="348"/>
      <c r="MS219" s="348"/>
      <c r="MT219" s="348"/>
      <c r="MU219" s="348"/>
      <c r="MV219" s="348"/>
      <c r="MW219" s="348"/>
      <c r="MX219" s="348"/>
      <c r="MY219" s="348"/>
      <c r="MZ219" s="348"/>
      <c r="NA219" s="348"/>
      <c r="NB219" s="348"/>
      <c r="NC219" s="348"/>
      <c r="ND219" s="348"/>
      <c r="NE219" s="348"/>
      <c r="NF219" s="348"/>
      <c r="NG219" s="348"/>
      <c r="NH219" s="348"/>
      <c r="NI219" s="348"/>
      <c r="NJ219" s="348"/>
      <c r="NK219" s="348"/>
      <c r="NL219" s="348"/>
      <c r="NM219" s="348"/>
      <c r="NN219" s="348"/>
      <c r="NO219" s="348"/>
      <c r="NP219" s="348"/>
      <c r="NQ219" s="348"/>
      <c r="NR219" s="348"/>
      <c r="NS219" s="348"/>
      <c r="NT219" s="348"/>
      <c r="NU219" s="348"/>
      <c r="NV219" s="348"/>
      <c r="NW219" s="348"/>
      <c r="NX219" s="348"/>
      <c r="NY219" s="348"/>
      <c r="NZ219" s="348"/>
      <c r="OA219" s="348"/>
      <c r="OB219" s="348"/>
      <c r="OC219" s="348"/>
      <c r="OD219" s="348"/>
      <c r="OE219" s="348"/>
      <c r="OF219" s="348"/>
      <c r="OG219" s="348"/>
      <c r="OH219" s="348"/>
      <c r="OI219" s="348"/>
      <c r="OJ219" s="348"/>
      <c r="OK219" s="348"/>
      <c r="OL219" s="348"/>
      <c r="OM219" s="348"/>
      <c r="ON219" s="348"/>
      <c r="OO219" s="348"/>
      <c r="OP219" s="348"/>
      <c r="OQ219" s="348"/>
      <c r="OR219" s="348"/>
      <c r="OS219" s="348"/>
      <c r="OT219" s="348"/>
      <c r="OU219" s="348"/>
      <c r="OV219" s="348"/>
      <c r="OW219" s="348"/>
      <c r="OX219" s="348"/>
      <c r="OY219" s="348"/>
      <c r="OZ219" s="348"/>
      <c r="PA219" s="348"/>
      <c r="PB219" s="348"/>
      <c r="PC219" s="348"/>
      <c r="PD219" s="348"/>
      <c r="PE219" s="348"/>
      <c r="PF219" s="348"/>
      <c r="PG219" s="348"/>
      <c r="PH219" s="348"/>
      <c r="PI219" s="348"/>
      <c r="PJ219" s="348"/>
      <c r="PK219" s="348"/>
      <c r="PL219" s="348"/>
      <c r="PM219" s="348"/>
      <c r="PN219" s="348"/>
      <c r="PO219" s="348"/>
      <c r="PP219" s="348"/>
      <c r="PQ219" s="348"/>
      <c r="PR219" s="348"/>
      <c r="PS219" s="348"/>
      <c r="PT219" s="348"/>
      <c r="PU219" s="348"/>
      <c r="PV219" s="348"/>
      <c r="PW219" s="348"/>
      <c r="PX219" s="348"/>
      <c r="PY219" s="348"/>
      <c r="PZ219" s="348"/>
      <c r="QA219" s="348"/>
      <c r="QB219" s="348"/>
      <c r="QC219" s="348"/>
      <c r="QD219" s="348"/>
      <c r="QE219" s="348"/>
      <c r="QF219" s="348"/>
      <c r="QG219" s="348"/>
      <c r="QH219" s="348"/>
      <c r="QI219" s="348"/>
      <c r="QJ219" s="348"/>
      <c r="QK219" s="348"/>
      <c r="QL219" s="348"/>
      <c r="QM219" s="348"/>
      <c r="QN219" s="348"/>
      <c r="QO219" s="348"/>
      <c r="QP219" s="348"/>
      <c r="QQ219" s="348"/>
      <c r="QR219" s="348"/>
      <c r="QS219" s="348"/>
      <c r="QT219" s="348"/>
      <c r="QU219" s="348"/>
      <c r="QV219" s="348"/>
      <c r="QW219" s="348"/>
      <c r="QX219" s="348"/>
      <c r="QY219" s="348"/>
      <c r="QZ219" s="348"/>
      <c r="RA219" s="348"/>
      <c r="RB219" s="348"/>
      <c r="RC219" s="348"/>
      <c r="RD219" s="348"/>
      <c r="RE219" s="348"/>
      <c r="RF219" s="348"/>
      <c r="RG219" s="348"/>
      <c r="RH219" s="348"/>
      <c r="RI219" s="348"/>
      <c r="RJ219" s="348"/>
      <c r="RK219" s="348"/>
      <c r="RL219" s="348"/>
      <c r="RM219" s="348"/>
      <c r="RN219" s="348"/>
      <c r="RO219" s="348"/>
      <c r="RP219" s="348"/>
      <c r="RQ219" s="348"/>
      <c r="RR219" s="348"/>
      <c r="RS219" s="348"/>
      <c r="RT219" s="348"/>
      <c r="RU219" s="348"/>
      <c r="RV219" s="348"/>
      <c r="RW219" s="348"/>
      <c r="RX219" s="348"/>
      <c r="RY219" s="348"/>
      <c r="RZ219" s="348"/>
      <c r="SA219" s="348"/>
      <c r="SB219" s="348"/>
      <c r="SC219" s="348"/>
      <c r="SD219" s="348"/>
      <c r="SE219" s="348"/>
      <c r="SF219" s="348"/>
      <c r="SG219" s="348"/>
      <c r="SH219" s="348"/>
      <c r="SI219" s="348"/>
      <c r="SJ219" s="348"/>
      <c r="SK219" s="348"/>
      <c r="SL219" s="348"/>
      <c r="SM219" s="348"/>
      <c r="SN219" s="348"/>
      <c r="SO219" s="348"/>
      <c r="SP219" s="348"/>
      <c r="SQ219" s="348"/>
      <c r="SR219" s="348"/>
      <c r="SS219" s="348"/>
      <c r="ST219" s="348"/>
      <c r="SU219" s="348"/>
      <c r="SV219" s="348"/>
      <c r="SW219" s="348"/>
      <c r="SX219" s="348"/>
      <c r="SY219" s="348"/>
      <c r="SZ219" s="348"/>
      <c r="TA219" s="348"/>
      <c r="TB219" s="348"/>
      <c r="TC219" s="348"/>
      <c r="TD219" s="348"/>
      <c r="TE219" s="348"/>
      <c r="TF219" s="348"/>
      <c r="TG219" s="348"/>
      <c r="TH219" s="348"/>
      <c r="TI219" s="348"/>
      <c r="TJ219" s="348"/>
      <c r="TK219" s="348"/>
      <c r="TL219" s="348"/>
      <c r="TM219" s="348"/>
      <c r="TN219" s="348"/>
      <c r="TO219" s="348"/>
      <c r="TP219" s="348"/>
      <c r="TQ219" s="348"/>
      <c r="TR219" s="348"/>
      <c r="TS219" s="348"/>
      <c r="TT219" s="348"/>
      <c r="TU219" s="348"/>
      <c r="TV219" s="348"/>
      <c r="TW219" s="348"/>
      <c r="TX219" s="348"/>
      <c r="TY219" s="348"/>
      <c r="TZ219" s="348"/>
      <c r="UA219" s="348"/>
      <c r="UB219" s="348"/>
      <c r="UC219" s="348"/>
      <c r="UD219" s="348"/>
      <c r="UE219" s="348"/>
      <c r="UF219" s="348"/>
      <c r="UG219" s="348"/>
      <c r="UH219" s="348"/>
      <c r="UI219" s="348"/>
      <c r="UJ219" s="348"/>
      <c r="UK219" s="348"/>
      <c r="UL219" s="348"/>
      <c r="UM219" s="348"/>
      <c r="UN219" s="348"/>
      <c r="UO219" s="348"/>
      <c r="UP219" s="348"/>
      <c r="UQ219" s="348"/>
      <c r="UR219" s="348"/>
      <c r="US219" s="348"/>
      <c r="UT219" s="348"/>
      <c r="UU219" s="348"/>
      <c r="UV219" s="348"/>
      <c r="UW219" s="348"/>
      <c r="UX219" s="348"/>
      <c r="UY219" s="348"/>
      <c r="UZ219" s="348"/>
      <c r="VA219" s="348"/>
      <c r="VB219" s="348"/>
      <c r="VC219" s="348"/>
      <c r="VD219" s="348"/>
      <c r="VE219" s="348"/>
      <c r="VF219" s="348"/>
      <c r="VG219" s="348"/>
      <c r="VH219" s="348"/>
      <c r="VI219" s="348"/>
      <c r="VJ219" s="348"/>
      <c r="VK219" s="348"/>
      <c r="VL219" s="348"/>
      <c r="VM219" s="348"/>
      <c r="VN219" s="348"/>
      <c r="VO219" s="348"/>
      <c r="VP219" s="348"/>
      <c r="VQ219" s="348"/>
      <c r="VR219" s="348"/>
      <c r="VS219" s="348"/>
      <c r="VT219" s="348"/>
      <c r="VU219" s="348"/>
      <c r="VV219" s="348"/>
      <c r="VW219" s="348"/>
      <c r="VX219" s="348"/>
      <c r="VY219" s="348"/>
      <c r="VZ219" s="348"/>
      <c r="WA219" s="348"/>
      <c r="WB219" s="348"/>
      <c r="WC219" s="348"/>
      <c r="WD219" s="348"/>
      <c r="WE219" s="348"/>
      <c r="WF219" s="348"/>
      <c r="WG219" s="348"/>
      <c r="WH219" s="348"/>
      <c r="WI219" s="348"/>
      <c r="WJ219" s="348"/>
      <c r="WK219" s="348"/>
      <c r="WL219" s="348"/>
      <c r="WM219" s="348"/>
      <c r="WN219" s="348"/>
      <c r="WO219" s="348"/>
      <c r="WP219" s="348"/>
      <c r="WQ219" s="348"/>
      <c r="WR219" s="348"/>
      <c r="WS219" s="348"/>
      <c r="WT219" s="348"/>
      <c r="WU219" s="348"/>
      <c r="WV219" s="348"/>
      <c r="WW219" s="348"/>
      <c r="WX219" s="348"/>
      <c r="WY219" s="348"/>
      <c r="WZ219" s="348"/>
      <c r="XA219" s="348"/>
      <c r="XB219" s="348"/>
      <c r="XC219" s="348"/>
      <c r="XD219" s="348"/>
      <c r="XE219" s="348"/>
      <c r="XF219" s="348"/>
      <c r="XG219" s="348"/>
      <c r="XH219" s="348"/>
      <c r="XI219" s="348"/>
      <c r="XJ219" s="348"/>
      <c r="XK219" s="348"/>
      <c r="XL219" s="348"/>
      <c r="XM219" s="348"/>
      <c r="XN219" s="348"/>
      <c r="XO219" s="348"/>
      <c r="XP219" s="348"/>
      <c r="XQ219" s="348"/>
      <c r="XR219" s="348"/>
      <c r="XS219" s="348"/>
      <c r="XT219" s="348"/>
      <c r="XU219" s="348"/>
      <c r="XV219" s="348"/>
      <c r="XW219" s="348"/>
      <c r="XX219" s="348"/>
      <c r="XY219" s="348"/>
      <c r="XZ219" s="348"/>
      <c r="YA219" s="348"/>
      <c r="YB219" s="348"/>
      <c r="YC219" s="348"/>
      <c r="YD219" s="348"/>
      <c r="YE219" s="348"/>
      <c r="YF219" s="348"/>
      <c r="YG219" s="348"/>
      <c r="YH219" s="348"/>
      <c r="YI219" s="348"/>
      <c r="YJ219" s="348"/>
      <c r="YK219" s="348"/>
      <c r="YL219" s="348"/>
      <c r="YM219" s="348"/>
      <c r="YN219" s="348"/>
      <c r="YO219" s="348"/>
      <c r="YP219" s="348"/>
      <c r="YQ219" s="348"/>
      <c r="YR219" s="348"/>
      <c r="YS219" s="348"/>
      <c r="YT219" s="348"/>
      <c r="YU219" s="348"/>
      <c r="YV219" s="348"/>
      <c r="YW219" s="348"/>
      <c r="YX219" s="348"/>
      <c r="YY219" s="348"/>
      <c r="YZ219" s="348"/>
      <c r="ZA219" s="348"/>
      <c r="ZB219" s="348"/>
      <c r="ZC219" s="348"/>
      <c r="ZD219" s="348"/>
      <c r="ZE219" s="348"/>
      <c r="ZF219" s="348"/>
      <c r="ZG219" s="348"/>
      <c r="ZH219" s="348"/>
      <c r="ZI219" s="348"/>
      <c r="ZJ219" s="348"/>
      <c r="ZK219" s="348"/>
      <c r="ZL219" s="348"/>
      <c r="ZM219" s="348"/>
      <c r="ZN219" s="348"/>
      <c r="ZO219" s="348"/>
      <c r="ZP219" s="348"/>
      <c r="ZQ219" s="348"/>
      <c r="ZR219" s="348"/>
      <c r="ZS219" s="348"/>
      <c r="ZT219" s="348"/>
      <c r="ZU219" s="348"/>
      <c r="ZV219" s="348"/>
      <c r="ZW219" s="348"/>
      <c r="ZX219" s="348"/>
      <c r="ZY219" s="348"/>
      <c r="ZZ219" s="348"/>
      <c r="AAA219" s="348"/>
      <c r="AAB219" s="348"/>
      <c r="AAC219" s="348"/>
      <c r="AAD219" s="348"/>
      <c r="AAE219" s="348"/>
      <c r="AAF219" s="348"/>
      <c r="AAG219" s="348"/>
      <c r="AAH219" s="348"/>
      <c r="AAI219" s="348"/>
      <c r="AAJ219" s="348"/>
      <c r="AAK219" s="348"/>
      <c r="AAL219" s="348"/>
      <c r="AAM219" s="348"/>
      <c r="AAN219" s="348"/>
      <c r="AAO219" s="348"/>
      <c r="AAP219" s="348"/>
      <c r="AAQ219" s="348"/>
      <c r="AAR219" s="348"/>
      <c r="AAS219" s="348"/>
      <c r="AAT219" s="348"/>
      <c r="AAU219" s="348"/>
      <c r="AAV219" s="348"/>
      <c r="AAW219" s="348"/>
      <c r="AAX219" s="348"/>
      <c r="AAY219" s="348"/>
      <c r="AAZ219" s="348"/>
      <c r="ABA219" s="348"/>
      <c r="ABB219" s="348"/>
      <c r="ABC219" s="348"/>
      <c r="ABD219" s="348"/>
      <c r="ABE219" s="348"/>
      <c r="ABF219" s="348"/>
      <c r="ABG219" s="348"/>
      <c r="ABH219" s="348"/>
      <c r="ABI219" s="348"/>
      <c r="ABJ219" s="348"/>
      <c r="ABK219" s="348"/>
      <c r="ABL219" s="348"/>
      <c r="ABM219" s="348"/>
      <c r="ABN219" s="348"/>
      <c r="ABO219" s="348"/>
      <c r="ABP219" s="348"/>
      <c r="ABQ219" s="348"/>
      <c r="ABR219" s="348"/>
      <c r="ABS219" s="348"/>
      <c r="ABT219" s="348"/>
      <c r="ABU219" s="348"/>
      <c r="ABV219" s="348"/>
      <c r="ABW219" s="348"/>
      <c r="ABX219" s="348"/>
      <c r="ABY219" s="348"/>
      <c r="ABZ219" s="348"/>
      <c r="ACA219" s="348"/>
      <c r="ACB219" s="348"/>
      <c r="ACC219" s="348"/>
      <c r="ACD219" s="348"/>
      <c r="ACE219" s="348"/>
      <c r="ACF219" s="348"/>
      <c r="ACG219" s="348"/>
      <c r="ACH219" s="348"/>
      <c r="ACI219" s="348"/>
      <c r="ACJ219" s="348"/>
      <c r="ACK219" s="348"/>
      <c r="ACL219" s="348"/>
      <c r="ACM219" s="348"/>
      <c r="ACN219" s="348"/>
      <c r="ACO219" s="348"/>
      <c r="ACP219" s="348"/>
      <c r="ACQ219" s="348"/>
      <c r="ACR219" s="348"/>
      <c r="ACS219" s="348"/>
      <c r="ACT219" s="348"/>
      <c r="ACU219" s="348"/>
      <c r="ACV219" s="348"/>
      <c r="ACW219" s="348"/>
      <c r="ACX219" s="348"/>
      <c r="ACY219" s="348"/>
      <c r="ACZ219" s="348"/>
      <c r="ADA219" s="348"/>
      <c r="ADB219" s="348"/>
      <c r="ADC219" s="348"/>
      <c r="ADD219" s="348"/>
      <c r="ADE219" s="348"/>
      <c r="ADF219" s="348"/>
      <c r="ADG219" s="348"/>
      <c r="ADH219" s="348"/>
      <c r="ADI219" s="348"/>
      <c r="ADJ219" s="348"/>
      <c r="ADK219" s="348"/>
      <c r="ADL219" s="348"/>
      <c r="ADM219" s="348"/>
      <c r="ADN219" s="348"/>
      <c r="ADO219" s="348"/>
      <c r="ADP219" s="348"/>
      <c r="ADQ219" s="348"/>
      <c r="ADR219" s="348"/>
      <c r="ADS219" s="348"/>
      <c r="ADT219" s="348"/>
      <c r="ADU219" s="348"/>
      <c r="ADV219" s="348"/>
      <c r="ADW219" s="348"/>
      <c r="ADX219" s="348"/>
      <c r="ADY219" s="348"/>
      <c r="ADZ219" s="348"/>
      <c r="AEA219" s="348"/>
      <c r="AEB219" s="348"/>
      <c r="AEC219" s="348"/>
      <c r="AED219" s="348"/>
      <c r="AEE219" s="348"/>
      <c r="AEF219" s="348"/>
      <c r="AEG219" s="348"/>
      <c r="AEH219" s="348"/>
      <c r="AEI219" s="348"/>
      <c r="AEJ219" s="348"/>
      <c r="AEK219" s="348"/>
      <c r="AEL219" s="348"/>
      <c r="AEM219" s="348"/>
      <c r="AEN219" s="348"/>
      <c r="AEO219" s="348"/>
      <c r="AEP219" s="348"/>
      <c r="AEQ219" s="348"/>
      <c r="AER219" s="348"/>
      <c r="AES219" s="348"/>
      <c r="AET219" s="348"/>
      <c r="AEU219" s="348"/>
      <c r="AEV219" s="348"/>
      <c r="AEW219" s="348"/>
      <c r="AEX219" s="348"/>
      <c r="AEY219" s="348"/>
      <c r="AEZ219" s="348"/>
      <c r="AFA219" s="348"/>
      <c r="AFB219" s="348"/>
      <c r="AFC219" s="348"/>
      <c r="AFD219" s="348"/>
      <c r="AFE219" s="348"/>
      <c r="AFF219" s="348"/>
      <c r="AFG219" s="348"/>
      <c r="AFH219" s="348"/>
      <c r="AFI219" s="348"/>
      <c r="AFJ219" s="348"/>
      <c r="AFK219" s="348"/>
      <c r="AFL219" s="348"/>
      <c r="AFM219" s="348"/>
      <c r="AFN219" s="348"/>
      <c r="AFO219" s="348"/>
      <c r="AFP219" s="348"/>
      <c r="AFQ219" s="348"/>
      <c r="AFR219" s="348"/>
      <c r="AFS219" s="348"/>
      <c r="AFT219" s="348"/>
      <c r="AFU219" s="348"/>
      <c r="AFV219" s="348"/>
      <c r="AFW219" s="348"/>
      <c r="AFX219" s="348"/>
      <c r="AFY219" s="348"/>
      <c r="AFZ219" s="348"/>
      <c r="AGA219" s="348"/>
      <c r="AGB219" s="348"/>
      <c r="AGC219" s="348"/>
      <c r="AGD219" s="348"/>
      <c r="AGE219" s="348"/>
      <c r="AGF219" s="348"/>
      <c r="AGG219" s="348"/>
      <c r="AGH219" s="348"/>
      <c r="AGI219" s="348"/>
      <c r="AGJ219" s="348"/>
      <c r="AGK219" s="348"/>
      <c r="AGL219" s="348"/>
      <c r="AGM219" s="348"/>
      <c r="AGN219" s="348"/>
      <c r="AGO219" s="348"/>
      <c r="AGP219" s="348"/>
      <c r="AGQ219" s="348"/>
      <c r="AGR219" s="348"/>
      <c r="AGS219" s="348"/>
      <c r="AGT219" s="348"/>
      <c r="AGU219" s="348"/>
      <c r="AGV219" s="348"/>
      <c r="AGW219" s="348"/>
      <c r="AGX219" s="348"/>
      <c r="AGY219" s="348"/>
      <c r="AGZ219" s="348"/>
      <c r="AHA219" s="348"/>
      <c r="AHB219" s="348"/>
      <c r="AHC219" s="348"/>
      <c r="AHD219" s="348"/>
      <c r="AHE219" s="348"/>
      <c r="AHF219" s="348"/>
      <c r="AHG219" s="348"/>
      <c r="AHH219" s="348"/>
      <c r="AHI219" s="348"/>
      <c r="AHJ219" s="348"/>
      <c r="AHK219" s="348"/>
      <c r="AHL219" s="348"/>
      <c r="AHM219" s="348"/>
      <c r="AHN219" s="348"/>
      <c r="AHO219" s="348"/>
      <c r="AHP219" s="348"/>
      <c r="AHQ219" s="348"/>
      <c r="AHR219" s="348"/>
      <c r="AHS219" s="348"/>
      <c r="AHT219" s="348"/>
      <c r="AHU219" s="348"/>
      <c r="AHV219" s="348"/>
      <c r="AHW219" s="348"/>
      <c r="AHX219" s="348"/>
      <c r="AHY219" s="348"/>
      <c r="AHZ219" s="348"/>
      <c r="AIA219" s="348"/>
      <c r="AIB219" s="348"/>
      <c r="AIC219" s="348"/>
      <c r="AID219" s="348"/>
      <c r="AIE219" s="348"/>
      <c r="AIF219" s="348"/>
      <c r="AIG219" s="348"/>
      <c r="AIH219" s="348"/>
      <c r="AII219" s="348"/>
      <c r="AIJ219" s="348"/>
      <c r="AIK219" s="348"/>
      <c r="AIL219" s="348"/>
      <c r="AIM219" s="348"/>
      <c r="AIN219" s="348"/>
      <c r="AIO219" s="348"/>
      <c r="AIP219" s="348"/>
      <c r="AIQ219" s="348"/>
      <c r="AIR219" s="348"/>
      <c r="AIS219" s="348"/>
      <c r="AIT219" s="348"/>
      <c r="AIU219" s="348"/>
      <c r="AIV219" s="348"/>
      <c r="AIW219" s="348"/>
      <c r="AIX219" s="348"/>
      <c r="AIY219" s="348"/>
      <c r="AIZ219" s="348"/>
      <c r="AJA219" s="348"/>
      <c r="AJB219" s="348"/>
      <c r="AJC219" s="348"/>
      <c r="AJD219" s="348"/>
      <c r="AJE219" s="348"/>
      <c r="AJF219" s="348"/>
      <c r="AJG219" s="348"/>
      <c r="AJH219" s="348"/>
      <c r="AJI219" s="348"/>
      <c r="AJJ219" s="348"/>
      <c r="AJK219" s="348"/>
      <c r="AJL219" s="348"/>
      <c r="AJM219" s="348"/>
      <c r="AJN219" s="348"/>
      <c r="AJO219" s="348"/>
      <c r="AJP219" s="348"/>
      <c r="AJQ219" s="348"/>
      <c r="AJR219" s="348"/>
      <c r="AJS219" s="348"/>
      <c r="AJT219" s="348"/>
      <c r="AJU219" s="348"/>
      <c r="AJV219" s="348"/>
      <c r="AJW219" s="348"/>
      <c r="AJX219" s="348"/>
      <c r="AJY219" s="348"/>
      <c r="AJZ219" s="348"/>
      <c r="AKA219" s="348"/>
      <c r="AKB219" s="348"/>
      <c r="AKC219" s="348"/>
      <c r="AKD219" s="348"/>
      <c r="AKE219" s="348"/>
      <c r="AKF219" s="348"/>
      <c r="AKG219" s="348"/>
      <c r="AKH219" s="348"/>
      <c r="AKI219" s="348"/>
      <c r="AKJ219" s="348"/>
      <c r="AKK219" s="348"/>
      <c r="AKL219" s="348"/>
      <c r="AKM219" s="348"/>
      <c r="AKN219" s="348"/>
      <c r="AKO219" s="348"/>
      <c r="AKP219" s="348"/>
      <c r="AKQ219" s="348"/>
      <c r="AKR219" s="348"/>
      <c r="AKS219" s="348"/>
      <c r="AKT219" s="348"/>
      <c r="AKU219" s="348"/>
      <c r="AKV219" s="348"/>
      <c r="AKW219" s="348"/>
      <c r="AKX219" s="348"/>
      <c r="AKY219" s="348"/>
      <c r="AKZ219" s="348"/>
      <c r="ALA219" s="348"/>
      <c r="ALB219" s="348"/>
      <c r="ALC219" s="348"/>
      <c r="ALD219" s="348"/>
      <c r="ALE219" s="348"/>
      <c r="ALF219" s="348"/>
      <c r="ALG219" s="348"/>
      <c r="ALH219" s="348"/>
      <c r="ALI219" s="348"/>
      <c r="ALJ219" s="348"/>
      <c r="ALK219" s="348"/>
      <c r="ALL219" s="348"/>
      <c r="ALM219" s="348"/>
      <c r="ALN219" s="348"/>
      <c r="ALO219" s="348"/>
      <c r="ALP219" s="348"/>
      <c r="ALQ219" s="348"/>
      <c r="ALR219" s="348"/>
      <c r="ALS219" s="348"/>
      <c r="ALT219" s="348"/>
      <c r="ALU219" s="348"/>
      <c r="ALV219" s="348"/>
      <c r="ALW219" s="348"/>
      <c r="ALX219" s="348"/>
      <c r="ALY219" s="348"/>
      <c r="ALZ219" s="348"/>
      <c r="AMA219" s="348"/>
      <c r="AMB219" s="348"/>
      <c r="AMC219" s="348"/>
      <c r="AMD219" s="348"/>
      <c r="AME219" s="348"/>
      <c r="AMF219" s="348"/>
      <c r="AMG219" s="348"/>
      <c r="AMH219" s="348"/>
      <c r="AMI219" s="348"/>
      <c r="AMJ219" s="348"/>
      <c r="AMK219" s="348"/>
      <c r="AML219" s="348"/>
      <c r="AMM219" s="348"/>
      <c r="AMN219" s="348"/>
      <c r="AMO219" s="348"/>
      <c r="AMP219" s="348"/>
      <c r="AMQ219" s="348"/>
      <c r="AMR219" s="348"/>
      <c r="AMS219" s="348"/>
      <c r="AMT219" s="348"/>
      <c r="AMU219" s="348"/>
      <c r="AMV219" s="348"/>
      <c r="AMW219" s="348"/>
      <c r="AMX219" s="348"/>
      <c r="AMY219" s="348"/>
      <c r="AMZ219" s="348"/>
      <c r="ANA219" s="348"/>
      <c r="ANB219" s="348"/>
      <c r="ANC219" s="348"/>
      <c r="AND219" s="348"/>
      <c r="ANE219" s="348"/>
      <c r="ANF219" s="348"/>
      <c r="ANG219" s="348"/>
      <c r="ANH219" s="348"/>
      <c r="ANI219" s="348"/>
      <c r="ANJ219" s="348"/>
      <c r="ANK219" s="348"/>
      <c r="ANL219" s="348"/>
      <c r="ANM219" s="348"/>
      <c r="ANN219" s="348"/>
      <c r="ANO219" s="348"/>
      <c r="ANP219" s="348"/>
      <c r="ANQ219" s="348"/>
      <c r="ANR219" s="348"/>
      <c r="ANS219" s="348"/>
      <c r="ANT219" s="348"/>
      <c r="ANU219" s="348"/>
      <c r="ANV219" s="348"/>
      <c r="ANW219" s="348"/>
      <c r="ANX219" s="348"/>
      <c r="ANY219" s="348"/>
      <c r="ANZ219" s="348"/>
      <c r="AOA219" s="348"/>
      <c r="AOB219" s="348"/>
      <c r="AOC219" s="348"/>
      <c r="AOD219" s="348"/>
      <c r="AOE219" s="348"/>
      <c r="AOF219" s="348"/>
      <c r="AOG219" s="348"/>
      <c r="AOH219" s="348"/>
      <c r="AOI219" s="348"/>
      <c r="AOJ219" s="348"/>
      <c r="AOK219" s="348"/>
      <c r="AOL219" s="348"/>
      <c r="AOM219" s="348"/>
      <c r="AON219" s="348"/>
      <c r="AOO219" s="348"/>
      <c r="AOP219" s="348"/>
      <c r="AOQ219" s="348"/>
      <c r="AOR219" s="348"/>
      <c r="AOS219" s="348"/>
      <c r="AOT219" s="348"/>
      <c r="AOU219" s="348"/>
      <c r="AOV219" s="348"/>
      <c r="AOW219" s="348"/>
      <c r="AOX219" s="348"/>
      <c r="AOY219" s="348"/>
      <c r="AOZ219" s="348"/>
      <c r="APA219" s="348"/>
      <c r="APB219" s="348"/>
      <c r="APC219" s="348"/>
      <c r="APD219" s="348"/>
      <c r="APE219" s="348"/>
      <c r="APF219" s="348"/>
      <c r="APG219" s="348"/>
      <c r="APH219" s="348"/>
      <c r="API219" s="348"/>
      <c r="APJ219" s="348"/>
      <c r="APK219" s="348"/>
      <c r="APL219" s="348"/>
      <c r="APM219" s="348"/>
      <c r="APN219" s="348"/>
      <c r="APO219" s="348"/>
      <c r="APP219" s="348"/>
      <c r="APQ219" s="348"/>
      <c r="APR219" s="348"/>
      <c r="APS219" s="348"/>
      <c r="APT219" s="348"/>
      <c r="APU219" s="348"/>
      <c r="APV219" s="348"/>
      <c r="APW219" s="348"/>
      <c r="APX219" s="348"/>
      <c r="APY219" s="348"/>
      <c r="APZ219" s="348"/>
      <c r="AQA219" s="348"/>
      <c r="AQB219" s="348"/>
      <c r="AQC219" s="348"/>
      <c r="AQD219" s="348"/>
      <c r="AQE219" s="348"/>
      <c r="AQF219" s="348"/>
      <c r="AQG219" s="348"/>
      <c r="AQH219" s="348"/>
      <c r="AQI219" s="348"/>
      <c r="AQJ219" s="348"/>
      <c r="AQK219" s="348"/>
      <c r="AQL219" s="348"/>
      <c r="AQM219" s="348"/>
      <c r="AQN219" s="348"/>
      <c r="AQO219" s="348"/>
      <c r="AQP219" s="348"/>
      <c r="AQQ219" s="348"/>
      <c r="AQR219" s="348"/>
      <c r="AQS219" s="348"/>
      <c r="AQT219" s="348"/>
      <c r="AQU219" s="348"/>
      <c r="AQV219" s="348"/>
      <c r="AQW219" s="348"/>
      <c r="AQX219" s="348"/>
      <c r="AQY219" s="348"/>
      <c r="AQZ219" s="348"/>
      <c r="ARA219" s="348"/>
      <c r="ARB219" s="348"/>
      <c r="ARC219" s="348"/>
      <c r="ARD219" s="348"/>
      <c r="ARE219" s="348"/>
      <c r="ARF219" s="348"/>
      <c r="ARG219" s="348"/>
      <c r="ARH219" s="348"/>
      <c r="ARI219" s="348"/>
      <c r="ARJ219" s="348"/>
      <c r="ARK219" s="348"/>
      <c r="ARL219" s="348"/>
      <c r="ARM219" s="348"/>
      <c r="ARN219" s="348"/>
      <c r="ARO219" s="348"/>
      <c r="ARP219" s="348"/>
      <c r="ARQ219" s="348"/>
      <c r="ARR219" s="348"/>
      <c r="ARS219" s="348"/>
      <c r="ART219" s="348"/>
      <c r="ARU219" s="348"/>
      <c r="ARV219" s="348"/>
      <c r="ARW219" s="348"/>
      <c r="ARX219" s="348"/>
      <c r="ARY219" s="348"/>
      <c r="ARZ219" s="348"/>
      <c r="ASA219" s="348"/>
      <c r="ASB219" s="348"/>
      <c r="ASC219" s="348"/>
      <c r="ASD219" s="348"/>
      <c r="ASE219" s="348"/>
      <c r="ASF219" s="348"/>
      <c r="ASG219" s="348"/>
      <c r="ASH219" s="348"/>
      <c r="ASI219" s="348"/>
      <c r="ASJ219" s="348"/>
      <c r="ASK219" s="348"/>
      <c r="ASL219" s="348"/>
      <c r="ASM219" s="348"/>
      <c r="ASN219" s="348"/>
      <c r="ASO219" s="348"/>
      <c r="ASP219" s="348"/>
      <c r="ASQ219" s="348"/>
      <c r="ASR219" s="348"/>
      <c r="ASS219" s="348"/>
      <c r="AST219" s="348"/>
      <c r="ASU219" s="348"/>
      <c r="ASV219" s="348"/>
      <c r="ASW219" s="348"/>
      <c r="ASX219" s="348"/>
      <c r="ASY219" s="348"/>
      <c r="ASZ219" s="348"/>
      <c r="ATA219" s="348"/>
      <c r="ATB219" s="348"/>
      <c r="ATC219" s="348"/>
      <c r="ATD219" s="348"/>
      <c r="ATE219" s="348"/>
      <c r="ATF219" s="348"/>
      <c r="ATG219" s="348"/>
      <c r="ATH219" s="348"/>
      <c r="ATI219" s="348"/>
      <c r="ATJ219" s="348"/>
      <c r="ATK219" s="348"/>
      <c r="ATL219" s="348"/>
      <c r="ATM219" s="348"/>
      <c r="ATN219" s="348"/>
      <c r="ATO219" s="348"/>
      <c r="ATP219" s="348"/>
      <c r="ATQ219" s="348"/>
      <c r="ATR219" s="348"/>
      <c r="ATS219" s="348"/>
      <c r="ATT219" s="348"/>
      <c r="ATU219" s="348"/>
      <c r="ATV219" s="348"/>
      <c r="ATW219" s="348"/>
      <c r="ATX219" s="348"/>
      <c r="ATY219" s="348"/>
      <c r="ATZ219" s="348"/>
      <c r="AUA219" s="348"/>
      <c r="AUB219" s="348"/>
      <c r="AUC219" s="348"/>
      <c r="AUD219" s="348"/>
      <c r="AUE219" s="348"/>
      <c r="AUF219" s="348"/>
      <c r="AUG219" s="348"/>
      <c r="AUH219" s="348"/>
      <c r="AUI219" s="348"/>
      <c r="AUJ219" s="348"/>
      <c r="AUK219" s="348"/>
      <c r="AUL219" s="348"/>
      <c r="AUM219" s="348"/>
      <c r="AUN219" s="348"/>
      <c r="AUO219" s="348"/>
      <c r="AUP219" s="348"/>
      <c r="AUQ219" s="348"/>
      <c r="AUR219" s="348"/>
      <c r="AUS219" s="348"/>
      <c r="AUT219" s="348"/>
      <c r="AUU219" s="348"/>
      <c r="AUV219" s="348"/>
      <c r="AUW219" s="348"/>
      <c r="AUX219" s="348"/>
      <c r="AUY219" s="348"/>
      <c r="AUZ219" s="348"/>
      <c r="AVA219" s="348"/>
      <c r="AVB219" s="348"/>
      <c r="AVC219" s="348"/>
      <c r="AVD219" s="348"/>
      <c r="AVE219" s="348"/>
      <c r="AVF219" s="348"/>
      <c r="AVG219" s="348"/>
      <c r="AVH219" s="348"/>
      <c r="AVI219" s="348"/>
      <c r="AVJ219" s="348"/>
      <c r="AVK219" s="348"/>
      <c r="AVL219" s="348"/>
      <c r="AVM219" s="348"/>
      <c r="AVN219" s="348"/>
      <c r="AVO219" s="348"/>
      <c r="AVP219" s="348"/>
      <c r="AVQ219" s="348"/>
      <c r="AVR219" s="348"/>
      <c r="AVS219" s="348"/>
      <c r="AVT219" s="348"/>
      <c r="AVU219" s="348"/>
      <c r="AVV219" s="348"/>
      <c r="AVW219" s="348"/>
      <c r="AVX219" s="348"/>
      <c r="AVY219" s="348"/>
      <c r="AVZ219" s="348"/>
      <c r="AWA219" s="348"/>
      <c r="AWB219" s="348"/>
      <c r="AWC219" s="348"/>
      <c r="AWD219" s="348"/>
      <c r="AWE219" s="348"/>
      <c r="AWF219" s="348"/>
      <c r="AWG219" s="348"/>
      <c r="AWH219" s="348"/>
      <c r="AWI219" s="348"/>
      <c r="AWJ219" s="348"/>
      <c r="AWK219" s="348"/>
      <c r="AWL219" s="348"/>
      <c r="AWM219" s="348"/>
      <c r="AWN219" s="348"/>
      <c r="AWO219" s="348"/>
      <c r="AWP219" s="348"/>
      <c r="AWQ219" s="348"/>
      <c r="AWR219" s="348"/>
      <c r="AWS219" s="348"/>
      <c r="AWT219" s="348"/>
      <c r="AWU219" s="348"/>
      <c r="AWV219" s="348"/>
      <c r="AWW219" s="348"/>
      <c r="AWX219" s="348"/>
      <c r="AWY219" s="348"/>
      <c r="AWZ219" s="348"/>
      <c r="AXA219" s="348"/>
      <c r="AXB219" s="348"/>
      <c r="AXC219" s="348"/>
      <c r="AXD219" s="348"/>
      <c r="AXE219" s="348"/>
      <c r="AXF219" s="348"/>
      <c r="AXG219" s="348"/>
      <c r="AXH219" s="348"/>
      <c r="AXI219" s="348"/>
      <c r="AXJ219" s="348"/>
      <c r="AXK219" s="348"/>
      <c r="AXL219" s="348"/>
      <c r="AXM219" s="348"/>
      <c r="AXN219" s="348"/>
      <c r="AXO219" s="348"/>
      <c r="AXP219" s="348"/>
      <c r="AXQ219" s="348"/>
      <c r="AXR219" s="348"/>
      <c r="AXS219" s="348"/>
      <c r="AXT219" s="348"/>
      <c r="AXU219" s="348"/>
      <c r="AXV219" s="348"/>
      <c r="AXW219" s="348"/>
      <c r="AXX219" s="348"/>
      <c r="AXY219" s="348"/>
      <c r="AXZ219" s="348"/>
      <c r="AYA219" s="348"/>
      <c r="AYB219" s="348"/>
      <c r="AYC219" s="348"/>
      <c r="AYD219" s="348"/>
      <c r="AYE219" s="348"/>
      <c r="AYF219" s="348"/>
      <c r="AYG219" s="348"/>
      <c r="AYH219" s="348"/>
      <c r="AYI219" s="348"/>
      <c r="AYJ219" s="348"/>
      <c r="AYK219" s="348"/>
      <c r="AYL219" s="348"/>
      <c r="AYM219" s="348"/>
      <c r="AYN219" s="348"/>
      <c r="AYO219" s="348"/>
      <c r="AYP219" s="348"/>
      <c r="AYQ219" s="348"/>
      <c r="AYR219" s="348"/>
      <c r="AYS219" s="348"/>
      <c r="AYT219" s="348"/>
      <c r="AYU219" s="348"/>
      <c r="AYV219" s="348"/>
      <c r="AYW219" s="348"/>
      <c r="AYX219" s="348"/>
      <c r="AYY219" s="348"/>
      <c r="AYZ219" s="348"/>
      <c r="AZA219" s="348"/>
      <c r="AZB219" s="348"/>
      <c r="AZC219" s="348"/>
      <c r="AZD219" s="348"/>
      <c r="AZE219" s="348"/>
      <c r="AZF219" s="348"/>
      <c r="AZG219" s="348"/>
      <c r="AZH219" s="348"/>
      <c r="AZI219" s="348"/>
      <c r="AZJ219" s="348"/>
      <c r="AZK219" s="348"/>
      <c r="AZL219" s="348"/>
      <c r="AZM219" s="348"/>
      <c r="AZN219" s="348"/>
      <c r="AZO219" s="348"/>
      <c r="AZP219" s="348"/>
      <c r="AZQ219" s="348"/>
      <c r="AZR219" s="348"/>
      <c r="AZS219" s="348"/>
      <c r="AZT219" s="348"/>
      <c r="AZU219" s="348"/>
      <c r="AZV219" s="348"/>
      <c r="AZW219" s="348"/>
      <c r="AZX219" s="348"/>
      <c r="AZY219" s="348"/>
      <c r="AZZ219" s="348"/>
      <c r="BAA219" s="348"/>
      <c r="BAB219" s="348"/>
      <c r="BAC219" s="348"/>
      <c r="BAD219" s="348"/>
      <c r="BAE219" s="348"/>
      <c r="BAF219" s="348"/>
      <c r="BAG219" s="348"/>
      <c r="BAH219" s="348"/>
      <c r="BAI219" s="348"/>
      <c r="BAJ219" s="348"/>
      <c r="BAK219" s="348"/>
      <c r="BAL219" s="348"/>
      <c r="BAM219" s="348"/>
      <c r="BAN219" s="348"/>
      <c r="BAO219" s="348"/>
      <c r="BAP219" s="348"/>
      <c r="BAQ219" s="348"/>
      <c r="BAR219" s="348"/>
      <c r="BAS219" s="348"/>
      <c r="BAT219" s="348"/>
      <c r="BAU219" s="348"/>
      <c r="BAV219" s="348"/>
      <c r="BAW219" s="348"/>
      <c r="BAX219" s="348"/>
      <c r="BAY219" s="348"/>
      <c r="BAZ219" s="348"/>
      <c r="BBA219" s="348"/>
      <c r="BBB219" s="348"/>
      <c r="BBC219" s="348"/>
      <c r="BBD219" s="348"/>
      <c r="BBE219" s="348"/>
      <c r="BBF219" s="348"/>
      <c r="BBG219" s="348"/>
      <c r="BBH219" s="348"/>
      <c r="BBI219" s="348"/>
      <c r="BBJ219" s="348"/>
      <c r="BBK219" s="348"/>
      <c r="BBL219" s="348"/>
      <c r="BBM219" s="348"/>
      <c r="BBN219" s="348"/>
      <c r="BBO219" s="348"/>
      <c r="BBP219" s="348"/>
      <c r="BBQ219" s="348"/>
      <c r="BBR219" s="348"/>
      <c r="BBS219" s="348"/>
      <c r="BBT219" s="348"/>
      <c r="BBU219" s="348"/>
      <c r="BBV219" s="348"/>
      <c r="BBW219" s="348"/>
      <c r="BBX219" s="348"/>
      <c r="BBY219" s="348"/>
      <c r="BBZ219" s="348"/>
      <c r="BCA219" s="348"/>
      <c r="BCB219" s="348"/>
      <c r="BCC219" s="348"/>
      <c r="BCD219" s="348"/>
      <c r="BCE219" s="348"/>
      <c r="BCF219" s="348"/>
      <c r="BCG219" s="348"/>
      <c r="BCH219" s="348"/>
      <c r="BCI219" s="348"/>
      <c r="BCJ219" s="348"/>
      <c r="BCK219" s="348"/>
      <c r="BCL219" s="348"/>
      <c r="BCM219" s="348"/>
      <c r="BCN219" s="348"/>
      <c r="BCO219" s="348"/>
      <c r="BCP219" s="348"/>
      <c r="BCQ219" s="348"/>
      <c r="BCR219" s="348"/>
      <c r="BCS219" s="348"/>
      <c r="BCT219" s="348"/>
      <c r="BCU219" s="348"/>
      <c r="BCV219" s="348"/>
      <c r="BCW219" s="348"/>
      <c r="BCX219" s="348"/>
      <c r="BCY219" s="348"/>
      <c r="BCZ219" s="348"/>
      <c r="BDA219" s="348"/>
      <c r="BDB219" s="348"/>
      <c r="BDC219" s="348"/>
      <c r="BDD219" s="348"/>
      <c r="BDE219" s="348"/>
      <c r="BDF219" s="348"/>
      <c r="BDG219" s="348"/>
      <c r="BDH219" s="348"/>
      <c r="BDI219" s="348"/>
      <c r="BDJ219" s="348"/>
      <c r="BDK219" s="348"/>
      <c r="BDL219" s="348"/>
      <c r="BDM219" s="348"/>
      <c r="BDN219" s="348"/>
      <c r="BDO219" s="348"/>
      <c r="BDP219" s="348"/>
      <c r="BDQ219" s="348"/>
      <c r="BDR219" s="348"/>
      <c r="BDS219" s="348"/>
      <c r="BDT219" s="348"/>
      <c r="BDU219" s="348"/>
      <c r="BDV219" s="348"/>
      <c r="BDW219" s="348"/>
      <c r="BDX219" s="348"/>
      <c r="BDY219" s="348"/>
      <c r="BDZ219" s="348"/>
      <c r="BEA219" s="348"/>
      <c r="BEB219" s="348"/>
      <c r="BEC219" s="348"/>
      <c r="BED219" s="348"/>
      <c r="BEE219" s="348"/>
      <c r="BEF219" s="348"/>
      <c r="BEG219" s="348"/>
      <c r="BEH219" s="348"/>
      <c r="BEI219" s="348"/>
      <c r="BEJ219" s="348"/>
      <c r="BEK219" s="348"/>
      <c r="BEL219" s="348"/>
      <c r="BEM219" s="348"/>
      <c r="BEN219" s="348"/>
      <c r="BEO219" s="348"/>
      <c r="BEP219" s="348"/>
      <c r="BEQ219" s="348"/>
      <c r="BER219" s="348"/>
      <c r="BES219" s="348"/>
      <c r="BET219" s="348"/>
      <c r="BEU219" s="348"/>
      <c r="BEV219" s="348"/>
      <c r="BEW219" s="348"/>
      <c r="BEX219" s="348"/>
      <c r="BEY219" s="348"/>
      <c r="BEZ219" s="348"/>
      <c r="BFA219" s="348"/>
      <c r="BFB219" s="348"/>
      <c r="BFC219" s="348"/>
      <c r="BFD219" s="348"/>
      <c r="BFE219" s="348"/>
      <c r="BFF219" s="348"/>
      <c r="BFG219" s="348"/>
      <c r="BFH219" s="348"/>
      <c r="BFI219" s="348"/>
      <c r="BFJ219" s="348"/>
      <c r="BFK219" s="348"/>
      <c r="BFL219" s="348"/>
      <c r="BFM219" s="348"/>
      <c r="BFN219" s="348"/>
      <c r="BFO219" s="348"/>
      <c r="BFP219" s="348"/>
      <c r="BFQ219" s="348"/>
      <c r="BFR219" s="348"/>
      <c r="BFS219" s="348"/>
      <c r="BFT219" s="348"/>
      <c r="BFU219" s="348"/>
      <c r="BFV219" s="348"/>
      <c r="BFW219" s="348"/>
      <c r="BFX219" s="348"/>
      <c r="BFY219" s="348"/>
      <c r="BFZ219" s="348"/>
      <c r="BGA219" s="348"/>
      <c r="BGB219" s="348"/>
      <c r="BGC219" s="348"/>
      <c r="BGD219" s="348"/>
      <c r="BGE219" s="348"/>
      <c r="BGF219" s="348"/>
      <c r="BGG219" s="348"/>
      <c r="BGH219" s="348"/>
      <c r="BGI219" s="348"/>
      <c r="BGJ219" s="348"/>
      <c r="BGK219" s="348"/>
      <c r="BGL219" s="348"/>
      <c r="BGM219" s="348"/>
      <c r="BGN219" s="348"/>
      <c r="BGO219" s="348"/>
      <c r="BGP219" s="348"/>
      <c r="BGQ219" s="348"/>
      <c r="BGR219" s="348"/>
      <c r="BGS219" s="348"/>
      <c r="BGT219" s="348"/>
      <c r="BGU219" s="348"/>
      <c r="BGV219" s="348"/>
      <c r="BGW219" s="348"/>
      <c r="BGX219" s="348"/>
      <c r="BGY219" s="348"/>
      <c r="BGZ219" s="348"/>
      <c r="BHA219" s="348"/>
      <c r="BHB219" s="348"/>
      <c r="BHC219" s="348"/>
      <c r="BHD219" s="348"/>
      <c r="BHE219" s="348"/>
      <c r="BHF219" s="348"/>
      <c r="BHG219" s="348"/>
      <c r="BHH219" s="348"/>
      <c r="BHI219" s="348"/>
      <c r="BHJ219" s="348"/>
      <c r="BHK219" s="348"/>
      <c r="BHL219" s="348"/>
      <c r="BHM219" s="348"/>
      <c r="BHN219" s="348"/>
      <c r="BHO219" s="348"/>
      <c r="BHP219" s="348"/>
      <c r="BHQ219" s="348"/>
      <c r="BHR219" s="348"/>
      <c r="BHS219" s="348"/>
      <c r="BHT219" s="348"/>
      <c r="BHU219" s="348"/>
      <c r="BHV219" s="348"/>
      <c r="BHW219" s="348"/>
      <c r="BHX219" s="348"/>
      <c r="BHY219" s="348"/>
      <c r="BHZ219" s="348"/>
      <c r="BIA219" s="348"/>
      <c r="BIB219" s="348"/>
      <c r="BIC219" s="348"/>
      <c r="BID219" s="348"/>
      <c r="BIE219" s="348"/>
      <c r="BIF219" s="348"/>
      <c r="BIG219" s="348"/>
      <c r="BIH219" s="348"/>
      <c r="BII219" s="348"/>
      <c r="BIJ219" s="348"/>
      <c r="BIK219" s="348"/>
      <c r="BIL219" s="348"/>
      <c r="BIM219" s="348"/>
      <c r="BIN219" s="348"/>
      <c r="BIO219" s="348"/>
      <c r="BIP219" s="348"/>
      <c r="BIQ219" s="348"/>
      <c r="BIR219" s="348"/>
      <c r="BIS219" s="348"/>
      <c r="BIT219" s="348"/>
      <c r="BIU219" s="348"/>
      <c r="BIV219" s="348"/>
      <c r="BIW219" s="348"/>
      <c r="BIX219" s="348"/>
      <c r="BIY219" s="348"/>
      <c r="BIZ219" s="348"/>
      <c r="BJA219" s="348"/>
      <c r="BJB219" s="348"/>
      <c r="BJC219" s="348"/>
      <c r="BJD219" s="348"/>
      <c r="BJE219" s="348"/>
      <c r="BJF219" s="348"/>
      <c r="BJG219" s="348"/>
      <c r="BJH219" s="348"/>
      <c r="BJI219" s="348"/>
      <c r="BJJ219" s="348"/>
      <c r="BJK219" s="348"/>
      <c r="BJL219" s="348"/>
      <c r="BJM219" s="348"/>
      <c r="BJN219" s="348"/>
      <c r="BJO219" s="348"/>
      <c r="BJP219" s="348"/>
      <c r="BJQ219" s="348"/>
      <c r="BJR219" s="348"/>
      <c r="BJS219" s="348"/>
      <c r="BJT219" s="348"/>
      <c r="BJU219" s="348"/>
      <c r="BJV219" s="348"/>
      <c r="BJW219" s="348"/>
      <c r="BJX219" s="348"/>
      <c r="BJY219" s="348"/>
      <c r="BJZ219" s="348"/>
      <c r="BKA219" s="348"/>
      <c r="BKB219" s="348"/>
      <c r="BKC219" s="348"/>
      <c r="BKD219" s="348"/>
      <c r="BKE219" s="348"/>
      <c r="BKF219" s="348"/>
      <c r="BKG219" s="348"/>
      <c r="BKH219" s="348"/>
      <c r="BKI219" s="348"/>
      <c r="BKJ219" s="348"/>
      <c r="BKK219" s="348"/>
      <c r="BKL219" s="348"/>
      <c r="BKM219" s="348"/>
      <c r="BKN219" s="348"/>
      <c r="BKO219" s="348"/>
      <c r="BKP219" s="348"/>
      <c r="BKQ219" s="348"/>
      <c r="BKR219" s="348"/>
      <c r="BKS219" s="348"/>
      <c r="BKT219" s="348"/>
      <c r="BKU219" s="348"/>
      <c r="BKV219" s="348"/>
      <c r="BKW219" s="348"/>
      <c r="BKX219" s="348"/>
      <c r="BKY219" s="348"/>
      <c r="BKZ219" s="348"/>
      <c r="BLA219" s="348"/>
      <c r="BLB219" s="348"/>
      <c r="BLC219" s="348"/>
      <c r="BLD219" s="348"/>
      <c r="BLE219" s="348"/>
      <c r="BLF219" s="348"/>
      <c r="BLG219" s="348"/>
      <c r="BLH219" s="348"/>
      <c r="BLI219" s="348"/>
      <c r="BLJ219" s="348"/>
      <c r="BLK219" s="348"/>
      <c r="BLL219" s="348"/>
      <c r="BLM219" s="348"/>
      <c r="BLN219" s="348"/>
      <c r="BLO219" s="348"/>
      <c r="BLP219" s="348"/>
      <c r="BLQ219" s="348"/>
      <c r="BLR219" s="348"/>
      <c r="BLS219" s="348"/>
      <c r="BLT219" s="348"/>
      <c r="BLU219" s="348"/>
      <c r="BLV219" s="348"/>
      <c r="BLW219" s="348"/>
      <c r="BLX219" s="348"/>
      <c r="BLY219" s="348"/>
      <c r="BLZ219" s="348"/>
      <c r="BMA219" s="348"/>
      <c r="BMB219" s="348"/>
      <c r="BMC219" s="348"/>
      <c r="BMD219" s="348"/>
      <c r="BME219" s="348"/>
      <c r="BMF219" s="348"/>
      <c r="BMG219" s="348"/>
      <c r="BMH219" s="348"/>
      <c r="BMI219" s="348"/>
      <c r="BMJ219" s="348"/>
      <c r="BMK219" s="348"/>
      <c r="BML219" s="348"/>
      <c r="BMM219" s="348"/>
      <c r="BMN219" s="348"/>
      <c r="BMO219" s="348"/>
      <c r="BMP219" s="348"/>
      <c r="BMQ219" s="348"/>
      <c r="BMR219" s="348"/>
      <c r="BMS219" s="348"/>
      <c r="BMT219" s="348"/>
      <c r="BMU219" s="348"/>
      <c r="BMV219" s="348"/>
      <c r="BMW219" s="348"/>
      <c r="BMX219" s="348"/>
      <c r="BMY219" s="348"/>
      <c r="BMZ219" s="348"/>
      <c r="BNA219" s="348"/>
      <c r="BNB219" s="348"/>
      <c r="BNC219" s="348"/>
      <c r="BND219" s="348"/>
      <c r="BNE219" s="348"/>
      <c r="BNF219" s="348"/>
      <c r="BNG219" s="348"/>
      <c r="BNH219" s="348"/>
      <c r="BNI219" s="348"/>
      <c r="BNJ219" s="348"/>
      <c r="BNK219" s="348"/>
      <c r="BNL219" s="348"/>
      <c r="BNM219" s="348"/>
      <c r="BNN219" s="348"/>
      <c r="BNO219" s="348"/>
      <c r="BNP219" s="348"/>
      <c r="BNQ219" s="348"/>
      <c r="BNR219" s="348"/>
      <c r="BNS219" s="348"/>
      <c r="BNT219" s="348"/>
      <c r="BNU219" s="348"/>
      <c r="BNV219" s="348"/>
      <c r="BNW219" s="348"/>
      <c r="BNX219" s="348"/>
      <c r="BNY219" s="348"/>
      <c r="BNZ219" s="348"/>
      <c r="BOA219" s="348"/>
      <c r="BOB219" s="348"/>
      <c r="BOC219" s="348"/>
      <c r="BOD219" s="348"/>
      <c r="BOE219" s="348"/>
      <c r="BOF219" s="348"/>
      <c r="BOG219" s="348"/>
      <c r="BOH219" s="348"/>
      <c r="BOI219" s="348"/>
      <c r="BOJ219" s="348"/>
      <c r="BOK219" s="348"/>
      <c r="BOL219" s="348"/>
      <c r="BOM219" s="348"/>
      <c r="BON219" s="348"/>
      <c r="BOO219" s="348"/>
      <c r="BOP219" s="348"/>
      <c r="BOQ219" s="348"/>
      <c r="BOR219" s="348"/>
      <c r="BOS219" s="348"/>
      <c r="BOT219" s="348"/>
      <c r="BOU219" s="348"/>
      <c r="BOV219" s="348"/>
      <c r="BOW219" s="348"/>
      <c r="BOX219" s="348"/>
      <c r="BOY219" s="348"/>
      <c r="BOZ219" s="348"/>
      <c r="BPA219" s="348"/>
      <c r="BPB219" s="348"/>
      <c r="BPC219" s="348"/>
      <c r="BPD219" s="348"/>
      <c r="BPE219" s="348"/>
      <c r="BPF219" s="348"/>
      <c r="BPG219" s="348"/>
      <c r="BPH219" s="348"/>
      <c r="BPI219" s="348"/>
      <c r="BPJ219" s="348"/>
      <c r="BPK219" s="348"/>
      <c r="BPL219" s="348"/>
      <c r="BPM219" s="348"/>
      <c r="BPN219" s="348"/>
      <c r="BPO219" s="348"/>
      <c r="BPP219" s="348"/>
      <c r="BPQ219" s="348"/>
      <c r="BPR219" s="348"/>
      <c r="BPS219" s="348"/>
      <c r="BPT219" s="348"/>
      <c r="BPU219" s="348"/>
      <c r="BPV219" s="348"/>
      <c r="BPW219" s="348"/>
      <c r="BPX219" s="348"/>
      <c r="BPY219" s="348"/>
      <c r="BPZ219" s="348"/>
      <c r="BQA219" s="348"/>
      <c r="BQB219" s="348"/>
      <c r="BQC219" s="348"/>
      <c r="BQD219" s="348"/>
      <c r="BQE219" s="348"/>
      <c r="BQF219" s="348"/>
      <c r="BQG219" s="348"/>
      <c r="BQH219" s="348"/>
      <c r="BQI219" s="348"/>
      <c r="BQJ219" s="348"/>
      <c r="BQK219" s="348"/>
      <c r="BQL219" s="348"/>
      <c r="BQM219" s="348"/>
      <c r="BQN219" s="348"/>
      <c r="BQO219" s="348"/>
      <c r="BQP219" s="348"/>
      <c r="BQQ219" s="348"/>
      <c r="BQR219" s="348"/>
      <c r="BQS219" s="348"/>
      <c r="BQT219" s="348"/>
      <c r="BQU219" s="348"/>
      <c r="BQV219" s="348"/>
      <c r="BQW219" s="348"/>
      <c r="BQX219" s="348"/>
      <c r="BQY219" s="348"/>
      <c r="BQZ219" s="348"/>
      <c r="BRA219" s="348"/>
      <c r="BRB219" s="348"/>
      <c r="BRC219" s="348"/>
      <c r="BRD219" s="348"/>
      <c r="BRE219" s="348"/>
      <c r="BRF219" s="348"/>
      <c r="BRG219" s="348"/>
      <c r="BRH219" s="348"/>
      <c r="BRI219" s="348"/>
      <c r="BRJ219" s="348"/>
      <c r="BRK219" s="348"/>
      <c r="BRL219" s="348"/>
      <c r="BRM219" s="348"/>
      <c r="BRN219" s="348"/>
      <c r="BRO219" s="348"/>
      <c r="BRP219" s="348"/>
      <c r="BRQ219" s="348"/>
      <c r="BRR219" s="348"/>
      <c r="BRS219" s="348"/>
      <c r="BRT219" s="348"/>
      <c r="BRU219" s="348"/>
      <c r="BRV219" s="348"/>
      <c r="BRW219" s="348"/>
      <c r="BRX219" s="348"/>
      <c r="BRY219" s="348"/>
      <c r="BRZ219" s="348"/>
      <c r="BSA219" s="348"/>
      <c r="BSB219" s="348"/>
      <c r="BSC219" s="348"/>
      <c r="BSD219" s="348"/>
      <c r="BSE219" s="348"/>
      <c r="BSF219" s="348"/>
      <c r="BSG219" s="348"/>
      <c r="BSH219" s="348"/>
      <c r="BSI219" s="348"/>
      <c r="BSJ219" s="348"/>
      <c r="BSK219" s="348"/>
      <c r="BSL219" s="348"/>
      <c r="BSM219" s="348"/>
      <c r="BSN219" s="348"/>
      <c r="BSO219" s="348"/>
      <c r="BSP219" s="348"/>
      <c r="BSQ219" s="348"/>
      <c r="BSR219" s="348"/>
      <c r="BSS219" s="348"/>
      <c r="BST219" s="348"/>
      <c r="BSU219" s="348"/>
      <c r="BSV219" s="348"/>
      <c r="BSW219" s="348"/>
      <c r="BSX219" s="348"/>
      <c r="BSY219" s="348"/>
      <c r="BSZ219" s="348"/>
      <c r="BTA219" s="348"/>
      <c r="BTB219" s="348"/>
      <c r="BTC219" s="348"/>
      <c r="BTD219" s="348"/>
      <c r="BTE219" s="348"/>
      <c r="BTF219" s="348"/>
      <c r="BTG219" s="348"/>
      <c r="BTH219" s="348"/>
      <c r="BTI219" s="348"/>
      <c r="BTJ219" s="348"/>
      <c r="BTK219" s="348"/>
      <c r="BTL219" s="348"/>
      <c r="BTM219" s="348"/>
      <c r="BTN219" s="348"/>
      <c r="BTO219" s="348"/>
      <c r="BTP219" s="348"/>
      <c r="BTQ219" s="348"/>
      <c r="BTR219" s="348"/>
      <c r="BTS219" s="348"/>
      <c r="BTT219" s="348"/>
      <c r="BTU219" s="348"/>
      <c r="BTV219" s="348"/>
      <c r="BTW219" s="348"/>
      <c r="BTX219" s="348"/>
      <c r="BTY219" s="348"/>
      <c r="BTZ219" s="348"/>
      <c r="BUA219" s="348"/>
      <c r="BUB219" s="348"/>
      <c r="BUC219" s="348"/>
      <c r="BUD219" s="348"/>
      <c r="BUE219" s="348"/>
      <c r="BUF219" s="348"/>
      <c r="BUG219" s="348"/>
      <c r="BUH219" s="348"/>
      <c r="BUI219" s="348"/>
      <c r="BUJ219" s="348"/>
      <c r="BUK219" s="348"/>
      <c r="BUL219" s="348"/>
      <c r="BUM219" s="348"/>
      <c r="BUN219" s="348"/>
      <c r="BUO219" s="348"/>
      <c r="BUP219" s="348"/>
      <c r="BUQ219" s="348"/>
      <c r="BUR219" s="348"/>
      <c r="BUS219" s="348"/>
      <c r="BUT219" s="348"/>
      <c r="BUU219" s="348"/>
      <c r="BUV219" s="348"/>
      <c r="BUW219" s="348"/>
      <c r="BUX219" s="348"/>
      <c r="BUY219" s="348"/>
      <c r="BUZ219" s="348"/>
      <c r="BVA219" s="348"/>
      <c r="BVB219" s="348"/>
      <c r="BVC219" s="348"/>
      <c r="BVD219" s="348"/>
      <c r="BVE219" s="348"/>
      <c r="BVF219" s="348"/>
      <c r="BVG219" s="348"/>
      <c r="BVH219" s="348"/>
      <c r="BVI219" s="348"/>
      <c r="BVJ219" s="348"/>
      <c r="BVK219" s="348"/>
      <c r="BVL219" s="348"/>
      <c r="BVM219" s="348"/>
      <c r="BVN219" s="348"/>
      <c r="BVO219" s="348"/>
      <c r="BVP219" s="348"/>
      <c r="BVQ219" s="348"/>
      <c r="BVR219" s="348"/>
      <c r="BVS219" s="348"/>
      <c r="BVT219" s="348"/>
      <c r="BVU219" s="348"/>
      <c r="BVV219" s="348"/>
      <c r="BVW219" s="348"/>
      <c r="BVX219" s="348"/>
      <c r="BVY219" s="348"/>
      <c r="BVZ219" s="348"/>
      <c r="BWA219" s="348"/>
      <c r="BWB219" s="348"/>
      <c r="BWC219" s="348"/>
      <c r="BWD219" s="348"/>
      <c r="BWE219" s="348"/>
      <c r="BWF219" s="348"/>
      <c r="BWG219" s="348"/>
      <c r="BWH219" s="348"/>
      <c r="BWI219" s="348"/>
      <c r="BWJ219" s="348"/>
      <c r="BWK219" s="348"/>
      <c r="BWL219" s="348"/>
      <c r="BWM219" s="348"/>
      <c r="BWN219" s="348"/>
      <c r="BWO219" s="348"/>
      <c r="BWP219" s="348"/>
      <c r="BWQ219" s="348"/>
      <c r="BWR219" s="348"/>
      <c r="BWS219" s="348"/>
      <c r="BWT219" s="348"/>
      <c r="BWU219" s="348"/>
      <c r="BWV219" s="348"/>
      <c r="BWW219" s="348"/>
      <c r="BWX219" s="348"/>
      <c r="BWY219" s="348"/>
      <c r="BWZ219" s="348"/>
      <c r="BXA219" s="348"/>
      <c r="BXB219" s="348"/>
      <c r="BXC219" s="348"/>
      <c r="BXD219" s="348"/>
      <c r="BXE219" s="348"/>
      <c r="BXF219" s="348"/>
      <c r="BXG219" s="348"/>
      <c r="BXH219" s="348"/>
      <c r="BXI219" s="348"/>
      <c r="BXJ219" s="348"/>
      <c r="BXK219" s="348"/>
      <c r="BXL219" s="348"/>
      <c r="BXM219" s="348"/>
      <c r="BXN219" s="348"/>
      <c r="BXO219" s="348"/>
      <c r="BXP219" s="348"/>
      <c r="BXQ219" s="348"/>
      <c r="BXR219" s="348"/>
      <c r="BXS219" s="348"/>
      <c r="BXT219" s="348"/>
      <c r="BXU219" s="348"/>
      <c r="BXV219" s="348"/>
      <c r="BXW219" s="348"/>
      <c r="BXX219" s="348"/>
      <c r="BXY219" s="348"/>
      <c r="BXZ219" s="348"/>
      <c r="BYA219" s="348"/>
      <c r="BYB219" s="348"/>
      <c r="BYC219" s="348"/>
      <c r="BYD219" s="348"/>
      <c r="BYE219" s="348"/>
      <c r="BYF219" s="348"/>
      <c r="BYG219" s="348"/>
      <c r="BYH219" s="348"/>
      <c r="BYI219" s="348"/>
      <c r="BYJ219" s="348"/>
      <c r="BYK219" s="348"/>
      <c r="BYL219" s="348"/>
      <c r="BYM219" s="348"/>
      <c r="BYN219" s="348"/>
      <c r="BYO219" s="348"/>
      <c r="BYP219" s="348"/>
      <c r="BYQ219" s="348"/>
      <c r="BYR219" s="348"/>
      <c r="BYS219" s="348"/>
      <c r="BYT219" s="348"/>
      <c r="BYU219" s="348"/>
      <c r="BYV219" s="348"/>
      <c r="BYW219" s="348"/>
      <c r="BYX219" s="348"/>
      <c r="BYY219" s="348"/>
      <c r="BYZ219" s="348"/>
      <c r="BZA219" s="348"/>
      <c r="BZB219" s="348"/>
      <c r="BZC219" s="348"/>
      <c r="BZD219" s="348"/>
      <c r="BZE219" s="348"/>
      <c r="BZF219" s="348"/>
      <c r="BZG219" s="348"/>
      <c r="BZH219" s="348"/>
      <c r="BZI219" s="348"/>
      <c r="BZJ219" s="348"/>
      <c r="BZK219" s="348"/>
      <c r="BZL219" s="348"/>
      <c r="BZM219" s="348"/>
      <c r="BZN219" s="348"/>
      <c r="BZO219" s="348"/>
      <c r="BZP219" s="348"/>
      <c r="BZQ219" s="348"/>
      <c r="BZR219" s="348"/>
      <c r="BZS219" s="348"/>
      <c r="BZT219" s="348"/>
      <c r="BZU219" s="348"/>
      <c r="BZV219" s="348"/>
      <c r="BZW219" s="348"/>
      <c r="BZX219" s="348"/>
      <c r="BZY219" s="348"/>
      <c r="BZZ219" s="348"/>
      <c r="CAA219" s="348"/>
      <c r="CAB219" s="348"/>
      <c r="CAC219" s="348"/>
      <c r="CAD219" s="348"/>
      <c r="CAE219" s="348"/>
      <c r="CAF219" s="348"/>
      <c r="CAG219" s="348"/>
      <c r="CAH219" s="348"/>
      <c r="CAI219" s="348"/>
      <c r="CAJ219" s="348"/>
      <c r="CAK219" s="348"/>
      <c r="CAL219" s="348"/>
      <c r="CAM219" s="348"/>
      <c r="CAN219" s="348"/>
      <c r="CAO219" s="348"/>
      <c r="CAP219" s="348"/>
      <c r="CAQ219" s="348"/>
      <c r="CAR219" s="348"/>
      <c r="CAS219" s="348"/>
      <c r="CAT219" s="348"/>
      <c r="CAU219" s="348"/>
      <c r="CAV219" s="348"/>
      <c r="CAW219" s="348"/>
      <c r="CAX219" s="348"/>
      <c r="CAY219" s="348"/>
      <c r="CAZ219" s="348"/>
      <c r="CBA219" s="348"/>
      <c r="CBB219" s="348"/>
      <c r="CBC219" s="348"/>
      <c r="CBD219" s="348"/>
      <c r="CBE219" s="348"/>
      <c r="CBF219" s="348"/>
      <c r="CBG219" s="348"/>
      <c r="CBH219" s="348"/>
      <c r="CBI219" s="348"/>
      <c r="CBJ219" s="348"/>
      <c r="CBK219" s="348"/>
      <c r="CBL219" s="348"/>
      <c r="CBM219" s="348"/>
      <c r="CBN219" s="348"/>
      <c r="CBO219" s="348"/>
      <c r="CBP219" s="348"/>
      <c r="CBQ219" s="348"/>
      <c r="CBR219" s="348"/>
      <c r="CBS219" s="348"/>
      <c r="CBT219" s="348"/>
      <c r="CBU219" s="348"/>
      <c r="CBV219" s="348"/>
      <c r="CBW219" s="348"/>
      <c r="CBX219" s="348"/>
      <c r="CBY219" s="348"/>
      <c r="CBZ219" s="348"/>
      <c r="CCA219" s="348"/>
      <c r="CCB219" s="348"/>
      <c r="CCC219" s="348"/>
      <c r="CCD219" s="348"/>
      <c r="CCE219" s="348"/>
      <c r="CCF219" s="348"/>
      <c r="CCG219" s="348"/>
      <c r="CCH219" s="348"/>
      <c r="CCI219" s="348"/>
      <c r="CCJ219" s="348"/>
      <c r="CCK219" s="348"/>
      <c r="CCL219" s="348"/>
      <c r="CCM219" s="348"/>
      <c r="CCN219" s="348"/>
      <c r="CCO219" s="348"/>
      <c r="CCP219" s="348"/>
      <c r="CCQ219" s="348"/>
      <c r="CCR219" s="348"/>
      <c r="CCS219" s="348"/>
      <c r="CCT219" s="348"/>
      <c r="CCU219" s="348"/>
      <c r="CCV219" s="348"/>
      <c r="CCW219" s="348"/>
      <c r="CCX219" s="348"/>
      <c r="CCY219" s="348"/>
      <c r="CCZ219" s="348"/>
      <c r="CDA219" s="348"/>
      <c r="CDB219" s="348"/>
      <c r="CDC219" s="348"/>
      <c r="CDD219" s="348"/>
      <c r="CDE219" s="348"/>
      <c r="CDF219" s="348"/>
      <c r="CDG219" s="348"/>
      <c r="CDH219" s="348"/>
      <c r="CDI219" s="348"/>
      <c r="CDJ219" s="348"/>
      <c r="CDK219" s="348"/>
      <c r="CDL219" s="348"/>
      <c r="CDM219" s="348"/>
      <c r="CDN219" s="348"/>
      <c r="CDO219" s="348"/>
      <c r="CDP219" s="348"/>
      <c r="CDQ219" s="348"/>
      <c r="CDR219" s="348"/>
      <c r="CDS219" s="348"/>
      <c r="CDT219" s="348"/>
      <c r="CDU219" s="348"/>
      <c r="CDV219" s="348"/>
      <c r="CDW219" s="348"/>
      <c r="CDX219" s="348"/>
      <c r="CDY219" s="348"/>
      <c r="CDZ219" s="348"/>
      <c r="CEA219" s="348"/>
      <c r="CEB219" s="348"/>
      <c r="CEC219" s="348"/>
      <c r="CED219" s="348"/>
      <c r="CEE219" s="348"/>
      <c r="CEF219" s="348"/>
      <c r="CEG219" s="348"/>
      <c r="CEH219" s="348"/>
      <c r="CEI219" s="348"/>
      <c r="CEJ219" s="348"/>
      <c r="CEK219" s="348"/>
      <c r="CEL219" s="348"/>
      <c r="CEM219" s="348"/>
      <c r="CEN219" s="348"/>
      <c r="CEO219" s="348"/>
      <c r="CEP219" s="348"/>
      <c r="CEQ219" s="348"/>
      <c r="CER219" s="348"/>
      <c r="CES219" s="348"/>
      <c r="CET219" s="348"/>
      <c r="CEU219" s="348"/>
      <c r="CEV219" s="348"/>
      <c r="CEW219" s="348"/>
      <c r="CEX219" s="348"/>
      <c r="CEY219" s="348"/>
      <c r="CEZ219" s="348"/>
      <c r="CFA219" s="348"/>
      <c r="CFB219" s="348"/>
      <c r="CFC219" s="348"/>
      <c r="CFD219" s="348"/>
      <c r="CFE219" s="348"/>
      <c r="CFF219" s="348"/>
      <c r="CFG219" s="348"/>
      <c r="CFH219" s="348"/>
      <c r="CFI219" s="348"/>
      <c r="CFJ219" s="348"/>
      <c r="CFK219" s="348"/>
      <c r="CFL219" s="348"/>
      <c r="CFM219" s="348"/>
      <c r="CFN219" s="348"/>
      <c r="CFO219" s="348"/>
      <c r="CFP219" s="348"/>
      <c r="CFQ219" s="348"/>
      <c r="CFR219" s="348"/>
      <c r="CFS219" s="348"/>
      <c r="CFT219" s="348"/>
      <c r="CFU219" s="348"/>
      <c r="CFV219" s="348"/>
      <c r="CFW219" s="348"/>
      <c r="CFX219" s="348"/>
      <c r="CFY219" s="348"/>
      <c r="CFZ219" s="348"/>
      <c r="CGA219" s="348"/>
      <c r="CGB219" s="348"/>
      <c r="CGC219" s="348"/>
      <c r="CGD219" s="348"/>
      <c r="CGE219" s="348"/>
      <c r="CGF219" s="348"/>
      <c r="CGG219" s="348"/>
      <c r="CGH219" s="348"/>
      <c r="CGI219" s="348"/>
      <c r="CGJ219" s="348"/>
      <c r="CGK219" s="348"/>
      <c r="CGL219" s="348"/>
      <c r="CGM219" s="348"/>
      <c r="CGN219" s="348"/>
      <c r="CGO219" s="348"/>
      <c r="CGP219" s="348"/>
      <c r="CGQ219" s="348"/>
      <c r="CGR219" s="348"/>
      <c r="CGS219" s="348"/>
      <c r="CGT219" s="348"/>
      <c r="CGU219" s="348"/>
      <c r="CGV219" s="348"/>
      <c r="CGW219" s="348"/>
      <c r="CGX219" s="348"/>
      <c r="CGY219" s="348"/>
      <c r="CGZ219" s="348"/>
      <c r="CHA219" s="348"/>
      <c r="CHB219" s="348"/>
      <c r="CHC219" s="348"/>
      <c r="CHD219" s="348"/>
      <c r="CHE219" s="348"/>
      <c r="CHF219" s="348"/>
      <c r="CHG219" s="348"/>
      <c r="CHH219" s="348"/>
      <c r="CHI219" s="348"/>
      <c r="CHJ219" s="348"/>
      <c r="CHK219" s="348"/>
      <c r="CHL219" s="348"/>
      <c r="CHM219" s="348"/>
      <c r="CHN219" s="348"/>
      <c r="CHO219" s="348"/>
      <c r="CHP219" s="348"/>
      <c r="CHQ219" s="348"/>
      <c r="CHR219" s="348"/>
      <c r="CHS219" s="348"/>
      <c r="CHT219" s="348"/>
      <c r="CHU219" s="348"/>
      <c r="CHV219" s="348"/>
      <c r="CHW219" s="348"/>
      <c r="CHX219" s="348"/>
      <c r="CHY219" s="348"/>
      <c r="CHZ219" s="348"/>
      <c r="CIA219" s="348"/>
      <c r="CIB219" s="348"/>
      <c r="CIC219" s="348"/>
      <c r="CID219" s="348"/>
      <c r="CIE219" s="348"/>
      <c r="CIF219" s="348"/>
      <c r="CIG219" s="348"/>
      <c r="CIH219" s="348"/>
      <c r="CII219" s="348"/>
      <c r="CIJ219" s="348"/>
      <c r="CIK219" s="348"/>
      <c r="CIL219" s="348"/>
      <c r="CIM219" s="348"/>
      <c r="CIN219" s="348"/>
      <c r="CIO219" s="348"/>
      <c r="CIP219" s="348"/>
      <c r="CIQ219" s="348"/>
      <c r="CIR219" s="348"/>
      <c r="CIS219" s="348"/>
      <c r="CIT219" s="348"/>
      <c r="CIU219" s="348"/>
      <c r="CIV219" s="348"/>
      <c r="CIW219" s="348"/>
      <c r="CIX219" s="348"/>
      <c r="CIY219" s="348"/>
      <c r="CIZ219" s="348"/>
      <c r="CJA219" s="348"/>
      <c r="CJB219" s="348"/>
      <c r="CJC219" s="348"/>
      <c r="CJD219" s="348"/>
      <c r="CJE219" s="348"/>
      <c r="CJF219" s="348"/>
      <c r="CJG219" s="348"/>
      <c r="CJH219" s="348"/>
      <c r="CJI219" s="348"/>
      <c r="CJJ219" s="348"/>
      <c r="CJK219" s="348"/>
      <c r="CJL219" s="348"/>
      <c r="CJM219" s="348"/>
      <c r="CJN219" s="348"/>
      <c r="CJO219" s="348"/>
      <c r="CJP219" s="348"/>
      <c r="CJQ219" s="348"/>
      <c r="CJR219" s="348"/>
      <c r="CJS219" s="348"/>
      <c r="CJT219" s="348"/>
      <c r="CJU219" s="348"/>
      <c r="CJV219" s="348"/>
      <c r="CJW219" s="348"/>
      <c r="CJX219" s="348"/>
      <c r="CJY219" s="348"/>
      <c r="CJZ219" s="348"/>
      <c r="CKA219" s="348"/>
      <c r="CKB219" s="348"/>
      <c r="CKC219" s="348"/>
      <c r="CKD219" s="348"/>
      <c r="CKE219" s="348"/>
      <c r="CKF219" s="348"/>
      <c r="CKG219" s="348"/>
      <c r="CKH219" s="348"/>
      <c r="CKI219" s="348"/>
      <c r="CKJ219" s="348"/>
      <c r="CKK219" s="348"/>
      <c r="CKL219" s="348"/>
      <c r="CKM219" s="348"/>
      <c r="CKN219" s="348"/>
      <c r="CKO219" s="348"/>
      <c r="CKP219" s="348"/>
      <c r="CKQ219" s="348"/>
      <c r="CKR219" s="348"/>
      <c r="CKS219" s="348"/>
      <c r="CKT219" s="348"/>
      <c r="CKU219" s="348"/>
      <c r="CKV219" s="348"/>
      <c r="CKW219" s="348"/>
      <c r="CKX219" s="348"/>
      <c r="CKY219" s="348"/>
      <c r="CKZ219" s="348"/>
      <c r="CLA219" s="348"/>
      <c r="CLB219" s="348"/>
      <c r="CLC219" s="348"/>
      <c r="CLD219" s="348"/>
      <c r="CLE219" s="348"/>
      <c r="CLF219" s="348"/>
      <c r="CLG219" s="348"/>
      <c r="CLH219" s="348"/>
      <c r="CLI219" s="348"/>
      <c r="CLJ219" s="348"/>
      <c r="CLK219" s="348"/>
      <c r="CLL219" s="348"/>
      <c r="CLM219" s="348"/>
      <c r="CLN219" s="348"/>
      <c r="CLO219" s="348"/>
      <c r="CLP219" s="348"/>
      <c r="CLQ219" s="348"/>
      <c r="CLR219" s="348"/>
      <c r="CLS219" s="348"/>
      <c r="CLT219" s="348"/>
      <c r="CLU219" s="348"/>
      <c r="CLV219" s="348"/>
      <c r="CLW219" s="348"/>
      <c r="CLX219" s="348"/>
      <c r="CLY219" s="348"/>
      <c r="CLZ219" s="348"/>
      <c r="CMA219" s="348"/>
      <c r="CMB219" s="348"/>
      <c r="CMC219" s="348"/>
      <c r="CMD219" s="348"/>
      <c r="CME219" s="348"/>
      <c r="CMF219" s="348"/>
      <c r="CMG219" s="348"/>
      <c r="CMH219" s="348"/>
      <c r="CMI219" s="348"/>
      <c r="CMJ219" s="348"/>
      <c r="CMK219" s="348"/>
      <c r="CML219" s="348"/>
      <c r="CMM219" s="348"/>
      <c r="CMN219" s="348"/>
      <c r="CMO219" s="348"/>
      <c r="CMP219" s="348"/>
      <c r="CMQ219" s="348"/>
      <c r="CMR219" s="348"/>
      <c r="CMS219" s="348"/>
      <c r="CMT219" s="348"/>
      <c r="CMU219" s="348"/>
      <c r="CMV219" s="348"/>
      <c r="CMW219" s="348"/>
      <c r="CMX219" s="348"/>
      <c r="CMY219" s="348"/>
      <c r="CMZ219" s="348"/>
      <c r="CNA219" s="348"/>
      <c r="CNB219" s="348"/>
      <c r="CNC219" s="348"/>
      <c r="CND219" s="348"/>
      <c r="CNE219" s="348"/>
      <c r="CNF219" s="348"/>
      <c r="CNG219" s="348"/>
      <c r="CNH219" s="348"/>
      <c r="CNI219" s="348"/>
      <c r="CNJ219" s="348"/>
      <c r="CNK219" s="348"/>
      <c r="CNL219" s="348"/>
      <c r="CNM219" s="348"/>
      <c r="CNN219" s="348"/>
      <c r="CNO219" s="348"/>
      <c r="CNP219" s="348"/>
      <c r="CNQ219" s="348"/>
      <c r="CNR219" s="348"/>
      <c r="CNS219" s="348"/>
      <c r="CNT219" s="348"/>
      <c r="CNU219" s="348"/>
      <c r="CNV219" s="348"/>
      <c r="CNW219" s="348"/>
      <c r="CNX219" s="348"/>
      <c r="CNY219" s="348"/>
      <c r="CNZ219" s="348"/>
      <c r="COA219" s="348"/>
      <c r="COB219" s="348"/>
      <c r="COC219" s="348"/>
      <c r="COD219" s="348"/>
      <c r="COE219" s="348"/>
      <c r="COF219" s="348"/>
      <c r="COG219" s="348"/>
      <c r="COH219" s="348"/>
      <c r="COI219" s="348"/>
      <c r="COJ219" s="348"/>
      <c r="COK219" s="348"/>
      <c r="COL219" s="348"/>
      <c r="COM219" s="348"/>
      <c r="CON219" s="348"/>
      <c r="COO219" s="348"/>
      <c r="COP219" s="348"/>
      <c r="COQ219" s="348"/>
      <c r="COR219" s="348"/>
      <c r="COS219" s="348"/>
      <c r="COT219" s="348"/>
      <c r="COU219" s="348"/>
      <c r="COV219" s="348"/>
      <c r="COW219" s="348"/>
      <c r="COX219" s="348"/>
      <c r="COY219" s="348"/>
      <c r="COZ219" s="348"/>
      <c r="CPA219" s="348"/>
      <c r="CPB219" s="348"/>
      <c r="CPC219" s="348"/>
      <c r="CPD219" s="348"/>
      <c r="CPE219" s="348"/>
      <c r="CPF219" s="348"/>
      <c r="CPG219" s="348"/>
      <c r="CPH219" s="348"/>
      <c r="CPI219" s="348"/>
      <c r="CPJ219" s="348"/>
      <c r="CPK219" s="348"/>
      <c r="CPL219" s="348"/>
      <c r="CPM219" s="348"/>
      <c r="CPN219" s="348"/>
      <c r="CPO219" s="348"/>
      <c r="CPP219" s="348"/>
      <c r="CPQ219" s="348"/>
      <c r="CPR219" s="348"/>
      <c r="CPS219" s="348"/>
      <c r="CPT219" s="348"/>
      <c r="CPU219" s="348"/>
      <c r="CPV219" s="348"/>
      <c r="CPW219" s="348"/>
      <c r="CPX219" s="348"/>
      <c r="CPY219" s="348"/>
      <c r="CPZ219" s="348"/>
      <c r="CQA219" s="348"/>
      <c r="CQB219" s="348"/>
      <c r="CQC219" s="348"/>
      <c r="CQD219" s="348"/>
      <c r="CQE219" s="348"/>
      <c r="CQF219" s="348"/>
      <c r="CQG219" s="348"/>
      <c r="CQH219" s="348"/>
      <c r="CQI219" s="348"/>
      <c r="CQJ219" s="348"/>
      <c r="CQK219" s="348"/>
      <c r="CQL219" s="348"/>
      <c r="CQM219" s="348"/>
      <c r="CQN219" s="348"/>
      <c r="CQO219" s="348"/>
      <c r="CQP219" s="348"/>
      <c r="CQQ219" s="348"/>
      <c r="CQR219" s="348"/>
      <c r="CQS219" s="348"/>
      <c r="CQT219" s="348"/>
      <c r="CQU219" s="348"/>
      <c r="CQV219" s="348"/>
      <c r="CQW219" s="348"/>
      <c r="CQX219" s="348"/>
      <c r="CQY219" s="348"/>
      <c r="CQZ219" s="348"/>
      <c r="CRA219" s="348"/>
      <c r="CRB219" s="348"/>
      <c r="CRC219" s="348"/>
      <c r="CRD219" s="348"/>
      <c r="CRE219" s="348"/>
      <c r="CRF219" s="348"/>
      <c r="CRG219" s="348"/>
      <c r="CRH219" s="348"/>
      <c r="CRI219" s="348"/>
      <c r="CRJ219" s="348"/>
      <c r="CRK219" s="348"/>
      <c r="CRL219" s="348"/>
      <c r="CRM219" s="348"/>
      <c r="CRN219" s="348"/>
      <c r="CRO219" s="348"/>
      <c r="CRP219" s="348"/>
      <c r="CRQ219" s="348"/>
      <c r="CRR219" s="348"/>
      <c r="CRS219" s="348"/>
      <c r="CRT219" s="348"/>
      <c r="CRU219" s="348"/>
      <c r="CRV219" s="348"/>
      <c r="CRW219" s="348"/>
      <c r="CRX219" s="348"/>
      <c r="CRY219" s="348"/>
      <c r="CRZ219" s="348"/>
      <c r="CSA219" s="348"/>
      <c r="CSB219" s="348"/>
      <c r="CSC219" s="348"/>
      <c r="CSD219" s="348"/>
      <c r="CSE219" s="348"/>
      <c r="CSF219" s="348"/>
      <c r="CSG219" s="348"/>
      <c r="CSH219" s="348"/>
      <c r="CSI219" s="348"/>
      <c r="CSJ219" s="348"/>
      <c r="CSK219" s="348"/>
      <c r="CSL219" s="348"/>
      <c r="CSM219" s="348"/>
      <c r="CSN219" s="348"/>
      <c r="CSO219" s="348"/>
      <c r="CSP219" s="348"/>
      <c r="CSQ219" s="348"/>
      <c r="CSR219" s="348"/>
      <c r="CSS219" s="348"/>
      <c r="CST219" s="348"/>
      <c r="CSU219" s="348"/>
      <c r="CSV219" s="348"/>
      <c r="CSW219" s="348"/>
      <c r="CSX219" s="348"/>
      <c r="CSY219" s="348"/>
      <c r="CSZ219" s="348"/>
      <c r="CTA219" s="348"/>
      <c r="CTB219" s="348"/>
      <c r="CTC219" s="348"/>
      <c r="CTD219" s="348"/>
      <c r="CTE219" s="348"/>
      <c r="CTF219" s="348"/>
      <c r="CTG219" s="348"/>
      <c r="CTH219" s="348"/>
      <c r="CTI219" s="348"/>
      <c r="CTJ219" s="348"/>
      <c r="CTK219" s="348"/>
      <c r="CTL219" s="348"/>
      <c r="CTM219" s="348"/>
      <c r="CTN219" s="348"/>
      <c r="CTO219" s="348"/>
      <c r="CTP219" s="348"/>
      <c r="CTQ219" s="348"/>
      <c r="CTR219" s="348"/>
      <c r="CTS219" s="348"/>
      <c r="CTT219" s="348"/>
      <c r="CTU219" s="348"/>
      <c r="CTV219" s="348"/>
      <c r="CTW219" s="348"/>
      <c r="CTX219" s="348"/>
      <c r="CTY219" s="348"/>
      <c r="CTZ219" s="348"/>
      <c r="CUA219" s="348"/>
      <c r="CUB219" s="348"/>
      <c r="CUC219" s="348"/>
      <c r="CUD219" s="348"/>
      <c r="CUE219" s="348"/>
      <c r="CUF219" s="348"/>
      <c r="CUG219" s="348"/>
      <c r="CUH219" s="348"/>
      <c r="CUI219" s="348"/>
      <c r="CUJ219" s="348"/>
      <c r="CUK219" s="348"/>
      <c r="CUL219" s="348"/>
      <c r="CUM219" s="348"/>
      <c r="CUN219" s="348"/>
      <c r="CUO219" s="348"/>
      <c r="CUP219" s="348"/>
      <c r="CUQ219" s="348"/>
      <c r="CUR219" s="348"/>
      <c r="CUS219" s="348"/>
      <c r="CUT219" s="348"/>
      <c r="CUU219" s="348"/>
      <c r="CUV219" s="348"/>
      <c r="CUW219" s="348"/>
      <c r="CUX219" s="348"/>
      <c r="CUY219" s="348"/>
      <c r="CUZ219" s="348"/>
      <c r="CVA219" s="348"/>
      <c r="CVB219" s="348"/>
      <c r="CVC219" s="348"/>
      <c r="CVD219" s="348"/>
      <c r="CVE219" s="348"/>
      <c r="CVF219" s="348"/>
      <c r="CVG219" s="348"/>
      <c r="CVH219" s="348"/>
      <c r="CVI219" s="348"/>
      <c r="CVJ219" s="348"/>
      <c r="CVK219" s="348"/>
      <c r="CVL219" s="348"/>
      <c r="CVM219" s="348"/>
      <c r="CVN219" s="348"/>
      <c r="CVO219" s="348"/>
      <c r="CVP219" s="348"/>
      <c r="CVQ219" s="348"/>
      <c r="CVR219" s="348"/>
      <c r="CVS219" s="348"/>
      <c r="CVT219" s="348"/>
      <c r="CVU219" s="348"/>
      <c r="CVV219" s="348"/>
      <c r="CVW219" s="348"/>
      <c r="CVX219" s="348"/>
      <c r="CVY219" s="348"/>
      <c r="CVZ219" s="348"/>
      <c r="CWA219" s="348"/>
      <c r="CWB219" s="348"/>
      <c r="CWC219" s="348"/>
      <c r="CWD219" s="348"/>
      <c r="CWE219" s="348"/>
      <c r="CWF219" s="348"/>
      <c r="CWG219" s="348"/>
      <c r="CWH219" s="348"/>
      <c r="CWI219" s="348"/>
      <c r="CWJ219" s="348"/>
      <c r="CWK219" s="348"/>
      <c r="CWL219" s="348"/>
      <c r="CWM219" s="348"/>
      <c r="CWN219" s="348"/>
      <c r="CWO219" s="348"/>
      <c r="CWP219" s="348"/>
      <c r="CWQ219" s="348"/>
      <c r="CWR219" s="348"/>
      <c r="CWS219" s="348"/>
      <c r="CWT219" s="348"/>
      <c r="CWU219" s="348"/>
      <c r="CWV219" s="348"/>
      <c r="CWW219" s="348"/>
      <c r="CWX219" s="348"/>
      <c r="CWY219" s="348"/>
      <c r="CWZ219" s="348"/>
      <c r="CXA219" s="348"/>
      <c r="CXB219" s="348"/>
      <c r="CXC219" s="348"/>
      <c r="CXD219" s="348"/>
      <c r="CXE219" s="348"/>
      <c r="CXF219" s="348"/>
      <c r="CXG219" s="348"/>
      <c r="CXH219" s="348"/>
      <c r="CXI219" s="348"/>
      <c r="CXJ219" s="348"/>
      <c r="CXK219" s="348"/>
      <c r="CXL219" s="348"/>
      <c r="CXM219" s="348"/>
      <c r="CXN219" s="348"/>
      <c r="CXO219" s="348"/>
      <c r="CXP219" s="348"/>
      <c r="CXQ219" s="348"/>
      <c r="CXR219" s="348"/>
      <c r="CXS219" s="348"/>
      <c r="CXT219" s="348"/>
      <c r="CXU219" s="348"/>
      <c r="CXV219" s="348"/>
      <c r="CXW219" s="348"/>
      <c r="CXX219" s="348"/>
      <c r="CXY219" s="348"/>
      <c r="CXZ219" s="348"/>
      <c r="CYA219" s="348"/>
      <c r="CYB219" s="348"/>
      <c r="CYC219" s="348"/>
      <c r="CYD219" s="348"/>
      <c r="CYE219" s="348"/>
      <c r="CYF219" s="348"/>
      <c r="CYG219" s="348"/>
      <c r="CYH219" s="348"/>
      <c r="CYI219" s="348"/>
      <c r="CYJ219" s="348"/>
      <c r="CYK219" s="348"/>
      <c r="CYL219" s="348"/>
      <c r="CYM219" s="348"/>
      <c r="CYN219" s="348"/>
      <c r="CYO219" s="348"/>
      <c r="CYP219" s="348"/>
      <c r="CYQ219" s="348"/>
      <c r="CYR219" s="348"/>
      <c r="CYS219" s="348"/>
      <c r="CYT219" s="348"/>
      <c r="CYU219" s="348"/>
      <c r="CYV219" s="348"/>
      <c r="CYW219" s="348"/>
      <c r="CYX219" s="348"/>
      <c r="CYY219" s="348"/>
      <c r="CYZ219" s="348"/>
      <c r="CZA219" s="348"/>
      <c r="CZB219" s="348"/>
      <c r="CZC219" s="348"/>
      <c r="CZD219" s="348"/>
      <c r="CZE219" s="348"/>
      <c r="CZF219" s="348"/>
      <c r="CZG219" s="348"/>
      <c r="CZH219" s="348"/>
      <c r="CZI219" s="348"/>
      <c r="CZJ219" s="348"/>
      <c r="CZK219" s="348"/>
      <c r="CZL219" s="348"/>
      <c r="CZM219" s="348"/>
      <c r="CZN219" s="348"/>
      <c r="CZO219" s="348"/>
      <c r="CZP219" s="348"/>
      <c r="CZQ219" s="348"/>
      <c r="CZR219" s="348"/>
      <c r="CZS219" s="348"/>
      <c r="CZT219" s="348"/>
      <c r="CZU219" s="348"/>
      <c r="CZV219" s="348"/>
      <c r="CZW219" s="348"/>
      <c r="CZX219" s="348"/>
      <c r="CZY219" s="348"/>
      <c r="CZZ219" s="348"/>
      <c r="DAA219" s="348"/>
      <c r="DAB219" s="348"/>
      <c r="DAC219" s="348"/>
      <c r="DAD219" s="348"/>
      <c r="DAE219" s="348"/>
      <c r="DAF219" s="348"/>
      <c r="DAG219" s="348"/>
      <c r="DAH219" s="348"/>
      <c r="DAI219" s="348"/>
      <c r="DAJ219" s="348"/>
      <c r="DAK219" s="348"/>
      <c r="DAL219" s="348"/>
      <c r="DAM219" s="348"/>
      <c r="DAN219" s="348"/>
      <c r="DAO219" s="348"/>
      <c r="DAP219" s="348"/>
      <c r="DAQ219" s="348"/>
      <c r="DAR219" s="348"/>
      <c r="DAS219" s="348"/>
      <c r="DAT219" s="348"/>
      <c r="DAU219" s="348"/>
      <c r="DAV219" s="348"/>
      <c r="DAW219" s="348"/>
      <c r="DAX219" s="348"/>
      <c r="DAY219" s="348"/>
      <c r="DAZ219" s="348"/>
      <c r="DBA219" s="348"/>
      <c r="DBB219" s="348"/>
      <c r="DBC219" s="348"/>
      <c r="DBD219" s="348"/>
      <c r="DBE219" s="348"/>
      <c r="DBF219" s="348"/>
      <c r="DBG219" s="348"/>
      <c r="DBH219" s="348"/>
      <c r="DBI219" s="348"/>
      <c r="DBJ219" s="348"/>
      <c r="DBK219" s="348"/>
      <c r="DBL219" s="348"/>
      <c r="DBM219" s="348"/>
      <c r="DBN219" s="348"/>
      <c r="DBO219" s="348"/>
      <c r="DBP219" s="348"/>
      <c r="DBQ219" s="348"/>
      <c r="DBR219" s="348"/>
      <c r="DBS219" s="348"/>
      <c r="DBT219" s="348"/>
      <c r="DBU219" s="348"/>
      <c r="DBV219" s="348"/>
      <c r="DBW219" s="348"/>
      <c r="DBX219" s="348"/>
      <c r="DBY219" s="348"/>
      <c r="DBZ219" s="348"/>
      <c r="DCA219" s="348"/>
      <c r="DCB219" s="348"/>
      <c r="DCC219" s="348"/>
      <c r="DCD219" s="348"/>
      <c r="DCE219" s="348"/>
      <c r="DCF219" s="348"/>
      <c r="DCG219" s="348"/>
      <c r="DCH219" s="348"/>
      <c r="DCI219" s="348"/>
      <c r="DCJ219" s="348"/>
      <c r="DCK219" s="348"/>
      <c r="DCL219" s="348"/>
      <c r="DCM219" s="348"/>
      <c r="DCN219" s="348"/>
      <c r="DCO219" s="348"/>
      <c r="DCP219" s="348"/>
      <c r="DCQ219" s="348"/>
      <c r="DCR219" s="348"/>
      <c r="DCS219" s="348"/>
      <c r="DCT219" s="348"/>
      <c r="DCU219" s="348"/>
      <c r="DCV219" s="348"/>
      <c r="DCW219" s="348"/>
      <c r="DCX219" s="348"/>
      <c r="DCY219" s="348"/>
      <c r="DCZ219" s="348"/>
      <c r="DDA219" s="348"/>
      <c r="DDB219" s="348"/>
      <c r="DDC219" s="348"/>
      <c r="DDD219" s="348"/>
      <c r="DDE219" s="348"/>
      <c r="DDF219" s="348"/>
      <c r="DDG219" s="348"/>
      <c r="DDH219" s="348"/>
      <c r="DDI219" s="348"/>
      <c r="DDJ219" s="348"/>
      <c r="DDK219" s="348"/>
      <c r="DDL219" s="348"/>
      <c r="DDM219" s="348"/>
      <c r="DDN219" s="348"/>
      <c r="DDO219" s="348"/>
      <c r="DDP219" s="348"/>
      <c r="DDQ219" s="348"/>
      <c r="DDR219" s="348"/>
      <c r="DDS219" s="348"/>
      <c r="DDT219" s="348"/>
      <c r="DDU219" s="348"/>
      <c r="DDV219" s="348"/>
      <c r="DDW219" s="348"/>
      <c r="DDX219" s="348"/>
      <c r="DDY219" s="348"/>
      <c r="DDZ219" s="348"/>
      <c r="DEA219" s="348"/>
      <c r="DEB219" s="348"/>
      <c r="DEC219" s="348"/>
      <c r="DED219" s="348"/>
      <c r="DEE219" s="348"/>
      <c r="DEF219" s="348"/>
      <c r="DEG219" s="348"/>
      <c r="DEH219" s="348"/>
      <c r="DEI219" s="348"/>
      <c r="DEJ219" s="348"/>
      <c r="DEK219" s="348"/>
      <c r="DEL219" s="348"/>
      <c r="DEM219" s="348"/>
      <c r="DEN219" s="348"/>
      <c r="DEO219" s="348"/>
      <c r="DEP219" s="348"/>
      <c r="DEQ219" s="348"/>
      <c r="DER219" s="348"/>
      <c r="DES219" s="348"/>
      <c r="DET219" s="348"/>
      <c r="DEU219" s="348"/>
      <c r="DEV219" s="348"/>
      <c r="DEW219" s="348"/>
      <c r="DEX219" s="348"/>
      <c r="DEY219" s="348"/>
      <c r="DEZ219" s="348"/>
      <c r="DFA219" s="348"/>
      <c r="DFB219" s="348"/>
      <c r="DFC219" s="348"/>
      <c r="DFD219" s="348"/>
      <c r="DFE219" s="348"/>
      <c r="DFF219" s="348"/>
      <c r="DFG219" s="348"/>
      <c r="DFH219" s="348"/>
      <c r="DFI219" s="348"/>
      <c r="DFJ219" s="348"/>
      <c r="DFK219" s="348"/>
      <c r="DFL219" s="348"/>
      <c r="DFM219" s="348"/>
      <c r="DFN219" s="348"/>
      <c r="DFO219" s="348"/>
      <c r="DFP219" s="348"/>
      <c r="DFQ219" s="348"/>
      <c r="DFR219" s="348"/>
      <c r="DFS219" s="348"/>
      <c r="DFT219" s="348"/>
      <c r="DFU219" s="348"/>
      <c r="DFV219" s="348"/>
      <c r="DFW219" s="348"/>
      <c r="DFX219" s="348"/>
      <c r="DFY219" s="348"/>
      <c r="DFZ219" s="348"/>
      <c r="DGA219" s="348"/>
      <c r="DGB219" s="348"/>
      <c r="DGC219" s="348"/>
      <c r="DGD219" s="348"/>
      <c r="DGE219" s="348"/>
      <c r="DGF219" s="348"/>
      <c r="DGG219" s="348"/>
      <c r="DGH219" s="348"/>
      <c r="DGI219" s="348"/>
      <c r="DGJ219" s="348"/>
      <c r="DGK219" s="348"/>
      <c r="DGL219" s="348"/>
      <c r="DGM219" s="348"/>
      <c r="DGN219" s="348"/>
      <c r="DGO219" s="348"/>
      <c r="DGP219" s="348"/>
      <c r="DGQ219" s="348"/>
      <c r="DGR219" s="348"/>
      <c r="DGS219" s="348"/>
      <c r="DGT219" s="348"/>
      <c r="DGU219" s="348"/>
      <c r="DGV219" s="348"/>
      <c r="DGW219" s="348"/>
      <c r="DGX219" s="348"/>
      <c r="DGY219" s="348"/>
      <c r="DGZ219" s="348"/>
      <c r="DHA219" s="348"/>
      <c r="DHB219" s="348"/>
      <c r="DHC219" s="348"/>
      <c r="DHD219" s="348"/>
      <c r="DHE219" s="348"/>
      <c r="DHF219" s="348"/>
      <c r="DHG219" s="348"/>
      <c r="DHH219" s="348"/>
      <c r="DHI219" s="348"/>
      <c r="DHJ219" s="348"/>
      <c r="DHK219" s="348"/>
      <c r="DHL219" s="348"/>
      <c r="DHM219" s="348"/>
      <c r="DHN219" s="348"/>
      <c r="DHO219" s="348"/>
      <c r="DHP219" s="348"/>
      <c r="DHQ219" s="348"/>
      <c r="DHR219" s="348"/>
      <c r="DHS219" s="348"/>
      <c r="DHT219" s="348"/>
      <c r="DHU219" s="348"/>
      <c r="DHV219" s="348"/>
      <c r="DHW219" s="348"/>
      <c r="DHX219" s="348"/>
      <c r="DHY219" s="348"/>
      <c r="DHZ219" s="348"/>
      <c r="DIA219" s="348"/>
      <c r="DIB219" s="348"/>
      <c r="DIC219" s="348"/>
      <c r="DID219" s="348"/>
      <c r="DIE219" s="348"/>
      <c r="DIF219" s="348"/>
      <c r="DIG219" s="348"/>
      <c r="DIH219" s="348"/>
      <c r="DII219" s="348"/>
      <c r="DIJ219" s="348"/>
      <c r="DIK219" s="348"/>
      <c r="DIL219" s="348"/>
      <c r="DIM219" s="348"/>
      <c r="DIN219" s="348"/>
      <c r="DIO219" s="348"/>
      <c r="DIP219" s="348"/>
      <c r="DIQ219" s="348"/>
      <c r="DIR219" s="348"/>
      <c r="DIS219" s="348"/>
      <c r="DIT219" s="348"/>
      <c r="DIU219" s="348"/>
      <c r="DIV219" s="348"/>
      <c r="DIW219" s="348"/>
      <c r="DIX219" s="348"/>
      <c r="DIY219" s="348"/>
      <c r="DIZ219" s="348"/>
      <c r="DJA219" s="348"/>
      <c r="DJB219" s="348"/>
      <c r="DJC219" s="348"/>
      <c r="DJD219" s="348"/>
      <c r="DJE219" s="348"/>
      <c r="DJF219" s="348"/>
      <c r="DJG219" s="348"/>
      <c r="DJH219" s="348"/>
      <c r="DJI219" s="348"/>
      <c r="DJJ219" s="348"/>
      <c r="DJK219" s="348"/>
      <c r="DJL219" s="348"/>
      <c r="DJM219" s="348"/>
      <c r="DJN219" s="348"/>
      <c r="DJO219" s="348"/>
      <c r="DJP219" s="348"/>
      <c r="DJQ219" s="348"/>
      <c r="DJR219" s="348"/>
      <c r="DJS219" s="348"/>
      <c r="DJT219" s="348"/>
      <c r="DJU219" s="348"/>
      <c r="DJV219" s="348"/>
      <c r="DJW219" s="348"/>
      <c r="DJX219" s="348"/>
      <c r="DJY219" s="348"/>
      <c r="DJZ219" s="348"/>
      <c r="DKA219" s="348"/>
      <c r="DKB219" s="348"/>
      <c r="DKC219" s="348"/>
      <c r="DKD219" s="348"/>
      <c r="DKE219" s="348"/>
      <c r="DKF219" s="348"/>
      <c r="DKG219" s="348"/>
      <c r="DKH219" s="348"/>
      <c r="DKI219" s="348"/>
      <c r="DKJ219" s="348"/>
      <c r="DKK219" s="348"/>
      <c r="DKL219" s="348"/>
      <c r="DKM219" s="348"/>
      <c r="DKN219" s="348"/>
      <c r="DKO219" s="348"/>
      <c r="DKP219" s="348"/>
      <c r="DKQ219" s="348"/>
      <c r="DKR219" s="348"/>
      <c r="DKS219" s="348"/>
      <c r="DKT219" s="348"/>
      <c r="DKU219" s="348"/>
      <c r="DKV219" s="348"/>
      <c r="DKW219" s="348"/>
      <c r="DKX219" s="348"/>
      <c r="DKY219" s="348"/>
      <c r="DKZ219" s="348"/>
      <c r="DLA219" s="348"/>
      <c r="DLB219" s="348"/>
      <c r="DLC219" s="348"/>
      <c r="DLD219" s="348"/>
      <c r="DLE219" s="348"/>
      <c r="DLF219" s="348"/>
      <c r="DLG219" s="348"/>
      <c r="DLH219" s="348"/>
      <c r="DLI219" s="348"/>
      <c r="DLJ219" s="348"/>
      <c r="DLK219" s="348"/>
      <c r="DLL219" s="348"/>
      <c r="DLM219" s="348"/>
      <c r="DLN219" s="348"/>
      <c r="DLO219" s="348"/>
      <c r="DLP219" s="348"/>
      <c r="DLQ219" s="348"/>
      <c r="DLR219" s="348"/>
      <c r="DLS219" s="348"/>
      <c r="DLT219" s="348"/>
      <c r="DLU219" s="348"/>
      <c r="DLV219" s="348"/>
      <c r="DLW219" s="348"/>
      <c r="DLX219" s="348"/>
      <c r="DLY219" s="348"/>
      <c r="DLZ219" s="348"/>
      <c r="DMA219" s="348"/>
      <c r="DMB219" s="348"/>
      <c r="DMC219" s="348"/>
      <c r="DMD219" s="348"/>
      <c r="DME219" s="348"/>
      <c r="DMF219" s="348"/>
      <c r="DMG219" s="348"/>
      <c r="DMH219" s="348"/>
      <c r="DMI219" s="348"/>
      <c r="DMJ219" s="348"/>
      <c r="DMK219" s="348"/>
      <c r="DML219" s="348"/>
      <c r="DMM219" s="348"/>
      <c r="DMN219" s="348"/>
      <c r="DMO219" s="348"/>
      <c r="DMP219" s="348"/>
      <c r="DMQ219" s="348"/>
      <c r="DMR219" s="348"/>
      <c r="DMS219" s="348"/>
      <c r="DMT219" s="348"/>
      <c r="DMU219" s="348"/>
      <c r="DMV219" s="348"/>
      <c r="DMW219" s="348"/>
      <c r="DMX219" s="348"/>
      <c r="DMY219" s="348"/>
      <c r="DMZ219" s="348"/>
      <c r="DNA219" s="348"/>
      <c r="DNB219" s="348"/>
      <c r="DNC219" s="348"/>
      <c r="DND219" s="348"/>
      <c r="DNE219" s="348"/>
      <c r="DNF219" s="348"/>
      <c r="DNG219" s="348"/>
      <c r="DNH219" s="348"/>
      <c r="DNI219" s="348"/>
      <c r="DNJ219" s="348"/>
      <c r="DNK219" s="348"/>
      <c r="DNL219" s="348"/>
      <c r="DNM219" s="348"/>
      <c r="DNN219" s="348"/>
      <c r="DNO219" s="348"/>
      <c r="DNP219" s="348"/>
      <c r="DNQ219" s="348"/>
      <c r="DNR219" s="348"/>
      <c r="DNS219" s="348"/>
      <c r="DNT219" s="348"/>
      <c r="DNU219" s="348"/>
      <c r="DNV219" s="348"/>
      <c r="DNW219" s="348"/>
      <c r="DNX219" s="348"/>
      <c r="DNY219" s="348"/>
      <c r="DNZ219" s="348"/>
      <c r="DOA219" s="348"/>
      <c r="DOB219" s="348"/>
      <c r="DOC219" s="348"/>
      <c r="DOD219" s="348"/>
      <c r="DOE219" s="348"/>
      <c r="DOF219" s="348"/>
      <c r="DOG219" s="348"/>
      <c r="DOH219" s="348"/>
      <c r="DOI219" s="348"/>
      <c r="DOJ219" s="348"/>
      <c r="DOK219" s="348"/>
      <c r="DOL219" s="348"/>
      <c r="DOM219" s="348"/>
      <c r="DON219" s="348"/>
      <c r="DOO219" s="348"/>
      <c r="DOP219" s="348"/>
      <c r="DOQ219" s="348"/>
      <c r="DOR219" s="348"/>
      <c r="DOS219" s="348"/>
      <c r="DOT219" s="348"/>
      <c r="DOU219" s="348"/>
      <c r="DOV219" s="348"/>
      <c r="DOW219" s="348"/>
      <c r="DOX219" s="348"/>
      <c r="DOY219" s="348"/>
      <c r="DOZ219" s="348"/>
      <c r="DPA219" s="348"/>
      <c r="DPB219" s="348"/>
      <c r="DPC219" s="348"/>
      <c r="DPD219" s="348"/>
      <c r="DPE219" s="348"/>
      <c r="DPF219" s="348"/>
      <c r="DPG219" s="348"/>
      <c r="DPH219" s="348"/>
      <c r="DPI219" s="348"/>
      <c r="DPJ219" s="348"/>
      <c r="DPK219" s="348"/>
      <c r="DPL219" s="348"/>
      <c r="DPM219" s="348"/>
      <c r="DPN219" s="348"/>
      <c r="DPO219" s="348"/>
      <c r="DPP219" s="348"/>
      <c r="DPQ219" s="348"/>
      <c r="DPR219" s="348"/>
      <c r="DPS219" s="348"/>
      <c r="DPT219" s="348"/>
      <c r="DPU219" s="348"/>
      <c r="DPV219" s="348"/>
      <c r="DPW219" s="348"/>
      <c r="DPX219" s="348"/>
      <c r="DPY219" s="348"/>
      <c r="DPZ219" s="348"/>
      <c r="DQA219" s="348"/>
      <c r="DQB219" s="348"/>
      <c r="DQC219" s="348"/>
      <c r="DQD219" s="348"/>
      <c r="DQE219" s="348"/>
      <c r="DQF219" s="348"/>
      <c r="DQG219" s="348"/>
      <c r="DQH219" s="348"/>
      <c r="DQI219" s="348"/>
      <c r="DQJ219" s="348"/>
      <c r="DQK219" s="348"/>
      <c r="DQL219" s="348"/>
      <c r="DQM219" s="348"/>
      <c r="DQN219" s="348"/>
      <c r="DQO219" s="348"/>
      <c r="DQP219" s="348"/>
      <c r="DQQ219" s="348"/>
      <c r="DQR219" s="348"/>
      <c r="DQS219" s="348"/>
      <c r="DQT219" s="348"/>
      <c r="DQU219" s="348"/>
      <c r="DQV219" s="348"/>
      <c r="DQW219" s="348"/>
      <c r="DQX219" s="348"/>
      <c r="DQY219" s="348"/>
      <c r="DQZ219" s="348"/>
      <c r="DRA219" s="348"/>
      <c r="DRB219" s="348"/>
      <c r="DRC219" s="348"/>
      <c r="DRD219" s="348"/>
      <c r="DRE219" s="348"/>
      <c r="DRF219" s="348"/>
      <c r="DRG219" s="348"/>
      <c r="DRH219" s="348"/>
      <c r="DRI219" s="348"/>
      <c r="DRJ219" s="348"/>
      <c r="DRK219" s="348"/>
      <c r="DRL219" s="348"/>
      <c r="DRM219" s="348"/>
      <c r="DRN219" s="348"/>
      <c r="DRO219" s="348"/>
      <c r="DRP219" s="348"/>
      <c r="DRQ219" s="348"/>
      <c r="DRR219" s="348"/>
      <c r="DRS219" s="348"/>
      <c r="DRT219" s="348"/>
      <c r="DRU219" s="348"/>
      <c r="DRV219" s="348"/>
      <c r="DRW219" s="348"/>
      <c r="DRX219" s="348"/>
      <c r="DRY219" s="348"/>
      <c r="DRZ219" s="348"/>
      <c r="DSA219" s="348"/>
      <c r="DSB219" s="348"/>
      <c r="DSC219" s="348"/>
      <c r="DSD219" s="348"/>
      <c r="DSE219" s="348"/>
      <c r="DSF219" s="348"/>
      <c r="DSG219" s="348"/>
      <c r="DSH219" s="348"/>
      <c r="DSI219" s="348"/>
      <c r="DSJ219" s="348"/>
      <c r="DSK219" s="348"/>
      <c r="DSL219" s="348"/>
      <c r="DSM219" s="348"/>
      <c r="DSN219" s="348"/>
      <c r="DSO219" s="348"/>
      <c r="DSP219" s="348"/>
      <c r="DSQ219" s="348"/>
      <c r="DSR219" s="348"/>
      <c r="DSS219" s="348"/>
      <c r="DST219" s="348"/>
      <c r="DSU219" s="348"/>
      <c r="DSV219" s="348"/>
      <c r="DSW219" s="348"/>
      <c r="DSX219" s="348"/>
      <c r="DSY219" s="348"/>
      <c r="DSZ219" s="348"/>
      <c r="DTA219" s="348"/>
      <c r="DTB219" s="348"/>
      <c r="DTC219" s="348"/>
      <c r="DTD219" s="348"/>
      <c r="DTE219" s="348"/>
      <c r="DTF219" s="348"/>
      <c r="DTG219" s="348"/>
      <c r="DTH219" s="348"/>
      <c r="DTI219" s="348"/>
      <c r="DTJ219" s="348"/>
      <c r="DTK219" s="348"/>
      <c r="DTL219" s="348"/>
      <c r="DTM219" s="348"/>
      <c r="DTN219" s="348"/>
      <c r="DTO219" s="348"/>
      <c r="DTP219" s="348"/>
      <c r="DTQ219" s="348"/>
      <c r="DTR219" s="348"/>
      <c r="DTS219" s="348"/>
      <c r="DTT219" s="348"/>
      <c r="DTU219" s="348"/>
      <c r="DTV219" s="348"/>
      <c r="DTW219" s="348"/>
      <c r="DTX219" s="348"/>
      <c r="DTY219" s="348"/>
      <c r="DTZ219" s="348"/>
      <c r="DUA219" s="348"/>
      <c r="DUB219" s="348"/>
      <c r="DUC219" s="348"/>
      <c r="DUD219" s="348"/>
      <c r="DUE219" s="348"/>
      <c r="DUF219" s="348"/>
      <c r="DUG219" s="348"/>
      <c r="DUH219" s="348"/>
      <c r="DUI219" s="348"/>
      <c r="DUJ219" s="348"/>
      <c r="DUK219" s="348"/>
      <c r="DUL219" s="348"/>
      <c r="DUM219" s="348"/>
      <c r="DUN219" s="348"/>
      <c r="DUO219" s="348"/>
      <c r="DUP219" s="348"/>
      <c r="DUQ219" s="348"/>
      <c r="DUR219" s="348"/>
      <c r="DUS219" s="348"/>
      <c r="DUT219" s="348"/>
      <c r="DUU219" s="348"/>
      <c r="DUV219" s="348"/>
      <c r="DUW219" s="348"/>
      <c r="DUX219" s="348"/>
      <c r="DUY219" s="348"/>
      <c r="DUZ219" s="348"/>
      <c r="DVA219" s="348"/>
      <c r="DVB219" s="348"/>
      <c r="DVC219" s="348"/>
      <c r="DVD219" s="348"/>
      <c r="DVE219" s="348"/>
      <c r="DVF219" s="348"/>
      <c r="DVG219" s="348"/>
      <c r="DVH219" s="348"/>
      <c r="DVI219" s="348"/>
      <c r="DVJ219" s="348"/>
      <c r="DVK219" s="348"/>
      <c r="DVL219" s="348"/>
      <c r="DVM219" s="348"/>
      <c r="DVN219" s="348"/>
      <c r="DVO219" s="348"/>
      <c r="DVP219" s="348"/>
      <c r="DVQ219" s="348"/>
      <c r="DVR219" s="348"/>
      <c r="DVS219" s="348"/>
      <c r="DVT219" s="348"/>
      <c r="DVU219" s="348"/>
      <c r="DVV219" s="348"/>
      <c r="DVW219" s="348"/>
      <c r="DVX219" s="348"/>
      <c r="DVY219" s="348"/>
      <c r="DVZ219" s="348"/>
      <c r="DWA219" s="348"/>
      <c r="DWB219" s="348"/>
      <c r="DWC219" s="348"/>
      <c r="DWD219" s="348"/>
      <c r="DWE219" s="348"/>
      <c r="DWF219" s="348"/>
      <c r="DWG219" s="348"/>
      <c r="DWH219" s="348"/>
      <c r="DWI219" s="348"/>
      <c r="DWJ219" s="348"/>
      <c r="DWK219" s="348"/>
      <c r="DWL219" s="348"/>
      <c r="DWM219" s="348"/>
      <c r="DWN219" s="348"/>
      <c r="DWO219" s="348"/>
      <c r="DWP219" s="348"/>
      <c r="DWQ219" s="348"/>
      <c r="DWR219" s="348"/>
      <c r="DWS219" s="348"/>
      <c r="DWT219" s="348"/>
      <c r="DWU219" s="348"/>
      <c r="DWV219" s="348"/>
      <c r="DWW219" s="348"/>
      <c r="DWX219" s="348"/>
      <c r="DWY219" s="348"/>
      <c r="DWZ219" s="348"/>
      <c r="DXA219" s="348"/>
      <c r="DXB219" s="348"/>
      <c r="DXC219" s="348"/>
      <c r="DXD219" s="348"/>
      <c r="DXE219" s="348"/>
      <c r="DXF219" s="348"/>
      <c r="DXG219" s="348"/>
      <c r="DXH219" s="348"/>
      <c r="DXI219" s="348"/>
      <c r="DXJ219" s="348"/>
      <c r="DXK219" s="348"/>
      <c r="DXL219" s="348"/>
      <c r="DXM219" s="348"/>
      <c r="DXN219" s="348"/>
      <c r="DXO219" s="348"/>
      <c r="DXP219" s="348"/>
      <c r="DXQ219" s="348"/>
      <c r="DXR219" s="348"/>
      <c r="DXS219" s="348"/>
      <c r="DXT219" s="348"/>
      <c r="DXU219" s="348"/>
      <c r="DXV219" s="348"/>
      <c r="DXW219" s="348"/>
      <c r="DXX219" s="348"/>
      <c r="DXY219" s="348"/>
      <c r="DXZ219" s="348"/>
      <c r="DYA219" s="348"/>
      <c r="DYB219" s="348"/>
      <c r="DYC219" s="348"/>
      <c r="DYD219" s="348"/>
      <c r="DYE219" s="348"/>
      <c r="DYF219" s="348"/>
      <c r="DYG219" s="348"/>
      <c r="DYH219" s="348"/>
      <c r="DYI219" s="348"/>
      <c r="DYJ219" s="348"/>
      <c r="DYK219" s="348"/>
      <c r="DYL219" s="348"/>
      <c r="DYM219" s="348"/>
      <c r="DYN219" s="348"/>
      <c r="DYO219" s="348"/>
      <c r="DYP219" s="348"/>
      <c r="DYQ219" s="348"/>
      <c r="DYR219" s="348"/>
      <c r="DYS219" s="348"/>
      <c r="DYT219" s="348"/>
      <c r="DYU219" s="348"/>
      <c r="DYV219" s="348"/>
      <c r="DYW219" s="348"/>
      <c r="DYX219" s="348"/>
      <c r="DYY219" s="348"/>
      <c r="DYZ219" s="348"/>
      <c r="DZA219" s="348"/>
      <c r="DZB219" s="348"/>
      <c r="DZC219" s="348"/>
      <c r="DZD219" s="348"/>
      <c r="DZE219" s="348"/>
      <c r="DZF219" s="348"/>
      <c r="DZG219" s="348"/>
      <c r="DZH219" s="348"/>
      <c r="DZI219" s="348"/>
      <c r="DZJ219" s="348"/>
      <c r="DZK219" s="348"/>
      <c r="DZL219" s="348"/>
      <c r="DZM219" s="348"/>
      <c r="DZN219" s="348"/>
      <c r="DZO219" s="348"/>
      <c r="DZP219" s="348"/>
      <c r="DZQ219" s="348"/>
      <c r="DZR219" s="348"/>
      <c r="DZS219" s="348"/>
      <c r="DZT219" s="348"/>
      <c r="DZU219" s="348"/>
      <c r="DZV219" s="348"/>
      <c r="DZW219" s="348"/>
      <c r="DZX219" s="348"/>
      <c r="DZY219" s="348"/>
      <c r="DZZ219" s="348"/>
      <c r="EAA219" s="348"/>
      <c r="EAB219" s="348"/>
      <c r="EAC219" s="348"/>
      <c r="EAD219" s="348"/>
      <c r="EAE219" s="348"/>
      <c r="EAF219" s="348"/>
      <c r="EAG219" s="348"/>
      <c r="EAH219" s="348"/>
      <c r="EAI219" s="348"/>
      <c r="EAJ219" s="348"/>
      <c r="EAK219" s="348"/>
      <c r="EAL219" s="348"/>
      <c r="EAM219" s="348"/>
      <c r="EAN219" s="348"/>
      <c r="EAO219" s="348"/>
      <c r="EAP219" s="348"/>
      <c r="EAQ219" s="348"/>
      <c r="EAR219" s="348"/>
      <c r="EAS219" s="348"/>
      <c r="EAT219" s="348"/>
      <c r="EAU219" s="348"/>
      <c r="EAV219" s="348"/>
      <c r="EAW219" s="348"/>
      <c r="EAX219" s="348"/>
      <c r="EAY219" s="348"/>
      <c r="EAZ219" s="348"/>
      <c r="EBA219" s="348"/>
      <c r="EBB219" s="348"/>
      <c r="EBC219" s="348"/>
      <c r="EBD219" s="348"/>
      <c r="EBE219" s="348"/>
      <c r="EBF219" s="348"/>
      <c r="EBG219" s="348"/>
      <c r="EBH219" s="348"/>
      <c r="EBI219" s="348"/>
      <c r="EBJ219" s="348"/>
      <c r="EBK219" s="348"/>
      <c r="EBL219" s="348"/>
      <c r="EBM219" s="348"/>
      <c r="EBN219" s="348"/>
      <c r="EBO219" s="348"/>
      <c r="EBP219" s="348"/>
      <c r="EBQ219" s="348"/>
      <c r="EBR219" s="348"/>
      <c r="EBS219" s="348"/>
      <c r="EBT219" s="348"/>
      <c r="EBU219" s="348"/>
      <c r="EBV219" s="348"/>
      <c r="EBW219" s="348"/>
      <c r="EBX219" s="348"/>
      <c r="EBY219" s="348"/>
      <c r="EBZ219" s="348"/>
      <c r="ECA219" s="348"/>
      <c r="ECB219" s="348"/>
      <c r="ECC219" s="348"/>
      <c r="ECD219" s="348"/>
      <c r="ECE219" s="348"/>
      <c r="ECF219" s="348"/>
      <c r="ECG219" s="348"/>
      <c r="ECH219" s="348"/>
      <c r="ECI219" s="348"/>
      <c r="ECJ219" s="348"/>
      <c r="ECK219" s="348"/>
      <c r="ECL219" s="348"/>
      <c r="ECM219" s="348"/>
      <c r="ECN219" s="348"/>
      <c r="ECO219" s="348"/>
      <c r="ECP219" s="348"/>
      <c r="ECQ219" s="348"/>
      <c r="ECR219" s="348"/>
      <c r="ECS219" s="348"/>
      <c r="ECT219" s="348"/>
      <c r="ECU219" s="348"/>
      <c r="ECV219" s="348"/>
      <c r="ECW219" s="348"/>
      <c r="ECX219" s="348"/>
      <c r="ECY219" s="348"/>
      <c r="ECZ219" s="348"/>
      <c r="EDA219" s="348"/>
      <c r="EDB219" s="348"/>
      <c r="EDC219" s="348"/>
      <c r="EDD219" s="348"/>
      <c r="EDE219" s="348"/>
      <c r="EDF219" s="348"/>
      <c r="EDG219" s="348"/>
      <c r="EDH219" s="348"/>
      <c r="EDI219" s="348"/>
      <c r="EDJ219" s="348"/>
      <c r="EDK219" s="348"/>
      <c r="EDL219" s="348"/>
      <c r="EDM219" s="348"/>
      <c r="EDN219" s="348"/>
      <c r="EDO219" s="348"/>
      <c r="EDP219" s="348"/>
      <c r="EDQ219" s="348"/>
      <c r="EDR219" s="348"/>
      <c r="EDS219" s="348"/>
      <c r="EDT219" s="348"/>
      <c r="EDU219" s="348"/>
      <c r="EDV219" s="348"/>
      <c r="EDW219" s="348"/>
      <c r="EDX219" s="348"/>
      <c r="EDY219" s="348"/>
      <c r="EDZ219" s="348"/>
      <c r="EEA219" s="348"/>
      <c r="EEB219" s="348"/>
      <c r="EEC219" s="348"/>
      <c r="EED219" s="348"/>
      <c r="EEE219" s="348"/>
      <c r="EEF219" s="348"/>
      <c r="EEG219" s="348"/>
      <c r="EEH219" s="348"/>
      <c r="EEI219" s="348"/>
      <c r="EEJ219" s="348"/>
      <c r="EEK219" s="348"/>
      <c r="EEL219" s="348"/>
      <c r="EEM219" s="348"/>
      <c r="EEN219" s="348"/>
      <c r="EEO219" s="348"/>
      <c r="EEP219" s="348"/>
      <c r="EEQ219" s="348"/>
      <c r="EER219" s="348"/>
      <c r="EES219" s="348"/>
      <c r="EET219" s="348"/>
      <c r="EEU219" s="348"/>
      <c r="EEV219" s="348"/>
      <c r="EEW219" s="348"/>
      <c r="EEX219" s="348"/>
      <c r="EEY219" s="348"/>
      <c r="EEZ219" s="348"/>
      <c r="EFA219" s="348"/>
      <c r="EFB219" s="348"/>
      <c r="EFC219" s="348"/>
      <c r="EFD219" s="348"/>
      <c r="EFE219" s="348"/>
      <c r="EFF219" s="348"/>
      <c r="EFG219" s="348"/>
      <c r="EFH219" s="348"/>
      <c r="EFI219" s="348"/>
      <c r="EFJ219" s="348"/>
      <c r="EFK219" s="348"/>
      <c r="EFL219" s="348"/>
      <c r="EFM219" s="348"/>
      <c r="EFN219" s="348"/>
      <c r="EFO219" s="348"/>
      <c r="EFP219" s="348"/>
      <c r="EFQ219" s="348"/>
      <c r="EFR219" s="348"/>
      <c r="EFS219" s="348"/>
      <c r="EFT219" s="348"/>
      <c r="EFU219" s="348"/>
      <c r="EFV219" s="348"/>
      <c r="EFW219" s="348"/>
      <c r="EFX219" s="348"/>
      <c r="EFY219" s="348"/>
      <c r="EFZ219" s="348"/>
      <c r="EGA219" s="348"/>
      <c r="EGB219" s="348"/>
      <c r="EGC219" s="348"/>
      <c r="EGD219" s="348"/>
      <c r="EGE219" s="348"/>
      <c r="EGF219" s="348"/>
      <c r="EGG219" s="348"/>
      <c r="EGH219" s="348"/>
      <c r="EGI219" s="348"/>
      <c r="EGJ219" s="348"/>
      <c r="EGK219" s="348"/>
      <c r="EGL219" s="348"/>
      <c r="EGM219" s="348"/>
      <c r="EGN219" s="348"/>
      <c r="EGO219" s="348"/>
      <c r="EGP219" s="348"/>
      <c r="EGQ219" s="348"/>
      <c r="EGR219" s="348"/>
      <c r="EGS219" s="348"/>
      <c r="EGT219" s="348"/>
      <c r="EGU219" s="348"/>
      <c r="EGV219" s="348"/>
      <c r="EGW219" s="348"/>
      <c r="EGX219" s="348"/>
      <c r="EGY219" s="348"/>
      <c r="EGZ219" s="348"/>
      <c r="EHA219" s="348"/>
      <c r="EHB219" s="348"/>
      <c r="EHC219" s="348"/>
      <c r="EHD219" s="348"/>
      <c r="EHE219" s="348"/>
      <c r="EHF219" s="348"/>
      <c r="EHG219" s="348"/>
      <c r="EHH219" s="348"/>
      <c r="EHI219" s="348"/>
      <c r="EHJ219" s="348"/>
      <c r="EHK219" s="348"/>
      <c r="EHL219" s="348"/>
      <c r="EHM219" s="348"/>
      <c r="EHN219" s="348"/>
      <c r="EHO219" s="348"/>
      <c r="EHP219" s="348"/>
      <c r="EHQ219" s="348"/>
      <c r="EHR219" s="348"/>
      <c r="EHS219" s="348"/>
      <c r="EHT219" s="348"/>
      <c r="EHU219" s="348"/>
      <c r="EHV219" s="348"/>
      <c r="EHW219" s="348"/>
      <c r="EHX219" s="348"/>
      <c r="EHY219" s="348"/>
      <c r="EHZ219" s="348"/>
      <c r="EIA219" s="348"/>
      <c r="EIB219" s="348"/>
      <c r="EIC219" s="348"/>
      <c r="EID219" s="348"/>
      <c r="EIE219" s="348"/>
      <c r="EIF219" s="348"/>
      <c r="EIG219" s="348"/>
      <c r="EIH219" s="348"/>
      <c r="EII219" s="348"/>
      <c r="EIJ219" s="348"/>
      <c r="EIK219" s="348"/>
      <c r="EIL219" s="348"/>
      <c r="EIM219" s="348"/>
      <c r="EIN219" s="348"/>
      <c r="EIO219" s="348"/>
      <c r="EIP219" s="348"/>
      <c r="EIQ219" s="348"/>
      <c r="EIR219" s="348"/>
      <c r="EIS219" s="348"/>
      <c r="EIT219" s="348"/>
      <c r="EIU219" s="348"/>
      <c r="EIV219" s="348"/>
      <c r="EIW219" s="348"/>
      <c r="EIX219" s="348"/>
      <c r="EIY219" s="348"/>
      <c r="EIZ219" s="348"/>
      <c r="EJA219" s="348"/>
      <c r="EJB219" s="348"/>
      <c r="EJC219" s="348"/>
      <c r="EJD219" s="348"/>
      <c r="EJE219" s="348"/>
      <c r="EJF219" s="348"/>
      <c r="EJG219" s="348"/>
      <c r="EJH219" s="348"/>
      <c r="EJI219" s="348"/>
      <c r="EJJ219" s="348"/>
      <c r="EJK219" s="348"/>
      <c r="EJL219" s="348"/>
      <c r="EJM219" s="348"/>
      <c r="EJN219" s="348"/>
      <c r="EJO219" s="348"/>
      <c r="EJP219" s="348"/>
      <c r="EJQ219" s="348"/>
      <c r="EJR219" s="348"/>
      <c r="EJS219" s="348"/>
      <c r="EJT219" s="348"/>
      <c r="EJU219" s="348"/>
      <c r="EJV219" s="348"/>
      <c r="EJW219" s="348"/>
      <c r="EJX219" s="348"/>
      <c r="EJY219" s="348"/>
      <c r="EJZ219" s="348"/>
      <c r="EKA219" s="348"/>
      <c r="EKB219" s="348"/>
      <c r="EKC219" s="348"/>
      <c r="EKD219" s="348"/>
      <c r="EKE219" s="348"/>
      <c r="EKF219" s="348"/>
      <c r="EKG219" s="348"/>
      <c r="EKH219" s="348"/>
      <c r="EKI219" s="348"/>
      <c r="EKJ219" s="348"/>
      <c r="EKK219" s="348"/>
      <c r="EKL219" s="348"/>
      <c r="EKM219" s="348"/>
      <c r="EKN219" s="348"/>
      <c r="EKO219" s="348"/>
      <c r="EKP219" s="348"/>
      <c r="EKQ219" s="348"/>
      <c r="EKR219" s="348"/>
      <c r="EKS219" s="348"/>
      <c r="EKT219" s="348"/>
      <c r="EKU219" s="348"/>
      <c r="EKV219" s="348"/>
      <c r="EKW219" s="348"/>
      <c r="EKX219" s="348"/>
      <c r="EKY219" s="348"/>
      <c r="EKZ219" s="348"/>
      <c r="ELA219" s="348"/>
      <c r="ELB219" s="348"/>
      <c r="ELC219" s="348"/>
      <c r="ELD219" s="348"/>
      <c r="ELE219" s="348"/>
      <c r="ELF219" s="348"/>
      <c r="ELG219" s="348"/>
      <c r="ELH219" s="348"/>
      <c r="ELI219" s="348"/>
      <c r="ELJ219" s="348"/>
      <c r="ELK219" s="348"/>
      <c r="ELL219" s="348"/>
      <c r="ELM219" s="348"/>
      <c r="ELN219" s="348"/>
      <c r="ELO219" s="348"/>
      <c r="ELP219" s="348"/>
      <c r="ELQ219" s="348"/>
      <c r="ELR219" s="348"/>
      <c r="ELS219" s="348"/>
      <c r="ELT219" s="348"/>
      <c r="ELU219" s="348"/>
      <c r="ELV219" s="348"/>
      <c r="ELW219" s="348"/>
      <c r="ELX219" s="348"/>
      <c r="ELY219" s="348"/>
      <c r="ELZ219" s="348"/>
      <c r="EMA219" s="348"/>
      <c r="EMB219" s="348"/>
      <c r="EMC219" s="348"/>
      <c r="EMD219" s="348"/>
      <c r="EME219" s="348"/>
      <c r="EMF219" s="348"/>
      <c r="EMG219" s="348"/>
      <c r="EMH219" s="348"/>
      <c r="EMI219" s="348"/>
      <c r="EMJ219" s="348"/>
      <c r="EMK219" s="348"/>
      <c r="EML219" s="348"/>
      <c r="EMM219" s="348"/>
      <c r="EMN219" s="348"/>
      <c r="EMO219" s="348"/>
      <c r="EMP219" s="348"/>
      <c r="EMQ219" s="348"/>
      <c r="EMR219" s="348"/>
      <c r="EMS219" s="348"/>
      <c r="EMT219" s="348"/>
      <c r="EMU219" s="348"/>
      <c r="EMV219" s="348"/>
      <c r="EMW219" s="348"/>
      <c r="EMX219" s="348"/>
      <c r="EMY219" s="348"/>
      <c r="EMZ219" s="348"/>
      <c r="ENA219" s="348"/>
      <c r="ENB219" s="348"/>
      <c r="ENC219" s="348"/>
      <c r="END219" s="348"/>
      <c r="ENE219" s="348"/>
      <c r="ENF219" s="348"/>
      <c r="ENG219" s="348"/>
      <c r="ENH219" s="348"/>
      <c r="ENI219" s="348"/>
      <c r="ENJ219" s="348"/>
      <c r="ENK219" s="348"/>
      <c r="ENL219" s="348"/>
      <c r="ENM219" s="348"/>
      <c r="ENN219" s="348"/>
      <c r="ENO219" s="348"/>
      <c r="ENP219" s="348"/>
      <c r="ENQ219" s="348"/>
      <c r="ENR219" s="348"/>
      <c r="ENS219" s="348"/>
      <c r="ENT219" s="348"/>
      <c r="ENU219" s="348"/>
      <c r="ENV219" s="348"/>
      <c r="ENW219" s="348"/>
      <c r="ENX219" s="348"/>
      <c r="ENY219" s="348"/>
      <c r="ENZ219" s="348"/>
      <c r="EOA219" s="348"/>
      <c r="EOB219" s="348"/>
      <c r="EOC219" s="348"/>
      <c r="EOD219" s="348"/>
      <c r="EOE219" s="348"/>
      <c r="EOF219" s="348"/>
      <c r="EOG219" s="348"/>
      <c r="EOH219" s="348"/>
      <c r="EOI219" s="348"/>
      <c r="EOJ219" s="348"/>
      <c r="EOK219" s="348"/>
      <c r="EOL219" s="348"/>
      <c r="EOM219" s="348"/>
      <c r="EON219" s="348"/>
      <c r="EOO219" s="348"/>
      <c r="EOP219" s="348"/>
      <c r="EOQ219" s="348"/>
      <c r="EOR219" s="348"/>
      <c r="EOS219" s="348"/>
      <c r="EOT219" s="348"/>
      <c r="EOU219" s="348"/>
      <c r="EOV219" s="348"/>
      <c r="EOW219" s="348"/>
      <c r="EOX219" s="348"/>
      <c r="EOY219" s="348"/>
      <c r="EOZ219" s="348"/>
      <c r="EPA219" s="348"/>
      <c r="EPB219" s="348"/>
      <c r="EPC219" s="348"/>
      <c r="EPD219" s="348"/>
      <c r="EPE219" s="348"/>
      <c r="EPF219" s="348"/>
      <c r="EPG219" s="348"/>
      <c r="EPH219" s="348"/>
      <c r="EPI219" s="348"/>
      <c r="EPJ219" s="348"/>
      <c r="EPK219" s="348"/>
      <c r="EPL219" s="348"/>
      <c r="EPM219" s="348"/>
      <c r="EPN219" s="348"/>
      <c r="EPO219" s="348"/>
      <c r="EPP219" s="348"/>
      <c r="EPQ219" s="348"/>
      <c r="EPR219" s="348"/>
      <c r="EPS219" s="348"/>
      <c r="EPT219" s="348"/>
      <c r="EPU219" s="348"/>
      <c r="EPV219" s="348"/>
      <c r="EPW219" s="348"/>
      <c r="EPX219" s="348"/>
      <c r="EPY219" s="348"/>
      <c r="EPZ219" s="348"/>
      <c r="EQA219" s="348"/>
      <c r="EQB219" s="348"/>
      <c r="EQC219" s="348"/>
      <c r="EQD219" s="348"/>
      <c r="EQE219" s="348"/>
      <c r="EQF219" s="348"/>
      <c r="EQG219" s="348"/>
      <c r="EQH219" s="348"/>
      <c r="EQI219" s="348"/>
      <c r="EQJ219" s="348"/>
      <c r="EQK219" s="348"/>
      <c r="EQL219" s="348"/>
      <c r="EQM219" s="348"/>
      <c r="EQN219" s="348"/>
      <c r="EQO219" s="348"/>
      <c r="EQP219" s="348"/>
      <c r="EQQ219" s="348"/>
      <c r="EQR219" s="348"/>
      <c r="EQS219" s="348"/>
      <c r="EQT219" s="348"/>
      <c r="EQU219" s="348"/>
      <c r="EQV219" s="348"/>
      <c r="EQW219" s="348"/>
      <c r="EQX219" s="348"/>
      <c r="EQY219" s="348"/>
      <c r="EQZ219" s="348"/>
      <c r="ERA219" s="348"/>
      <c r="ERB219" s="348"/>
      <c r="ERC219" s="348"/>
      <c r="ERD219" s="348"/>
      <c r="ERE219" s="348"/>
      <c r="ERF219" s="348"/>
      <c r="ERG219" s="348"/>
      <c r="ERH219" s="348"/>
      <c r="ERI219" s="348"/>
      <c r="ERJ219" s="348"/>
      <c r="ERK219" s="348"/>
      <c r="ERL219" s="348"/>
      <c r="ERM219" s="348"/>
      <c r="ERN219" s="348"/>
      <c r="ERO219" s="348"/>
      <c r="ERP219" s="348"/>
      <c r="ERQ219" s="348"/>
      <c r="ERR219" s="348"/>
      <c r="ERS219" s="348"/>
      <c r="ERT219" s="348"/>
      <c r="ERU219" s="348"/>
      <c r="ERV219" s="348"/>
      <c r="ERW219" s="348"/>
      <c r="ERX219" s="348"/>
      <c r="ERY219" s="348"/>
      <c r="ERZ219" s="348"/>
      <c r="ESA219" s="348"/>
      <c r="ESB219" s="348"/>
      <c r="ESC219" s="348"/>
      <c r="ESD219" s="348"/>
      <c r="ESE219" s="348"/>
      <c r="ESF219" s="348"/>
      <c r="ESG219" s="348"/>
      <c r="ESH219" s="348"/>
      <c r="ESI219" s="348"/>
      <c r="ESJ219" s="348"/>
      <c r="ESK219" s="348"/>
      <c r="ESL219" s="348"/>
      <c r="ESM219" s="348"/>
      <c r="ESN219" s="348"/>
      <c r="ESO219" s="348"/>
      <c r="ESP219" s="348"/>
      <c r="ESQ219" s="348"/>
      <c r="ESR219" s="348"/>
      <c r="ESS219" s="348"/>
      <c r="EST219" s="348"/>
      <c r="ESU219" s="348"/>
      <c r="ESV219" s="348"/>
      <c r="ESW219" s="348"/>
      <c r="ESX219" s="348"/>
      <c r="ESY219" s="348"/>
      <c r="ESZ219" s="348"/>
      <c r="ETA219" s="348"/>
      <c r="ETB219" s="348"/>
      <c r="ETC219" s="348"/>
      <c r="ETD219" s="348"/>
      <c r="ETE219" s="348"/>
      <c r="ETF219" s="348"/>
      <c r="ETG219" s="348"/>
      <c r="ETH219" s="348"/>
      <c r="ETI219" s="348"/>
      <c r="ETJ219" s="348"/>
      <c r="ETK219" s="348"/>
      <c r="ETL219" s="348"/>
      <c r="ETM219" s="348"/>
      <c r="ETN219" s="348"/>
      <c r="ETO219" s="348"/>
      <c r="ETP219" s="348"/>
      <c r="ETQ219" s="348"/>
      <c r="ETR219" s="348"/>
      <c r="ETS219" s="348"/>
      <c r="ETT219" s="348"/>
      <c r="ETU219" s="348"/>
      <c r="ETV219" s="348"/>
      <c r="ETW219" s="348"/>
      <c r="ETX219" s="348"/>
      <c r="ETY219" s="348"/>
      <c r="ETZ219" s="348"/>
      <c r="EUA219" s="348"/>
      <c r="EUB219" s="348"/>
      <c r="EUC219" s="348"/>
      <c r="EUD219" s="348"/>
      <c r="EUE219" s="348"/>
      <c r="EUF219" s="348"/>
      <c r="EUG219" s="348"/>
      <c r="EUH219" s="348"/>
      <c r="EUI219" s="348"/>
      <c r="EUJ219" s="348"/>
      <c r="EUK219" s="348"/>
      <c r="EUL219" s="348"/>
      <c r="EUM219" s="348"/>
      <c r="EUN219" s="348"/>
      <c r="EUO219" s="348"/>
      <c r="EUP219" s="348"/>
      <c r="EUQ219" s="348"/>
      <c r="EUR219" s="348"/>
      <c r="EUS219" s="348"/>
      <c r="EUT219" s="348"/>
      <c r="EUU219" s="348"/>
      <c r="EUV219" s="348"/>
      <c r="EUW219" s="348"/>
      <c r="EUX219" s="348"/>
      <c r="EUY219" s="348"/>
      <c r="EUZ219" s="348"/>
      <c r="EVA219" s="348"/>
      <c r="EVB219" s="348"/>
      <c r="EVC219" s="348"/>
      <c r="EVD219" s="348"/>
      <c r="EVE219" s="348"/>
      <c r="EVF219" s="348"/>
      <c r="EVG219" s="348"/>
      <c r="EVH219" s="348"/>
      <c r="EVI219" s="348"/>
      <c r="EVJ219" s="348"/>
      <c r="EVK219" s="348"/>
      <c r="EVL219" s="348"/>
      <c r="EVM219" s="348"/>
      <c r="EVN219" s="348"/>
      <c r="EVO219" s="348"/>
      <c r="EVP219" s="348"/>
      <c r="EVQ219" s="348"/>
      <c r="EVR219" s="348"/>
      <c r="EVS219" s="348"/>
      <c r="EVT219" s="348"/>
      <c r="EVU219" s="348"/>
      <c r="EVV219" s="348"/>
      <c r="EVW219" s="348"/>
      <c r="EVX219" s="348"/>
      <c r="EVY219" s="348"/>
      <c r="EVZ219" s="348"/>
      <c r="EWA219" s="348"/>
      <c r="EWB219" s="348"/>
      <c r="EWC219" s="348"/>
      <c r="EWD219" s="348"/>
      <c r="EWE219" s="348"/>
      <c r="EWF219" s="348"/>
      <c r="EWG219" s="348"/>
      <c r="EWH219" s="348"/>
      <c r="EWI219" s="348"/>
      <c r="EWJ219" s="348"/>
      <c r="EWK219" s="348"/>
      <c r="EWL219" s="348"/>
      <c r="EWM219" s="348"/>
      <c r="EWN219" s="348"/>
      <c r="EWO219" s="348"/>
      <c r="EWP219" s="348"/>
      <c r="EWQ219" s="348"/>
      <c r="EWR219" s="348"/>
      <c r="EWS219" s="348"/>
      <c r="EWT219" s="348"/>
      <c r="EWU219" s="348"/>
      <c r="EWV219" s="348"/>
      <c r="EWW219" s="348"/>
      <c r="EWX219" s="348"/>
      <c r="EWY219" s="348"/>
      <c r="EWZ219" s="348"/>
      <c r="EXA219" s="348"/>
      <c r="EXB219" s="348"/>
      <c r="EXC219" s="348"/>
      <c r="EXD219" s="348"/>
      <c r="EXE219" s="348"/>
      <c r="EXF219" s="348"/>
      <c r="EXG219" s="348"/>
      <c r="EXH219" s="348"/>
      <c r="EXI219" s="348"/>
      <c r="EXJ219" s="348"/>
      <c r="EXK219" s="348"/>
      <c r="EXL219" s="348"/>
      <c r="EXM219" s="348"/>
      <c r="EXN219" s="348"/>
      <c r="EXO219" s="348"/>
      <c r="EXP219" s="348"/>
      <c r="EXQ219" s="348"/>
      <c r="EXR219" s="348"/>
      <c r="EXS219" s="348"/>
      <c r="EXT219" s="348"/>
      <c r="EXU219" s="348"/>
      <c r="EXV219" s="348"/>
      <c r="EXW219" s="348"/>
      <c r="EXX219" s="348"/>
      <c r="EXY219" s="348"/>
      <c r="EXZ219" s="348"/>
      <c r="EYA219" s="348"/>
      <c r="EYB219" s="348"/>
      <c r="EYC219" s="348"/>
      <c r="EYD219" s="348"/>
      <c r="EYE219" s="348"/>
      <c r="EYF219" s="348"/>
      <c r="EYG219" s="348"/>
      <c r="EYH219" s="348"/>
      <c r="EYI219" s="348"/>
      <c r="EYJ219" s="348"/>
      <c r="EYK219" s="348"/>
      <c r="EYL219" s="348"/>
      <c r="EYM219" s="348"/>
      <c r="EYN219" s="348"/>
      <c r="EYO219" s="348"/>
      <c r="EYP219" s="348"/>
      <c r="EYQ219" s="348"/>
      <c r="EYR219" s="348"/>
      <c r="EYS219" s="348"/>
      <c r="EYT219" s="348"/>
      <c r="EYU219" s="348"/>
      <c r="EYV219" s="348"/>
      <c r="EYW219" s="348"/>
      <c r="EYX219" s="348"/>
      <c r="EYY219" s="348"/>
      <c r="EYZ219" s="348"/>
      <c r="EZA219" s="348"/>
      <c r="EZB219" s="348"/>
      <c r="EZC219" s="348"/>
      <c r="EZD219" s="348"/>
      <c r="EZE219" s="348"/>
      <c r="EZF219" s="348"/>
      <c r="EZG219" s="348"/>
      <c r="EZH219" s="348"/>
      <c r="EZI219" s="348"/>
      <c r="EZJ219" s="348"/>
      <c r="EZK219" s="348"/>
      <c r="EZL219" s="348"/>
      <c r="EZM219" s="348"/>
      <c r="EZN219" s="348"/>
      <c r="EZO219" s="348"/>
      <c r="EZP219" s="348"/>
      <c r="EZQ219" s="348"/>
      <c r="EZR219" s="348"/>
      <c r="EZS219" s="348"/>
      <c r="EZT219" s="348"/>
      <c r="EZU219" s="348"/>
      <c r="EZV219" s="348"/>
      <c r="EZW219" s="348"/>
      <c r="EZX219" s="348"/>
      <c r="EZY219" s="348"/>
      <c r="EZZ219" s="348"/>
      <c r="FAA219" s="348"/>
      <c r="FAB219" s="348"/>
      <c r="FAC219" s="348"/>
      <c r="FAD219" s="348"/>
      <c r="FAE219" s="348"/>
      <c r="FAF219" s="348"/>
      <c r="FAG219" s="348"/>
      <c r="FAH219" s="348"/>
      <c r="FAI219" s="348"/>
      <c r="FAJ219" s="348"/>
      <c r="FAK219" s="348"/>
      <c r="FAL219" s="348"/>
      <c r="FAM219" s="348"/>
      <c r="FAN219" s="348"/>
      <c r="FAO219" s="348"/>
      <c r="FAP219" s="348"/>
      <c r="FAQ219" s="348"/>
      <c r="FAR219" s="348"/>
      <c r="FAS219" s="348"/>
      <c r="FAT219" s="348"/>
      <c r="FAU219" s="348"/>
      <c r="FAV219" s="348"/>
      <c r="FAW219" s="348"/>
      <c r="FAX219" s="348"/>
      <c r="FAY219" s="348"/>
      <c r="FAZ219" s="348"/>
      <c r="FBA219" s="348"/>
      <c r="FBB219" s="348"/>
      <c r="FBC219" s="348"/>
      <c r="FBD219" s="348"/>
      <c r="FBE219" s="348"/>
      <c r="FBF219" s="348"/>
      <c r="FBG219" s="348"/>
      <c r="FBH219" s="348"/>
      <c r="FBI219" s="348"/>
      <c r="FBJ219" s="348"/>
      <c r="FBK219" s="348"/>
      <c r="FBL219" s="348"/>
      <c r="FBM219" s="348"/>
      <c r="FBN219" s="348"/>
      <c r="FBO219" s="348"/>
      <c r="FBP219" s="348"/>
      <c r="FBQ219" s="348"/>
      <c r="FBR219" s="348"/>
      <c r="FBS219" s="348"/>
      <c r="FBT219" s="348"/>
      <c r="FBU219" s="348"/>
      <c r="FBV219" s="348"/>
      <c r="FBW219" s="348"/>
      <c r="FBX219" s="348"/>
      <c r="FBY219" s="348"/>
      <c r="FBZ219" s="348"/>
      <c r="FCA219" s="348"/>
      <c r="FCB219" s="348"/>
      <c r="FCC219" s="348"/>
      <c r="FCD219" s="348"/>
      <c r="FCE219" s="348"/>
      <c r="FCF219" s="348"/>
      <c r="FCG219" s="348"/>
      <c r="FCH219" s="348"/>
      <c r="FCI219" s="348"/>
      <c r="FCJ219" s="348"/>
      <c r="FCK219" s="348"/>
      <c r="FCL219" s="348"/>
      <c r="FCM219" s="348"/>
      <c r="FCN219" s="348"/>
      <c r="FCO219" s="348"/>
      <c r="FCP219" s="348"/>
      <c r="FCQ219" s="348"/>
      <c r="FCR219" s="348"/>
      <c r="FCS219" s="348"/>
      <c r="FCT219" s="348"/>
      <c r="FCU219" s="348"/>
      <c r="FCV219" s="348"/>
      <c r="FCW219" s="348"/>
      <c r="FCX219" s="348"/>
      <c r="FCY219" s="348"/>
      <c r="FCZ219" s="348"/>
      <c r="FDA219" s="348"/>
      <c r="FDB219" s="348"/>
      <c r="FDC219" s="348"/>
      <c r="FDD219" s="348"/>
      <c r="FDE219" s="348"/>
      <c r="FDF219" s="348"/>
      <c r="FDG219" s="348"/>
      <c r="FDH219" s="348"/>
      <c r="FDI219" s="348"/>
      <c r="FDJ219" s="348"/>
      <c r="FDK219" s="348"/>
      <c r="FDL219" s="348"/>
      <c r="FDM219" s="348"/>
      <c r="FDN219" s="348"/>
      <c r="FDO219" s="348"/>
      <c r="FDP219" s="348"/>
      <c r="FDQ219" s="348"/>
      <c r="FDR219" s="348"/>
      <c r="FDS219" s="348"/>
      <c r="FDT219" s="348"/>
      <c r="FDU219" s="348"/>
      <c r="FDV219" s="348"/>
      <c r="FDW219" s="348"/>
      <c r="FDX219" s="348"/>
      <c r="FDY219" s="348"/>
      <c r="FDZ219" s="348"/>
      <c r="FEA219" s="348"/>
      <c r="FEB219" s="348"/>
      <c r="FEC219" s="348"/>
      <c r="FED219" s="348"/>
      <c r="FEE219" s="348"/>
      <c r="FEF219" s="348"/>
      <c r="FEG219" s="348"/>
      <c r="FEH219" s="348"/>
      <c r="FEI219" s="348"/>
      <c r="FEJ219" s="348"/>
      <c r="FEK219" s="348"/>
      <c r="FEL219" s="348"/>
      <c r="FEM219" s="348"/>
      <c r="FEN219" s="348"/>
      <c r="FEO219" s="348"/>
      <c r="FEP219" s="348"/>
      <c r="FEQ219" s="348"/>
      <c r="FER219" s="348"/>
      <c r="FES219" s="348"/>
      <c r="FET219" s="348"/>
      <c r="FEU219" s="348"/>
      <c r="FEV219" s="348"/>
      <c r="FEW219" s="348"/>
      <c r="FEX219" s="348"/>
      <c r="FEY219" s="348"/>
      <c r="FEZ219" s="348"/>
      <c r="FFA219" s="348"/>
      <c r="FFB219" s="348"/>
      <c r="FFC219" s="348"/>
      <c r="FFD219" s="348"/>
      <c r="FFE219" s="348"/>
      <c r="FFF219" s="348"/>
      <c r="FFG219" s="348"/>
      <c r="FFH219" s="348"/>
      <c r="FFI219" s="348"/>
      <c r="FFJ219" s="348"/>
      <c r="FFK219" s="348"/>
      <c r="FFL219" s="348"/>
      <c r="FFM219" s="348"/>
      <c r="FFN219" s="348"/>
      <c r="FFO219" s="348"/>
      <c r="FFP219" s="348"/>
      <c r="FFQ219" s="348"/>
      <c r="FFR219" s="348"/>
      <c r="FFS219" s="348"/>
      <c r="FFT219" s="348"/>
      <c r="FFU219" s="348"/>
      <c r="FFV219" s="348"/>
      <c r="FFW219" s="348"/>
      <c r="FFX219" s="348"/>
      <c r="FFY219" s="348"/>
      <c r="FFZ219" s="348"/>
      <c r="FGA219" s="348"/>
      <c r="FGB219" s="348"/>
      <c r="FGC219" s="348"/>
      <c r="FGD219" s="348"/>
      <c r="FGE219" s="348"/>
      <c r="FGF219" s="348"/>
      <c r="FGG219" s="348"/>
      <c r="FGH219" s="348"/>
      <c r="FGI219" s="348"/>
      <c r="FGJ219" s="348"/>
      <c r="FGK219" s="348"/>
      <c r="FGL219" s="348"/>
      <c r="FGM219" s="348"/>
      <c r="FGN219" s="348"/>
      <c r="FGO219" s="348"/>
      <c r="FGP219" s="348"/>
      <c r="FGQ219" s="348"/>
      <c r="FGR219" s="348"/>
      <c r="FGS219" s="348"/>
      <c r="FGT219" s="348"/>
      <c r="FGU219" s="348"/>
      <c r="FGV219" s="348"/>
      <c r="FGW219" s="348"/>
      <c r="FGX219" s="348"/>
      <c r="FGY219" s="348"/>
      <c r="FGZ219" s="348"/>
      <c r="FHA219" s="348"/>
      <c r="FHB219" s="348"/>
      <c r="FHC219" s="348"/>
      <c r="FHD219" s="348"/>
      <c r="FHE219" s="348"/>
      <c r="FHF219" s="348"/>
      <c r="FHG219" s="348"/>
      <c r="FHH219" s="348"/>
      <c r="FHI219" s="348"/>
      <c r="FHJ219" s="348"/>
      <c r="FHK219" s="348"/>
      <c r="FHL219" s="348"/>
      <c r="FHM219" s="348"/>
      <c r="FHN219" s="348"/>
      <c r="FHO219" s="348"/>
      <c r="FHP219" s="348"/>
      <c r="FHQ219" s="348"/>
      <c r="FHR219" s="348"/>
      <c r="FHS219" s="348"/>
      <c r="FHT219" s="348"/>
      <c r="FHU219" s="348"/>
      <c r="FHV219" s="348"/>
      <c r="FHW219" s="348"/>
      <c r="FHX219" s="348"/>
      <c r="FHY219" s="348"/>
      <c r="FHZ219" s="348"/>
      <c r="FIA219" s="348"/>
      <c r="FIB219" s="348"/>
      <c r="FIC219" s="348"/>
      <c r="FID219" s="348"/>
      <c r="FIE219" s="348"/>
      <c r="FIF219" s="348"/>
      <c r="FIG219" s="348"/>
      <c r="FIH219" s="348"/>
      <c r="FII219" s="348"/>
      <c r="FIJ219" s="348"/>
      <c r="FIK219" s="348"/>
      <c r="FIL219" s="348"/>
      <c r="FIM219" s="348"/>
      <c r="FIN219" s="348"/>
      <c r="FIO219" s="348"/>
      <c r="FIP219" s="348"/>
      <c r="FIQ219" s="348"/>
      <c r="FIR219" s="348"/>
      <c r="FIS219" s="348"/>
      <c r="FIT219" s="348"/>
      <c r="FIU219" s="348"/>
      <c r="FIV219" s="348"/>
      <c r="FIW219" s="348"/>
      <c r="FIX219" s="348"/>
      <c r="FIY219" s="348"/>
      <c r="FIZ219" s="348"/>
      <c r="FJA219" s="348"/>
      <c r="FJB219" s="348"/>
      <c r="FJC219" s="348"/>
      <c r="FJD219" s="348"/>
      <c r="FJE219" s="348"/>
      <c r="FJF219" s="348"/>
      <c r="FJG219" s="348"/>
      <c r="FJH219" s="348"/>
      <c r="FJI219" s="348"/>
      <c r="FJJ219" s="348"/>
      <c r="FJK219" s="348"/>
      <c r="FJL219" s="348"/>
      <c r="FJM219" s="348"/>
      <c r="FJN219" s="348"/>
      <c r="FJO219" s="348"/>
      <c r="FJP219" s="348"/>
      <c r="FJQ219" s="348"/>
      <c r="FJR219" s="348"/>
      <c r="FJS219" s="348"/>
      <c r="FJT219" s="348"/>
      <c r="FJU219" s="348"/>
      <c r="FJV219" s="348"/>
      <c r="FJW219" s="348"/>
      <c r="FJX219" s="348"/>
      <c r="FJY219" s="348"/>
      <c r="FJZ219" s="348"/>
      <c r="FKA219" s="348"/>
      <c r="FKB219" s="348"/>
      <c r="FKC219" s="348"/>
      <c r="FKD219" s="348"/>
      <c r="FKE219" s="348"/>
      <c r="FKF219" s="348"/>
      <c r="FKG219" s="348"/>
      <c r="FKH219" s="348"/>
      <c r="FKI219" s="348"/>
      <c r="FKJ219" s="348"/>
      <c r="FKK219" s="348"/>
      <c r="FKL219" s="348"/>
      <c r="FKM219" s="348"/>
      <c r="FKN219" s="348"/>
      <c r="FKO219" s="348"/>
      <c r="FKP219" s="348"/>
      <c r="FKQ219" s="348"/>
      <c r="FKR219" s="348"/>
      <c r="FKS219" s="348"/>
      <c r="FKT219" s="348"/>
      <c r="FKU219" s="348"/>
      <c r="FKV219" s="348"/>
      <c r="FKW219" s="348"/>
      <c r="FKX219" s="348"/>
      <c r="FKY219" s="348"/>
      <c r="FKZ219" s="348"/>
      <c r="FLA219" s="348"/>
      <c r="FLB219" s="348"/>
      <c r="FLC219" s="348"/>
      <c r="FLD219" s="348"/>
      <c r="FLE219" s="348"/>
      <c r="FLF219" s="348"/>
      <c r="FLG219" s="348"/>
      <c r="FLH219" s="348"/>
      <c r="FLI219" s="348"/>
      <c r="FLJ219" s="348"/>
      <c r="FLK219" s="348"/>
      <c r="FLL219" s="348"/>
      <c r="FLM219" s="348"/>
      <c r="FLN219" s="348"/>
      <c r="FLO219" s="348"/>
      <c r="FLP219" s="348"/>
      <c r="FLQ219" s="348"/>
      <c r="FLR219" s="348"/>
      <c r="FLS219" s="348"/>
      <c r="FLT219" s="348"/>
      <c r="FLU219" s="348"/>
      <c r="FLV219" s="348"/>
      <c r="FLW219" s="348"/>
      <c r="FLX219" s="348"/>
      <c r="FLY219" s="348"/>
      <c r="FLZ219" s="348"/>
      <c r="FMA219" s="348"/>
      <c r="FMB219" s="348"/>
      <c r="FMC219" s="348"/>
      <c r="FMD219" s="348"/>
      <c r="FME219" s="348"/>
      <c r="FMF219" s="348"/>
      <c r="FMG219" s="348"/>
      <c r="FMH219" s="348"/>
      <c r="FMI219" s="348"/>
      <c r="FMJ219" s="348"/>
      <c r="FMK219" s="348"/>
      <c r="FML219" s="348"/>
      <c r="FMM219" s="348"/>
      <c r="FMN219" s="348"/>
      <c r="FMO219" s="348"/>
      <c r="FMP219" s="348"/>
      <c r="FMQ219" s="348"/>
      <c r="FMR219" s="348"/>
      <c r="FMS219" s="348"/>
      <c r="FMT219" s="348"/>
      <c r="FMU219" s="348"/>
      <c r="FMV219" s="348"/>
      <c r="FMW219" s="348"/>
      <c r="FMX219" s="348"/>
      <c r="FMY219" s="348"/>
      <c r="FMZ219" s="348"/>
      <c r="FNA219" s="348"/>
      <c r="FNB219" s="348"/>
      <c r="FNC219" s="348"/>
      <c r="FND219" s="348"/>
      <c r="FNE219" s="348"/>
      <c r="FNF219" s="348"/>
      <c r="FNG219" s="348"/>
      <c r="FNH219" s="348"/>
      <c r="FNI219" s="348"/>
      <c r="FNJ219" s="348"/>
      <c r="FNK219" s="348"/>
      <c r="FNL219" s="348"/>
      <c r="FNM219" s="348"/>
      <c r="FNN219" s="348"/>
      <c r="FNO219" s="348"/>
      <c r="FNP219" s="348"/>
      <c r="FNQ219" s="348"/>
      <c r="FNR219" s="348"/>
      <c r="FNS219" s="348"/>
      <c r="FNT219" s="348"/>
      <c r="FNU219" s="348"/>
      <c r="FNV219" s="348"/>
      <c r="FNW219" s="348"/>
      <c r="FNX219" s="348"/>
      <c r="FNY219" s="348"/>
      <c r="FNZ219" s="348"/>
      <c r="FOA219" s="348"/>
      <c r="FOB219" s="348"/>
      <c r="FOC219" s="348"/>
      <c r="FOD219" s="348"/>
      <c r="FOE219" s="348"/>
      <c r="FOF219" s="348"/>
      <c r="FOG219" s="348"/>
      <c r="FOH219" s="348"/>
      <c r="FOI219" s="348"/>
      <c r="FOJ219" s="348"/>
      <c r="FOK219" s="348"/>
      <c r="FOL219" s="348"/>
      <c r="FOM219" s="348"/>
      <c r="FON219" s="348"/>
      <c r="FOO219" s="348"/>
      <c r="FOP219" s="348"/>
      <c r="FOQ219" s="348"/>
      <c r="FOR219" s="348"/>
      <c r="FOS219" s="348"/>
      <c r="FOT219" s="348"/>
      <c r="FOU219" s="348"/>
      <c r="FOV219" s="348"/>
      <c r="FOW219" s="348"/>
      <c r="FOX219" s="348"/>
      <c r="FOY219" s="348"/>
      <c r="FOZ219" s="348"/>
      <c r="FPA219" s="348"/>
      <c r="FPB219" s="348"/>
      <c r="FPC219" s="348"/>
      <c r="FPD219" s="348"/>
      <c r="FPE219" s="348"/>
      <c r="FPF219" s="348"/>
      <c r="FPG219" s="348"/>
      <c r="FPH219" s="348"/>
      <c r="FPI219" s="348"/>
      <c r="FPJ219" s="348"/>
      <c r="FPK219" s="348"/>
      <c r="FPL219" s="348"/>
      <c r="FPM219" s="348"/>
      <c r="FPN219" s="348"/>
      <c r="FPO219" s="348"/>
      <c r="FPP219" s="348"/>
      <c r="FPQ219" s="348"/>
      <c r="FPR219" s="348"/>
      <c r="FPS219" s="348"/>
      <c r="FPT219" s="348"/>
      <c r="FPU219" s="348"/>
      <c r="FPV219" s="348"/>
      <c r="FPW219" s="348"/>
      <c r="FPX219" s="348"/>
      <c r="FPY219" s="348"/>
      <c r="FPZ219" s="348"/>
      <c r="FQA219" s="348"/>
      <c r="FQB219" s="348"/>
      <c r="FQC219" s="348"/>
      <c r="FQD219" s="348"/>
      <c r="FQE219" s="348"/>
      <c r="FQF219" s="348"/>
      <c r="FQG219" s="348"/>
      <c r="FQH219" s="348"/>
      <c r="FQI219" s="348"/>
      <c r="FQJ219" s="348"/>
      <c r="FQK219" s="348"/>
      <c r="FQL219" s="348"/>
      <c r="FQM219" s="348"/>
      <c r="FQN219" s="348"/>
      <c r="FQO219" s="348"/>
      <c r="FQP219" s="348"/>
      <c r="FQQ219" s="348"/>
      <c r="FQR219" s="348"/>
      <c r="FQS219" s="348"/>
      <c r="FQT219" s="348"/>
      <c r="FQU219" s="348"/>
      <c r="FQV219" s="348"/>
      <c r="FQW219" s="348"/>
      <c r="FQX219" s="348"/>
      <c r="FQY219" s="348"/>
      <c r="FQZ219" s="348"/>
      <c r="FRA219" s="348"/>
      <c r="FRB219" s="348"/>
      <c r="FRC219" s="348"/>
      <c r="FRD219" s="348"/>
      <c r="FRE219" s="348"/>
      <c r="FRF219" s="348"/>
      <c r="FRG219" s="348"/>
      <c r="FRH219" s="348"/>
      <c r="FRI219" s="348"/>
      <c r="FRJ219" s="348"/>
      <c r="FRK219" s="348"/>
      <c r="FRL219" s="348"/>
      <c r="FRM219" s="348"/>
      <c r="FRN219" s="348"/>
      <c r="FRO219" s="348"/>
      <c r="FRP219" s="348"/>
      <c r="FRQ219" s="348"/>
      <c r="FRR219" s="348"/>
      <c r="FRS219" s="348"/>
      <c r="FRT219" s="348"/>
      <c r="FRU219" s="348"/>
      <c r="FRV219" s="348"/>
      <c r="FRW219" s="348"/>
      <c r="FRX219" s="348"/>
      <c r="FRY219" s="348"/>
      <c r="FRZ219" s="348"/>
      <c r="FSA219" s="348"/>
      <c r="FSB219" s="348"/>
      <c r="FSC219" s="348"/>
      <c r="FSD219" s="348"/>
      <c r="FSE219" s="348"/>
      <c r="FSF219" s="348"/>
      <c r="FSG219" s="348"/>
      <c r="FSH219" s="348"/>
      <c r="FSI219" s="348"/>
      <c r="FSJ219" s="348"/>
      <c r="FSK219" s="348"/>
      <c r="FSL219" s="348"/>
      <c r="FSM219" s="348"/>
      <c r="FSN219" s="348"/>
      <c r="FSO219" s="348"/>
      <c r="FSP219" s="348"/>
      <c r="FSQ219" s="348"/>
      <c r="FSR219" s="348"/>
      <c r="FSS219" s="348"/>
      <c r="FST219" s="348"/>
      <c r="FSU219" s="348"/>
      <c r="FSV219" s="348"/>
      <c r="FSW219" s="348"/>
      <c r="FSX219" s="348"/>
      <c r="FSY219" s="348"/>
      <c r="FSZ219" s="348"/>
      <c r="FTA219" s="348"/>
      <c r="FTB219" s="348"/>
      <c r="FTC219" s="348"/>
      <c r="FTD219" s="348"/>
      <c r="FTE219" s="348"/>
      <c r="FTF219" s="348"/>
      <c r="FTG219" s="348"/>
      <c r="FTH219" s="348"/>
      <c r="FTI219" s="348"/>
      <c r="FTJ219" s="348"/>
      <c r="FTK219" s="348"/>
      <c r="FTL219" s="348"/>
      <c r="FTM219" s="348"/>
      <c r="FTN219" s="348"/>
      <c r="FTO219" s="348"/>
      <c r="FTP219" s="348"/>
      <c r="FTQ219" s="348"/>
      <c r="FTR219" s="348"/>
      <c r="FTS219" s="348"/>
      <c r="FTT219" s="348"/>
      <c r="FTU219" s="348"/>
      <c r="FTV219" s="348"/>
      <c r="FTW219" s="348"/>
      <c r="FTX219" s="348"/>
      <c r="FTY219" s="348"/>
      <c r="FTZ219" s="348"/>
      <c r="FUA219" s="348"/>
      <c r="FUB219" s="348"/>
      <c r="FUC219" s="348"/>
      <c r="FUD219" s="348"/>
      <c r="FUE219" s="348"/>
      <c r="FUF219" s="348"/>
      <c r="FUG219" s="348"/>
      <c r="FUH219" s="348"/>
      <c r="FUI219" s="348"/>
      <c r="FUJ219" s="348"/>
      <c r="FUK219" s="348"/>
      <c r="FUL219" s="348"/>
      <c r="FUM219" s="348"/>
      <c r="FUN219" s="348"/>
      <c r="FUO219" s="348"/>
      <c r="FUP219" s="348"/>
      <c r="FUQ219" s="348"/>
      <c r="FUR219" s="348"/>
      <c r="FUS219" s="348"/>
      <c r="FUT219" s="348"/>
      <c r="FUU219" s="348"/>
      <c r="FUV219" s="348"/>
      <c r="FUW219" s="348"/>
      <c r="FUX219" s="348"/>
      <c r="FUY219" s="348"/>
      <c r="FUZ219" s="348"/>
      <c r="FVA219" s="348"/>
      <c r="FVB219" s="348"/>
      <c r="FVC219" s="348"/>
      <c r="FVD219" s="348"/>
      <c r="FVE219" s="348"/>
      <c r="FVF219" s="348"/>
      <c r="FVG219" s="348"/>
      <c r="FVH219" s="348"/>
      <c r="FVI219" s="348"/>
      <c r="FVJ219" s="348"/>
      <c r="FVK219" s="348"/>
      <c r="FVL219" s="348"/>
      <c r="FVM219" s="348"/>
      <c r="FVN219" s="348"/>
      <c r="FVO219" s="348"/>
      <c r="FVP219" s="348"/>
      <c r="FVQ219" s="348"/>
      <c r="FVR219" s="348"/>
      <c r="FVS219" s="348"/>
      <c r="FVT219" s="348"/>
      <c r="FVU219" s="348"/>
      <c r="FVV219" s="348"/>
      <c r="FVW219" s="348"/>
      <c r="FVX219" s="348"/>
      <c r="FVY219" s="348"/>
      <c r="FVZ219" s="348"/>
      <c r="FWA219" s="348"/>
      <c r="FWB219" s="348"/>
      <c r="FWC219" s="348"/>
      <c r="FWD219" s="348"/>
      <c r="FWE219" s="348"/>
      <c r="FWF219" s="348"/>
      <c r="FWG219" s="348"/>
      <c r="FWH219" s="348"/>
      <c r="FWI219" s="348"/>
      <c r="FWJ219" s="348"/>
      <c r="FWK219" s="348"/>
      <c r="FWL219" s="348"/>
      <c r="FWM219" s="348"/>
      <c r="FWN219" s="348"/>
      <c r="FWO219" s="348"/>
      <c r="FWP219" s="348"/>
      <c r="FWQ219" s="348"/>
      <c r="FWR219" s="348"/>
      <c r="FWS219" s="348"/>
      <c r="FWT219" s="348"/>
      <c r="FWU219" s="348"/>
      <c r="FWV219" s="348"/>
      <c r="FWW219" s="348"/>
      <c r="FWX219" s="348"/>
      <c r="FWY219" s="348"/>
      <c r="FWZ219" s="348"/>
      <c r="FXA219" s="348"/>
      <c r="FXB219" s="348"/>
      <c r="FXC219" s="348"/>
      <c r="FXD219" s="348"/>
      <c r="FXE219" s="348"/>
      <c r="FXF219" s="348"/>
      <c r="FXG219" s="348"/>
      <c r="FXH219" s="348"/>
      <c r="FXI219" s="348"/>
      <c r="FXJ219" s="348"/>
      <c r="FXK219" s="348"/>
      <c r="FXL219" s="348"/>
      <c r="FXM219" s="348"/>
      <c r="FXN219" s="348"/>
      <c r="FXO219" s="348"/>
      <c r="FXP219" s="348"/>
      <c r="FXQ219" s="348"/>
      <c r="FXR219" s="348"/>
      <c r="FXS219" s="348"/>
      <c r="FXT219" s="348"/>
      <c r="FXU219" s="348"/>
      <c r="FXV219" s="348"/>
      <c r="FXW219" s="348"/>
      <c r="FXX219" s="348"/>
      <c r="FXY219" s="348"/>
      <c r="FXZ219" s="348"/>
      <c r="FYA219" s="348"/>
      <c r="FYB219" s="348"/>
      <c r="FYC219" s="348"/>
      <c r="FYD219" s="348"/>
      <c r="FYE219" s="348"/>
      <c r="FYF219" s="348"/>
      <c r="FYG219" s="348"/>
      <c r="FYH219" s="348"/>
      <c r="FYI219" s="348"/>
      <c r="FYJ219" s="348"/>
      <c r="FYK219" s="348"/>
      <c r="FYL219" s="348"/>
      <c r="FYM219" s="348"/>
      <c r="FYN219" s="348"/>
      <c r="FYO219" s="348"/>
      <c r="FYP219" s="348"/>
      <c r="FYQ219" s="348"/>
      <c r="FYR219" s="348"/>
      <c r="FYS219" s="348"/>
      <c r="FYT219" s="348"/>
      <c r="FYU219" s="348"/>
      <c r="FYV219" s="348"/>
      <c r="FYW219" s="348"/>
      <c r="FYX219" s="348"/>
      <c r="FYY219" s="348"/>
      <c r="FYZ219" s="348"/>
      <c r="FZA219" s="348"/>
      <c r="FZB219" s="348"/>
      <c r="FZC219" s="348"/>
      <c r="FZD219" s="348"/>
      <c r="FZE219" s="348"/>
      <c r="FZF219" s="348"/>
      <c r="FZG219" s="348"/>
      <c r="FZH219" s="348"/>
      <c r="FZI219" s="348"/>
      <c r="FZJ219" s="348"/>
      <c r="FZK219" s="348"/>
      <c r="FZL219" s="348"/>
      <c r="FZM219" s="348"/>
      <c r="FZN219" s="348"/>
      <c r="FZO219" s="348"/>
      <c r="FZP219" s="348"/>
      <c r="FZQ219" s="348"/>
      <c r="FZR219" s="348"/>
      <c r="FZS219" s="348"/>
      <c r="FZT219" s="348"/>
      <c r="FZU219" s="348"/>
      <c r="FZV219" s="348"/>
      <c r="FZW219" s="348"/>
      <c r="FZX219" s="348"/>
      <c r="FZY219" s="348"/>
      <c r="FZZ219" s="348"/>
      <c r="GAA219" s="348"/>
      <c r="GAB219" s="348"/>
      <c r="GAC219" s="348"/>
      <c r="GAD219" s="348"/>
      <c r="GAE219" s="348"/>
      <c r="GAF219" s="348"/>
      <c r="GAG219" s="348"/>
      <c r="GAH219" s="348"/>
      <c r="GAI219" s="348"/>
      <c r="GAJ219" s="348"/>
      <c r="GAK219" s="348"/>
      <c r="GAL219" s="348"/>
      <c r="GAM219" s="348"/>
      <c r="GAN219" s="348"/>
      <c r="GAO219" s="348"/>
      <c r="GAP219" s="348"/>
      <c r="GAQ219" s="348"/>
      <c r="GAR219" s="348"/>
      <c r="GAS219" s="348"/>
      <c r="GAT219" s="348"/>
      <c r="GAU219" s="348"/>
      <c r="GAV219" s="348"/>
      <c r="GAW219" s="348"/>
      <c r="GAX219" s="348"/>
      <c r="GAY219" s="348"/>
      <c r="GAZ219" s="348"/>
      <c r="GBA219" s="348"/>
      <c r="GBB219" s="348"/>
      <c r="GBC219" s="348"/>
      <c r="GBD219" s="348"/>
      <c r="GBE219" s="348"/>
      <c r="GBF219" s="348"/>
      <c r="GBG219" s="348"/>
      <c r="GBH219" s="348"/>
      <c r="GBI219" s="348"/>
      <c r="GBJ219" s="348"/>
      <c r="GBK219" s="348"/>
      <c r="GBL219" s="348"/>
      <c r="GBM219" s="348"/>
      <c r="GBN219" s="348"/>
      <c r="GBO219" s="348"/>
      <c r="GBP219" s="348"/>
      <c r="GBQ219" s="348"/>
      <c r="GBR219" s="348"/>
      <c r="GBS219" s="348"/>
      <c r="GBT219" s="348"/>
      <c r="GBU219" s="348"/>
      <c r="GBV219" s="348"/>
      <c r="GBW219" s="348"/>
      <c r="GBX219" s="348"/>
      <c r="GBY219" s="348"/>
      <c r="GBZ219" s="348"/>
      <c r="GCA219" s="348"/>
      <c r="GCB219" s="348"/>
      <c r="GCC219" s="348"/>
      <c r="GCD219" s="348"/>
      <c r="GCE219" s="348"/>
      <c r="GCF219" s="348"/>
      <c r="GCG219" s="348"/>
      <c r="GCH219" s="348"/>
      <c r="GCI219" s="348"/>
      <c r="GCJ219" s="348"/>
      <c r="GCK219" s="348"/>
      <c r="GCL219" s="348"/>
      <c r="GCM219" s="348"/>
      <c r="GCN219" s="348"/>
      <c r="GCO219" s="348"/>
      <c r="GCP219" s="348"/>
      <c r="GCQ219" s="348"/>
      <c r="GCR219" s="348"/>
      <c r="GCS219" s="348"/>
      <c r="GCT219" s="348"/>
      <c r="GCU219" s="348"/>
      <c r="GCV219" s="348"/>
      <c r="GCW219" s="348"/>
      <c r="GCX219" s="348"/>
      <c r="GCY219" s="348"/>
      <c r="GCZ219" s="348"/>
      <c r="GDA219" s="348"/>
      <c r="GDB219" s="348"/>
      <c r="GDC219" s="348"/>
      <c r="GDD219" s="348"/>
      <c r="GDE219" s="348"/>
      <c r="GDF219" s="348"/>
      <c r="GDG219" s="348"/>
      <c r="GDH219" s="348"/>
      <c r="GDI219" s="348"/>
      <c r="GDJ219" s="348"/>
      <c r="GDK219" s="348"/>
      <c r="GDL219" s="348"/>
      <c r="GDM219" s="348"/>
      <c r="GDN219" s="348"/>
      <c r="GDO219" s="348"/>
      <c r="GDP219" s="348"/>
      <c r="GDQ219" s="348"/>
      <c r="GDR219" s="348"/>
      <c r="GDS219" s="348"/>
      <c r="GDT219" s="348"/>
      <c r="GDU219" s="348"/>
      <c r="GDV219" s="348"/>
      <c r="GDW219" s="348"/>
      <c r="GDX219" s="348"/>
      <c r="GDY219" s="348"/>
      <c r="GDZ219" s="348"/>
      <c r="GEA219" s="348"/>
      <c r="GEB219" s="348"/>
      <c r="GEC219" s="348"/>
      <c r="GED219" s="348"/>
      <c r="GEE219" s="348"/>
      <c r="GEF219" s="348"/>
      <c r="GEG219" s="348"/>
      <c r="GEH219" s="348"/>
      <c r="GEI219" s="348"/>
      <c r="GEJ219" s="348"/>
      <c r="GEK219" s="348"/>
      <c r="GEL219" s="348"/>
      <c r="GEM219" s="348"/>
      <c r="GEN219" s="348"/>
      <c r="GEO219" s="348"/>
      <c r="GEP219" s="348"/>
      <c r="GEQ219" s="348"/>
      <c r="GER219" s="348"/>
      <c r="GES219" s="348"/>
      <c r="GET219" s="348"/>
      <c r="GEU219" s="348"/>
      <c r="GEV219" s="348"/>
      <c r="GEW219" s="348"/>
      <c r="GEX219" s="348"/>
      <c r="GEY219" s="348"/>
      <c r="GEZ219" s="348"/>
      <c r="GFA219" s="348"/>
      <c r="GFB219" s="348"/>
      <c r="GFC219" s="348"/>
      <c r="GFD219" s="348"/>
      <c r="GFE219" s="348"/>
      <c r="GFF219" s="348"/>
      <c r="GFG219" s="348"/>
      <c r="GFH219" s="348"/>
      <c r="GFI219" s="348"/>
      <c r="GFJ219" s="348"/>
      <c r="GFK219" s="348"/>
      <c r="GFL219" s="348"/>
      <c r="GFM219" s="348"/>
      <c r="GFN219" s="348"/>
      <c r="GFO219" s="348"/>
      <c r="GFP219" s="348"/>
      <c r="GFQ219" s="348"/>
      <c r="GFR219" s="348"/>
      <c r="GFS219" s="348"/>
      <c r="GFT219" s="348"/>
      <c r="GFU219" s="348"/>
      <c r="GFV219" s="348"/>
      <c r="GFW219" s="348"/>
      <c r="GFX219" s="348"/>
      <c r="GFY219" s="348"/>
      <c r="GFZ219" s="348"/>
      <c r="GGA219" s="348"/>
      <c r="GGB219" s="348"/>
      <c r="GGC219" s="348"/>
      <c r="GGD219" s="348"/>
      <c r="GGE219" s="348"/>
      <c r="GGF219" s="348"/>
      <c r="GGG219" s="348"/>
      <c r="GGH219" s="348"/>
      <c r="GGI219" s="348"/>
      <c r="GGJ219" s="348"/>
      <c r="GGK219" s="348"/>
      <c r="GGL219" s="348"/>
      <c r="GGM219" s="348"/>
      <c r="GGN219" s="348"/>
      <c r="GGO219" s="348"/>
      <c r="GGP219" s="348"/>
      <c r="GGQ219" s="348"/>
      <c r="GGR219" s="348"/>
      <c r="GGS219" s="348"/>
      <c r="GGT219" s="348"/>
      <c r="GGU219" s="348"/>
      <c r="GGV219" s="348"/>
      <c r="GGW219" s="348"/>
      <c r="GGX219" s="348"/>
      <c r="GGY219" s="348"/>
      <c r="GGZ219" s="348"/>
      <c r="GHA219" s="348"/>
      <c r="GHB219" s="348"/>
      <c r="GHC219" s="348"/>
      <c r="GHD219" s="348"/>
      <c r="GHE219" s="348"/>
      <c r="GHF219" s="348"/>
      <c r="GHG219" s="348"/>
      <c r="GHH219" s="348"/>
      <c r="GHI219" s="348"/>
      <c r="GHJ219" s="348"/>
      <c r="GHK219" s="348"/>
      <c r="GHL219" s="348"/>
      <c r="GHM219" s="348"/>
      <c r="GHN219" s="348"/>
      <c r="GHO219" s="348"/>
      <c r="GHP219" s="348"/>
      <c r="GHQ219" s="348"/>
      <c r="GHR219" s="348"/>
      <c r="GHS219" s="348"/>
      <c r="GHT219" s="348"/>
      <c r="GHU219" s="348"/>
      <c r="GHV219" s="348"/>
      <c r="GHW219" s="348"/>
      <c r="GHX219" s="348"/>
      <c r="GHY219" s="348"/>
      <c r="GHZ219" s="348"/>
      <c r="GIA219" s="348"/>
      <c r="GIB219" s="348"/>
      <c r="GIC219" s="348"/>
      <c r="GID219" s="348"/>
      <c r="GIE219" s="348"/>
      <c r="GIF219" s="348"/>
      <c r="GIG219" s="348"/>
      <c r="GIH219" s="348"/>
      <c r="GII219" s="348"/>
      <c r="GIJ219" s="348"/>
      <c r="GIK219" s="348"/>
      <c r="GIL219" s="348"/>
      <c r="GIM219" s="348"/>
      <c r="GIN219" s="348"/>
      <c r="GIO219" s="348"/>
      <c r="GIP219" s="348"/>
      <c r="GIQ219" s="348"/>
      <c r="GIR219" s="348"/>
      <c r="GIS219" s="348"/>
      <c r="GIT219" s="348"/>
      <c r="GIU219" s="348"/>
      <c r="GIV219" s="348"/>
      <c r="GIW219" s="348"/>
      <c r="GIX219" s="348"/>
      <c r="GIY219" s="348"/>
      <c r="GIZ219" s="348"/>
      <c r="GJA219" s="348"/>
      <c r="GJB219" s="348"/>
      <c r="GJC219" s="348"/>
      <c r="GJD219" s="348"/>
      <c r="GJE219" s="348"/>
      <c r="GJF219" s="348"/>
      <c r="GJG219" s="348"/>
      <c r="GJH219" s="348"/>
      <c r="GJI219" s="348"/>
      <c r="GJJ219" s="348"/>
      <c r="GJK219" s="348"/>
      <c r="GJL219" s="348"/>
      <c r="GJM219" s="348"/>
      <c r="GJN219" s="348"/>
      <c r="GJO219" s="348"/>
      <c r="GJP219" s="348"/>
      <c r="GJQ219" s="348"/>
      <c r="GJR219" s="348"/>
      <c r="GJS219" s="348"/>
      <c r="GJT219" s="348"/>
      <c r="GJU219" s="348"/>
      <c r="GJV219" s="348"/>
      <c r="GJW219" s="348"/>
      <c r="GJX219" s="348"/>
      <c r="GJY219" s="348"/>
      <c r="GJZ219" s="348"/>
      <c r="GKA219" s="348"/>
      <c r="GKB219" s="348"/>
      <c r="GKC219" s="348"/>
      <c r="GKD219" s="348"/>
      <c r="GKE219" s="348"/>
      <c r="GKF219" s="348"/>
      <c r="GKG219" s="348"/>
      <c r="GKH219" s="348"/>
      <c r="GKI219" s="348"/>
      <c r="GKJ219" s="348"/>
      <c r="GKK219" s="348"/>
      <c r="GKL219" s="348"/>
      <c r="GKM219" s="348"/>
      <c r="GKN219" s="348"/>
      <c r="GKO219" s="348"/>
      <c r="GKP219" s="348"/>
      <c r="GKQ219" s="348"/>
      <c r="GKR219" s="348"/>
      <c r="GKS219" s="348"/>
      <c r="GKT219" s="348"/>
      <c r="GKU219" s="348"/>
      <c r="GKV219" s="348"/>
      <c r="GKW219" s="348"/>
      <c r="GKX219" s="348"/>
      <c r="GKY219" s="348"/>
      <c r="GKZ219" s="348"/>
      <c r="GLA219" s="348"/>
      <c r="GLB219" s="348"/>
      <c r="GLC219" s="348"/>
      <c r="GLD219" s="348"/>
      <c r="GLE219" s="348"/>
      <c r="GLF219" s="348"/>
      <c r="GLG219" s="348"/>
      <c r="GLH219" s="348"/>
      <c r="GLI219" s="348"/>
      <c r="GLJ219" s="348"/>
      <c r="GLK219" s="348"/>
      <c r="GLL219" s="348"/>
      <c r="GLM219" s="348"/>
      <c r="GLN219" s="348"/>
      <c r="GLO219" s="348"/>
      <c r="GLP219" s="348"/>
      <c r="GLQ219" s="348"/>
      <c r="GLR219" s="348"/>
      <c r="GLS219" s="348"/>
      <c r="GLT219" s="348"/>
      <c r="GLU219" s="348"/>
      <c r="GLV219" s="348"/>
      <c r="GLW219" s="348"/>
      <c r="GLX219" s="348"/>
      <c r="GLY219" s="348"/>
      <c r="GLZ219" s="348"/>
      <c r="GMA219" s="348"/>
      <c r="GMB219" s="348"/>
      <c r="GMC219" s="348"/>
      <c r="GMD219" s="348"/>
      <c r="GME219" s="348"/>
      <c r="GMF219" s="348"/>
      <c r="GMG219" s="348"/>
      <c r="GMH219" s="348"/>
      <c r="GMI219" s="348"/>
      <c r="GMJ219" s="348"/>
      <c r="GMK219" s="348"/>
      <c r="GML219" s="348"/>
      <c r="GMM219" s="348"/>
      <c r="GMN219" s="348"/>
      <c r="GMO219" s="348"/>
      <c r="GMP219" s="348"/>
      <c r="GMQ219" s="348"/>
      <c r="GMR219" s="348"/>
      <c r="GMS219" s="348"/>
      <c r="GMT219" s="348"/>
      <c r="GMU219" s="348"/>
      <c r="GMV219" s="348"/>
      <c r="GMW219" s="348"/>
      <c r="GMX219" s="348"/>
      <c r="GMY219" s="348"/>
      <c r="GMZ219" s="348"/>
      <c r="GNA219" s="348"/>
      <c r="GNB219" s="348"/>
      <c r="GNC219" s="348"/>
      <c r="GND219" s="348"/>
      <c r="GNE219" s="348"/>
      <c r="GNF219" s="348"/>
      <c r="GNG219" s="348"/>
      <c r="GNH219" s="348"/>
      <c r="GNI219" s="348"/>
      <c r="GNJ219" s="348"/>
      <c r="GNK219" s="348"/>
      <c r="GNL219" s="348"/>
      <c r="GNM219" s="348"/>
      <c r="GNN219" s="348"/>
      <c r="GNO219" s="348"/>
      <c r="GNP219" s="348"/>
      <c r="GNQ219" s="348"/>
      <c r="GNR219" s="348"/>
      <c r="GNS219" s="348"/>
      <c r="GNT219" s="348"/>
      <c r="GNU219" s="348"/>
      <c r="GNV219" s="348"/>
      <c r="GNW219" s="348"/>
      <c r="GNX219" s="348"/>
      <c r="GNY219" s="348"/>
      <c r="GNZ219" s="348"/>
      <c r="GOA219" s="348"/>
      <c r="GOB219" s="348"/>
      <c r="GOC219" s="348"/>
      <c r="GOD219" s="348"/>
      <c r="GOE219" s="348"/>
      <c r="GOF219" s="348"/>
      <c r="GOG219" s="348"/>
      <c r="GOH219" s="348"/>
      <c r="GOI219" s="348"/>
      <c r="GOJ219" s="348"/>
      <c r="GOK219" s="348"/>
      <c r="GOL219" s="348"/>
      <c r="GOM219" s="348"/>
      <c r="GON219" s="348"/>
      <c r="GOO219" s="348"/>
      <c r="GOP219" s="348"/>
      <c r="GOQ219" s="348"/>
      <c r="GOR219" s="348"/>
      <c r="GOS219" s="348"/>
      <c r="GOT219" s="348"/>
      <c r="GOU219" s="348"/>
      <c r="GOV219" s="348"/>
      <c r="GOW219" s="348"/>
      <c r="GOX219" s="348"/>
      <c r="GOY219" s="348"/>
      <c r="GOZ219" s="348"/>
      <c r="GPA219" s="348"/>
      <c r="GPB219" s="348"/>
      <c r="GPC219" s="348"/>
      <c r="GPD219" s="348"/>
      <c r="GPE219" s="348"/>
      <c r="GPF219" s="348"/>
      <c r="GPG219" s="348"/>
      <c r="GPH219" s="348"/>
      <c r="GPI219" s="348"/>
      <c r="GPJ219" s="348"/>
      <c r="GPK219" s="348"/>
      <c r="GPL219" s="348"/>
      <c r="GPM219" s="348"/>
      <c r="GPN219" s="348"/>
      <c r="GPO219" s="348"/>
      <c r="GPP219" s="348"/>
      <c r="GPQ219" s="348"/>
      <c r="GPR219" s="348"/>
      <c r="GPS219" s="348"/>
      <c r="GPT219" s="348"/>
      <c r="GPU219" s="348"/>
      <c r="GPV219" s="348"/>
      <c r="GPW219" s="348"/>
      <c r="GPX219" s="348"/>
      <c r="GPY219" s="348"/>
      <c r="GPZ219" s="348"/>
      <c r="GQA219" s="348"/>
      <c r="GQB219" s="348"/>
      <c r="GQC219" s="348"/>
      <c r="GQD219" s="348"/>
      <c r="GQE219" s="348"/>
      <c r="GQF219" s="348"/>
      <c r="GQG219" s="348"/>
      <c r="GQH219" s="348"/>
      <c r="GQI219" s="348"/>
      <c r="GQJ219" s="348"/>
      <c r="GQK219" s="348"/>
      <c r="GQL219" s="348"/>
      <c r="GQM219" s="348"/>
      <c r="GQN219" s="348"/>
      <c r="GQO219" s="348"/>
      <c r="GQP219" s="348"/>
      <c r="GQQ219" s="348"/>
      <c r="GQR219" s="348"/>
      <c r="GQS219" s="348"/>
      <c r="GQT219" s="348"/>
      <c r="GQU219" s="348"/>
      <c r="GQV219" s="348"/>
      <c r="GQW219" s="348"/>
      <c r="GQX219" s="348"/>
      <c r="GQY219" s="348"/>
      <c r="GQZ219" s="348"/>
      <c r="GRA219" s="348"/>
      <c r="GRB219" s="348"/>
      <c r="GRC219" s="348"/>
      <c r="GRD219" s="348"/>
      <c r="GRE219" s="348"/>
      <c r="GRF219" s="348"/>
      <c r="GRG219" s="348"/>
      <c r="GRH219" s="348"/>
      <c r="GRI219" s="348"/>
      <c r="GRJ219" s="348"/>
      <c r="GRK219" s="348"/>
      <c r="GRL219" s="348"/>
      <c r="GRM219" s="348"/>
      <c r="GRN219" s="348"/>
      <c r="GRO219" s="348"/>
      <c r="GRP219" s="348"/>
      <c r="GRQ219" s="348"/>
      <c r="GRR219" s="348"/>
      <c r="GRS219" s="348"/>
      <c r="GRT219" s="348"/>
      <c r="GRU219" s="348"/>
      <c r="GRV219" s="348"/>
      <c r="GRW219" s="348"/>
      <c r="GRX219" s="348"/>
      <c r="GRY219" s="348"/>
      <c r="GRZ219" s="348"/>
      <c r="GSA219" s="348"/>
      <c r="GSB219" s="348"/>
      <c r="GSC219" s="348"/>
      <c r="GSD219" s="348"/>
      <c r="GSE219" s="348"/>
      <c r="GSF219" s="348"/>
      <c r="GSG219" s="348"/>
      <c r="GSH219" s="348"/>
      <c r="GSI219" s="348"/>
      <c r="GSJ219" s="348"/>
      <c r="GSK219" s="348"/>
      <c r="GSL219" s="348"/>
      <c r="GSM219" s="348"/>
      <c r="GSN219" s="348"/>
      <c r="GSO219" s="348"/>
      <c r="GSP219" s="348"/>
      <c r="GSQ219" s="348"/>
      <c r="GSR219" s="348"/>
      <c r="GSS219" s="348"/>
      <c r="GST219" s="348"/>
      <c r="GSU219" s="348"/>
      <c r="GSV219" s="348"/>
      <c r="GSW219" s="348"/>
      <c r="GSX219" s="348"/>
      <c r="GSY219" s="348"/>
      <c r="GSZ219" s="348"/>
      <c r="GTA219" s="348"/>
      <c r="GTB219" s="348"/>
      <c r="GTC219" s="348"/>
      <c r="GTD219" s="348"/>
      <c r="GTE219" s="348"/>
      <c r="GTF219" s="348"/>
      <c r="GTG219" s="348"/>
      <c r="GTH219" s="348"/>
      <c r="GTI219" s="348"/>
      <c r="GTJ219" s="348"/>
      <c r="GTK219" s="348"/>
      <c r="GTL219" s="348"/>
      <c r="GTM219" s="348"/>
      <c r="GTN219" s="348"/>
      <c r="GTO219" s="348"/>
      <c r="GTP219" s="348"/>
      <c r="GTQ219" s="348"/>
      <c r="GTR219" s="348"/>
      <c r="GTS219" s="348"/>
      <c r="GTT219" s="348"/>
      <c r="GTU219" s="348"/>
      <c r="GTV219" s="348"/>
      <c r="GTW219" s="348"/>
      <c r="GTX219" s="348"/>
      <c r="GTY219" s="348"/>
      <c r="GTZ219" s="348"/>
      <c r="GUA219" s="348"/>
      <c r="GUB219" s="348"/>
      <c r="GUC219" s="348"/>
      <c r="GUD219" s="348"/>
      <c r="GUE219" s="348"/>
      <c r="GUF219" s="348"/>
      <c r="GUG219" s="348"/>
      <c r="GUH219" s="348"/>
      <c r="GUI219" s="348"/>
      <c r="GUJ219" s="348"/>
      <c r="GUK219" s="348"/>
      <c r="GUL219" s="348"/>
      <c r="GUM219" s="348"/>
      <c r="GUN219" s="348"/>
      <c r="GUO219" s="348"/>
      <c r="GUP219" s="348"/>
      <c r="GUQ219" s="348"/>
      <c r="GUR219" s="348"/>
      <c r="GUS219" s="348"/>
      <c r="GUT219" s="348"/>
      <c r="GUU219" s="348"/>
      <c r="GUV219" s="348"/>
      <c r="GUW219" s="348"/>
      <c r="GUX219" s="348"/>
      <c r="GUY219" s="348"/>
      <c r="GUZ219" s="348"/>
      <c r="GVA219" s="348"/>
      <c r="GVB219" s="348"/>
      <c r="GVC219" s="348"/>
      <c r="GVD219" s="348"/>
      <c r="GVE219" s="348"/>
      <c r="GVF219" s="348"/>
      <c r="GVG219" s="348"/>
      <c r="GVH219" s="348"/>
      <c r="GVI219" s="348"/>
      <c r="GVJ219" s="348"/>
      <c r="GVK219" s="348"/>
      <c r="GVL219" s="348"/>
      <c r="GVM219" s="348"/>
      <c r="GVN219" s="348"/>
      <c r="GVO219" s="348"/>
      <c r="GVP219" s="348"/>
      <c r="GVQ219" s="348"/>
      <c r="GVR219" s="348"/>
      <c r="GVS219" s="348"/>
      <c r="GVT219" s="348"/>
      <c r="GVU219" s="348"/>
      <c r="GVV219" s="348"/>
      <c r="GVW219" s="348"/>
      <c r="GVX219" s="348"/>
      <c r="GVY219" s="348"/>
      <c r="GVZ219" s="348"/>
      <c r="GWA219" s="348"/>
      <c r="GWB219" s="348"/>
      <c r="GWC219" s="348"/>
      <c r="GWD219" s="348"/>
      <c r="GWE219" s="348"/>
      <c r="GWF219" s="348"/>
      <c r="GWG219" s="348"/>
      <c r="GWH219" s="348"/>
      <c r="GWI219" s="348"/>
      <c r="GWJ219" s="348"/>
      <c r="GWK219" s="348"/>
      <c r="GWL219" s="348"/>
      <c r="GWM219" s="348"/>
      <c r="GWN219" s="348"/>
      <c r="GWO219" s="348"/>
      <c r="GWP219" s="348"/>
      <c r="GWQ219" s="348"/>
      <c r="GWR219" s="348"/>
      <c r="GWS219" s="348"/>
      <c r="GWT219" s="348"/>
      <c r="GWU219" s="348"/>
      <c r="GWV219" s="348"/>
      <c r="GWW219" s="348"/>
      <c r="GWX219" s="348"/>
      <c r="GWY219" s="348"/>
      <c r="GWZ219" s="348"/>
      <c r="GXA219" s="348"/>
      <c r="GXB219" s="348"/>
      <c r="GXC219" s="348"/>
      <c r="GXD219" s="348"/>
      <c r="GXE219" s="348"/>
      <c r="GXF219" s="348"/>
      <c r="GXG219" s="348"/>
      <c r="GXH219" s="348"/>
      <c r="GXI219" s="348"/>
      <c r="GXJ219" s="348"/>
      <c r="GXK219" s="348"/>
      <c r="GXL219" s="348"/>
      <c r="GXM219" s="348"/>
      <c r="GXN219" s="348"/>
      <c r="GXO219" s="348"/>
      <c r="GXP219" s="348"/>
      <c r="GXQ219" s="348"/>
      <c r="GXR219" s="348"/>
      <c r="GXS219" s="348"/>
      <c r="GXT219" s="348"/>
      <c r="GXU219" s="348"/>
      <c r="GXV219" s="348"/>
      <c r="GXW219" s="348"/>
      <c r="GXX219" s="348"/>
      <c r="GXY219" s="348"/>
      <c r="GXZ219" s="348"/>
      <c r="GYA219" s="348"/>
      <c r="GYB219" s="348"/>
      <c r="GYC219" s="348"/>
      <c r="GYD219" s="348"/>
      <c r="GYE219" s="348"/>
      <c r="GYF219" s="348"/>
      <c r="GYG219" s="348"/>
      <c r="GYH219" s="348"/>
      <c r="GYI219" s="348"/>
      <c r="GYJ219" s="348"/>
      <c r="GYK219" s="348"/>
      <c r="GYL219" s="348"/>
      <c r="GYM219" s="348"/>
      <c r="GYN219" s="348"/>
      <c r="GYO219" s="348"/>
      <c r="GYP219" s="348"/>
      <c r="GYQ219" s="348"/>
      <c r="GYR219" s="348"/>
      <c r="GYS219" s="348"/>
      <c r="GYT219" s="348"/>
      <c r="GYU219" s="348"/>
      <c r="GYV219" s="348"/>
      <c r="GYW219" s="348"/>
      <c r="GYX219" s="348"/>
      <c r="GYY219" s="348"/>
      <c r="GYZ219" s="348"/>
      <c r="GZA219" s="348"/>
      <c r="GZB219" s="348"/>
      <c r="GZC219" s="348"/>
      <c r="GZD219" s="348"/>
      <c r="GZE219" s="348"/>
      <c r="GZF219" s="348"/>
      <c r="GZG219" s="348"/>
      <c r="GZH219" s="348"/>
      <c r="GZI219" s="348"/>
      <c r="GZJ219" s="348"/>
      <c r="GZK219" s="348"/>
      <c r="GZL219" s="348"/>
      <c r="GZM219" s="348"/>
      <c r="GZN219" s="348"/>
      <c r="GZO219" s="348"/>
      <c r="GZP219" s="348"/>
      <c r="GZQ219" s="348"/>
      <c r="GZR219" s="348"/>
      <c r="GZS219" s="348"/>
      <c r="GZT219" s="348"/>
      <c r="GZU219" s="348"/>
      <c r="GZV219" s="348"/>
      <c r="GZW219" s="348"/>
      <c r="GZX219" s="348"/>
      <c r="GZY219" s="348"/>
      <c r="GZZ219" s="348"/>
      <c r="HAA219" s="348"/>
      <c r="HAB219" s="348"/>
      <c r="HAC219" s="348"/>
      <c r="HAD219" s="348"/>
      <c r="HAE219" s="348"/>
      <c r="HAF219" s="348"/>
      <c r="HAG219" s="348"/>
      <c r="HAH219" s="348"/>
      <c r="HAI219" s="348"/>
      <c r="HAJ219" s="348"/>
      <c r="HAK219" s="348"/>
      <c r="HAL219" s="348"/>
      <c r="HAM219" s="348"/>
      <c r="HAN219" s="348"/>
      <c r="HAO219" s="348"/>
      <c r="HAP219" s="348"/>
      <c r="HAQ219" s="348"/>
      <c r="HAR219" s="348"/>
      <c r="HAS219" s="348"/>
      <c r="HAT219" s="348"/>
      <c r="HAU219" s="348"/>
      <c r="HAV219" s="348"/>
      <c r="HAW219" s="348"/>
      <c r="HAX219" s="348"/>
      <c r="HAY219" s="348"/>
      <c r="HAZ219" s="348"/>
      <c r="HBA219" s="348"/>
      <c r="HBB219" s="348"/>
      <c r="HBC219" s="348"/>
      <c r="HBD219" s="348"/>
      <c r="HBE219" s="348"/>
      <c r="HBF219" s="348"/>
      <c r="HBG219" s="348"/>
      <c r="HBH219" s="348"/>
      <c r="HBI219" s="348"/>
      <c r="HBJ219" s="348"/>
      <c r="HBK219" s="348"/>
      <c r="HBL219" s="348"/>
      <c r="HBM219" s="348"/>
      <c r="HBN219" s="348"/>
      <c r="HBO219" s="348"/>
      <c r="HBP219" s="348"/>
      <c r="HBQ219" s="348"/>
      <c r="HBR219" s="348"/>
      <c r="HBS219" s="348"/>
      <c r="HBT219" s="348"/>
      <c r="HBU219" s="348"/>
      <c r="HBV219" s="348"/>
      <c r="HBW219" s="348"/>
      <c r="HBX219" s="348"/>
      <c r="HBY219" s="348"/>
      <c r="HBZ219" s="348"/>
      <c r="HCA219" s="348"/>
      <c r="HCB219" s="348"/>
      <c r="HCC219" s="348"/>
      <c r="HCD219" s="348"/>
      <c r="HCE219" s="348"/>
      <c r="HCF219" s="348"/>
      <c r="HCG219" s="348"/>
      <c r="HCH219" s="348"/>
      <c r="HCI219" s="348"/>
      <c r="HCJ219" s="348"/>
      <c r="HCK219" s="348"/>
      <c r="HCL219" s="348"/>
      <c r="HCM219" s="348"/>
      <c r="HCN219" s="348"/>
      <c r="HCO219" s="348"/>
      <c r="HCP219" s="348"/>
      <c r="HCQ219" s="348"/>
      <c r="HCR219" s="348"/>
      <c r="HCS219" s="348"/>
      <c r="HCT219" s="348"/>
      <c r="HCU219" s="348"/>
      <c r="HCV219" s="348"/>
      <c r="HCW219" s="348"/>
      <c r="HCX219" s="348"/>
      <c r="HCY219" s="348"/>
      <c r="HCZ219" s="348"/>
      <c r="HDA219" s="348"/>
      <c r="HDB219" s="348"/>
      <c r="HDC219" s="348"/>
      <c r="HDD219" s="348"/>
      <c r="HDE219" s="348"/>
      <c r="HDF219" s="348"/>
      <c r="HDG219" s="348"/>
      <c r="HDH219" s="348"/>
      <c r="HDI219" s="348"/>
      <c r="HDJ219" s="348"/>
      <c r="HDK219" s="348"/>
      <c r="HDL219" s="348"/>
      <c r="HDM219" s="348"/>
      <c r="HDN219" s="348"/>
      <c r="HDO219" s="348"/>
      <c r="HDP219" s="348"/>
      <c r="HDQ219" s="348"/>
      <c r="HDR219" s="348"/>
      <c r="HDS219" s="348"/>
      <c r="HDT219" s="348"/>
      <c r="HDU219" s="348"/>
      <c r="HDV219" s="348"/>
      <c r="HDW219" s="348"/>
      <c r="HDX219" s="348"/>
      <c r="HDY219" s="348"/>
      <c r="HDZ219" s="348"/>
      <c r="HEA219" s="348"/>
      <c r="HEB219" s="348"/>
      <c r="HEC219" s="348"/>
      <c r="HED219" s="348"/>
      <c r="HEE219" s="348"/>
      <c r="HEF219" s="348"/>
      <c r="HEG219" s="348"/>
      <c r="HEH219" s="348"/>
      <c r="HEI219" s="348"/>
      <c r="HEJ219" s="348"/>
      <c r="HEK219" s="348"/>
      <c r="HEL219" s="348"/>
      <c r="HEM219" s="348"/>
      <c r="HEN219" s="348"/>
      <c r="HEO219" s="348"/>
      <c r="HEP219" s="348"/>
      <c r="HEQ219" s="348"/>
      <c r="HER219" s="348"/>
      <c r="HES219" s="348"/>
      <c r="HET219" s="348"/>
      <c r="HEU219" s="348"/>
      <c r="HEV219" s="348"/>
      <c r="HEW219" s="348"/>
      <c r="HEX219" s="348"/>
      <c r="HEY219" s="348"/>
      <c r="HEZ219" s="348"/>
      <c r="HFA219" s="348"/>
      <c r="HFB219" s="348"/>
      <c r="HFC219" s="348"/>
      <c r="HFD219" s="348"/>
      <c r="HFE219" s="348"/>
      <c r="HFF219" s="348"/>
      <c r="HFG219" s="348"/>
      <c r="HFH219" s="348"/>
      <c r="HFI219" s="348"/>
      <c r="HFJ219" s="348"/>
      <c r="HFK219" s="348"/>
      <c r="HFL219" s="348"/>
      <c r="HFM219" s="348"/>
      <c r="HFN219" s="348"/>
      <c r="HFO219" s="348"/>
      <c r="HFP219" s="348"/>
      <c r="HFQ219" s="348"/>
      <c r="HFR219" s="348"/>
      <c r="HFS219" s="348"/>
      <c r="HFT219" s="348"/>
      <c r="HFU219" s="348"/>
      <c r="HFV219" s="348"/>
      <c r="HFW219" s="348"/>
      <c r="HFX219" s="348"/>
      <c r="HFY219" s="348"/>
      <c r="HFZ219" s="348"/>
      <c r="HGA219" s="348"/>
      <c r="HGB219" s="348"/>
      <c r="HGC219" s="348"/>
      <c r="HGD219" s="348"/>
      <c r="HGE219" s="348"/>
      <c r="HGF219" s="348"/>
      <c r="HGG219" s="348"/>
      <c r="HGH219" s="348"/>
      <c r="HGI219" s="348"/>
      <c r="HGJ219" s="348"/>
      <c r="HGK219" s="348"/>
      <c r="HGL219" s="348"/>
      <c r="HGM219" s="348"/>
      <c r="HGN219" s="348"/>
      <c r="HGO219" s="348"/>
      <c r="HGP219" s="348"/>
      <c r="HGQ219" s="348"/>
      <c r="HGR219" s="348"/>
      <c r="HGS219" s="348"/>
      <c r="HGT219" s="348"/>
      <c r="HGU219" s="348"/>
      <c r="HGV219" s="348"/>
      <c r="HGW219" s="348"/>
      <c r="HGX219" s="348"/>
      <c r="HGY219" s="348"/>
      <c r="HGZ219" s="348"/>
      <c r="HHA219" s="348"/>
      <c r="HHB219" s="348"/>
      <c r="HHC219" s="348"/>
      <c r="HHD219" s="348"/>
      <c r="HHE219" s="348"/>
      <c r="HHF219" s="348"/>
      <c r="HHG219" s="348"/>
      <c r="HHH219" s="348"/>
      <c r="HHI219" s="348"/>
      <c r="HHJ219" s="348"/>
      <c r="HHK219" s="348"/>
      <c r="HHL219" s="348"/>
      <c r="HHM219" s="348"/>
      <c r="HHN219" s="348"/>
      <c r="HHO219" s="348"/>
      <c r="HHP219" s="348"/>
      <c r="HHQ219" s="348"/>
      <c r="HHR219" s="348"/>
      <c r="HHS219" s="348"/>
      <c r="HHT219" s="348"/>
      <c r="HHU219" s="348"/>
      <c r="HHV219" s="348"/>
      <c r="HHW219" s="348"/>
      <c r="HHX219" s="348"/>
      <c r="HHY219" s="348"/>
      <c r="HHZ219" s="348"/>
      <c r="HIA219" s="348"/>
      <c r="HIB219" s="348"/>
      <c r="HIC219" s="348"/>
      <c r="HID219" s="348"/>
      <c r="HIE219" s="348"/>
      <c r="HIF219" s="348"/>
      <c r="HIG219" s="348"/>
      <c r="HIH219" s="348"/>
      <c r="HII219" s="348"/>
      <c r="HIJ219" s="348"/>
      <c r="HIK219" s="348"/>
      <c r="HIL219" s="348"/>
      <c r="HIM219" s="348"/>
      <c r="HIN219" s="348"/>
      <c r="HIO219" s="348"/>
      <c r="HIP219" s="348"/>
      <c r="HIQ219" s="348"/>
      <c r="HIR219" s="348"/>
      <c r="HIS219" s="348"/>
      <c r="HIT219" s="348"/>
      <c r="HIU219" s="348"/>
      <c r="HIV219" s="348"/>
      <c r="HIW219" s="348"/>
      <c r="HIX219" s="348"/>
      <c r="HIY219" s="348"/>
      <c r="HIZ219" s="348"/>
      <c r="HJA219" s="348"/>
      <c r="HJB219" s="348"/>
      <c r="HJC219" s="348"/>
      <c r="HJD219" s="348"/>
      <c r="HJE219" s="348"/>
      <c r="HJF219" s="348"/>
      <c r="HJG219" s="348"/>
      <c r="HJH219" s="348"/>
      <c r="HJI219" s="348"/>
      <c r="HJJ219" s="348"/>
      <c r="HJK219" s="348"/>
      <c r="HJL219" s="348"/>
      <c r="HJM219" s="348"/>
      <c r="HJN219" s="348"/>
      <c r="HJO219" s="348"/>
      <c r="HJP219" s="348"/>
      <c r="HJQ219" s="348"/>
      <c r="HJR219" s="348"/>
      <c r="HJS219" s="348"/>
      <c r="HJT219" s="348"/>
      <c r="HJU219" s="348"/>
      <c r="HJV219" s="348"/>
      <c r="HJW219" s="348"/>
      <c r="HJX219" s="348"/>
      <c r="HJY219" s="348"/>
      <c r="HJZ219" s="348"/>
      <c r="HKA219" s="348"/>
      <c r="HKB219" s="348"/>
      <c r="HKC219" s="348"/>
      <c r="HKD219" s="348"/>
      <c r="HKE219" s="348"/>
      <c r="HKF219" s="348"/>
      <c r="HKG219" s="348"/>
      <c r="HKH219" s="348"/>
      <c r="HKI219" s="348"/>
      <c r="HKJ219" s="348"/>
      <c r="HKK219" s="348"/>
      <c r="HKL219" s="348"/>
      <c r="HKM219" s="348"/>
      <c r="HKN219" s="348"/>
      <c r="HKO219" s="348"/>
      <c r="HKP219" s="348"/>
      <c r="HKQ219" s="348"/>
      <c r="HKR219" s="348"/>
      <c r="HKS219" s="348"/>
      <c r="HKT219" s="348"/>
      <c r="HKU219" s="348"/>
      <c r="HKV219" s="348"/>
      <c r="HKW219" s="348"/>
      <c r="HKX219" s="348"/>
      <c r="HKY219" s="348"/>
      <c r="HKZ219" s="348"/>
      <c r="HLA219" s="348"/>
      <c r="HLB219" s="348"/>
      <c r="HLC219" s="348"/>
      <c r="HLD219" s="348"/>
      <c r="HLE219" s="348"/>
      <c r="HLF219" s="348"/>
      <c r="HLG219" s="348"/>
      <c r="HLH219" s="348"/>
      <c r="HLI219" s="348"/>
      <c r="HLJ219" s="348"/>
      <c r="HLK219" s="348"/>
      <c r="HLL219" s="348"/>
      <c r="HLM219" s="348"/>
      <c r="HLN219" s="348"/>
      <c r="HLO219" s="348"/>
      <c r="HLP219" s="348"/>
      <c r="HLQ219" s="348"/>
      <c r="HLR219" s="348"/>
      <c r="HLS219" s="348"/>
      <c r="HLT219" s="348"/>
      <c r="HLU219" s="348"/>
      <c r="HLV219" s="348"/>
      <c r="HLW219" s="348"/>
      <c r="HLX219" s="348"/>
      <c r="HLY219" s="348"/>
      <c r="HLZ219" s="348"/>
      <c r="HMA219" s="348"/>
      <c r="HMB219" s="348"/>
      <c r="HMC219" s="348"/>
      <c r="HMD219" s="348"/>
      <c r="HME219" s="348"/>
      <c r="HMF219" s="348"/>
      <c r="HMG219" s="348"/>
      <c r="HMH219" s="348"/>
      <c r="HMI219" s="348"/>
      <c r="HMJ219" s="348"/>
      <c r="HMK219" s="348"/>
      <c r="HML219" s="348"/>
      <c r="HMM219" s="348"/>
      <c r="HMN219" s="348"/>
      <c r="HMO219" s="348"/>
      <c r="HMP219" s="348"/>
      <c r="HMQ219" s="348"/>
      <c r="HMR219" s="348"/>
      <c r="HMS219" s="348"/>
      <c r="HMT219" s="348"/>
      <c r="HMU219" s="348"/>
      <c r="HMV219" s="348"/>
      <c r="HMW219" s="348"/>
      <c r="HMX219" s="348"/>
      <c r="HMY219" s="348"/>
      <c r="HMZ219" s="348"/>
      <c r="HNA219" s="348"/>
      <c r="HNB219" s="348"/>
      <c r="HNC219" s="348"/>
      <c r="HND219" s="348"/>
      <c r="HNE219" s="348"/>
      <c r="HNF219" s="348"/>
      <c r="HNG219" s="348"/>
      <c r="HNH219" s="348"/>
      <c r="HNI219" s="348"/>
      <c r="HNJ219" s="348"/>
      <c r="HNK219" s="348"/>
      <c r="HNL219" s="348"/>
      <c r="HNM219" s="348"/>
      <c r="HNN219" s="348"/>
      <c r="HNO219" s="348"/>
      <c r="HNP219" s="348"/>
      <c r="HNQ219" s="348"/>
      <c r="HNR219" s="348"/>
      <c r="HNS219" s="348"/>
      <c r="HNT219" s="348"/>
      <c r="HNU219" s="348"/>
      <c r="HNV219" s="348"/>
      <c r="HNW219" s="348"/>
      <c r="HNX219" s="348"/>
      <c r="HNY219" s="348"/>
      <c r="HNZ219" s="348"/>
      <c r="HOA219" s="348"/>
      <c r="HOB219" s="348"/>
      <c r="HOC219" s="348"/>
      <c r="HOD219" s="348"/>
      <c r="HOE219" s="348"/>
      <c r="HOF219" s="348"/>
      <c r="HOG219" s="348"/>
      <c r="HOH219" s="348"/>
      <c r="HOI219" s="348"/>
      <c r="HOJ219" s="348"/>
      <c r="HOK219" s="348"/>
      <c r="HOL219" s="348"/>
      <c r="HOM219" s="348"/>
      <c r="HON219" s="348"/>
      <c r="HOO219" s="348"/>
      <c r="HOP219" s="348"/>
      <c r="HOQ219" s="348"/>
      <c r="HOR219" s="348"/>
      <c r="HOS219" s="348"/>
      <c r="HOT219" s="348"/>
      <c r="HOU219" s="348"/>
      <c r="HOV219" s="348"/>
      <c r="HOW219" s="348"/>
      <c r="HOX219" s="348"/>
      <c r="HOY219" s="348"/>
      <c r="HOZ219" s="348"/>
      <c r="HPA219" s="348"/>
      <c r="HPB219" s="348"/>
      <c r="HPC219" s="348"/>
      <c r="HPD219" s="348"/>
      <c r="HPE219" s="348"/>
      <c r="HPF219" s="348"/>
      <c r="HPG219" s="348"/>
      <c r="HPH219" s="348"/>
      <c r="HPI219" s="348"/>
      <c r="HPJ219" s="348"/>
      <c r="HPK219" s="348"/>
      <c r="HPL219" s="348"/>
      <c r="HPM219" s="348"/>
      <c r="HPN219" s="348"/>
      <c r="HPO219" s="348"/>
      <c r="HPP219" s="348"/>
      <c r="HPQ219" s="348"/>
      <c r="HPR219" s="348"/>
      <c r="HPS219" s="348"/>
      <c r="HPT219" s="348"/>
      <c r="HPU219" s="348"/>
      <c r="HPV219" s="348"/>
      <c r="HPW219" s="348"/>
      <c r="HPX219" s="348"/>
      <c r="HPY219" s="348"/>
      <c r="HPZ219" s="348"/>
      <c r="HQA219" s="348"/>
      <c r="HQB219" s="348"/>
      <c r="HQC219" s="348"/>
      <c r="HQD219" s="348"/>
      <c r="HQE219" s="348"/>
      <c r="HQF219" s="348"/>
      <c r="HQG219" s="348"/>
      <c r="HQH219" s="348"/>
      <c r="HQI219" s="348"/>
      <c r="HQJ219" s="348"/>
      <c r="HQK219" s="348"/>
      <c r="HQL219" s="348"/>
      <c r="HQM219" s="348"/>
      <c r="HQN219" s="348"/>
      <c r="HQO219" s="348"/>
      <c r="HQP219" s="348"/>
      <c r="HQQ219" s="348"/>
      <c r="HQR219" s="348"/>
      <c r="HQS219" s="348"/>
      <c r="HQT219" s="348"/>
      <c r="HQU219" s="348"/>
      <c r="HQV219" s="348"/>
      <c r="HQW219" s="348"/>
      <c r="HQX219" s="348"/>
      <c r="HQY219" s="348"/>
      <c r="HQZ219" s="348"/>
      <c r="HRA219" s="348"/>
      <c r="HRB219" s="348"/>
      <c r="HRC219" s="348"/>
      <c r="HRD219" s="348"/>
      <c r="HRE219" s="348"/>
      <c r="HRF219" s="348"/>
      <c r="HRG219" s="348"/>
      <c r="HRH219" s="348"/>
      <c r="HRI219" s="348"/>
      <c r="HRJ219" s="348"/>
      <c r="HRK219" s="348"/>
      <c r="HRL219" s="348"/>
      <c r="HRM219" s="348"/>
      <c r="HRN219" s="348"/>
      <c r="HRO219" s="348"/>
      <c r="HRP219" s="348"/>
      <c r="HRQ219" s="348"/>
      <c r="HRR219" s="348"/>
      <c r="HRS219" s="348"/>
      <c r="HRT219" s="348"/>
      <c r="HRU219" s="348"/>
      <c r="HRV219" s="348"/>
      <c r="HRW219" s="348"/>
      <c r="HRX219" s="348"/>
      <c r="HRY219" s="348"/>
      <c r="HRZ219" s="348"/>
      <c r="HSA219" s="348"/>
      <c r="HSB219" s="348"/>
      <c r="HSC219" s="348"/>
      <c r="HSD219" s="348"/>
      <c r="HSE219" s="348"/>
      <c r="HSF219" s="348"/>
      <c r="HSG219" s="348"/>
      <c r="HSH219" s="348"/>
      <c r="HSI219" s="348"/>
      <c r="HSJ219" s="348"/>
      <c r="HSK219" s="348"/>
      <c r="HSL219" s="348"/>
      <c r="HSM219" s="348"/>
      <c r="HSN219" s="348"/>
      <c r="HSO219" s="348"/>
      <c r="HSP219" s="348"/>
      <c r="HSQ219" s="348"/>
      <c r="HSR219" s="348"/>
      <c r="HSS219" s="348"/>
      <c r="HST219" s="348"/>
      <c r="HSU219" s="348"/>
      <c r="HSV219" s="348"/>
      <c r="HSW219" s="348"/>
      <c r="HSX219" s="348"/>
      <c r="HSY219" s="348"/>
      <c r="HSZ219" s="348"/>
      <c r="HTA219" s="348"/>
      <c r="HTB219" s="348"/>
      <c r="HTC219" s="348"/>
      <c r="HTD219" s="348"/>
      <c r="HTE219" s="348"/>
      <c r="HTF219" s="348"/>
      <c r="HTG219" s="348"/>
      <c r="HTH219" s="348"/>
      <c r="HTI219" s="348"/>
      <c r="HTJ219" s="348"/>
      <c r="HTK219" s="348"/>
      <c r="HTL219" s="348"/>
      <c r="HTM219" s="348"/>
      <c r="HTN219" s="348"/>
      <c r="HTO219" s="348"/>
      <c r="HTP219" s="348"/>
      <c r="HTQ219" s="348"/>
      <c r="HTR219" s="348"/>
      <c r="HTS219" s="348"/>
      <c r="HTT219" s="348"/>
      <c r="HTU219" s="348"/>
      <c r="HTV219" s="348"/>
      <c r="HTW219" s="348"/>
      <c r="HTX219" s="348"/>
      <c r="HTY219" s="348"/>
      <c r="HTZ219" s="348"/>
      <c r="HUA219" s="348"/>
      <c r="HUB219" s="348"/>
      <c r="HUC219" s="348"/>
      <c r="HUD219" s="348"/>
      <c r="HUE219" s="348"/>
      <c r="HUF219" s="348"/>
      <c r="HUG219" s="348"/>
      <c r="HUH219" s="348"/>
      <c r="HUI219" s="348"/>
      <c r="HUJ219" s="348"/>
      <c r="HUK219" s="348"/>
      <c r="HUL219" s="348"/>
      <c r="HUM219" s="348"/>
      <c r="HUN219" s="348"/>
      <c r="HUO219" s="348"/>
      <c r="HUP219" s="348"/>
      <c r="HUQ219" s="348"/>
      <c r="HUR219" s="348"/>
      <c r="HUS219" s="348"/>
      <c r="HUT219" s="348"/>
      <c r="HUU219" s="348"/>
      <c r="HUV219" s="348"/>
      <c r="HUW219" s="348"/>
      <c r="HUX219" s="348"/>
      <c r="HUY219" s="348"/>
      <c r="HUZ219" s="348"/>
      <c r="HVA219" s="348"/>
      <c r="HVB219" s="348"/>
      <c r="HVC219" s="348"/>
      <c r="HVD219" s="348"/>
      <c r="HVE219" s="348"/>
      <c r="HVF219" s="348"/>
      <c r="HVG219" s="348"/>
      <c r="HVH219" s="348"/>
      <c r="HVI219" s="348"/>
      <c r="HVJ219" s="348"/>
      <c r="HVK219" s="348"/>
      <c r="HVL219" s="348"/>
      <c r="HVM219" s="348"/>
      <c r="HVN219" s="348"/>
      <c r="HVO219" s="348"/>
      <c r="HVP219" s="348"/>
      <c r="HVQ219" s="348"/>
      <c r="HVR219" s="348"/>
      <c r="HVS219" s="348"/>
      <c r="HVT219" s="348"/>
      <c r="HVU219" s="348"/>
      <c r="HVV219" s="348"/>
      <c r="HVW219" s="348"/>
      <c r="HVX219" s="348"/>
      <c r="HVY219" s="348"/>
      <c r="HVZ219" s="348"/>
      <c r="HWA219" s="348"/>
      <c r="HWB219" s="348"/>
      <c r="HWC219" s="348"/>
      <c r="HWD219" s="348"/>
      <c r="HWE219" s="348"/>
      <c r="HWF219" s="348"/>
      <c r="HWG219" s="348"/>
      <c r="HWH219" s="348"/>
      <c r="HWI219" s="348"/>
      <c r="HWJ219" s="348"/>
      <c r="HWK219" s="348"/>
      <c r="HWL219" s="348"/>
      <c r="HWM219" s="348"/>
      <c r="HWN219" s="348"/>
      <c r="HWO219" s="348"/>
      <c r="HWP219" s="348"/>
      <c r="HWQ219" s="348"/>
      <c r="HWR219" s="348"/>
      <c r="HWS219" s="348"/>
      <c r="HWT219" s="348"/>
      <c r="HWU219" s="348"/>
      <c r="HWV219" s="348"/>
      <c r="HWW219" s="348"/>
      <c r="HWX219" s="348"/>
      <c r="HWY219" s="348"/>
      <c r="HWZ219" s="348"/>
      <c r="HXA219" s="348"/>
      <c r="HXB219" s="348"/>
      <c r="HXC219" s="348"/>
      <c r="HXD219" s="348"/>
      <c r="HXE219" s="348"/>
      <c r="HXF219" s="348"/>
      <c r="HXG219" s="348"/>
      <c r="HXH219" s="348"/>
      <c r="HXI219" s="348"/>
      <c r="HXJ219" s="348"/>
      <c r="HXK219" s="348"/>
      <c r="HXL219" s="348"/>
      <c r="HXM219" s="348"/>
      <c r="HXN219" s="348"/>
      <c r="HXO219" s="348"/>
      <c r="HXP219" s="348"/>
      <c r="HXQ219" s="348"/>
      <c r="HXR219" s="348"/>
      <c r="HXS219" s="348"/>
      <c r="HXT219" s="348"/>
      <c r="HXU219" s="348"/>
      <c r="HXV219" s="348"/>
      <c r="HXW219" s="348"/>
      <c r="HXX219" s="348"/>
      <c r="HXY219" s="348"/>
      <c r="HXZ219" s="348"/>
      <c r="HYA219" s="348"/>
      <c r="HYB219" s="348"/>
      <c r="HYC219" s="348"/>
      <c r="HYD219" s="348"/>
      <c r="HYE219" s="348"/>
      <c r="HYF219" s="348"/>
      <c r="HYG219" s="348"/>
      <c r="HYH219" s="348"/>
      <c r="HYI219" s="348"/>
      <c r="HYJ219" s="348"/>
      <c r="HYK219" s="348"/>
      <c r="HYL219" s="348"/>
      <c r="HYM219" s="348"/>
      <c r="HYN219" s="348"/>
      <c r="HYO219" s="348"/>
      <c r="HYP219" s="348"/>
      <c r="HYQ219" s="348"/>
      <c r="HYR219" s="348"/>
      <c r="HYS219" s="348"/>
      <c r="HYT219" s="348"/>
      <c r="HYU219" s="348"/>
      <c r="HYV219" s="348"/>
      <c r="HYW219" s="348"/>
      <c r="HYX219" s="348"/>
      <c r="HYY219" s="348"/>
      <c r="HYZ219" s="348"/>
      <c r="HZA219" s="348"/>
      <c r="HZB219" s="348"/>
      <c r="HZC219" s="348"/>
      <c r="HZD219" s="348"/>
      <c r="HZE219" s="348"/>
      <c r="HZF219" s="348"/>
      <c r="HZG219" s="348"/>
      <c r="HZH219" s="348"/>
      <c r="HZI219" s="348"/>
      <c r="HZJ219" s="348"/>
      <c r="HZK219" s="348"/>
      <c r="HZL219" s="348"/>
      <c r="HZM219" s="348"/>
      <c r="HZN219" s="348"/>
      <c r="HZO219" s="348"/>
      <c r="HZP219" s="348"/>
      <c r="HZQ219" s="348"/>
      <c r="HZR219" s="348"/>
      <c r="HZS219" s="348"/>
      <c r="HZT219" s="348"/>
      <c r="HZU219" s="348"/>
      <c r="HZV219" s="348"/>
      <c r="HZW219" s="348"/>
      <c r="HZX219" s="348"/>
      <c r="HZY219" s="348"/>
      <c r="HZZ219" s="348"/>
      <c r="IAA219" s="348"/>
      <c r="IAB219" s="348"/>
      <c r="IAC219" s="348"/>
      <c r="IAD219" s="348"/>
      <c r="IAE219" s="348"/>
      <c r="IAF219" s="348"/>
      <c r="IAG219" s="348"/>
      <c r="IAH219" s="348"/>
      <c r="IAI219" s="348"/>
      <c r="IAJ219" s="348"/>
      <c r="IAK219" s="348"/>
      <c r="IAL219" s="348"/>
      <c r="IAM219" s="348"/>
      <c r="IAN219" s="348"/>
      <c r="IAO219" s="348"/>
      <c r="IAP219" s="348"/>
      <c r="IAQ219" s="348"/>
      <c r="IAR219" s="348"/>
      <c r="IAS219" s="348"/>
      <c r="IAT219" s="348"/>
      <c r="IAU219" s="348"/>
      <c r="IAV219" s="348"/>
      <c r="IAW219" s="348"/>
      <c r="IAX219" s="348"/>
      <c r="IAY219" s="348"/>
      <c r="IAZ219" s="348"/>
      <c r="IBA219" s="348"/>
      <c r="IBB219" s="348"/>
      <c r="IBC219" s="348"/>
      <c r="IBD219" s="348"/>
      <c r="IBE219" s="348"/>
      <c r="IBF219" s="348"/>
      <c r="IBG219" s="348"/>
      <c r="IBH219" s="348"/>
      <c r="IBI219" s="348"/>
      <c r="IBJ219" s="348"/>
      <c r="IBK219" s="348"/>
      <c r="IBL219" s="348"/>
      <c r="IBM219" s="348"/>
      <c r="IBN219" s="348"/>
      <c r="IBO219" s="348"/>
      <c r="IBP219" s="348"/>
      <c r="IBQ219" s="348"/>
      <c r="IBR219" s="348"/>
      <c r="IBS219" s="348"/>
      <c r="IBT219" s="348"/>
      <c r="IBU219" s="348"/>
      <c r="IBV219" s="348"/>
      <c r="IBW219" s="348"/>
      <c r="IBX219" s="348"/>
      <c r="IBY219" s="348"/>
      <c r="IBZ219" s="348"/>
      <c r="ICA219" s="348"/>
      <c r="ICB219" s="348"/>
      <c r="ICC219" s="348"/>
      <c r="ICD219" s="348"/>
      <c r="ICE219" s="348"/>
      <c r="ICF219" s="348"/>
      <c r="ICG219" s="348"/>
      <c r="ICH219" s="348"/>
      <c r="ICI219" s="348"/>
      <c r="ICJ219" s="348"/>
      <c r="ICK219" s="348"/>
      <c r="ICL219" s="348"/>
      <c r="ICM219" s="348"/>
      <c r="ICN219" s="348"/>
      <c r="ICO219" s="348"/>
      <c r="ICP219" s="348"/>
      <c r="ICQ219" s="348"/>
      <c r="ICR219" s="348"/>
      <c r="ICS219" s="348"/>
      <c r="ICT219" s="348"/>
      <c r="ICU219" s="348"/>
      <c r="ICV219" s="348"/>
      <c r="ICW219" s="348"/>
      <c r="ICX219" s="348"/>
      <c r="ICY219" s="348"/>
      <c r="ICZ219" s="348"/>
      <c r="IDA219" s="348"/>
      <c r="IDB219" s="348"/>
      <c r="IDC219" s="348"/>
      <c r="IDD219" s="348"/>
      <c r="IDE219" s="348"/>
      <c r="IDF219" s="348"/>
      <c r="IDG219" s="348"/>
      <c r="IDH219" s="348"/>
      <c r="IDI219" s="348"/>
      <c r="IDJ219" s="348"/>
      <c r="IDK219" s="348"/>
      <c r="IDL219" s="348"/>
      <c r="IDM219" s="348"/>
      <c r="IDN219" s="348"/>
      <c r="IDO219" s="348"/>
      <c r="IDP219" s="348"/>
      <c r="IDQ219" s="348"/>
      <c r="IDR219" s="348"/>
      <c r="IDS219" s="348"/>
      <c r="IDT219" s="348"/>
      <c r="IDU219" s="348"/>
      <c r="IDV219" s="348"/>
      <c r="IDW219" s="348"/>
      <c r="IDX219" s="348"/>
      <c r="IDY219" s="348"/>
      <c r="IDZ219" s="348"/>
      <c r="IEA219" s="348"/>
      <c r="IEB219" s="348"/>
      <c r="IEC219" s="348"/>
      <c r="IED219" s="348"/>
      <c r="IEE219" s="348"/>
      <c r="IEF219" s="348"/>
      <c r="IEG219" s="348"/>
      <c r="IEH219" s="348"/>
      <c r="IEI219" s="348"/>
      <c r="IEJ219" s="348"/>
      <c r="IEK219" s="348"/>
      <c r="IEL219" s="348"/>
      <c r="IEM219" s="348"/>
      <c r="IEN219" s="348"/>
      <c r="IEO219" s="348"/>
      <c r="IEP219" s="348"/>
      <c r="IEQ219" s="348"/>
      <c r="IER219" s="348"/>
      <c r="IES219" s="348"/>
      <c r="IET219" s="348"/>
      <c r="IEU219" s="348"/>
      <c r="IEV219" s="348"/>
      <c r="IEW219" s="348"/>
      <c r="IEX219" s="348"/>
      <c r="IEY219" s="348"/>
      <c r="IEZ219" s="348"/>
      <c r="IFA219" s="348"/>
      <c r="IFB219" s="348"/>
      <c r="IFC219" s="348"/>
      <c r="IFD219" s="348"/>
      <c r="IFE219" s="348"/>
      <c r="IFF219" s="348"/>
      <c r="IFG219" s="348"/>
      <c r="IFH219" s="348"/>
      <c r="IFI219" s="348"/>
      <c r="IFJ219" s="348"/>
      <c r="IFK219" s="348"/>
      <c r="IFL219" s="348"/>
      <c r="IFM219" s="348"/>
      <c r="IFN219" s="348"/>
      <c r="IFO219" s="348"/>
      <c r="IFP219" s="348"/>
      <c r="IFQ219" s="348"/>
      <c r="IFR219" s="348"/>
      <c r="IFS219" s="348"/>
      <c r="IFT219" s="348"/>
      <c r="IFU219" s="348"/>
      <c r="IFV219" s="348"/>
      <c r="IFW219" s="348"/>
      <c r="IFX219" s="348"/>
      <c r="IFY219" s="348"/>
      <c r="IFZ219" s="348"/>
      <c r="IGA219" s="348"/>
      <c r="IGB219" s="348"/>
      <c r="IGC219" s="348"/>
      <c r="IGD219" s="348"/>
      <c r="IGE219" s="348"/>
      <c r="IGF219" s="348"/>
      <c r="IGG219" s="348"/>
      <c r="IGH219" s="348"/>
      <c r="IGI219" s="348"/>
      <c r="IGJ219" s="348"/>
      <c r="IGK219" s="348"/>
      <c r="IGL219" s="348"/>
      <c r="IGM219" s="348"/>
      <c r="IGN219" s="348"/>
      <c r="IGO219" s="348"/>
      <c r="IGP219" s="348"/>
      <c r="IGQ219" s="348"/>
      <c r="IGR219" s="348"/>
      <c r="IGS219" s="348"/>
      <c r="IGT219" s="348"/>
      <c r="IGU219" s="348"/>
      <c r="IGV219" s="348"/>
      <c r="IGW219" s="348"/>
      <c r="IGX219" s="348"/>
      <c r="IGY219" s="348"/>
      <c r="IGZ219" s="348"/>
      <c r="IHA219" s="348"/>
      <c r="IHB219" s="348"/>
      <c r="IHC219" s="348"/>
      <c r="IHD219" s="348"/>
      <c r="IHE219" s="348"/>
      <c r="IHF219" s="348"/>
      <c r="IHG219" s="348"/>
      <c r="IHH219" s="348"/>
      <c r="IHI219" s="348"/>
      <c r="IHJ219" s="348"/>
      <c r="IHK219" s="348"/>
      <c r="IHL219" s="348"/>
      <c r="IHM219" s="348"/>
      <c r="IHN219" s="348"/>
      <c r="IHO219" s="348"/>
      <c r="IHP219" s="348"/>
      <c r="IHQ219" s="348"/>
      <c r="IHR219" s="348"/>
      <c r="IHS219" s="348"/>
      <c r="IHT219" s="348"/>
      <c r="IHU219" s="348"/>
      <c r="IHV219" s="348"/>
      <c r="IHW219" s="348"/>
      <c r="IHX219" s="348"/>
      <c r="IHY219" s="348"/>
      <c r="IHZ219" s="348"/>
      <c r="IIA219" s="348"/>
      <c r="IIB219" s="348"/>
      <c r="IIC219" s="348"/>
      <c r="IID219" s="348"/>
      <c r="IIE219" s="348"/>
      <c r="IIF219" s="348"/>
      <c r="IIG219" s="348"/>
      <c r="IIH219" s="348"/>
      <c r="III219" s="348"/>
      <c r="IIJ219" s="348"/>
      <c r="IIK219" s="348"/>
      <c r="IIL219" s="348"/>
      <c r="IIM219" s="348"/>
      <c r="IIN219" s="348"/>
      <c r="IIO219" s="348"/>
      <c r="IIP219" s="348"/>
      <c r="IIQ219" s="348"/>
      <c r="IIR219" s="348"/>
      <c r="IIS219" s="348"/>
      <c r="IIT219" s="348"/>
      <c r="IIU219" s="348"/>
      <c r="IIV219" s="348"/>
      <c r="IIW219" s="348"/>
      <c r="IIX219" s="348"/>
      <c r="IIY219" s="348"/>
      <c r="IIZ219" s="348"/>
      <c r="IJA219" s="348"/>
      <c r="IJB219" s="348"/>
      <c r="IJC219" s="348"/>
      <c r="IJD219" s="348"/>
      <c r="IJE219" s="348"/>
      <c r="IJF219" s="348"/>
      <c r="IJG219" s="348"/>
      <c r="IJH219" s="348"/>
      <c r="IJI219" s="348"/>
      <c r="IJJ219" s="348"/>
      <c r="IJK219" s="348"/>
      <c r="IJL219" s="348"/>
      <c r="IJM219" s="348"/>
      <c r="IJN219" s="348"/>
      <c r="IJO219" s="348"/>
      <c r="IJP219" s="348"/>
      <c r="IJQ219" s="348"/>
      <c r="IJR219" s="348"/>
      <c r="IJS219" s="348"/>
      <c r="IJT219" s="348"/>
      <c r="IJU219" s="348"/>
      <c r="IJV219" s="348"/>
      <c r="IJW219" s="348"/>
      <c r="IJX219" s="348"/>
      <c r="IJY219" s="348"/>
      <c r="IJZ219" s="348"/>
      <c r="IKA219" s="348"/>
      <c r="IKB219" s="348"/>
      <c r="IKC219" s="348"/>
      <c r="IKD219" s="348"/>
      <c r="IKE219" s="348"/>
      <c r="IKF219" s="348"/>
      <c r="IKG219" s="348"/>
      <c r="IKH219" s="348"/>
      <c r="IKI219" s="348"/>
      <c r="IKJ219" s="348"/>
      <c r="IKK219" s="348"/>
      <c r="IKL219" s="348"/>
      <c r="IKM219" s="348"/>
      <c r="IKN219" s="348"/>
      <c r="IKO219" s="348"/>
      <c r="IKP219" s="348"/>
      <c r="IKQ219" s="348"/>
      <c r="IKR219" s="348"/>
      <c r="IKS219" s="348"/>
      <c r="IKT219" s="348"/>
      <c r="IKU219" s="348"/>
      <c r="IKV219" s="348"/>
      <c r="IKW219" s="348"/>
      <c r="IKX219" s="348"/>
      <c r="IKY219" s="348"/>
      <c r="IKZ219" s="348"/>
      <c r="ILA219" s="348"/>
      <c r="ILB219" s="348"/>
      <c r="ILC219" s="348"/>
      <c r="ILD219" s="348"/>
      <c r="ILE219" s="348"/>
      <c r="ILF219" s="348"/>
      <c r="ILG219" s="348"/>
      <c r="ILH219" s="348"/>
      <c r="ILI219" s="348"/>
      <c r="ILJ219" s="348"/>
      <c r="ILK219" s="348"/>
      <c r="ILL219" s="348"/>
      <c r="ILM219" s="348"/>
      <c r="ILN219" s="348"/>
      <c r="ILO219" s="348"/>
      <c r="ILP219" s="348"/>
      <c r="ILQ219" s="348"/>
      <c r="ILR219" s="348"/>
      <c r="ILS219" s="348"/>
      <c r="ILT219" s="348"/>
      <c r="ILU219" s="348"/>
      <c r="ILV219" s="348"/>
      <c r="ILW219" s="348"/>
      <c r="ILX219" s="348"/>
      <c r="ILY219" s="348"/>
      <c r="ILZ219" s="348"/>
      <c r="IMA219" s="348"/>
      <c r="IMB219" s="348"/>
      <c r="IMC219" s="348"/>
      <c r="IMD219" s="348"/>
      <c r="IME219" s="348"/>
      <c r="IMF219" s="348"/>
      <c r="IMG219" s="348"/>
      <c r="IMH219" s="348"/>
      <c r="IMI219" s="348"/>
      <c r="IMJ219" s="348"/>
      <c r="IMK219" s="348"/>
      <c r="IML219" s="348"/>
      <c r="IMM219" s="348"/>
      <c r="IMN219" s="348"/>
      <c r="IMO219" s="348"/>
      <c r="IMP219" s="348"/>
      <c r="IMQ219" s="348"/>
      <c r="IMR219" s="348"/>
      <c r="IMS219" s="348"/>
      <c r="IMT219" s="348"/>
      <c r="IMU219" s="348"/>
      <c r="IMV219" s="348"/>
      <c r="IMW219" s="348"/>
      <c r="IMX219" s="348"/>
      <c r="IMY219" s="348"/>
      <c r="IMZ219" s="348"/>
      <c r="INA219" s="348"/>
      <c r="INB219" s="348"/>
      <c r="INC219" s="348"/>
      <c r="IND219" s="348"/>
      <c r="INE219" s="348"/>
      <c r="INF219" s="348"/>
      <c r="ING219" s="348"/>
      <c r="INH219" s="348"/>
      <c r="INI219" s="348"/>
      <c r="INJ219" s="348"/>
      <c r="INK219" s="348"/>
      <c r="INL219" s="348"/>
      <c r="INM219" s="348"/>
      <c r="INN219" s="348"/>
      <c r="INO219" s="348"/>
      <c r="INP219" s="348"/>
      <c r="INQ219" s="348"/>
      <c r="INR219" s="348"/>
      <c r="INS219" s="348"/>
      <c r="INT219" s="348"/>
      <c r="INU219" s="348"/>
      <c r="INV219" s="348"/>
      <c r="INW219" s="348"/>
      <c r="INX219" s="348"/>
      <c r="INY219" s="348"/>
      <c r="INZ219" s="348"/>
      <c r="IOA219" s="348"/>
      <c r="IOB219" s="348"/>
      <c r="IOC219" s="348"/>
      <c r="IOD219" s="348"/>
      <c r="IOE219" s="348"/>
      <c r="IOF219" s="348"/>
      <c r="IOG219" s="348"/>
      <c r="IOH219" s="348"/>
      <c r="IOI219" s="348"/>
      <c r="IOJ219" s="348"/>
      <c r="IOK219" s="348"/>
      <c r="IOL219" s="348"/>
      <c r="IOM219" s="348"/>
      <c r="ION219" s="348"/>
      <c r="IOO219" s="348"/>
      <c r="IOP219" s="348"/>
      <c r="IOQ219" s="348"/>
      <c r="IOR219" s="348"/>
      <c r="IOS219" s="348"/>
      <c r="IOT219" s="348"/>
      <c r="IOU219" s="348"/>
      <c r="IOV219" s="348"/>
      <c r="IOW219" s="348"/>
      <c r="IOX219" s="348"/>
      <c r="IOY219" s="348"/>
      <c r="IOZ219" s="348"/>
      <c r="IPA219" s="348"/>
      <c r="IPB219" s="348"/>
      <c r="IPC219" s="348"/>
      <c r="IPD219" s="348"/>
      <c r="IPE219" s="348"/>
      <c r="IPF219" s="348"/>
      <c r="IPG219" s="348"/>
      <c r="IPH219" s="348"/>
      <c r="IPI219" s="348"/>
      <c r="IPJ219" s="348"/>
      <c r="IPK219" s="348"/>
      <c r="IPL219" s="348"/>
      <c r="IPM219" s="348"/>
      <c r="IPN219" s="348"/>
      <c r="IPO219" s="348"/>
      <c r="IPP219" s="348"/>
      <c r="IPQ219" s="348"/>
      <c r="IPR219" s="348"/>
      <c r="IPS219" s="348"/>
      <c r="IPT219" s="348"/>
      <c r="IPU219" s="348"/>
      <c r="IPV219" s="348"/>
      <c r="IPW219" s="348"/>
      <c r="IPX219" s="348"/>
      <c r="IPY219" s="348"/>
      <c r="IPZ219" s="348"/>
      <c r="IQA219" s="348"/>
      <c r="IQB219" s="348"/>
      <c r="IQC219" s="348"/>
      <c r="IQD219" s="348"/>
      <c r="IQE219" s="348"/>
      <c r="IQF219" s="348"/>
      <c r="IQG219" s="348"/>
      <c r="IQH219" s="348"/>
      <c r="IQI219" s="348"/>
      <c r="IQJ219" s="348"/>
      <c r="IQK219" s="348"/>
      <c r="IQL219" s="348"/>
      <c r="IQM219" s="348"/>
      <c r="IQN219" s="348"/>
      <c r="IQO219" s="348"/>
      <c r="IQP219" s="348"/>
      <c r="IQQ219" s="348"/>
      <c r="IQR219" s="348"/>
      <c r="IQS219" s="348"/>
      <c r="IQT219" s="348"/>
      <c r="IQU219" s="348"/>
      <c r="IQV219" s="348"/>
      <c r="IQW219" s="348"/>
      <c r="IQX219" s="348"/>
      <c r="IQY219" s="348"/>
      <c r="IQZ219" s="348"/>
      <c r="IRA219" s="348"/>
      <c r="IRB219" s="348"/>
      <c r="IRC219" s="348"/>
      <c r="IRD219" s="348"/>
      <c r="IRE219" s="348"/>
      <c r="IRF219" s="348"/>
      <c r="IRG219" s="348"/>
      <c r="IRH219" s="348"/>
      <c r="IRI219" s="348"/>
      <c r="IRJ219" s="348"/>
      <c r="IRK219" s="348"/>
      <c r="IRL219" s="348"/>
      <c r="IRM219" s="348"/>
      <c r="IRN219" s="348"/>
      <c r="IRO219" s="348"/>
      <c r="IRP219" s="348"/>
      <c r="IRQ219" s="348"/>
      <c r="IRR219" s="348"/>
      <c r="IRS219" s="348"/>
      <c r="IRT219" s="348"/>
      <c r="IRU219" s="348"/>
      <c r="IRV219" s="348"/>
      <c r="IRW219" s="348"/>
      <c r="IRX219" s="348"/>
      <c r="IRY219" s="348"/>
      <c r="IRZ219" s="348"/>
      <c r="ISA219" s="348"/>
      <c r="ISB219" s="348"/>
      <c r="ISC219" s="348"/>
      <c r="ISD219" s="348"/>
      <c r="ISE219" s="348"/>
      <c r="ISF219" s="348"/>
      <c r="ISG219" s="348"/>
      <c r="ISH219" s="348"/>
      <c r="ISI219" s="348"/>
      <c r="ISJ219" s="348"/>
      <c r="ISK219" s="348"/>
      <c r="ISL219" s="348"/>
      <c r="ISM219" s="348"/>
      <c r="ISN219" s="348"/>
      <c r="ISO219" s="348"/>
      <c r="ISP219" s="348"/>
      <c r="ISQ219" s="348"/>
      <c r="ISR219" s="348"/>
      <c r="ISS219" s="348"/>
      <c r="IST219" s="348"/>
      <c r="ISU219" s="348"/>
      <c r="ISV219" s="348"/>
      <c r="ISW219" s="348"/>
      <c r="ISX219" s="348"/>
      <c r="ISY219" s="348"/>
      <c r="ISZ219" s="348"/>
      <c r="ITA219" s="348"/>
      <c r="ITB219" s="348"/>
      <c r="ITC219" s="348"/>
      <c r="ITD219" s="348"/>
      <c r="ITE219" s="348"/>
      <c r="ITF219" s="348"/>
      <c r="ITG219" s="348"/>
      <c r="ITH219" s="348"/>
      <c r="ITI219" s="348"/>
      <c r="ITJ219" s="348"/>
      <c r="ITK219" s="348"/>
      <c r="ITL219" s="348"/>
      <c r="ITM219" s="348"/>
      <c r="ITN219" s="348"/>
      <c r="ITO219" s="348"/>
      <c r="ITP219" s="348"/>
      <c r="ITQ219" s="348"/>
      <c r="ITR219" s="348"/>
      <c r="ITS219" s="348"/>
      <c r="ITT219" s="348"/>
      <c r="ITU219" s="348"/>
      <c r="ITV219" s="348"/>
      <c r="ITW219" s="348"/>
      <c r="ITX219" s="348"/>
      <c r="ITY219" s="348"/>
      <c r="ITZ219" s="348"/>
      <c r="IUA219" s="348"/>
      <c r="IUB219" s="348"/>
      <c r="IUC219" s="348"/>
      <c r="IUD219" s="348"/>
      <c r="IUE219" s="348"/>
      <c r="IUF219" s="348"/>
      <c r="IUG219" s="348"/>
      <c r="IUH219" s="348"/>
      <c r="IUI219" s="348"/>
      <c r="IUJ219" s="348"/>
      <c r="IUK219" s="348"/>
      <c r="IUL219" s="348"/>
      <c r="IUM219" s="348"/>
      <c r="IUN219" s="348"/>
      <c r="IUO219" s="348"/>
      <c r="IUP219" s="348"/>
      <c r="IUQ219" s="348"/>
      <c r="IUR219" s="348"/>
      <c r="IUS219" s="348"/>
      <c r="IUT219" s="348"/>
      <c r="IUU219" s="348"/>
      <c r="IUV219" s="348"/>
      <c r="IUW219" s="348"/>
      <c r="IUX219" s="348"/>
      <c r="IUY219" s="348"/>
      <c r="IUZ219" s="348"/>
      <c r="IVA219" s="348"/>
      <c r="IVB219" s="348"/>
      <c r="IVC219" s="348"/>
      <c r="IVD219" s="348"/>
      <c r="IVE219" s="348"/>
      <c r="IVF219" s="348"/>
      <c r="IVG219" s="348"/>
      <c r="IVH219" s="348"/>
      <c r="IVI219" s="348"/>
      <c r="IVJ219" s="348"/>
      <c r="IVK219" s="348"/>
      <c r="IVL219" s="348"/>
      <c r="IVM219" s="348"/>
      <c r="IVN219" s="348"/>
      <c r="IVO219" s="348"/>
      <c r="IVP219" s="348"/>
      <c r="IVQ219" s="348"/>
      <c r="IVR219" s="348"/>
      <c r="IVS219" s="348"/>
      <c r="IVT219" s="348"/>
      <c r="IVU219" s="348"/>
      <c r="IVV219" s="348"/>
      <c r="IVW219" s="348"/>
      <c r="IVX219" s="348"/>
      <c r="IVY219" s="348"/>
      <c r="IVZ219" s="348"/>
      <c r="IWA219" s="348"/>
      <c r="IWB219" s="348"/>
      <c r="IWC219" s="348"/>
      <c r="IWD219" s="348"/>
      <c r="IWE219" s="348"/>
      <c r="IWF219" s="348"/>
      <c r="IWG219" s="348"/>
      <c r="IWH219" s="348"/>
      <c r="IWI219" s="348"/>
      <c r="IWJ219" s="348"/>
      <c r="IWK219" s="348"/>
      <c r="IWL219" s="348"/>
      <c r="IWM219" s="348"/>
      <c r="IWN219" s="348"/>
      <c r="IWO219" s="348"/>
      <c r="IWP219" s="348"/>
      <c r="IWQ219" s="348"/>
      <c r="IWR219" s="348"/>
      <c r="IWS219" s="348"/>
      <c r="IWT219" s="348"/>
      <c r="IWU219" s="348"/>
      <c r="IWV219" s="348"/>
      <c r="IWW219" s="348"/>
      <c r="IWX219" s="348"/>
      <c r="IWY219" s="348"/>
      <c r="IWZ219" s="348"/>
      <c r="IXA219" s="348"/>
      <c r="IXB219" s="348"/>
      <c r="IXC219" s="348"/>
      <c r="IXD219" s="348"/>
      <c r="IXE219" s="348"/>
      <c r="IXF219" s="348"/>
      <c r="IXG219" s="348"/>
      <c r="IXH219" s="348"/>
      <c r="IXI219" s="348"/>
      <c r="IXJ219" s="348"/>
      <c r="IXK219" s="348"/>
      <c r="IXL219" s="348"/>
      <c r="IXM219" s="348"/>
      <c r="IXN219" s="348"/>
      <c r="IXO219" s="348"/>
      <c r="IXP219" s="348"/>
      <c r="IXQ219" s="348"/>
      <c r="IXR219" s="348"/>
      <c r="IXS219" s="348"/>
      <c r="IXT219" s="348"/>
      <c r="IXU219" s="348"/>
      <c r="IXV219" s="348"/>
      <c r="IXW219" s="348"/>
      <c r="IXX219" s="348"/>
      <c r="IXY219" s="348"/>
      <c r="IXZ219" s="348"/>
      <c r="IYA219" s="348"/>
      <c r="IYB219" s="348"/>
      <c r="IYC219" s="348"/>
      <c r="IYD219" s="348"/>
      <c r="IYE219" s="348"/>
      <c r="IYF219" s="348"/>
      <c r="IYG219" s="348"/>
      <c r="IYH219" s="348"/>
      <c r="IYI219" s="348"/>
      <c r="IYJ219" s="348"/>
      <c r="IYK219" s="348"/>
      <c r="IYL219" s="348"/>
      <c r="IYM219" s="348"/>
      <c r="IYN219" s="348"/>
      <c r="IYO219" s="348"/>
      <c r="IYP219" s="348"/>
      <c r="IYQ219" s="348"/>
      <c r="IYR219" s="348"/>
      <c r="IYS219" s="348"/>
      <c r="IYT219" s="348"/>
      <c r="IYU219" s="348"/>
      <c r="IYV219" s="348"/>
      <c r="IYW219" s="348"/>
      <c r="IYX219" s="348"/>
      <c r="IYY219" s="348"/>
      <c r="IYZ219" s="348"/>
      <c r="IZA219" s="348"/>
      <c r="IZB219" s="348"/>
      <c r="IZC219" s="348"/>
      <c r="IZD219" s="348"/>
      <c r="IZE219" s="348"/>
      <c r="IZF219" s="348"/>
      <c r="IZG219" s="348"/>
      <c r="IZH219" s="348"/>
      <c r="IZI219" s="348"/>
      <c r="IZJ219" s="348"/>
      <c r="IZK219" s="348"/>
      <c r="IZL219" s="348"/>
      <c r="IZM219" s="348"/>
      <c r="IZN219" s="348"/>
      <c r="IZO219" s="348"/>
      <c r="IZP219" s="348"/>
      <c r="IZQ219" s="348"/>
      <c r="IZR219" s="348"/>
      <c r="IZS219" s="348"/>
      <c r="IZT219" s="348"/>
      <c r="IZU219" s="348"/>
      <c r="IZV219" s="348"/>
      <c r="IZW219" s="348"/>
      <c r="IZX219" s="348"/>
      <c r="IZY219" s="348"/>
      <c r="IZZ219" s="348"/>
      <c r="JAA219" s="348"/>
      <c r="JAB219" s="348"/>
      <c r="JAC219" s="348"/>
      <c r="JAD219" s="348"/>
      <c r="JAE219" s="348"/>
      <c r="JAF219" s="348"/>
      <c r="JAG219" s="348"/>
      <c r="JAH219" s="348"/>
      <c r="JAI219" s="348"/>
      <c r="JAJ219" s="348"/>
      <c r="JAK219" s="348"/>
      <c r="JAL219" s="348"/>
      <c r="JAM219" s="348"/>
      <c r="JAN219" s="348"/>
      <c r="JAO219" s="348"/>
      <c r="JAP219" s="348"/>
      <c r="JAQ219" s="348"/>
      <c r="JAR219" s="348"/>
      <c r="JAS219" s="348"/>
      <c r="JAT219" s="348"/>
      <c r="JAU219" s="348"/>
      <c r="JAV219" s="348"/>
      <c r="JAW219" s="348"/>
      <c r="JAX219" s="348"/>
      <c r="JAY219" s="348"/>
      <c r="JAZ219" s="348"/>
      <c r="JBA219" s="348"/>
      <c r="JBB219" s="348"/>
      <c r="JBC219" s="348"/>
      <c r="JBD219" s="348"/>
      <c r="JBE219" s="348"/>
      <c r="JBF219" s="348"/>
      <c r="JBG219" s="348"/>
      <c r="JBH219" s="348"/>
      <c r="JBI219" s="348"/>
      <c r="JBJ219" s="348"/>
      <c r="JBK219" s="348"/>
      <c r="JBL219" s="348"/>
      <c r="JBM219" s="348"/>
      <c r="JBN219" s="348"/>
      <c r="JBO219" s="348"/>
      <c r="JBP219" s="348"/>
      <c r="JBQ219" s="348"/>
      <c r="JBR219" s="348"/>
      <c r="JBS219" s="348"/>
      <c r="JBT219" s="348"/>
      <c r="JBU219" s="348"/>
      <c r="JBV219" s="348"/>
      <c r="JBW219" s="348"/>
      <c r="JBX219" s="348"/>
      <c r="JBY219" s="348"/>
      <c r="JBZ219" s="348"/>
      <c r="JCA219" s="348"/>
      <c r="JCB219" s="348"/>
      <c r="JCC219" s="348"/>
      <c r="JCD219" s="348"/>
      <c r="JCE219" s="348"/>
      <c r="JCF219" s="348"/>
      <c r="JCG219" s="348"/>
      <c r="JCH219" s="348"/>
      <c r="JCI219" s="348"/>
      <c r="JCJ219" s="348"/>
      <c r="JCK219" s="348"/>
      <c r="JCL219" s="348"/>
      <c r="JCM219" s="348"/>
      <c r="JCN219" s="348"/>
      <c r="JCO219" s="348"/>
      <c r="JCP219" s="348"/>
      <c r="JCQ219" s="348"/>
      <c r="JCR219" s="348"/>
      <c r="JCS219" s="348"/>
      <c r="JCT219" s="348"/>
      <c r="JCU219" s="348"/>
      <c r="JCV219" s="348"/>
      <c r="JCW219" s="348"/>
      <c r="JCX219" s="348"/>
      <c r="JCY219" s="348"/>
      <c r="JCZ219" s="348"/>
      <c r="JDA219" s="348"/>
      <c r="JDB219" s="348"/>
      <c r="JDC219" s="348"/>
      <c r="JDD219" s="348"/>
      <c r="JDE219" s="348"/>
      <c r="JDF219" s="348"/>
      <c r="JDG219" s="348"/>
      <c r="JDH219" s="348"/>
      <c r="JDI219" s="348"/>
      <c r="JDJ219" s="348"/>
      <c r="JDK219" s="348"/>
      <c r="JDL219" s="348"/>
      <c r="JDM219" s="348"/>
      <c r="JDN219" s="348"/>
      <c r="JDO219" s="348"/>
      <c r="JDP219" s="348"/>
      <c r="JDQ219" s="348"/>
      <c r="JDR219" s="348"/>
      <c r="JDS219" s="348"/>
      <c r="JDT219" s="348"/>
      <c r="JDU219" s="348"/>
      <c r="JDV219" s="348"/>
      <c r="JDW219" s="348"/>
      <c r="JDX219" s="348"/>
      <c r="JDY219" s="348"/>
      <c r="JDZ219" s="348"/>
      <c r="JEA219" s="348"/>
      <c r="JEB219" s="348"/>
      <c r="JEC219" s="348"/>
      <c r="JED219" s="348"/>
      <c r="JEE219" s="348"/>
      <c r="JEF219" s="348"/>
      <c r="JEG219" s="348"/>
      <c r="JEH219" s="348"/>
      <c r="JEI219" s="348"/>
      <c r="JEJ219" s="348"/>
      <c r="JEK219" s="348"/>
      <c r="JEL219" s="348"/>
      <c r="JEM219" s="348"/>
      <c r="JEN219" s="348"/>
      <c r="JEO219" s="348"/>
      <c r="JEP219" s="348"/>
      <c r="JEQ219" s="348"/>
      <c r="JER219" s="348"/>
      <c r="JES219" s="348"/>
      <c r="JET219" s="348"/>
      <c r="JEU219" s="348"/>
      <c r="JEV219" s="348"/>
      <c r="JEW219" s="348"/>
      <c r="JEX219" s="348"/>
      <c r="JEY219" s="348"/>
      <c r="JEZ219" s="348"/>
      <c r="JFA219" s="348"/>
      <c r="JFB219" s="348"/>
      <c r="JFC219" s="348"/>
      <c r="JFD219" s="348"/>
      <c r="JFE219" s="348"/>
      <c r="JFF219" s="348"/>
      <c r="JFG219" s="348"/>
      <c r="JFH219" s="348"/>
      <c r="JFI219" s="348"/>
      <c r="JFJ219" s="348"/>
      <c r="JFK219" s="348"/>
      <c r="JFL219" s="348"/>
      <c r="JFM219" s="348"/>
      <c r="JFN219" s="348"/>
      <c r="JFO219" s="348"/>
      <c r="JFP219" s="348"/>
      <c r="JFQ219" s="348"/>
      <c r="JFR219" s="348"/>
      <c r="JFS219" s="348"/>
      <c r="JFT219" s="348"/>
      <c r="JFU219" s="348"/>
      <c r="JFV219" s="348"/>
      <c r="JFW219" s="348"/>
      <c r="JFX219" s="348"/>
      <c r="JFY219" s="348"/>
      <c r="JFZ219" s="348"/>
      <c r="JGA219" s="348"/>
      <c r="JGB219" s="348"/>
      <c r="JGC219" s="348"/>
      <c r="JGD219" s="348"/>
      <c r="JGE219" s="348"/>
      <c r="JGF219" s="348"/>
      <c r="JGG219" s="348"/>
      <c r="JGH219" s="348"/>
      <c r="JGI219" s="348"/>
      <c r="JGJ219" s="348"/>
      <c r="JGK219" s="348"/>
      <c r="JGL219" s="348"/>
      <c r="JGM219" s="348"/>
      <c r="JGN219" s="348"/>
      <c r="JGO219" s="348"/>
      <c r="JGP219" s="348"/>
      <c r="JGQ219" s="348"/>
      <c r="JGR219" s="348"/>
      <c r="JGS219" s="348"/>
      <c r="JGT219" s="348"/>
      <c r="JGU219" s="348"/>
      <c r="JGV219" s="348"/>
      <c r="JGW219" s="348"/>
      <c r="JGX219" s="348"/>
      <c r="JGY219" s="348"/>
      <c r="JGZ219" s="348"/>
      <c r="JHA219" s="348"/>
      <c r="JHB219" s="348"/>
      <c r="JHC219" s="348"/>
      <c r="JHD219" s="348"/>
      <c r="JHE219" s="348"/>
      <c r="JHF219" s="348"/>
      <c r="JHG219" s="348"/>
      <c r="JHH219" s="348"/>
      <c r="JHI219" s="348"/>
      <c r="JHJ219" s="348"/>
      <c r="JHK219" s="348"/>
      <c r="JHL219" s="348"/>
      <c r="JHM219" s="348"/>
      <c r="JHN219" s="348"/>
      <c r="JHO219" s="348"/>
      <c r="JHP219" s="348"/>
      <c r="JHQ219" s="348"/>
      <c r="JHR219" s="348"/>
      <c r="JHS219" s="348"/>
      <c r="JHT219" s="348"/>
      <c r="JHU219" s="348"/>
      <c r="JHV219" s="348"/>
      <c r="JHW219" s="348"/>
      <c r="JHX219" s="348"/>
      <c r="JHY219" s="348"/>
      <c r="JHZ219" s="348"/>
      <c r="JIA219" s="348"/>
      <c r="JIB219" s="348"/>
      <c r="JIC219" s="348"/>
      <c r="JID219" s="348"/>
      <c r="JIE219" s="348"/>
      <c r="JIF219" s="348"/>
      <c r="JIG219" s="348"/>
      <c r="JIH219" s="348"/>
      <c r="JII219" s="348"/>
      <c r="JIJ219" s="348"/>
      <c r="JIK219" s="348"/>
      <c r="JIL219" s="348"/>
      <c r="JIM219" s="348"/>
      <c r="JIN219" s="348"/>
      <c r="JIO219" s="348"/>
      <c r="JIP219" s="348"/>
      <c r="JIQ219" s="348"/>
      <c r="JIR219" s="348"/>
      <c r="JIS219" s="348"/>
      <c r="JIT219" s="348"/>
      <c r="JIU219" s="348"/>
      <c r="JIV219" s="348"/>
      <c r="JIW219" s="348"/>
      <c r="JIX219" s="348"/>
      <c r="JIY219" s="348"/>
      <c r="JIZ219" s="348"/>
      <c r="JJA219" s="348"/>
      <c r="JJB219" s="348"/>
      <c r="JJC219" s="348"/>
      <c r="JJD219" s="348"/>
      <c r="JJE219" s="348"/>
      <c r="JJF219" s="348"/>
      <c r="JJG219" s="348"/>
      <c r="JJH219" s="348"/>
      <c r="JJI219" s="348"/>
      <c r="JJJ219" s="348"/>
      <c r="JJK219" s="348"/>
      <c r="JJL219" s="348"/>
      <c r="JJM219" s="348"/>
      <c r="JJN219" s="348"/>
      <c r="JJO219" s="348"/>
      <c r="JJP219" s="348"/>
      <c r="JJQ219" s="348"/>
      <c r="JJR219" s="348"/>
      <c r="JJS219" s="348"/>
      <c r="JJT219" s="348"/>
      <c r="JJU219" s="348"/>
      <c r="JJV219" s="348"/>
      <c r="JJW219" s="348"/>
      <c r="JJX219" s="348"/>
      <c r="JJY219" s="348"/>
      <c r="JJZ219" s="348"/>
      <c r="JKA219" s="348"/>
      <c r="JKB219" s="348"/>
      <c r="JKC219" s="348"/>
      <c r="JKD219" s="348"/>
      <c r="JKE219" s="348"/>
      <c r="JKF219" s="348"/>
      <c r="JKG219" s="348"/>
      <c r="JKH219" s="348"/>
      <c r="JKI219" s="348"/>
      <c r="JKJ219" s="348"/>
      <c r="JKK219" s="348"/>
      <c r="JKL219" s="348"/>
      <c r="JKM219" s="348"/>
      <c r="JKN219" s="348"/>
      <c r="JKO219" s="348"/>
      <c r="JKP219" s="348"/>
      <c r="JKQ219" s="348"/>
      <c r="JKR219" s="348"/>
      <c r="JKS219" s="348"/>
      <c r="JKT219" s="348"/>
      <c r="JKU219" s="348"/>
      <c r="JKV219" s="348"/>
      <c r="JKW219" s="348"/>
      <c r="JKX219" s="348"/>
      <c r="JKY219" s="348"/>
      <c r="JKZ219" s="348"/>
      <c r="JLA219" s="348"/>
      <c r="JLB219" s="348"/>
      <c r="JLC219" s="348"/>
      <c r="JLD219" s="348"/>
      <c r="JLE219" s="348"/>
      <c r="JLF219" s="348"/>
      <c r="JLG219" s="348"/>
      <c r="JLH219" s="348"/>
      <c r="JLI219" s="348"/>
      <c r="JLJ219" s="348"/>
      <c r="JLK219" s="348"/>
      <c r="JLL219" s="348"/>
      <c r="JLM219" s="348"/>
      <c r="JLN219" s="348"/>
      <c r="JLO219" s="348"/>
      <c r="JLP219" s="348"/>
      <c r="JLQ219" s="348"/>
      <c r="JLR219" s="348"/>
      <c r="JLS219" s="348"/>
      <c r="JLT219" s="348"/>
      <c r="JLU219" s="348"/>
      <c r="JLV219" s="348"/>
      <c r="JLW219" s="348"/>
      <c r="JLX219" s="348"/>
      <c r="JLY219" s="348"/>
      <c r="JLZ219" s="348"/>
      <c r="JMA219" s="348"/>
      <c r="JMB219" s="348"/>
      <c r="JMC219" s="348"/>
      <c r="JMD219" s="348"/>
      <c r="JME219" s="348"/>
      <c r="JMF219" s="348"/>
      <c r="JMG219" s="348"/>
      <c r="JMH219" s="348"/>
      <c r="JMI219" s="348"/>
      <c r="JMJ219" s="348"/>
      <c r="JMK219" s="348"/>
      <c r="JML219" s="348"/>
      <c r="JMM219" s="348"/>
      <c r="JMN219" s="348"/>
      <c r="JMO219" s="348"/>
      <c r="JMP219" s="348"/>
      <c r="JMQ219" s="348"/>
      <c r="JMR219" s="348"/>
      <c r="JMS219" s="348"/>
      <c r="JMT219" s="348"/>
      <c r="JMU219" s="348"/>
      <c r="JMV219" s="348"/>
      <c r="JMW219" s="348"/>
      <c r="JMX219" s="348"/>
      <c r="JMY219" s="348"/>
      <c r="JMZ219" s="348"/>
      <c r="JNA219" s="348"/>
      <c r="JNB219" s="348"/>
      <c r="JNC219" s="348"/>
      <c r="JND219" s="348"/>
      <c r="JNE219" s="348"/>
      <c r="JNF219" s="348"/>
      <c r="JNG219" s="348"/>
      <c r="JNH219" s="348"/>
      <c r="JNI219" s="348"/>
      <c r="JNJ219" s="348"/>
      <c r="JNK219" s="348"/>
      <c r="JNL219" s="348"/>
      <c r="JNM219" s="348"/>
      <c r="JNN219" s="348"/>
      <c r="JNO219" s="348"/>
      <c r="JNP219" s="348"/>
      <c r="JNQ219" s="348"/>
      <c r="JNR219" s="348"/>
      <c r="JNS219" s="348"/>
      <c r="JNT219" s="348"/>
      <c r="JNU219" s="348"/>
      <c r="JNV219" s="348"/>
      <c r="JNW219" s="348"/>
      <c r="JNX219" s="348"/>
      <c r="JNY219" s="348"/>
      <c r="JNZ219" s="348"/>
      <c r="JOA219" s="348"/>
      <c r="JOB219" s="348"/>
      <c r="JOC219" s="348"/>
      <c r="JOD219" s="348"/>
      <c r="JOE219" s="348"/>
      <c r="JOF219" s="348"/>
      <c r="JOG219" s="348"/>
      <c r="JOH219" s="348"/>
      <c r="JOI219" s="348"/>
      <c r="JOJ219" s="348"/>
      <c r="JOK219" s="348"/>
      <c r="JOL219" s="348"/>
      <c r="JOM219" s="348"/>
      <c r="JON219" s="348"/>
      <c r="JOO219" s="348"/>
      <c r="JOP219" s="348"/>
      <c r="JOQ219" s="348"/>
      <c r="JOR219" s="348"/>
      <c r="JOS219" s="348"/>
      <c r="JOT219" s="348"/>
      <c r="JOU219" s="348"/>
      <c r="JOV219" s="348"/>
      <c r="JOW219" s="348"/>
      <c r="JOX219" s="348"/>
      <c r="JOY219" s="348"/>
      <c r="JOZ219" s="348"/>
      <c r="JPA219" s="348"/>
      <c r="JPB219" s="348"/>
      <c r="JPC219" s="348"/>
      <c r="JPD219" s="348"/>
      <c r="JPE219" s="348"/>
      <c r="JPF219" s="348"/>
      <c r="JPG219" s="348"/>
      <c r="JPH219" s="348"/>
      <c r="JPI219" s="348"/>
      <c r="JPJ219" s="348"/>
      <c r="JPK219" s="348"/>
      <c r="JPL219" s="348"/>
      <c r="JPM219" s="348"/>
      <c r="JPN219" s="348"/>
      <c r="JPO219" s="348"/>
      <c r="JPP219" s="348"/>
      <c r="JPQ219" s="348"/>
      <c r="JPR219" s="348"/>
      <c r="JPS219" s="348"/>
      <c r="JPT219" s="348"/>
      <c r="JPU219" s="348"/>
      <c r="JPV219" s="348"/>
      <c r="JPW219" s="348"/>
      <c r="JPX219" s="348"/>
      <c r="JPY219" s="348"/>
      <c r="JPZ219" s="348"/>
      <c r="JQA219" s="348"/>
      <c r="JQB219" s="348"/>
      <c r="JQC219" s="348"/>
      <c r="JQD219" s="348"/>
      <c r="JQE219" s="348"/>
      <c r="JQF219" s="348"/>
      <c r="JQG219" s="348"/>
      <c r="JQH219" s="348"/>
      <c r="JQI219" s="348"/>
      <c r="JQJ219" s="348"/>
      <c r="JQK219" s="348"/>
      <c r="JQL219" s="348"/>
      <c r="JQM219" s="348"/>
      <c r="JQN219" s="348"/>
      <c r="JQO219" s="348"/>
      <c r="JQP219" s="348"/>
      <c r="JQQ219" s="348"/>
      <c r="JQR219" s="348"/>
      <c r="JQS219" s="348"/>
      <c r="JQT219" s="348"/>
      <c r="JQU219" s="348"/>
      <c r="JQV219" s="348"/>
      <c r="JQW219" s="348"/>
      <c r="JQX219" s="348"/>
      <c r="JQY219" s="348"/>
      <c r="JQZ219" s="348"/>
      <c r="JRA219" s="348"/>
      <c r="JRB219" s="348"/>
      <c r="JRC219" s="348"/>
      <c r="JRD219" s="348"/>
      <c r="JRE219" s="348"/>
      <c r="JRF219" s="348"/>
      <c r="JRG219" s="348"/>
      <c r="JRH219" s="348"/>
      <c r="JRI219" s="348"/>
      <c r="JRJ219" s="348"/>
      <c r="JRK219" s="348"/>
      <c r="JRL219" s="348"/>
      <c r="JRM219" s="348"/>
      <c r="JRN219" s="348"/>
      <c r="JRO219" s="348"/>
      <c r="JRP219" s="348"/>
      <c r="JRQ219" s="348"/>
      <c r="JRR219" s="348"/>
      <c r="JRS219" s="348"/>
      <c r="JRT219" s="348"/>
      <c r="JRU219" s="348"/>
      <c r="JRV219" s="348"/>
      <c r="JRW219" s="348"/>
      <c r="JRX219" s="348"/>
      <c r="JRY219" s="348"/>
      <c r="JRZ219" s="348"/>
      <c r="JSA219" s="348"/>
      <c r="JSB219" s="348"/>
      <c r="JSC219" s="348"/>
      <c r="JSD219" s="348"/>
      <c r="JSE219" s="348"/>
      <c r="JSF219" s="348"/>
      <c r="JSG219" s="348"/>
      <c r="JSH219" s="348"/>
      <c r="JSI219" s="348"/>
      <c r="JSJ219" s="348"/>
      <c r="JSK219" s="348"/>
      <c r="JSL219" s="348"/>
      <c r="JSM219" s="348"/>
      <c r="JSN219" s="348"/>
      <c r="JSO219" s="348"/>
      <c r="JSP219" s="348"/>
      <c r="JSQ219" s="348"/>
      <c r="JSR219" s="348"/>
      <c r="JSS219" s="348"/>
      <c r="JST219" s="348"/>
      <c r="JSU219" s="348"/>
      <c r="JSV219" s="348"/>
      <c r="JSW219" s="348"/>
      <c r="JSX219" s="348"/>
      <c r="JSY219" s="348"/>
      <c r="JSZ219" s="348"/>
      <c r="JTA219" s="348"/>
      <c r="JTB219" s="348"/>
      <c r="JTC219" s="348"/>
      <c r="JTD219" s="348"/>
      <c r="JTE219" s="348"/>
      <c r="JTF219" s="348"/>
      <c r="JTG219" s="348"/>
      <c r="JTH219" s="348"/>
      <c r="JTI219" s="348"/>
      <c r="JTJ219" s="348"/>
      <c r="JTK219" s="348"/>
      <c r="JTL219" s="348"/>
      <c r="JTM219" s="348"/>
      <c r="JTN219" s="348"/>
      <c r="JTO219" s="348"/>
      <c r="JTP219" s="348"/>
      <c r="JTQ219" s="348"/>
      <c r="JTR219" s="348"/>
      <c r="JTS219" s="348"/>
      <c r="JTT219" s="348"/>
      <c r="JTU219" s="348"/>
      <c r="JTV219" s="348"/>
      <c r="JTW219" s="348"/>
      <c r="JTX219" s="348"/>
      <c r="JTY219" s="348"/>
      <c r="JTZ219" s="348"/>
      <c r="JUA219" s="348"/>
      <c r="JUB219" s="348"/>
      <c r="JUC219" s="348"/>
      <c r="JUD219" s="348"/>
      <c r="JUE219" s="348"/>
      <c r="JUF219" s="348"/>
      <c r="JUG219" s="348"/>
      <c r="JUH219" s="348"/>
      <c r="JUI219" s="348"/>
      <c r="JUJ219" s="348"/>
      <c r="JUK219" s="348"/>
      <c r="JUL219" s="348"/>
      <c r="JUM219" s="348"/>
      <c r="JUN219" s="348"/>
      <c r="JUO219" s="348"/>
      <c r="JUP219" s="348"/>
      <c r="JUQ219" s="348"/>
      <c r="JUR219" s="348"/>
      <c r="JUS219" s="348"/>
      <c r="JUT219" s="348"/>
      <c r="JUU219" s="348"/>
      <c r="JUV219" s="348"/>
      <c r="JUW219" s="348"/>
      <c r="JUX219" s="348"/>
      <c r="JUY219" s="348"/>
      <c r="JUZ219" s="348"/>
      <c r="JVA219" s="348"/>
      <c r="JVB219" s="348"/>
      <c r="JVC219" s="348"/>
      <c r="JVD219" s="348"/>
      <c r="JVE219" s="348"/>
      <c r="JVF219" s="348"/>
      <c r="JVG219" s="348"/>
      <c r="JVH219" s="348"/>
      <c r="JVI219" s="348"/>
      <c r="JVJ219" s="348"/>
      <c r="JVK219" s="348"/>
      <c r="JVL219" s="348"/>
      <c r="JVM219" s="348"/>
      <c r="JVN219" s="348"/>
      <c r="JVO219" s="348"/>
      <c r="JVP219" s="348"/>
      <c r="JVQ219" s="348"/>
      <c r="JVR219" s="348"/>
      <c r="JVS219" s="348"/>
      <c r="JVT219" s="348"/>
      <c r="JVU219" s="348"/>
      <c r="JVV219" s="348"/>
      <c r="JVW219" s="348"/>
      <c r="JVX219" s="348"/>
      <c r="JVY219" s="348"/>
      <c r="JVZ219" s="348"/>
      <c r="JWA219" s="348"/>
      <c r="JWB219" s="348"/>
      <c r="JWC219" s="348"/>
      <c r="JWD219" s="348"/>
      <c r="JWE219" s="348"/>
      <c r="JWF219" s="348"/>
      <c r="JWG219" s="348"/>
      <c r="JWH219" s="348"/>
      <c r="JWI219" s="348"/>
      <c r="JWJ219" s="348"/>
      <c r="JWK219" s="348"/>
      <c r="JWL219" s="348"/>
      <c r="JWM219" s="348"/>
      <c r="JWN219" s="348"/>
      <c r="JWO219" s="348"/>
      <c r="JWP219" s="348"/>
      <c r="JWQ219" s="348"/>
      <c r="JWR219" s="348"/>
      <c r="JWS219" s="348"/>
      <c r="JWT219" s="348"/>
      <c r="JWU219" s="348"/>
      <c r="JWV219" s="348"/>
      <c r="JWW219" s="348"/>
      <c r="JWX219" s="348"/>
      <c r="JWY219" s="348"/>
      <c r="JWZ219" s="348"/>
      <c r="JXA219" s="348"/>
      <c r="JXB219" s="348"/>
      <c r="JXC219" s="348"/>
      <c r="JXD219" s="348"/>
      <c r="JXE219" s="348"/>
      <c r="JXF219" s="348"/>
      <c r="JXG219" s="348"/>
      <c r="JXH219" s="348"/>
      <c r="JXI219" s="348"/>
      <c r="JXJ219" s="348"/>
      <c r="JXK219" s="348"/>
      <c r="JXL219" s="348"/>
      <c r="JXM219" s="348"/>
      <c r="JXN219" s="348"/>
      <c r="JXO219" s="348"/>
      <c r="JXP219" s="348"/>
      <c r="JXQ219" s="348"/>
      <c r="JXR219" s="348"/>
      <c r="JXS219" s="348"/>
      <c r="JXT219" s="348"/>
      <c r="JXU219" s="348"/>
      <c r="JXV219" s="348"/>
      <c r="JXW219" s="348"/>
      <c r="JXX219" s="348"/>
      <c r="JXY219" s="348"/>
      <c r="JXZ219" s="348"/>
      <c r="JYA219" s="348"/>
      <c r="JYB219" s="348"/>
      <c r="JYC219" s="348"/>
      <c r="JYD219" s="348"/>
      <c r="JYE219" s="348"/>
      <c r="JYF219" s="348"/>
      <c r="JYG219" s="348"/>
      <c r="JYH219" s="348"/>
      <c r="JYI219" s="348"/>
      <c r="JYJ219" s="348"/>
      <c r="JYK219" s="348"/>
      <c r="JYL219" s="348"/>
      <c r="JYM219" s="348"/>
      <c r="JYN219" s="348"/>
      <c r="JYO219" s="348"/>
      <c r="JYP219" s="348"/>
      <c r="JYQ219" s="348"/>
      <c r="JYR219" s="348"/>
      <c r="JYS219" s="348"/>
      <c r="JYT219" s="348"/>
      <c r="JYU219" s="348"/>
      <c r="JYV219" s="348"/>
      <c r="JYW219" s="348"/>
      <c r="JYX219" s="348"/>
      <c r="JYY219" s="348"/>
      <c r="JYZ219" s="348"/>
      <c r="JZA219" s="348"/>
      <c r="JZB219" s="348"/>
      <c r="JZC219" s="348"/>
      <c r="JZD219" s="348"/>
      <c r="JZE219" s="348"/>
      <c r="JZF219" s="348"/>
      <c r="JZG219" s="348"/>
      <c r="JZH219" s="348"/>
      <c r="JZI219" s="348"/>
      <c r="JZJ219" s="348"/>
      <c r="JZK219" s="348"/>
      <c r="JZL219" s="348"/>
      <c r="JZM219" s="348"/>
      <c r="JZN219" s="348"/>
      <c r="JZO219" s="348"/>
      <c r="JZP219" s="348"/>
      <c r="JZQ219" s="348"/>
      <c r="JZR219" s="348"/>
      <c r="JZS219" s="348"/>
      <c r="JZT219" s="348"/>
      <c r="JZU219" s="348"/>
      <c r="JZV219" s="348"/>
      <c r="JZW219" s="348"/>
      <c r="JZX219" s="348"/>
      <c r="JZY219" s="348"/>
      <c r="JZZ219" s="348"/>
      <c r="KAA219" s="348"/>
      <c r="KAB219" s="348"/>
      <c r="KAC219" s="348"/>
      <c r="KAD219" s="348"/>
      <c r="KAE219" s="348"/>
      <c r="KAF219" s="348"/>
      <c r="KAG219" s="348"/>
      <c r="KAH219" s="348"/>
      <c r="KAI219" s="348"/>
      <c r="KAJ219" s="348"/>
      <c r="KAK219" s="348"/>
      <c r="KAL219" s="348"/>
      <c r="KAM219" s="348"/>
      <c r="KAN219" s="348"/>
      <c r="KAO219" s="348"/>
      <c r="KAP219" s="348"/>
      <c r="KAQ219" s="348"/>
      <c r="KAR219" s="348"/>
      <c r="KAS219" s="348"/>
      <c r="KAT219" s="348"/>
      <c r="KAU219" s="348"/>
      <c r="KAV219" s="348"/>
      <c r="KAW219" s="348"/>
      <c r="KAX219" s="348"/>
      <c r="KAY219" s="348"/>
      <c r="KAZ219" s="348"/>
      <c r="KBA219" s="348"/>
      <c r="KBB219" s="348"/>
      <c r="KBC219" s="348"/>
      <c r="KBD219" s="348"/>
      <c r="KBE219" s="348"/>
      <c r="KBF219" s="348"/>
      <c r="KBG219" s="348"/>
      <c r="KBH219" s="348"/>
      <c r="KBI219" s="348"/>
      <c r="KBJ219" s="348"/>
      <c r="KBK219" s="348"/>
      <c r="KBL219" s="348"/>
      <c r="KBM219" s="348"/>
      <c r="KBN219" s="348"/>
      <c r="KBO219" s="348"/>
      <c r="KBP219" s="348"/>
      <c r="KBQ219" s="348"/>
      <c r="KBR219" s="348"/>
      <c r="KBS219" s="348"/>
      <c r="KBT219" s="348"/>
      <c r="KBU219" s="348"/>
      <c r="KBV219" s="348"/>
      <c r="KBW219" s="348"/>
      <c r="KBX219" s="348"/>
      <c r="KBY219" s="348"/>
      <c r="KBZ219" s="348"/>
      <c r="KCA219" s="348"/>
      <c r="KCB219" s="348"/>
      <c r="KCC219" s="348"/>
      <c r="KCD219" s="348"/>
      <c r="KCE219" s="348"/>
      <c r="KCF219" s="348"/>
      <c r="KCG219" s="348"/>
      <c r="KCH219" s="348"/>
      <c r="KCI219" s="348"/>
      <c r="KCJ219" s="348"/>
      <c r="KCK219" s="348"/>
      <c r="KCL219" s="348"/>
      <c r="KCM219" s="348"/>
      <c r="KCN219" s="348"/>
      <c r="KCO219" s="348"/>
      <c r="KCP219" s="348"/>
      <c r="KCQ219" s="348"/>
      <c r="KCR219" s="348"/>
      <c r="KCS219" s="348"/>
      <c r="KCT219" s="348"/>
      <c r="KCU219" s="348"/>
      <c r="KCV219" s="348"/>
      <c r="KCW219" s="348"/>
      <c r="KCX219" s="348"/>
      <c r="KCY219" s="348"/>
      <c r="KCZ219" s="348"/>
      <c r="KDA219" s="348"/>
      <c r="KDB219" s="348"/>
      <c r="KDC219" s="348"/>
      <c r="KDD219" s="348"/>
      <c r="KDE219" s="348"/>
      <c r="KDF219" s="348"/>
      <c r="KDG219" s="348"/>
      <c r="KDH219" s="348"/>
      <c r="KDI219" s="348"/>
      <c r="KDJ219" s="348"/>
      <c r="KDK219" s="348"/>
      <c r="KDL219" s="348"/>
      <c r="KDM219" s="348"/>
      <c r="KDN219" s="348"/>
      <c r="KDO219" s="348"/>
      <c r="KDP219" s="348"/>
      <c r="KDQ219" s="348"/>
      <c r="KDR219" s="348"/>
      <c r="KDS219" s="348"/>
      <c r="KDT219" s="348"/>
      <c r="KDU219" s="348"/>
      <c r="KDV219" s="348"/>
      <c r="KDW219" s="348"/>
      <c r="KDX219" s="348"/>
      <c r="KDY219" s="348"/>
      <c r="KDZ219" s="348"/>
      <c r="KEA219" s="348"/>
      <c r="KEB219" s="348"/>
      <c r="KEC219" s="348"/>
      <c r="KED219" s="348"/>
      <c r="KEE219" s="348"/>
      <c r="KEF219" s="348"/>
      <c r="KEG219" s="348"/>
      <c r="KEH219" s="348"/>
      <c r="KEI219" s="348"/>
      <c r="KEJ219" s="348"/>
      <c r="KEK219" s="348"/>
      <c r="KEL219" s="348"/>
      <c r="KEM219" s="348"/>
      <c r="KEN219" s="348"/>
      <c r="KEO219" s="348"/>
      <c r="KEP219" s="348"/>
      <c r="KEQ219" s="348"/>
      <c r="KER219" s="348"/>
      <c r="KES219" s="348"/>
      <c r="KET219" s="348"/>
      <c r="KEU219" s="348"/>
      <c r="KEV219" s="348"/>
      <c r="KEW219" s="348"/>
      <c r="KEX219" s="348"/>
      <c r="KEY219" s="348"/>
      <c r="KEZ219" s="348"/>
      <c r="KFA219" s="348"/>
      <c r="KFB219" s="348"/>
      <c r="KFC219" s="348"/>
      <c r="KFD219" s="348"/>
      <c r="KFE219" s="348"/>
      <c r="KFF219" s="348"/>
      <c r="KFG219" s="348"/>
      <c r="KFH219" s="348"/>
      <c r="KFI219" s="348"/>
      <c r="KFJ219" s="348"/>
      <c r="KFK219" s="348"/>
      <c r="KFL219" s="348"/>
      <c r="KFM219" s="348"/>
      <c r="KFN219" s="348"/>
      <c r="KFO219" s="348"/>
      <c r="KFP219" s="348"/>
      <c r="KFQ219" s="348"/>
      <c r="KFR219" s="348"/>
      <c r="KFS219" s="348"/>
      <c r="KFT219" s="348"/>
      <c r="KFU219" s="348"/>
      <c r="KFV219" s="348"/>
      <c r="KFW219" s="348"/>
      <c r="KFX219" s="348"/>
      <c r="KFY219" s="348"/>
      <c r="KFZ219" s="348"/>
      <c r="KGA219" s="348"/>
      <c r="KGB219" s="348"/>
      <c r="KGC219" s="348"/>
      <c r="KGD219" s="348"/>
      <c r="KGE219" s="348"/>
      <c r="KGF219" s="348"/>
      <c r="KGG219" s="348"/>
      <c r="KGH219" s="348"/>
      <c r="KGI219" s="348"/>
      <c r="KGJ219" s="348"/>
      <c r="KGK219" s="348"/>
      <c r="KGL219" s="348"/>
      <c r="KGM219" s="348"/>
      <c r="KGN219" s="348"/>
      <c r="KGO219" s="348"/>
      <c r="KGP219" s="348"/>
      <c r="KGQ219" s="348"/>
      <c r="KGR219" s="348"/>
      <c r="KGS219" s="348"/>
      <c r="KGT219" s="348"/>
      <c r="KGU219" s="348"/>
      <c r="KGV219" s="348"/>
      <c r="KGW219" s="348"/>
      <c r="KGX219" s="348"/>
      <c r="KGY219" s="348"/>
      <c r="KGZ219" s="348"/>
      <c r="KHA219" s="348"/>
      <c r="KHB219" s="348"/>
      <c r="KHC219" s="348"/>
      <c r="KHD219" s="348"/>
      <c r="KHE219" s="348"/>
      <c r="KHF219" s="348"/>
      <c r="KHG219" s="348"/>
      <c r="KHH219" s="348"/>
      <c r="KHI219" s="348"/>
      <c r="KHJ219" s="348"/>
      <c r="KHK219" s="348"/>
      <c r="KHL219" s="348"/>
      <c r="KHM219" s="348"/>
      <c r="KHN219" s="348"/>
      <c r="KHO219" s="348"/>
      <c r="KHP219" s="348"/>
      <c r="KHQ219" s="348"/>
      <c r="KHR219" s="348"/>
      <c r="KHS219" s="348"/>
      <c r="KHT219" s="348"/>
      <c r="KHU219" s="348"/>
      <c r="KHV219" s="348"/>
      <c r="KHW219" s="348"/>
      <c r="KHX219" s="348"/>
      <c r="KHY219" s="348"/>
      <c r="KHZ219" s="348"/>
      <c r="KIA219" s="348"/>
      <c r="KIB219" s="348"/>
      <c r="KIC219" s="348"/>
      <c r="KID219" s="348"/>
      <c r="KIE219" s="348"/>
      <c r="KIF219" s="348"/>
      <c r="KIG219" s="348"/>
      <c r="KIH219" s="348"/>
      <c r="KII219" s="348"/>
      <c r="KIJ219" s="348"/>
      <c r="KIK219" s="348"/>
      <c r="KIL219" s="348"/>
      <c r="KIM219" s="348"/>
      <c r="KIN219" s="348"/>
      <c r="KIO219" s="348"/>
      <c r="KIP219" s="348"/>
      <c r="KIQ219" s="348"/>
      <c r="KIR219" s="348"/>
      <c r="KIS219" s="348"/>
      <c r="KIT219" s="348"/>
      <c r="KIU219" s="348"/>
      <c r="KIV219" s="348"/>
      <c r="KIW219" s="348"/>
      <c r="KIX219" s="348"/>
      <c r="KIY219" s="348"/>
      <c r="KIZ219" s="348"/>
      <c r="KJA219" s="348"/>
      <c r="KJB219" s="348"/>
      <c r="KJC219" s="348"/>
      <c r="KJD219" s="348"/>
      <c r="KJE219" s="348"/>
      <c r="KJF219" s="348"/>
      <c r="KJG219" s="348"/>
      <c r="KJH219" s="348"/>
      <c r="KJI219" s="348"/>
      <c r="KJJ219" s="348"/>
      <c r="KJK219" s="348"/>
      <c r="KJL219" s="348"/>
      <c r="KJM219" s="348"/>
      <c r="KJN219" s="348"/>
      <c r="KJO219" s="348"/>
      <c r="KJP219" s="348"/>
      <c r="KJQ219" s="348"/>
      <c r="KJR219" s="348"/>
      <c r="KJS219" s="348"/>
      <c r="KJT219" s="348"/>
      <c r="KJU219" s="348"/>
      <c r="KJV219" s="348"/>
      <c r="KJW219" s="348"/>
      <c r="KJX219" s="348"/>
      <c r="KJY219" s="348"/>
      <c r="KJZ219" s="348"/>
      <c r="KKA219" s="348"/>
      <c r="KKB219" s="348"/>
      <c r="KKC219" s="348"/>
      <c r="KKD219" s="348"/>
      <c r="KKE219" s="348"/>
      <c r="KKF219" s="348"/>
      <c r="KKG219" s="348"/>
      <c r="KKH219" s="348"/>
      <c r="KKI219" s="348"/>
      <c r="KKJ219" s="348"/>
      <c r="KKK219" s="348"/>
      <c r="KKL219" s="348"/>
      <c r="KKM219" s="348"/>
      <c r="KKN219" s="348"/>
      <c r="KKO219" s="348"/>
      <c r="KKP219" s="348"/>
      <c r="KKQ219" s="348"/>
      <c r="KKR219" s="348"/>
      <c r="KKS219" s="348"/>
      <c r="KKT219" s="348"/>
      <c r="KKU219" s="348"/>
      <c r="KKV219" s="348"/>
      <c r="KKW219" s="348"/>
      <c r="KKX219" s="348"/>
      <c r="KKY219" s="348"/>
      <c r="KKZ219" s="348"/>
      <c r="KLA219" s="348"/>
      <c r="KLB219" s="348"/>
      <c r="KLC219" s="348"/>
      <c r="KLD219" s="348"/>
      <c r="KLE219" s="348"/>
      <c r="KLF219" s="348"/>
      <c r="KLG219" s="348"/>
      <c r="KLH219" s="348"/>
      <c r="KLI219" s="348"/>
      <c r="KLJ219" s="348"/>
      <c r="KLK219" s="348"/>
      <c r="KLL219" s="348"/>
      <c r="KLM219" s="348"/>
      <c r="KLN219" s="348"/>
      <c r="KLO219" s="348"/>
      <c r="KLP219" s="348"/>
      <c r="KLQ219" s="348"/>
      <c r="KLR219" s="348"/>
      <c r="KLS219" s="348"/>
      <c r="KLT219" s="348"/>
      <c r="KLU219" s="348"/>
      <c r="KLV219" s="348"/>
      <c r="KLW219" s="348"/>
      <c r="KLX219" s="348"/>
      <c r="KLY219" s="348"/>
      <c r="KLZ219" s="348"/>
      <c r="KMA219" s="348"/>
      <c r="KMB219" s="348"/>
      <c r="KMC219" s="348"/>
      <c r="KMD219" s="348"/>
      <c r="KME219" s="348"/>
      <c r="KMF219" s="348"/>
      <c r="KMG219" s="348"/>
      <c r="KMH219" s="348"/>
      <c r="KMI219" s="348"/>
      <c r="KMJ219" s="348"/>
      <c r="KMK219" s="348"/>
      <c r="KML219" s="348"/>
      <c r="KMM219" s="348"/>
      <c r="KMN219" s="348"/>
      <c r="KMO219" s="348"/>
      <c r="KMP219" s="348"/>
      <c r="KMQ219" s="348"/>
      <c r="KMR219" s="348"/>
      <c r="KMS219" s="348"/>
      <c r="KMT219" s="348"/>
      <c r="KMU219" s="348"/>
      <c r="KMV219" s="348"/>
      <c r="KMW219" s="348"/>
      <c r="KMX219" s="348"/>
      <c r="KMY219" s="348"/>
      <c r="KMZ219" s="348"/>
      <c r="KNA219" s="348"/>
      <c r="KNB219" s="348"/>
      <c r="KNC219" s="348"/>
      <c r="KND219" s="348"/>
      <c r="KNE219" s="348"/>
      <c r="KNF219" s="348"/>
      <c r="KNG219" s="348"/>
      <c r="KNH219" s="348"/>
      <c r="KNI219" s="348"/>
      <c r="KNJ219" s="348"/>
      <c r="KNK219" s="348"/>
      <c r="KNL219" s="348"/>
      <c r="KNM219" s="348"/>
      <c r="KNN219" s="348"/>
      <c r="KNO219" s="348"/>
      <c r="KNP219" s="348"/>
      <c r="KNQ219" s="348"/>
      <c r="KNR219" s="348"/>
      <c r="KNS219" s="348"/>
      <c r="KNT219" s="348"/>
      <c r="KNU219" s="348"/>
      <c r="KNV219" s="348"/>
      <c r="KNW219" s="348"/>
      <c r="KNX219" s="348"/>
      <c r="KNY219" s="348"/>
      <c r="KNZ219" s="348"/>
      <c r="KOA219" s="348"/>
      <c r="KOB219" s="348"/>
      <c r="KOC219" s="348"/>
      <c r="KOD219" s="348"/>
      <c r="KOE219" s="348"/>
      <c r="KOF219" s="348"/>
      <c r="KOG219" s="348"/>
      <c r="KOH219" s="348"/>
      <c r="KOI219" s="348"/>
      <c r="KOJ219" s="348"/>
      <c r="KOK219" s="348"/>
      <c r="KOL219" s="348"/>
      <c r="KOM219" s="348"/>
      <c r="KON219" s="348"/>
      <c r="KOO219" s="348"/>
      <c r="KOP219" s="348"/>
      <c r="KOQ219" s="348"/>
      <c r="KOR219" s="348"/>
      <c r="KOS219" s="348"/>
      <c r="KOT219" s="348"/>
      <c r="KOU219" s="348"/>
      <c r="KOV219" s="348"/>
      <c r="KOW219" s="348"/>
      <c r="KOX219" s="348"/>
      <c r="KOY219" s="348"/>
      <c r="KOZ219" s="348"/>
      <c r="KPA219" s="348"/>
      <c r="KPB219" s="348"/>
      <c r="KPC219" s="348"/>
      <c r="KPD219" s="348"/>
      <c r="KPE219" s="348"/>
      <c r="KPF219" s="348"/>
      <c r="KPG219" s="348"/>
      <c r="KPH219" s="348"/>
      <c r="KPI219" s="348"/>
      <c r="KPJ219" s="348"/>
      <c r="KPK219" s="348"/>
      <c r="KPL219" s="348"/>
      <c r="KPM219" s="348"/>
      <c r="KPN219" s="348"/>
      <c r="KPO219" s="348"/>
      <c r="KPP219" s="348"/>
      <c r="KPQ219" s="348"/>
      <c r="KPR219" s="348"/>
      <c r="KPS219" s="348"/>
      <c r="KPT219" s="348"/>
      <c r="KPU219" s="348"/>
      <c r="KPV219" s="348"/>
      <c r="KPW219" s="348"/>
      <c r="KPX219" s="348"/>
      <c r="KPY219" s="348"/>
      <c r="KPZ219" s="348"/>
      <c r="KQA219" s="348"/>
      <c r="KQB219" s="348"/>
      <c r="KQC219" s="348"/>
      <c r="KQD219" s="348"/>
      <c r="KQE219" s="348"/>
      <c r="KQF219" s="348"/>
      <c r="KQG219" s="348"/>
      <c r="KQH219" s="348"/>
      <c r="KQI219" s="348"/>
      <c r="KQJ219" s="348"/>
      <c r="KQK219" s="348"/>
      <c r="KQL219" s="348"/>
      <c r="KQM219" s="348"/>
      <c r="KQN219" s="348"/>
      <c r="KQO219" s="348"/>
      <c r="KQP219" s="348"/>
      <c r="KQQ219" s="348"/>
      <c r="KQR219" s="348"/>
      <c r="KQS219" s="348"/>
      <c r="KQT219" s="348"/>
      <c r="KQU219" s="348"/>
      <c r="KQV219" s="348"/>
      <c r="KQW219" s="348"/>
      <c r="KQX219" s="348"/>
      <c r="KQY219" s="348"/>
      <c r="KQZ219" s="348"/>
      <c r="KRA219" s="348"/>
      <c r="KRB219" s="348"/>
      <c r="KRC219" s="348"/>
      <c r="KRD219" s="348"/>
      <c r="KRE219" s="348"/>
      <c r="KRF219" s="348"/>
      <c r="KRG219" s="348"/>
      <c r="KRH219" s="348"/>
      <c r="KRI219" s="348"/>
      <c r="KRJ219" s="348"/>
      <c r="KRK219" s="348"/>
      <c r="KRL219" s="348"/>
      <c r="KRM219" s="348"/>
      <c r="KRN219" s="348"/>
      <c r="KRO219" s="348"/>
      <c r="KRP219" s="348"/>
      <c r="KRQ219" s="348"/>
      <c r="KRR219" s="348"/>
      <c r="KRS219" s="348"/>
      <c r="KRT219" s="348"/>
      <c r="KRU219" s="348"/>
      <c r="KRV219" s="348"/>
      <c r="KRW219" s="348"/>
      <c r="KRX219" s="348"/>
      <c r="KRY219" s="348"/>
      <c r="KRZ219" s="348"/>
      <c r="KSA219" s="348"/>
      <c r="KSB219" s="348"/>
      <c r="KSC219" s="348"/>
      <c r="KSD219" s="348"/>
      <c r="KSE219" s="348"/>
      <c r="KSF219" s="348"/>
      <c r="KSG219" s="348"/>
      <c r="KSH219" s="348"/>
      <c r="KSI219" s="348"/>
      <c r="KSJ219" s="348"/>
      <c r="KSK219" s="348"/>
      <c r="KSL219" s="348"/>
      <c r="KSM219" s="348"/>
      <c r="KSN219" s="348"/>
      <c r="KSO219" s="348"/>
      <c r="KSP219" s="348"/>
      <c r="KSQ219" s="348"/>
      <c r="KSR219" s="348"/>
      <c r="KSS219" s="348"/>
      <c r="KST219" s="348"/>
      <c r="KSU219" s="348"/>
      <c r="KSV219" s="348"/>
      <c r="KSW219" s="348"/>
      <c r="KSX219" s="348"/>
      <c r="KSY219" s="348"/>
      <c r="KSZ219" s="348"/>
      <c r="KTA219" s="348"/>
      <c r="KTB219" s="348"/>
      <c r="KTC219" s="348"/>
      <c r="KTD219" s="348"/>
      <c r="KTE219" s="348"/>
      <c r="KTF219" s="348"/>
      <c r="KTG219" s="348"/>
      <c r="KTH219" s="348"/>
      <c r="KTI219" s="348"/>
      <c r="KTJ219" s="348"/>
      <c r="KTK219" s="348"/>
      <c r="KTL219" s="348"/>
      <c r="KTM219" s="348"/>
      <c r="KTN219" s="348"/>
      <c r="KTO219" s="348"/>
      <c r="KTP219" s="348"/>
      <c r="KTQ219" s="348"/>
      <c r="KTR219" s="348"/>
      <c r="KTS219" s="348"/>
      <c r="KTT219" s="348"/>
      <c r="KTU219" s="348"/>
      <c r="KTV219" s="348"/>
      <c r="KTW219" s="348"/>
      <c r="KTX219" s="348"/>
      <c r="KTY219" s="348"/>
      <c r="KTZ219" s="348"/>
      <c r="KUA219" s="348"/>
      <c r="KUB219" s="348"/>
      <c r="KUC219" s="348"/>
      <c r="KUD219" s="348"/>
      <c r="KUE219" s="348"/>
      <c r="KUF219" s="348"/>
      <c r="KUG219" s="348"/>
      <c r="KUH219" s="348"/>
      <c r="KUI219" s="348"/>
      <c r="KUJ219" s="348"/>
      <c r="KUK219" s="348"/>
      <c r="KUL219" s="348"/>
      <c r="KUM219" s="348"/>
      <c r="KUN219" s="348"/>
      <c r="KUO219" s="348"/>
      <c r="KUP219" s="348"/>
      <c r="KUQ219" s="348"/>
      <c r="KUR219" s="348"/>
      <c r="KUS219" s="348"/>
      <c r="KUT219" s="348"/>
      <c r="KUU219" s="348"/>
      <c r="KUV219" s="348"/>
      <c r="KUW219" s="348"/>
      <c r="KUX219" s="348"/>
      <c r="KUY219" s="348"/>
      <c r="KUZ219" s="348"/>
      <c r="KVA219" s="348"/>
      <c r="KVB219" s="348"/>
      <c r="KVC219" s="348"/>
      <c r="KVD219" s="348"/>
      <c r="KVE219" s="348"/>
      <c r="KVF219" s="348"/>
      <c r="KVG219" s="348"/>
      <c r="KVH219" s="348"/>
      <c r="KVI219" s="348"/>
      <c r="KVJ219" s="348"/>
      <c r="KVK219" s="348"/>
      <c r="KVL219" s="348"/>
      <c r="KVM219" s="348"/>
      <c r="KVN219" s="348"/>
      <c r="KVO219" s="348"/>
      <c r="KVP219" s="348"/>
      <c r="KVQ219" s="348"/>
      <c r="KVR219" s="348"/>
      <c r="KVS219" s="348"/>
      <c r="KVT219" s="348"/>
      <c r="KVU219" s="348"/>
      <c r="KVV219" s="348"/>
      <c r="KVW219" s="348"/>
      <c r="KVX219" s="348"/>
      <c r="KVY219" s="348"/>
      <c r="KVZ219" s="348"/>
      <c r="KWA219" s="348"/>
      <c r="KWB219" s="348"/>
      <c r="KWC219" s="348"/>
      <c r="KWD219" s="348"/>
      <c r="KWE219" s="348"/>
      <c r="KWF219" s="348"/>
      <c r="KWG219" s="348"/>
      <c r="KWH219" s="348"/>
      <c r="KWI219" s="348"/>
      <c r="KWJ219" s="348"/>
      <c r="KWK219" s="348"/>
      <c r="KWL219" s="348"/>
      <c r="KWM219" s="348"/>
      <c r="KWN219" s="348"/>
      <c r="KWO219" s="348"/>
      <c r="KWP219" s="348"/>
      <c r="KWQ219" s="348"/>
      <c r="KWR219" s="348"/>
      <c r="KWS219" s="348"/>
      <c r="KWT219" s="348"/>
      <c r="KWU219" s="348"/>
      <c r="KWV219" s="348"/>
      <c r="KWW219" s="348"/>
      <c r="KWX219" s="348"/>
      <c r="KWY219" s="348"/>
      <c r="KWZ219" s="348"/>
      <c r="KXA219" s="348"/>
      <c r="KXB219" s="348"/>
      <c r="KXC219" s="348"/>
      <c r="KXD219" s="348"/>
      <c r="KXE219" s="348"/>
      <c r="KXF219" s="348"/>
      <c r="KXG219" s="348"/>
      <c r="KXH219" s="348"/>
      <c r="KXI219" s="348"/>
      <c r="KXJ219" s="348"/>
      <c r="KXK219" s="348"/>
      <c r="KXL219" s="348"/>
      <c r="KXM219" s="348"/>
      <c r="KXN219" s="348"/>
      <c r="KXO219" s="348"/>
      <c r="KXP219" s="348"/>
      <c r="KXQ219" s="348"/>
      <c r="KXR219" s="348"/>
      <c r="KXS219" s="348"/>
      <c r="KXT219" s="348"/>
      <c r="KXU219" s="348"/>
      <c r="KXV219" s="348"/>
      <c r="KXW219" s="348"/>
      <c r="KXX219" s="348"/>
      <c r="KXY219" s="348"/>
      <c r="KXZ219" s="348"/>
      <c r="KYA219" s="348"/>
      <c r="KYB219" s="348"/>
      <c r="KYC219" s="348"/>
      <c r="KYD219" s="348"/>
      <c r="KYE219" s="348"/>
      <c r="KYF219" s="348"/>
      <c r="KYG219" s="348"/>
      <c r="KYH219" s="348"/>
      <c r="KYI219" s="348"/>
      <c r="KYJ219" s="348"/>
      <c r="KYK219" s="348"/>
      <c r="KYL219" s="348"/>
      <c r="KYM219" s="348"/>
      <c r="KYN219" s="348"/>
      <c r="KYO219" s="348"/>
      <c r="KYP219" s="348"/>
      <c r="KYQ219" s="348"/>
      <c r="KYR219" s="348"/>
      <c r="KYS219" s="348"/>
      <c r="KYT219" s="348"/>
      <c r="KYU219" s="348"/>
      <c r="KYV219" s="348"/>
      <c r="KYW219" s="348"/>
      <c r="KYX219" s="348"/>
      <c r="KYY219" s="348"/>
      <c r="KYZ219" s="348"/>
      <c r="KZA219" s="348"/>
      <c r="KZB219" s="348"/>
      <c r="KZC219" s="348"/>
      <c r="KZD219" s="348"/>
      <c r="KZE219" s="348"/>
      <c r="KZF219" s="348"/>
      <c r="KZG219" s="348"/>
      <c r="KZH219" s="348"/>
      <c r="KZI219" s="348"/>
      <c r="KZJ219" s="348"/>
      <c r="KZK219" s="348"/>
      <c r="KZL219" s="348"/>
      <c r="KZM219" s="348"/>
      <c r="KZN219" s="348"/>
      <c r="KZO219" s="348"/>
      <c r="KZP219" s="348"/>
      <c r="KZQ219" s="348"/>
      <c r="KZR219" s="348"/>
      <c r="KZS219" s="348"/>
      <c r="KZT219" s="348"/>
      <c r="KZU219" s="348"/>
      <c r="KZV219" s="348"/>
      <c r="KZW219" s="348"/>
      <c r="KZX219" s="348"/>
      <c r="KZY219" s="348"/>
      <c r="KZZ219" s="348"/>
      <c r="LAA219" s="348"/>
      <c r="LAB219" s="348"/>
      <c r="LAC219" s="348"/>
      <c r="LAD219" s="348"/>
      <c r="LAE219" s="348"/>
      <c r="LAF219" s="348"/>
      <c r="LAG219" s="348"/>
      <c r="LAH219" s="348"/>
      <c r="LAI219" s="348"/>
      <c r="LAJ219" s="348"/>
      <c r="LAK219" s="348"/>
      <c r="LAL219" s="348"/>
      <c r="LAM219" s="348"/>
      <c r="LAN219" s="348"/>
      <c r="LAO219" s="348"/>
      <c r="LAP219" s="348"/>
      <c r="LAQ219" s="348"/>
      <c r="LAR219" s="348"/>
      <c r="LAS219" s="348"/>
      <c r="LAT219" s="348"/>
      <c r="LAU219" s="348"/>
      <c r="LAV219" s="348"/>
      <c r="LAW219" s="348"/>
      <c r="LAX219" s="348"/>
      <c r="LAY219" s="348"/>
      <c r="LAZ219" s="348"/>
      <c r="LBA219" s="348"/>
      <c r="LBB219" s="348"/>
      <c r="LBC219" s="348"/>
      <c r="LBD219" s="348"/>
      <c r="LBE219" s="348"/>
      <c r="LBF219" s="348"/>
      <c r="LBG219" s="348"/>
      <c r="LBH219" s="348"/>
      <c r="LBI219" s="348"/>
      <c r="LBJ219" s="348"/>
      <c r="LBK219" s="348"/>
      <c r="LBL219" s="348"/>
      <c r="LBM219" s="348"/>
      <c r="LBN219" s="348"/>
      <c r="LBO219" s="348"/>
      <c r="LBP219" s="348"/>
      <c r="LBQ219" s="348"/>
      <c r="LBR219" s="348"/>
      <c r="LBS219" s="348"/>
      <c r="LBT219" s="348"/>
      <c r="LBU219" s="348"/>
      <c r="LBV219" s="348"/>
      <c r="LBW219" s="348"/>
      <c r="LBX219" s="348"/>
      <c r="LBY219" s="348"/>
      <c r="LBZ219" s="348"/>
      <c r="LCA219" s="348"/>
      <c r="LCB219" s="348"/>
      <c r="LCC219" s="348"/>
      <c r="LCD219" s="348"/>
      <c r="LCE219" s="348"/>
      <c r="LCF219" s="348"/>
      <c r="LCG219" s="348"/>
      <c r="LCH219" s="348"/>
      <c r="LCI219" s="348"/>
      <c r="LCJ219" s="348"/>
      <c r="LCK219" s="348"/>
      <c r="LCL219" s="348"/>
      <c r="LCM219" s="348"/>
      <c r="LCN219" s="348"/>
      <c r="LCO219" s="348"/>
      <c r="LCP219" s="348"/>
      <c r="LCQ219" s="348"/>
      <c r="LCR219" s="348"/>
      <c r="LCS219" s="348"/>
      <c r="LCT219" s="348"/>
      <c r="LCU219" s="348"/>
      <c r="LCV219" s="348"/>
      <c r="LCW219" s="348"/>
      <c r="LCX219" s="348"/>
      <c r="LCY219" s="348"/>
      <c r="LCZ219" s="348"/>
      <c r="LDA219" s="348"/>
      <c r="LDB219" s="348"/>
      <c r="LDC219" s="348"/>
      <c r="LDD219" s="348"/>
      <c r="LDE219" s="348"/>
      <c r="LDF219" s="348"/>
      <c r="LDG219" s="348"/>
      <c r="LDH219" s="348"/>
      <c r="LDI219" s="348"/>
      <c r="LDJ219" s="348"/>
      <c r="LDK219" s="348"/>
      <c r="LDL219" s="348"/>
      <c r="LDM219" s="348"/>
      <c r="LDN219" s="348"/>
      <c r="LDO219" s="348"/>
      <c r="LDP219" s="348"/>
      <c r="LDQ219" s="348"/>
      <c r="LDR219" s="348"/>
      <c r="LDS219" s="348"/>
      <c r="LDT219" s="348"/>
      <c r="LDU219" s="348"/>
      <c r="LDV219" s="348"/>
      <c r="LDW219" s="348"/>
      <c r="LDX219" s="348"/>
      <c r="LDY219" s="348"/>
      <c r="LDZ219" s="348"/>
      <c r="LEA219" s="348"/>
      <c r="LEB219" s="348"/>
      <c r="LEC219" s="348"/>
      <c r="LED219" s="348"/>
      <c r="LEE219" s="348"/>
      <c r="LEF219" s="348"/>
      <c r="LEG219" s="348"/>
      <c r="LEH219" s="348"/>
      <c r="LEI219" s="348"/>
      <c r="LEJ219" s="348"/>
      <c r="LEK219" s="348"/>
      <c r="LEL219" s="348"/>
      <c r="LEM219" s="348"/>
      <c r="LEN219" s="348"/>
      <c r="LEO219" s="348"/>
      <c r="LEP219" s="348"/>
      <c r="LEQ219" s="348"/>
      <c r="LER219" s="348"/>
      <c r="LES219" s="348"/>
      <c r="LET219" s="348"/>
      <c r="LEU219" s="348"/>
      <c r="LEV219" s="348"/>
      <c r="LEW219" s="348"/>
      <c r="LEX219" s="348"/>
      <c r="LEY219" s="348"/>
      <c r="LEZ219" s="348"/>
      <c r="LFA219" s="348"/>
      <c r="LFB219" s="348"/>
      <c r="LFC219" s="348"/>
      <c r="LFD219" s="348"/>
      <c r="LFE219" s="348"/>
      <c r="LFF219" s="348"/>
      <c r="LFG219" s="348"/>
      <c r="LFH219" s="348"/>
      <c r="LFI219" s="348"/>
      <c r="LFJ219" s="348"/>
      <c r="LFK219" s="348"/>
      <c r="LFL219" s="348"/>
      <c r="LFM219" s="348"/>
      <c r="LFN219" s="348"/>
      <c r="LFO219" s="348"/>
      <c r="LFP219" s="348"/>
      <c r="LFQ219" s="348"/>
      <c r="LFR219" s="348"/>
      <c r="LFS219" s="348"/>
      <c r="LFT219" s="348"/>
      <c r="LFU219" s="348"/>
      <c r="LFV219" s="348"/>
      <c r="LFW219" s="348"/>
      <c r="LFX219" s="348"/>
      <c r="LFY219" s="348"/>
      <c r="LFZ219" s="348"/>
      <c r="LGA219" s="348"/>
      <c r="LGB219" s="348"/>
      <c r="LGC219" s="348"/>
      <c r="LGD219" s="348"/>
      <c r="LGE219" s="348"/>
      <c r="LGF219" s="348"/>
      <c r="LGG219" s="348"/>
      <c r="LGH219" s="348"/>
      <c r="LGI219" s="348"/>
      <c r="LGJ219" s="348"/>
      <c r="LGK219" s="348"/>
      <c r="LGL219" s="348"/>
      <c r="LGM219" s="348"/>
      <c r="LGN219" s="348"/>
      <c r="LGO219" s="348"/>
      <c r="LGP219" s="348"/>
      <c r="LGQ219" s="348"/>
      <c r="LGR219" s="348"/>
      <c r="LGS219" s="348"/>
      <c r="LGT219" s="348"/>
      <c r="LGU219" s="348"/>
      <c r="LGV219" s="348"/>
      <c r="LGW219" s="348"/>
      <c r="LGX219" s="348"/>
      <c r="LGY219" s="348"/>
      <c r="LGZ219" s="348"/>
      <c r="LHA219" s="348"/>
      <c r="LHB219" s="348"/>
      <c r="LHC219" s="348"/>
      <c r="LHD219" s="348"/>
      <c r="LHE219" s="348"/>
      <c r="LHF219" s="348"/>
      <c r="LHG219" s="348"/>
      <c r="LHH219" s="348"/>
      <c r="LHI219" s="348"/>
      <c r="LHJ219" s="348"/>
      <c r="LHK219" s="348"/>
      <c r="LHL219" s="348"/>
      <c r="LHM219" s="348"/>
      <c r="LHN219" s="348"/>
      <c r="LHO219" s="348"/>
      <c r="LHP219" s="348"/>
      <c r="LHQ219" s="348"/>
      <c r="LHR219" s="348"/>
      <c r="LHS219" s="348"/>
      <c r="LHT219" s="348"/>
      <c r="LHU219" s="348"/>
      <c r="LHV219" s="348"/>
      <c r="LHW219" s="348"/>
      <c r="LHX219" s="348"/>
      <c r="LHY219" s="348"/>
      <c r="LHZ219" s="348"/>
      <c r="LIA219" s="348"/>
      <c r="LIB219" s="348"/>
      <c r="LIC219" s="348"/>
      <c r="LID219" s="348"/>
      <c r="LIE219" s="348"/>
      <c r="LIF219" s="348"/>
      <c r="LIG219" s="348"/>
      <c r="LIH219" s="348"/>
      <c r="LII219" s="348"/>
      <c r="LIJ219" s="348"/>
      <c r="LIK219" s="348"/>
      <c r="LIL219" s="348"/>
      <c r="LIM219" s="348"/>
      <c r="LIN219" s="348"/>
      <c r="LIO219" s="348"/>
      <c r="LIP219" s="348"/>
      <c r="LIQ219" s="348"/>
      <c r="LIR219" s="348"/>
      <c r="LIS219" s="348"/>
      <c r="LIT219" s="348"/>
      <c r="LIU219" s="348"/>
      <c r="LIV219" s="348"/>
      <c r="LIW219" s="348"/>
      <c r="LIX219" s="348"/>
      <c r="LIY219" s="348"/>
      <c r="LIZ219" s="348"/>
      <c r="LJA219" s="348"/>
      <c r="LJB219" s="348"/>
      <c r="LJC219" s="348"/>
      <c r="LJD219" s="348"/>
      <c r="LJE219" s="348"/>
      <c r="LJF219" s="348"/>
      <c r="LJG219" s="348"/>
      <c r="LJH219" s="348"/>
      <c r="LJI219" s="348"/>
      <c r="LJJ219" s="348"/>
      <c r="LJK219" s="348"/>
      <c r="LJL219" s="348"/>
      <c r="LJM219" s="348"/>
      <c r="LJN219" s="348"/>
      <c r="LJO219" s="348"/>
      <c r="LJP219" s="348"/>
      <c r="LJQ219" s="348"/>
      <c r="LJR219" s="348"/>
      <c r="LJS219" s="348"/>
      <c r="LJT219" s="348"/>
      <c r="LJU219" s="348"/>
      <c r="LJV219" s="348"/>
      <c r="LJW219" s="348"/>
      <c r="LJX219" s="348"/>
      <c r="LJY219" s="348"/>
      <c r="LJZ219" s="348"/>
      <c r="LKA219" s="348"/>
      <c r="LKB219" s="348"/>
      <c r="LKC219" s="348"/>
      <c r="LKD219" s="348"/>
      <c r="LKE219" s="348"/>
      <c r="LKF219" s="348"/>
      <c r="LKG219" s="348"/>
      <c r="LKH219" s="348"/>
      <c r="LKI219" s="348"/>
      <c r="LKJ219" s="348"/>
      <c r="LKK219" s="348"/>
      <c r="LKL219" s="348"/>
      <c r="LKM219" s="348"/>
      <c r="LKN219" s="348"/>
      <c r="LKO219" s="348"/>
      <c r="LKP219" s="348"/>
      <c r="LKQ219" s="348"/>
      <c r="LKR219" s="348"/>
      <c r="LKS219" s="348"/>
      <c r="LKT219" s="348"/>
      <c r="LKU219" s="348"/>
      <c r="LKV219" s="348"/>
      <c r="LKW219" s="348"/>
      <c r="LKX219" s="348"/>
      <c r="LKY219" s="348"/>
      <c r="LKZ219" s="348"/>
      <c r="LLA219" s="348"/>
      <c r="LLB219" s="348"/>
      <c r="LLC219" s="348"/>
      <c r="LLD219" s="348"/>
      <c r="LLE219" s="348"/>
      <c r="LLF219" s="348"/>
      <c r="LLG219" s="348"/>
      <c r="LLH219" s="348"/>
      <c r="LLI219" s="348"/>
      <c r="LLJ219" s="348"/>
      <c r="LLK219" s="348"/>
      <c r="LLL219" s="348"/>
      <c r="LLM219" s="348"/>
      <c r="LLN219" s="348"/>
      <c r="LLO219" s="348"/>
      <c r="LLP219" s="348"/>
      <c r="LLQ219" s="348"/>
      <c r="LLR219" s="348"/>
      <c r="LLS219" s="348"/>
      <c r="LLT219" s="348"/>
      <c r="LLU219" s="348"/>
      <c r="LLV219" s="348"/>
      <c r="LLW219" s="348"/>
      <c r="LLX219" s="348"/>
      <c r="LLY219" s="348"/>
      <c r="LLZ219" s="348"/>
      <c r="LMA219" s="348"/>
      <c r="LMB219" s="348"/>
      <c r="LMC219" s="348"/>
      <c r="LMD219" s="348"/>
      <c r="LME219" s="348"/>
      <c r="LMF219" s="348"/>
      <c r="LMG219" s="348"/>
      <c r="LMH219" s="348"/>
      <c r="LMI219" s="348"/>
      <c r="LMJ219" s="348"/>
      <c r="LMK219" s="348"/>
      <c r="LML219" s="348"/>
      <c r="LMM219" s="348"/>
      <c r="LMN219" s="348"/>
      <c r="LMO219" s="348"/>
      <c r="LMP219" s="348"/>
      <c r="LMQ219" s="348"/>
      <c r="LMR219" s="348"/>
      <c r="LMS219" s="348"/>
      <c r="LMT219" s="348"/>
      <c r="LMU219" s="348"/>
      <c r="LMV219" s="348"/>
      <c r="LMW219" s="348"/>
      <c r="LMX219" s="348"/>
      <c r="LMY219" s="348"/>
      <c r="LMZ219" s="348"/>
      <c r="LNA219" s="348"/>
      <c r="LNB219" s="348"/>
      <c r="LNC219" s="348"/>
      <c r="LND219" s="348"/>
      <c r="LNE219" s="348"/>
      <c r="LNF219" s="348"/>
      <c r="LNG219" s="348"/>
      <c r="LNH219" s="348"/>
      <c r="LNI219" s="348"/>
      <c r="LNJ219" s="348"/>
      <c r="LNK219" s="348"/>
      <c r="LNL219" s="348"/>
      <c r="LNM219" s="348"/>
      <c r="LNN219" s="348"/>
      <c r="LNO219" s="348"/>
      <c r="LNP219" s="348"/>
      <c r="LNQ219" s="348"/>
      <c r="LNR219" s="348"/>
      <c r="LNS219" s="348"/>
      <c r="LNT219" s="348"/>
      <c r="LNU219" s="348"/>
      <c r="LNV219" s="348"/>
      <c r="LNW219" s="348"/>
      <c r="LNX219" s="348"/>
      <c r="LNY219" s="348"/>
      <c r="LNZ219" s="348"/>
      <c r="LOA219" s="348"/>
      <c r="LOB219" s="348"/>
      <c r="LOC219" s="348"/>
      <c r="LOD219" s="348"/>
      <c r="LOE219" s="348"/>
      <c r="LOF219" s="348"/>
      <c r="LOG219" s="348"/>
      <c r="LOH219" s="348"/>
      <c r="LOI219" s="348"/>
      <c r="LOJ219" s="348"/>
      <c r="LOK219" s="348"/>
      <c r="LOL219" s="348"/>
      <c r="LOM219" s="348"/>
      <c r="LON219" s="348"/>
      <c r="LOO219" s="348"/>
      <c r="LOP219" s="348"/>
      <c r="LOQ219" s="348"/>
      <c r="LOR219" s="348"/>
      <c r="LOS219" s="348"/>
      <c r="LOT219" s="348"/>
      <c r="LOU219" s="348"/>
      <c r="LOV219" s="348"/>
      <c r="LOW219" s="348"/>
      <c r="LOX219" s="348"/>
      <c r="LOY219" s="348"/>
      <c r="LOZ219" s="348"/>
      <c r="LPA219" s="348"/>
      <c r="LPB219" s="348"/>
      <c r="LPC219" s="348"/>
      <c r="LPD219" s="348"/>
      <c r="LPE219" s="348"/>
      <c r="LPF219" s="348"/>
      <c r="LPG219" s="348"/>
      <c r="LPH219" s="348"/>
      <c r="LPI219" s="348"/>
      <c r="LPJ219" s="348"/>
      <c r="LPK219" s="348"/>
      <c r="LPL219" s="348"/>
      <c r="LPM219" s="348"/>
      <c r="LPN219" s="348"/>
      <c r="LPO219" s="348"/>
      <c r="LPP219" s="348"/>
      <c r="LPQ219" s="348"/>
      <c r="LPR219" s="348"/>
      <c r="LPS219" s="348"/>
      <c r="LPT219" s="348"/>
      <c r="LPU219" s="348"/>
      <c r="LPV219" s="348"/>
      <c r="LPW219" s="348"/>
      <c r="LPX219" s="348"/>
      <c r="LPY219" s="348"/>
      <c r="LPZ219" s="348"/>
      <c r="LQA219" s="348"/>
      <c r="LQB219" s="348"/>
      <c r="LQC219" s="348"/>
      <c r="LQD219" s="348"/>
      <c r="LQE219" s="348"/>
      <c r="LQF219" s="348"/>
      <c r="LQG219" s="348"/>
      <c r="LQH219" s="348"/>
      <c r="LQI219" s="348"/>
      <c r="LQJ219" s="348"/>
      <c r="LQK219" s="348"/>
      <c r="LQL219" s="348"/>
      <c r="LQM219" s="348"/>
      <c r="LQN219" s="348"/>
      <c r="LQO219" s="348"/>
      <c r="LQP219" s="348"/>
      <c r="LQQ219" s="348"/>
      <c r="LQR219" s="348"/>
      <c r="LQS219" s="348"/>
      <c r="LQT219" s="348"/>
      <c r="LQU219" s="348"/>
      <c r="LQV219" s="348"/>
      <c r="LQW219" s="348"/>
      <c r="LQX219" s="348"/>
      <c r="LQY219" s="348"/>
      <c r="LQZ219" s="348"/>
      <c r="LRA219" s="348"/>
      <c r="LRB219" s="348"/>
      <c r="LRC219" s="348"/>
      <c r="LRD219" s="348"/>
      <c r="LRE219" s="348"/>
      <c r="LRF219" s="348"/>
      <c r="LRG219" s="348"/>
      <c r="LRH219" s="348"/>
      <c r="LRI219" s="348"/>
      <c r="LRJ219" s="348"/>
      <c r="LRK219" s="348"/>
      <c r="LRL219" s="348"/>
      <c r="LRM219" s="348"/>
      <c r="LRN219" s="348"/>
      <c r="LRO219" s="348"/>
      <c r="LRP219" s="348"/>
      <c r="LRQ219" s="348"/>
      <c r="LRR219" s="348"/>
      <c r="LRS219" s="348"/>
      <c r="LRT219" s="348"/>
      <c r="LRU219" s="348"/>
      <c r="LRV219" s="348"/>
      <c r="LRW219" s="348"/>
      <c r="LRX219" s="348"/>
      <c r="LRY219" s="348"/>
      <c r="LRZ219" s="348"/>
      <c r="LSA219" s="348"/>
      <c r="LSB219" s="348"/>
      <c r="LSC219" s="348"/>
      <c r="LSD219" s="348"/>
      <c r="LSE219" s="348"/>
      <c r="LSF219" s="348"/>
      <c r="LSG219" s="348"/>
      <c r="LSH219" s="348"/>
      <c r="LSI219" s="348"/>
      <c r="LSJ219" s="348"/>
      <c r="LSK219" s="348"/>
      <c r="LSL219" s="348"/>
      <c r="LSM219" s="348"/>
      <c r="LSN219" s="348"/>
      <c r="LSO219" s="348"/>
      <c r="LSP219" s="348"/>
      <c r="LSQ219" s="348"/>
      <c r="LSR219" s="348"/>
      <c r="LSS219" s="348"/>
      <c r="LST219" s="348"/>
      <c r="LSU219" s="348"/>
      <c r="LSV219" s="348"/>
      <c r="LSW219" s="348"/>
      <c r="LSX219" s="348"/>
      <c r="LSY219" s="348"/>
      <c r="LSZ219" s="348"/>
      <c r="LTA219" s="348"/>
      <c r="LTB219" s="348"/>
      <c r="LTC219" s="348"/>
      <c r="LTD219" s="348"/>
      <c r="LTE219" s="348"/>
      <c r="LTF219" s="348"/>
      <c r="LTG219" s="348"/>
      <c r="LTH219" s="348"/>
      <c r="LTI219" s="348"/>
      <c r="LTJ219" s="348"/>
      <c r="LTK219" s="348"/>
      <c r="LTL219" s="348"/>
      <c r="LTM219" s="348"/>
      <c r="LTN219" s="348"/>
      <c r="LTO219" s="348"/>
      <c r="LTP219" s="348"/>
      <c r="LTQ219" s="348"/>
      <c r="LTR219" s="348"/>
      <c r="LTS219" s="348"/>
      <c r="LTT219" s="348"/>
      <c r="LTU219" s="348"/>
      <c r="LTV219" s="348"/>
      <c r="LTW219" s="348"/>
      <c r="LTX219" s="348"/>
      <c r="LTY219" s="348"/>
      <c r="LTZ219" s="348"/>
      <c r="LUA219" s="348"/>
      <c r="LUB219" s="348"/>
      <c r="LUC219" s="348"/>
      <c r="LUD219" s="348"/>
      <c r="LUE219" s="348"/>
      <c r="LUF219" s="348"/>
      <c r="LUG219" s="348"/>
      <c r="LUH219" s="348"/>
      <c r="LUI219" s="348"/>
      <c r="LUJ219" s="348"/>
      <c r="LUK219" s="348"/>
      <c r="LUL219" s="348"/>
      <c r="LUM219" s="348"/>
      <c r="LUN219" s="348"/>
      <c r="LUO219" s="348"/>
      <c r="LUP219" s="348"/>
      <c r="LUQ219" s="348"/>
      <c r="LUR219" s="348"/>
      <c r="LUS219" s="348"/>
      <c r="LUT219" s="348"/>
      <c r="LUU219" s="348"/>
      <c r="LUV219" s="348"/>
      <c r="LUW219" s="348"/>
      <c r="LUX219" s="348"/>
      <c r="LUY219" s="348"/>
      <c r="LUZ219" s="348"/>
      <c r="LVA219" s="348"/>
      <c r="LVB219" s="348"/>
      <c r="LVC219" s="348"/>
      <c r="LVD219" s="348"/>
      <c r="LVE219" s="348"/>
      <c r="LVF219" s="348"/>
      <c r="LVG219" s="348"/>
      <c r="LVH219" s="348"/>
      <c r="LVI219" s="348"/>
      <c r="LVJ219" s="348"/>
      <c r="LVK219" s="348"/>
      <c r="LVL219" s="348"/>
      <c r="LVM219" s="348"/>
      <c r="LVN219" s="348"/>
      <c r="LVO219" s="348"/>
      <c r="LVP219" s="348"/>
      <c r="LVQ219" s="348"/>
      <c r="LVR219" s="348"/>
      <c r="LVS219" s="348"/>
      <c r="LVT219" s="348"/>
      <c r="LVU219" s="348"/>
      <c r="LVV219" s="348"/>
      <c r="LVW219" s="348"/>
      <c r="LVX219" s="348"/>
      <c r="LVY219" s="348"/>
      <c r="LVZ219" s="348"/>
      <c r="LWA219" s="348"/>
      <c r="LWB219" s="348"/>
      <c r="LWC219" s="348"/>
      <c r="LWD219" s="348"/>
      <c r="LWE219" s="348"/>
      <c r="LWF219" s="348"/>
      <c r="LWG219" s="348"/>
      <c r="LWH219" s="348"/>
      <c r="LWI219" s="348"/>
      <c r="LWJ219" s="348"/>
      <c r="LWK219" s="348"/>
      <c r="LWL219" s="348"/>
      <c r="LWM219" s="348"/>
      <c r="LWN219" s="348"/>
      <c r="LWO219" s="348"/>
      <c r="LWP219" s="348"/>
      <c r="LWQ219" s="348"/>
      <c r="LWR219" s="348"/>
      <c r="LWS219" s="348"/>
      <c r="LWT219" s="348"/>
      <c r="LWU219" s="348"/>
      <c r="LWV219" s="348"/>
      <c r="LWW219" s="348"/>
      <c r="LWX219" s="348"/>
      <c r="LWY219" s="348"/>
      <c r="LWZ219" s="348"/>
      <c r="LXA219" s="348"/>
      <c r="LXB219" s="348"/>
      <c r="LXC219" s="348"/>
      <c r="LXD219" s="348"/>
      <c r="LXE219" s="348"/>
      <c r="LXF219" s="348"/>
      <c r="LXG219" s="348"/>
      <c r="LXH219" s="348"/>
      <c r="LXI219" s="348"/>
      <c r="LXJ219" s="348"/>
      <c r="LXK219" s="348"/>
      <c r="LXL219" s="348"/>
      <c r="LXM219" s="348"/>
      <c r="LXN219" s="348"/>
      <c r="LXO219" s="348"/>
      <c r="LXP219" s="348"/>
      <c r="LXQ219" s="348"/>
      <c r="LXR219" s="348"/>
      <c r="LXS219" s="348"/>
      <c r="LXT219" s="348"/>
      <c r="LXU219" s="348"/>
      <c r="LXV219" s="348"/>
      <c r="LXW219" s="348"/>
      <c r="LXX219" s="348"/>
      <c r="LXY219" s="348"/>
      <c r="LXZ219" s="348"/>
      <c r="LYA219" s="348"/>
      <c r="LYB219" s="348"/>
      <c r="LYC219" s="348"/>
      <c r="LYD219" s="348"/>
      <c r="LYE219" s="348"/>
      <c r="LYF219" s="348"/>
      <c r="LYG219" s="348"/>
      <c r="LYH219" s="348"/>
      <c r="LYI219" s="348"/>
      <c r="LYJ219" s="348"/>
      <c r="LYK219" s="348"/>
      <c r="LYL219" s="348"/>
      <c r="LYM219" s="348"/>
      <c r="LYN219" s="348"/>
      <c r="LYO219" s="348"/>
      <c r="LYP219" s="348"/>
      <c r="LYQ219" s="348"/>
      <c r="LYR219" s="348"/>
      <c r="LYS219" s="348"/>
      <c r="LYT219" s="348"/>
      <c r="LYU219" s="348"/>
      <c r="LYV219" s="348"/>
      <c r="LYW219" s="348"/>
      <c r="LYX219" s="348"/>
      <c r="LYY219" s="348"/>
      <c r="LYZ219" s="348"/>
      <c r="LZA219" s="348"/>
      <c r="LZB219" s="348"/>
      <c r="LZC219" s="348"/>
      <c r="LZD219" s="348"/>
      <c r="LZE219" s="348"/>
      <c r="LZF219" s="348"/>
      <c r="LZG219" s="348"/>
      <c r="LZH219" s="348"/>
      <c r="LZI219" s="348"/>
      <c r="LZJ219" s="348"/>
      <c r="LZK219" s="348"/>
      <c r="LZL219" s="348"/>
      <c r="LZM219" s="348"/>
      <c r="LZN219" s="348"/>
      <c r="LZO219" s="348"/>
      <c r="LZP219" s="348"/>
      <c r="LZQ219" s="348"/>
      <c r="LZR219" s="348"/>
      <c r="LZS219" s="348"/>
      <c r="LZT219" s="348"/>
      <c r="LZU219" s="348"/>
      <c r="LZV219" s="348"/>
      <c r="LZW219" s="348"/>
      <c r="LZX219" s="348"/>
      <c r="LZY219" s="348"/>
      <c r="LZZ219" s="348"/>
      <c r="MAA219" s="348"/>
      <c r="MAB219" s="348"/>
      <c r="MAC219" s="348"/>
      <c r="MAD219" s="348"/>
      <c r="MAE219" s="348"/>
      <c r="MAF219" s="348"/>
      <c r="MAG219" s="348"/>
      <c r="MAH219" s="348"/>
      <c r="MAI219" s="348"/>
      <c r="MAJ219" s="348"/>
      <c r="MAK219" s="348"/>
      <c r="MAL219" s="348"/>
      <c r="MAM219" s="348"/>
      <c r="MAN219" s="348"/>
      <c r="MAO219" s="348"/>
      <c r="MAP219" s="348"/>
      <c r="MAQ219" s="348"/>
      <c r="MAR219" s="348"/>
      <c r="MAS219" s="348"/>
      <c r="MAT219" s="348"/>
      <c r="MAU219" s="348"/>
      <c r="MAV219" s="348"/>
      <c r="MAW219" s="348"/>
      <c r="MAX219" s="348"/>
      <c r="MAY219" s="348"/>
      <c r="MAZ219" s="348"/>
      <c r="MBA219" s="348"/>
      <c r="MBB219" s="348"/>
      <c r="MBC219" s="348"/>
      <c r="MBD219" s="348"/>
      <c r="MBE219" s="348"/>
      <c r="MBF219" s="348"/>
      <c r="MBG219" s="348"/>
      <c r="MBH219" s="348"/>
      <c r="MBI219" s="348"/>
      <c r="MBJ219" s="348"/>
      <c r="MBK219" s="348"/>
      <c r="MBL219" s="348"/>
      <c r="MBM219" s="348"/>
      <c r="MBN219" s="348"/>
      <c r="MBO219" s="348"/>
      <c r="MBP219" s="348"/>
      <c r="MBQ219" s="348"/>
      <c r="MBR219" s="348"/>
      <c r="MBS219" s="348"/>
      <c r="MBT219" s="348"/>
      <c r="MBU219" s="348"/>
      <c r="MBV219" s="348"/>
      <c r="MBW219" s="348"/>
      <c r="MBX219" s="348"/>
      <c r="MBY219" s="348"/>
      <c r="MBZ219" s="348"/>
      <c r="MCA219" s="348"/>
      <c r="MCB219" s="348"/>
      <c r="MCC219" s="348"/>
      <c r="MCD219" s="348"/>
      <c r="MCE219" s="348"/>
      <c r="MCF219" s="348"/>
      <c r="MCG219" s="348"/>
      <c r="MCH219" s="348"/>
      <c r="MCI219" s="348"/>
      <c r="MCJ219" s="348"/>
      <c r="MCK219" s="348"/>
      <c r="MCL219" s="348"/>
      <c r="MCM219" s="348"/>
      <c r="MCN219" s="348"/>
      <c r="MCO219" s="348"/>
      <c r="MCP219" s="348"/>
      <c r="MCQ219" s="348"/>
      <c r="MCR219" s="348"/>
      <c r="MCS219" s="348"/>
      <c r="MCT219" s="348"/>
      <c r="MCU219" s="348"/>
      <c r="MCV219" s="348"/>
      <c r="MCW219" s="348"/>
      <c r="MCX219" s="348"/>
      <c r="MCY219" s="348"/>
      <c r="MCZ219" s="348"/>
      <c r="MDA219" s="348"/>
      <c r="MDB219" s="348"/>
      <c r="MDC219" s="348"/>
      <c r="MDD219" s="348"/>
      <c r="MDE219" s="348"/>
      <c r="MDF219" s="348"/>
      <c r="MDG219" s="348"/>
      <c r="MDH219" s="348"/>
      <c r="MDI219" s="348"/>
      <c r="MDJ219" s="348"/>
      <c r="MDK219" s="348"/>
      <c r="MDL219" s="348"/>
      <c r="MDM219" s="348"/>
      <c r="MDN219" s="348"/>
      <c r="MDO219" s="348"/>
      <c r="MDP219" s="348"/>
      <c r="MDQ219" s="348"/>
      <c r="MDR219" s="348"/>
      <c r="MDS219" s="348"/>
      <c r="MDT219" s="348"/>
      <c r="MDU219" s="348"/>
      <c r="MDV219" s="348"/>
      <c r="MDW219" s="348"/>
      <c r="MDX219" s="348"/>
      <c r="MDY219" s="348"/>
      <c r="MDZ219" s="348"/>
      <c r="MEA219" s="348"/>
      <c r="MEB219" s="348"/>
      <c r="MEC219" s="348"/>
      <c r="MED219" s="348"/>
      <c r="MEE219" s="348"/>
      <c r="MEF219" s="348"/>
      <c r="MEG219" s="348"/>
      <c r="MEH219" s="348"/>
      <c r="MEI219" s="348"/>
      <c r="MEJ219" s="348"/>
      <c r="MEK219" s="348"/>
      <c r="MEL219" s="348"/>
      <c r="MEM219" s="348"/>
      <c r="MEN219" s="348"/>
      <c r="MEO219" s="348"/>
      <c r="MEP219" s="348"/>
      <c r="MEQ219" s="348"/>
      <c r="MER219" s="348"/>
      <c r="MES219" s="348"/>
      <c r="MET219" s="348"/>
      <c r="MEU219" s="348"/>
      <c r="MEV219" s="348"/>
      <c r="MEW219" s="348"/>
      <c r="MEX219" s="348"/>
      <c r="MEY219" s="348"/>
      <c r="MEZ219" s="348"/>
      <c r="MFA219" s="348"/>
      <c r="MFB219" s="348"/>
      <c r="MFC219" s="348"/>
      <c r="MFD219" s="348"/>
      <c r="MFE219" s="348"/>
      <c r="MFF219" s="348"/>
      <c r="MFG219" s="348"/>
      <c r="MFH219" s="348"/>
      <c r="MFI219" s="348"/>
      <c r="MFJ219" s="348"/>
      <c r="MFK219" s="348"/>
      <c r="MFL219" s="348"/>
      <c r="MFM219" s="348"/>
      <c r="MFN219" s="348"/>
      <c r="MFO219" s="348"/>
      <c r="MFP219" s="348"/>
      <c r="MFQ219" s="348"/>
      <c r="MFR219" s="348"/>
      <c r="MFS219" s="348"/>
      <c r="MFT219" s="348"/>
      <c r="MFU219" s="348"/>
      <c r="MFV219" s="348"/>
      <c r="MFW219" s="348"/>
      <c r="MFX219" s="348"/>
      <c r="MFY219" s="348"/>
      <c r="MFZ219" s="348"/>
      <c r="MGA219" s="348"/>
      <c r="MGB219" s="348"/>
      <c r="MGC219" s="348"/>
      <c r="MGD219" s="348"/>
      <c r="MGE219" s="348"/>
      <c r="MGF219" s="348"/>
      <c r="MGG219" s="348"/>
      <c r="MGH219" s="348"/>
      <c r="MGI219" s="348"/>
      <c r="MGJ219" s="348"/>
      <c r="MGK219" s="348"/>
      <c r="MGL219" s="348"/>
      <c r="MGM219" s="348"/>
      <c r="MGN219" s="348"/>
      <c r="MGO219" s="348"/>
      <c r="MGP219" s="348"/>
      <c r="MGQ219" s="348"/>
      <c r="MGR219" s="348"/>
      <c r="MGS219" s="348"/>
      <c r="MGT219" s="348"/>
      <c r="MGU219" s="348"/>
      <c r="MGV219" s="348"/>
      <c r="MGW219" s="348"/>
      <c r="MGX219" s="348"/>
      <c r="MGY219" s="348"/>
      <c r="MGZ219" s="348"/>
      <c r="MHA219" s="348"/>
      <c r="MHB219" s="348"/>
      <c r="MHC219" s="348"/>
      <c r="MHD219" s="348"/>
      <c r="MHE219" s="348"/>
      <c r="MHF219" s="348"/>
      <c r="MHG219" s="348"/>
      <c r="MHH219" s="348"/>
      <c r="MHI219" s="348"/>
      <c r="MHJ219" s="348"/>
      <c r="MHK219" s="348"/>
      <c r="MHL219" s="348"/>
      <c r="MHM219" s="348"/>
      <c r="MHN219" s="348"/>
      <c r="MHO219" s="348"/>
      <c r="MHP219" s="348"/>
      <c r="MHQ219" s="348"/>
      <c r="MHR219" s="348"/>
      <c r="MHS219" s="348"/>
      <c r="MHT219" s="348"/>
      <c r="MHU219" s="348"/>
      <c r="MHV219" s="348"/>
      <c r="MHW219" s="348"/>
      <c r="MHX219" s="348"/>
      <c r="MHY219" s="348"/>
      <c r="MHZ219" s="348"/>
      <c r="MIA219" s="348"/>
      <c r="MIB219" s="348"/>
      <c r="MIC219" s="348"/>
      <c r="MID219" s="348"/>
      <c r="MIE219" s="348"/>
      <c r="MIF219" s="348"/>
      <c r="MIG219" s="348"/>
      <c r="MIH219" s="348"/>
      <c r="MII219" s="348"/>
      <c r="MIJ219" s="348"/>
      <c r="MIK219" s="348"/>
      <c r="MIL219" s="348"/>
      <c r="MIM219" s="348"/>
      <c r="MIN219" s="348"/>
      <c r="MIO219" s="348"/>
      <c r="MIP219" s="348"/>
      <c r="MIQ219" s="348"/>
      <c r="MIR219" s="348"/>
      <c r="MIS219" s="348"/>
      <c r="MIT219" s="348"/>
      <c r="MIU219" s="348"/>
      <c r="MIV219" s="348"/>
      <c r="MIW219" s="348"/>
      <c r="MIX219" s="348"/>
      <c r="MIY219" s="348"/>
      <c r="MIZ219" s="348"/>
      <c r="MJA219" s="348"/>
      <c r="MJB219" s="348"/>
      <c r="MJC219" s="348"/>
      <c r="MJD219" s="348"/>
      <c r="MJE219" s="348"/>
      <c r="MJF219" s="348"/>
      <c r="MJG219" s="348"/>
      <c r="MJH219" s="348"/>
      <c r="MJI219" s="348"/>
      <c r="MJJ219" s="348"/>
      <c r="MJK219" s="348"/>
      <c r="MJL219" s="348"/>
      <c r="MJM219" s="348"/>
      <c r="MJN219" s="348"/>
      <c r="MJO219" s="348"/>
      <c r="MJP219" s="348"/>
      <c r="MJQ219" s="348"/>
      <c r="MJR219" s="348"/>
      <c r="MJS219" s="348"/>
      <c r="MJT219" s="348"/>
      <c r="MJU219" s="348"/>
      <c r="MJV219" s="348"/>
      <c r="MJW219" s="348"/>
      <c r="MJX219" s="348"/>
      <c r="MJY219" s="348"/>
      <c r="MJZ219" s="348"/>
      <c r="MKA219" s="348"/>
      <c r="MKB219" s="348"/>
      <c r="MKC219" s="348"/>
      <c r="MKD219" s="348"/>
      <c r="MKE219" s="348"/>
      <c r="MKF219" s="348"/>
      <c r="MKG219" s="348"/>
      <c r="MKH219" s="348"/>
      <c r="MKI219" s="348"/>
      <c r="MKJ219" s="348"/>
      <c r="MKK219" s="348"/>
      <c r="MKL219" s="348"/>
      <c r="MKM219" s="348"/>
      <c r="MKN219" s="348"/>
      <c r="MKO219" s="348"/>
      <c r="MKP219" s="348"/>
      <c r="MKQ219" s="348"/>
      <c r="MKR219" s="348"/>
      <c r="MKS219" s="348"/>
      <c r="MKT219" s="348"/>
      <c r="MKU219" s="348"/>
      <c r="MKV219" s="348"/>
      <c r="MKW219" s="348"/>
      <c r="MKX219" s="348"/>
      <c r="MKY219" s="348"/>
      <c r="MKZ219" s="348"/>
      <c r="MLA219" s="348"/>
      <c r="MLB219" s="348"/>
      <c r="MLC219" s="348"/>
      <c r="MLD219" s="348"/>
      <c r="MLE219" s="348"/>
      <c r="MLF219" s="348"/>
      <c r="MLG219" s="348"/>
      <c r="MLH219" s="348"/>
      <c r="MLI219" s="348"/>
      <c r="MLJ219" s="348"/>
      <c r="MLK219" s="348"/>
      <c r="MLL219" s="348"/>
      <c r="MLM219" s="348"/>
      <c r="MLN219" s="348"/>
      <c r="MLO219" s="348"/>
      <c r="MLP219" s="348"/>
      <c r="MLQ219" s="348"/>
      <c r="MLR219" s="348"/>
      <c r="MLS219" s="348"/>
      <c r="MLT219" s="348"/>
      <c r="MLU219" s="348"/>
      <c r="MLV219" s="348"/>
      <c r="MLW219" s="348"/>
      <c r="MLX219" s="348"/>
      <c r="MLY219" s="348"/>
      <c r="MLZ219" s="348"/>
      <c r="MMA219" s="348"/>
      <c r="MMB219" s="348"/>
      <c r="MMC219" s="348"/>
      <c r="MMD219" s="348"/>
      <c r="MME219" s="348"/>
      <c r="MMF219" s="348"/>
      <c r="MMG219" s="348"/>
      <c r="MMH219" s="348"/>
      <c r="MMI219" s="348"/>
      <c r="MMJ219" s="348"/>
      <c r="MMK219" s="348"/>
      <c r="MML219" s="348"/>
      <c r="MMM219" s="348"/>
      <c r="MMN219" s="348"/>
      <c r="MMO219" s="348"/>
      <c r="MMP219" s="348"/>
      <c r="MMQ219" s="348"/>
      <c r="MMR219" s="348"/>
      <c r="MMS219" s="348"/>
      <c r="MMT219" s="348"/>
      <c r="MMU219" s="348"/>
      <c r="MMV219" s="348"/>
      <c r="MMW219" s="348"/>
      <c r="MMX219" s="348"/>
      <c r="MMY219" s="348"/>
      <c r="MMZ219" s="348"/>
      <c r="MNA219" s="348"/>
      <c r="MNB219" s="348"/>
      <c r="MNC219" s="348"/>
      <c r="MND219" s="348"/>
      <c r="MNE219" s="348"/>
      <c r="MNF219" s="348"/>
      <c r="MNG219" s="348"/>
      <c r="MNH219" s="348"/>
      <c r="MNI219" s="348"/>
      <c r="MNJ219" s="348"/>
      <c r="MNK219" s="348"/>
      <c r="MNL219" s="348"/>
      <c r="MNM219" s="348"/>
      <c r="MNN219" s="348"/>
      <c r="MNO219" s="348"/>
      <c r="MNP219" s="348"/>
      <c r="MNQ219" s="348"/>
      <c r="MNR219" s="348"/>
      <c r="MNS219" s="348"/>
      <c r="MNT219" s="348"/>
      <c r="MNU219" s="348"/>
      <c r="MNV219" s="348"/>
      <c r="MNW219" s="348"/>
      <c r="MNX219" s="348"/>
      <c r="MNY219" s="348"/>
      <c r="MNZ219" s="348"/>
      <c r="MOA219" s="348"/>
      <c r="MOB219" s="348"/>
      <c r="MOC219" s="348"/>
      <c r="MOD219" s="348"/>
      <c r="MOE219" s="348"/>
      <c r="MOF219" s="348"/>
      <c r="MOG219" s="348"/>
      <c r="MOH219" s="348"/>
      <c r="MOI219" s="348"/>
      <c r="MOJ219" s="348"/>
      <c r="MOK219" s="348"/>
      <c r="MOL219" s="348"/>
      <c r="MOM219" s="348"/>
      <c r="MON219" s="348"/>
      <c r="MOO219" s="348"/>
      <c r="MOP219" s="348"/>
      <c r="MOQ219" s="348"/>
      <c r="MOR219" s="348"/>
      <c r="MOS219" s="348"/>
      <c r="MOT219" s="348"/>
      <c r="MOU219" s="348"/>
      <c r="MOV219" s="348"/>
      <c r="MOW219" s="348"/>
      <c r="MOX219" s="348"/>
      <c r="MOY219" s="348"/>
      <c r="MOZ219" s="348"/>
      <c r="MPA219" s="348"/>
      <c r="MPB219" s="348"/>
      <c r="MPC219" s="348"/>
      <c r="MPD219" s="348"/>
      <c r="MPE219" s="348"/>
      <c r="MPF219" s="348"/>
      <c r="MPG219" s="348"/>
      <c r="MPH219" s="348"/>
      <c r="MPI219" s="348"/>
      <c r="MPJ219" s="348"/>
      <c r="MPK219" s="348"/>
      <c r="MPL219" s="348"/>
      <c r="MPM219" s="348"/>
      <c r="MPN219" s="348"/>
      <c r="MPO219" s="348"/>
      <c r="MPP219" s="348"/>
      <c r="MPQ219" s="348"/>
      <c r="MPR219" s="348"/>
      <c r="MPS219" s="348"/>
      <c r="MPT219" s="348"/>
      <c r="MPU219" s="348"/>
      <c r="MPV219" s="348"/>
      <c r="MPW219" s="348"/>
      <c r="MPX219" s="348"/>
      <c r="MPY219" s="348"/>
      <c r="MPZ219" s="348"/>
      <c r="MQA219" s="348"/>
      <c r="MQB219" s="348"/>
      <c r="MQC219" s="348"/>
      <c r="MQD219" s="348"/>
      <c r="MQE219" s="348"/>
      <c r="MQF219" s="348"/>
      <c r="MQG219" s="348"/>
      <c r="MQH219" s="348"/>
      <c r="MQI219" s="348"/>
      <c r="MQJ219" s="348"/>
      <c r="MQK219" s="348"/>
      <c r="MQL219" s="348"/>
      <c r="MQM219" s="348"/>
      <c r="MQN219" s="348"/>
      <c r="MQO219" s="348"/>
      <c r="MQP219" s="348"/>
      <c r="MQQ219" s="348"/>
      <c r="MQR219" s="348"/>
      <c r="MQS219" s="348"/>
      <c r="MQT219" s="348"/>
      <c r="MQU219" s="348"/>
      <c r="MQV219" s="348"/>
      <c r="MQW219" s="348"/>
      <c r="MQX219" s="348"/>
      <c r="MQY219" s="348"/>
      <c r="MQZ219" s="348"/>
      <c r="MRA219" s="348"/>
      <c r="MRB219" s="348"/>
      <c r="MRC219" s="348"/>
      <c r="MRD219" s="348"/>
      <c r="MRE219" s="348"/>
      <c r="MRF219" s="348"/>
      <c r="MRG219" s="348"/>
      <c r="MRH219" s="348"/>
      <c r="MRI219" s="348"/>
      <c r="MRJ219" s="348"/>
      <c r="MRK219" s="348"/>
      <c r="MRL219" s="348"/>
      <c r="MRM219" s="348"/>
      <c r="MRN219" s="348"/>
      <c r="MRO219" s="348"/>
      <c r="MRP219" s="348"/>
      <c r="MRQ219" s="348"/>
      <c r="MRR219" s="348"/>
      <c r="MRS219" s="348"/>
      <c r="MRT219" s="348"/>
      <c r="MRU219" s="348"/>
      <c r="MRV219" s="348"/>
      <c r="MRW219" s="348"/>
      <c r="MRX219" s="348"/>
      <c r="MRY219" s="348"/>
      <c r="MRZ219" s="348"/>
      <c r="MSA219" s="348"/>
      <c r="MSB219" s="348"/>
      <c r="MSC219" s="348"/>
      <c r="MSD219" s="348"/>
      <c r="MSE219" s="348"/>
      <c r="MSF219" s="348"/>
      <c r="MSG219" s="348"/>
      <c r="MSH219" s="348"/>
      <c r="MSI219" s="348"/>
      <c r="MSJ219" s="348"/>
      <c r="MSK219" s="348"/>
      <c r="MSL219" s="348"/>
      <c r="MSM219" s="348"/>
      <c r="MSN219" s="348"/>
      <c r="MSO219" s="348"/>
      <c r="MSP219" s="348"/>
      <c r="MSQ219" s="348"/>
      <c r="MSR219" s="348"/>
      <c r="MSS219" s="348"/>
      <c r="MST219" s="348"/>
      <c r="MSU219" s="348"/>
      <c r="MSV219" s="348"/>
      <c r="MSW219" s="348"/>
      <c r="MSX219" s="348"/>
      <c r="MSY219" s="348"/>
      <c r="MSZ219" s="348"/>
      <c r="MTA219" s="348"/>
      <c r="MTB219" s="348"/>
      <c r="MTC219" s="348"/>
      <c r="MTD219" s="348"/>
      <c r="MTE219" s="348"/>
      <c r="MTF219" s="348"/>
      <c r="MTG219" s="348"/>
      <c r="MTH219" s="348"/>
      <c r="MTI219" s="348"/>
      <c r="MTJ219" s="348"/>
      <c r="MTK219" s="348"/>
      <c r="MTL219" s="348"/>
      <c r="MTM219" s="348"/>
      <c r="MTN219" s="348"/>
      <c r="MTO219" s="348"/>
      <c r="MTP219" s="348"/>
      <c r="MTQ219" s="348"/>
      <c r="MTR219" s="348"/>
      <c r="MTS219" s="348"/>
      <c r="MTT219" s="348"/>
      <c r="MTU219" s="348"/>
      <c r="MTV219" s="348"/>
      <c r="MTW219" s="348"/>
      <c r="MTX219" s="348"/>
      <c r="MTY219" s="348"/>
      <c r="MTZ219" s="348"/>
      <c r="MUA219" s="348"/>
      <c r="MUB219" s="348"/>
      <c r="MUC219" s="348"/>
      <c r="MUD219" s="348"/>
      <c r="MUE219" s="348"/>
      <c r="MUF219" s="348"/>
      <c r="MUG219" s="348"/>
      <c r="MUH219" s="348"/>
      <c r="MUI219" s="348"/>
      <c r="MUJ219" s="348"/>
      <c r="MUK219" s="348"/>
      <c r="MUL219" s="348"/>
      <c r="MUM219" s="348"/>
      <c r="MUN219" s="348"/>
      <c r="MUO219" s="348"/>
      <c r="MUP219" s="348"/>
      <c r="MUQ219" s="348"/>
      <c r="MUR219" s="348"/>
      <c r="MUS219" s="348"/>
      <c r="MUT219" s="348"/>
      <c r="MUU219" s="348"/>
      <c r="MUV219" s="348"/>
      <c r="MUW219" s="348"/>
      <c r="MUX219" s="348"/>
      <c r="MUY219" s="348"/>
      <c r="MUZ219" s="348"/>
      <c r="MVA219" s="348"/>
      <c r="MVB219" s="348"/>
      <c r="MVC219" s="348"/>
      <c r="MVD219" s="348"/>
      <c r="MVE219" s="348"/>
      <c r="MVF219" s="348"/>
      <c r="MVG219" s="348"/>
      <c r="MVH219" s="348"/>
      <c r="MVI219" s="348"/>
      <c r="MVJ219" s="348"/>
      <c r="MVK219" s="348"/>
      <c r="MVL219" s="348"/>
      <c r="MVM219" s="348"/>
      <c r="MVN219" s="348"/>
      <c r="MVO219" s="348"/>
      <c r="MVP219" s="348"/>
      <c r="MVQ219" s="348"/>
      <c r="MVR219" s="348"/>
      <c r="MVS219" s="348"/>
      <c r="MVT219" s="348"/>
      <c r="MVU219" s="348"/>
      <c r="MVV219" s="348"/>
      <c r="MVW219" s="348"/>
      <c r="MVX219" s="348"/>
      <c r="MVY219" s="348"/>
      <c r="MVZ219" s="348"/>
      <c r="MWA219" s="348"/>
      <c r="MWB219" s="348"/>
      <c r="MWC219" s="348"/>
      <c r="MWD219" s="348"/>
      <c r="MWE219" s="348"/>
      <c r="MWF219" s="348"/>
      <c r="MWG219" s="348"/>
      <c r="MWH219" s="348"/>
      <c r="MWI219" s="348"/>
      <c r="MWJ219" s="348"/>
      <c r="MWK219" s="348"/>
      <c r="MWL219" s="348"/>
      <c r="MWM219" s="348"/>
      <c r="MWN219" s="348"/>
      <c r="MWO219" s="348"/>
      <c r="MWP219" s="348"/>
      <c r="MWQ219" s="348"/>
      <c r="MWR219" s="348"/>
      <c r="MWS219" s="348"/>
      <c r="MWT219" s="348"/>
      <c r="MWU219" s="348"/>
      <c r="MWV219" s="348"/>
      <c r="MWW219" s="348"/>
      <c r="MWX219" s="348"/>
      <c r="MWY219" s="348"/>
      <c r="MWZ219" s="348"/>
      <c r="MXA219" s="348"/>
      <c r="MXB219" s="348"/>
      <c r="MXC219" s="348"/>
      <c r="MXD219" s="348"/>
      <c r="MXE219" s="348"/>
      <c r="MXF219" s="348"/>
      <c r="MXG219" s="348"/>
      <c r="MXH219" s="348"/>
      <c r="MXI219" s="348"/>
      <c r="MXJ219" s="348"/>
      <c r="MXK219" s="348"/>
      <c r="MXL219" s="348"/>
      <c r="MXM219" s="348"/>
      <c r="MXN219" s="348"/>
      <c r="MXO219" s="348"/>
      <c r="MXP219" s="348"/>
      <c r="MXQ219" s="348"/>
      <c r="MXR219" s="348"/>
      <c r="MXS219" s="348"/>
      <c r="MXT219" s="348"/>
      <c r="MXU219" s="348"/>
      <c r="MXV219" s="348"/>
      <c r="MXW219" s="348"/>
      <c r="MXX219" s="348"/>
      <c r="MXY219" s="348"/>
      <c r="MXZ219" s="348"/>
      <c r="MYA219" s="348"/>
      <c r="MYB219" s="348"/>
      <c r="MYC219" s="348"/>
      <c r="MYD219" s="348"/>
      <c r="MYE219" s="348"/>
      <c r="MYF219" s="348"/>
      <c r="MYG219" s="348"/>
      <c r="MYH219" s="348"/>
      <c r="MYI219" s="348"/>
      <c r="MYJ219" s="348"/>
      <c r="MYK219" s="348"/>
      <c r="MYL219" s="348"/>
      <c r="MYM219" s="348"/>
      <c r="MYN219" s="348"/>
      <c r="MYO219" s="348"/>
      <c r="MYP219" s="348"/>
      <c r="MYQ219" s="348"/>
      <c r="MYR219" s="348"/>
      <c r="MYS219" s="348"/>
      <c r="MYT219" s="348"/>
      <c r="MYU219" s="348"/>
      <c r="MYV219" s="348"/>
      <c r="MYW219" s="348"/>
      <c r="MYX219" s="348"/>
      <c r="MYY219" s="348"/>
      <c r="MYZ219" s="348"/>
      <c r="MZA219" s="348"/>
      <c r="MZB219" s="348"/>
      <c r="MZC219" s="348"/>
      <c r="MZD219" s="348"/>
      <c r="MZE219" s="348"/>
      <c r="MZF219" s="348"/>
      <c r="MZG219" s="348"/>
      <c r="MZH219" s="348"/>
      <c r="MZI219" s="348"/>
      <c r="MZJ219" s="348"/>
      <c r="MZK219" s="348"/>
      <c r="MZL219" s="348"/>
      <c r="MZM219" s="348"/>
      <c r="MZN219" s="348"/>
      <c r="MZO219" s="348"/>
      <c r="MZP219" s="348"/>
      <c r="MZQ219" s="348"/>
      <c r="MZR219" s="348"/>
      <c r="MZS219" s="348"/>
      <c r="MZT219" s="348"/>
      <c r="MZU219" s="348"/>
      <c r="MZV219" s="348"/>
      <c r="MZW219" s="348"/>
      <c r="MZX219" s="348"/>
      <c r="MZY219" s="348"/>
      <c r="MZZ219" s="348"/>
      <c r="NAA219" s="348"/>
      <c r="NAB219" s="348"/>
      <c r="NAC219" s="348"/>
      <c r="NAD219" s="348"/>
      <c r="NAE219" s="348"/>
      <c r="NAF219" s="348"/>
      <c r="NAG219" s="348"/>
      <c r="NAH219" s="348"/>
      <c r="NAI219" s="348"/>
      <c r="NAJ219" s="348"/>
      <c r="NAK219" s="348"/>
      <c r="NAL219" s="348"/>
      <c r="NAM219" s="348"/>
      <c r="NAN219" s="348"/>
      <c r="NAO219" s="348"/>
      <c r="NAP219" s="348"/>
      <c r="NAQ219" s="348"/>
      <c r="NAR219" s="348"/>
      <c r="NAS219" s="348"/>
      <c r="NAT219" s="348"/>
      <c r="NAU219" s="348"/>
      <c r="NAV219" s="348"/>
      <c r="NAW219" s="348"/>
      <c r="NAX219" s="348"/>
      <c r="NAY219" s="348"/>
      <c r="NAZ219" s="348"/>
      <c r="NBA219" s="348"/>
      <c r="NBB219" s="348"/>
      <c r="NBC219" s="348"/>
      <c r="NBD219" s="348"/>
      <c r="NBE219" s="348"/>
      <c r="NBF219" s="348"/>
      <c r="NBG219" s="348"/>
      <c r="NBH219" s="348"/>
      <c r="NBI219" s="348"/>
      <c r="NBJ219" s="348"/>
      <c r="NBK219" s="348"/>
      <c r="NBL219" s="348"/>
      <c r="NBM219" s="348"/>
      <c r="NBN219" s="348"/>
      <c r="NBO219" s="348"/>
      <c r="NBP219" s="348"/>
      <c r="NBQ219" s="348"/>
      <c r="NBR219" s="348"/>
      <c r="NBS219" s="348"/>
      <c r="NBT219" s="348"/>
      <c r="NBU219" s="348"/>
      <c r="NBV219" s="348"/>
      <c r="NBW219" s="348"/>
      <c r="NBX219" s="348"/>
      <c r="NBY219" s="348"/>
      <c r="NBZ219" s="348"/>
      <c r="NCA219" s="348"/>
      <c r="NCB219" s="348"/>
      <c r="NCC219" s="348"/>
      <c r="NCD219" s="348"/>
      <c r="NCE219" s="348"/>
      <c r="NCF219" s="348"/>
      <c r="NCG219" s="348"/>
      <c r="NCH219" s="348"/>
      <c r="NCI219" s="348"/>
      <c r="NCJ219" s="348"/>
      <c r="NCK219" s="348"/>
      <c r="NCL219" s="348"/>
      <c r="NCM219" s="348"/>
      <c r="NCN219" s="348"/>
      <c r="NCO219" s="348"/>
      <c r="NCP219" s="348"/>
      <c r="NCQ219" s="348"/>
      <c r="NCR219" s="348"/>
      <c r="NCS219" s="348"/>
      <c r="NCT219" s="348"/>
      <c r="NCU219" s="348"/>
      <c r="NCV219" s="348"/>
      <c r="NCW219" s="348"/>
      <c r="NCX219" s="348"/>
      <c r="NCY219" s="348"/>
      <c r="NCZ219" s="348"/>
      <c r="NDA219" s="348"/>
      <c r="NDB219" s="348"/>
      <c r="NDC219" s="348"/>
      <c r="NDD219" s="348"/>
      <c r="NDE219" s="348"/>
      <c r="NDF219" s="348"/>
      <c r="NDG219" s="348"/>
      <c r="NDH219" s="348"/>
      <c r="NDI219" s="348"/>
      <c r="NDJ219" s="348"/>
      <c r="NDK219" s="348"/>
      <c r="NDL219" s="348"/>
      <c r="NDM219" s="348"/>
      <c r="NDN219" s="348"/>
      <c r="NDO219" s="348"/>
      <c r="NDP219" s="348"/>
      <c r="NDQ219" s="348"/>
      <c r="NDR219" s="348"/>
      <c r="NDS219" s="348"/>
      <c r="NDT219" s="348"/>
      <c r="NDU219" s="348"/>
      <c r="NDV219" s="348"/>
      <c r="NDW219" s="348"/>
      <c r="NDX219" s="348"/>
      <c r="NDY219" s="348"/>
      <c r="NDZ219" s="348"/>
      <c r="NEA219" s="348"/>
      <c r="NEB219" s="348"/>
      <c r="NEC219" s="348"/>
      <c r="NED219" s="348"/>
      <c r="NEE219" s="348"/>
      <c r="NEF219" s="348"/>
      <c r="NEG219" s="348"/>
      <c r="NEH219" s="348"/>
      <c r="NEI219" s="348"/>
      <c r="NEJ219" s="348"/>
      <c r="NEK219" s="348"/>
      <c r="NEL219" s="348"/>
      <c r="NEM219" s="348"/>
      <c r="NEN219" s="348"/>
      <c r="NEO219" s="348"/>
      <c r="NEP219" s="348"/>
      <c r="NEQ219" s="348"/>
      <c r="NER219" s="348"/>
      <c r="NES219" s="348"/>
      <c r="NET219" s="348"/>
      <c r="NEU219" s="348"/>
      <c r="NEV219" s="348"/>
      <c r="NEW219" s="348"/>
      <c r="NEX219" s="348"/>
      <c r="NEY219" s="348"/>
      <c r="NEZ219" s="348"/>
      <c r="NFA219" s="348"/>
      <c r="NFB219" s="348"/>
      <c r="NFC219" s="348"/>
      <c r="NFD219" s="348"/>
      <c r="NFE219" s="348"/>
      <c r="NFF219" s="348"/>
      <c r="NFG219" s="348"/>
      <c r="NFH219" s="348"/>
      <c r="NFI219" s="348"/>
      <c r="NFJ219" s="348"/>
      <c r="NFK219" s="348"/>
      <c r="NFL219" s="348"/>
      <c r="NFM219" s="348"/>
      <c r="NFN219" s="348"/>
      <c r="NFO219" s="348"/>
      <c r="NFP219" s="348"/>
      <c r="NFQ219" s="348"/>
      <c r="NFR219" s="348"/>
      <c r="NFS219" s="348"/>
      <c r="NFT219" s="348"/>
      <c r="NFU219" s="348"/>
      <c r="NFV219" s="348"/>
      <c r="NFW219" s="348"/>
      <c r="NFX219" s="348"/>
      <c r="NFY219" s="348"/>
      <c r="NFZ219" s="348"/>
      <c r="NGA219" s="348"/>
      <c r="NGB219" s="348"/>
      <c r="NGC219" s="348"/>
      <c r="NGD219" s="348"/>
      <c r="NGE219" s="348"/>
      <c r="NGF219" s="348"/>
      <c r="NGG219" s="348"/>
      <c r="NGH219" s="348"/>
      <c r="NGI219" s="348"/>
      <c r="NGJ219" s="348"/>
      <c r="NGK219" s="348"/>
      <c r="NGL219" s="348"/>
      <c r="NGM219" s="348"/>
      <c r="NGN219" s="348"/>
      <c r="NGO219" s="348"/>
      <c r="NGP219" s="348"/>
      <c r="NGQ219" s="348"/>
      <c r="NGR219" s="348"/>
      <c r="NGS219" s="348"/>
      <c r="NGT219" s="348"/>
      <c r="NGU219" s="348"/>
      <c r="NGV219" s="348"/>
      <c r="NGW219" s="348"/>
      <c r="NGX219" s="348"/>
      <c r="NGY219" s="348"/>
      <c r="NGZ219" s="348"/>
      <c r="NHA219" s="348"/>
      <c r="NHB219" s="348"/>
      <c r="NHC219" s="348"/>
      <c r="NHD219" s="348"/>
      <c r="NHE219" s="348"/>
      <c r="NHF219" s="348"/>
      <c r="NHG219" s="348"/>
      <c r="NHH219" s="348"/>
      <c r="NHI219" s="348"/>
      <c r="NHJ219" s="348"/>
      <c r="NHK219" s="348"/>
      <c r="NHL219" s="348"/>
      <c r="NHM219" s="348"/>
      <c r="NHN219" s="348"/>
      <c r="NHO219" s="348"/>
      <c r="NHP219" s="348"/>
      <c r="NHQ219" s="348"/>
      <c r="NHR219" s="348"/>
      <c r="NHS219" s="348"/>
      <c r="NHT219" s="348"/>
      <c r="NHU219" s="348"/>
      <c r="NHV219" s="348"/>
      <c r="NHW219" s="348"/>
      <c r="NHX219" s="348"/>
      <c r="NHY219" s="348"/>
      <c r="NHZ219" s="348"/>
      <c r="NIA219" s="348"/>
      <c r="NIB219" s="348"/>
      <c r="NIC219" s="348"/>
      <c r="NID219" s="348"/>
      <c r="NIE219" s="348"/>
      <c r="NIF219" s="348"/>
      <c r="NIG219" s="348"/>
      <c r="NIH219" s="348"/>
      <c r="NII219" s="348"/>
      <c r="NIJ219" s="348"/>
      <c r="NIK219" s="348"/>
      <c r="NIL219" s="348"/>
      <c r="NIM219" s="348"/>
      <c r="NIN219" s="348"/>
      <c r="NIO219" s="348"/>
      <c r="NIP219" s="348"/>
      <c r="NIQ219" s="348"/>
      <c r="NIR219" s="348"/>
      <c r="NIS219" s="348"/>
      <c r="NIT219" s="348"/>
      <c r="NIU219" s="348"/>
      <c r="NIV219" s="348"/>
      <c r="NIW219" s="348"/>
      <c r="NIX219" s="348"/>
      <c r="NIY219" s="348"/>
      <c r="NIZ219" s="348"/>
      <c r="NJA219" s="348"/>
      <c r="NJB219" s="348"/>
      <c r="NJC219" s="348"/>
      <c r="NJD219" s="348"/>
      <c r="NJE219" s="348"/>
      <c r="NJF219" s="348"/>
      <c r="NJG219" s="348"/>
      <c r="NJH219" s="348"/>
      <c r="NJI219" s="348"/>
      <c r="NJJ219" s="348"/>
      <c r="NJK219" s="348"/>
      <c r="NJL219" s="348"/>
      <c r="NJM219" s="348"/>
      <c r="NJN219" s="348"/>
      <c r="NJO219" s="348"/>
      <c r="NJP219" s="348"/>
      <c r="NJQ219" s="348"/>
      <c r="NJR219" s="348"/>
      <c r="NJS219" s="348"/>
      <c r="NJT219" s="348"/>
      <c r="NJU219" s="348"/>
      <c r="NJV219" s="348"/>
      <c r="NJW219" s="348"/>
      <c r="NJX219" s="348"/>
      <c r="NJY219" s="348"/>
      <c r="NJZ219" s="348"/>
      <c r="NKA219" s="348"/>
      <c r="NKB219" s="348"/>
      <c r="NKC219" s="348"/>
      <c r="NKD219" s="348"/>
      <c r="NKE219" s="348"/>
      <c r="NKF219" s="348"/>
      <c r="NKG219" s="348"/>
      <c r="NKH219" s="348"/>
      <c r="NKI219" s="348"/>
      <c r="NKJ219" s="348"/>
      <c r="NKK219" s="348"/>
      <c r="NKL219" s="348"/>
      <c r="NKM219" s="348"/>
      <c r="NKN219" s="348"/>
      <c r="NKO219" s="348"/>
      <c r="NKP219" s="348"/>
      <c r="NKQ219" s="348"/>
      <c r="NKR219" s="348"/>
      <c r="NKS219" s="348"/>
      <c r="NKT219" s="348"/>
      <c r="NKU219" s="348"/>
      <c r="NKV219" s="348"/>
      <c r="NKW219" s="348"/>
      <c r="NKX219" s="348"/>
      <c r="NKY219" s="348"/>
      <c r="NKZ219" s="348"/>
      <c r="NLA219" s="348"/>
      <c r="NLB219" s="348"/>
      <c r="NLC219" s="348"/>
      <c r="NLD219" s="348"/>
      <c r="NLE219" s="348"/>
      <c r="NLF219" s="348"/>
      <c r="NLG219" s="348"/>
      <c r="NLH219" s="348"/>
      <c r="NLI219" s="348"/>
      <c r="NLJ219" s="348"/>
      <c r="NLK219" s="348"/>
      <c r="NLL219" s="348"/>
      <c r="NLM219" s="348"/>
      <c r="NLN219" s="348"/>
      <c r="NLO219" s="348"/>
      <c r="NLP219" s="348"/>
      <c r="NLQ219" s="348"/>
      <c r="NLR219" s="348"/>
      <c r="NLS219" s="348"/>
      <c r="NLT219" s="348"/>
      <c r="NLU219" s="348"/>
      <c r="NLV219" s="348"/>
      <c r="NLW219" s="348"/>
      <c r="NLX219" s="348"/>
      <c r="NLY219" s="348"/>
      <c r="NLZ219" s="348"/>
      <c r="NMA219" s="348"/>
      <c r="NMB219" s="348"/>
      <c r="NMC219" s="348"/>
      <c r="NMD219" s="348"/>
      <c r="NME219" s="348"/>
      <c r="NMF219" s="348"/>
      <c r="NMG219" s="348"/>
      <c r="NMH219" s="348"/>
      <c r="NMI219" s="348"/>
      <c r="NMJ219" s="348"/>
      <c r="NMK219" s="348"/>
      <c r="NML219" s="348"/>
      <c r="NMM219" s="348"/>
      <c r="NMN219" s="348"/>
      <c r="NMO219" s="348"/>
      <c r="NMP219" s="348"/>
      <c r="NMQ219" s="348"/>
      <c r="NMR219" s="348"/>
      <c r="NMS219" s="348"/>
      <c r="NMT219" s="348"/>
      <c r="NMU219" s="348"/>
      <c r="NMV219" s="348"/>
      <c r="NMW219" s="348"/>
      <c r="NMX219" s="348"/>
      <c r="NMY219" s="348"/>
      <c r="NMZ219" s="348"/>
      <c r="NNA219" s="348"/>
      <c r="NNB219" s="348"/>
      <c r="NNC219" s="348"/>
      <c r="NND219" s="348"/>
      <c r="NNE219" s="348"/>
      <c r="NNF219" s="348"/>
      <c r="NNG219" s="348"/>
      <c r="NNH219" s="348"/>
      <c r="NNI219" s="348"/>
      <c r="NNJ219" s="348"/>
      <c r="NNK219" s="348"/>
      <c r="NNL219" s="348"/>
      <c r="NNM219" s="348"/>
      <c r="NNN219" s="348"/>
      <c r="NNO219" s="348"/>
      <c r="NNP219" s="348"/>
      <c r="NNQ219" s="348"/>
      <c r="NNR219" s="348"/>
      <c r="NNS219" s="348"/>
      <c r="NNT219" s="348"/>
      <c r="NNU219" s="348"/>
      <c r="NNV219" s="348"/>
      <c r="NNW219" s="348"/>
      <c r="NNX219" s="348"/>
      <c r="NNY219" s="348"/>
      <c r="NNZ219" s="348"/>
      <c r="NOA219" s="348"/>
      <c r="NOB219" s="348"/>
      <c r="NOC219" s="348"/>
      <c r="NOD219" s="348"/>
      <c r="NOE219" s="348"/>
      <c r="NOF219" s="348"/>
      <c r="NOG219" s="348"/>
      <c r="NOH219" s="348"/>
      <c r="NOI219" s="348"/>
      <c r="NOJ219" s="348"/>
      <c r="NOK219" s="348"/>
      <c r="NOL219" s="348"/>
      <c r="NOM219" s="348"/>
      <c r="NON219" s="348"/>
      <c r="NOO219" s="348"/>
      <c r="NOP219" s="348"/>
      <c r="NOQ219" s="348"/>
      <c r="NOR219" s="348"/>
      <c r="NOS219" s="348"/>
      <c r="NOT219" s="348"/>
      <c r="NOU219" s="348"/>
      <c r="NOV219" s="348"/>
      <c r="NOW219" s="348"/>
      <c r="NOX219" s="348"/>
      <c r="NOY219" s="348"/>
      <c r="NOZ219" s="348"/>
      <c r="NPA219" s="348"/>
      <c r="NPB219" s="348"/>
      <c r="NPC219" s="348"/>
      <c r="NPD219" s="348"/>
      <c r="NPE219" s="348"/>
      <c r="NPF219" s="348"/>
      <c r="NPG219" s="348"/>
      <c r="NPH219" s="348"/>
      <c r="NPI219" s="348"/>
      <c r="NPJ219" s="348"/>
      <c r="NPK219" s="348"/>
      <c r="NPL219" s="348"/>
      <c r="NPM219" s="348"/>
      <c r="NPN219" s="348"/>
      <c r="NPO219" s="348"/>
      <c r="NPP219" s="348"/>
      <c r="NPQ219" s="348"/>
      <c r="NPR219" s="348"/>
      <c r="NPS219" s="348"/>
      <c r="NPT219" s="348"/>
      <c r="NPU219" s="348"/>
      <c r="NPV219" s="348"/>
      <c r="NPW219" s="348"/>
      <c r="NPX219" s="348"/>
      <c r="NPY219" s="348"/>
      <c r="NPZ219" s="348"/>
      <c r="NQA219" s="348"/>
      <c r="NQB219" s="348"/>
      <c r="NQC219" s="348"/>
      <c r="NQD219" s="348"/>
      <c r="NQE219" s="348"/>
      <c r="NQF219" s="348"/>
      <c r="NQG219" s="348"/>
      <c r="NQH219" s="348"/>
      <c r="NQI219" s="348"/>
      <c r="NQJ219" s="348"/>
      <c r="NQK219" s="348"/>
      <c r="NQL219" s="348"/>
      <c r="NQM219" s="348"/>
      <c r="NQN219" s="348"/>
      <c r="NQO219" s="348"/>
      <c r="NQP219" s="348"/>
      <c r="NQQ219" s="348"/>
      <c r="NQR219" s="348"/>
      <c r="NQS219" s="348"/>
      <c r="NQT219" s="348"/>
      <c r="NQU219" s="348"/>
      <c r="NQV219" s="348"/>
      <c r="NQW219" s="348"/>
      <c r="NQX219" s="348"/>
      <c r="NQY219" s="348"/>
      <c r="NQZ219" s="348"/>
      <c r="NRA219" s="348"/>
      <c r="NRB219" s="348"/>
      <c r="NRC219" s="348"/>
      <c r="NRD219" s="348"/>
      <c r="NRE219" s="348"/>
      <c r="NRF219" s="348"/>
      <c r="NRG219" s="348"/>
      <c r="NRH219" s="348"/>
      <c r="NRI219" s="348"/>
      <c r="NRJ219" s="348"/>
      <c r="NRK219" s="348"/>
      <c r="NRL219" s="348"/>
      <c r="NRM219" s="348"/>
      <c r="NRN219" s="348"/>
      <c r="NRO219" s="348"/>
      <c r="NRP219" s="348"/>
      <c r="NRQ219" s="348"/>
      <c r="NRR219" s="348"/>
      <c r="NRS219" s="348"/>
      <c r="NRT219" s="348"/>
      <c r="NRU219" s="348"/>
      <c r="NRV219" s="348"/>
      <c r="NRW219" s="348"/>
      <c r="NRX219" s="348"/>
      <c r="NRY219" s="348"/>
      <c r="NRZ219" s="348"/>
      <c r="NSA219" s="348"/>
      <c r="NSB219" s="348"/>
      <c r="NSC219" s="348"/>
      <c r="NSD219" s="348"/>
      <c r="NSE219" s="348"/>
      <c r="NSF219" s="348"/>
      <c r="NSG219" s="348"/>
      <c r="NSH219" s="348"/>
      <c r="NSI219" s="348"/>
      <c r="NSJ219" s="348"/>
      <c r="NSK219" s="348"/>
      <c r="NSL219" s="348"/>
      <c r="NSM219" s="348"/>
      <c r="NSN219" s="348"/>
      <c r="NSO219" s="348"/>
      <c r="NSP219" s="348"/>
      <c r="NSQ219" s="348"/>
      <c r="NSR219" s="348"/>
      <c r="NSS219" s="348"/>
      <c r="NST219" s="348"/>
      <c r="NSU219" s="348"/>
      <c r="NSV219" s="348"/>
      <c r="NSW219" s="348"/>
      <c r="NSX219" s="348"/>
      <c r="NSY219" s="348"/>
      <c r="NSZ219" s="348"/>
      <c r="NTA219" s="348"/>
      <c r="NTB219" s="348"/>
      <c r="NTC219" s="348"/>
      <c r="NTD219" s="348"/>
      <c r="NTE219" s="348"/>
      <c r="NTF219" s="348"/>
      <c r="NTG219" s="348"/>
      <c r="NTH219" s="348"/>
      <c r="NTI219" s="348"/>
      <c r="NTJ219" s="348"/>
      <c r="NTK219" s="348"/>
      <c r="NTL219" s="348"/>
      <c r="NTM219" s="348"/>
      <c r="NTN219" s="348"/>
      <c r="NTO219" s="348"/>
      <c r="NTP219" s="348"/>
      <c r="NTQ219" s="348"/>
      <c r="NTR219" s="348"/>
      <c r="NTS219" s="348"/>
      <c r="NTT219" s="348"/>
      <c r="NTU219" s="348"/>
      <c r="NTV219" s="348"/>
      <c r="NTW219" s="348"/>
      <c r="NTX219" s="348"/>
      <c r="NTY219" s="348"/>
      <c r="NTZ219" s="348"/>
      <c r="NUA219" s="348"/>
      <c r="NUB219" s="348"/>
      <c r="NUC219" s="348"/>
      <c r="NUD219" s="348"/>
      <c r="NUE219" s="348"/>
      <c r="NUF219" s="348"/>
      <c r="NUG219" s="348"/>
      <c r="NUH219" s="348"/>
      <c r="NUI219" s="348"/>
      <c r="NUJ219" s="348"/>
      <c r="NUK219" s="348"/>
      <c r="NUL219" s="348"/>
      <c r="NUM219" s="348"/>
      <c r="NUN219" s="348"/>
      <c r="NUO219" s="348"/>
      <c r="NUP219" s="348"/>
      <c r="NUQ219" s="348"/>
      <c r="NUR219" s="348"/>
      <c r="NUS219" s="348"/>
      <c r="NUT219" s="348"/>
      <c r="NUU219" s="348"/>
      <c r="NUV219" s="348"/>
      <c r="NUW219" s="348"/>
      <c r="NUX219" s="348"/>
      <c r="NUY219" s="348"/>
      <c r="NUZ219" s="348"/>
      <c r="NVA219" s="348"/>
      <c r="NVB219" s="348"/>
      <c r="NVC219" s="348"/>
      <c r="NVD219" s="348"/>
      <c r="NVE219" s="348"/>
      <c r="NVF219" s="348"/>
      <c r="NVG219" s="348"/>
      <c r="NVH219" s="348"/>
      <c r="NVI219" s="348"/>
      <c r="NVJ219" s="348"/>
      <c r="NVK219" s="348"/>
      <c r="NVL219" s="348"/>
      <c r="NVM219" s="348"/>
      <c r="NVN219" s="348"/>
      <c r="NVO219" s="348"/>
      <c r="NVP219" s="348"/>
      <c r="NVQ219" s="348"/>
      <c r="NVR219" s="348"/>
      <c r="NVS219" s="348"/>
      <c r="NVT219" s="348"/>
      <c r="NVU219" s="348"/>
      <c r="NVV219" s="348"/>
      <c r="NVW219" s="348"/>
      <c r="NVX219" s="348"/>
      <c r="NVY219" s="348"/>
      <c r="NVZ219" s="348"/>
      <c r="NWA219" s="348"/>
      <c r="NWB219" s="348"/>
      <c r="NWC219" s="348"/>
      <c r="NWD219" s="348"/>
      <c r="NWE219" s="348"/>
      <c r="NWF219" s="348"/>
      <c r="NWG219" s="348"/>
      <c r="NWH219" s="348"/>
      <c r="NWI219" s="348"/>
      <c r="NWJ219" s="348"/>
      <c r="NWK219" s="348"/>
      <c r="NWL219" s="348"/>
      <c r="NWM219" s="348"/>
      <c r="NWN219" s="348"/>
      <c r="NWO219" s="348"/>
      <c r="NWP219" s="348"/>
      <c r="NWQ219" s="348"/>
      <c r="NWR219" s="348"/>
      <c r="NWS219" s="348"/>
      <c r="NWT219" s="348"/>
      <c r="NWU219" s="348"/>
      <c r="NWV219" s="348"/>
      <c r="NWW219" s="348"/>
      <c r="NWX219" s="348"/>
      <c r="NWY219" s="348"/>
      <c r="NWZ219" s="348"/>
      <c r="NXA219" s="348"/>
      <c r="NXB219" s="348"/>
      <c r="NXC219" s="348"/>
      <c r="NXD219" s="348"/>
      <c r="NXE219" s="348"/>
      <c r="NXF219" s="348"/>
      <c r="NXG219" s="348"/>
      <c r="NXH219" s="348"/>
      <c r="NXI219" s="348"/>
      <c r="NXJ219" s="348"/>
      <c r="NXK219" s="348"/>
      <c r="NXL219" s="348"/>
      <c r="NXM219" s="348"/>
      <c r="NXN219" s="348"/>
      <c r="NXO219" s="348"/>
      <c r="NXP219" s="348"/>
      <c r="NXQ219" s="348"/>
      <c r="NXR219" s="348"/>
      <c r="NXS219" s="348"/>
      <c r="NXT219" s="348"/>
      <c r="NXU219" s="348"/>
      <c r="NXV219" s="348"/>
      <c r="NXW219" s="348"/>
      <c r="NXX219" s="348"/>
      <c r="NXY219" s="348"/>
      <c r="NXZ219" s="348"/>
      <c r="NYA219" s="348"/>
      <c r="NYB219" s="348"/>
      <c r="NYC219" s="348"/>
      <c r="NYD219" s="348"/>
      <c r="NYE219" s="348"/>
      <c r="NYF219" s="348"/>
      <c r="NYG219" s="348"/>
      <c r="NYH219" s="348"/>
      <c r="NYI219" s="348"/>
      <c r="NYJ219" s="348"/>
      <c r="NYK219" s="348"/>
      <c r="NYL219" s="348"/>
      <c r="NYM219" s="348"/>
      <c r="NYN219" s="348"/>
      <c r="NYO219" s="348"/>
      <c r="NYP219" s="348"/>
      <c r="NYQ219" s="348"/>
      <c r="NYR219" s="348"/>
      <c r="NYS219" s="348"/>
      <c r="NYT219" s="348"/>
      <c r="NYU219" s="348"/>
      <c r="NYV219" s="348"/>
      <c r="NYW219" s="348"/>
      <c r="NYX219" s="348"/>
      <c r="NYY219" s="348"/>
      <c r="NYZ219" s="348"/>
      <c r="NZA219" s="348"/>
      <c r="NZB219" s="348"/>
      <c r="NZC219" s="348"/>
      <c r="NZD219" s="348"/>
      <c r="NZE219" s="348"/>
      <c r="NZF219" s="348"/>
      <c r="NZG219" s="348"/>
      <c r="NZH219" s="348"/>
      <c r="NZI219" s="348"/>
      <c r="NZJ219" s="348"/>
      <c r="NZK219" s="348"/>
      <c r="NZL219" s="348"/>
      <c r="NZM219" s="348"/>
      <c r="NZN219" s="348"/>
      <c r="NZO219" s="348"/>
      <c r="NZP219" s="348"/>
      <c r="NZQ219" s="348"/>
      <c r="NZR219" s="348"/>
      <c r="NZS219" s="348"/>
      <c r="NZT219" s="348"/>
      <c r="NZU219" s="348"/>
      <c r="NZV219" s="348"/>
      <c r="NZW219" s="348"/>
      <c r="NZX219" s="348"/>
      <c r="NZY219" s="348"/>
      <c r="NZZ219" s="348"/>
      <c r="OAA219" s="348"/>
      <c r="OAB219" s="348"/>
      <c r="OAC219" s="348"/>
      <c r="OAD219" s="348"/>
      <c r="OAE219" s="348"/>
      <c r="OAF219" s="348"/>
      <c r="OAG219" s="348"/>
      <c r="OAH219" s="348"/>
      <c r="OAI219" s="348"/>
      <c r="OAJ219" s="348"/>
      <c r="OAK219" s="348"/>
      <c r="OAL219" s="348"/>
      <c r="OAM219" s="348"/>
      <c r="OAN219" s="348"/>
      <c r="OAO219" s="348"/>
      <c r="OAP219" s="348"/>
      <c r="OAQ219" s="348"/>
      <c r="OAR219" s="348"/>
      <c r="OAS219" s="348"/>
      <c r="OAT219" s="348"/>
      <c r="OAU219" s="348"/>
      <c r="OAV219" s="348"/>
      <c r="OAW219" s="348"/>
      <c r="OAX219" s="348"/>
      <c r="OAY219" s="348"/>
      <c r="OAZ219" s="348"/>
      <c r="OBA219" s="348"/>
      <c r="OBB219" s="348"/>
      <c r="OBC219" s="348"/>
      <c r="OBD219" s="348"/>
      <c r="OBE219" s="348"/>
      <c r="OBF219" s="348"/>
      <c r="OBG219" s="348"/>
      <c r="OBH219" s="348"/>
      <c r="OBI219" s="348"/>
      <c r="OBJ219" s="348"/>
      <c r="OBK219" s="348"/>
      <c r="OBL219" s="348"/>
      <c r="OBM219" s="348"/>
      <c r="OBN219" s="348"/>
      <c r="OBO219" s="348"/>
      <c r="OBP219" s="348"/>
      <c r="OBQ219" s="348"/>
      <c r="OBR219" s="348"/>
      <c r="OBS219" s="348"/>
      <c r="OBT219" s="348"/>
      <c r="OBU219" s="348"/>
      <c r="OBV219" s="348"/>
      <c r="OBW219" s="348"/>
      <c r="OBX219" s="348"/>
      <c r="OBY219" s="348"/>
      <c r="OBZ219" s="348"/>
      <c r="OCA219" s="348"/>
      <c r="OCB219" s="348"/>
      <c r="OCC219" s="348"/>
      <c r="OCD219" s="348"/>
      <c r="OCE219" s="348"/>
      <c r="OCF219" s="348"/>
      <c r="OCG219" s="348"/>
      <c r="OCH219" s="348"/>
      <c r="OCI219" s="348"/>
      <c r="OCJ219" s="348"/>
      <c r="OCK219" s="348"/>
      <c r="OCL219" s="348"/>
      <c r="OCM219" s="348"/>
      <c r="OCN219" s="348"/>
      <c r="OCO219" s="348"/>
      <c r="OCP219" s="348"/>
      <c r="OCQ219" s="348"/>
      <c r="OCR219" s="348"/>
      <c r="OCS219" s="348"/>
      <c r="OCT219" s="348"/>
      <c r="OCU219" s="348"/>
      <c r="OCV219" s="348"/>
      <c r="OCW219" s="348"/>
      <c r="OCX219" s="348"/>
      <c r="OCY219" s="348"/>
      <c r="OCZ219" s="348"/>
      <c r="ODA219" s="348"/>
      <c r="ODB219" s="348"/>
      <c r="ODC219" s="348"/>
      <c r="ODD219" s="348"/>
      <c r="ODE219" s="348"/>
      <c r="ODF219" s="348"/>
      <c r="ODG219" s="348"/>
      <c r="ODH219" s="348"/>
      <c r="ODI219" s="348"/>
      <c r="ODJ219" s="348"/>
      <c r="ODK219" s="348"/>
      <c r="ODL219" s="348"/>
      <c r="ODM219" s="348"/>
      <c r="ODN219" s="348"/>
      <c r="ODO219" s="348"/>
      <c r="ODP219" s="348"/>
      <c r="ODQ219" s="348"/>
      <c r="ODR219" s="348"/>
      <c r="ODS219" s="348"/>
      <c r="ODT219" s="348"/>
      <c r="ODU219" s="348"/>
      <c r="ODV219" s="348"/>
      <c r="ODW219" s="348"/>
      <c r="ODX219" s="348"/>
      <c r="ODY219" s="348"/>
      <c r="ODZ219" s="348"/>
      <c r="OEA219" s="348"/>
      <c r="OEB219" s="348"/>
      <c r="OEC219" s="348"/>
      <c r="OED219" s="348"/>
      <c r="OEE219" s="348"/>
      <c r="OEF219" s="348"/>
      <c r="OEG219" s="348"/>
      <c r="OEH219" s="348"/>
      <c r="OEI219" s="348"/>
      <c r="OEJ219" s="348"/>
      <c r="OEK219" s="348"/>
      <c r="OEL219" s="348"/>
      <c r="OEM219" s="348"/>
      <c r="OEN219" s="348"/>
      <c r="OEO219" s="348"/>
      <c r="OEP219" s="348"/>
      <c r="OEQ219" s="348"/>
      <c r="OER219" s="348"/>
      <c r="OES219" s="348"/>
      <c r="OET219" s="348"/>
      <c r="OEU219" s="348"/>
      <c r="OEV219" s="348"/>
      <c r="OEW219" s="348"/>
      <c r="OEX219" s="348"/>
      <c r="OEY219" s="348"/>
      <c r="OEZ219" s="348"/>
      <c r="OFA219" s="348"/>
      <c r="OFB219" s="348"/>
      <c r="OFC219" s="348"/>
      <c r="OFD219" s="348"/>
      <c r="OFE219" s="348"/>
      <c r="OFF219" s="348"/>
      <c r="OFG219" s="348"/>
      <c r="OFH219" s="348"/>
      <c r="OFI219" s="348"/>
      <c r="OFJ219" s="348"/>
      <c r="OFK219" s="348"/>
      <c r="OFL219" s="348"/>
      <c r="OFM219" s="348"/>
      <c r="OFN219" s="348"/>
      <c r="OFO219" s="348"/>
      <c r="OFP219" s="348"/>
      <c r="OFQ219" s="348"/>
      <c r="OFR219" s="348"/>
      <c r="OFS219" s="348"/>
      <c r="OFT219" s="348"/>
      <c r="OFU219" s="348"/>
      <c r="OFV219" s="348"/>
      <c r="OFW219" s="348"/>
      <c r="OFX219" s="348"/>
      <c r="OFY219" s="348"/>
      <c r="OFZ219" s="348"/>
      <c r="OGA219" s="348"/>
      <c r="OGB219" s="348"/>
      <c r="OGC219" s="348"/>
      <c r="OGD219" s="348"/>
      <c r="OGE219" s="348"/>
      <c r="OGF219" s="348"/>
      <c r="OGG219" s="348"/>
      <c r="OGH219" s="348"/>
      <c r="OGI219" s="348"/>
      <c r="OGJ219" s="348"/>
      <c r="OGK219" s="348"/>
      <c r="OGL219" s="348"/>
      <c r="OGM219" s="348"/>
      <c r="OGN219" s="348"/>
      <c r="OGO219" s="348"/>
      <c r="OGP219" s="348"/>
      <c r="OGQ219" s="348"/>
      <c r="OGR219" s="348"/>
      <c r="OGS219" s="348"/>
      <c r="OGT219" s="348"/>
      <c r="OGU219" s="348"/>
      <c r="OGV219" s="348"/>
      <c r="OGW219" s="348"/>
      <c r="OGX219" s="348"/>
      <c r="OGY219" s="348"/>
      <c r="OGZ219" s="348"/>
      <c r="OHA219" s="348"/>
      <c r="OHB219" s="348"/>
      <c r="OHC219" s="348"/>
      <c r="OHD219" s="348"/>
      <c r="OHE219" s="348"/>
      <c r="OHF219" s="348"/>
      <c r="OHG219" s="348"/>
      <c r="OHH219" s="348"/>
      <c r="OHI219" s="348"/>
      <c r="OHJ219" s="348"/>
      <c r="OHK219" s="348"/>
      <c r="OHL219" s="348"/>
      <c r="OHM219" s="348"/>
      <c r="OHN219" s="348"/>
      <c r="OHO219" s="348"/>
      <c r="OHP219" s="348"/>
      <c r="OHQ219" s="348"/>
      <c r="OHR219" s="348"/>
      <c r="OHS219" s="348"/>
      <c r="OHT219" s="348"/>
      <c r="OHU219" s="348"/>
      <c r="OHV219" s="348"/>
      <c r="OHW219" s="348"/>
      <c r="OHX219" s="348"/>
      <c r="OHY219" s="348"/>
      <c r="OHZ219" s="348"/>
      <c r="OIA219" s="348"/>
      <c r="OIB219" s="348"/>
      <c r="OIC219" s="348"/>
      <c r="OID219" s="348"/>
      <c r="OIE219" s="348"/>
      <c r="OIF219" s="348"/>
      <c r="OIG219" s="348"/>
      <c r="OIH219" s="348"/>
      <c r="OII219" s="348"/>
      <c r="OIJ219" s="348"/>
      <c r="OIK219" s="348"/>
      <c r="OIL219" s="348"/>
      <c r="OIM219" s="348"/>
      <c r="OIN219" s="348"/>
      <c r="OIO219" s="348"/>
      <c r="OIP219" s="348"/>
      <c r="OIQ219" s="348"/>
      <c r="OIR219" s="348"/>
      <c r="OIS219" s="348"/>
      <c r="OIT219" s="348"/>
      <c r="OIU219" s="348"/>
      <c r="OIV219" s="348"/>
      <c r="OIW219" s="348"/>
      <c r="OIX219" s="348"/>
      <c r="OIY219" s="348"/>
      <c r="OIZ219" s="348"/>
      <c r="OJA219" s="348"/>
      <c r="OJB219" s="348"/>
      <c r="OJC219" s="348"/>
      <c r="OJD219" s="348"/>
      <c r="OJE219" s="348"/>
      <c r="OJF219" s="348"/>
      <c r="OJG219" s="348"/>
      <c r="OJH219" s="348"/>
      <c r="OJI219" s="348"/>
      <c r="OJJ219" s="348"/>
      <c r="OJK219" s="348"/>
      <c r="OJL219" s="348"/>
      <c r="OJM219" s="348"/>
      <c r="OJN219" s="348"/>
      <c r="OJO219" s="348"/>
      <c r="OJP219" s="348"/>
      <c r="OJQ219" s="348"/>
      <c r="OJR219" s="348"/>
      <c r="OJS219" s="348"/>
      <c r="OJT219" s="348"/>
      <c r="OJU219" s="348"/>
      <c r="OJV219" s="348"/>
      <c r="OJW219" s="348"/>
      <c r="OJX219" s="348"/>
      <c r="OJY219" s="348"/>
      <c r="OJZ219" s="348"/>
      <c r="OKA219" s="348"/>
      <c r="OKB219" s="348"/>
      <c r="OKC219" s="348"/>
      <c r="OKD219" s="348"/>
      <c r="OKE219" s="348"/>
      <c r="OKF219" s="348"/>
      <c r="OKG219" s="348"/>
      <c r="OKH219" s="348"/>
      <c r="OKI219" s="348"/>
      <c r="OKJ219" s="348"/>
      <c r="OKK219" s="348"/>
      <c r="OKL219" s="348"/>
      <c r="OKM219" s="348"/>
      <c r="OKN219" s="348"/>
      <c r="OKO219" s="348"/>
      <c r="OKP219" s="348"/>
      <c r="OKQ219" s="348"/>
      <c r="OKR219" s="348"/>
      <c r="OKS219" s="348"/>
      <c r="OKT219" s="348"/>
      <c r="OKU219" s="348"/>
      <c r="OKV219" s="348"/>
      <c r="OKW219" s="348"/>
      <c r="OKX219" s="348"/>
      <c r="OKY219" s="348"/>
      <c r="OKZ219" s="348"/>
      <c r="OLA219" s="348"/>
      <c r="OLB219" s="348"/>
      <c r="OLC219" s="348"/>
      <c r="OLD219" s="348"/>
      <c r="OLE219" s="348"/>
      <c r="OLF219" s="348"/>
      <c r="OLG219" s="348"/>
      <c r="OLH219" s="348"/>
      <c r="OLI219" s="348"/>
      <c r="OLJ219" s="348"/>
      <c r="OLK219" s="348"/>
      <c r="OLL219" s="348"/>
      <c r="OLM219" s="348"/>
      <c r="OLN219" s="348"/>
      <c r="OLO219" s="348"/>
      <c r="OLP219" s="348"/>
      <c r="OLQ219" s="348"/>
      <c r="OLR219" s="348"/>
      <c r="OLS219" s="348"/>
      <c r="OLT219" s="348"/>
      <c r="OLU219" s="348"/>
      <c r="OLV219" s="348"/>
      <c r="OLW219" s="348"/>
      <c r="OLX219" s="348"/>
      <c r="OLY219" s="348"/>
      <c r="OLZ219" s="348"/>
      <c r="OMA219" s="348"/>
      <c r="OMB219" s="348"/>
      <c r="OMC219" s="348"/>
      <c r="OMD219" s="348"/>
      <c r="OME219" s="348"/>
      <c r="OMF219" s="348"/>
      <c r="OMG219" s="348"/>
      <c r="OMH219" s="348"/>
      <c r="OMI219" s="348"/>
      <c r="OMJ219" s="348"/>
      <c r="OMK219" s="348"/>
      <c r="OML219" s="348"/>
      <c r="OMM219" s="348"/>
      <c r="OMN219" s="348"/>
      <c r="OMO219" s="348"/>
      <c r="OMP219" s="348"/>
      <c r="OMQ219" s="348"/>
      <c r="OMR219" s="348"/>
      <c r="OMS219" s="348"/>
      <c r="OMT219" s="348"/>
      <c r="OMU219" s="348"/>
      <c r="OMV219" s="348"/>
      <c r="OMW219" s="348"/>
      <c r="OMX219" s="348"/>
      <c r="OMY219" s="348"/>
      <c r="OMZ219" s="348"/>
      <c r="ONA219" s="348"/>
      <c r="ONB219" s="348"/>
      <c r="ONC219" s="348"/>
      <c r="OND219" s="348"/>
      <c r="ONE219" s="348"/>
      <c r="ONF219" s="348"/>
      <c r="ONG219" s="348"/>
      <c r="ONH219" s="348"/>
      <c r="ONI219" s="348"/>
      <c r="ONJ219" s="348"/>
      <c r="ONK219" s="348"/>
      <c r="ONL219" s="348"/>
      <c r="ONM219" s="348"/>
      <c r="ONN219" s="348"/>
      <c r="ONO219" s="348"/>
      <c r="ONP219" s="348"/>
      <c r="ONQ219" s="348"/>
      <c r="ONR219" s="348"/>
      <c r="ONS219" s="348"/>
      <c r="ONT219" s="348"/>
      <c r="ONU219" s="348"/>
      <c r="ONV219" s="348"/>
      <c r="ONW219" s="348"/>
      <c r="ONX219" s="348"/>
      <c r="ONY219" s="348"/>
      <c r="ONZ219" s="348"/>
      <c r="OOA219" s="348"/>
      <c r="OOB219" s="348"/>
      <c r="OOC219" s="348"/>
      <c r="OOD219" s="348"/>
      <c r="OOE219" s="348"/>
      <c r="OOF219" s="348"/>
      <c r="OOG219" s="348"/>
      <c r="OOH219" s="348"/>
      <c r="OOI219" s="348"/>
      <c r="OOJ219" s="348"/>
      <c r="OOK219" s="348"/>
      <c r="OOL219" s="348"/>
      <c r="OOM219" s="348"/>
      <c r="OON219" s="348"/>
      <c r="OOO219" s="348"/>
      <c r="OOP219" s="348"/>
      <c r="OOQ219" s="348"/>
      <c r="OOR219" s="348"/>
      <c r="OOS219" s="348"/>
      <c r="OOT219" s="348"/>
      <c r="OOU219" s="348"/>
      <c r="OOV219" s="348"/>
      <c r="OOW219" s="348"/>
      <c r="OOX219" s="348"/>
      <c r="OOY219" s="348"/>
      <c r="OOZ219" s="348"/>
      <c r="OPA219" s="348"/>
      <c r="OPB219" s="348"/>
      <c r="OPC219" s="348"/>
      <c r="OPD219" s="348"/>
      <c r="OPE219" s="348"/>
      <c r="OPF219" s="348"/>
      <c r="OPG219" s="348"/>
      <c r="OPH219" s="348"/>
      <c r="OPI219" s="348"/>
      <c r="OPJ219" s="348"/>
      <c r="OPK219" s="348"/>
      <c r="OPL219" s="348"/>
      <c r="OPM219" s="348"/>
      <c r="OPN219" s="348"/>
      <c r="OPO219" s="348"/>
      <c r="OPP219" s="348"/>
      <c r="OPQ219" s="348"/>
      <c r="OPR219" s="348"/>
      <c r="OPS219" s="348"/>
      <c r="OPT219" s="348"/>
      <c r="OPU219" s="348"/>
      <c r="OPV219" s="348"/>
      <c r="OPW219" s="348"/>
      <c r="OPX219" s="348"/>
      <c r="OPY219" s="348"/>
      <c r="OPZ219" s="348"/>
      <c r="OQA219" s="348"/>
      <c r="OQB219" s="348"/>
      <c r="OQC219" s="348"/>
      <c r="OQD219" s="348"/>
      <c r="OQE219" s="348"/>
      <c r="OQF219" s="348"/>
      <c r="OQG219" s="348"/>
      <c r="OQH219" s="348"/>
      <c r="OQI219" s="348"/>
      <c r="OQJ219" s="348"/>
      <c r="OQK219" s="348"/>
      <c r="OQL219" s="348"/>
      <c r="OQM219" s="348"/>
      <c r="OQN219" s="348"/>
      <c r="OQO219" s="348"/>
      <c r="OQP219" s="348"/>
      <c r="OQQ219" s="348"/>
      <c r="OQR219" s="348"/>
      <c r="OQS219" s="348"/>
      <c r="OQT219" s="348"/>
      <c r="OQU219" s="348"/>
      <c r="OQV219" s="348"/>
      <c r="OQW219" s="348"/>
      <c r="OQX219" s="348"/>
      <c r="OQY219" s="348"/>
      <c r="OQZ219" s="348"/>
      <c r="ORA219" s="348"/>
      <c r="ORB219" s="348"/>
      <c r="ORC219" s="348"/>
      <c r="ORD219" s="348"/>
      <c r="ORE219" s="348"/>
      <c r="ORF219" s="348"/>
      <c r="ORG219" s="348"/>
      <c r="ORH219" s="348"/>
      <c r="ORI219" s="348"/>
      <c r="ORJ219" s="348"/>
      <c r="ORK219" s="348"/>
      <c r="ORL219" s="348"/>
      <c r="ORM219" s="348"/>
      <c r="ORN219" s="348"/>
      <c r="ORO219" s="348"/>
      <c r="ORP219" s="348"/>
      <c r="ORQ219" s="348"/>
      <c r="ORR219" s="348"/>
      <c r="ORS219" s="348"/>
      <c r="ORT219" s="348"/>
      <c r="ORU219" s="348"/>
      <c r="ORV219" s="348"/>
      <c r="ORW219" s="348"/>
      <c r="ORX219" s="348"/>
      <c r="ORY219" s="348"/>
      <c r="ORZ219" s="348"/>
      <c r="OSA219" s="348"/>
      <c r="OSB219" s="348"/>
      <c r="OSC219" s="348"/>
      <c r="OSD219" s="348"/>
      <c r="OSE219" s="348"/>
      <c r="OSF219" s="348"/>
      <c r="OSG219" s="348"/>
      <c r="OSH219" s="348"/>
      <c r="OSI219" s="348"/>
      <c r="OSJ219" s="348"/>
      <c r="OSK219" s="348"/>
      <c r="OSL219" s="348"/>
      <c r="OSM219" s="348"/>
      <c r="OSN219" s="348"/>
      <c r="OSO219" s="348"/>
      <c r="OSP219" s="348"/>
      <c r="OSQ219" s="348"/>
      <c r="OSR219" s="348"/>
      <c r="OSS219" s="348"/>
      <c r="OST219" s="348"/>
      <c r="OSU219" s="348"/>
      <c r="OSV219" s="348"/>
      <c r="OSW219" s="348"/>
      <c r="OSX219" s="348"/>
      <c r="OSY219" s="348"/>
      <c r="OSZ219" s="348"/>
      <c r="OTA219" s="348"/>
      <c r="OTB219" s="348"/>
      <c r="OTC219" s="348"/>
      <c r="OTD219" s="348"/>
      <c r="OTE219" s="348"/>
      <c r="OTF219" s="348"/>
      <c r="OTG219" s="348"/>
      <c r="OTH219" s="348"/>
      <c r="OTI219" s="348"/>
      <c r="OTJ219" s="348"/>
      <c r="OTK219" s="348"/>
      <c r="OTL219" s="348"/>
      <c r="OTM219" s="348"/>
      <c r="OTN219" s="348"/>
      <c r="OTO219" s="348"/>
      <c r="OTP219" s="348"/>
      <c r="OTQ219" s="348"/>
      <c r="OTR219" s="348"/>
      <c r="OTS219" s="348"/>
      <c r="OTT219" s="348"/>
      <c r="OTU219" s="348"/>
      <c r="OTV219" s="348"/>
      <c r="OTW219" s="348"/>
      <c r="OTX219" s="348"/>
      <c r="OTY219" s="348"/>
      <c r="OTZ219" s="348"/>
      <c r="OUA219" s="348"/>
      <c r="OUB219" s="348"/>
      <c r="OUC219" s="348"/>
      <c r="OUD219" s="348"/>
      <c r="OUE219" s="348"/>
      <c r="OUF219" s="348"/>
      <c r="OUG219" s="348"/>
      <c r="OUH219" s="348"/>
      <c r="OUI219" s="348"/>
      <c r="OUJ219" s="348"/>
      <c r="OUK219" s="348"/>
      <c r="OUL219" s="348"/>
      <c r="OUM219" s="348"/>
      <c r="OUN219" s="348"/>
      <c r="OUO219" s="348"/>
      <c r="OUP219" s="348"/>
      <c r="OUQ219" s="348"/>
      <c r="OUR219" s="348"/>
      <c r="OUS219" s="348"/>
      <c r="OUT219" s="348"/>
      <c r="OUU219" s="348"/>
      <c r="OUV219" s="348"/>
      <c r="OUW219" s="348"/>
      <c r="OUX219" s="348"/>
      <c r="OUY219" s="348"/>
      <c r="OUZ219" s="348"/>
      <c r="OVA219" s="348"/>
      <c r="OVB219" s="348"/>
      <c r="OVC219" s="348"/>
      <c r="OVD219" s="348"/>
      <c r="OVE219" s="348"/>
      <c r="OVF219" s="348"/>
      <c r="OVG219" s="348"/>
      <c r="OVH219" s="348"/>
      <c r="OVI219" s="348"/>
      <c r="OVJ219" s="348"/>
      <c r="OVK219" s="348"/>
      <c r="OVL219" s="348"/>
      <c r="OVM219" s="348"/>
      <c r="OVN219" s="348"/>
      <c r="OVO219" s="348"/>
      <c r="OVP219" s="348"/>
      <c r="OVQ219" s="348"/>
      <c r="OVR219" s="348"/>
      <c r="OVS219" s="348"/>
      <c r="OVT219" s="348"/>
      <c r="OVU219" s="348"/>
      <c r="OVV219" s="348"/>
      <c r="OVW219" s="348"/>
      <c r="OVX219" s="348"/>
      <c r="OVY219" s="348"/>
      <c r="OVZ219" s="348"/>
      <c r="OWA219" s="348"/>
      <c r="OWB219" s="348"/>
      <c r="OWC219" s="348"/>
      <c r="OWD219" s="348"/>
      <c r="OWE219" s="348"/>
      <c r="OWF219" s="348"/>
      <c r="OWG219" s="348"/>
      <c r="OWH219" s="348"/>
      <c r="OWI219" s="348"/>
      <c r="OWJ219" s="348"/>
      <c r="OWK219" s="348"/>
      <c r="OWL219" s="348"/>
      <c r="OWM219" s="348"/>
      <c r="OWN219" s="348"/>
      <c r="OWO219" s="348"/>
      <c r="OWP219" s="348"/>
      <c r="OWQ219" s="348"/>
      <c r="OWR219" s="348"/>
      <c r="OWS219" s="348"/>
      <c r="OWT219" s="348"/>
      <c r="OWU219" s="348"/>
      <c r="OWV219" s="348"/>
      <c r="OWW219" s="348"/>
      <c r="OWX219" s="348"/>
      <c r="OWY219" s="348"/>
      <c r="OWZ219" s="348"/>
      <c r="OXA219" s="348"/>
      <c r="OXB219" s="348"/>
      <c r="OXC219" s="348"/>
      <c r="OXD219" s="348"/>
      <c r="OXE219" s="348"/>
      <c r="OXF219" s="348"/>
      <c r="OXG219" s="348"/>
      <c r="OXH219" s="348"/>
      <c r="OXI219" s="348"/>
      <c r="OXJ219" s="348"/>
      <c r="OXK219" s="348"/>
      <c r="OXL219" s="348"/>
      <c r="OXM219" s="348"/>
      <c r="OXN219" s="348"/>
      <c r="OXO219" s="348"/>
      <c r="OXP219" s="348"/>
      <c r="OXQ219" s="348"/>
      <c r="OXR219" s="348"/>
      <c r="OXS219" s="348"/>
      <c r="OXT219" s="348"/>
      <c r="OXU219" s="348"/>
      <c r="OXV219" s="348"/>
      <c r="OXW219" s="348"/>
      <c r="OXX219" s="348"/>
      <c r="OXY219" s="348"/>
      <c r="OXZ219" s="348"/>
      <c r="OYA219" s="348"/>
      <c r="OYB219" s="348"/>
      <c r="OYC219" s="348"/>
      <c r="OYD219" s="348"/>
      <c r="OYE219" s="348"/>
      <c r="OYF219" s="348"/>
      <c r="OYG219" s="348"/>
      <c r="OYH219" s="348"/>
      <c r="OYI219" s="348"/>
      <c r="OYJ219" s="348"/>
      <c r="OYK219" s="348"/>
      <c r="OYL219" s="348"/>
      <c r="OYM219" s="348"/>
      <c r="OYN219" s="348"/>
      <c r="OYO219" s="348"/>
      <c r="OYP219" s="348"/>
      <c r="OYQ219" s="348"/>
      <c r="OYR219" s="348"/>
      <c r="OYS219" s="348"/>
      <c r="OYT219" s="348"/>
      <c r="OYU219" s="348"/>
      <c r="OYV219" s="348"/>
      <c r="OYW219" s="348"/>
      <c r="OYX219" s="348"/>
      <c r="OYY219" s="348"/>
      <c r="OYZ219" s="348"/>
      <c r="OZA219" s="348"/>
      <c r="OZB219" s="348"/>
      <c r="OZC219" s="348"/>
      <c r="OZD219" s="348"/>
      <c r="OZE219" s="348"/>
      <c r="OZF219" s="348"/>
      <c r="OZG219" s="348"/>
      <c r="OZH219" s="348"/>
      <c r="OZI219" s="348"/>
      <c r="OZJ219" s="348"/>
      <c r="OZK219" s="348"/>
      <c r="OZL219" s="348"/>
      <c r="OZM219" s="348"/>
      <c r="OZN219" s="348"/>
      <c r="OZO219" s="348"/>
      <c r="OZP219" s="348"/>
      <c r="OZQ219" s="348"/>
      <c r="OZR219" s="348"/>
      <c r="OZS219" s="348"/>
      <c r="OZT219" s="348"/>
      <c r="OZU219" s="348"/>
      <c r="OZV219" s="348"/>
      <c r="OZW219" s="348"/>
      <c r="OZX219" s="348"/>
      <c r="OZY219" s="348"/>
      <c r="OZZ219" s="348"/>
      <c r="PAA219" s="348"/>
      <c r="PAB219" s="348"/>
      <c r="PAC219" s="348"/>
      <c r="PAD219" s="348"/>
      <c r="PAE219" s="348"/>
      <c r="PAF219" s="348"/>
      <c r="PAG219" s="348"/>
      <c r="PAH219" s="348"/>
      <c r="PAI219" s="348"/>
      <c r="PAJ219" s="348"/>
      <c r="PAK219" s="348"/>
      <c r="PAL219" s="348"/>
      <c r="PAM219" s="348"/>
      <c r="PAN219" s="348"/>
      <c r="PAO219" s="348"/>
      <c r="PAP219" s="348"/>
      <c r="PAQ219" s="348"/>
      <c r="PAR219" s="348"/>
      <c r="PAS219" s="348"/>
      <c r="PAT219" s="348"/>
      <c r="PAU219" s="348"/>
      <c r="PAV219" s="348"/>
      <c r="PAW219" s="348"/>
      <c r="PAX219" s="348"/>
      <c r="PAY219" s="348"/>
      <c r="PAZ219" s="348"/>
      <c r="PBA219" s="348"/>
      <c r="PBB219" s="348"/>
      <c r="PBC219" s="348"/>
      <c r="PBD219" s="348"/>
      <c r="PBE219" s="348"/>
      <c r="PBF219" s="348"/>
      <c r="PBG219" s="348"/>
      <c r="PBH219" s="348"/>
      <c r="PBI219" s="348"/>
      <c r="PBJ219" s="348"/>
      <c r="PBK219" s="348"/>
      <c r="PBL219" s="348"/>
      <c r="PBM219" s="348"/>
      <c r="PBN219" s="348"/>
      <c r="PBO219" s="348"/>
      <c r="PBP219" s="348"/>
      <c r="PBQ219" s="348"/>
      <c r="PBR219" s="348"/>
      <c r="PBS219" s="348"/>
      <c r="PBT219" s="348"/>
      <c r="PBU219" s="348"/>
      <c r="PBV219" s="348"/>
      <c r="PBW219" s="348"/>
      <c r="PBX219" s="348"/>
      <c r="PBY219" s="348"/>
      <c r="PBZ219" s="348"/>
      <c r="PCA219" s="348"/>
      <c r="PCB219" s="348"/>
      <c r="PCC219" s="348"/>
      <c r="PCD219" s="348"/>
      <c r="PCE219" s="348"/>
      <c r="PCF219" s="348"/>
      <c r="PCG219" s="348"/>
      <c r="PCH219" s="348"/>
      <c r="PCI219" s="348"/>
      <c r="PCJ219" s="348"/>
      <c r="PCK219" s="348"/>
      <c r="PCL219" s="348"/>
      <c r="PCM219" s="348"/>
      <c r="PCN219" s="348"/>
      <c r="PCO219" s="348"/>
      <c r="PCP219" s="348"/>
      <c r="PCQ219" s="348"/>
      <c r="PCR219" s="348"/>
      <c r="PCS219" s="348"/>
      <c r="PCT219" s="348"/>
      <c r="PCU219" s="348"/>
      <c r="PCV219" s="348"/>
      <c r="PCW219" s="348"/>
      <c r="PCX219" s="348"/>
      <c r="PCY219" s="348"/>
      <c r="PCZ219" s="348"/>
      <c r="PDA219" s="348"/>
      <c r="PDB219" s="348"/>
      <c r="PDC219" s="348"/>
      <c r="PDD219" s="348"/>
      <c r="PDE219" s="348"/>
      <c r="PDF219" s="348"/>
      <c r="PDG219" s="348"/>
      <c r="PDH219" s="348"/>
      <c r="PDI219" s="348"/>
      <c r="PDJ219" s="348"/>
      <c r="PDK219" s="348"/>
      <c r="PDL219" s="348"/>
      <c r="PDM219" s="348"/>
      <c r="PDN219" s="348"/>
      <c r="PDO219" s="348"/>
      <c r="PDP219" s="348"/>
      <c r="PDQ219" s="348"/>
      <c r="PDR219" s="348"/>
      <c r="PDS219" s="348"/>
      <c r="PDT219" s="348"/>
      <c r="PDU219" s="348"/>
      <c r="PDV219" s="348"/>
      <c r="PDW219" s="348"/>
      <c r="PDX219" s="348"/>
      <c r="PDY219" s="348"/>
      <c r="PDZ219" s="348"/>
      <c r="PEA219" s="348"/>
      <c r="PEB219" s="348"/>
      <c r="PEC219" s="348"/>
      <c r="PED219" s="348"/>
      <c r="PEE219" s="348"/>
      <c r="PEF219" s="348"/>
      <c r="PEG219" s="348"/>
      <c r="PEH219" s="348"/>
      <c r="PEI219" s="348"/>
      <c r="PEJ219" s="348"/>
      <c r="PEK219" s="348"/>
      <c r="PEL219" s="348"/>
      <c r="PEM219" s="348"/>
      <c r="PEN219" s="348"/>
      <c r="PEO219" s="348"/>
      <c r="PEP219" s="348"/>
      <c r="PEQ219" s="348"/>
      <c r="PER219" s="348"/>
      <c r="PES219" s="348"/>
      <c r="PET219" s="348"/>
      <c r="PEU219" s="348"/>
      <c r="PEV219" s="348"/>
      <c r="PEW219" s="348"/>
      <c r="PEX219" s="348"/>
      <c r="PEY219" s="348"/>
      <c r="PEZ219" s="348"/>
      <c r="PFA219" s="348"/>
      <c r="PFB219" s="348"/>
      <c r="PFC219" s="348"/>
      <c r="PFD219" s="348"/>
      <c r="PFE219" s="348"/>
      <c r="PFF219" s="348"/>
      <c r="PFG219" s="348"/>
      <c r="PFH219" s="348"/>
      <c r="PFI219" s="348"/>
      <c r="PFJ219" s="348"/>
      <c r="PFK219" s="348"/>
      <c r="PFL219" s="348"/>
      <c r="PFM219" s="348"/>
      <c r="PFN219" s="348"/>
      <c r="PFO219" s="348"/>
      <c r="PFP219" s="348"/>
      <c r="PFQ219" s="348"/>
      <c r="PFR219" s="348"/>
      <c r="PFS219" s="348"/>
      <c r="PFT219" s="348"/>
      <c r="PFU219" s="348"/>
      <c r="PFV219" s="348"/>
      <c r="PFW219" s="348"/>
      <c r="PFX219" s="348"/>
      <c r="PFY219" s="348"/>
      <c r="PFZ219" s="348"/>
      <c r="PGA219" s="348"/>
      <c r="PGB219" s="348"/>
      <c r="PGC219" s="348"/>
      <c r="PGD219" s="348"/>
      <c r="PGE219" s="348"/>
      <c r="PGF219" s="348"/>
      <c r="PGG219" s="348"/>
      <c r="PGH219" s="348"/>
      <c r="PGI219" s="348"/>
      <c r="PGJ219" s="348"/>
      <c r="PGK219" s="348"/>
      <c r="PGL219" s="348"/>
      <c r="PGM219" s="348"/>
      <c r="PGN219" s="348"/>
      <c r="PGO219" s="348"/>
      <c r="PGP219" s="348"/>
      <c r="PGQ219" s="348"/>
      <c r="PGR219" s="348"/>
      <c r="PGS219" s="348"/>
      <c r="PGT219" s="348"/>
      <c r="PGU219" s="348"/>
      <c r="PGV219" s="348"/>
      <c r="PGW219" s="348"/>
      <c r="PGX219" s="348"/>
      <c r="PGY219" s="348"/>
      <c r="PGZ219" s="348"/>
      <c r="PHA219" s="348"/>
      <c r="PHB219" s="348"/>
      <c r="PHC219" s="348"/>
      <c r="PHD219" s="348"/>
      <c r="PHE219" s="348"/>
      <c r="PHF219" s="348"/>
      <c r="PHG219" s="348"/>
      <c r="PHH219" s="348"/>
      <c r="PHI219" s="348"/>
      <c r="PHJ219" s="348"/>
      <c r="PHK219" s="348"/>
      <c r="PHL219" s="348"/>
      <c r="PHM219" s="348"/>
      <c r="PHN219" s="348"/>
      <c r="PHO219" s="348"/>
      <c r="PHP219" s="348"/>
      <c r="PHQ219" s="348"/>
      <c r="PHR219" s="348"/>
      <c r="PHS219" s="348"/>
      <c r="PHT219" s="348"/>
      <c r="PHU219" s="348"/>
      <c r="PHV219" s="348"/>
      <c r="PHW219" s="348"/>
      <c r="PHX219" s="348"/>
      <c r="PHY219" s="348"/>
      <c r="PHZ219" s="348"/>
      <c r="PIA219" s="348"/>
      <c r="PIB219" s="348"/>
      <c r="PIC219" s="348"/>
      <c r="PID219" s="348"/>
      <c r="PIE219" s="348"/>
      <c r="PIF219" s="348"/>
      <c r="PIG219" s="348"/>
      <c r="PIH219" s="348"/>
      <c r="PII219" s="348"/>
      <c r="PIJ219" s="348"/>
      <c r="PIK219" s="348"/>
      <c r="PIL219" s="348"/>
      <c r="PIM219" s="348"/>
      <c r="PIN219" s="348"/>
      <c r="PIO219" s="348"/>
      <c r="PIP219" s="348"/>
      <c r="PIQ219" s="348"/>
      <c r="PIR219" s="348"/>
      <c r="PIS219" s="348"/>
      <c r="PIT219" s="348"/>
      <c r="PIU219" s="348"/>
      <c r="PIV219" s="348"/>
      <c r="PIW219" s="348"/>
      <c r="PIX219" s="348"/>
      <c r="PIY219" s="348"/>
      <c r="PIZ219" s="348"/>
      <c r="PJA219" s="348"/>
      <c r="PJB219" s="348"/>
      <c r="PJC219" s="348"/>
      <c r="PJD219" s="348"/>
      <c r="PJE219" s="348"/>
      <c r="PJF219" s="348"/>
      <c r="PJG219" s="348"/>
      <c r="PJH219" s="348"/>
      <c r="PJI219" s="348"/>
      <c r="PJJ219" s="348"/>
      <c r="PJK219" s="348"/>
      <c r="PJL219" s="348"/>
      <c r="PJM219" s="348"/>
      <c r="PJN219" s="348"/>
      <c r="PJO219" s="348"/>
      <c r="PJP219" s="348"/>
      <c r="PJQ219" s="348"/>
      <c r="PJR219" s="348"/>
      <c r="PJS219" s="348"/>
      <c r="PJT219" s="348"/>
      <c r="PJU219" s="348"/>
      <c r="PJV219" s="348"/>
      <c r="PJW219" s="348"/>
      <c r="PJX219" s="348"/>
      <c r="PJY219" s="348"/>
      <c r="PJZ219" s="348"/>
      <c r="PKA219" s="348"/>
      <c r="PKB219" s="348"/>
      <c r="PKC219" s="348"/>
      <c r="PKD219" s="348"/>
      <c r="PKE219" s="348"/>
      <c r="PKF219" s="348"/>
      <c r="PKG219" s="348"/>
      <c r="PKH219" s="348"/>
      <c r="PKI219" s="348"/>
      <c r="PKJ219" s="348"/>
      <c r="PKK219" s="348"/>
      <c r="PKL219" s="348"/>
      <c r="PKM219" s="348"/>
      <c r="PKN219" s="348"/>
      <c r="PKO219" s="348"/>
      <c r="PKP219" s="348"/>
      <c r="PKQ219" s="348"/>
      <c r="PKR219" s="348"/>
      <c r="PKS219" s="348"/>
      <c r="PKT219" s="348"/>
      <c r="PKU219" s="348"/>
      <c r="PKV219" s="348"/>
      <c r="PKW219" s="348"/>
      <c r="PKX219" s="348"/>
      <c r="PKY219" s="348"/>
      <c r="PKZ219" s="348"/>
      <c r="PLA219" s="348"/>
      <c r="PLB219" s="348"/>
      <c r="PLC219" s="348"/>
      <c r="PLD219" s="348"/>
      <c r="PLE219" s="348"/>
      <c r="PLF219" s="348"/>
      <c r="PLG219" s="348"/>
      <c r="PLH219" s="348"/>
      <c r="PLI219" s="348"/>
      <c r="PLJ219" s="348"/>
      <c r="PLK219" s="348"/>
      <c r="PLL219" s="348"/>
      <c r="PLM219" s="348"/>
      <c r="PLN219" s="348"/>
      <c r="PLO219" s="348"/>
      <c r="PLP219" s="348"/>
      <c r="PLQ219" s="348"/>
      <c r="PLR219" s="348"/>
      <c r="PLS219" s="348"/>
      <c r="PLT219" s="348"/>
      <c r="PLU219" s="348"/>
      <c r="PLV219" s="348"/>
      <c r="PLW219" s="348"/>
      <c r="PLX219" s="348"/>
      <c r="PLY219" s="348"/>
      <c r="PLZ219" s="348"/>
      <c r="PMA219" s="348"/>
      <c r="PMB219" s="348"/>
      <c r="PMC219" s="348"/>
      <c r="PMD219" s="348"/>
      <c r="PME219" s="348"/>
      <c r="PMF219" s="348"/>
      <c r="PMG219" s="348"/>
      <c r="PMH219" s="348"/>
      <c r="PMI219" s="348"/>
      <c r="PMJ219" s="348"/>
      <c r="PMK219" s="348"/>
      <c r="PML219" s="348"/>
      <c r="PMM219" s="348"/>
      <c r="PMN219" s="348"/>
      <c r="PMO219" s="348"/>
      <c r="PMP219" s="348"/>
      <c r="PMQ219" s="348"/>
      <c r="PMR219" s="348"/>
      <c r="PMS219" s="348"/>
      <c r="PMT219" s="348"/>
      <c r="PMU219" s="348"/>
      <c r="PMV219" s="348"/>
      <c r="PMW219" s="348"/>
      <c r="PMX219" s="348"/>
      <c r="PMY219" s="348"/>
      <c r="PMZ219" s="348"/>
      <c r="PNA219" s="348"/>
      <c r="PNB219" s="348"/>
      <c r="PNC219" s="348"/>
      <c r="PND219" s="348"/>
      <c r="PNE219" s="348"/>
      <c r="PNF219" s="348"/>
      <c r="PNG219" s="348"/>
      <c r="PNH219" s="348"/>
      <c r="PNI219" s="348"/>
      <c r="PNJ219" s="348"/>
      <c r="PNK219" s="348"/>
      <c r="PNL219" s="348"/>
      <c r="PNM219" s="348"/>
      <c r="PNN219" s="348"/>
      <c r="PNO219" s="348"/>
      <c r="PNP219" s="348"/>
      <c r="PNQ219" s="348"/>
      <c r="PNR219" s="348"/>
      <c r="PNS219" s="348"/>
      <c r="PNT219" s="348"/>
      <c r="PNU219" s="348"/>
      <c r="PNV219" s="348"/>
      <c r="PNW219" s="348"/>
      <c r="PNX219" s="348"/>
      <c r="PNY219" s="348"/>
      <c r="PNZ219" s="348"/>
      <c r="POA219" s="348"/>
      <c r="POB219" s="348"/>
      <c r="POC219" s="348"/>
      <c r="POD219" s="348"/>
      <c r="POE219" s="348"/>
      <c r="POF219" s="348"/>
      <c r="POG219" s="348"/>
      <c r="POH219" s="348"/>
      <c r="POI219" s="348"/>
      <c r="POJ219" s="348"/>
      <c r="POK219" s="348"/>
      <c r="POL219" s="348"/>
      <c r="POM219" s="348"/>
      <c r="PON219" s="348"/>
      <c r="POO219" s="348"/>
      <c r="POP219" s="348"/>
      <c r="POQ219" s="348"/>
      <c r="POR219" s="348"/>
      <c r="POS219" s="348"/>
      <c r="POT219" s="348"/>
      <c r="POU219" s="348"/>
      <c r="POV219" s="348"/>
      <c r="POW219" s="348"/>
      <c r="POX219" s="348"/>
      <c r="POY219" s="348"/>
      <c r="POZ219" s="348"/>
      <c r="PPA219" s="348"/>
      <c r="PPB219" s="348"/>
      <c r="PPC219" s="348"/>
      <c r="PPD219" s="348"/>
      <c r="PPE219" s="348"/>
      <c r="PPF219" s="348"/>
      <c r="PPG219" s="348"/>
      <c r="PPH219" s="348"/>
      <c r="PPI219" s="348"/>
      <c r="PPJ219" s="348"/>
      <c r="PPK219" s="348"/>
      <c r="PPL219" s="348"/>
      <c r="PPM219" s="348"/>
      <c r="PPN219" s="348"/>
      <c r="PPO219" s="348"/>
      <c r="PPP219" s="348"/>
      <c r="PPQ219" s="348"/>
      <c r="PPR219" s="348"/>
      <c r="PPS219" s="348"/>
      <c r="PPT219" s="348"/>
      <c r="PPU219" s="348"/>
      <c r="PPV219" s="348"/>
      <c r="PPW219" s="348"/>
      <c r="PPX219" s="348"/>
      <c r="PPY219" s="348"/>
      <c r="PPZ219" s="348"/>
      <c r="PQA219" s="348"/>
      <c r="PQB219" s="348"/>
      <c r="PQC219" s="348"/>
      <c r="PQD219" s="348"/>
      <c r="PQE219" s="348"/>
      <c r="PQF219" s="348"/>
      <c r="PQG219" s="348"/>
      <c r="PQH219" s="348"/>
      <c r="PQI219" s="348"/>
      <c r="PQJ219" s="348"/>
      <c r="PQK219" s="348"/>
      <c r="PQL219" s="348"/>
      <c r="PQM219" s="348"/>
      <c r="PQN219" s="348"/>
      <c r="PQO219" s="348"/>
      <c r="PQP219" s="348"/>
      <c r="PQQ219" s="348"/>
      <c r="PQR219" s="348"/>
      <c r="PQS219" s="348"/>
      <c r="PQT219" s="348"/>
      <c r="PQU219" s="348"/>
      <c r="PQV219" s="348"/>
      <c r="PQW219" s="348"/>
      <c r="PQX219" s="348"/>
      <c r="PQY219" s="348"/>
      <c r="PQZ219" s="348"/>
      <c r="PRA219" s="348"/>
      <c r="PRB219" s="348"/>
      <c r="PRC219" s="348"/>
      <c r="PRD219" s="348"/>
      <c r="PRE219" s="348"/>
      <c r="PRF219" s="348"/>
      <c r="PRG219" s="348"/>
      <c r="PRH219" s="348"/>
      <c r="PRI219" s="348"/>
      <c r="PRJ219" s="348"/>
      <c r="PRK219" s="348"/>
      <c r="PRL219" s="348"/>
      <c r="PRM219" s="348"/>
      <c r="PRN219" s="348"/>
      <c r="PRO219" s="348"/>
      <c r="PRP219" s="348"/>
      <c r="PRQ219" s="348"/>
      <c r="PRR219" s="348"/>
      <c r="PRS219" s="348"/>
      <c r="PRT219" s="348"/>
      <c r="PRU219" s="348"/>
      <c r="PRV219" s="348"/>
      <c r="PRW219" s="348"/>
      <c r="PRX219" s="348"/>
      <c r="PRY219" s="348"/>
      <c r="PRZ219" s="348"/>
      <c r="PSA219" s="348"/>
      <c r="PSB219" s="348"/>
      <c r="PSC219" s="348"/>
      <c r="PSD219" s="348"/>
      <c r="PSE219" s="348"/>
      <c r="PSF219" s="348"/>
      <c r="PSG219" s="348"/>
      <c r="PSH219" s="348"/>
      <c r="PSI219" s="348"/>
      <c r="PSJ219" s="348"/>
      <c r="PSK219" s="348"/>
      <c r="PSL219" s="348"/>
      <c r="PSM219" s="348"/>
      <c r="PSN219" s="348"/>
      <c r="PSO219" s="348"/>
      <c r="PSP219" s="348"/>
      <c r="PSQ219" s="348"/>
      <c r="PSR219" s="348"/>
      <c r="PSS219" s="348"/>
      <c r="PST219" s="348"/>
      <c r="PSU219" s="348"/>
      <c r="PSV219" s="348"/>
      <c r="PSW219" s="348"/>
      <c r="PSX219" s="348"/>
      <c r="PSY219" s="348"/>
      <c r="PSZ219" s="348"/>
      <c r="PTA219" s="348"/>
      <c r="PTB219" s="348"/>
      <c r="PTC219" s="348"/>
      <c r="PTD219" s="348"/>
      <c r="PTE219" s="348"/>
      <c r="PTF219" s="348"/>
      <c r="PTG219" s="348"/>
      <c r="PTH219" s="348"/>
      <c r="PTI219" s="348"/>
      <c r="PTJ219" s="348"/>
      <c r="PTK219" s="348"/>
      <c r="PTL219" s="348"/>
      <c r="PTM219" s="348"/>
      <c r="PTN219" s="348"/>
      <c r="PTO219" s="348"/>
      <c r="PTP219" s="348"/>
      <c r="PTQ219" s="348"/>
      <c r="PTR219" s="348"/>
      <c r="PTS219" s="348"/>
      <c r="PTT219" s="348"/>
      <c r="PTU219" s="348"/>
      <c r="PTV219" s="348"/>
      <c r="PTW219" s="348"/>
      <c r="PTX219" s="348"/>
      <c r="PTY219" s="348"/>
      <c r="PTZ219" s="348"/>
      <c r="PUA219" s="348"/>
      <c r="PUB219" s="348"/>
      <c r="PUC219" s="348"/>
      <c r="PUD219" s="348"/>
      <c r="PUE219" s="348"/>
      <c r="PUF219" s="348"/>
      <c r="PUG219" s="348"/>
      <c r="PUH219" s="348"/>
      <c r="PUI219" s="348"/>
      <c r="PUJ219" s="348"/>
      <c r="PUK219" s="348"/>
      <c r="PUL219" s="348"/>
      <c r="PUM219" s="348"/>
      <c r="PUN219" s="348"/>
      <c r="PUO219" s="348"/>
      <c r="PUP219" s="348"/>
      <c r="PUQ219" s="348"/>
      <c r="PUR219" s="348"/>
      <c r="PUS219" s="348"/>
      <c r="PUT219" s="348"/>
      <c r="PUU219" s="348"/>
      <c r="PUV219" s="348"/>
      <c r="PUW219" s="348"/>
      <c r="PUX219" s="348"/>
      <c r="PUY219" s="348"/>
      <c r="PUZ219" s="348"/>
      <c r="PVA219" s="348"/>
      <c r="PVB219" s="348"/>
      <c r="PVC219" s="348"/>
      <c r="PVD219" s="348"/>
      <c r="PVE219" s="348"/>
      <c r="PVF219" s="348"/>
      <c r="PVG219" s="348"/>
      <c r="PVH219" s="348"/>
      <c r="PVI219" s="348"/>
      <c r="PVJ219" s="348"/>
      <c r="PVK219" s="348"/>
      <c r="PVL219" s="348"/>
      <c r="PVM219" s="348"/>
      <c r="PVN219" s="348"/>
      <c r="PVO219" s="348"/>
      <c r="PVP219" s="348"/>
      <c r="PVQ219" s="348"/>
      <c r="PVR219" s="348"/>
      <c r="PVS219" s="348"/>
      <c r="PVT219" s="348"/>
      <c r="PVU219" s="348"/>
      <c r="PVV219" s="348"/>
      <c r="PVW219" s="348"/>
      <c r="PVX219" s="348"/>
      <c r="PVY219" s="348"/>
      <c r="PVZ219" s="348"/>
      <c r="PWA219" s="348"/>
      <c r="PWB219" s="348"/>
      <c r="PWC219" s="348"/>
      <c r="PWD219" s="348"/>
      <c r="PWE219" s="348"/>
      <c r="PWF219" s="348"/>
      <c r="PWG219" s="348"/>
      <c r="PWH219" s="348"/>
      <c r="PWI219" s="348"/>
      <c r="PWJ219" s="348"/>
      <c r="PWK219" s="348"/>
      <c r="PWL219" s="348"/>
      <c r="PWM219" s="348"/>
      <c r="PWN219" s="348"/>
      <c r="PWO219" s="348"/>
      <c r="PWP219" s="348"/>
      <c r="PWQ219" s="348"/>
      <c r="PWR219" s="348"/>
      <c r="PWS219" s="348"/>
      <c r="PWT219" s="348"/>
      <c r="PWU219" s="348"/>
      <c r="PWV219" s="348"/>
      <c r="PWW219" s="348"/>
      <c r="PWX219" s="348"/>
      <c r="PWY219" s="348"/>
      <c r="PWZ219" s="348"/>
      <c r="PXA219" s="348"/>
      <c r="PXB219" s="348"/>
      <c r="PXC219" s="348"/>
      <c r="PXD219" s="348"/>
      <c r="PXE219" s="348"/>
      <c r="PXF219" s="348"/>
      <c r="PXG219" s="348"/>
      <c r="PXH219" s="348"/>
      <c r="PXI219" s="348"/>
      <c r="PXJ219" s="348"/>
      <c r="PXK219" s="348"/>
      <c r="PXL219" s="348"/>
      <c r="PXM219" s="348"/>
      <c r="PXN219" s="348"/>
      <c r="PXO219" s="348"/>
      <c r="PXP219" s="348"/>
      <c r="PXQ219" s="348"/>
      <c r="PXR219" s="348"/>
      <c r="PXS219" s="348"/>
      <c r="PXT219" s="348"/>
      <c r="PXU219" s="348"/>
      <c r="PXV219" s="348"/>
      <c r="PXW219" s="348"/>
      <c r="PXX219" s="348"/>
      <c r="PXY219" s="348"/>
      <c r="PXZ219" s="348"/>
      <c r="PYA219" s="348"/>
      <c r="PYB219" s="348"/>
      <c r="PYC219" s="348"/>
      <c r="PYD219" s="348"/>
      <c r="PYE219" s="348"/>
      <c r="PYF219" s="348"/>
      <c r="PYG219" s="348"/>
      <c r="PYH219" s="348"/>
      <c r="PYI219" s="348"/>
      <c r="PYJ219" s="348"/>
      <c r="PYK219" s="348"/>
      <c r="PYL219" s="348"/>
      <c r="PYM219" s="348"/>
      <c r="PYN219" s="348"/>
      <c r="PYO219" s="348"/>
      <c r="PYP219" s="348"/>
      <c r="PYQ219" s="348"/>
      <c r="PYR219" s="348"/>
      <c r="PYS219" s="348"/>
      <c r="PYT219" s="348"/>
      <c r="PYU219" s="348"/>
      <c r="PYV219" s="348"/>
      <c r="PYW219" s="348"/>
      <c r="PYX219" s="348"/>
      <c r="PYY219" s="348"/>
      <c r="PYZ219" s="348"/>
      <c r="PZA219" s="348"/>
      <c r="PZB219" s="348"/>
      <c r="PZC219" s="348"/>
      <c r="PZD219" s="348"/>
      <c r="PZE219" s="348"/>
      <c r="PZF219" s="348"/>
      <c r="PZG219" s="348"/>
      <c r="PZH219" s="348"/>
      <c r="PZI219" s="348"/>
      <c r="PZJ219" s="348"/>
      <c r="PZK219" s="348"/>
      <c r="PZL219" s="348"/>
      <c r="PZM219" s="348"/>
      <c r="PZN219" s="348"/>
      <c r="PZO219" s="348"/>
      <c r="PZP219" s="348"/>
      <c r="PZQ219" s="348"/>
      <c r="PZR219" s="348"/>
      <c r="PZS219" s="348"/>
      <c r="PZT219" s="348"/>
      <c r="PZU219" s="348"/>
      <c r="PZV219" s="348"/>
      <c r="PZW219" s="348"/>
      <c r="PZX219" s="348"/>
      <c r="PZY219" s="348"/>
      <c r="PZZ219" s="348"/>
      <c r="QAA219" s="348"/>
      <c r="QAB219" s="348"/>
      <c r="QAC219" s="348"/>
      <c r="QAD219" s="348"/>
      <c r="QAE219" s="348"/>
      <c r="QAF219" s="348"/>
      <c r="QAG219" s="348"/>
      <c r="QAH219" s="348"/>
      <c r="QAI219" s="348"/>
      <c r="QAJ219" s="348"/>
      <c r="QAK219" s="348"/>
      <c r="QAL219" s="348"/>
      <c r="QAM219" s="348"/>
      <c r="QAN219" s="348"/>
      <c r="QAO219" s="348"/>
      <c r="QAP219" s="348"/>
      <c r="QAQ219" s="348"/>
      <c r="QAR219" s="348"/>
      <c r="QAS219" s="348"/>
      <c r="QAT219" s="348"/>
      <c r="QAU219" s="348"/>
      <c r="QAV219" s="348"/>
      <c r="QAW219" s="348"/>
      <c r="QAX219" s="348"/>
      <c r="QAY219" s="348"/>
      <c r="QAZ219" s="348"/>
      <c r="QBA219" s="348"/>
      <c r="QBB219" s="348"/>
      <c r="QBC219" s="348"/>
      <c r="QBD219" s="348"/>
      <c r="QBE219" s="348"/>
      <c r="QBF219" s="348"/>
      <c r="QBG219" s="348"/>
      <c r="QBH219" s="348"/>
      <c r="QBI219" s="348"/>
      <c r="QBJ219" s="348"/>
      <c r="QBK219" s="348"/>
      <c r="QBL219" s="348"/>
      <c r="QBM219" s="348"/>
      <c r="QBN219" s="348"/>
      <c r="QBO219" s="348"/>
      <c r="QBP219" s="348"/>
      <c r="QBQ219" s="348"/>
      <c r="QBR219" s="348"/>
      <c r="QBS219" s="348"/>
      <c r="QBT219" s="348"/>
      <c r="QBU219" s="348"/>
      <c r="QBV219" s="348"/>
      <c r="QBW219" s="348"/>
      <c r="QBX219" s="348"/>
      <c r="QBY219" s="348"/>
      <c r="QBZ219" s="348"/>
      <c r="QCA219" s="348"/>
      <c r="QCB219" s="348"/>
      <c r="QCC219" s="348"/>
      <c r="QCD219" s="348"/>
      <c r="QCE219" s="348"/>
      <c r="QCF219" s="348"/>
      <c r="QCG219" s="348"/>
      <c r="QCH219" s="348"/>
      <c r="QCI219" s="348"/>
      <c r="QCJ219" s="348"/>
      <c r="QCK219" s="348"/>
      <c r="QCL219" s="348"/>
      <c r="QCM219" s="348"/>
      <c r="QCN219" s="348"/>
      <c r="QCO219" s="348"/>
      <c r="QCP219" s="348"/>
      <c r="QCQ219" s="348"/>
      <c r="QCR219" s="348"/>
      <c r="QCS219" s="348"/>
      <c r="QCT219" s="348"/>
      <c r="QCU219" s="348"/>
      <c r="QCV219" s="348"/>
      <c r="QCW219" s="348"/>
      <c r="QCX219" s="348"/>
      <c r="QCY219" s="348"/>
      <c r="QCZ219" s="348"/>
      <c r="QDA219" s="348"/>
      <c r="QDB219" s="348"/>
      <c r="QDC219" s="348"/>
      <c r="QDD219" s="348"/>
      <c r="QDE219" s="348"/>
      <c r="QDF219" s="348"/>
      <c r="QDG219" s="348"/>
      <c r="QDH219" s="348"/>
      <c r="QDI219" s="348"/>
      <c r="QDJ219" s="348"/>
      <c r="QDK219" s="348"/>
      <c r="QDL219" s="348"/>
      <c r="QDM219" s="348"/>
      <c r="QDN219" s="348"/>
      <c r="QDO219" s="348"/>
      <c r="QDP219" s="348"/>
      <c r="QDQ219" s="348"/>
      <c r="QDR219" s="348"/>
      <c r="QDS219" s="348"/>
      <c r="QDT219" s="348"/>
      <c r="QDU219" s="348"/>
      <c r="QDV219" s="348"/>
      <c r="QDW219" s="348"/>
      <c r="QDX219" s="348"/>
      <c r="QDY219" s="348"/>
      <c r="QDZ219" s="348"/>
      <c r="QEA219" s="348"/>
      <c r="QEB219" s="348"/>
      <c r="QEC219" s="348"/>
      <c r="QED219" s="348"/>
      <c r="QEE219" s="348"/>
      <c r="QEF219" s="348"/>
      <c r="QEG219" s="348"/>
      <c r="QEH219" s="348"/>
      <c r="QEI219" s="348"/>
      <c r="QEJ219" s="348"/>
      <c r="QEK219" s="348"/>
      <c r="QEL219" s="348"/>
      <c r="QEM219" s="348"/>
      <c r="QEN219" s="348"/>
      <c r="QEO219" s="348"/>
      <c r="QEP219" s="348"/>
      <c r="QEQ219" s="348"/>
      <c r="QER219" s="348"/>
      <c r="QES219" s="348"/>
      <c r="QET219" s="348"/>
      <c r="QEU219" s="348"/>
      <c r="QEV219" s="348"/>
      <c r="QEW219" s="348"/>
      <c r="QEX219" s="348"/>
      <c r="QEY219" s="348"/>
      <c r="QEZ219" s="348"/>
      <c r="QFA219" s="348"/>
      <c r="QFB219" s="348"/>
      <c r="QFC219" s="348"/>
      <c r="QFD219" s="348"/>
      <c r="QFE219" s="348"/>
      <c r="QFF219" s="348"/>
      <c r="QFG219" s="348"/>
      <c r="QFH219" s="348"/>
      <c r="QFI219" s="348"/>
      <c r="QFJ219" s="348"/>
      <c r="QFK219" s="348"/>
      <c r="QFL219" s="348"/>
      <c r="QFM219" s="348"/>
      <c r="QFN219" s="348"/>
      <c r="QFO219" s="348"/>
      <c r="QFP219" s="348"/>
      <c r="QFQ219" s="348"/>
      <c r="QFR219" s="348"/>
      <c r="QFS219" s="348"/>
      <c r="QFT219" s="348"/>
      <c r="QFU219" s="348"/>
      <c r="QFV219" s="348"/>
      <c r="QFW219" s="348"/>
      <c r="QFX219" s="348"/>
      <c r="QFY219" s="348"/>
      <c r="QFZ219" s="348"/>
      <c r="QGA219" s="348"/>
      <c r="QGB219" s="348"/>
      <c r="QGC219" s="348"/>
      <c r="QGD219" s="348"/>
      <c r="QGE219" s="348"/>
      <c r="QGF219" s="348"/>
      <c r="QGG219" s="348"/>
      <c r="QGH219" s="348"/>
      <c r="QGI219" s="348"/>
      <c r="QGJ219" s="348"/>
      <c r="QGK219" s="348"/>
      <c r="QGL219" s="348"/>
      <c r="QGM219" s="348"/>
      <c r="QGN219" s="348"/>
      <c r="QGO219" s="348"/>
      <c r="QGP219" s="348"/>
      <c r="QGQ219" s="348"/>
      <c r="QGR219" s="348"/>
      <c r="QGS219" s="348"/>
      <c r="QGT219" s="348"/>
      <c r="QGU219" s="348"/>
      <c r="QGV219" s="348"/>
      <c r="QGW219" s="348"/>
      <c r="QGX219" s="348"/>
      <c r="QGY219" s="348"/>
      <c r="QGZ219" s="348"/>
      <c r="QHA219" s="348"/>
      <c r="QHB219" s="348"/>
      <c r="QHC219" s="348"/>
      <c r="QHD219" s="348"/>
      <c r="QHE219" s="348"/>
      <c r="QHF219" s="348"/>
      <c r="QHG219" s="348"/>
      <c r="QHH219" s="348"/>
      <c r="QHI219" s="348"/>
      <c r="QHJ219" s="348"/>
      <c r="QHK219" s="348"/>
      <c r="QHL219" s="348"/>
      <c r="QHM219" s="348"/>
      <c r="QHN219" s="348"/>
      <c r="QHO219" s="348"/>
      <c r="QHP219" s="348"/>
      <c r="QHQ219" s="348"/>
      <c r="QHR219" s="348"/>
      <c r="QHS219" s="348"/>
      <c r="QHT219" s="348"/>
      <c r="QHU219" s="348"/>
      <c r="QHV219" s="348"/>
      <c r="QHW219" s="348"/>
      <c r="QHX219" s="348"/>
      <c r="QHY219" s="348"/>
      <c r="QHZ219" s="348"/>
      <c r="QIA219" s="348"/>
      <c r="QIB219" s="348"/>
      <c r="QIC219" s="348"/>
      <c r="QID219" s="348"/>
      <c r="QIE219" s="348"/>
      <c r="QIF219" s="348"/>
      <c r="QIG219" s="348"/>
      <c r="QIH219" s="348"/>
      <c r="QII219" s="348"/>
      <c r="QIJ219" s="348"/>
      <c r="QIK219" s="348"/>
      <c r="QIL219" s="348"/>
      <c r="QIM219" s="348"/>
      <c r="QIN219" s="348"/>
      <c r="QIO219" s="348"/>
      <c r="QIP219" s="348"/>
      <c r="QIQ219" s="348"/>
      <c r="QIR219" s="348"/>
      <c r="QIS219" s="348"/>
      <c r="QIT219" s="348"/>
      <c r="QIU219" s="348"/>
      <c r="QIV219" s="348"/>
      <c r="QIW219" s="348"/>
      <c r="QIX219" s="348"/>
      <c r="QIY219" s="348"/>
      <c r="QIZ219" s="348"/>
      <c r="QJA219" s="348"/>
      <c r="QJB219" s="348"/>
      <c r="QJC219" s="348"/>
      <c r="QJD219" s="348"/>
      <c r="QJE219" s="348"/>
      <c r="QJF219" s="348"/>
      <c r="QJG219" s="348"/>
      <c r="QJH219" s="348"/>
      <c r="QJI219" s="348"/>
      <c r="QJJ219" s="348"/>
      <c r="QJK219" s="348"/>
      <c r="QJL219" s="348"/>
      <c r="QJM219" s="348"/>
      <c r="QJN219" s="348"/>
      <c r="QJO219" s="348"/>
      <c r="QJP219" s="348"/>
      <c r="QJQ219" s="348"/>
      <c r="QJR219" s="348"/>
      <c r="QJS219" s="348"/>
      <c r="QJT219" s="348"/>
      <c r="QJU219" s="348"/>
      <c r="QJV219" s="348"/>
      <c r="QJW219" s="348"/>
      <c r="QJX219" s="348"/>
      <c r="QJY219" s="348"/>
      <c r="QJZ219" s="348"/>
      <c r="QKA219" s="348"/>
      <c r="QKB219" s="348"/>
      <c r="QKC219" s="348"/>
      <c r="QKD219" s="348"/>
      <c r="QKE219" s="348"/>
      <c r="QKF219" s="348"/>
      <c r="QKG219" s="348"/>
      <c r="QKH219" s="348"/>
      <c r="QKI219" s="348"/>
      <c r="QKJ219" s="348"/>
      <c r="QKK219" s="348"/>
      <c r="QKL219" s="348"/>
      <c r="QKM219" s="348"/>
      <c r="QKN219" s="348"/>
      <c r="QKO219" s="348"/>
      <c r="QKP219" s="348"/>
      <c r="QKQ219" s="348"/>
      <c r="QKR219" s="348"/>
      <c r="QKS219" s="348"/>
      <c r="QKT219" s="348"/>
      <c r="QKU219" s="348"/>
      <c r="QKV219" s="348"/>
      <c r="QKW219" s="348"/>
      <c r="QKX219" s="348"/>
      <c r="QKY219" s="348"/>
      <c r="QKZ219" s="348"/>
      <c r="QLA219" s="348"/>
      <c r="QLB219" s="348"/>
      <c r="QLC219" s="348"/>
      <c r="QLD219" s="348"/>
      <c r="QLE219" s="348"/>
      <c r="QLF219" s="348"/>
      <c r="QLG219" s="348"/>
      <c r="QLH219" s="348"/>
      <c r="QLI219" s="348"/>
      <c r="QLJ219" s="348"/>
      <c r="QLK219" s="348"/>
      <c r="QLL219" s="348"/>
      <c r="QLM219" s="348"/>
      <c r="QLN219" s="348"/>
      <c r="QLO219" s="348"/>
      <c r="QLP219" s="348"/>
      <c r="QLQ219" s="348"/>
      <c r="QLR219" s="348"/>
      <c r="QLS219" s="348"/>
      <c r="QLT219" s="348"/>
      <c r="QLU219" s="348"/>
      <c r="QLV219" s="348"/>
      <c r="QLW219" s="348"/>
      <c r="QLX219" s="348"/>
      <c r="QLY219" s="348"/>
      <c r="QLZ219" s="348"/>
      <c r="QMA219" s="348"/>
      <c r="QMB219" s="348"/>
      <c r="QMC219" s="348"/>
      <c r="QMD219" s="348"/>
      <c r="QME219" s="348"/>
      <c r="QMF219" s="348"/>
      <c r="QMG219" s="348"/>
      <c r="QMH219" s="348"/>
      <c r="QMI219" s="348"/>
      <c r="QMJ219" s="348"/>
      <c r="QMK219" s="348"/>
      <c r="QML219" s="348"/>
      <c r="QMM219" s="348"/>
      <c r="QMN219" s="348"/>
      <c r="QMO219" s="348"/>
      <c r="QMP219" s="348"/>
      <c r="QMQ219" s="348"/>
      <c r="QMR219" s="348"/>
      <c r="QMS219" s="348"/>
      <c r="QMT219" s="348"/>
      <c r="QMU219" s="348"/>
      <c r="QMV219" s="348"/>
      <c r="QMW219" s="348"/>
      <c r="QMX219" s="348"/>
      <c r="QMY219" s="348"/>
      <c r="QMZ219" s="348"/>
      <c r="QNA219" s="348"/>
      <c r="QNB219" s="348"/>
      <c r="QNC219" s="348"/>
      <c r="QND219" s="348"/>
      <c r="QNE219" s="348"/>
      <c r="QNF219" s="348"/>
      <c r="QNG219" s="348"/>
      <c r="QNH219" s="348"/>
      <c r="QNI219" s="348"/>
      <c r="QNJ219" s="348"/>
      <c r="QNK219" s="348"/>
      <c r="QNL219" s="348"/>
      <c r="QNM219" s="348"/>
      <c r="QNN219" s="348"/>
      <c r="QNO219" s="348"/>
      <c r="QNP219" s="348"/>
      <c r="QNQ219" s="348"/>
      <c r="QNR219" s="348"/>
      <c r="QNS219" s="348"/>
      <c r="QNT219" s="348"/>
      <c r="QNU219" s="348"/>
      <c r="QNV219" s="348"/>
      <c r="QNW219" s="348"/>
      <c r="QNX219" s="348"/>
      <c r="QNY219" s="348"/>
      <c r="QNZ219" s="348"/>
      <c r="QOA219" s="348"/>
      <c r="QOB219" s="348"/>
      <c r="QOC219" s="348"/>
      <c r="QOD219" s="348"/>
      <c r="QOE219" s="348"/>
      <c r="QOF219" s="348"/>
      <c r="QOG219" s="348"/>
      <c r="QOH219" s="348"/>
      <c r="QOI219" s="348"/>
      <c r="QOJ219" s="348"/>
      <c r="QOK219" s="348"/>
      <c r="QOL219" s="348"/>
      <c r="QOM219" s="348"/>
      <c r="QON219" s="348"/>
      <c r="QOO219" s="348"/>
      <c r="QOP219" s="348"/>
      <c r="QOQ219" s="348"/>
      <c r="QOR219" s="348"/>
      <c r="QOS219" s="348"/>
      <c r="QOT219" s="348"/>
      <c r="QOU219" s="348"/>
      <c r="QOV219" s="348"/>
      <c r="QOW219" s="348"/>
      <c r="QOX219" s="348"/>
      <c r="QOY219" s="348"/>
      <c r="QOZ219" s="348"/>
      <c r="QPA219" s="348"/>
      <c r="QPB219" s="348"/>
      <c r="QPC219" s="348"/>
      <c r="QPD219" s="348"/>
      <c r="QPE219" s="348"/>
      <c r="QPF219" s="348"/>
      <c r="QPG219" s="348"/>
      <c r="QPH219" s="348"/>
      <c r="QPI219" s="348"/>
      <c r="QPJ219" s="348"/>
      <c r="QPK219" s="348"/>
      <c r="QPL219" s="348"/>
      <c r="QPM219" s="348"/>
      <c r="QPN219" s="348"/>
      <c r="QPO219" s="348"/>
      <c r="QPP219" s="348"/>
      <c r="QPQ219" s="348"/>
      <c r="QPR219" s="348"/>
      <c r="QPS219" s="348"/>
      <c r="QPT219" s="348"/>
      <c r="QPU219" s="348"/>
      <c r="QPV219" s="348"/>
      <c r="QPW219" s="348"/>
      <c r="QPX219" s="348"/>
      <c r="QPY219" s="348"/>
      <c r="QPZ219" s="348"/>
      <c r="QQA219" s="348"/>
      <c r="QQB219" s="348"/>
      <c r="QQC219" s="348"/>
      <c r="QQD219" s="348"/>
      <c r="QQE219" s="348"/>
      <c r="QQF219" s="348"/>
      <c r="QQG219" s="348"/>
      <c r="QQH219" s="348"/>
      <c r="QQI219" s="348"/>
      <c r="QQJ219" s="348"/>
      <c r="QQK219" s="348"/>
      <c r="QQL219" s="348"/>
      <c r="QQM219" s="348"/>
      <c r="QQN219" s="348"/>
      <c r="QQO219" s="348"/>
      <c r="QQP219" s="348"/>
      <c r="QQQ219" s="348"/>
      <c r="QQR219" s="348"/>
      <c r="QQS219" s="348"/>
      <c r="QQT219" s="348"/>
      <c r="QQU219" s="348"/>
      <c r="QQV219" s="348"/>
      <c r="QQW219" s="348"/>
      <c r="QQX219" s="348"/>
      <c r="QQY219" s="348"/>
      <c r="QQZ219" s="348"/>
      <c r="QRA219" s="348"/>
      <c r="QRB219" s="348"/>
      <c r="QRC219" s="348"/>
      <c r="QRD219" s="348"/>
      <c r="QRE219" s="348"/>
      <c r="QRF219" s="348"/>
      <c r="QRG219" s="348"/>
      <c r="QRH219" s="348"/>
      <c r="QRI219" s="348"/>
      <c r="QRJ219" s="348"/>
      <c r="QRK219" s="348"/>
      <c r="QRL219" s="348"/>
      <c r="QRM219" s="348"/>
      <c r="QRN219" s="348"/>
      <c r="QRO219" s="348"/>
      <c r="QRP219" s="348"/>
      <c r="QRQ219" s="348"/>
      <c r="QRR219" s="348"/>
      <c r="QRS219" s="348"/>
      <c r="QRT219" s="348"/>
      <c r="QRU219" s="348"/>
      <c r="QRV219" s="348"/>
      <c r="QRW219" s="348"/>
      <c r="QRX219" s="348"/>
      <c r="QRY219" s="348"/>
      <c r="QRZ219" s="348"/>
      <c r="QSA219" s="348"/>
      <c r="QSB219" s="348"/>
      <c r="QSC219" s="348"/>
      <c r="QSD219" s="348"/>
      <c r="QSE219" s="348"/>
      <c r="QSF219" s="348"/>
      <c r="QSG219" s="348"/>
      <c r="QSH219" s="348"/>
      <c r="QSI219" s="348"/>
      <c r="QSJ219" s="348"/>
      <c r="QSK219" s="348"/>
      <c r="QSL219" s="348"/>
      <c r="QSM219" s="348"/>
      <c r="QSN219" s="348"/>
      <c r="QSO219" s="348"/>
      <c r="QSP219" s="348"/>
      <c r="QSQ219" s="348"/>
      <c r="QSR219" s="348"/>
      <c r="QSS219" s="348"/>
      <c r="QST219" s="348"/>
      <c r="QSU219" s="348"/>
      <c r="QSV219" s="348"/>
      <c r="QSW219" s="348"/>
      <c r="QSX219" s="348"/>
      <c r="QSY219" s="348"/>
      <c r="QSZ219" s="348"/>
      <c r="QTA219" s="348"/>
      <c r="QTB219" s="348"/>
      <c r="QTC219" s="348"/>
      <c r="QTD219" s="348"/>
      <c r="QTE219" s="348"/>
      <c r="QTF219" s="348"/>
      <c r="QTG219" s="348"/>
      <c r="QTH219" s="348"/>
      <c r="QTI219" s="348"/>
      <c r="QTJ219" s="348"/>
      <c r="QTK219" s="348"/>
      <c r="QTL219" s="348"/>
      <c r="QTM219" s="348"/>
      <c r="QTN219" s="348"/>
      <c r="QTO219" s="348"/>
      <c r="QTP219" s="348"/>
      <c r="QTQ219" s="348"/>
      <c r="QTR219" s="348"/>
      <c r="QTS219" s="348"/>
      <c r="QTT219" s="348"/>
      <c r="QTU219" s="348"/>
      <c r="QTV219" s="348"/>
      <c r="QTW219" s="348"/>
      <c r="QTX219" s="348"/>
      <c r="QTY219" s="348"/>
      <c r="QTZ219" s="348"/>
      <c r="QUA219" s="348"/>
      <c r="QUB219" s="348"/>
      <c r="QUC219" s="348"/>
      <c r="QUD219" s="348"/>
      <c r="QUE219" s="348"/>
      <c r="QUF219" s="348"/>
      <c r="QUG219" s="348"/>
      <c r="QUH219" s="348"/>
      <c r="QUI219" s="348"/>
      <c r="QUJ219" s="348"/>
      <c r="QUK219" s="348"/>
      <c r="QUL219" s="348"/>
      <c r="QUM219" s="348"/>
      <c r="QUN219" s="348"/>
      <c r="QUO219" s="348"/>
      <c r="QUP219" s="348"/>
      <c r="QUQ219" s="348"/>
      <c r="QUR219" s="348"/>
      <c r="QUS219" s="348"/>
      <c r="QUT219" s="348"/>
      <c r="QUU219" s="348"/>
      <c r="QUV219" s="348"/>
      <c r="QUW219" s="348"/>
      <c r="QUX219" s="348"/>
      <c r="QUY219" s="348"/>
      <c r="QUZ219" s="348"/>
      <c r="QVA219" s="348"/>
      <c r="QVB219" s="348"/>
      <c r="QVC219" s="348"/>
      <c r="QVD219" s="348"/>
      <c r="QVE219" s="348"/>
      <c r="QVF219" s="348"/>
      <c r="QVG219" s="348"/>
      <c r="QVH219" s="348"/>
      <c r="QVI219" s="348"/>
      <c r="QVJ219" s="348"/>
      <c r="QVK219" s="348"/>
      <c r="QVL219" s="348"/>
      <c r="QVM219" s="348"/>
      <c r="QVN219" s="348"/>
      <c r="QVO219" s="348"/>
      <c r="QVP219" s="348"/>
      <c r="QVQ219" s="348"/>
      <c r="QVR219" s="348"/>
      <c r="QVS219" s="348"/>
      <c r="QVT219" s="348"/>
      <c r="QVU219" s="348"/>
      <c r="QVV219" s="348"/>
      <c r="QVW219" s="348"/>
      <c r="QVX219" s="348"/>
      <c r="QVY219" s="348"/>
      <c r="QVZ219" s="348"/>
      <c r="QWA219" s="348"/>
      <c r="QWB219" s="348"/>
      <c r="QWC219" s="348"/>
      <c r="QWD219" s="348"/>
      <c r="QWE219" s="348"/>
      <c r="QWF219" s="348"/>
      <c r="QWG219" s="348"/>
      <c r="QWH219" s="348"/>
      <c r="QWI219" s="348"/>
      <c r="QWJ219" s="348"/>
      <c r="QWK219" s="348"/>
      <c r="QWL219" s="348"/>
      <c r="QWM219" s="348"/>
      <c r="QWN219" s="348"/>
      <c r="QWO219" s="348"/>
      <c r="QWP219" s="348"/>
      <c r="QWQ219" s="348"/>
      <c r="QWR219" s="348"/>
      <c r="QWS219" s="348"/>
      <c r="QWT219" s="348"/>
      <c r="QWU219" s="348"/>
      <c r="QWV219" s="348"/>
      <c r="QWW219" s="348"/>
      <c r="QWX219" s="348"/>
      <c r="QWY219" s="348"/>
      <c r="QWZ219" s="348"/>
      <c r="QXA219" s="348"/>
      <c r="QXB219" s="348"/>
      <c r="QXC219" s="348"/>
      <c r="QXD219" s="348"/>
      <c r="QXE219" s="348"/>
      <c r="QXF219" s="348"/>
      <c r="QXG219" s="348"/>
      <c r="QXH219" s="348"/>
      <c r="QXI219" s="348"/>
      <c r="QXJ219" s="348"/>
      <c r="QXK219" s="348"/>
      <c r="QXL219" s="348"/>
      <c r="QXM219" s="348"/>
      <c r="QXN219" s="348"/>
      <c r="QXO219" s="348"/>
      <c r="QXP219" s="348"/>
      <c r="QXQ219" s="348"/>
      <c r="QXR219" s="348"/>
      <c r="QXS219" s="348"/>
      <c r="QXT219" s="348"/>
      <c r="QXU219" s="348"/>
      <c r="QXV219" s="348"/>
      <c r="QXW219" s="348"/>
      <c r="QXX219" s="348"/>
      <c r="QXY219" s="348"/>
      <c r="QXZ219" s="348"/>
      <c r="QYA219" s="348"/>
      <c r="QYB219" s="348"/>
      <c r="QYC219" s="348"/>
      <c r="QYD219" s="348"/>
      <c r="QYE219" s="348"/>
      <c r="QYF219" s="348"/>
      <c r="QYG219" s="348"/>
      <c r="QYH219" s="348"/>
      <c r="QYI219" s="348"/>
      <c r="QYJ219" s="348"/>
      <c r="QYK219" s="348"/>
      <c r="QYL219" s="348"/>
      <c r="QYM219" s="348"/>
      <c r="QYN219" s="348"/>
      <c r="QYO219" s="348"/>
      <c r="QYP219" s="348"/>
      <c r="QYQ219" s="348"/>
      <c r="QYR219" s="348"/>
      <c r="QYS219" s="348"/>
      <c r="QYT219" s="348"/>
      <c r="QYU219" s="348"/>
      <c r="QYV219" s="348"/>
      <c r="QYW219" s="348"/>
      <c r="QYX219" s="348"/>
      <c r="QYY219" s="348"/>
      <c r="QYZ219" s="348"/>
      <c r="QZA219" s="348"/>
      <c r="QZB219" s="348"/>
      <c r="QZC219" s="348"/>
      <c r="QZD219" s="348"/>
      <c r="QZE219" s="348"/>
      <c r="QZF219" s="348"/>
      <c r="QZG219" s="348"/>
      <c r="QZH219" s="348"/>
      <c r="QZI219" s="348"/>
      <c r="QZJ219" s="348"/>
      <c r="QZK219" s="348"/>
      <c r="QZL219" s="348"/>
      <c r="QZM219" s="348"/>
      <c r="QZN219" s="348"/>
      <c r="QZO219" s="348"/>
      <c r="QZP219" s="348"/>
      <c r="QZQ219" s="348"/>
      <c r="QZR219" s="348"/>
      <c r="QZS219" s="348"/>
      <c r="QZT219" s="348"/>
      <c r="QZU219" s="348"/>
      <c r="QZV219" s="348"/>
      <c r="QZW219" s="348"/>
      <c r="QZX219" s="348"/>
      <c r="QZY219" s="348"/>
      <c r="QZZ219" s="348"/>
      <c r="RAA219" s="348"/>
      <c r="RAB219" s="348"/>
      <c r="RAC219" s="348"/>
      <c r="RAD219" s="348"/>
      <c r="RAE219" s="348"/>
      <c r="RAF219" s="348"/>
      <c r="RAG219" s="348"/>
      <c r="RAH219" s="348"/>
      <c r="RAI219" s="348"/>
      <c r="RAJ219" s="348"/>
      <c r="RAK219" s="348"/>
      <c r="RAL219" s="348"/>
      <c r="RAM219" s="348"/>
      <c r="RAN219" s="348"/>
      <c r="RAO219" s="348"/>
      <c r="RAP219" s="348"/>
      <c r="RAQ219" s="348"/>
      <c r="RAR219" s="348"/>
      <c r="RAS219" s="348"/>
      <c r="RAT219" s="348"/>
      <c r="RAU219" s="348"/>
      <c r="RAV219" s="348"/>
      <c r="RAW219" s="348"/>
      <c r="RAX219" s="348"/>
      <c r="RAY219" s="348"/>
      <c r="RAZ219" s="348"/>
      <c r="RBA219" s="348"/>
      <c r="RBB219" s="348"/>
      <c r="RBC219" s="348"/>
      <c r="RBD219" s="348"/>
      <c r="RBE219" s="348"/>
      <c r="RBF219" s="348"/>
      <c r="RBG219" s="348"/>
      <c r="RBH219" s="348"/>
      <c r="RBI219" s="348"/>
      <c r="RBJ219" s="348"/>
      <c r="RBK219" s="348"/>
      <c r="RBL219" s="348"/>
      <c r="RBM219" s="348"/>
      <c r="RBN219" s="348"/>
      <c r="RBO219" s="348"/>
      <c r="RBP219" s="348"/>
      <c r="RBQ219" s="348"/>
      <c r="RBR219" s="348"/>
      <c r="RBS219" s="348"/>
      <c r="RBT219" s="348"/>
      <c r="RBU219" s="348"/>
      <c r="RBV219" s="348"/>
      <c r="RBW219" s="348"/>
      <c r="RBX219" s="348"/>
      <c r="RBY219" s="348"/>
      <c r="RBZ219" s="348"/>
      <c r="RCA219" s="348"/>
      <c r="RCB219" s="348"/>
      <c r="RCC219" s="348"/>
      <c r="RCD219" s="348"/>
      <c r="RCE219" s="348"/>
      <c r="RCF219" s="348"/>
      <c r="RCG219" s="348"/>
      <c r="RCH219" s="348"/>
      <c r="RCI219" s="348"/>
      <c r="RCJ219" s="348"/>
      <c r="RCK219" s="348"/>
      <c r="RCL219" s="348"/>
      <c r="RCM219" s="348"/>
      <c r="RCN219" s="348"/>
      <c r="RCO219" s="348"/>
      <c r="RCP219" s="348"/>
      <c r="RCQ219" s="348"/>
      <c r="RCR219" s="348"/>
      <c r="RCS219" s="348"/>
      <c r="RCT219" s="348"/>
      <c r="RCU219" s="348"/>
      <c r="RCV219" s="348"/>
      <c r="RCW219" s="348"/>
      <c r="RCX219" s="348"/>
      <c r="RCY219" s="348"/>
      <c r="RCZ219" s="348"/>
      <c r="RDA219" s="348"/>
      <c r="RDB219" s="348"/>
      <c r="RDC219" s="348"/>
      <c r="RDD219" s="348"/>
      <c r="RDE219" s="348"/>
      <c r="RDF219" s="348"/>
      <c r="RDG219" s="348"/>
      <c r="RDH219" s="348"/>
      <c r="RDI219" s="348"/>
      <c r="RDJ219" s="348"/>
      <c r="RDK219" s="348"/>
      <c r="RDL219" s="348"/>
      <c r="RDM219" s="348"/>
      <c r="RDN219" s="348"/>
      <c r="RDO219" s="348"/>
      <c r="RDP219" s="348"/>
      <c r="RDQ219" s="348"/>
      <c r="RDR219" s="348"/>
      <c r="RDS219" s="348"/>
      <c r="RDT219" s="348"/>
      <c r="RDU219" s="348"/>
      <c r="RDV219" s="348"/>
      <c r="RDW219" s="348"/>
      <c r="RDX219" s="348"/>
      <c r="RDY219" s="348"/>
      <c r="RDZ219" s="348"/>
      <c r="REA219" s="348"/>
      <c r="REB219" s="348"/>
      <c r="REC219" s="348"/>
      <c r="RED219" s="348"/>
      <c r="REE219" s="348"/>
      <c r="REF219" s="348"/>
      <c r="REG219" s="348"/>
      <c r="REH219" s="348"/>
      <c r="REI219" s="348"/>
      <c r="REJ219" s="348"/>
      <c r="REK219" s="348"/>
      <c r="REL219" s="348"/>
      <c r="REM219" s="348"/>
      <c r="REN219" s="348"/>
      <c r="REO219" s="348"/>
      <c r="REP219" s="348"/>
      <c r="REQ219" s="348"/>
      <c r="RER219" s="348"/>
      <c r="RES219" s="348"/>
      <c r="RET219" s="348"/>
      <c r="REU219" s="348"/>
      <c r="REV219" s="348"/>
      <c r="REW219" s="348"/>
      <c r="REX219" s="348"/>
      <c r="REY219" s="348"/>
      <c r="REZ219" s="348"/>
      <c r="RFA219" s="348"/>
      <c r="RFB219" s="348"/>
      <c r="RFC219" s="348"/>
      <c r="RFD219" s="348"/>
      <c r="RFE219" s="348"/>
      <c r="RFF219" s="348"/>
      <c r="RFG219" s="348"/>
      <c r="RFH219" s="348"/>
      <c r="RFI219" s="348"/>
      <c r="RFJ219" s="348"/>
      <c r="RFK219" s="348"/>
      <c r="RFL219" s="348"/>
      <c r="RFM219" s="348"/>
      <c r="RFN219" s="348"/>
      <c r="RFO219" s="348"/>
      <c r="RFP219" s="348"/>
      <c r="RFQ219" s="348"/>
      <c r="RFR219" s="348"/>
      <c r="RFS219" s="348"/>
      <c r="RFT219" s="348"/>
      <c r="RFU219" s="348"/>
      <c r="RFV219" s="348"/>
      <c r="RFW219" s="348"/>
      <c r="RFX219" s="348"/>
      <c r="RFY219" s="348"/>
      <c r="RFZ219" s="348"/>
      <c r="RGA219" s="348"/>
      <c r="RGB219" s="348"/>
      <c r="RGC219" s="348"/>
      <c r="RGD219" s="348"/>
      <c r="RGE219" s="348"/>
      <c r="RGF219" s="348"/>
      <c r="RGG219" s="348"/>
      <c r="RGH219" s="348"/>
      <c r="RGI219" s="348"/>
      <c r="RGJ219" s="348"/>
      <c r="RGK219" s="348"/>
      <c r="RGL219" s="348"/>
      <c r="RGM219" s="348"/>
      <c r="RGN219" s="348"/>
      <c r="RGO219" s="348"/>
      <c r="RGP219" s="348"/>
      <c r="RGQ219" s="348"/>
      <c r="RGR219" s="348"/>
      <c r="RGS219" s="348"/>
      <c r="RGT219" s="348"/>
      <c r="RGU219" s="348"/>
      <c r="RGV219" s="348"/>
      <c r="RGW219" s="348"/>
      <c r="RGX219" s="348"/>
      <c r="RGY219" s="348"/>
      <c r="RGZ219" s="348"/>
      <c r="RHA219" s="348"/>
      <c r="RHB219" s="348"/>
      <c r="RHC219" s="348"/>
      <c r="RHD219" s="348"/>
      <c r="RHE219" s="348"/>
      <c r="RHF219" s="348"/>
      <c r="RHG219" s="348"/>
      <c r="RHH219" s="348"/>
      <c r="RHI219" s="348"/>
      <c r="RHJ219" s="348"/>
      <c r="RHK219" s="348"/>
      <c r="RHL219" s="348"/>
      <c r="RHM219" s="348"/>
      <c r="RHN219" s="348"/>
      <c r="RHO219" s="348"/>
      <c r="RHP219" s="348"/>
      <c r="RHQ219" s="348"/>
      <c r="RHR219" s="348"/>
      <c r="RHS219" s="348"/>
      <c r="RHT219" s="348"/>
      <c r="RHU219" s="348"/>
      <c r="RHV219" s="348"/>
      <c r="RHW219" s="348"/>
      <c r="RHX219" s="348"/>
      <c r="RHY219" s="348"/>
      <c r="RHZ219" s="348"/>
      <c r="RIA219" s="348"/>
      <c r="RIB219" s="348"/>
      <c r="RIC219" s="348"/>
      <c r="RID219" s="348"/>
      <c r="RIE219" s="348"/>
      <c r="RIF219" s="348"/>
      <c r="RIG219" s="348"/>
      <c r="RIH219" s="348"/>
      <c r="RII219" s="348"/>
      <c r="RIJ219" s="348"/>
      <c r="RIK219" s="348"/>
      <c r="RIL219" s="348"/>
      <c r="RIM219" s="348"/>
      <c r="RIN219" s="348"/>
      <c r="RIO219" s="348"/>
      <c r="RIP219" s="348"/>
      <c r="RIQ219" s="348"/>
      <c r="RIR219" s="348"/>
      <c r="RIS219" s="348"/>
      <c r="RIT219" s="348"/>
      <c r="RIU219" s="348"/>
      <c r="RIV219" s="348"/>
      <c r="RIW219" s="348"/>
      <c r="RIX219" s="348"/>
      <c r="RIY219" s="348"/>
      <c r="RIZ219" s="348"/>
      <c r="RJA219" s="348"/>
      <c r="RJB219" s="348"/>
      <c r="RJC219" s="348"/>
      <c r="RJD219" s="348"/>
      <c r="RJE219" s="348"/>
      <c r="RJF219" s="348"/>
      <c r="RJG219" s="348"/>
      <c r="RJH219" s="348"/>
      <c r="RJI219" s="348"/>
      <c r="RJJ219" s="348"/>
      <c r="RJK219" s="348"/>
      <c r="RJL219" s="348"/>
      <c r="RJM219" s="348"/>
      <c r="RJN219" s="348"/>
      <c r="RJO219" s="348"/>
      <c r="RJP219" s="348"/>
      <c r="RJQ219" s="348"/>
      <c r="RJR219" s="348"/>
      <c r="RJS219" s="348"/>
      <c r="RJT219" s="348"/>
      <c r="RJU219" s="348"/>
      <c r="RJV219" s="348"/>
      <c r="RJW219" s="348"/>
      <c r="RJX219" s="348"/>
      <c r="RJY219" s="348"/>
      <c r="RJZ219" s="348"/>
      <c r="RKA219" s="348"/>
      <c r="RKB219" s="348"/>
      <c r="RKC219" s="348"/>
      <c r="RKD219" s="348"/>
      <c r="RKE219" s="348"/>
      <c r="RKF219" s="348"/>
      <c r="RKG219" s="348"/>
      <c r="RKH219" s="348"/>
      <c r="RKI219" s="348"/>
      <c r="RKJ219" s="348"/>
      <c r="RKK219" s="348"/>
      <c r="RKL219" s="348"/>
      <c r="RKM219" s="348"/>
      <c r="RKN219" s="348"/>
      <c r="RKO219" s="348"/>
      <c r="RKP219" s="348"/>
      <c r="RKQ219" s="348"/>
      <c r="RKR219" s="348"/>
      <c r="RKS219" s="348"/>
      <c r="RKT219" s="348"/>
      <c r="RKU219" s="348"/>
      <c r="RKV219" s="348"/>
      <c r="RKW219" s="348"/>
      <c r="RKX219" s="348"/>
      <c r="RKY219" s="348"/>
      <c r="RKZ219" s="348"/>
      <c r="RLA219" s="348"/>
      <c r="RLB219" s="348"/>
      <c r="RLC219" s="348"/>
      <c r="RLD219" s="348"/>
      <c r="RLE219" s="348"/>
      <c r="RLF219" s="348"/>
      <c r="RLG219" s="348"/>
      <c r="RLH219" s="348"/>
      <c r="RLI219" s="348"/>
      <c r="RLJ219" s="348"/>
      <c r="RLK219" s="348"/>
      <c r="RLL219" s="348"/>
      <c r="RLM219" s="348"/>
      <c r="RLN219" s="348"/>
      <c r="RLO219" s="348"/>
      <c r="RLP219" s="348"/>
      <c r="RLQ219" s="348"/>
      <c r="RLR219" s="348"/>
      <c r="RLS219" s="348"/>
      <c r="RLT219" s="348"/>
      <c r="RLU219" s="348"/>
      <c r="RLV219" s="348"/>
      <c r="RLW219" s="348"/>
      <c r="RLX219" s="348"/>
      <c r="RLY219" s="348"/>
      <c r="RLZ219" s="348"/>
      <c r="RMA219" s="348"/>
      <c r="RMB219" s="348"/>
      <c r="RMC219" s="348"/>
      <c r="RMD219" s="348"/>
      <c r="RME219" s="348"/>
      <c r="RMF219" s="348"/>
      <c r="RMG219" s="348"/>
      <c r="RMH219" s="348"/>
      <c r="RMI219" s="348"/>
      <c r="RMJ219" s="348"/>
      <c r="RMK219" s="348"/>
      <c r="RML219" s="348"/>
      <c r="RMM219" s="348"/>
      <c r="RMN219" s="348"/>
      <c r="RMO219" s="348"/>
      <c r="RMP219" s="348"/>
      <c r="RMQ219" s="348"/>
      <c r="RMR219" s="348"/>
      <c r="RMS219" s="348"/>
      <c r="RMT219" s="348"/>
      <c r="RMU219" s="348"/>
      <c r="RMV219" s="348"/>
      <c r="RMW219" s="348"/>
      <c r="RMX219" s="348"/>
      <c r="RMY219" s="348"/>
      <c r="RMZ219" s="348"/>
      <c r="RNA219" s="348"/>
      <c r="RNB219" s="348"/>
      <c r="RNC219" s="348"/>
      <c r="RND219" s="348"/>
      <c r="RNE219" s="348"/>
      <c r="RNF219" s="348"/>
      <c r="RNG219" s="348"/>
      <c r="RNH219" s="348"/>
      <c r="RNI219" s="348"/>
      <c r="RNJ219" s="348"/>
      <c r="RNK219" s="348"/>
      <c r="RNL219" s="348"/>
      <c r="RNM219" s="348"/>
      <c r="RNN219" s="348"/>
      <c r="RNO219" s="348"/>
      <c r="RNP219" s="348"/>
      <c r="RNQ219" s="348"/>
      <c r="RNR219" s="348"/>
      <c r="RNS219" s="348"/>
      <c r="RNT219" s="348"/>
      <c r="RNU219" s="348"/>
      <c r="RNV219" s="348"/>
      <c r="RNW219" s="348"/>
      <c r="RNX219" s="348"/>
      <c r="RNY219" s="348"/>
      <c r="RNZ219" s="348"/>
      <c r="ROA219" s="348"/>
      <c r="ROB219" s="348"/>
      <c r="ROC219" s="348"/>
      <c r="ROD219" s="348"/>
      <c r="ROE219" s="348"/>
      <c r="ROF219" s="348"/>
      <c r="ROG219" s="348"/>
      <c r="ROH219" s="348"/>
      <c r="ROI219" s="348"/>
      <c r="ROJ219" s="348"/>
      <c r="ROK219" s="348"/>
      <c r="ROL219" s="348"/>
      <c r="ROM219" s="348"/>
      <c r="RON219" s="348"/>
      <c r="ROO219" s="348"/>
      <c r="ROP219" s="348"/>
      <c r="ROQ219" s="348"/>
      <c r="ROR219" s="348"/>
      <c r="ROS219" s="348"/>
      <c r="ROT219" s="348"/>
      <c r="ROU219" s="348"/>
      <c r="ROV219" s="348"/>
      <c r="ROW219" s="348"/>
      <c r="ROX219" s="348"/>
      <c r="ROY219" s="348"/>
      <c r="ROZ219" s="348"/>
      <c r="RPA219" s="348"/>
      <c r="RPB219" s="348"/>
      <c r="RPC219" s="348"/>
      <c r="RPD219" s="348"/>
      <c r="RPE219" s="348"/>
      <c r="RPF219" s="348"/>
      <c r="RPG219" s="348"/>
      <c r="RPH219" s="348"/>
      <c r="RPI219" s="348"/>
      <c r="RPJ219" s="348"/>
      <c r="RPK219" s="348"/>
      <c r="RPL219" s="348"/>
      <c r="RPM219" s="348"/>
      <c r="RPN219" s="348"/>
      <c r="RPO219" s="348"/>
      <c r="RPP219" s="348"/>
      <c r="RPQ219" s="348"/>
      <c r="RPR219" s="348"/>
      <c r="RPS219" s="348"/>
      <c r="RPT219" s="348"/>
      <c r="RPU219" s="348"/>
      <c r="RPV219" s="348"/>
      <c r="RPW219" s="348"/>
      <c r="RPX219" s="348"/>
      <c r="RPY219" s="348"/>
      <c r="RPZ219" s="348"/>
      <c r="RQA219" s="348"/>
      <c r="RQB219" s="348"/>
      <c r="RQC219" s="348"/>
      <c r="RQD219" s="348"/>
      <c r="RQE219" s="348"/>
      <c r="RQF219" s="348"/>
      <c r="RQG219" s="348"/>
      <c r="RQH219" s="348"/>
      <c r="RQI219" s="348"/>
      <c r="RQJ219" s="348"/>
      <c r="RQK219" s="348"/>
      <c r="RQL219" s="348"/>
      <c r="RQM219" s="348"/>
      <c r="RQN219" s="348"/>
      <c r="RQO219" s="348"/>
      <c r="RQP219" s="348"/>
      <c r="RQQ219" s="348"/>
      <c r="RQR219" s="348"/>
      <c r="RQS219" s="348"/>
      <c r="RQT219" s="348"/>
      <c r="RQU219" s="348"/>
      <c r="RQV219" s="348"/>
      <c r="RQW219" s="348"/>
      <c r="RQX219" s="348"/>
      <c r="RQY219" s="348"/>
      <c r="RQZ219" s="348"/>
      <c r="RRA219" s="348"/>
      <c r="RRB219" s="348"/>
      <c r="RRC219" s="348"/>
      <c r="RRD219" s="348"/>
      <c r="RRE219" s="348"/>
      <c r="RRF219" s="348"/>
      <c r="RRG219" s="348"/>
      <c r="RRH219" s="348"/>
      <c r="RRI219" s="348"/>
      <c r="RRJ219" s="348"/>
      <c r="RRK219" s="348"/>
      <c r="RRL219" s="348"/>
      <c r="RRM219" s="348"/>
      <c r="RRN219" s="348"/>
      <c r="RRO219" s="348"/>
      <c r="RRP219" s="348"/>
      <c r="RRQ219" s="348"/>
      <c r="RRR219" s="348"/>
      <c r="RRS219" s="348"/>
      <c r="RRT219" s="348"/>
      <c r="RRU219" s="348"/>
      <c r="RRV219" s="348"/>
      <c r="RRW219" s="348"/>
      <c r="RRX219" s="348"/>
      <c r="RRY219" s="348"/>
      <c r="RRZ219" s="348"/>
      <c r="RSA219" s="348"/>
      <c r="RSB219" s="348"/>
      <c r="RSC219" s="348"/>
      <c r="RSD219" s="348"/>
      <c r="RSE219" s="348"/>
      <c r="RSF219" s="348"/>
      <c r="RSG219" s="348"/>
      <c r="RSH219" s="348"/>
      <c r="RSI219" s="348"/>
      <c r="RSJ219" s="348"/>
      <c r="RSK219" s="348"/>
      <c r="RSL219" s="348"/>
      <c r="RSM219" s="348"/>
      <c r="RSN219" s="348"/>
      <c r="RSO219" s="348"/>
      <c r="RSP219" s="348"/>
      <c r="RSQ219" s="348"/>
      <c r="RSR219" s="348"/>
      <c r="RSS219" s="348"/>
      <c r="RST219" s="348"/>
      <c r="RSU219" s="348"/>
      <c r="RSV219" s="348"/>
      <c r="RSW219" s="348"/>
      <c r="RSX219" s="348"/>
      <c r="RSY219" s="348"/>
      <c r="RSZ219" s="348"/>
      <c r="RTA219" s="348"/>
      <c r="RTB219" s="348"/>
      <c r="RTC219" s="348"/>
      <c r="RTD219" s="348"/>
      <c r="RTE219" s="348"/>
      <c r="RTF219" s="348"/>
      <c r="RTG219" s="348"/>
      <c r="RTH219" s="348"/>
      <c r="RTI219" s="348"/>
      <c r="RTJ219" s="348"/>
      <c r="RTK219" s="348"/>
      <c r="RTL219" s="348"/>
      <c r="RTM219" s="348"/>
      <c r="RTN219" s="348"/>
      <c r="RTO219" s="348"/>
      <c r="RTP219" s="348"/>
      <c r="RTQ219" s="348"/>
      <c r="RTR219" s="348"/>
      <c r="RTS219" s="348"/>
      <c r="RTT219" s="348"/>
      <c r="RTU219" s="348"/>
      <c r="RTV219" s="348"/>
      <c r="RTW219" s="348"/>
      <c r="RTX219" s="348"/>
      <c r="RTY219" s="348"/>
      <c r="RTZ219" s="348"/>
      <c r="RUA219" s="348"/>
      <c r="RUB219" s="348"/>
      <c r="RUC219" s="348"/>
      <c r="RUD219" s="348"/>
      <c r="RUE219" s="348"/>
      <c r="RUF219" s="348"/>
      <c r="RUG219" s="348"/>
      <c r="RUH219" s="348"/>
      <c r="RUI219" s="348"/>
      <c r="RUJ219" s="348"/>
      <c r="RUK219" s="348"/>
      <c r="RUL219" s="348"/>
      <c r="RUM219" s="348"/>
      <c r="RUN219" s="348"/>
      <c r="RUO219" s="348"/>
      <c r="RUP219" s="348"/>
      <c r="RUQ219" s="348"/>
      <c r="RUR219" s="348"/>
      <c r="RUS219" s="348"/>
      <c r="RUT219" s="348"/>
      <c r="RUU219" s="348"/>
      <c r="RUV219" s="348"/>
      <c r="RUW219" s="348"/>
      <c r="RUX219" s="348"/>
      <c r="RUY219" s="348"/>
      <c r="RUZ219" s="348"/>
      <c r="RVA219" s="348"/>
      <c r="RVB219" s="348"/>
      <c r="RVC219" s="348"/>
      <c r="RVD219" s="348"/>
      <c r="RVE219" s="348"/>
      <c r="RVF219" s="348"/>
      <c r="RVG219" s="348"/>
      <c r="RVH219" s="348"/>
      <c r="RVI219" s="348"/>
      <c r="RVJ219" s="348"/>
      <c r="RVK219" s="348"/>
      <c r="RVL219" s="348"/>
      <c r="RVM219" s="348"/>
      <c r="RVN219" s="348"/>
      <c r="RVO219" s="348"/>
      <c r="RVP219" s="348"/>
      <c r="RVQ219" s="348"/>
      <c r="RVR219" s="348"/>
      <c r="RVS219" s="348"/>
      <c r="RVT219" s="348"/>
      <c r="RVU219" s="348"/>
      <c r="RVV219" s="348"/>
      <c r="RVW219" s="348"/>
      <c r="RVX219" s="348"/>
      <c r="RVY219" s="348"/>
      <c r="RVZ219" s="348"/>
      <c r="RWA219" s="348"/>
      <c r="RWB219" s="348"/>
      <c r="RWC219" s="348"/>
      <c r="RWD219" s="348"/>
      <c r="RWE219" s="348"/>
      <c r="RWF219" s="348"/>
      <c r="RWG219" s="348"/>
      <c r="RWH219" s="348"/>
      <c r="RWI219" s="348"/>
      <c r="RWJ219" s="348"/>
      <c r="RWK219" s="348"/>
      <c r="RWL219" s="348"/>
      <c r="RWM219" s="348"/>
      <c r="RWN219" s="348"/>
      <c r="RWO219" s="348"/>
      <c r="RWP219" s="348"/>
      <c r="RWQ219" s="348"/>
      <c r="RWR219" s="348"/>
      <c r="RWS219" s="348"/>
      <c r="RWT219" s="348"/>
      <c r="RWU219" s="348"/>
      <c r="RWV219" s="348"/>
      <c r="RWW219" s="348"/>
      <c r="RWX219" s="348"/>
      <c r="RWY219" s="348"/>
      <c r="RWZ219" s="348"/>
      <c r="RXA219" s="348"/>
      <c r="RXB219" s="348"/>
      <c r="RXC219" s="348"/>
      <c r="RXD219" s="348"/>
      <c r="RXE219" s="348"/>
      <c r="RXF219" s="348"/>
      <c r="RXG219" s="348"/>
      <c r="RXH219" s="348"/>
      <c r="RXI219" s="348"/>
      <c r="RXJ219" s="348"/>
      <c r="RXK219" s="348"/>
      <c r="RXL219" s="348"/>
      <c r="RXM219" s="348"/>
      <c r="RXN219" s="348"/>
      <c r="RXO219" s="348"/>
      <c r="RXP219" s="348"/>
      <c r="RXQ219" s="348"/>
      <c r="RXR219" s="348"/>
      <c r="RXS219" s="348"/>
      <c r="RXT219" s="348"/>
      <c r="RXU219" s="348"/>
      <c r="RXV219" s="348"/>
      <c r="RXW219" s="348"/>
      <c r="RXX219" s="348"/>
      <c r="RXY219" s="348"/>
      <c r="RXZ219" s="348"/>
      <c r="RYA219" s="348"/>
      <c r="RYB219" s="348"/>
      <c r="RYC219" s="348"/>
      <c r="RYD219" s="348"/>
      <c r="RYE219" s="348"/>
      <c r="RYF219" s="348"/>
      <c r="RYG219" s="348"/>
      <c r="RYH219" s="348"/>
      <c r="RYI219" s="348"/>
      <c r="RYJ219" s="348"/>
      <c r="RYK219" s="348"/>
      <c r="RYL219" s="348"/>
      <c r="RYM219" s="348"/>
      <c r="RYN219" s="348"/>
      <c r="RYO219" s="348"/>
      <c r="RYP219" s="348"/>
      <c r="RYQ219" s="348"/>
      <c r="RYR219" s="348"/>
      <c r="RYS219" s="348"/>
      <c r="RYT219" s="348"/>
      <c r="RYU219" s="348"/>
      <c r="RYV219" s="348"/>
      <c r="RYW219" s="348"/>
      <c r="RYX219" s="348"/>
      <c r="RYY219" s="348"/>
      <c r="RYZ219" s="348"/>
      <c r="RZA219" s="348"/>
      <c r="RZB219" s="348"/>
      <c r="RZC219" s="348"/>
      <c r="RZD219" s="348"/>
      <c r="RZE219" s="348"/>
      <c r="RZF219" s="348"/>
      <c r="RZG219" s="348"/>
      <c r="RZH219" s="348"/>
      <c r="RZI219" s="348"/>
      <c r="RZJ219" s="348"/>
      <c r="RZK219" s="348"/>
      <c r="RZL219" s="348"/>
      <c r="RZM219" s="348"/>
      <c r="RZN219" s="348"/>
      <c r="RZO219" s="348"/>
      <c r="RZP219" s="348"/>
      <c r="RZQ219" s="348"/>
      <c r="RZR219" s="348"/>
      <c r="RZS219" s="348"/>
      <c r="RZT219" s="348"/>
      <c r="RZU219" s="348"/>
      <c r="RZV219" s="348"/>
      <c r="RZW219" s="348"/>
      <c r="RZX219" s="348"/>
      <c r="RZY219" s="348"/>
      <c r="RZZ219" s="348"/>
      <c r="SAA219" s="348"/>
      <c r="SAB219" s="348"/>
      <c r="SAC219" s="348"/>
      <c r="SAD219" s="348"/>
      <c r="SAE219" s="348"/>
      <c r="SAF219" s="348"/>
      <c r="SAG219" s="348"/>
      <c r="SAH219" s="348"/>
      <c r="SAI219" s="348"/>
      <c r="SAJ219" s="348"/>
      <c r="SAK219" s="348"/>
      <c r="SAL219" s="348"/>
      <c r="SAM219" s="348"/>
      <c r="SAN219" s="348"/>
      <c r="SAO219" s="348"/>
      <c r="SAP219" s="348"/>
      <c r="SAQ219" s="348"/>
      <c r="SAR219" s="348"/>
      <c r="SAS219" s="348"/>
      <c r="SAT219" s="348"/>
      <c r="SAU219" s="348"/>
      <c r="SAV219" s="348"/>
      <c r="SAW219" s="348"/>
      <c r="SAX219" s="348"/>
      <c r="SAY219" s="348"/>
      <c r="SAZ219" s="348"/>
      <c r="SBA219" s="348"/>
      <c r="SBB219" s="348"/>
      <c r="SBC219" s="348"/>
      <c r="SBD219" s="348"/>
      <c r="SBE219" s="348"/>
      <c r="SBF219" s="348"/>
      <c r="SBG219" s="348"/>
      <c r="SBH219" s="348"/>
      <c r="SBI219" s="348"/>
      <c r="SBJ219" s="348"/>
      <c r="SBK219" s="348"/>
      <c r="SBL219" s="348"/>
      <c r="SBM219" s="348"/>
      <c r="SBN219" s="348"/>
      <c r="SBO219" s="348"/>
      <c r="SBP219" s="348"/>
      <c r="SBQ219" s="348"/>
      <c r="SBR219" s="348"/>
      <c r="SBS219" s="348"/>
      <c r="SBT219" s="348"/>
      <c r="SBU219" s="348"/>
      <c r="SBV219" s="348"/>
      <c r="SBW219" s="348"/>
      <c r="SBX219" s="348"/>
      <c r="SBY219" s="348"/>
      <c r="SBZ219" s="348"/>
      <c r="SCA219" s="348"/>
      <c r="SCB219" s="348"/>
      <c r="SCC219" s="348"/>
      <c r="SCD219" s="348"/>
      <c r="SCE219" s="348"/>
      <c r="SCF219" s="348"/>
      <c r="SCG219" s="348"/>
      <c r="SCH219" s="348"/>
      <c r="SCI219" s="348"/>
      <c r="SCJ219" s="348"/>
      <c r="SCK219" s="348"/>
      <c r="SCL219" s="348"/>
      <c r="SCM219" s="348"/>
      <c r="SCN219" s="348"/>
      <c r="SCO219" s="348"/>
      <c r="SCP219" s="348"/>
      <c r="SCQ219" s="348"/>
      <c r="SCR219" s="348"/>
      <c r="SCS219" s="348"/>
      <c r="SCT219" s="348"/>
      <c r="SCU219" s="348"/>
      <c r="SCV219" s="348"/>
      <c r="SCW219" s="348"/>
      <c r="SCX219" s="348"/>
      <c r="SCY219" s="348"/>
      <c r="SCZ219" s="348"/>
      <c r="SDA219" s="348"/>
      <c r="SDB219" s="348"/>
      <c r="SDC219" s="348"/>
      <c r="SDD219" s="348"/>
      <c r="SDE219" s="348"/>
      <c r="SDF219" s="348"/>
      <c r="SDG219" s="348"/>
      <c r="SDH219" s="348"/>
      <c r="SDI219" s="348"/>
      <c r="SDJ219" s="348"/>
      <c r="SDK219" s="348"/>
      <c r="SDL219" s="348"/>
      <c r="SDM219" s="348"/>
      <c r="SDN219" s="348"/>
      <c r="SDO219" s="348"/>
      <c r="SDP219" s="348"/>
      <c r="SDQ219" s="348"/>
      <c r="SDR219" s="348"/>
      <c r="SDS219" s="348"/>
      <c r="SDT219" s="348"/>
      <c r="SDU219" s="348"/>
      <c r="SDV219" s="348"/>
      <c r="SDW219" s="348"/>
      <c r="SDX219" s="348"/>
      <c r="SDY219" s="348"/>
      <c r="SDZ219" s="348"/>
      <c r="SEA219" s="348"/>
      <c r="SEB219" s="348"/>
      <c r="SEC219" s="348"/>
      <c r="SED219" s="348"/>
      <c r="SEE219" s="348"/>
      <c r="SEF219" s="348"/>
      <c r="SEG219" s="348"/>
      <c r="SEH219" s="348"/>
      <c r="SEI219" s="348"/>
      <c r="SEJ219" s="348"/>
      <c r="SEK219" s="348"/>
      <c r="SEL219" s="348"/>
      <c r="SEM219" s="348"/>
      <c r="SEN219" s="348"/>
      <c r="SEO219" s="348"/>
      <c r="SEP219" s="348"/>
      <c r="SEQ219" s="348"/>
      <c r="SER219" s="348"/>
      <c r="SES219" s="348"/>
      <c r="SET219" s="348"/>
      <c r="SEU219" s="348"/>
      <c r="SEV219" s="348"/>
      <c r="SEW219" s="348"/>
      <c r="SEX219" s="348"/>
      <c r="SEY219" s="348"/>
      <c r="SEZ219" s="348"/>
      <c r="SFA219" s="348"/>
      <c r="SFB219" s="348"/>
      <c r="SFC219" s="348"/>
      <c r="SFD219" s="348"/>
      <c r="SFE219" s="348"/>
      <c r="SFF219" s="348"/>
      <c r="SFG219" s="348"/>
      <c r="SFH219" s="348"/>
      <c r="SFI219" s="348"/>
      <c r="SFJ219" s="348"/>
      <c r="SFK219" s="348"/>
      <c r="SFL219" s="348"/>
      <c r="SFM219" s="348"/>
      <c r="SFN219" s="348"/>
      <c r="SFO219" s="348"/>
      <c r="SFP219" s="348"/>
      <c r="SFQ219" s="348"/>
      <c r="SFR219" s="348"/>
      <c r="SFS219" s="348"/>
      <c r="SFT219" s="348"/>
      <c r="SFU219" s="348"/>
      <c r="SFV219" s="348"/>
      <c r="SFW219" s="348"/>
      <c r="SFX219" s="348"/>
      <c r="SFY219" s="348"/>
      <c r="SFZ219" s="348"/>
      <c r="SGA219" s="348"/>
      <c r="SGB219" s="348"/>
      <c r="SGC219" s="348"/>
      <c r="SGD219" s="348"/>
      <c r="SGE219" s="348"/>
      <c r="SGF219" s="348"/>
      <c r="SGG219" s="348"/>
      <c r="SGH219" s="348"/>
      <c r="SGI219" s="348"/>
      <c r="SGJ219" s="348"/>
      <c r="SGK219" s="348"/>
      <c r="SGL219" s="348"/>
      <c r="SGM219" s="348"/>
      <c r="SGN219" s="348"/>
      <c r="SGO219" s="348"/>
      <c r="SGP219" s="348"/>
      <c r="SGQ219" s="348"/>
      <c r="SGR219" s="348"/>
      <c r="SGS219" s="348"/>
      <c r="SGT219" s="348"/>
      <c r="SGU219" s="348"/>
      <c r="SGV219" s="348"/>
      <c r="SGW219" s="348"/>
      <c r="SGX219" s="348"/>
      <c r="SGY219" s="348"/>
      <c r="SGZ219" s="348"/>
      <c r="SHA219" s="348"/>
      <c r="SHB219" s="348"/>
      <c r="SHC219" s="348"/>
      <c r="SHD219" s="348"/>
      <c r="SHE219" s="348"/>
      <c r="SHF219" s="348"/>
      <c r="SHG219" s="348"/>
      <c r="SHH219" s="348"/>
      <c r="SHI219" s="348"/>
      <c r="SHJ219" s="348"/>
      <c r="SHK219" s="348"/>
      <c r="SHL219" s="348"/>
      <c r="SHM219" s="348"/>
      <c r="SHN219" s="348"/>
      <c r="SHO219" s="348"/>
      <c r="SHP219" s="348"/>
      <c r="SHQ219" s="348"/>
      <c r="SHR219" s="348"/>
      <c r="SHS219" s="348"/>
      <c r="SHT219" s="348"/>
      <c r="SHU219" s="348"/>
      <c r="SHV219" s="348"/>
      <c r="SHW219" s="348"/>
      <c r="SHX219" s="348"/>
      <c r="SHY219" s="348"/>
      <c r="SHZ219" s="348"/>
      <c r="SIA219" s="348"/>
      <c r="SIB219" s="348"/>
      <c r="SIC219" s="348"/>
      <c r="SID219" s="348"/>
      <c r="SIE219" s="348"/>
      <c r="SIF219" s="348"/>
      <c r="SIG219" s="348"/>
      <c r="SIH219" s="348"/>
      <c r="SII219" s="348"/>
      <c r="SIJ219" s="348"/>
      <c r="SIK219" s="348"/>
      <c r="SIL219" s="348"/>
      <c r="SIM219" s="348"/>
      <c r="SIN219" s="348"/>
      <c r="SIO219" s="348"/>
      <c r="SIP219" s="348"/>
      <c r="SIQ219" s="348"/>
      <c r="SIR219" s="348"/>
      <c r="SIS219" s="348"/>
      <c r="SIT219" s="348"/>
      <c r="SIU219" s="348"/>
      <c r="SIV219" s="348"/>
      <c r="SIW219" s="348"/>
      <c r="SIX219" s="348"/>
      <c r="SIY219" s="348"/>
      <c r="SIZ219" s="348"/>
      <c r="SJA219" s="348"/>
      <c r="SJB219" s="348"/>
      <c r="SJC219" s="348"/>
      <c r="SJD219" s="348"/>
      <c r="SJE219" s="348"/>
      <c r="SJF219" s="348"/>
      <c r="SJG219" s="348"/>
      <c r="SJH219" s="348"/>
      <c r="SJI219" s="348"/>
      <c r="SJJ219" s="348"/>
      <c r="SJK219" s="348"/>
      <c r="SJL219" s="348"/>
      <c r="SJM219" s="348"/>
      <c r="SJN219" s="348"/>
      <c r="SJO219" s="348"/>
      <c r="SJP219" s="348"/>
      <c r="SJQ219" s="348"/>
      <c r="SJR219" s="348"/>
      <c r="SJS219" s="348"/>
      <c r="SJT219" s="348"/>
      <c r="SJU219" s="348"/>
      <c r="SJV219" s="348"/>
      <c r="SJW219" s="348"/>
      <c r="SJX219" s="348"/>
      <c r="SJY219" s="348"/>
      <c r="SJZ219" s="348"/>
      <c r="SKA219" s="348"/>
      <c r="SKB219" s="348"/>
      <c r="SKC219" s="348"/>
      <c r="SKD219" s="348"/>
      <c r="SKE219" s="348"/>
      <c r="SKF219" s="348"/>
      <c r="SKG219" s="348"/>
      <c r="SKH219" s="348"/>
      <c r="SKI219" s="348"/>
      <c r="SKJ219" s="348"/>
      <c r="SKK219" s="348"/>
      <c r="SKL219" s="348"/>
      <c r="SKM219" s="348"/>
      <c r="SKN219" s="348"/>
      <c r="SKO219" s="348"/>
      <c r="SKP219" s="348"/>
      <c r="SKQ219" s="348"/>
      <c r="SKR219" s="348"/>
      <c r="SKS219" s="348"/>
      <c r="SKT219" s="348"/>
      <c r="SKU219" s="348"/>
      <c r="SKV219" s="348"/>
      <c r="SKW219" s="348"/>
      <c r="SKX219" s="348"/>
      <c r="SKY219" s="348"/>
      <c r="SKZ219" s="348"/>
      <c r="SLA219" s="348"/>
      <c r="SLB219" s="348"/>
      <c r="SLC219" s="348"/>
      <c r="SLD219" s="348"/>
      <c r="SLE219" s="348"/>
      <c r="SLF219" s="348"/>
      <c r="SLG219" s="348"/>
      <c r="SLH219" s="348"/>
      <c r="SLI219" s="348"/>
      <c r="SLJ219" s="348"/>
      <c r="SLK219" s="348"/>
      <c r="SLL219" s="348"/>
      <c r="SLM219" s="348"/>
      <c r="SLN219" s="348"/>
      <c r="SLO219" s="348"/>
      <c r="SLP219" s="348"/>
      <c r="SLQ219" s="348"/>
      <c r="SLR219" s="348"/>
      <c r="SLS219" s="348"/>
      <c r="SLT219" s="348"/>
      <c r="SLU219" s="348"/>
      <c r="SLV219" s="348"/>
      <c r="SLW219" s="348"/>
      <c r="SLX219" s="348"/>
      <c r="SLY219" s="348"/>
      <c r="SLZ219" s="348"/>
      <c r="SMA219" s="348"/>
      <c r="SMB219" s="348"/>
      <c r="SMC219" s="348"/>
      <c r="SMD219" s="348"/>
      <c r="SME219" s="348"/>
      <c r="SMF219" s="348"/>
      <c r="SMG219" s="348"/>
      <c r="SMH219" s="348"/>
      <c r="SMI219" s="348"/>
      <c r="SMJ219" s="348"/>
      <c r="SMK219" s="348"/>
      <c r="SML219" s="348"/>
      <c r="SMM219" s="348"/>
      <c r="SMN219" s="348"/>
      <c r="SMO219" s="348"/>
      <c r="SMP219" s="348"/>
      <c r="SMQ219" s="348"/>
      <c r="SMR219" s="348"/>
      <c r="SMS219" s="348"/>
      <c r="SMT219" s="348"/>
      <c r="SMU219" s="348"/>
      <c r="SMV219" s="348"/>
      <c r="SMW219" s="348"/>
      <c r="SMX219" s="348"/>
      <c r="SMY219" s="348"/>
      <c r="SMZ219" s="348"/>
      <c r="SNA219" s="348"/>
      <c r="SNB219" s="348"/>
      <c r="SNC219" s="348"/>
      <c r="SND219" s="348"/>
      <c r="SNE219" s="348"/>
      <c r="SNF219" s="348"/>
      <c r="SNG219" s="348"/>
      <c r="SNH219" s="348"/>
      <c r="SNI219" s="348"/>
      <c r="SNJ219" s="348"/>
      <c r="SNK219" s="348"/>
      <c r="SNL219" s="348"/>
      <c r="SNM219" s="348"/>
      <c r="SNN219" s="348"/>
      <c r="SNO219" s="348"/>
      <c r="SNP219" s="348"/>
      <c r="SNQ219" s="348"/>
      <c r="SNR219" s="348"/>
      <c r="SNS219" s="348"/>
      <c r="SNT219" s="348"/>
      <c r="SNU219" s="348"/>
      <c r="SNV219" s="348"/>
      <c r="SNW219" s="348"/>
      <c r="SNX219" s="348"/>
      <c r="SNY219" s="348"/>
      <c r="SNZ219" s="348"/>
      <c r="SOA219" s="348"/>
      <c r="SOB219" s="348"/>
      <c r="SOC219" s="348"/>
      <c r="SOD219" s="348"/>
      <c r="SOE219" s="348"/>
      <c r="SOF219" s="348"/>
      <c r="SOG219" s="348"/>
      <c r="SOH219" s="348"/>
      <c r="SOI219" s="348"/>
      <c r="SOJ219" s="348"/>
      <c r="SOK219" s="348"/>
      <c r="SOL219" s="348"/>
      <c r="SOM219" s="348"/>
      <c r="SON219" s="348"/>
      <c r="SOO219" s="348"/>
      <c r="SOP219" s="348"/>
      <c r="SOQ219" s="348"/>
      <c r="SOR219" s="348"/>
      <c r="SOS219" s="348"/>
      <c r="SOT219" s="348"/>
      <c r="SOU219" s="348"/>
      <c r="SOV219" s="348"/>
      <c r="SOW219" s="348"/>
      <c r="SOX219" s="348"/>
      <c r="SOY219" s="348"/>
      <c r="SOZ219" s="348"/>
      <c r="SPA219" s="348"/>
      <c r="SPB219" s="348"/>
      <c r="SPC219" s="348"/>
      <c r="SPD219" s="348"/>
      <c r="SPE219" s="348"/>
      <c r="SPF219" s="348"/>
      <c r="SPG219" s="348"/>
      <c r="SPH219" s="348"/>
      <c r="SPI219" s="348"/>
      <c r="SPJ219" s="348"/>
      <c r="SPK219" s="348"/>
      <c r="SPL219" s="348"/>
      <c r="SPM219" s="348"/>
      <c r="SPN219" s="348"/>
      <c r="SPO219" s="348"/>
      <c r="SPP219" s="348"/>
      <c r="SPQ219" s="348"/>
      <c r="SPR219" s="348"/>
      <c r="SPS219" s="348"/>
      <c r="SPT219" s="348"/>
      <c r="SPU219" s="348"/>
      <c r="SPV219" s="348"/>
      <c r="SPW219" s="348"/>
      <c r="SPX219" s="348"/>
      <c r="SPY219" s="348"/>
      <c r="SPZ219" s="348"/>
      <c r="SQA219" s="348"/>
      <c r="SQB219" s="348"/>
      <c r="SQC219" s="348"/>
      <c r="SQD219" s="348"/>
      <c r="SQE219" s="348"/>
      <c r="SQF219" s="348"/>
      <c r="SQG219" s="348"/>
      <c r="SQH219" s="348"/>
      <c r="SQI219" s="348"/>
      <c r="SQJ219" s="348"/>
      <c r="SQK219" s="348"/>
      <c r="SQL219" s="348"/>
      <c r="SQM219" s="348"/>
      <c r="SQN219" s="348"/>
      <c r="SQO219" s="348"/>
      <c r="SQP219" s="348"/>
      <c r="SQQ219" s="348"/>
      <c r="SQR219" s="348"/>
      <c r="SQS219" s="348"/>
      <c r="SQT219" s="348"/>
      <c r="SQU219" s="348"/>
      <c r="SQV219" s="348"/>
      <c r="SQW219" s="348"/>
      <c r="SQX219" s="348"/>
      <c r="SQY219" s="348"/>
      <c r="SQZ219" s="348"/>
      <c r="SRA219" s="348"/>
      <c r="SRB219" s="348"/>
      <c r="SRC219" s="348"/>
      <c r="SRD219" s="348"/>
      <c r="SRE219" s="348"/>
      <c r="SRF219" s="348"/>
      <c r="SRG219" s="348"/>
      <c r="SRH219" s="348"/>
      <c r="SRI219" s="348"/>
      <c r="SRJ219" s="348"/>
      <c r="SRK219" s="348"/>
      <c r="SRL219" s="348"/>
      <c r="SRM219" s="348"/>
      <c r="SRN219" s="348"/>
      <c r="SRO219" s="348"/>
      <c r="SRP219" s="348"/>
      <c r="SRQ219" s="348"/>
      <c r="SRR219" s="348"/>
      <c r="SRS219" s="348"/>
      <c r="SRT219" s="348"/>
      <c r="SRU219" s="348"/>
      <c r="SRV219" s="348"/>
      <c r="SRW219" s="348"/>
      <c r="SRX219" s="348"/>
      <c r="SRY219" s="348"/>
      <c r="SRZ219" s="348"/>
      <c r="SSA219" s="348"/>
      <c r="SSB219" s="348"/>
      <c r="SSC219" s="348"/>
      <c r="SSD219" s="348"/>
      <c r="SSE219" s="348"/>
      <c r="SSF219" s="348"/>
      <c r="SSG219" s="348"/>
      <c r="SSH219" s="348"/>
      <c r="SSI219" s="348"/>
      <c r="SSJ219" s="348"/>
      <c r="SSK219" s="348"/>
      <c r="SSL219" s="348"/>
      <c r="SSM219" s="348"/>
      <c r="SSN219" s="348"/>
      <c r="SSO219" s="348"/>
      <c r="SSP219" s="348"/>
      <c r="SSQ219" s="348"/>
      <c r="SSR219" s="348"/>
      <c r="SSS219" s="348"/>
      <c r="SST219" s="348"/>
      <c r="SSU219" s="348"/>
      <c r="SSV219" s="348"/>
      <c r="SSW219" s="348"/>
      <c r="SSX219" s="348"/>
      <c r="SSY219" s="348"/>
      <c r="SSZ219" s="348"/>
      <c r="STA219" s="348"/>
      <c r="STB219" s="348"/>
      <c r="STC219" s="348"/>
      <c r="STD219" s="348"/>
      <c r="STE219" s="348"/>
      <c r="STF219" s="348"/>
      <c r="STG219" s="348"/>
      <c r="STH219" s="348"/>
      <c r="STI219" s="348"/>
      <c r="STJ219" s="348"/>
      <c r="STK219" s="348"/>
      <c r="STL219" s="348"/>
      <c r="STM219" s="348"/>
      <c r="STN219" s="348"/>
      <c r="STO219" s="348"/>
      <c r="STP219" s="348"/>
      <c r="STQ219" s="348"/>
      <c r="STR219" s="348"/>
      <c r="STS219" s="348"/>
      <c r="STT219" s="348"/>
      <c r="STU219" s="348"/>
      <c r="STV219" s="348"/>
      <c r="STW219" s="348"/>
      <c r="STX219" s="348"/>
      <c r="STY219" s="348"/>
      <c r="STZ219" s="348"/>
      <c r="SUA219" s="348"/>
      <c r="SUB219" s="348"/>
      <c r="SUC219" s="348"/>
      <c r="SUD219" s="348"/>
      <c r="SUE219" s="348"/>
      <c r="SUF219" s="348"/>
      <c r="SUG219" s="348"/>
      <c r="SUH219" s="348"/>
      <c r="SUI219" s="348"/>
      <c r="SUJ219" s="348"/>
      <c r="SUK219" s="348"/>
      <c r="SUL219" s="348"/>
      <c r="SUM219" s="348"/>
      <c r="SUN219" s="348"/>
      <c r="SUO219" s="348"/>
      <c r="SUP219" s="348"/>
      <c r="SUQ219" s="348"/>
      <c r="SUR219" s="348"/>
      <c r="SUS219" s="348"/>
      <c r="SUT219" s="348"/>
      <c r="SUU219" s="348"/>
      <c r="SUV219" s="348"/>
      <c r="SUW219" s="348"/>
      <c r="SUX219" s="348"/>
      <c r="SUY219" s="348"/>
      <c r="SUZ219" s="348"/>
      <c r="SVA219" s="348"/>
      <c r="SVB219" s="348"/>
      <c r="SVC219" s="348"/>
      <c r="SVD219" s="348"/>
      <c r="SVE219" s="348"/>
      <c r="SVF219" s="348"/>
      <c r="SVG219" s="348"/>
      <c r="SVH219" s="348"/>
      <c r="SVI219" s="348"/>
      <c r="SVJ219" s="348"/>
      <c r="SVK219" s="348"/>
      <c r="SVL219" s="348"/>
      <c r="SVM219" s="348"/>
      <c r="SVN219" s="348"/>
      <c r="SVO219" s="348"/>
      <c r="SVP219" s="348"/>
      <c r="SVQ219" s="348"/>
      <c r="SVR219" s="348"/>
      <c r="SVS219" s="348"/>
      <c r="SVT219" s="348"/>
      <c r="SVU219" s="348"/>
      <c r="SVV219" s="348"/>
      <c r="SVW219" s="348"/>
      <c r="SVX219" s="348"/>
      <c r="SVY219" s="348"/>
      <c r="SVZ219" s="348"/>
      <c r="SWA219" s="348"/>
      <c r="SWB219" s="348"/>
      <c r="SWC219" s="348"/>
      <c r="SWD219" s="348"/>
      <c r="SWE219" s="348"/>
      <c r="SWF219" s="348"/>
      <c r="SWG219" s="348"/>
      <c r="SWH219" s="348"/>
      <c r="SWI219" s="348"/>
      <c r="SWJ219" s="348"/>
      <c r="SWK219" s="348"/>
      <c r="SWL219" s="348"/>
      <c r="SWM219" s="348"/>
      <c r="SWN219" s="348"/>
      <c r="SWO219" s="348"/>
      <c r="SWP219" s="348"/>
      <c r="SWQ219" s="348"/>
      <c r="SWR219" s="348"/>
      <c r="SWS219" s="348"/>
      <c r="SWT219" s="348"/>
      <c r="SWU219" s="348"/>
      <c r="SWV219" s="348"/>
      <c r="SWW219" s="348"/>
      <c r="SWX219" s="348"/>
      <c r="SWY219" s="348"/>
      <c r="SWZ219" s="348"/>
      <c r="SXA219" s="348"/>
      <c r="SXB219" s="348"/>
      <c r="SXC219" s="348"/>
      <c r="SXD219" s="348"/>
      <c r="SXE219" s="348"/>
      <c r="SXF219" s="348"/>
      <c r="SXG219" s="348"/>
      <c r="SXH219" s="348"/>
      <c r="SXI219" s="348"/>
      <c r="SXJ219" s="348"/>
      <c r="SXK219" s="348"/>
      <c r="SXL219" s="348"/>
      <c r="SXM219" s="348"/>
      <c r="SXN219" s="348"/>
      <c r="SXO219" s="348"/>
      <c r="SXP219" s="348"/>
      <c r="SXQ219" s="348"/>
      <c r="SXR219" s="348"/>
      <c r="SXS219" s="348"/>
      <c r="SXT219" s="348"/>
      <c r="SXU219" s="348"/>
      <c r="SXV219" s="348"/>
      <c r="SXW219" s="348"/>
      <c r="SXX219" s="348"/>
      <c r="SXY219" s="348"/>
      <c r="SXZ219" s="348"/>
      <c r="SYA219" s="348"/>
      <c r="SYB219" s="348"/>
      <c r="SYC219" s="348"/>
      <c r="SYD219" s="348"/>
      <c r="SYE219" s="348"/>
      <c r="SYF219" s="348"/>
      <c r="SYG219" s="348"/>
      <c r="SYH219" s="348"/>
      <c r="SYI219" s="348"/>
      <c r="SYJ219" s="348"/>
      <c r="SYK219" s="348"/>
      <c r="SYL219" s="348"/>
      <c r="SYM219" s="348"/>
      <c r="SYN219" s="348"/>
      <c r="SYO219" s="348"/>
      <c r="SYP219" s="348"/>
      <c r="SYQ219" s="348"/>
      <c r="SYR219" s="348"/>
      <c r="SYS219" s="348"/>
      <c r="SYT219" s="348"/>
      <c r="SYU219" s="348"/>
      <c r="SYV219" s="348"/>
      <c r="SYW219" s="348"/>
      <c r="SYX219" s="348"/>
      <c r="SYY219" s="348"/>
      <c r="SYZ219" s="348"/>
      <c r="SZA219" s="348"/>
      <c r="SZB219" s="348"/>
      <c r="SZC219" s="348"/>
      <c r="SZD219" s="348"/>
      <c r="SZE219" s="348"/>
      <c r="SZF219" s="348"/>
      <c r="SZG219" s="348"/>
      <c r="SZH219" s="348"/>
      <c r="SZI219" s="348"/>
      <c r="SZJ219" s="348"/>
      <c r="SZK219" s="348"/>
      <c r="SZL219" s="348"/>
      <c r="SZM219" s="348"/>
      <c r="SZN219" s="348"/>
      <c r="SZO219" s="348"/>
      <c r="SZP219" s="348"/>
      <c r="SZQ219" s="348"/>
      <c r="SZR219" s="348"/>
      <c r="SZS219" s="348"/>
      <c r="SZT219" s="348"/>
      <c r="SZU219" s="348"/>
      <c r="SZV219" s="348"/>
      <c r="SZW219" s="348"/>
      <c r="SZX219" s="348"/>
      <c r="SZY219" s="348"/>
      <c r="SZZ219" s="348"/>
      <c r="TAA219" s="348"/>
      <c r="TAB219" s="348"/>
      <c r="TAC219" s="348"/>
      <c r="TAD219" s="348"/>
      <c r="TAE219" s="348"/>
      <c r="TAF219" s="348"/>
      <c r="TAG219" s="348"/>
      <c r="TAH219" s="348"/>
      <c r="TAI219" s="348"/>
      <c r="TAJ219" s="348"/>
      <c r="TAK219" s="348"/>
      <c r="TAL219" s="348"/>
      <c r="TAM219" s="348"/>
      <c r="TAN219" s="348"/>
      <c r="TAO219" s="348"/>
      <c r="TAP219" s="348"/>
      <c r="TAQ219" s="348"/>
      <c r="TAR219" s="348"/>
      <c r="TAS219" s="348"/>
      <c r="TAT219" s="348"/>
      <c r="TAU219" s="348"/>
      <c r="TAV219" s="348"/>
      <c r="TAW219" s="348"/>
      <c r="TAX219" s="348"/>
      <c r="TAY219" s="348"/>
      <c r="TAZ219" s="348"/>
      <c r="TBA219" s="348"/>
      <c r="TBB219" s="348"/>
      <c r="TBC219" s="348"/>
      <c r="TBD219" s="348"/>
      <c r="TBE219" s="348"/>
      <c r="TBF219" s="348"/>
      <c r="TBG219" s="348"/>
      <c r="TBH219" s="348"/>
      <c r="TBI219" s="348"/>
      <c r="TBJ219" s="348"/>
      <c r="TBK219" s="348"/>
      <c r="TBL219" s="348"/>
      <c r="TBM219" s="348"/>
      <c r="TBN219" s="348"/>
      <c r="TBO219" s="348"/>
      <c r="TBP219" s="348"/>
      <c r="TBQ219" s="348"/>
      <c r="TBR219" s="348"/>
      <c r="TBS219" s="348"/>
      <c r="TBT219" s="348"/>
      <c r="TBU219" s="348"/>
      <c r="TBV219" s="348"/>
      <c r="TBW219" s="348"/>
      <c r="TBX219" s="348"/>
      <c r="TBY219" s="348"/>
      <c r="TBZ219" s="348"/>
      <c r="TCA219" s="348"/>
      <c r="TCB219" s="348"/>
      <c r="TCC219" s="348"/>
      <c r="TCD219" s="348"/>
      <c r="TCE219" s="348"/>
      <c r="TCF219" s="348"/>
      <c r="TCG219" s="348"/>
      <c r="TCH219" s="348"/>
      <c r="TCI219" s="348"/>
      <c r="TCJ219" s="348"/>
      <c r="TCK219" s="348"/>
      <c r="TCL219" s="348"/>
      <c r="TCM219" s="348"/>
      <c r="TCN219" s="348"/>
      <c r="TCO219" s="348"/>
      <c r="TCP219" s="348"/>
      <c r="TCQ219" s="348"/>
      <c r="TCR219" s="348"/>
      <c r="TCS219" s="348"/>
      <c r="TCT219" s="348"/>
      <c r="TCU219" s="348"/>
      <c r="TCV219" s="348"/>
      <c r="TCW219" s="348"/>
      <c r="TCX219" s="348"/>
      <c r="TCY219" s="348"/>
      <c r="TCZ219" s="348"/>
      <c r="TDA219" s="348"/>
      <c r="TDB219" s="348"/>
      <c r="TDC219" s="348"/>
      <c r="TDD219" s="348"/>
      <c r="TDE219" s="348"/>
      <c r="TDF219" s="348"/>
      <c r="TDG219" s="348"/>
      <c r="TDH219" s="348"/>
      <c r="TDI219" s="348"/>
      <c r="TDJ219" s="348"/>
      <c r="TDK219" s="348"/>
      <c r="TDL219" s="348"/>
      <c r="TDM219" s="348"/>
      <c r="TDN219" s="348"/>
      <c r="TDO219" s="348"/>
      <c r="TDP219" s="348"/>
      <c r="TDQ219" s="348"/>
      <c r="TDR219" s="348"/>
      <c r="TDS219" s="348"/>
      <c r="TDT219" s="348"/>
      <c r="TDU219" s="348"/>
      <c r="TDV219" s="348"/>
      <c r="TDW219" s="348"/>
      <c r="TDX219" s="348"/>
      <c r="TDY219" s="348"/>
      <c r="TDZ219" s="348"/>
      <c r="TEA219" s="348"/>
      <c r="TEB219" s="348"/>
      <c r="TEC219" s="348"/>
      <c r="TED219" s="348"/>
      <c r="TEE219" s="348"/>
      <c r="TEF219" s="348"/>
      <c r="TEG219" s="348"/>
      <c r="TEH219" s="348"/>
      <c r="TEI219" s="348"/>
      <c r="TEJ219" s="348"/>
      <c r="TEK219" s="348"/>
      <c r="TEL219" s="348"/>
      <c r="TEM219" s="348"/>
      <c r="TEN219" s="348"/>
      <c r="TEO219" s="348"/>
      <c r="TEP219" s="348"/>
      <c r="TEQ219" s="348"/>
      <c r="TER219" s="348"/>
      <c r="TES219" s="348"/>
      <c r="TET219" s="348"/>
      <c r="TEU219" s="348"/>
      <c r="TEV219" s="348"/>
      <c r="TEW219" s="348"/>
      <c r="TEX219" s="348"/>
      <c r="TEY219" s="348"/>
      <c r="TEZ219" s="348"/>
      <c r="TFA219" s="348"/>
      <c r="TFB219" s="348"/>
      <c r="TFC219" s="348"/>
      <c r="TFD219" s="348"/>
      <c r="TFE219" s="348"/>
      <c r="TFF219" s="348"/>
      <c r="TFG219" s="348"/>
      <c r="TFH219" s="348"/>
      <c r="TFI219" s="348"/>
      <c r="TFJ219" s="348"/>
      <c r="TFK219" s="348"/>
      <c r="TFL219" s="348"/>
      <c r="TFM219" s="348"/>
      <c r="TFN219" s="348"/>
      <c r="TFO219" s="348"/>
      <c r="TFP219" s="348"/>
      <c r="TFQ219" s="348"/>
      <c r="TFR219" s="348"/>
      <c r="TFS219" s="348"/>
      <c r="TFT219" s="348"/>
      <c r="TFU219" s="348"/>
      <c r="TFV219" s="348"/>
      <c r="TFW219" s="348"/>
      <c r="TFX219" s="348"/>
      <c r="TFY219" s="348"/>
      <c r="TFZ219" s="348"/>
      <c r="TGA219" s="348"/>
      <c r="TGB219" s="348"/>
      <c r="TGC219" s="348"/>
      <c r="TGD219" s="348"/>
      <c r="TGE219" s="348"/>
      <c r="TGF219" s="348"/>
      <c r="TGG219" s="348"/>
      <c r="TGH219" s="348"/>
      <c r="TGI219" s="348"/>
      <c r="TGJ219" s="348"/>
      <c r="TGK219" s="348"/>
      <c r="TGL219" s="348"/>
      <c r="TGM219" s="348"/>
      <c r="TGN219" s="348"/>
      <c r="TGO219" s="348"/>
      <c r="TGP219" s="348"/>
      <c r="TGQ219" s="348"/>
      <c r="TGR219" s="348"/>
      <c r="TGS219" s="348"/>
      <c r="TGT219" s="348"/>
      <c r="TGU219" s="348"/>
      <c r="TGV219" s="348"/>
      <c r="TGW219" s="348"/>
      <c r="TGX219" s="348"/>
      <c r="TGY219" s="348"/>
      <c r="TGZ219" s="348"/>
      <c r="THA219" s="348"/>
      <c r="THB219" s="348"/>
      <c r="THC219" s="348"/>
      <c r="THD219" s="348"/>
      <c r="THE219" s="348"/>
      <c r="THF219" s="348"/>
      <c r="THG219" s="348"/>
      <c r="THH219" s="348"/>
      <c r="THI219" s="348"/>
      <c r="THJ219" s="348"/>
      <c r="THK219" s="348"/>
      <c r="THL219" s="348"/>
      <c r="THM219" s="348"/>
      <c r="THN219" s="348"/>
      <c r="THO219" s="348"/>
      <c r="THP219" s="348"/>
      <c r="THQ219" s="348"/>
      <c r="THR219" s="348"/>
      <c r="THS219" s="348"/>
      <c r="THT219" s="348"/>
      <c r="THU219" s="348"/>
      <c r="THV219" s="348"/>
      <c r="THW219" s="348"/>
      <c r="THX219" s="348"/>
      <c r="THY219" s="348"/>
      <c r="THZ219" s="348"/>
      <c r="TIA219" s="348"/>
      <c r="TIB219" s="348"/>
      <c r="TIC219" s="348"/>
      <c r="TID219" s="348"/>
      <c r="TIE219" s="348"/>
      <c r="TIF219" s="348"/>
      <c r="TIG219" s="348"/>
      <c r="TIH219" s="348"/>
      <c r="TII219" s="348"/>
      <c r="TIJ219" s="348"/>
      <c r="TIK219" s="348"/>
      <c r="TIL219" s="348"/>
      <c r="TIM219" s="348"/>
      <c r="TIN219" s="348"/>
      <c r="TIO219" s="348"/>
      <c r="TIP219" s="348"/>
      <c r="TIQ219" s="348"/>
      <c r="TIR219" s="348"/>
      <c r="TIS219" s="348"/>
      <c r="TIT219" s="348"/>
      <c r="TIU219" s="348"/>
      <c r="TIV219" s="348"/>
      <c r="TIW219" s="348"/>
      <c r="TIX219" s="348"/>
      <c r="TIY219" s="348"/>
      <c r="TIZ219" s="348"/>
      <c r="TJA219" s="348"/>
      <c r="TJB219" s="348"/>
      <c r="TJC219" s="348"/>
      <c r="TJD219" s="348"/>
      <c r="TJE219" s="348"/>
      <c r="TJF219" s="348"/>
      <c r="TJG219" s="348"/>
      <c r="TJH219" s="348"/>
      <c r="TJI219" s="348"/>
      <c r="TJJ219" s="348"/>
      <c r="TJK219" s="348"/>
      <c r="TJL219" s="348"/>
      <c r="TJM219" s="348"/>
      <c r="TJN219" s="348"/>
      <c r="TJO219" s="348"/>
      <c r="TJP219" s="348"/>
      <c r="TJQ219" s="348"/>
      <c r="TJR219" s="348"/>
      <c r="TJS219" s="348"/>
      <c r="TJT219" s="348"/>
      <c r="TJU219" s="348"/>
      <c r="TJV219" s="348"/>
      <c r="TJW219" s="348"/>
      <c r="TJX219" s="348"/>
      <c r="TJY219" s="348"/>
      <c r="TJZ219" s="348"/>
      <c r="TKA219" s="348"/>
      <c r="TKB219" s="348"/>
      <c r="TKC219" s="348"/>
      <c r="TKD219" s="348"/>
      <c r="TKE219" s="348"/>
      <c r="TKF219" s="348"/>
      <c r="TKG219" s="348"/>
      <c r="TKH219" s="348"/>
      <c r="TKI219" s="348"/>
      <c r="TKJ219" s="348"/>
      <c r="TKK219" s="348"/>
      <c r="TKL219" s="348"/>
      <c r="TKM219" s="348"/>
      <c r="TKN219" s="348"/>
      <c r="TKO219" s="348"/>
      <c r="TKP219" s="348"/>
      <c r="TKQ219" s="348"/>
      <c r="TKR219" s="348"/>
      <c r="TKS219" s="348"/>
      <c r="TKT219" s="348"/>
      <c r="TKU219" s="348"/>
      <c r="TKV219" s="348"/>
      <c r="TKW219" s="348"/>
      <c r="TKX219" s="348"/>
      <c r="TKY219" s="348"/>
      <c r="TKZ219" s="348"/>
      <c r="TLA219" s="348"/>
      <c r="TLB219" s="348"/>
      <c r="TLC219" s="348"/>
      <c r="TLD219" s="348"/>
      <c r="TLE219" s="348"/>
      <c r="TLF219" s="348"/>
      <c r="TLG219" s="348"/>
      <c r="TLH219" s="348"/>
      <c r="TLI219" s="348"/>
      <c r="TLJ219" s="348"/>
      <c r="TLK219" s="348"/>
      <c r="TLL219" s="348"/>
      <c r="TLM219" s="348"/>
      <c r="TLN219" s="348"/>
      <c r="TLO219" s="348"/>
      <c r="TLP219" s="348"/>
      <c r="TLQ219" s="348"/>
      <c r="TLR219" s="348"/>
      <c r="TLS219" s="348"/>
      <c r="TLT219" s="348"/>
      <c r="TLU219" s="348"/>
      <c r="TLV219" s="348"/>
      <c r="TLW219" s="348"/>
      <c r="TLX219" s="348"/>
      <c r="TLY219" s="348"/>
      <c r="TLZ219" s="348"/>
      <c r="TMA219" s="348"/>
      <c r="TMB219" s="348"/>
      <c r="TMC219" s="348"/>
      <c r="TMD219" s="348"/>
      <c r="TME219" s="348"/>
      <c r="TMF219" s="348"/>
      <c r="TMG219" s="348"/>
      <c r="TMH219" s="348"/>
      <c r="TMI219" s="348"/>
      <c r="TMJ219" s="348"/>
      <c r="TMK219" s="348"/>
      <c r="TML219" s="348"/>
      <c r="TMM219" s="348"/>
      <c r="TMN219" s="348"/>
      <c r="TMO219" s="348"/>
      <c r="TMP219" s="348"/>
      <c r="TMQ219" s="348"/>
      <c r="TMR219" s="348"/>
      <c r="TMS219" s="348"/>
      <c r="TMT219" s="348"/>
      <c r="TMU219" s="348"/>
      <c r="TMV219" s="348"/>
      <c r="TMW219" s="348"/>
      <c r="TMX219" s="348"/>
      <c r="TMY219" s="348"/>
      <c r="TMZ219" s="348"/>
      <c r="TNA219" s="348"/>
      <c r="TNB219" s="348"/>
      <c r="TNC219" s="348"/>
      <c r="TND219" s="348"/>
      <c r="TNE219" s="348"/>
      <c r="TNF219" s="348"/>
      <c r="TNG219" s="348"/>
      <c r="TNH219" s="348"/>
      <c r="TNI219" s="348"/>
      <c r="TNJ219" s="348"/>
      <c r="TNK219" s="348"/>
      <c r="TNL219" s="348"/>
      <c r="TNM219" s="348"/>
      <c r="TNN219" s="348"/>
      <c r="TNO219" s="348"/>
      <c r="TNP219" s="348"/>
      <c r="TNQ219" s="348"/>
      <c r="TNR219" s="348"/>
      <c r="TNS219" s="348"/>
      <c r="TNT219" s="348"/>
      <c r="TNU219" s="348"/>
      <c r="TNV219" s="348"/>
      <c r="TNW219" s="348"/>
      <c r="TNX219" s="348"/>
      <c r="TNY219" s="348"/>
      <c r="TNZ219" s="348"/>
      <c r="TOA219" s="348"/>
      <c r="TOB219" s="348"/>
      <c r="TOC219" s="348"/>
      <c r="TOD219" s="348"/>
      <c r="TOE219" s="348"/>
      <c r="TOF219" s="348"/>
      <c r="TOG219" s="348"/>
      <c r="TOH219" s="348"/>
      <c r="TOI219" s="348"/>
      <c r="TOJ219" s="348"/>
      <c r="TOK219" s="348"/>
      <c r="TOL219" s="348"/>
      <c r="TOM219" s="348"/>
      <c r="TON219" s="348"/>
      <c r="TOO219" s="348"/>
      <c r="TOP219" s="348"/>
      <c r="TOQ219" s="348"/>
      <c r="TOR219" s="348"/>
      <c r="TOS219" s="348"/>
      <c r="TOT219" s="348"/>
      <c r="TOU219" s="348"/>
      <c r="TOV219" s="348"/>
      <c r="TOW219" s="348"/>
      <c r="TOX219" s="348"/>
      <c r="TOY219" s="348"/>
      <c r="TOZ219" s="348"/>
      <c r="TPA219" s="348"/>
      <c r="TPB219" s="348"/>
      <c r="TPC219" s="348"/>
      <c r="TPD219" s="348"/>
      <c r="TPE219" s="348"/>
      <c r="TPF219" s="348"/>
      <c r="TPG219" s="348"/>
      <c r="TPH219" s="348"/>
      <c r="TPI219" s="348"/>
      <c r="TPJ219" s="348"/>
      <c r="TPK219" s="348"/>
      <c r="TPL219" s="348"/>
      <c r="TPM219" s="348"/>
      <c r="TPN219" s="348"/>
      <c r="TPO219" s="348"/>
      <c r="TPP219" s="348"/>
      <c r="TPQ219" s="348"/>
      <c r="TPR219" s="348"/>
      <c r="TPS219" s="348"/>
      <c r="TPT219" s="348"/>
      <c r="TPU219" s="348"/>
      <c r="TPV219" s="348"/>
      <c r="TPW219" s="348"/>
      <c r="TPX219" s="348"/>
      <c r="TPY219" s="348"/>
      <c r="TPZ219" s="348"/>
      <c r="TQA219" s="348"/>
      <c r="TQB219" s="348"/>
      <c r="TQC219" s="348"/>
      <c r="TQD219" s="348"/>
      <c r="TQE219" s="348"/>
      <c r="TQF219" s="348"/>
      <c r="TQG219" s="348"/>
      <c r="TQH219" s="348"/>
      <c r="TQI219" s="348"/>
      <c r="TQJ219" s="348"/>
      <c r="TQK219" s="348"/>
      <c r="TQL219" s="348"/>
      <c r="TQM219" s="348"/>
      <c r="TQN219" s="348"/>
      <c r="TQO219" s="348"/>
      <c r="TQP219" s="348"/>
      <c r="TQQ219" s="348"/>
      <c r="TQR219" s="348"/>
      <c r="TQS219" s="348"/>
      <c r="TQT219" s="348"/>
      <c r="TQU219" s="348"/>
      <c r="TQV219" s="348"/>
      <c r="TQW219" s="348"/>
      <c r="TQX219" s="348"/>
      <c r="TQY219" s="348"/>
      <c r="TQZ219" s="348"/>
      <c r="TRA219" s="348"/>
      <c r="TRB219" s="348"/>
      <c r="TRC219" s="348"/>
      <c r="TRD219" s="348"/>
      <c r="TRE219" s="348"/>
      <c r="TRF219" s="348"/>
      <c r="TRG219" s="348"/>
      <c r="TRH219" s="348"/>
      <c r="TRI219" s="348"/>
      <c r="TRJ219" s="348"/>
      <c r="TRK219" s="348"/>
      <c r="TRL219" s="348"/>
      <c r="TRM219" s="348"/>
      <c r="TRN219" s="348"/>
      <c r="TRO219" s="348"/>
      <c r="TRP219" s="348"/>
      <c r="TRQ219" s="348"/>
      <c r="TRR219" s="348"/>
      <c r="TRS219" s="348"/>
      <c r="TRT219" s="348"/>
      <c r="TRU219" s="348"/>
      <c r="TRV219" s="348"/>
      <c r="TRW219" s="348"/>
      <c r="TRX219" s="348"/>
      <c r="TRY219" s="348"/>
      <c r="TRZ219" s="348"/>
      <c r="TSA219" s="348"/>
      <c r="TSB219" s="348"/>
      <c r="TSC219" s="348"/>
      <c r="TSD219" s="348"/>
      <c r="TSE219" s="348"/>
      <c r="TSF219" s="348"/>
      <c r="TSG219" s="348"/>
      <c r="TSH219" s="348"/>
      <c r="TSI219" s="348"/>
      <c r="TSJ219" s="348"/>
      <c r="TSK219" s="348"/>
      <c r="TSL219" s="348"/>
      <c r="TSM219" s="348"/>
      <c r="TSN219" s="348"/>
      <c r="TSO219" s="348"/>
      <c r="TSP219" s="348"/>
      <c r="TSQ219" s="348"/>
      <c r="TSR219" s="348"/>
      <c r="TSS219" s="348"/>
      <c r="TST219" s="348"/>
      <c r="TSU219" s="348"/>
      <c r="TSV219" s="348"/>
      <c r="TSW219" s="348"/>
      <c r="TSX219" s="348"/>
      <c r="TSY219" s="348"/>
      <c r="TSZ219" s="348"/>
      <c r="TTA219" s="348"/>
      <c r="TTB219" s="348"/>
      <c r="TTC219" s="348"/>
      <c r="TTD219" s="348"/>
      <c r="TTE219" s="348"/>
      <c r="TTF219" s="348"/>
      <c r="TTG219" s="348"/>
      <c r="TTH219" s="348"/>
      <c r="TTI219" s="348"/>
      <c r="TTJ219" s="348"/>
      <c r="TTK219" s="348"/>
      <c r="TTL219" s="348"/>
      <c r="TTM219" s="348"/>
      <c r="TTN219" s="348"/>
      <c r="TTO219" s="348"/>
      <c r="TTP219" s="348"/>
      <c r="TTQ219" s="348"/>
      <c r="TTR219" s="348"/>
      <c r="TTS219" s="348"/>
      <c r="TTT219" s="348"/>
      <c r="TTU219" s="348"/>
      <c r="TTV219" s="348"/>
      <c r="TTW219" s="348"/>
      <c r="TTX219" s="348"/>
      <c r="TTY219" s="348"/>
      <c r="TTZ219" s="348"/>
      <c r="TUA219" s="348"/>
      <c r="TUB219" s="348"/>
      <c r="TUC219" s="348"/>
      <c r="TUD219" s="348"/>
      <c r="TUE219" s="348"/>
      <c r="TUF219" s="348"/>
      <c r="TUG219" s="348"/>
      <c r="TUH219" s="348"/>
      <c r="TUI219" s="348"/>
      <c r="TUJ219" s="348"/>
      <c r="TUK219" s="348"/>
      <c r="TUL219" s="348"/>
      <c r="TUM219" s="348"/>
      <c r="TUN219" s="348"/>
      <c r="TUO219" s="348"/>
      <c r="TUP219" s="348"/>
      <c r="TUQ219" s="348"/>
      <c r="TUR219" s="348"/>
      <c r="TUS219" s="348"/>
      <c r="TUT219" s="348"/>
      <c r="TUU219" s="348"/>
      <c r="TUV219" s="348"/>
      <c r="TUW219" s="348"/>
      <c r="TUX219" s="348"/>
      <c r="TUY219" s="348"/>
      <c r="TUZ219" s="348"/>
      <c r="TVA219" s="348"/>
      <c r="TVB219" s="348"/>
      <c r="TVC219" s="348"/>
      <c r="TVD219" s="348"/>
      <c r="TVE219" s="348"/>
      <c r="TVF219" s="348"/>
      <c r="TVG219" s="348"/>
      <c r="TVH219" s="348"/>
      <c r="TVI219" s="348"/>
      <c r="TVJ219" s="348"/>
      <c r="TVK219" s="348"/>
      <c r="TVL219" s="348"/>
      <c r="TVM219" s="348"/>
      <c r="TVN219" s="348"/>
      <c r="TVO219" s="348"/>
      <c r="TVP219" s="348"/>
      <c r="TVQ219" s="348"/>
      <c r="TVR219" s="348"/>
      <c r="TVS219" s="348"/>
      <c r="TVT219" s="348"/>
      <c r="TVU219" s="348"/>
      <c r="TVV219" s="348"/>
      <c r="TVW219" s="348"/>
      <c r="TVX219" s="348"/>
      <c r="TVY219" s="348"/>
      <c r="TVZ219" s="348"/>
      <c r="TWA219" s="348"/>
      <c r="TWB219" s="348"/>
      <c r="TWC219" s="348"/>
      <c r="TWD219" s="348"/>
      <c r="TWE219" s="348"/>
      <c r="TWF219" s="348"/>
      <c r="TWG219" s="348"/>
      <c r="TWH219" s="348"/>
      <c r="TWI219" s="348"/>
      <c r="TWJ219" s="348"/>
      <c r="TWK219" s="348"/>
      <c r="TWL219" s="348"/>
      <c r="TWM219" s="348"/>
      <c r="TWN219" s="348"/>
      <c r="TWO219" s="348"/>
      <c r="TWP219" s="348"/>
      <c r="TWQ219" s="348"/>
      <c r="TWR219" s="348"/>
      <c r="TWS219" s="348"/>
      <c r="TWT219" s="348"/>
      <c r="TWU219" s="348"/>
      <c r="TWV219" s="348"/>
      <c r="TWW219" s="348"/>
      <c r="TWX219" s="348"/>
      <c r="TWY219" s="348"/>
      <c r="TWZ219" s="348"/>
      <c r="TXA219" s="348"/>
      <c r="TXB219" s="348"/>
      <c r="TXC219" s="348"/>
      <c r="TXD219" s="348"/>
      <c r="TXE219" s="348"/>
      <c r="TXF219" s="348"/>
      <c r="TXG219" s="348"/>
      <c r="TXH219" s="348"/>
      <c r="TXI219" s="348"/>
      <c r="TXJ219" s="348"/>
      <c r="TXK219" s="348"/>
      <c r="TXL219" s="348"/>
      <c r="TXM219" s="348"/>
      <c r="TXN219" s="348"/>
      <c r="TXO219" s="348"/>
      <c r="TXP219" s="348"/>
      <c r="TXQ219" s="348"/>
      <c r="TXR219" s="348"/>
      <c r="TXS219" s="348"/>
      <c r="TXT219" s="348"/>
      <c r="TXU219" s="348"/>
      <c r="TXV219" s="348"/>
      <c r="TXW219" s="348"/>
      <c r="TXX219" s="348"/>
      <c r="TXY219" s="348"/>
      <c r="TXZ219" s="348"/>
      <c r="TYA219" s="348"/>
      <c r="TYB219" s="348"/>
      <c r="TYC219" s="348"/>
      <c r="TYD219" s="348"/>
      <c r="TYE219" s="348"/>
      <c r="TYF219" s="348"/>
      <c r="TYG219" s="348"/>
      <c r="TYH219" s="348"/>
      <c r="TYI219" s="348"/>
      <c r="TYJ219" s="348"/>
      <c r="TYK219" s="348"/>
      <c r="TYL219" s="348"/>
      <c r="TYM219" s="348"/>
      <c r="TYN219" s="348"/>
      <c r="TYO219" s="348"/>
      <c r="TYP219" s="348"/>
      <c r="TYQ219" s="348"/>
      <c r="TYR219" s="348"/>
      <c r="TYS219" s="348"/>
      <c r="TYT219" s="348"/>
      <c r="TYU219" s="348"/>
      <c r="TYV219" s="348"/>
      <c r="TYW219" s="348"/>
      <c r="TYX219" s="348"/>
      <c r="TYY219" s="348"/>
      <c r="TYZ219" s="348"/>
      <c r="TZA219" s="348"/>
      <c r="TZB219" s="348"/>
      <c r="TZC219" s="348"/>
      <c r="TZD219" s="348"/>
      <c r="TZE219" s="348"/>
      <c r="TZF219" s="348"/>
      <c r="TZG219" s="348"/>
      <c r="TZH219" s="348"/>
      <c r="TZI219" s="348"/>
      <c r="TZJ219" s="348"/>
      <c r="TZK219" s="348"/>
      <c r="TZL219" s="348"/>
      <c r="TZM219" s="348"/>
      <c r="TZN219" s="348"/>
      <c r="TZO219" s="348"/>
      <c r="TZP219" s="348"/>
      <c r="TZQ219" s="348"/>
      <c r="TZR219" s="348"/>
      <c r="TZS219" s="348"/>
      <c r="TZT219" s="348"/>
      <c r="TZU219" s="348"/>
      <c r="TZV219" s="348"/>
      <c r="TZW219" s="348"/>
      <c r="TZX219" s="348"/>
      <c r="TZY219" s="348"/>
      <c r="TZZ219" s="348"/>
      <c r="UAA219" s="348"/>
      <c r="UAB219" s="348"/>
      <c r="UAC219" s="348"/>
      <c r="UAD219" s="348"/>
      <c r="UAE219" s="348"/>
      <c r="UAF219" s="348"/>
      <c r="UAG219" s="348"/>
      <c r="UAH219" s="348"/>
      <c r="UAI219" s="348"/>
      <c r="UAJ219" s="348"/>
      <c r="UAK219" s="348"/>
      <c r="UAL219" s="348"/>
      <c r="UAM219" s="348"/>
      <c r="UAN219" s="348"/>
      <c r="UAO219" s="348"/>
      <c r="UAP219" s="348"/>
      <c r="UAQ219" s="348"/>
      <c r="UAR219" s="348"/>
      <c r="UAS219" s="348"/>
      <c r="UAT219" s="348"/>
      <c r="UAU219" s="348"/>
      <c r="UAV219" s="348"/>
      <c r="UAW219" s="348"/>
      <c r="UAX219" s="348"/>
      <c r="UAY219" s="348"/>
      <c r="UAZ219" s="348"/>
      <c r="UBA219" s="348"/>
      <c r="UBB219" s="348"/>
      <c r="UBC219" s="348"/>
      <c r="UBD219" s="348"/>
      <c r="UBE219" s="348"/>
      <c r="UBF219" s="348"/>
      <c r="UBG219" s="348"/>
      <c r="UBH219" s="348"/>
      <c r="UBI219" s="348"/>
      <c r="UBJ219" s="348"/>
      <c r="UBK219" s="348"/>
      <c r="UBL219" s="348"/>
      <c r="UBM219" s="348"/>
      <c r="UBN219" s="348"/>
      <c r="UBO219" s="348"/>
      <c r="UBP219" s="348"/>
      <c r="UBQ219" s="348"/>
      <c r="UBR219" s="348"/>
      <c r="UBS219" s="348"/>
      <c r="UBT219" s="348"/>
      <c r="UBU219" s="348"/>
      <c r="UBV219" s="348"/>
      <c r="UBW219" s="348"/>
      <c r="UBX219" s="348"/>
      <c r="UBY219" s="348"/>
      <c r="UBZ219" s="348"/>
      <c r="UCA219" s="348"/>
      <c r="UCB219" s="348"/>
      <c r="UCC219" s="348"/>
      <c r="UCD219" s="348"/>
      <c r="UCE219" s="348"/>
      <c r="UCF219" s="348"/>
      <c r="UCG219" s="348"/>
      <c r="UCH219" s="348"/>
      <c r="UCI219" s="348"/>
      <c r="UCJ219" s="348"/>
      <c r="UCK219" s="348"/>
      <c r="UCL219" s="348"/>
      <c r="UCM219" s="348"/>
      <c r="UCN219" s="348"/>
      <c r="UCO219" s="348"/>
      <c r="UCP219" s="348"/>
      <c r="UCQ219" s="348"/>
      <c r="UCR219" s="348"/>
      <c r="UCS219" s="348"/>
      <c r="UCT219" s="348"/>
      <c r="UCU219" s="348"/>
      <c r="UCV219" s="348"/>
      <c r="UCW219" s="348"/>
      <c r="UCX219" s="348"/>
      <c r="UCY219" s="348"/>
      <c r="UCZ219" s="348"/>
      <c r="UDA219" s="348"/>
      <c r="UDB219" s="348"/>
      <c r="UDC219" s="348"/>
      <c r="UDD219" s="348"/>
      <c r="UDE219" s="348"/>
      <c r="UDF219" s="348"/>
      <c r="UDG219" s="348"/>
      <c r="UDH219" s="348"/>
      <c r="UDI219" s="348"/>
      <c r="UDJ219" s="348"/>
      <c r="UDK219" s="348"/>
      <c r="UDL219" s="348"/>
      <c r="UDM219" s="348"/>
      <c r="UDN219" s="348"/>
      <c r="UDO219" s="348"/>
      <c r="UDP219" s="348"/>
      <c r="UDQ219" s="348"/>
      <c r="UDR219" s="348"/>
      <c r="UDS219" s="348"/>
      <c r="UDT219" s="348"/>
      <c r="UDU219" s="348"/>
      <c r="UDV219" s="348"/>
      <c r="UDW219" s="348"/>
      <c r="UDX219" s="348"/>
      <c r="UDY219" s="348"/>
      <c r="UDZ219" s="348"/>
      <c r="UEA219" s="348"/>
      <c r="UEB219" s="348"/>
      <c r="UEC219" s="348"/>
      <c r="UED219" s="348"/>
      <c r="UEE219" s="348"/>
      <c r="UEF219" s="348"/>
      <c r="UEG219" s="348"/>
      <c r="UEH219" s="348"/>
      <c r="UEI219" s="348"/>
      <c r="UEJ219" s="348"/>
      <c r="UEK219" s="348"/>
      <c r="UEL219" s="348"/>
      <c r="UEM219" s="348"/>
      <c r="UEN219" s="348"/>
      <c r="UEO219" s="348"/>
      <c r="UEP219" s="348"/>
      <c r="UEQ219" s="348"/>
      <c r="UER219" s="348"/>
      <c r="UES219" s="348"/>
      <c r="UET219" s="348"/>
      <c r="UEU219" s="348"/>
      <c r="UEV219" s="348"/>
      <c r="UEW219" s="348"/>
      <c r="UEX219" s="348"/>
      <c r="UEY219" s="348"/>
      <c r="UEZ219" s="348"/>
      <c r="UFA219" s="348"/>
      <c r="UFB219" s="348"/>
      <c r="UFC219" s="348"/>
      <c r="UFD219" s="348"/>
      <c r="UFE219" s="348"/>
      <c r="UFF219" s="348"/>
      <c r="UFG219" s="348"/>
      <c r="UFH219" s="348"/>
      <c r="UFI219" s="348"/>
      <c r="UFJ219" s="348"/>
      <c r="UFK219" s="348"/>
      <c r="UFL219" s="348"/>
      <c r="UFM219" s="348"/>
      <c r="UFN219" s="348"/>
      <c r="UFO219" s="348"/>
      <c r="UFP219" s="348"/>
      <c r="UFQ219" s="348"/>
      <c r="UFR219" s="348"/>
      <c r="UFS219" s="348"/>
      <c r="UFT219" s="348"/>
      <c r="UFU219" s="348"/>
      <c r="UFV219" s="348"/>
      <c r="UFW219" s="348"/>
      <c r="UFX219" s="348"/>
      <c r="UFY219" s="348"/>
      <c r="UFZ219" s="348"/>
      <c r="UGA219" s="348"/>
      <c r="UGB219" s="348"/>
      <c r="UGC219" s="348"/>
      <c r="UGD219" s="348"/>
      <c r="UGE219" s="348"/>
      <c r="UGF219" s="348"/>
      <c r="UGG219" s="348"/>
      <c r="UGH219" s="348"/>
      <c r="UGI219" s="348"/>
      <c r="UGJ219" s="348"/>
      <c r="UGK219" s="348"/>
      <c r="UGL219" s="348"/>
      <c r="UGM219" s="348"/>
      <c r="UGN219" s="348"/>
      <c r="UGO219" s="348"/>
      <c r="UGP219" s="348"/>
      <c r="UGQ219" s="348"/>
      <c r="UGR219" s="348"/>
      <c r="UGS219" s="348"/>
      <c r="UGT219" s="348"/>
      <c r="UGU219" s="348"/>
      <c r="UGV219" s="348"/>
      <c r="UGW219" s="348"/>
      <c r="UGX219" s="348"/>
      <c r="UGY219" s="348"/>
      <c r="UGZ219" s="348"/>
      <c r="UHA219" s="348"/>
      <c r="UHB219" s="348"/>
      <c r="UHC219" s="348"/>
      <c r="UHD219" s="348"/>
      <c r="UHE219" s="348"/>
      <c r="UHF219" s="348"/>
      <c r="UHG219" s="348"/>
      <c r="UHH219" s="348"/>
      <c r="UHI219" s="348"/>
      <c r="UHJ219" s="348"/>
      <c r="UHK219" s="348"/>
      <c r="UHL219" s="348"/>
      <c r="UHM219" s="348"/>
      <c r="UHN219" s="348"/>
      <c r="UHO219" s="348"/>
      <c r="UHP219" s="348"/>
      <c r="UHQ219" s="348"/>
      <c r="UHR219" s="348"/>
      <c r="UHS219" s="348"/>
      <c r="UHT219" s="348"/>
      <c r="UHU219" s="348"/>
      <c r="UHV219" s="348"/>
      <c r="UHW219" s="348"/>
      <c r="UHX219" s="348"/>
      <c r="UHY219" s="348"/>
      <c r="UHZ219" s="348"/>
      <c r="UIA219" s="348"/>
      <c r="UIB219" s="348"/>
      <c r="UIC219" s="348"/>
      <c r="UID219" s="348"/>
      <c r="UIE219" s="348"/>
      <c r="UIF219" s="348"/>
      <c r="UIG219" s="348"/>
      <c r="UIH219" s="348"/>
      <c r="UII219" s="348"/>
      <c r="UIJ219" s="348"/>
      <c r="UIK219" s="348"/>
      <c r="UIL219" s="348"/>
      <c r="UIM219" s="348"/>
      <c r="UIN219" s="348"/>
      <c r="UIO219" s="348"/>
      <c r="UIP219" s="348"/>
      <c r="UIQ219" s="348"/>
      <c r="UIR219" s="348"/>
      <c r="UIS219" s="348"/>
      <c r="UIT219" s="348"/>
      <c r="UIU219" s="348"/>
      <c r="UIV219" s="348"/>
      <c r="UIW219" s="348"/>
      <c r="UIX219" s="348"/>
      <c r="UIY219" s="348"/>
      <c r="UIZ219" s="348"/>
      <c r="UJA219" s="348"/>
      <c r="UJB219" s="348"/>
      <c r="UJC219" s="348"/>
      <c r="UJD219" s="348"/>
      <c r="UJE219" s="348"/>
      <c r="UJF219" s="348"/>
      <c r="UJG219" s="348"/>
      <c r="UJH219" s="348"/>
      <c r="UJI219" s="348"/>
      <c r="UJJ219" s="348"/>
      <c r="UJK219" s="348"/>
      <c r="UJL219" s="348"/>
      <c r="UJM219" s="348"/>
      <c r="UJN219" s="348"/>
      <c r="UJO219" s="348"/>
      <c r="UJP219" s="348"/>
      <c r="UJQ219" s="348"/>
      <c r="UJR219" s="348"/>
      <c r="UJS219" s="348"/>
      <c r="UJT219" s="348"/>
      <c r="UJU219" s="348"/>
      <c r="UJV219" s="348"/>
      <c r="UJW219" s="348"/>
      <c r="UJX219" s="348"/>
      <c r="UJY219" s="348"/>
      <c r="UJZ219" s="348"/>
      <c r="UKA219" s="348"/>
      <c r="UKB219" s="348"/>
      <c r="UKC219" s="348"/>
      <c r="UKD219" s="348"/>
      <c r="UKE219" s="348"/>
      <c r="UKF219" s="348"/>
      <c r="UKG219" s="348"/>
      <c r="UKH219" s="348"/>
      <c r="UKI219" s="348"/>
      <c r="UKJ219" s="348"/>
      <c r="UKK219" s="348"/>
      <c r="UKL219" s="348"/>
      <c r="UKM219" s="348"/>
      <c r="UKN219" s="348"/>
      <c r="UKO219" s="348"/>
      <c r="UKP219" s="348"/>
      <c r="UKQ219" s="348"/>
      <c r="UKR219" s="348"/>
      <c r="UKS219" s="348"/>
      <c r="UKT219" s="348"/>
      <c r="UKU219" s="348"/>
      <c r="UKV219" s="348"/>
      <c r="UKW219" s="348"/>
      <c r="UKX219" s="348"/>
      <c r="UKY219" s="348"/>
      <c r="UKZ219" s="348"/>
      <c r="ULA219" s="348"/>
      <c r="ULB219" s="348"/>
      <c r="ULC219" s="348"/>
      <c r="ULD219" s="348"/>
      <c r="ULE219" s="348"/>
      <c r="ULF219" s="348"/>
      <c r="ULG219" s="348"/>
      <c r="ULH219" s="348"/>
      <c r="ULI219" s="348"/>
      <c r="ULJ219" s="348"/>
      <c r="ULK219" s="348"/>
      <c r="ULL219" s="348"/>
      <c r="ULM219" s="348"/>
      <c r="ULN219" s="348"/>
      <c r="ULO219" s="348"/>
      <c r="ULP219" s="348"/>
      <c r="ULQ219" s="348"/>
      <c r="ULR219" s="348"/>
      <c r="ULS219" s="348"/>
      <c r="ULT219" s="348"/>
      <c r="ULU219" s="348"/>
      <c r="ULV219" s="348"/>
      <c r="ULW219" s="348"/>
      <c r="ULX219" s="348"/>
      <c r="ULY219" s="348"/>
      <c r="ULZ219" s="348"/>
      <c r="UMA219" s="348"/>
      <c r="UMB219" s="348"/>
      <c r="UMC219" s="348"/>
      <c r="UMD219" s="348"/>
      <c r="UME219" s="348"/>
      <c r="UMF219" s="348"/>
      <c r="UMG219" s="348"/>
      <c r="UMH219" s="348"/>
      <c r="UMI219" s="348"/>
      <c r="UMJ219" s="348"/>
      <c r="UMK219" s="348"/>
      <c r="UML219" s="348"/>
      <c r="UMM219" s="348"/>
      <c r="UMN219" s="348"/>
      <c r="UMO219" s="348"/>
      <c r="UMP219" s="348"/>
      <c r="UMQ219" s="348"/>
      <c r="UMR219" s="348"/>
      <c r="UMS219" s="348"/>
      <c r="UMT219" s="348"/>
      <c r="UMU219" s="348"/>
      <c r="UMV219" s="348"/>
      <c r="UMW219" s="348"/>
      <c r="UMX219" s="348"/>
      <c r="UMY219" s="348"/>
      <c r="UMZ219" s="348"/>
      <c r="UNA219" s="348"/>
      <c r="UNB219" s="348"/>
      <c r="UNC219" s="348"/>
      <c r="UND219" s="348"/>
      <c r="UNE219" s="348"/>
      <c r="UNF219" s="348"/>
      <c r="UNG219" s="348"/>
      <c r="UNH219" s="348"/>
      <c r="UNI219" s="348"/>
      <c r="UNJ219" s="348"/>
      <c r="UNK219" s="348"/>
      <c r="UNL219" s="348"/>
      <c r="UNM219" s="348"/>
      <c r="UNN219" s="348"/>
      <c r="UNO219" s="348"/>
      <c r="UNP219" s="348"/>
      <c r="UNQ219" s="348"/>
      <c r="UNR219" s="348"/>
      <c r="UNS219" s="348"/>
      <c r="UNT219" s="348"/>
      <c r="UNU219" s="348"/>
      <c r="UNV219" s="348"/>
      <c r="UNW219" s="348"/>
      <c r="UNX219" s="348"/>
      <c r="UNY219" s="348"/>
      <c r="UNZ219" s="348"/>
      <c r="UOA219" s="348"/>
      <c r="UOB219" s="348"/>
      <c r="UOC219" s="348"/>
      <c r="UOD219" s="348"/>
      <c r="UOE219" s="348"/>
      <c r="UOF219" s="348"/>
      <c r="UOG219" s="348"/>
      <c r="UOH219" s="348"/>
      <c r="UOI219" s="348"/>
      <c r="UOJ219" s="348"/>
      <c r="UOK219" s="348"/>
      <c r="UOL219" s="348"/>
      <c r="UOM219" s="348"/>
      <c r="UON219" s="348"/>
      <c r="UOO219" s="348"/>
      <c r="UOP219" s="348"/>
      <c r="UOQ219" s="348"/>
      <c r="UOR219" s="348"/>
      <c r="UOS219" s="348"/>
      <c r="UOT219" s="348"/>
      <c r="UOU219" s="348"/>
      <c r="UOV219" s="348"/>
      <c r="UOW219" s="348"/>
      <c r="UOX219" s="348"/>
      <c r="UOY219" s="348"/>
      <c r="UOZ219" s="348"/>
      <c r="UPA219" s="348"/>
      <c r="UPB219" s="348"/>
      <c r="UPC219" s="348"/>
      <c r="UPD219" s="348"/>
      <c r="UPE219" s="348"/>
      <c r="UPF219" s="348"/>
      <c r="UPG219" s="348"/>
      <c r="UPH219" s="348"/>
      <c r="UPI219" s="348"/>
      <c r="UPJ219" s="348"/>
      <c r="UPK219" s="348"/>
      <c r="UPL219" s="348"/>
      <c r="UPM219" s="348"/>
      <c r="UPN219" s="348"/>
      <c r="UPO219" s="348"/>
      <c r="UPP219" s="348"/>
      <c r="UPQ219" s="348"/>
      <c r="UPR219" s="348"/>
      <c r="UPS219" s="348"/>
      <c r="UPT219" s="348"/>
      <c r="UPU219" s="348"/>
      <c r="UPV219" s="348"/>
      <c r="UPW219" s="348"/>
      <c r="UPX219" s="348"/>
      <c r="UPY219" s="348"/>
      <c r="UPZ219" s="348"/>
      <c r="UQA219" s="348"/>
      <c r="UQB219" s="348"/>
      <c r="UQC219" s="348"/>
      <c r="UQD219" s="348"/>
      <c r="UQE219" s="348"/>
      <c r="UQF219" s="348"/>
      <c r="UQG219" s="348"/>
      <c r="UQH219" s="348"/>
      <c r="UQI219" s="348"/>
      <c r="UQJ219" s="348"/>
      <c r="UQK219" s="348"/>
      <c r="UQL219" s="348"/>
      <c r="UQM219" s="348"/>
      <c r="UQN219" s="348"/>
      <c r="UQO219" s="348"/>
      <c r="UQP219" s="348"/>
      <c r="UQQ219" s="348"/>
      <c r="UQR219" s="348"/>
      <c r="UQS219" s="348"/>
      <c r="UQT219" s="348"/>
      <c r="UQU219" s="348"/>
      <c r="UQV219" s="348"/>
      <c r="UQW219" s="348"/>
      <c r="UQX219" s="348"/>
      <c r="UQY219" s="348"/>
      <c r="UQZ219" s="348"/>
      <c r="URA219" s="348"/>
      <c r="URB219" s="348"/>
      <c r="URC219" s="348"/>
      <c r="URD219" s="348"/>
      <c r="URE219" s="348"/>
      <c r="URF219" s="348"/>
      <c r="URG219" s="348"/>
      <c r="URH219" s="348"/>
      <c r="URI219" s="348"/>
      <c r="URJ219" s="348"/>
      <c r="URK219" s="348"/>
      <c r="URL219" s="348"/>
      <c r="URM219" s="348"/>
      <c r="URN219" s="348"/>
      <c r="URO219" s="348"/>
      <c r="URP219" s="348"/>
      <c r="URQ219" s="348"/>
      <c r="URR219" s="348"/>
      <c r="URS219" s="348"/>
      <c r="URT219" s="348"/>
      <c r="URU219" s="348"/>
      <c r="URV219" s="348"/>
      <c r="URW219" s="348"/>
      <c r="URX219" s="348"/>
      <c r="URY219" s="348"/>
      <c r="URZ219" s="348"/>
      <c r="USA219" s="348"/>
      <c r="USB219" s="348"/>
      <c r="USC219" s="348"/>
      <c r="USD219" s="348"/>
      <c r="USE219" s="348"/>
      <c r="USF219" s="348"/>
      <c r="USG219" s="348"/>
      <c r="USH219" s="348"/>
      <c r="USI219" s="348"/>
      <c r="USJ219" s="348"/>
      <c r="USK219" s="348"/>
      <c r="USL219" s="348"/>
      <c r="USM219" s="348"/>
      <c r="USN219" s="348"/>
      <c r="USO219" s="348"/>
      <c r="USP219" s="348"/>
      <c r="USQ219" s="348"/>
      <c r="USR219" s="348"/>
      <c r="USS219" s="348"/>
      <c r="UST219" s="348"/>
      <c r="USU219" s="348"/>
      <c r="USV219" s="348"/>
      <c r="USW219" s="348"/>
      <c r="USX219" s="348"/>
      <c r="USY219" s="348"/>
      <c r="USZ219" s="348"/>
      <c r="UTA219" s="348"/>
      <c r="UTB219" s="348"/>
      <c r="UTC219" s="348"/>
      <c r="UTD219" s="348"/>
      <c r="UTE219" s="348"/>
      <c r="UTF219" s="348"/>
      <c r="UTG219" s="348"/>
      <c r="UTH219" s="348"/>
      <c r="UTI219" s="348"/>
      <c r="UTJ219" s="348"/>
      <c r="UTK219" s="348"/>
      <c r="UTL219" s="348"/>
      <c r="UTM219" s="348"/>
      <c r="UTN219" s="348"/>
      <c r="UTO219" s="348"/>
      <c r="UTP219" s="348"/>
      <c r="UTQ219" s="348"/>
      <c r="UTR219" s="348"/>
      <c r="UTS219" s="348"/>
      <c r="UTT219" s="348"/>
      <c r="UTU219" s="348"/>
      <c r="UTV219" s="348"/>
      <c r="UTW219" s="348"/>
      <c r="UTX219" s="348"/>
      <c r="UTY219" s="348"/>
      <c r="UTZ219" s="348"/>
      <c r="UUA219" s="348"/>
      <c r="UUB219" s="348"/>
      <c r="UUC219" s="348"/>
      <c r="UUD219" s="348"/>
      <c r="UUE219" s="348"/>
      <c r="UUF219" s="348"/>
      <c r="UUG219" s="348"/>
      <c r="UUH219" s="348"/>
      <c r="UUI219" s="348"/>
      <c r="UUJ219" s="348"/>
      <c r="UUK219" s="348"/>
      <c r="UUL219" s="348"/>
      <c r="UUM219" s="348"/>
      <c r="UUN219" s="348"/>
      <c r="UUO219" s="348"/>
      <c r="UUP219" s="348"/>
      <c r="UUQ219" s="348"/>
      <c r="UUR219" s="348"/>
      <c r="UUS219" s="348"/>
      <c r="UUT219" s="348"/>
      <c r="UUU219" s="348"/>
      <c r="UUV219" s="348"/>
      <c r="UUW219" s="348"/>
      <c r="UUX219" s="348"/>
      <c r="UUY219" s="348"/>
      <c r="UUZ219" s="348"/>
      <c r="UVA219" s="348"/>
      <c r="UVB219" s="348"/>
      <c r="UVC219" s="348"/>
      <c r="UVD219" s="348"/>
      <c r="UVE219" s="348"/>
      <c r="UVF219" s="348"/>
      <c r="UVG219" s="348"/>
      <c r="UVH219" s="348"/>
      <c r="UVI219" s="348"/>
      <c r="UVJ219" s="348"/>
      <c r="UVK219" s="348"/>
      <c r="UVL219" s="348"/>
      <c r="UVM219" s="348"/>
      <c r="UVN219" s="348"/>
      <c r="UVO219" s="348"/>
      <c r="UVP219" s="348"/>
      <c r="UVQ219" s="348"/>
      <c r="UVR219" s="348"/>
      <c r="UVS219" s="348"/>
      <c r="UVT219" s="348"/>
      <c r="UVU219" s="348"/>
      <c r="UVV219" s="348"/>
      <c r="UVW219" s="348"/>
      <c r="UVX219" s="348"/>
      <c r="UVY219" s="348"/>
      <c r="UVZ219" s="348"/>
      <c r="UWA219" s="348"/>
      <c r="UWB219" s="348"/>
      <c r="UWC219" s="348"/>
      <c r="UWD219" s="348"/>
      <c r="UWE219" s="348"/>
      <c r="UWF219" s="348"/>
      <c r="UWG219" s="348"/>
      <c r="UWH219" s="348"/>
      <c r="UWI219" s="348"/>
      <c r="UWJ219" s="348"/>
      <c r="UWK219" s="348"/>
      <c r="UWL219" s="348"/>
      <c r="UWM219" s="348"/>
      <c r="UWN219" s="348"/>
      <c r="UWO219" s="348"/>
      <c r="UWP219" s="348"/>
      <c r="UWQ219" s="348"/>
      <c r="UWR219" s="348"/>
      <c r="UWS219" s="348"/>
      <c r="UWT219" s="348"/>
      <c r="UWU219" s="348"/>
      <c r="UWV219" s="348"/>
      <c r="UWW219" s="348"/>
      <c r="UWX219" s="348"/>
      <c r="UWY219" s="348"/>
      <c r="UWZ219" s="348"/>
      <c r="UXA219" s="348"/>
      <c r="UXB219" s="348"/>
      <c r="UXC219" s="348"/>
      <c r="UXD219" s="348"/>
      <c r="UXE219" s="348"/>
      <c r="UXF219" s="348"/>
      <c r="UXG219" s="348"/>
      <c r="UXH219" s="348"/>
      <c r="UXI219" s="348"/>
      <c r="UXJ219" s="348"/>
      <c r="UXK219" s="348"/>
      <c r="UXL219" s="348"/>
      <c r="UXM219" s="348"/>
      <c r="UXN219" s="348"/>
      <c r="UXO219" s="348"/>
      <c r="UXP219" s="348"/>
      <c r="UXQ219" s="348"/>
      <c r="UXR219" s="348"/>
      <c r="UXS219" s="348"/>
      <c r="UXT219" s="348"/>
      <c r="UXU219" s="348"/>
      <c r="UXV219" s="348"/>
      <c r="UXW219" s="348"/>
      <c r="UXX219" s="348"/>
      <c r="UXY219" s="348"/>
      <c r="UXZ219" s="348"/>
      <c r="UYA219" s="348"/>
      <c r="UYB219" s="348"/>
      <c r="UYC219" s="348"/>
      <c r="UYD219" s="348"/>
      <c r="UYE219" s="348"/>
      <c r="UYF219" s="348"/>
      <c r="UYG219" s="348"/>
      <c r="UYH219" s="348"/>
      <c r="UYI219" s="348"/>
      <c r="UYJ219" s="348"/>
      <c r="UYK219" s="348"/>
      <c r="UYL219" s="348"/>
      <c r="UYM219" s="348"/>
      <c r="UYN219" s="348"/>
      <c r="UYO219" s="348"/>
      <c r="UYP219" s="348"/>
      <c r="UYQ219" s="348"/>
      <c r="UYR219" s="348"/>
      <c r="UYS219" s="348"/>
      <c r="UYT219" s="348"/>
      <c r="UYU219" s="348"/>
      <c r="UYV219" s="348"/>
      <c r="UYW219" s="348"/>
      <c r="UYX219" s="348"/>
      <c r="UYY219" s="348"/>
      <c r="UYZ219" s="348"/>
      <c r="UZA219" s="348"/>
      <c r="UZB219" s="348"/>
      <c r="UZC219" s="348"/>
      <c r="UZD219" s="348"/>
      <c r="UZE219" s="348"/>
      <c r="UZF219" s="348"/>
      <c r="UZG219" s="348"/>
      <c r="UZH219" s="348"/>
      <c r="UZI219" s="348"/>
      <c r="UZJ219" s="348"/>
      <c r="UZK219" s="348"/>
      <c r="UZL219" s="348"/>
      <c r="UZM219" s="348"/>
      <c r="UZN219" s="348"/>
      <c r="UZO219" s="348"/>
      <c r="UZP219" s="348"/>
      <c r="UZQ219" s="348"/>
      <c r="UZR219" s="348"/>
      <c r="UZS219" s="348"/>
      <c r="UZT219" s="348"/>
      <c r="UZU219" s="348"/>
      <c r="UZV219" s="348"/>
      <c r="UZW219" s="348"/>
      <c r="UZX219" s="348"/>
      <c r="UZY219" s="348"/>
      <c r="UZZ219" s="348"/>
      <c r="VAA219" s="348"/>
      <c r="VAB219" s="348"/>
      <c r="VAC219" s="348"/>
      <c r="VAD219" s="348"/>
      <c r="VAE219" s="348"/>
      <c r="VAF219" s="348"/>
      <c r="VAG219" s="348"/>
      <c r="VAH219" s="348"/>
      <c r="VAI219" s="348"/>
      <c r="VAJ219" s="348"/>
      <c r="VAK219" s="348"/>
      <c r="VAL219" s="348"/>
      <c r="VAM219" s="348"/>
      <c r="VAN219" s="348"/>
      <c r="VAO219" s="348"/>
      <c r="VAP219" s="348"/>
      <c r="VAQ219" s="348"/>
      <c r="VAR219" s="348"/>
      <c r="VAS219" s="348"/>
      <c r="VAT219" s="348"/>
      <c r="VAU219" s="348"/>
      <c r="VAV219" s="348"/>
      <c r="VAW219" s="348"/>
      <c r="VAX219" s="348"/>
      <c r="VAY219" s="348"/>
      <c r="VAZ219" s="348"/>
      <c r="VBA219" s="348"/>
      <c r="VBB219" s="348"/>
      <c r="VBC219" s="348"/>
      <c r="VBD219" s="348"/>
      <c r="VBE219" s="348"/>
      <c r="VBF219" s="348"/>
      <c r="VBG219" s="348"/>
      <c r="VBH219" s="348"/>
      <c r="VBI219" s="348"/>
      <c r="VBJ219" s="348"/>
      <c r="VBK219" s="348"/>
      <c r="VBL219" s="348"/>
      <c r="VBM219" s="348"/>
      <c r="VBN219" s="348"/>
      <c r="VBO219" s="348"/>
      <c r="VBP219" s="348"/>
      <c r="VBQ219" s="348"/>
      <c r="VBR219" s="348"/>
      <c r="VBS219" s="348"/>
      <c r="VBT219" s="348"/>
      <c r="VBU219" s="348"/>
      <c r="VBV219" s="348"/>
      <c r="VBW219" s="348"/>
      <c r="VBX219" s="348"/>
      <c r="VBY219" s="348"/>
      <c r="VBZ219" s="348"/>
      <c r="VCA219" s="348"/>
      <c r="VCB219" s="348"/>
      <c r="VCC219" s="348"/>
      <c r="VCD219" s="348"/>
      <c r="VCE219" s="348"/>
      <c r="VCF219" s="348"/>
      <c r="VCG219" s="348"/>
      <c r="VCH219" s="348"/>
      <c r="VCI219" s="348"/>
      <c r="VCJ219" s="348"/>
      <c r="VCK219" s="348"/>
      <c r="VCL219" s="348"/>
      <c r="VCM219" s="348"/>
      <c r="VCN219" s="348"/>
      <c r="VCO219" s="348"/>
      <c r="VCP219" s="348"/>
      <c r="VCQ219" s="348"/>
      <c r="VCR219" s="348"/>
      <c r="VCS219" s="348"/>
      <c r="VCT219" s="348"/>
      <c r="VCU219" s="348"/>
      <c r="VCV219" s="348"/>
      <c r="VCW219" s="348"/>
      <c r="VCX219" s="348"/>
      <c r="VCY219" s="348"/>
      <c r="VCZ219" s="348"/>
      <c r="VDA219" s="348"/>
      <c r="VDB219" s="348"/>
      <c r="VDC219" s="348"/>
      <c r="VDD219" s="348"/>
      <c r="VDE219" s="348"/>
      <c r="VDF219" s="348"/>
      <c r="VDG219" s="348"/>
      <c r="VDH219" s="348"/>
      <c r="VDI219" s="348"/>
      <c r="VDJ219" s="348"/>
      <c r="VDK219" s="348"/>
      <c r="VDL219" s="348"/>
      <c r="VDM219" s="348"/>
      <c r="VDN219" s="348"/>
      <c r="VDO219" s="348"/>
      <c r="VDP219" s="348"/>
      <c r="VDQ219" s="348"/>
      <c r="VDR219" s="348"/>
      <c r="VDS219" s="348"/>
      <c r="VDT219" s="348"/>
      <c r="VDU219" s="348"/>
      <c r="VDV219" s="348"/>
      <c r="VDW219" s="348"/>
      <c r="VDX219" s="348"/>
      <c r="VDY219" s="348"/>
      <c r="VDZ219" s="348"/>
      <c r="VEA219" s="348"/>
      <c r="VEB219" s="348"/>
      <c r="VEC219" s="348"/>
      <c r="VED219" s="348"/>
      <c r="VEE219" s="348"/>
      <c r="VEF219" s="348"/>
      <c r="VEG219" s="348"/>
      <c r="VEH219" s="348"/>
      <c r="VEI219" s="348"/>
      <c r="VEJ219" s="348"/>
      <c r="VEK219" s="348"/>
      <c r="VEL219" s="348"/>
      <c r="VEM219" s="348"/>
      <c r="VEN219" s="348"/>
      <c r="VEO219" s="348"/>
      <c r="VEP219" s="348"/>
      <c r="VEQ219" s="348"/>
      <c r="VER219" s="348"/>
      <c r="VES219" s="348"/>
      <c r="VET219" s="348"/>
      <c r="VEU219" s="348"/>
      <c r="VEV219" s="348"/>
      <c r="VEW219" s="348"/>
      <c r="VEX219" s="348"/>
      <c r="VEY219" s="348"/>
      <c r="VEZ219" s="348"/>
      <c r="VFA219" s="348"/>
      <c r="VFB219" s="348"/>
      <c r="VFC219" s="348"/>
      <c r="VFD219" s="348"/>
      <c r="VFE219" s="348"/>
      <c r="VFF219" s="348"/>
      <c r="VFG219" s="348"/>
      <c r="VFH219" s="348"/>
      <c r="VFI219" s="348"/>
      <c r="VFJ219" s="348"/>
      <c r="VFK219" s="348"/>
      <c r="VFL219" s="348"/>
      <c r="VFM219" s="348"/>
      <c r="VFN219" s="348"/>
      <c r="VFO219" s="348"/>
      <c r="VFP219" s="348"/>
      <c r="VFQ219" s="348"/>
      <c r="VFR219" s="348"/>
      <c r="VFS219" s="348"/>
      <c r="VFT219" s="348"/>
      <c r="VFU219" s="348"/>
      <c r="VFV219" s="348"/>
      <c r="VFW219" s="348"/>
      <c r="VFX219" s="348"/>
      <c r="VFY219" s="348"/>
      <c r="VFZ219" s="348"/>
      <c r="VGA219" s="348"/>
      <c r="VGB219" s="348"/>
      <c r="VGC219" s="348"/>
      <c r="VGD219" s="348"/>
      <c r="VGE219" s="348"/>
      <c r="VGF219" s="348"/>
      <c r="VGG219" s="348"/>
      <c r="VGH219" s="348"/>
      <c r="VGI219" s="348"/>
      <c r="VGJ219" s="348"/>
      <c r="VGK219" s="348"/>
      <c r="VGL219" s="348"/>
      <c r="VGM219" s="348"/>
      <c r="VGN219" s="348"/>
      <c r="VGO219" s="348"/>
      <c r="VGP219" s="348"/>
      <c r="VGQ219" s="348"/>
      <c r="VGR219" s="348"/>
      <c r="VGS219" s="348"/>
      <c r="VGT219" s="348"/>
      <c r="VGU219" s="348"/>
      <c r="VGV219" s="348"/>
      <c r="VGW219" s="348"/>
      <c r="VGX219" s="348"/>
      <c r="VGY219" s="348"/>
      <c r="VGZ219" s="348"/>
      <c r="VHA219" s="348"/>
      <c r="VHB219" s="348"/>
      <c r="VHC219" s="348"/>
      <c r="VHD219" s="348"/>
      <c r="VHE219" s="348"/>
      <c r="VHF219" s="348"/>
      <c r="VHG219" s="348"/>
      <c r="VHH219" s="348"/>
      <c r="VHI219" s="348"/>
      <c r="VHJ219" s="348"/>
      <c r="VHK219" s="348"/>
      <c r="VHL219" s="348"/>
      <c r="VHM219" s="348"/>
      <c r="VHN219" s="348"/>
      <c r="VHO219" s="348"/>
      <c r="VHP219" s="348"/>
      <c r="VHQ219" s="348"/>
      <c r="VHR219" s="348"/>
      <c r="VHS219" s="348"/>
      <c r="VHT219" s="348"/>
      <c r="VHU219" s="348"/>
      <c r="VHV219" s="348"/>
      <c r="VHW219" s="348"/>
      <c r="VHX219" s="348"/>
      <c r="VHY219" s="348"/>
      <c r="VHZ219" s="348"/>
      <c r="VIA219" s="348"/>
      <c r="VIB219" s="348"/>
      <c r="VIC219" s="348"/>
      <c r="VID219" s="348"/>
      <c r="VIE219" s="348"/>
      <c r="VIF219" s="348"/>
      <c r="VIG219" s="348"/>
      <c r="VIH219" s="348"/>
      <c r="VII219" s="348"/>
      <c r="VIJ219" s="348"/>
      <c r="VIK219" s="348"/>
      <c r="VIL219" s="348"/>
      <c r="VIM219" s="348"/>
      <c r="VIN219" s="348"/>
      <c r="VIO219" s="348"/>
      <c r="VIP219" s="348"/>
      <c r="VIQ219" s="348"/>
      <c r="VIR219" s="348"/>
      <c r="VIS219" s="348"/>
      <c r="VIT219" s="348"/>
      <c r="VIU219" s="348"/>
      <c r="VIV219" s="348"/>
      <c r="VIW219" s="348"/>
      <c r="VIX219" s="348"/>
      <c r="VIY219" s="348"/>
      <c r="VIZ219" s="348"/>
      <c r="VJA219" s="348"/>
      <c r="VJB219" s="348"/>
      <c r="VJC219" s="348"/>
      <c r="VJD219" s="348"/>
      <c r="VJE219" s="348"/>
      <c r="VJF219" s="348"/>
      <c r="VJG219" s="348"/>
      <c r="VJH219" s="348"/>
      <c r="VJI219" s="348"/>
      <c r="VJJ219" s="348"/>
      <c r="VJK219" s="348"/>
      <c r="VJL219" s="348"/>
      <c r="VJM219" s="348"/>
      <c r="VJN219" s="348"/>
      <c r="VJO219" s="348"/>
      <c r="VJP219" s="348"/>
      <c r="VJQ219" s="348"/>
      <c r="VJR219" s="348"/>
      <c r="VJS219" s="348"/>
      <c r="VJT219" s="348"/>
      <c r="VJU219" s="348"/>
      <c r="VJV219" s="348"/>
      <c r="VJW219" s="348"/>
      <c r="VJX219" s="348"/>
      <c r="VJY219" s="348"/>
      <c r="VJZ219" s="348"/>
      <c r="VKA219" s="348"/>
      <c r="VKB219" s="348"/>
      <c r="VKC219" s="348"/>
      <c r="VKD219" s="348"/>
      <c r="VKE219" s="348"/>
      <c r="VKF219" s="348"/>
      <c r="VKG219" s="348"/>
      <c r="VKH219" s="348"/>
      <c r="VKI219" s="348"/>
      <c r="VKJ219" s="348"/>
      <c r="VKK219" s="348"/>
      <c r="VKL219" s="348"/>
      <c r="VKM219" s="348"/>
      <c r="VKN219" s="348"/>
      <c r="VKO219" s="348"/>
      <c r="VKP219" s="348"/>
      <c r="VKQ219" s="348"/>
      <c r="VKR219" s="348"/>
      <c r="VKS219" s="348"/>
      <c r="VKT219" s="348"/>
      <c r="VKU219" s="348"/>
      <c r="VKV219" s="348"/>
      <c r="VKW219" s="348"/>
      <c r="VKX219" s="348"/>
      <c r="VKY219" s="348"/>
      <c r="VKZ219" s="348"/>
      <c r="VLA219" s="348"/>
      <c r="VLB219" s="348"/>
      <c r="VLC219" s="348"/>
      <c r="VLD219" s="348"/>
      <c r="VLE219" s="348"/>
      <c r="VLF219" s="348"/>
      <c r="VLG219" s="348"/>
      <c r="VLH219" s="348"/>
      <c r="VLI219" s="348"/>
      <c r="VLJ219" s="348"/>
      <c r="VLK219" s="348"/>
      <c r="VLL219" s="348"/>
      <c r="VLM219" s="348"/>
      <c r="VLN219" s="348"/>
      <c r="VLO219" s="348"/>
      <c r="VLP219" s="348"/>
      <c r="VLQ219" s="348"/>
      <c r="VLR219" s="348"/>
      <c r="VLS219" s="348"/>
      <c r="VLT219" s="348"/>
      <c r="VLU219" s="348"/>
      <c r="VLV219" s="348"/>
      <c r="VLW219" s="348"/>
      <c r="VLX219" s="348"/>
      <c r="VLY219" s="348"/>
      <c r="VLZ219" s="348"/>
      <c r="VMA219" s="348"/>
      <c r="VMB219" s="348"/>
      <c r="VMC219" s="348"/>
      <c r="VMD219" s="348"/>
      <c r="VME219" s="348"/>
      <c r="VMF219" s="348"/>
      <c r="VMG219" s="348"/>
      <c r="VMH219" s="348"/>
      <c r="VMI219" s="348"/>
      <c r="VMJ219" s="348"/>
      <c r="VMK219" s="348"/>
      <c r="VML219" s="348"/>
      <c r="VMM219" s="348"/>
      <c r="VMN219" s="348"/>
      <c r="VMO219" s="348"/>
      <c r="VMP219" s="348"/>
      <c r="VMQ219" s="348"/>
      <c r="VMR219" s="348"/>
      <c r="VMS219" s="348"/>
      <c r="VMT219" s="348"/>
      <c r="VMU219" s="348"/>
      <c r="VMV219" s="348"/>
      <c r="VMW219" s="348"/>
      <c r="VMX219" s="348"/>
      <c r="VMY219" s="348"/>
      <c r="VMZ219" s="348"/>
      <c r="VNA219" s="348"/>
      <c r="VNB219" s="348"/>
      <c r="VNC219" s="348"/>
      <c r="VND219" s="348"/>
      <c r="VNE219" s="348"/>
      <c r="VNF219" s="348"/>
      <c r="VNG219" s="348"/>
      <c r="VNH219" s="348"/>
      <c r="VNI219" s="348"/>
      <c r="VNJ219" s="348"/>
      <c r="VNK219" s="348"/>
      <c r="VNL219" s="348"/>
      <c r="VNM219" s="348"/>
      <c r="VNN219" s="348"/>
      <c r="VNO219" s="348"/>
      <c r="VNP219" s="348"/>
      <c r="VNQ219" s="348"/>
      <c r="VNR219" s="348"/>
      <c r="VNS219" s="348"/>
      <c r="VNT219" s="348"/>
      <c r="VNU219" s="348"/>
      <c r="VNV219" s="348"/>
      <c r="VNW219" s="348"/>
      <c r="VNX219" s="348"/>
      <c r="VNY219" s="348"/>
      <c r="VNZ219" s="348"/>
      <c r="VOA219" s="348"/>
      <c r="VOB219" s="348"/>
      <c r="VOC219" s="348"/>
      <c r="VOD219" s="348"/>
      <c r="VOE219" s="348"/>
      <c r="VOF219" s="348"/>
      <c r="VOG219" s="348"/>
      <c r="VOH219" s="348"/>
      <c r="VOI219" s="348"/>
      <c r="VOJ219" s="348"/>
      <c r="VOK219" s="348"/>
      <c r="VOL219" s="348"/>
      <c r="VOM219" s="348"/>
      <c r="VON219" s="348"/>
      <c r="VOO219" s="348"/>
      <c r="VOP219" s="348"/>
      <c r="VOQ219" s="348"/>
      <c r="VOR219" s="348"/>
      <c r="VOS219" s="348"/>
      <c r="VOT219" s="348"/>
      <c r="VOU219" s="348"/>
      <c r="VOV219" s="348"/>
      <c r="VOW219" s="348"/>
      <c r="VOX219" s="348"/>
      <c r="VOY219" s="348"/>
      <c r="VOZ219" s="348"/>
      <c r="VPA219" s="348"/>
      <c r="VPB219" s="348"/>
      <c r="VPC219" s="348"/>
      <c r="VPD219" s="348"/>
      <c r="VPE219" s="348"/>
      <c r="VPF219" s="348"/>
      <c r="VPG219" s="348"/>
      <c r="VPH219" s="348"/>
      <c r="VPI219" s="348"/>
      <c r="VPJ219" s="348"/>
      <c r="VPK219" s="348"/>
      <c r="VPL219" s="348"/>
      <c r="VPM219" s="348"/>
      <c r="VPN219" s="348"/>
      <c r="VPO219" s="348"/>
      <c r="VPP219" s="348"/>
      <c r="VPQ219" s="348"/>
      <c r="VPR219" s="348"/>
      <c r="VPS219" s="348"/>
      <c r="VPT219" s="348"/>
      <c r="VPU219" s="348"/>
      <c r="VPV219" s="348"/>
      <c r="VPW219" s="348"/>
      <c r="VPX219" s="348"/>
      <c r="VPY219" s="348"/>
      <c r="VPZ219" s="348"/>
      <c r="VQA219" s="348"/>
      <c r="VQB219" s="348"/>
      <c r="VQC219" s="348"/>
      <c r="VQD219" s="348"/>
      <c r="VQE219" s="348"/>
      <c r="VQF219" s="348"/>
      <c r="VQG219" s="348"/>
      <c r="VQH219" s="348"/>
      <c r="VQI219" s="348"/>
      <c r="VQJ219" s="348"/>
      <c r="VQK219" s="348"/>
      <c r="VQL219" s="348"/>
      <c r="VQM219" s="348"/>
      <c r="VQN219" s="348"/>
      <c r="VQO219" s="348"/>
      <c r="VQP219" s="348"/>
      <c r="VQQ219" s="348"/>
      <c r="VQR219" s="348"/>
      <c r="VQS219" s="348"/>
      <c r="VQT219" s="348"/>
      <c r="VQU219" s="348"/>
      <c r="VQV219" s="348"/>
      <c r="VQW219" s="348"/>
      <c r="VQX219" s="348"/>
      <c r="VQY219" s="348"/>
      <c r="VQZ219" s="348"/>
      <c r="VRA219" s="348"/>
      <c r="VRB219" s="348"/>
      <c r="VRC219" s="348"/>
      <c r="VRD219" s="348"/>
      <c r="VRE219" s="348"/>
      <c r="VRF219" s="348"/>
      <c r="VRG219" s="348"/>
      <c r="VRH219" s="348"/>
      <c r="VRI219" s="348"/>
      <c r="VRJ219" s="348"/>
      <c r="VRK219" s="348"/>
      <c r="VRL219" s="348"/>
      <c r="VRM219" s="348"/>
      <c r="VRN219" s="348"/>
      <c r="VRO219" s="348"/>
      <c r="VRP219" s="348"/>
      <c r="VRQ219" s="348"/>
      <c r="VRR219" s="348"/>
      <c r="VRS219" s="348"/>
      <c r="VRT219" s="348"/>
      <c r="VRU219" s="348"/>
      <c r="VRV219" s="348"/>
      <c r="VRW219" s="348"/>
      <c r="VRX219" s="348"/>
      <c r="VRY219" s="348"/>
      <c r="VRZ219" s="348"/>
      <c r="VSA219" s="348"/>
      <c r="VSB219" s="348"/>
      <c r="VSC219" s="348"/>
      <c r="VSD219" s="348"/>
      <c r="VSE219" s="348"/>
      <c r="VSF219" s="348"/>
      <c r="VSG219" s="348"/>
      <c r="VSH219" s="348"/>
      <c r="VSI219" s="348"/>
      <c r="VSJ219" s="348"/>
      <c r="VSK219" s="348"/>
      <c r="VSL219" s="348"/>
      <c r="VSM219" s="348"/>
      <c r="VSN219" s="348"/>
      <c r="VSO219" s="348"/>
      <c r="VSP219" s="348"/>
      <c r="VSQ219" s="348"/>
      <c r="VSR219" s="348"/>
      <c r="VSS219" s="348"/>
      <c r="VST219" s="348"/>
      <c r="VSU219" s="348"/>
      <c r="VSV219" s="348"/>
      <c r="VSW219" s="348"/>
      <c r="VSX219" s="348"/>
      <c r="VSY219" s="348"/>
      <c r="VSZ219" s="348"/>
      <c r="VTA219" s="348"/>
      <c r="VTB219" s="348"/>
      <c r="VTC219" s="348"/>
      <c r="VTD219" s="348"/>
      <c r="VTE219" s="348"/>
      <c r="VTF219" s="348"/>
      <c r="VTG219" s="348"/>
      <c r="VTH219" s="348"/>
      <c r="VTI219" s="348"/>
      <c r="VTJ219" s="348"/>
      <c r="VTK219" s="348"/>
      <c r="VTL219" s="348"/>
      <c r="VTM219" s="348"/>
      <c r="VTN219" s="348"/>
      <c r="VTO219" s="348"/>
      <c r="VTP219" s="348"/>
      <c r="VTQ219" s="348"/>
      <c r="VTR219" s="348"/>
      <c r="VTS219" s="348"/>
      <c r="VTT219" s="348"/>
      <c r="VTU219" s="348"/>
      <c r="VTV219" s="348"/>
      <c r="VTW219" s="348"/>
      <c r="VTX219" s="348"/>
      <c r="VTY219" s="348"/>
      <c r="VTZ219" s="348"/>
      <c r="VUA219" s="348"/>
      <c r="VUB219" s="348"/>
      <c r="VUC219" s="348"/>
      <c r="VUD219" s="348"/>
      <c r="VUE219" s="348"/>
      <c r="VUF219" s="348"/>
      <c r="VUG219" s="348"/>
      <c r="VUH219" s="348"/>
      <c r="VUI219" s="348"/>
      <c r="VUJ219" s="348"/>
      <c r="VUK219" s="348"/>
      <c r="VUL219" s="348"/>
      <c r="VUM219" s="348"/>
      <c r="VUN219" s="348"/>
      <c r="VUO219" s="348"/>
      <c r="VUP219" s="348"/>
      <c r="VUQ219" s="348"/>
      <c r="VUR219" s="348"/>
      <c r="VUS219" s="348"/>
      <c r="VUT219" s="348"/>
      <c r="VUU219" s="348"/>
      <c r="VUV219" s="348"/>
      <c r="VUW219" s="348"/>
      <c r="VUX219" s="348"/>
      <c r="VUY219" s="348"/>
      <c r="VUZ219" s="348"/>
      <c r="VVA219" s="348"/>
      <c r="VVB219" s="348"/>
      <c r="VVC219" s="348"/>
      <c r="VVD219" s="348"/>
      <c r="VVE219" s="348"/>
      <c r="VVF219" s="348"/>
      <c r="VVG219" s="348"/>
      <c r="VVH219" s="348"/>
      <c r="VVI219" s="348"/>
      <c r="VVJ219" s="348"/>
      <c r="VVK219" s="348"/>
      <c r="VVL219" s="348"/>
      <c r="VVM219" s="348"/>
      <c r="VVN219" s="348"/>
      <c r="VVO219" s="348"/>
      <c r="VVP219" s="348"/>
      <c r="VVQ219" s="348"/>
      <c r="VVR219" s="348"/>
      <c r="VVS219" s="348"/>
      <c r="VVT219" s="348"/>
      <c r="VVU219" s="348"/>
      <c r="VVV219" s="348"/>
      <c r="VVW219" s="348"/>
      <c r="VVX219" s="348"/>
      <c r="VVY219" s="348"/>
      <c r="VVZ219" s="348"/>
      <c r="VWA219" s="348"/>
      <c r="VWB219" s="348"/>
      <c r="VWC219" s="348"/>
      <c r="VWD219" s="348"/>
      <c r="VWE219" s="348"/>
      <c r="VWF219" s="348"/>
      <c r="VWG219" s="348"/>
      <c r="VWH219" s="348"/>
      <c r="VWI219" s="348"/>
      <c r="VWJ219" s="348"/>
      <c r="VWK219" s="348"/>
      <c r="VWL219" s="348"/>
      <c r="VWM219" s="348"/>
      <c r="VWN219" s="348"/>
      <c r="VWO219" s="348"/>
      <c r="VWP219" s="348"/>
      <c r="VWQ219" s="348"/>
      <c r="VWR219" s="348"/>
      <c r="VWS219" s="348"/>
      <c r="VWT219" s="348"/>
      <c r="VWU219" s="348"/>
      <c r="VWV219" s="348"/>
      <c r="VWW219" s="348"/>
      <c r="VWX219" s="348"/>
      <c r="VWY219" s="348"/>
      <c r="VWZ219" s="348"/>
      <c r="VXA219" s="348"/>
      <c r="VXB219" s="348"/>
      <c r="VXC219" s="348"/>
      <c r="VXD219" s="348"/>
      <c r="VXE219" s="348"/>
      <c r="VXF219" s="348"/>
      <c r="VXG219" s="348"/>
      <c r="VXH219" s="348"/>
      <c r="VXI219" s="348"/>
      <c r="VXJ219" s="348"/>
      <c r="VXK219" s="348"/>
      <c r="VXL219" s="348"/>
      <c r="VXM219" s="348"/>
      <c r="VXN219" s="348"/>
      <c r="VXO219" s="348"/>
      <c r="VXP219" s="348"/>
      <c r="VXQ219" s="348"/>
      <c r="VXR219" s="348"/>
      <c r="VXS219" s="348"/>
      <c r="VXT219" s="348"/>
      <c r="VXU219" s="348"/>
      <c r="VXV219" s="348"/>
      <c r="VXW219" s="348"/>
      <c r="VXX219" s="348"/>
      <c r="VXY219" s="348"/>
      <c r="VXZ219" s="348"/>
      <c r="VYA219" s="348"/>
      <c r="VYB219" s="348"/>
      <c r="VYC219" s="348"/>
      <c r="VYD219" s="348"/>
      <c r="VYE219" s="348"/>
      <c r="VYF219" s="348"/>
      <c r="VYG219" s="348"/>
      <c r="VYH219" s="348"/>
      <c r="VYI219" s="348"/>
      <c r="VYJ219" s="348"/>
      <c r="VYK219" s="348"/>
      <c r="VYL219" s="348"/>
      <c r="VYM219" s="348"/>
      <c r="VYN219" s="348"/>
      <c r="VYO219" s="348"/>
      <c r="VYP219" s="348"/>
      <c r="VYQ219" s="348"/>
      <c r="VYR219" s="348"/>
      <c r="VYS219" s="348"/>
      <c r="VYT219" s="348"/>
      <c r="VYU219" s="348"/>
      <c r="VYV219" s="348"/>
      <c r="VYW219" s="348"/>
      <c r="VYX219" s="348"/>
      <c r="VYY219" s="348"/>
      <c r="VYZ219" s="348"/>
      <c r="VZA219" s="348"/>
      <c r="VZB219" s="348"/>
      <c r="VZC219" s="348"/>
      <c r="VZD219" s="348"/>
      <c r="VZE219" s="348"/>
      <c r="VZF219" s="348"/>
      <c r="VZG219" s="348"/>
      <c r="VZH219" s="348"/>
      <c r="VZI219" s="348"/>
      <c r="VZJ219" s="348"/>
      <c r="VZK219" s="348"/>
      <c r="VZL219" s="348"/>
      <c r="VZM219" s="348"/>
      <c r="VZN219" s="348"/>
      <c r="VZO219" s="348"/>
      <c r="VZP219" s="348"/>
      <c r="VZQ219" s="348"/>
      <c r="VZR219" s="348"/>
      <c r="VZS219" s="348"/>
      <c r="VZT219" s="348"/>
      <c r="VZU219" s="348"/>
      <c r="VZV219" s="348"/>
      <c r="VZW219" s="348"/>
      <c r="VZX219" s="348"/>
      <c r="VZY219" s="348"/>
      <c r="VZZ219" s="348"/>
      <c r="WAA219" s="348"/>
      <c r="WAB219" s="348"/>
      <c r="WAC219" s="348"/>
      <c r="WAD219" s="348"/>
      <c r="WAE219" s="348"/>
      <c r="WAF219" s="348"/>
      <c r="WAG219" s="348"/>
      <c r="WAH219" s="348"/>
      <c r="WAI219" s="348"/>
      <c r="WAJ219" s="348"/>
      <c r="WAK219" s="348"/>
      <c r="WAL219" s="348"/>
      <c r="WAM219" s="348"/>
      <c r="WAN219" s="348"/>
      <c r="WAO219" s="348"/>
      <c r="WAP219" s="348"/>
      <c r="WAQ219" s="348"/>
      <c r="WAR219" s="348"/>
      <c r="WAS219" s="348"/>
      <c r="WAT219" s="348"/>
      <c r="WAU219" s="348"/>
      <c r="WAV219" s="348"/>
      <c r="WAW219" s="348"/>
      <c r="WAX219" s="348"/>
      <c r="WAY219" s="348"/>
      <c r="WAZ219" s="348"/>
      <c r="WBA219" s="348"/>
      <c r="WBB219" s="348"/>
      <c r="WBC219" s="348"/>
      <c r="WBD219" s="348"/>
      <c r="WBE219" s="348"/>
      <c r="WBF219" s="348"/>
      <c r="WBG219" s="348"/>
      <c r="WBH219" s="348"/>
      <c r="WBI219" s="348"/>
      <c r="WBJ219" s="348"/>
      <c r="WBK219" s="348"/>
      <c r="WBL219" s="348"/>
      <c r="WBM219" s="348"/>
      <c r="WBN219" s="348"/>
      <c r="WBO219" s="348"/>
      <c r="WBP219" s="348"/>
      <c r="WBQ219" s="348"/>
      <c r="WBR219" s="348"/>
      <c r="WBS219" s="348"/>
      <c r="WBT219" s="348"/>
      <c r="WBU219" s="348"/>
      <c r="WBV219" s="348"/>
      <c r="WBW219" s="348"/>
      <c r="WBX219" s="348"/>
      <c r="WBY219" s="348"/>
      <c r="WBZ219" s="348"/>
      <c r="WCA219" s="348"/>
      <c r="WCB219" s="348"/>
      <c r="WCC219" s="348"/>
      <c r="WCD219" s="348"/>
      <c r="WCE219" s="348"/>
      <c r="WCF219" s="348"/>
      <c r="WCG219" s="348"/>
      <c r="WCH219" s="348"/>
      <c r="WCI219" s="348"/>
      <c r="WCJ219" s="348"/>
      <c r="WCK219" s="348"/>
      <c r="WCL219" s="348"/>
      <c r="WCM219" s="348"/>
      <c r="WCN219" s="348"/>
      <c r="WCO219" s="348"/>
      <c r="WCP219" s="348"/>
      <c r="WCQ219" s="348"/>
      <c r="WCR219" s="348"/>
      <c r="WCS219" s="348"/>
      <c r="WCT219" s="348"/>
      <c r="WCU219" s="348"/>
      <c r="WCV219" s="348"/>
      <c r="WCW219" s="348"/>
      <c r="WCX219" s="348"/>
      <c r="WCY219" s="348"/>
      <c r="WCZ219" s="348"/>
      <c r="WDA219" s="348"/>
      <c r="WDB219" s="348"/>
      <c r="WDC219" s="348"/>
      <c r="WDD219" s="348"/>
      <c r="WDE219" s="348"/>
      <c r="WDF219" s="348"/>
      <c r="WDG219" s="348"/>
      <c r="WDH219" s="348"/>
      <c r="WDI219" s="348"/>
      <c r="WDJ219" s="348"/>
      <c r="WDK219" s="348"/>
      <c r="WDL219" s="348"/>
      <c r="WDM219" s="348"/>
      <c r="WDN219" s="348"/>
      <c r="WDO219" s="348"/>
      <c r="WDP219" s="348"/>
      <c r="WDQ219" s="348"/>
      <c r="WDR219" s="348"/>
      <c r="WDS219" s="348"/>
      <c r="WDT219" s="348"/>
      <c r="WDU219" s="348"/>
      <c r="WDV219" s="348"/>
      <c r="WDW219" s="348"/>
      <c r="WDX219" s="348"/>
      <c r="WDY219" s="348"/>
      <c r="WDZ219" s="348"/>
      <c r="WEA219" s="348"/>
      <c r="WEB219" s="348"/>
      <c r="WEC219" s="348"/>
      <c r="WED219" s="348"/>
      <c r="WEE219" s="348"/>
      <c r="WEF219" s="348"/>
      <c r="WEG219" s="348"/>
      <c r="WEH219" s="348"/>
      <c r="WEI219" s="348"/>
      <c r="WEJ219" s="348"/>
      <c r="WEK219" s="348"/>
      <c r="WEL219" s="348"/>
      <c r="WEM219" s="348"/>
      <c r="WEN219" s="348"/>
      <c r="WEO219" s="348"/>
      <c r="WEP219" s="348"/>
      <c r="WEQ219" s="348"/>
      <c r="WER219" s="348"/>
      <c r="WES219" s="348"/>
      <c r="WET219" s="348"/>
      <c r="WEU219" s="348"/>
      <c r="WEV219" s="348"/>
      <c r="WEW219" s="348"/>
      <c r="WEX219" s="348"/>
      <c r="WEY219" s="348"/>
      <c r="WEZ219" s="348"/>
      <c r="WFA219" s="348"/>
      <c r="WFB219" s="348"/>
      <c r="WFC219" s="348"/>
      <c r="WFD219" s="348"/>
      <c r="WFE219" s="348"/>
      <c r="WFF219" s="348"/>
      <c r="WFG219" s="348"/>
      <c r="WFH219" s="348"/>
      <c r="WFI219" s="348"/>
      <c r="WFJ219" s="348"/>
      <c r="WFK219" s="348"/>
      <c r="WFL219" s="348"/>
      <c r="WFM219" s="348"/>
      <c r="WFN219" s="348"/>
      <c r="WFO219" s="348"/>
      <c r="WFP219" s="348"/>
      <c r="WFQ219" s="348"/>
      <c r="WFR219" s="348"/>
      <c r="WFS219" s="348"/>
      <c r="WFT219" s="348"/>
      <c r="WFU219" s="348"/>
      <c r="WFV219" s="348"/>
      <c r="WFW219" s="348"/>
      <c r="WFX219" s="348"/>
      <c r="WFY219" s="348"/>
      <c r="WFZ219" s="348"/>
      <c r="WGA219" s="348"/>
      <c r="WGB219" s="348"/>
      <c r="WGC219" s="348"/>
      <c r="WGD219" s="348"/>
      <c r="WGE219" s="348"/>
      <c r="WGF219" s="348"/>
      <c r="WGG219" s="348"/>
      <c r="WGH219" s="348"/>
      <c r="WGI219" s="348"/>
      <c r="WGJ219" s="348"/>
      <c r="WGK219" s="348"/>
      <c r="WGL219" s="348"/>
      <c r="WGM219" s="348"/>
      <c r="WGN219" s="348"/>
      <c r="WGO219" s="348"/>
      <c r="WGP219" s="348"/>
      <c r="WGQ219" s="348"/>
      <c r="WGR219" s="348"/>
      <c r="WGS219" s="348"/>
      <c r="WGT219" s="348"/>
      <c r="WGU219" s="348"/>
      <c r="WGV219" s="348"/>
      <c r="WGW219" s="348"/>
      <c r="WGX219" s="348"/>
      <c r="WGY219" s="348"/>
      <c r="WGZ219" s="348"/>
      <c r="WHA219" s="348"/>
      <c r="WHB219" s="348"/>
      <c r="WHC219" s="348"/>
      <c r="WHD219" s="348"/>
      <c r="WHE219" s="348"/>
      <c r="WHF219" s="348"/>
      <c r="WHG219" s="348"/>
      <c r="WHH219" s="348"/>
      <c r="WHI219" s="348"/>
      <c r="WHJ219" s="348"/>
      <c r="WHK219" s="348"/>
      <c r="WHL219" s="348"/>
      <c r="WHM219" s="348"/>
      <c r="WHN219" s="348"/>
      <c r="WHO219" s="348"/>
      <c r="WHP219" s="348"/>
      <c r="WHQ219" s="348"/>
      <c r="WHR219" s="348"/>
      <c r="WHS219" s="348"/>
      <c r="WHT219" s="348"/>
      <c r="WHU219" s="348"/>
      <c r="WHV219" s="348"/>
      <c r="WHW219" s="348"/>
      <c r="WHX219" s="348"/>
      <c r="WHY219" s="348"/>
      <c r="WHZ219" s="348"/>
      <c r="WIA219" s="348"/>
      <c r="WIB219" s="348"/>
      <c r="WIC219" s="348"/>
      <c r="WID219" s="348"/>
      <c r="WIE219" s="348"/>
      <c r="WIF219" s="348"/>
      <c r="WIG219" s="348"/>
      <c r="WIH219" s="348"/>
      <c r="WII219" s="348"/>
      <c r="WIJ219" s="348"/>
      <c r="WIK219" s="348"/>
      <c r="WIL219" s="348"/>
      <c r="WIM219" s="348"/>
      <c r="WIN219" s="348"/>
      <c r="WIO219" s="348"/>
      <c r="WIP219" s="348"/>
      <c r="WIQ219" s="348"/>
      <c r="WIR219" s="348"/>
      <c r="WIS219" s="348"/>
      <c r="WIT219" s="348"/>
      <c r="WIU219" s="348"/>
      <c r="WIV219" s="348"/>
      <c r="WIW219" s="348"/>
      <c r="WIX219" s="348"/>
      <c r="WIY219" s="348"/>
      <c r="WIZ219" s="348"/>
      <c r="WJA219" s="348"/>
      <c r="WJB219" s="348"/>
      <c r="WJC219" s="348"/>
      <c r="WJD219" s="348"/>
      <c r="WJE219" s="348"/>
      <c r="WJF219" s="348"/>
      <c r="WJG219" s="348"/>
      <c r="WJH219" s="348"/>
      <c r="WJI219" s="348"/>
      <c r="WJJ219" s="348"/>
      <c r="WJK219" s="348"/>
      <c r="WJL219" s="348"/>
      <c r="WJM219" s="348"/>
      <c r="WJN219" s="348"/>
      <c r="WJO219" s="348"/>
      <c r="WJP219" s="348"/>
      <c r="WJQ219" s="348"/>
      <c r="WJR219" s="348"/>
      <c r="WJS219" s="348"/>
      <c r="WJT219" s="348"/>
      <c r="WJU219" s="348"/>
      <c r="WJV219" s="348"/>
      <c r="WJW219" s="348"/>
      <c r="WJX219" s="348"/>
      <c r="WJY219" s="348"/>
      <c r="WJZ219" s="348"/>
      <c r="WKA219" s="348"/>
      <c r="WKB219" s="348"/>
      <c r="WKC219" s="348"/>
      <c r="WKD219" s="348"/>
      <c r="WKE219" s="348"/>
      <c r="WKF219" s="348"/>
      <c r="WKG219" s="348"/>
      <c r="WKH219" s="348"/>
      <c r="WKI219" s="348"/>
      <c r="WKJ219" s="348"/>
      <c r="WKK219" s="348"/>
      <c r="WKL219" s="348"/>
      <c r="WKM219" s="348"/>
      <c r="WKN219" s="348"/>
      <c r="WKO219" s="348"/>
      <c r="WKP219" s="348"/>
      <c r="WKQ219" s="348"/>
      <c r="WKR219" s="348"/>
      <c r="WKS219" s="348"/>
      <c r="WKT219" s="348"/>
      <c r="WKU219" s="348"/>
      <c r="WKV219" s="348"/>
      <c r="WKW219" s="348"/>
      <c r="WKX219" s="348"/>
      <c r="WKY219" s="348"/>
      <c r="WKZ219" s="348"/>
      <c r="WLA219" s="348"/>
      <c r="WLB219" s="348"/>
      <c r="WLC219" s="348"/>
      <c r="WLD219" s="348"/>
      <c r="WLE219" s="348"/>
      <c r="WLF219" s="348"/>
      <c r="WLG219" s="348"/>
      <c r="WLH219" s="348"/>
      <c r="WLI219" s="348"/>
      <c r="WLJ219" s="348"/>
      <c r="WLK219" s="348"/>
      <c r="WLL219" s="348"/>
      <c r="WLM219" s="348"/>
      <c r="WLN219" s="348"/>
      <c r="WLO219" s="348"/>
      <c r="WLP219" s="348"/>
      <c r="WLQ219" s="348"/>
      <c r="WLR219" s="348"/>
      <c r="WLS219" s="348"/>
      <c r="WLT219" s="348"/>
      <c r="WLU219" s="348"/>
      <c r="WLV219" s="348"/>
      <c r="WLW219" s="348"/>
      <c r="WLX219" s="348"/>
      <c r="WLY219" s="348"/>
      <c r="WLZ219" s="348"/>
      <c r="WMA219" s="348"/>
      <c r="WMB219" s="348"/>
      <c r="WMC219" s="348"/>
      <c r="WMD219" s="348"/>
      <c r="WME219" s="348"/>
      <c r="WMF219" s="348"/>
      <c r="WMG219" s="348"/>
      <c r="WMH219" s="348"/>
      <c r="WMI219" s="348"/>
      <c r="WMJ219" s="348"/>
      <c r="WMK219" s="348"/>
      <c r="WML219" s="348"/>
      <c r="WMM219" s="348"/>
      <c r="WMN219" s="348"/>
      <c r="WMO219" s="348"/>
      <c r="WMP219" s="348"/>
      <c r="WMQ219" s="348"/>
      <c r="WMR219" s="348"/>
      <c r="WMS219" s="348"/>
      <c r="WMT219" s="348"/>
      <c r="WMU219" s="348"/>
      <c r="WMV219" s="348"/>
      <c r="WMW219" s="348"/>
      <c r="WMX219" s="348"/>
      <c r="WMY219" s="348"/>
      <c r="WMZ219" s="348"/>
      <c r="WNA219" s="348"/>
      <c r="WNB219" s="348"/>
      <c r="WNC219" s="348"/>
      <c r="WND219" s="348"/>
      <c r="WNE219" s="348"/>
      <c r="WNF219" s="348"/>
      <c r="WNG219" s="348"/>
      <c r="WNH219" s="348"/>
      <c r="WNI219" s="348"/>
      <c r="WNJ219" s="348"/>
      <c r="WNK219" s="348"/>
      <c r="WNL219" s="348"/>
      <c r="WNM219" s="348"/>
      <c r="WNN219" s="348"/>
      <c r="WNO219" s="348"/>
      <c r="WNP219" s="348"/>
      <c r="WNQ219" s="348"/>
      <c r="WNR219" s="348"/>
      <c r="WNS219" s="348"/>
      <c r="WNT219" s="348"/>
      <c r="WNU219" s="348"/>
      <c r="WNV219" s="348"/>
      <c r="WNW219" s="348"/>
      <c r="WNX219" s="348"/>
      <c r="WNY219" s="348"/>
      <c r="WNZ219" s="348"/>
      <c r="WOA219" s="348"/>
      <c r="WOB219" s="348"/>
      <c r="WOC219" s="348"/>
      <c r="WOD219" s="348"/>
      <c r="WOE219" s="348"/>
      <c r="WOF219" s="348"/>
      <c r="WOG219" s="348"/>
      <c r="WOH219" s="348"/>
      <c r="WOI219" s="348"/>
      <c r="WOJ219" s="348"/>
      <c r="WOK219" s="348"/>
      <c r="WOL219" s="348"/>
      <c r="WOM219" s="348"/>
      <c r="WON219" s="348"/>
      <c r="WOO219" s="348"/>
      <c r="WOP219" s="348"/>
      <c r="WOQ219" s="348"/>
      <c r="WOR219" s="348"/>
      <c r="WOS219" s="348"/>
      <c r="WOT219" s="348"/>
      <c r="WOU219" s="348"/>
      <c r="WOV219" s="348"/>
      <c r="WOW219" s="348"/>
      <c r="WOX219" s="348"/>
      <c r="WOY219" s="348"/>
      <c r="WOZ219" s="348"/>
      <c r="WPA219" s="348"/>
      <c r="WPB219" s="348"/>
      <c r="WPC219" s="348"/>
      <c r="WPD219" s="348"/>
      <c r="WPE219" s="348"/>
      <c r="WPF219" s="348"/>
      <c r="WPG219" s="348"/>
      <c r="WPH219" s="348"/>
      <c r="WPI219" s="348"/>
      <c r="WPJ219" s="348"/>
      <c r="WPK219" s="348"/>
      <c r="WPL219" s="348"/>
      <c r="WPM219" s="348"/>
      <c r="WPN219" s="348"/>
      <c r="WPO219" s="348"/>
      <c r="WPP219" s="348"/>
      <c r="WPQ219" s="348"/>
      <c r="WPR219" s="348"/>
      <c r="WPS219" s="348"/>
      <c r="WPT219" s="348"/>
      <c r="WPU219" s="348"/>
      <c r="WPV219" s="348"/>
      <c r="WPW219" s="348"/>
      <c r="WPX219" s="348"/>
      <c r="WPY219" s="348"/>
      <c r="WPZ219" s="348"/>
      <c r="WQA219" s="348"/>
      <c r="WQB219" s="348"/>
      <c r="WQC219" s="348"/>
      <c r="WQD219" s="348"/>
      <c r="WQE219" s="348"/>
      <c r="WQF219" s="348"/>
      <c r="WQG219" s="348"/>
      <c r="WQH219" s="348"/>
      <c r="WQI219" s="348"/>
      <c r="WQJ219" s="348"/>
      <c r="WQK219" s="348"/>
      <c r="WQL219" s="348"/>
      <c r="WQM219" s="348"/>
      <c r="WQN219" s="348"/>
      <c r="WQO219" s="348"/>
      <c r="WQP219" s="348"/>
      <c r="WQQ219" s="348"/>
      <c r="WQR219" s="348"/>
      <c r="WQS219" s="348"/>
      <c r="WQT219" s="348"/>
      <c r="WQU219" s="348"/>
      <c r="WQV219" s="348"/>
      <c r="WQW219" s="348"/>
      <c r="WQX219" s="348"/>
      <c r="WQY219" s="348"/>
      <c r="WQZ219" s="348"/>
      <c r="WRA219" s="348"/>
      <c r="WRB219" s="348"/>
      <c r="WRC219" s="348"/>
      <c r="WRD219" s="348"/>
      <c r="WRE219" s="348"/>
      <c r="WRF219" s="348"/>
      <c r="WRG219" s="348"/>
      <c r="WRH219" s="348"/>
      <c r="WRI219" s="348"/>
      <c r="WRJ219" s="348"/>
      <c r="WRK219" s="348"/>
      <c r="WRL219" s="348"/>
      <c r="WRM219" s="348"/>
      <c r="WRN219" s="348"/>
      <c r="WRO219" s="348"/>
      <c r="WRP219" s="348"/>
      <c r="WRQ219" s="348"/>
      <c r="WRR219" s="348"/>
      <c r="WRS219" s="348"/>
      <c r="WRT219" s="348"/>
      <c r="WRU219" s="348"/>
      <c r="WRV219" s="348"/>
      <c r="WRW219" s="348"/>
      <c r="WRX219" s="348"/>
      <c r="WRY219" s="348"/>
      <c r="WRZ219" s="348"/>
      <c r="WSA219" s="348"/>
      <c r="WSB219" s="348"/>
      <c r="WSC219" s="348"/>
      <c r="WSD219" s="348"/>
      <c r="WSE219" s="348"/>
      <c r="WSF219" s="348"/>
      <c r="WSG219" s="348"/>
      <c r="WSH219" s="348"/>
      <c r="WSI219" s="348"/>
      <c r="WSJ219" s="348"/>
      <c r="WSK219" s="348"/>
      <c r="WSL219" s="348"/>
      <c r="WSM219" s="348"/>
      <c r="WSN219" s="348"/>
      <c r="WSO219" s="348"/>
      <c r="WSP219" s="348"/>
      <c r="WSQ219" s="348"/>
      <c r="WSR219" s="348"/>
      <c r="WSS219" s="348"/>
      <c r="WST219" s="348"/>
      <c r="WSU219" s="348"/>
      <c r="WSV219" s="348"/>
      <c r="WSW219" s="348"/>
      <c r="WSX219" s="348"/>
      <c r="WSY219" s="348"/>
      <c r="WSZ219" s="348"/>
      <c r="WTA219" s="348"/>
      <c r="WTB219" s="348"/>
      <c r="WTC219" s="348"/>
      <c r="WTD219" s="348"/>
      <c r="WTE219" s="348"/>
      <c r="WTF219" s="348"/>
      <c r="WTG219" s="348"/>
      <c r="WTH219" s="348"/>
      <c r="WTI219" s="348"/>
      <c r="WTJ219" s="348"/>
      <c r="WTK219" s="348"/>
      <c r="WTL219" s="348"/>
      <c r="WTM219" s="348"/>
      <c r="WTN219" s="348"/>
      <c r="WTO219" s="348"/>
      <c r="WTP219" s="348"/>
      <c r="WTQ219" s="348"/>
      <c r="WTR219" s="348"/>
      <c r="WTS219" s="348"/>
      <c r="WTT219" s="348"/>
      <c r="WTU219" s="348"/>
      <c r="WTV219" s="348"/>
      <c r="WTW219" s="348"/>
      <c r="WTX219" s="348"/>
      <c r="WTY219" s="348"/>
      <c r="WTZ219" s="348"/>
      <c r="WUA219" s="348"/>
      <c r="WUB219" s="348"/>
      <c r="WUC219" s="348"/>
      <c r="WUD219" s="348"/>
      <c r="WUE219" s="348"/>
      <c r="WUF219" s="348"/>
      <c r="WUG219" s="348"/>
      <c r="WUH219" s="348"/>
      <c r="WUI219" s="348"/>
      <c r="WUJ219" s="348"/>
      <c r="WUK219" s="348"/>
      <c r="WUL219" s="348"/>
      <c r="WUM219" s="348"/>
      <c r="WUN219" s="348"/>
      <c r="WUO219" s="348"/>
      <c r="WUP219" s="348"/>
      <c r="WUQ219" s="348"/>
      <c r="WUR219" s="348"/>
      <c r="WUS219" s="348"/>
      <c r="WUT219" s="348"/>
      <c r="WUU219" s="348"/>
      <c r="WUV219" s="348"/>
      <c r="WUW219" s="348"/>
      <c r="WUX219" s="348"/>
      <c r="WUY219" s="348"/>
      <c r="WUZ219" s="348"/>
      <c r="WVA219" s="348"/>
      <c r="WVB219" s="348"/>
      <c r="WVC219" s="348"/>
      <c r="WVD219" s="348"/>
      <c r="WVE219" s="348"/>
      <c r="WVF219" s="348"/>
      <c r="WVG219" s="348"/>
      <c r="WVH219" s="348"/>
      <c r="WVI219" s="348"/>
      <c r="WVJ219" s="348"/>
      <c r="WVK219" s="348"/>
      <c r="WVL219" s="348"/>
      <c r="WVM219" s="348"/>
      <c r="WVN219" s="348"/>
      <c r="WVO219" s="348"/>
      <c r="WVP219" s="348"/>
      <c r="WVQ219" s="348"/>
      <c r="WVR219" s="348"/>
      <c r="WVS219" s="348"/>
      <c r="WVT219" s="348"/>
      <c r="WVU219" s="348"/>
      <c r="WVV219" s="348"/>
      <c r="WVW219" s="348"/>
      <c r="WVX219" s="348"/>
      <c r="WVY219" s="348"/>
      <c r="WVZ219" s="348"/>
      <c r="WWA219" s="348"/>
      <c r="WWB219" s="348"/>
      <c r="WWC219" s="348"/>
      <c r="WWD219" s="348"/>
      <c r="WWE219" s="348"/>
      <c r="WWF219" s="348"/>
      <c r="WWG219" s="348"/>
      <c r="WWH219" s="348"/>
      <c r="WWI219" s="348"/>
      <c r="WWJ219" s="348"/>
      <c r="WWK219" s="348"/>
      <c r="WWL219" s="348"/>
      <c r="WWM219" s="348"/>
      <c r="WWN219" s="348"/>
      <c r="WWO219" s="348"/>
      <c r="WWP219" s="348"/>
      <c r="WWQ219" s="348"/>
      <c r="WWR219" s="348"/>
      <c r="WWS219" s="348"/>
      <c r="WWT219" s="348"/>
      <c r="WWU219" s="348"/>
      <c r="WWV219" s="348"/>
      <c r="WWW219" s="348"/>
      <c r="WWX219" s="348"/>
      <c r="WWY219" s="348"/>
      <c r="WWZ219" s="348"/>
      <c r="WXA219" s="348"/>
      <c r="WXB219" s="348"/>
      <c r="WXC219" s="348"/>
      <c r="WXD219" s="348"/>
      <c r="WXE219" s="348"/>
      <c r="WXF219" s="348"/>
      <c r="WXG219" s="348"/>
      <c r="WXH219" s="348"/>
      <c r="WXI219" s="348"/>
      <c r="WXJ219" s="348"/>
      <c r="WXK219" s="348"/>
      <c r="WXL219" s="348"/>
      <c r="WXM219" s="348"/>
      <c r="WXN219" s="348"/>
      <c r="WXO219" s="348"/>
      <c r="WXP219" s="348"/>
      <c r="WXQ219" s="348"/>
      <c r="WXR219" s="348"/>
      <c r="WXS219" s="348"/>
      <c r="WXT219" s="348"/>
      <c r="WXU219" s="348"/>
      <c r="WXV219" s="348"/>
      <c r="WXW219" s="348"/>
      <c r="WXX219" s="348"/>
      <c r="WXY219" s="348"/>
      <c r="WXZ219" s="348"/>
      <c r="WYA219" s="348"/>
      <c r="WYB219" s="348"/>
      <c r="WYC219" s="348"/>
      <c r="WYD219" s="348"/>
      <c r="WYE219" s="348"/>
      <c r="WYF219" s="348"/>
      <c r="WYG219" s="348"/>
      <c r="WYH219" s="348"/>
      <c r="WYI219" s="348"/>
      <c r="WYJ219" s="348"/>
      <c r="WYK219" s="348"/>
      <c r="WYL219" s="348"/>
      <c r="WYM219" s="348"/>
      <c r="WYN219" s="348"/>
      <c r="WYO219" s="348"/>
      <c r="WYP219" s="348"/>
      <c r="WYQ219" s="348"/>
      <c r="WYR219" s="348"/>
      <c r="WYS219" s="348"/>
      <c r="WYT219" s="348"/>
      <c r="WYU219" s="348"/>
      <c r="WYV219" s="348"/>
      <c r="WYW219" s="348"/>
      <c r="WYX219" s="348"/>
      <c r="WYY219" s="348"/>
      <c r="WYZ219" s="348"/>
      <c r="WZA219" s="348"/>
      <c r="WZB219" s="348"/>
      <c r="WZC219" s="348"/>
      <c r="WZD219" s="348"/>
      <c r="WZE219" s="348"/>
      <c r="WZF219" s="348"/>
      <c r="WZG219" s="348"/>
      <c r="WZH219" s="348"/>
      <c r="WZI219" s="348"/>
      <c r="WZJ219" s="348"/>
      <c r="WZK219" s="348"/>
      <c r="WZL219" s="348"/>
      <c r="WZM219" s="348"/>
      <c r="WZN219" s="348"/>
      <c r="WZO219" s="348"/>
      <c r="WZP219" s="348"/>
      <c r="WZQ219" s="348"/>
      <c r="WZR219" s="348"/>
      <c r="WZS219" s="348"/>
      <c r="WZT219" s="348"/>
      <c r="WZU219" s="348"/>
      <c r="WZV219" s="348"/>
      <c r="WZW219" s="348"/>
      <c r="WZX219" s="348"/>
      <c r="WZY219" s="348"/>
      <c r="WZZ219" s="348"/>
      <c r="XAA219" s="348"/>
      <c r="XAB219" s="348"/>
      <c r="XAC219" s="348"/>
      <c r="XAD219" s="348"/>
      <c r="XAE219" s="348"/>
      <c r="XAF219" s="348"/>
      <c r="XAG219" s="348"/>
      <c r="XAH219" s="348"/>
      <c r="XAI219" s="348"/>
      <c r="XAJ219" s="348"/>
      <c r="XAK219" s="348"/>
      <c r="XAL219" s="348"/>
      <c r="XAM219" s="348"/>
      <c r="XAN219" s="348"/>
      <c r="XAO219" s="348"/>
      <c r="XAP219" s="348"/>
      <c r="XAQ219" s="348"/>
      <c r="XAR219" s="348"/>
      <c r="XAS219" s="348"/>
      <c r="XAT219" s="348"/>
      <c r="XAU219" s="348"/>
      <c r="XAV219" s="348"/>
      <c r="XAW219" s="348"/>
      <c r="XAX219" s="348"/>
      <c r="XAY219" s="348"/>
      <c r="XAZ219" s="348"/>
      <c r="XBA219" s="348"/>
      <c r="XBB219" s="348"/>
      <c r="XBC219" s="348"/>
      <c r="XBD219" s="348"/>
      <c r="XBE219" s="348"/>
      <c r="XBF219" s="348"/>
      <c r="XBG219" s="348"/>
      <c r="XBH219" s="348"/>
      <c r="XBI219" s="348"/>
      <c r="XBJ219" s="348"/>
      <c r="XBK219" s="348"/>
      <c r="XBL219" s="348"/>
      <c r="XBM219" s="348"/>
      <c r="XBN219" s="348"/>
      <c r="XBO219" s="348"/>
      <c r="XBP219" s="348"/>
      <c r="XBQ219" s="348"/>
      <c r="XBR219" s="348"/>
      <c r="XBS219" s="348"/>
      <c r="XBT219" s="348"/>
      <c r="XBU219" s="348"/>
      <c r="XBV219" s="348"/>
      <c r="XBW219" s="348"/>
      <c r="XBX219" s="348"/>
      <c r="XBY219" s="348"/>
      <c r="XBZ219" s="348"/>
      <c r="XCA219" s="348"/>
      <c r="XCB219" s="348"/>
      <c r="XCC219" s="348"/>
      <c r="XCD219" s="348"/>
      <c r="XCE219" s="348"/>
      <c r="XCF219" s="348"/>
      <c r="XCG219" s="348"/>
      <c r="XCH219" s="348"/>
      <c r="XCI219" s="348"/>
      <c r="XCJ219" s="348"/>
      <c r="XCK219" s="348"/>
      <c r="XCL219" s="348"/>
      <c r="XCM219" s="348"/>
      <c r="XCN219" s="348"/>
      <c r="XCO219" s="348"/>
      <c r="XCP219" s="348"/>
      <c r="XCQ219" s="348"/>
      <c r="XCR219" s="348"/>
      <c r="XCS219" s="348"/>
      <c r="XCT219" s="348"/>
      <c r="XCU219" s="348"/>
      <c r="XCV219" s="348"/>
      <c r="XCW219" s="348"/>
      <c r="XCX219" s="348"/>
      <c r="XCY219" s="348"/>
      <c r="XCZ219" s="348"/>
      <c r="XDA219" s="348"/>
      <c r="XDB219" s="348"/>
      <c r="XDC219" s="348"/>
      <c r="XDD219" s="348"/>
      <c r="XDE219" s="348"/>
      <c r="XDF219" s="348"/>
      <c r="XDG219" s="348"/>
      <c r="XDH219" s="348"/>
      <c r="XDI219" s="348"/>
      <c r="XDJ219" s="348"/>
      <c r="XDK219" s="348"/>
      <c r="XDL219" s="348"/>
      <c r="XDM219" s="348"/>
      <c r="XDN219" s="348"/>
      <c r="XDO219" s="348"/>
      <c r="XDP219" s="348"/>
      <c r="XDQ219" s="348"/>
      <c r="XDR219" s="348"/>
      <c r="XDS219" s="348"/>
      <c r="XDT219" s="348"/>
      <c r="XDU219" s="348"/>
      <c r="XDV219" s="348"/>
      <c r="XDW219" s="348"/>
      <c r="XDX219" s="348"/>
      <c r="XDY219" s="348"/>
      <c r="XDZ219" s="348"/>
      <c r="XEA219" s="348"/>
      <c r="XEB219" s="348"/>
      <c r="XEC219" s="348"/>
      <c r="XED219" s="348"/>
      <c r="XEE219" s="348"/>
      <c r="XEF219" s="348"/>
      <c r="XEG219" s="348"/>
      <c r="XEH219" s="348"/>
      <c r="XEI219" s="348"/>
      <c r="XEJ219" s="348"/>
      <c r="XEK219" s="348"/>
      <c r="XEL219" s="348"/>
      <c r="XEM219" s="348"/>
      <c r="XEN219" s="348"/>
      <c r="XEO219" s="348"/>
      <c r="XEP219" s="348"/>
      <c r="XEQ219" s="348"/>
      <c r="XER219" s="348"/>
      <c r="XES219" s="348"/>
      <c r="XET219" s="348"/>
      <c r="XEU219" s="348"/>
      <c r="XEV219" s="348"/>
      <c r="XEW219" s="348"/>
      <c r="XEX219" s="348"/>
      <c r="XEY219" s="348"/>
      <c r="XEZ219" s="348"/>
      <c r="XFA219" s="348"/>
      <c r="XFB219" s="348"/>
      <c r="XFC219" s="348"/>
      <c r="XFD219" s="348"/>
    </row>
    <row r="220" spans="1:16384" ht="15" x14ac:dyDescent="0.2">
      <c r="A220" s="58">
        <v>42321</v>
      </c>
      <c r="B220" s="76">
        <v>117.2</v>
      </c>
      <c r="C220" s="1">
        <v>156642080</v>
      </c>
      <c r="D220" s="348"/>
      <c r="E220" s="348"/>
      <c r="F220" s="348"/>
      <c r="G220" s="348"/>
      <c r="H220" s="348"/>
      <c r="I220" s="348"/>
      <c r="J220" s="348"/>
      <c r="K220" s="348"/>
      <c r="L220" s="348"/>
      <c r="M220" s="348"/>
      <c r="N220" s="348"/>
      <c r="O220" s="348"/>
      <c r="P220" s="348"/>
      <c r="Q220" s="348"/>
      <c r="R220" s="348"/>
      <c r="S220" s="34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  <c r="AL220" s="348"/>
      <c r="AM220" s="348"/>
      <c r="AN220" s="348"/>
      <c r="AO220" s="348"/>
      <c r="AP220" s="348"/>
      <c r="AQ220" s="348"/>
      <c r="AR220" s="348"/>
      <c r="AS220" s="348"/>
      <c r="AT220" s="348"/>
      <c r="AU220" s="348"/>
      <c r="AV220" s="348"/>
      <c r="AW220" s="348"/>
      <c r="AX220" s="348"/>
      <c r="AY220" s="348"/>
      <c r="AZ220" s="348"/>
      <c r="BA220" s="348"/>
      <c r="BB220" s="348"/>
      <c r="BC220" s="348"/>
      <c r="BD220" s="348"/>
      <c r="BE220" s="348"/>
      <c r="BF220" s="348"/>
      <c r="BG220" s="348"/>
      <c r="BH220" s="348"/>
      <c r="BI220" s="348"/>
      <c r="BJ220" s="348"/>
      <c r="BK220" s="348"/>
      <c r="BL220" s="348"/>
      <c r="BM220" s="348"/>
      <c r="BN220" s="348"/>
      <c r="BO220" s="348"/>
      <c r="BP220" s="348"/>
      <c r="BQ220" s="348"/>
      <c r="BR220" s="348"/>
      <c r="BS220" s="348"/>
      <c r="BT220" s="348"/>
      <c r="BU220" s="348"/>
      <c r="BV220" s="348"/>
      <c r="BW220" s="348"/>
      <c r="BX220" s="348"/>
      <c r="BY220" s="348"/>
      <c r="BZ220" s="348"/>
      <c r="CA220" s="348"/>
      <c r="CB220" s="348"/>
      <c r="CC220" s="348"/>
      <c r="CD220" s="348"/>
      <c r="CE220" s="348"/>
      <c r="CF220" s="348"/>
      <c r="CG220" s="348"/>
      <c r="CH220" s="348"/>
      <c r="CI220" s="348"/>
      <c r="CJ220" s="348"/>
      <c r="CK220" s="348"/>
      <c r="CL220" s="348"/>
      <c r="CM220" s="348"/>
      <c r="CN220" s="348"/>
      <c r="CO220" s="348"/>
      <c r="CP220" s="348"/>
      <c r="CQ220" s="348"/>
      <c r="CR220" s="348"/>
      <c r="CS220" s="348"/>
      <c r="CT220" s="348"/>
      <c r="CU220" s="348"/>
      <c r="CV220" s="348"/>
      <c r="CW220" s="348"/>
      <c r="CX220" s="348"/>
      <c r="CY220" s="348"/>
      <c r="CZ220" s="348"/>
      <c r="DA220" s="348"/>
      <c r="DB220" s="348"/>
      <c r="DC220" s="348"/>
      <c r="DD220" s="348"/>
      <c r="DE220" s="348"/>
      <c r="DF220" s="348"/>
      <c r="DG220" s="348"/>
      <c r="DH220" s="348"/>
      <c r="DI220" s="348"/>
      <c r="DJ220" s="348"/>
      <c r="DK220" s="348"/>
      <c r="DL220" s="348"/>
      <c r="DM220" s="348"/>
      <c r="DN220" s="348"/>
      <c r="DO220" s="348"/>
      <c r="DP220" s="348"/>
      <c r="DQ220" s="348"/>
      <c r="DR220" s="348"/>
      <c r="DS220" s="348"/>
      <c r="DT220" s="348"/>
      <c r="DU220" s="348"/>
      <c r="DV220" s="348"/>
      <c r="DW220" s="348"/>
      <c r="DX220" s="348"/>
      <c r="DY220" s="348"/>
      <c r="DZ220" s="348"/>
      <c r="EA220" s="348"/>
      <c r="EB220" s="348"/>
      <c r="EC220" s="348"/>
      <c r="ED220" s="348"/>
      <c r="EE220" s="348"/>
      <c r="EF220" s="348"/>
      <c r="EG220" s="348"/>
      <c r="EH220" s="348"/>
      <c r="EI220" s="348"/>
      <c r="EJ220" s="348"/>
      <c r="EK220" s="348"/>
      <c r="EL220" s="348"/>
      <c r="EM220" s="348"/>
      <c r="EN220" s="348"/>
      <c r="EO220" s="348"/>
      <c r="EP220" s="348"/>
      <c r="EQ220" s="348"/>
      <c r="ER220" s="348"/>
      <c r="ES220" s="348"/>
      <c r="ET220" s="348"/>
      <c r="EU220" s="348"/>
      <c r="EV220" s="348"/>
      <c r="EW220" s="348"/>
      <c r="EX220" s="348"/>
      <c r="EY220" s="348"/>
      <c r="EZ220" s="348"/>
      <c r="FA220" s="348"/>
      <c r="FB220" s="348"/>
      <c r="FC220" s="348"/>
      <c r="FD220" s="348"/>
      <c r="FE220" s="348"/>
      <c r="FF220" s="348"/>
      <c r="FG220" s="348"/>
      <c r="FH220" s="348"/>
      <c r="FI220" s="348"/>
      <c r="FJ220" s="348"/>
      <c r="FK220" s="348"/>
      <c r="FL220" s="348"/>
      <c r="FM220" s="348"/>
      <c r="FN220" s="348"/>
      <c r="FO220" s="348"/>
      <c r="FP220" s="348"/>
      <c r="FQ220" s="348"/>
      <c r="FR220" s="348"/>
      <c r="FS220" s="348"/>
      <c r="FT220" s="348"/>
      <c r="FU220" s="348"/>
      <c r="FV220" s="348"/>
      <c r="FW220" s="348"/>
      <c r="FX220" s="348"/>
      <c r="FY220" s="348"/>
      <c r="FZ220" s="348"/>
      <c r="GA220" s="348"/>
      <c r="GB220" s="348"/>
      <c r="GC220" s="348"/>
      <c r="GD220" s="348"/>
      <c r="GE220" s="348"/>
      <c r="GF220" s="348"/>
      <c r="GG220" s="348"/>
      <c r="GH220" s="348"/>
      <c r="GI220" s="348"/>
      <c r="GJ220" s="348"/>
      <c r="GK220" s="348"/>
      <c r="GL220" s="348"/>
      <c r="GM220" s="348"/>
      <c r="GN220" s="348"/>
      <c r="GO220" s="348"/>
      <c r="GP220" s="348"/>
      <c r="GQ220" s="348"/>
      <c r="GR220" s="348"/>
      <c r="GS220" s="348"/>
      <c r="GT220" s="348"/>
      <c r="GU220" s="348"/>
      <c r="GV220" s="348"/>
      <c r="GW220" s="348"/>
      <c r="GX220" s="348"/>
      <c r="GY220" s="348"/>
      <c r="GZ220" s="348"/>
      <c r="HA220" s="348"/>
      <c r="HB220" s="348"/>
      <c r="HC220" s="348"/>
      <c r="HD220" s="348"/>
      <c r="HE220" s="348"/>
      <c r="HF220" s="348"/>
      <c r="HG220" s="348"/>
      <c r="HH220" s="348"/>
      <c r="HI220" s="348"/>
      <c r="HJ220" s="348"/>
      <c r="HK220" s="348"/>
      <c r="HL220" s="348"/>
      <c r="HM220" s="348"/>
      <c r="HN220" s="348"/>
      <c r="HO220" s="348"/>
      <c r="HP220" s="348"/>
      <c r="HQ220" s="348"/>
      <c r="HR220" s="348"/>
      <c r="HS220" s="348"/>
      <c r="HT220" s="348"/>
      <c r="HU220" s="348"/>
      <c r="HV220" s="348"/>
      <c r="HW220" s="348"/>
      <c r="HX220" s="348"/>
      <c r="HY220" s="348"/>
      <c r="HZ220" s="348"/>
      <c r="IA220" s="348"/>
      <c r="IB220" s="348"/>
      <c r="IC220" s="348"/>
      <c r="ID220" s="348"/>
      <c r="IE220" s="348"/>
      <c r="IF220" s="348"/>
      <c r="IG220" s="348"/>
      <c r="IH220" s="348"/>
      <c r="II220" s="348"/>
      <c r="IJ220" s="348"/>
      <c r="IK220" s="348"/>
      <c r="IL220" s="348"/>
      <c r="IM220" s="348"/>
      <c r="IN220" s="348"/>
      <c r="IO220" s="348"/>
      <c r="IP220" s="348"/>
      <c r="IQ220" s="348"/>
      <c r="IR220" s="348"/>
      <c r="IS220" s="348"/>
      <c r="IT220" s="348"/>
      <c r="IU220" s="348"/>
      <c r="IV220" s="348"/>
      <c r="IW220" s="348"/>
      <c r="IX220" s="348"/>
      <c r="IY220" s="348"/>
      <c r="IZ220" s="348"/>
      <c r="JA220" s="348"/>
      <c r="JB220" s="348"/>
      <c r="JC220" s="348"/>
      <c r="JD220" s="348"/>
      <c r="JE220" s="348"/>
      <c r="JF220" s="348"/>
      <c r="JG220" s="348"/>
      <c r="JH220" s="348"/>
      <c r="JI220" s="348"/>
      <c r="JJ220" s="348"/>
      <c r="JK220" s="348"/>
      <c r="JL220" s="348"/>
      <c r="JM220" s="348"/>
      <c r="JN220" s="348"/>
      <c r="JO220" s="348"/>
      <c r="JP220" s="348"/>
      <c r="JQ220" s="348"/>
      <c r="JR220" s="348"/>
      <c r="JS220" s="348"/>
      <c r="JT220" s="348"/>
      <c r="JU220" s="348"/>
      <c r="JV220" s="348"/>
      <c r="JW220" s="348"/>
      <c r="JX220" s="348"/>
      <c r="JY220" s="348"/>
      <c r="JZ220" s="348"/>
      <c r="KA220" s="348"/>
      <c r="KB220" s="348"/>
      <c r="KC220" s="348"/>
      <c r="KD220" s="348"/>
      <c r="KE220" s="348"/>
      <c r="KF220" s="348"/>
      <c r="KG220" s="348"/>
      <c r="KH220" s="348"/>
      <c r="KI220" s="348"/>
      <c r="KJ220" s="348"/>
      <c r="KK220" s="348"/>
      <c r="KL220" s="348"/>
      <c r="KM220" s="348"/>
      <c r="KN220" s="348"/>
      <c r="KO220" s="348"/>
      <c r="KP220" s="348"/>
      <c r="KQ220" s="348"/>
      <c r="KR220" s="348"/>
      <c r="KS220" s="348"/>
      <c r="KT220" s="348"/>
      <c r="KU220" s="348"/>
      <c r="KV220" s="348"/>
      <c r="KW220" s="348"/>
      <c r="KX220" s="348"/>
      <c r="KY220" s="348"/>
      <c r="KZ220" s="348"/>
      <c r="LA220" s="348"/>
      <c r="LB220" s="348"/>
      <c r="LC220" s="348"/>
      <c r="LD220" s="348"/>
      <c r="LE220" s="348"/>
      <c r="LF220" s="348"/>
      <c r="LG220" s="348"/>
      <c r="LH220" s="348"/>
      <c r="LI220" s="348"/>
      <c r="LJ220" s="348"/>
      <c r="LK220" s="348"/>
      <c r="LL220" s="348"/>
      <c r="LM220" s="348"/>
      <c r="LN220" s="348"/>
      <c r="LO220" s="348"/>
      <c r="LP220" s="348"/>
      <c r="LQ220" s="348"/>
      <c r="LR220" s="348"/>
      <c r="LS220" s="348"/>
      <c r="LT220" s="348"/>
      <c r="LU220" s="348"/>
      <c r="LV220" s="348"/>
      <c r="LW220" s="348"/>
      <c r="LX220" s="348"/>
      <c r="LY220" s="348"/>
      <c r="LZ220" s="348"/>
      <c r="MA220" s="348"/>
      <c r="MB220" s="348"/>
      <c r="MC220" s="348"/>
      <c r="MD220" s="348"/>
      <c r="ME220" s="348"/>
      <c r="MF220" s="348"/>
      <c r="MG220" s="348"/>
      <c r="MH220" s="348"/>
      <c r="MI220" s="348"/>
      <c r="MJ220" s="348"/>
      <c r="MK220" s="348"/>
      <c r="ML220" s="348"/>
      <c r="MM220" s="348"/>
      <c r="MN220" s="348"/>
      <c r="MO220" s="348"/>
      <c r="MP220" s="348"/>
      <c r="MQ220" s="348"/>
      <c r="MR220" s="348"/>
      <c r="MS220" s="348"/>
      <c r="MT220" s="348"/>
      <c r="MU220" s="348"/>
      <c r="MV220" s="348"/>
      <c r="MW220" s="348"/>
      <c r="MX220" s="348"/>
      <c r="MY220" s="348"/>
      <c r="MZ220" s="348"/>
      <c r="NA220" s="348"/>
      <c r="NB220" s="348"/>
      <c r="NC220" s="348"/>
      <c r="ND220" s="348"/>
      <c r="NE220" s="348"/>
      <c r="NF220" s="348"/>
      <c r="NG220" s="348"/>
      <c r="NH220" s="348"/>
      <c r="NI220" s="348"/>
      <c r="NJ220" s="348"/>
      <c r="NK220" s="348"/>
      <c r="NL220" s="348"/>
      <c r="NM220" s="348"/>
      <c r="NN220" s="348"/>
      <c r="NO220" s="348"/>
      <c r="NP220" s="348"/>
      <c r="NQ220" s="348"/>
      <c r="NR220" s="348"/>
      <c r="NS220" s="348"/>
      <c r="NT220" s="348"/>
      <c r="NU220" s="348"/>
      <c r="NV220" s="348"/>
      <c r="NW220" s="348"/>
      <c r="NX220" s="348"/>
      <c r="NY220" s="348"/>
      <c r="NZ220" s="348"/>
      <c r="OA220" s="348"/>
      <c r="OB220" s="348"/>
      <c r="OC220" s="348"/>
      <c r="OD220" s="348"/>
      <c r="OE220" s="348"/>
      <c r="OF220" s="348"/>
      <c r="OG220" s="348"/>
      <c r="OH220" s="348"/>
      <c r="OI220" s="348"/>
      <c r="OJ220" s="348"/>
      <c r="OK220" s="348"/>
      <c r="OL220" s="348"/>
      <c r="OM220" s="348"/>
      <c r="ON220" s="348"/>
      <c r="OO220" s="348"/>
      <c r="OP220" s="348"/>
      <c r="OQ220" s="348"/>
      <c r="OR220" s="348"/>
      <c r="OS220" s="348"/>
      <c r="OT220" s="348"/>
      <c r="OU220" s="348"/>
      <c r="OV220" s="348"/>
      <c r="OW220" s="348"/>
      <c r="OX220" s="348"/>
      <c r="OY220" s="348"/>
      <c r="OZ220" s="348"/>
      <c r="PA220" s="348"/>
      <c r="PB220" s="348"/>
      <c r="PC220" s="348"/>
      <c r="PD220" s="348"/>
      <c r="PE220" s="348"/>
      <c r="PF220" s="348"/>
      <c r="PG220" s="348"/>
      <c r="PH220" s="348"/>
      <c r="PI220" s="348"/>
      <c r="PJ220" s="348"/>
      <c r="PK220" s="348"/>
      <c r="PL220" s="348"/>
      <c r="PM220" s="348"/>
      <c r="PN220" s="348"/>
      <c r="PO220" s="348"/>
      <c r="PP220" s="348"/>
      <c r="PQ220" s="348"/>
      <c r="PR220" s="348"/>
      <c r="PS220" s="348"/>
      <c r="PT220" s="348"/>
      <c r="PU220" s="348"/>
      <c r="PV220" s="348"/>
      <c r="PW220" s="348"/>
      <c r="PX220" s="348"/>
      <c r="PY220" s="348"/>
      <c r="PZ220" s="348"/>
      <c r="QA220" s="348"/>
      <c r="QB220" s="348"/>
      <c r="QC220" s="348"/>
      <c r="QD220" s="348"/>
      <c r="QE220" s="348"/>
      <c r="QF220" s="348"/>
      <c r="QG220" s="348"/>
      <c r="QH220" s="348"/>
      <c r="QI220" s="348"/>
      <c r="QJ220" s="348"/>
      <c r="QK220" s="348"/>
      <c r="QL220" s="348"/>
      <c r="QM220" s="348"/>
      <c r="QN220" s="348"/>
      <c r="QO220" s="348"/>
      <c r="QP220" s="348"/>
      <c r="QQ220" s="348"/>
      <c r="QR220" s="348"/>
      <c r="QS220" s="348"/>
      <c r="QT220" s="348"/>
      <c r="QU220" s="348"/>
      <c r="QV220" s="348"/>
      <c r="QW220" s="348"/>
      <c r="QX220" s="348"/>
      <c r="QY220" s="348"/>
      <c r="QZ220" s="348"/>
      <c r="RA220" s="348"/>
      <c r="RB220" s="348"/>
      <c r="RC220" s="348"/>
      <c r="RD220" s="348"/>
      <c r="RE220" s="348"/>
      <c r="RF220" s="348"/>
      <c r="RG220" s="348"/>
      <c r="RH220" s="348"/>
      <c r="RI220" s="348"/>
      <c r="RJ220" s="348"/>
      <c r="RK220" s="348"/>
      <c r="RL220" s="348"/>
      <c r="RM220" s="348"/>
      <c r="RN220" s="348"/>
      <c r="RO220" s="348"/>
      <c r="RP220" s="348"/>
      <c r="RQ220" s="348"/>
      <c r="RR220" s="348"/>
      <c r="RS220" s="348"/>
      <c r="RT220" s="348"/>
      <c r="RU220" s="348"/>
      <c r="RV220" s="348"/>
      <c r="RW220" s="348"/>
      <c r="RX220" s="348"/>
      <c r="RY220" s="348"/>
      <c r="RZ220" s="348"/>
      <c r="SA220" s="348"/>
      <c r="SB220" s="348"/>
      <c r="SC220" s="348"/>
      <c r="SD220" s="348"/>
      <c r="SE220" s="348"/>
      <c r="SF220" s="348"/>
      <c r="SG220" s="348"/>
      <c r="SH220" s="348"/>
      <c r="SI220" s="348"/>
      <c r="SJ220" s="348"/>
      <c r="SK220" s="348"/>
      <c r="SL220" s="348"/>
      <c r="SM220" s="348"/>
      <c r="SN220" s="348"/>
      <c r="SO220" s="348"/>
      <c r="SP220" s="348"/>
      <c r="SQ220" s="348"/>
      <c r="SR220" s="348"/>
      <c r="SS220" s="348"/>
      <c r="ST220" s="348"/>
      <c r="SU220" s="348"/>
      <c r="SV220" s="348"/>
      <c r="SW220" s="348"/>
      <c r="SX220" s="348"/>
      <c r="SY220" s="348"/>
      <c r="SZ220" s="348"/>
      <c r="TA220" s="348"/>
      <c r="TB220" s="348"/>
      <c r="TC220" s="348"/>
      <c r="TD220" s="348"/>
      <c r="TE220" s="348"/>
      <c r="TF220" s="348"/>
      <c r="TG220" s="348"/>
      <c r="TH220" s="348"/>
      <c r="TI220" s="348"/>
      <c r="TJ220" s="348"/>
      <c r="TK220" s="348"/>
      <c r="TL220" s="348"/>
      <c r="TM220" s="348"/>
      <c r="TN220" s="348"/>
      <c r="TO220" s="348"/>
      <c r="TP220" s="348"/>
      <c r="TQ220" s="348"/>
      <c r="TR220" s="348"/>
      <c r="TS220" s="348"/>
      <c r="TT220" s="348"/>
      <c r="TU220" s="348"/>
      <c r="TV220" s="348"/>
      <c r="TW220" s="348"/>
      <c r="TX220" s="348"/>
      <c r="TY220" s="348"/>
      <c r="TZ220" s="348"/>
      <c r="UA220" s="348"/>
      <c r="UB220" s="348"/>
      <c r="UC220" s="348"/>
      <c r="UD220" s="348"/>
      <c r="UE220" s="348"/>
      <c r="UF220" s="348"/>
      <c r="UG220" s="348"/>
      <c r="UH220" s="348"/>
      <c r="UI220" s="348"/>
      <c r="UJ220" s="348"/>
      <c r="UK220" s="348"/>
      <c r="UL220" s="348"/>
      <c r="UM220" s="348"/>
      <c r="UN220" s="348"/>
      <c r="UO220" s="348"/>
      <c r="UP220" s="348"/>
      <c r="UQ220" s="348"/>
      <c r="UR220" s="348"/>
      <c r="US220" s="348"/>
      <c r="UT220" s="348"/>
      <c r="UU220" s="348"/>
      <c r="UV220" s="348"/>
      <c r="UW220" s="348"/>
      <c r="UX220" s="348"/>
      <c r="UY220" s="348"/>
      <c r="UZ220" s="348"/>
      <c r="VA220" s="348"/>
      <c r="VB220" s="348"/>
      <c r="VC220" s="348"/>
      <c r="VD220" s="348"/>
      <c r="VE220" s="348"/>
      <c r="VF220" s="348"/>
      <c r="VG220" s="348"/>
      <c r="VH220" s="348"/>
      <c r="VI220" s="348"/>
      <c r="VJ220" s="348"/>
      <c r="VK220" s="348"/>
      <c r="VL220" s="348"/>
      <c r="VM220" s="348"/>
      <c r="VN220" s="348"/>
      <c r="VO220" s="348"/>
      <c r="VP220" s="348"/>
      <c r="VQ220" s="348"/>
      <c r="VR220" s="348"/>
      <c r="VS220" s="348"/>
      <c r="VT220" s="348"/>
      <c r="VU220" s="348"/>
      <c r="VV220" s="348"/>
      <c r="VW220" s="348"/>
      <c r="VX220" s="348"/>
      <c r="VY220" s="348"/>
      <c r="VZ220" s="348"/>
      <c r="WA220" s="348"/>
      <c r="WB220" s="348"/>
      <c r="WC220" s="348"/>
      <c r="WD220" s="348"/>
      <c r="WE220" s="348"/>
      <c r="WF220" s="348"/>
      <c r="WG220" s="348"/>
      <c r="WH220" s="348"/>
      <c r="WI220" s="348"/>
      <c r="WJ220" s="348"/>
      <c r="WK220" s="348"/>
      <c r="WL220" s="348"/>
      <c r="WM220" s="348"/>
      <c r="WN220" s="348"/>
      <c r="WO220" s="348"/>
      <c r="WP220" s="348"/>
      <c r="WQ220" s="348"/>
      <c r="WR220" s="348"/>
      <c r="WS220" s="348"/>
      <c r="WT220" s="348"/>
      <c r="WU220" s="348"/>
      <c r="WV220" s="348"/>
      <c r="WW220" s="348"/>
      <c r="WX220" s="348"/>
      <c r="WY220" s="348"/>
      <c r="WZ220" s="348"/>
      <c r="XA220" s="348"/>
      <c r="XB220" s="348"/>
      <c r="XC220" s="348"/>
      <c r="XD220" s="348"/>
      <c r="XE220" s="348"/>
      <c r="XF220" s="348"/>
      <c r="XG220" s="348"/>
      <c r="XH220" s="348"/>
      <c r="XI220" s="348"/>
      <c r="XJ220" s="348"/>
      <c r="XK220" s="348"/>
      <c r="XL220" s="348"/>
      <c r="XM220" s="348"/>
      <c r="XN220" s="348"/>
      <c r="XO220" s="348"/>
      <c r="XP220" s="348"/>
      <c r="XQ220" s="348"/>
      <c r="XR220" s="348"/>
      <c r="XS220" s="348"/>
      <c r="XT220" s="348"/>
      <c r="XU220" s="348"/>
      <c r="XV220" s="348"/>
      <c r="XW220" s="348"/>
      <c r="XX220" s="348"/>
      <c r="XY220" s="348"/>
      <c r="XZ220" s="348"/>
      <c r="YA220" s="348"/>
      <c r="YB220" s="348"/>
      <c r="YC220" s="348"/>
      <c r="YD220" s="348"/>
      <c r="YE220" s="348"/>
      <c r="YF220" s="348"/>
      <c r="YG220" s="348"/>
      <c r="YH220" s="348"/>
      <c r="YI220" s="348"/>
      <c r="YJ220" s="348"/>
      <c r="YK220" s="348"/>
      <c r="YL220" s="348"/>
      <c r="YM220" s="348"/>
      <c r="YN220" s="348"/>
      <c r="YO220" s="348"/>
      <c r="YP220" s="348"/>
      <c r="YQ220" s="348"/>
      <c r="YR220" s="348"/>
      <c r="YS220" s="348"/>
      <c r="YT220" s="348"/>
      <c r="YU220" s="348"/>
      <c r="YV220" s="348"/>
      <c r="YW220" s="348"/>
      <c r="YX220" s="348"/>
      <c r="YY220" s="348"/>
      <c r="YZ220" s="348"/>
      <c r="ZA220" s="348"/>
      <c r="ZB220" s="348"/>
      <c r="ZC220" s="348"/>
      <c r="ZD220" s="348"/>
      <c r="ZE220" s="348"/>
      <c r="ZF220" s="348"/>
      <c r="ZG220" s="348"/>
      <c r="ZH220" s="348"/>
      <c r="ZI220" s="348"/>
      <c r="ZJ220" s="348"/>
      <c r="ZK220" s="348"/>
      <c r="ZL220" s="348"/>
      <c r="ZM220" s="348"/>
      <c r="ZN220" s="348"/>
      <c r="ZO220" s="348"/>
      <c r="ZP220" s="348"/>
      <c r="ZQ220" s="348"/>
      <c r="ZR220" s="348"/>
      <c r="ZS220" s="348"/>
      <c r="ZT220" s="348"/>
      <c r="ZU220" s="348"/>
      <c r="ZV220" s="348"/>
      <c r="ZW220" s="348"/>
      <c r="ZX220" s="348"/>
      <c r="ZY220" s="348"/>
      <c r="ZZ220" s="348"/>
      <c r="AAA220" s="348"/>
      <c r="AAB220" s="348"/>
      <c r="AAC220" s="348"/>
      <c r="AAD220" s="348"/>
      <c r="AAE220" s="348"/>
      <c r="AAF220" s="348"/>
      <c r="AAG220" s="348"/>
      <c r="AAH220" s="348"/>
      <c r="AAI220" s="348"/>
      <c r="AAJ220" s="348"/>
      <c r="AAK220" s="348"/>
      <c r="AAL220" s="348"/>
      <c r="AAM220" s="348"/>
      <c r="AAN220" s="348"/>
      <c r="AAO220" s="348"/>
      <c r="AAP220" s="348"/>
      <c r="AAQ220" s="348"/>
      <c r="AAR220" s="348"/>
      <c r="AAS220" s="348"/>
      <c r="AAT220" s="348"/>
      <c r="AAU220" s="348"/>
      <c r="AAV220" s="348"/>
      <c r="AAW220" s="348"/>
      <c r="AAX220" s="348"/>
      <c r="AAY220" s="348"/>
      <c r="AAZ220" s="348"/>
      <c r="ABA220" s="348"/>
      <c r="ABB220" s="348"/>
      <c r="ABC220" s="348"/>
      <c r="ABD220" s="348"/>
      <c r="ABE220" s="348"/>
      <c r="ABF220" s="348"/>
      <c r="ABG220" s="348"/>
      <c r="ABH220" s="348"/>
      <c r="ABI220" s="348"/>
      <c r="ABJ220" s="348"/>
      <c r="ABK220" s="348"/>
      <c r="ABL220" s="348"/>
      <c r="ABM220" s="348"/>
      <c r="ABN220" s="348"/>
      <c r="ABO220" s="348"/>
      <c r="ABP220" s="348"/>
      <c r="ABQ220" s="348"/>
      <c r="ABR220" s="348"/>
      <c r="ABS220" s="348"/>
      <c r="ABT220" s="348"/>
      <c r="ABU220" s="348"/>
      <c r="ABV220" s="348"/>
      <c r="ABW220" s="348"/>
      <c r="ABX220" s="348"/>
      <c r="ABY220" s="348"/>
      <c r="ABZ220" s="348"/>
      <c r="ACA220" s="348"/>
      <c r="ACB220" s="348"/>
      <c r="ACC220" s="348"/>
      <c r="ACD220" s="348"/>
      <c r="ACE220" s="348"/>
      <c r="ACF220" s="348"/>
      <c r="ACG220" s="348"/>
      <c r="ACH220" s="348"/>
      <c r="ACI220" s="348"/>
      <c r="ACJ220" s="348"/>
      <c r="ACK220" s="348"/>
      <c r="ACL220" s="348"/>
      <c r="ACM220" s="348"/>
      <c r="ACN220" s="348"/>
      <c r="ACO220" s="348"/>
      <c r="ACP220" s="348"/>
      <c r="ACQ220" s="348"/>
      <c r="ACR220" s="348"/>
      <c r="ACS220" s="348"/>
      <c r="ACT220" s="348"/>
      <c r="ACU220" s="348"/>
      <c r="ACV220" s="348"/>
      <c r="ACW220" s="348"/>
      <c r="ACX220" s="348"/>
      <c r="ACY220" s="348"/>
      <c r="ACZ220" s="348"/>
      <c r="ADA220" s="348"/>
      <c r="ADB220" s="348"/>
      <c r="ADC220" s="348"/>
      <c r="ADD220" s="348"/>
      <c r="ADE220" s="348"/>
      <c r="ADF220" s="348"/>
      <c r="ADG220" s="348"/>
      <c r="ADH220" s="348"/>
      <c r="ADI220" s="348"/>
      <c r="ADJ220" s="348"/>
      <c r="ADK220" s="348"/>
      <c r="ADL220" s="348"/>
      <c r="ADM220" s="348"/>
      <c r="ADN220" s="348"/>
      <c r="ADO220" s="348"/>
      <c r="ADP220" s="348"/>
      <c r="ADQ220" s="348"/>
      <c r="ADR220" s="348"/>
      <c r="ADS220" s="348"/>
      <c r="ADT220" s="348"/>
      <c r="ADU220" s="348"/>
      <c r="ADV220" s="348"/>
      <c r="ADW220" s="348"/>
      <c r="ADX220" s="348"/>
      <c r="ADY220" s="348"/>
      <c r="ADZ220" s="348"/>
      <c r="AEA220" s="348"/>
      <c r="AEB220" s="348"/>
      <c r="AEC220" s="348"/>
      <c r="AED220" s="348"/>
      <c r="AEE220" s="348"/>
      <c r="AEF220" s="348"/>
      <c r="AEG220" s="348"/>
      <c r="AEH220" s="348"/>
      <c r="AEI220" s="348"/>
      <c r="AEJ220" s="348"/>
      <c r="AEK220" s="348"/>
      <c r="AEL220" s="348"/>
      <c r="AEM220" s="348"/>
      <c r="AEN220" s="348"/>
      <c r="AEO220" s="348"/>
      <c r="AEP220" s="348"/>
      <c r="AEQ220" s="348"/>
      <c r="AER220" s="348"/>
      <c r="AES220" s="348"/>
      <c r="AET220" s="348"/>
      <c r="AEU220" s="348"/>
      <c r="AEV220" s="348"/>
      <c r="AEW220" s="348"/>
      <c r="AEX220" s="348"/>
      <c r="AEY220" s="348"/>
      <c r="AEZ220" s="348"/>
      <c r="AFA220" s="348"/>
      <c r="AFB220" s="348"/>
      <c r="AFC220" s="348"/>
      <c r="AFD220" s="348"/>
      <c r="AFE220" s="348"/>
      <c r="AFF220" s="348"/>
      <c r="AFG220" s="348"/>
      <c r="AFH220" s="348"/>
      <c r="AFI220" s="348"/>
      <c r="AFJ220" s="348"/>
      <c r="AFK220" s="348"/>
      <c r="AFL220" s="348"/>
      <c r="AFM220" s="348"/>
      <c r="AFN220" s="348"/>
      <c r="AFO220" s="348"/>
      <c r="AFP220" s="348"/>
      <c r="AFQ220" s="348"/>
      <c r="AFR220" s="348"/>
      <c r="AFS220" s="348"/>
      <c r="AFT220" s="348"/>
      <c r="AFU220" s="348"/>
      <c r="AFV220" s="348"/>
      <c r="AFW220" s="348"/>
      <c r="AFX220" s="348"/>
      <c r="AFY220" s="348"/>
      <c r="AFZ220" s="348"/>
      <c r="AGA220" s="348"/>
      <c r="AGB220" s="348"/>
      <c r="AGC220" s="348"/>
      <c r="AGD220" s="348"/>
      <c r="AGE220" s="348"/>
      <c r="AGF220" s="348"/>
      <c r="AGG220" s="348"/>
      <c r="AGH220" s="348"/>
      <c r="AGI220" s="348"/>
      <c r="AGJ220" s="348"/>
      <c r="AGK220" s="348"/>
      <c r="AGL220" s="348"/>
      <c r="AGM220" s="348"/>
      <c r="AGN220" s="348"/>
      <c r="AGO220" s="348"/>
      <c r="AGP220" s="348"/>
      <c r="AGQ220" s="348"/>
      <c r="AGR220" s="348"/>
      <c r="AGS220" s="348"/>
      <c r="AGT220" s="348"/>
      <c r="AGU220" s="348"/>
      <c r="AGV220" s="348"/>
      <c r="AGW220" s="348"/>
      <c r="AGX220" s="348"/>
      <c r="AGY220" s="348"/>
      <c r="AGZ220" s="348"/>
      <c r="AHA220" s="348"/>
      <c r="AHB220" s="348"/>
      <c r="AHC220" s="348"/>
      <c r="AHD220" s="348"/>
      <c r="AHE220" s="348"/>
      <c r="AHF220" s="348"/>
      <c r="AHG220" s="348"/>
      <c r="AHH220" s="348"/>
      <c r="AHI220" s="348"/>
      <c r="AHJ220" s="348"/>
      <c r="AHK220" s="348"/>
      <c r="AHL220" s="348"/>
      <c r="AHM220" s="348"/>
      <c r="AHN220" s="348"/>
      <c r="AHO220" s="348"/>
      <c r="AHP220" s="348"/>
      <c r="AHQ220" s="348"/>
      <c r="AHR220" s="348"/>
      <c r="AHS220" s="348"/>
      <c r="AHT220" s="348"/>
      <c r="AHU220" s="348"/>
      <c r="AHV220" s="348"/>
      <c r="AHW220" s="348"/>
      <c r="AHX220" s="348"/>
      <c r="AHY220" s="348"/>
      <c r="AHZ220" s="348"/>
      <c r="AIA220" s="348"/>
      <c r="AIB220" s="348"/>
      <c r="AIC220" s="348"/>
      <c r="AID220" s="348"/>
      <c r="AIE220" s="348"/>
      <c r="AIF220" s="348"/>
      <c r="AIG220" s="348"/>
      <c r="AIH220" s="348"/>
      <c r="AII220" s="348"/>
      <c r="AIJ220" s="348"/>
      <c r="AIK220" s="348"/>
      <c r="AIL220" s="348"/>
      <c r="AIM220" s="348"/>
      <c r="AIN220" s="348"/>
      <c r="AIO220" s="348"/>
      <c r="AIP220" s="348"/>
      <c r="AIQ220" s="348"/>
      <c r="AIR220" s="348"/>
      <c r="AIS220" s="348"/>
      <c r="AIT220" s="348"/>
      <c r="AIU220" s="348"/>
      <c r="AIV220" s="348"/>
      <c r="AIW220" s="348"/>
      <c r="AIX220" s="348"/>
      <c r="AIY220" s="348"/>
      <c r="AIZ220" s="348"/>
      <c r="AJA220" s="348"/>
      <c r="AJB220" s="348"/>
      <c r="AJC220" s="348"/>
      <c r="AJD220" s="348"/>
      <c r="AJE220" s="348"/>
      <c r="AJF220" s="348"/>
      <c r="AJG220" s="348"/>
      <c r="AJH220" s="348"/>
      <c r="AJI220" s="348"/>
      <c r="AJJ220" s="348"/>
      <c r="AJK220" s="348"/>
      <c r="AJL220" s="348"/>
      <c r="AJM220" s="348"/>
      <c r="AJN220" s="348"/>
      <c r="AJO220" s="348"/>
      <c r="AJP220" s="348"/>
      <c r="AJQ220" s="348"/>
      <c r="AJR220" s="348"/>
      <c r="AJS220" s="348"/>
      <c r="AJT220" s="348"/>
      <c r="AJU220" s="348"/>
      <c r="AJV220" s="348"/>
      <c r="AJW220" s="348"/>
      <c r="AJX220" s="348"/>
      <c r="AJY220" s="348"/>
      <c r="AJZ220" s="348"/>
      <c r="AKA220" s="348"/>
      <c r="AKB220" s="348"/>
      <c r="AKC220" s="348"/>
      <c r="AKD220" s="348"/>
      <c r="AKE220" s="348"/>
      <c r="AKF220" s="348"/>
      <c r="AKG220" s="348"/>
      <c r="AKH220" s="348"/>
      <c r="AKI220" s="348"/>
      <c r="AKJ220" s="348"/>
      <c r="AKK220" s="348"/>
      <c r="AKL220" s="348"/>
      <c r="AKM220" s="348"/>
      <c r="AKN220" s="348"/>
      <c r="AKO220" s="348"/>
      <c r="AKP220" s="348"/>
      <c r="AKQ220" s="348"/>
      <c r="AKR220" s="348"/>
      <c r="AKS220" s="348"/>
      <c r="AKT220" s="348"/>
      <c r="AKU220" s="348"/>
      <c r="AKV220" s="348"/>
      <c r="AKW220" s="348"/>
      <c r="AKX220" s="348"/>
      <c r="AKY220" s="348"/>
      <c r="AKZ220" s="348"/>
      <c r="ALA220" s="348"/>
      <c r="ALB220" s="348"/>
      <c r="ALC220" s="348"/>
      <c r="ALD220" s="348"/>
      <c r="ALE220" s="348"/>
      <c r="ALF220" s="348"/>
      <c r="ALG220" s="348"/>
      <c r="ALH220" s="348"/>
      <c r="ALI220" s="348"/>
      <c r="ALJ220" s="348"/>
      <c r="ALK220" s="348"/>
      <c r="ALL220" s="348"/>
      <c r="ALM220" s="348"/>
      <c r="ALN220" s="348"/>
      <c r="ALO220" s="348"/>
      <c r="ALP220" s="348"/>
      <c r="ALQ220" s="348"/>
      <c r="ALR220" s="348"/>
      <c r="ALS220" s="348"/>
      <c r="ALT220" s="348"/>
      <c r="ALU220" s="348"/>
      <c r="ALV220" s="348"/>
      <c r="ALW220" s="348"/>
      <c r="ALX220" s="348"/>
      <c r="ALY220" s="348"/>
      <c r="ALZ220" s="348"/>
      <c r="AMA220" s="348"/>
      <c r="AMB220" s="348"/>
      <c r="AMC220" s="348"/>
      <c r="AMD220" s="348"/>
      <c r="AME220" s="348"/>
      <c r="AMF220" s="348"/>
      <c r="AMG220" s="348"/>
      <c r="AMH220" s="348"/>
      <c r="AMI220" s="348"/>
      <c r="AMJ220" s="348"/>
      <c r="AMK220" s="348"/>
      <c r="AML220" s="348"/>
      <c r="AMM220" s="348"/>
      <c r="AMN220" s="348"/>
      <c r="AMO220" s="348"/>
      <c r="AMP220" s="348"/>
      <c r="AMQ220" s="348"/>
      <c r="AMR220" s="348"/>
      <c r="AMS220" s="348"/>
      <c r="AMT220" s="348"/>
      <c r="AMU220" s="348"/>
      <c r="AMV220" s="348"/>
      <c r="AMW220" s="348"/>
      <c r="AMX220" s="348"/>
      <c r="AMY220" s="348"/>
      <c r="AMZ220" s="348"/>
      <c r="ANA220" s="348"/>
      <c r="ANB220" s="348"/>
      <c r="ANC220" s="348"/>
      <c r="AND220" s="348"/>
      <c r="ANE220" s="348"/>
      <c r="ANF220" s="348"/>
      <c r="ANG220" s="348"/>
      <c r="ANH220" s="348"/>
      <c r="ANI220" s="348"/>
      <c r="ANJ220" s="348"/>
      <c r="ANK220" s="348"/>
      <c r="ANL220" s="348"/>
      <c r="ANM220" s="348"/>
      <c r="ANN220" s="348"/>
      <c r="ANO220" s="348"/>
      <c r="ANP220" s="348"/>
      <c r="ANQ220" s="348"/>
      <c r="ANR220" s="348"/>
      <c r="ANS220" s="348"/>
      <c r="ANT220" s="348"/>
      <c r="ANU220" s="348"/>
      <c r="ANV220" s="348"/>
      <c r="ANW220" s="348"/>
      <c r="ANX220" s="348"/>
      <c r="ANY220" s="348"/>
      <c r="ANZ220" s="348"/>
      <c r="AOA220" s="348"/>
      <c r="AOB220" s="348"/>
      <c r="AOC220" s="348"/>
      <c r="AOD220" s="348"/>
      <c r="AOE220" s="348"/>
      <c r="AOF220" s="348"/>
      <c r="AOG220" s="348"/>
      <c r="AOH220" s="348"/>
      <c r="AOI220" s="348"/>
      <c r="AOJ220" s="348"/>
      <c r="AOK220" s="348"/>
      <c r="AOL220" s="348"/>
      <c r="AOM220" s="348"/>
      <c r="AON220" s="348"/>
      <c r="AOO220" s="348"/>
      <c r="AOP220" s="348"/>
      <c r="AOQ220" s="348"/>
      <c r="AOR220" s="348"/>
      <c r="AOS220" s="348"/>
      <c r="AOT220" s="348"/>
      <c r="AOU220" s="348"/>
      <c r="AOV220" s="348"/>
      <c r="AOW220" s="348"/>
      <c r="AOX220" s="348"/>
      <c r="AOY220" s="348"/>
      <c r="AOZ220" s="348"/>
      <c r="APA220" s="348"/>
      <c r="APB220" s="348"/>
      <c r="APC220" s="348"/>
      <c r="APD220" s="348"/>
      <c r="APE220" s="348"/>
      <c r="APF220" s="348"/>
      <c r="APG220" s="348"/>
      <c r="APH220" s="348"/>
      <c r="API220" s="348"/>
      <c r="APJ220" s="348"/>
      <c r="APK220" s="348"/>
      <c r="APL220" s="348"/>
      <c r="APM220" s="348"/>
      <c r="APN220" s="348"/>
      <c r="APO220" s="348"/>
      <c r="APP220" s="348"/>
      <c r="APQ220" s="348"/>
      <c r="APR220" s="348"/>
      <c r="APS220" s="348"/>
      <c r="APT220" s="348"/>
      <c r="APU220" s="348"/>
      <c r="APV220" s="348"/>
      <c r="APW220" s="348"/>
      <c r="APX220" s="348"/>
      <c r="APY220" s="348"/>
      <c r="APZ220" s="348"/>
      <c r="AQA220" s="348"/>
      <c r="AQB220" s="348"/>
      <c r="AQC220" s="348"/>
      <c r="AQD220" s="348"/>
      <c r="AQE220" s="348"/>
      <c r="AQF220" s="348"/>
      <c r="AQG220" s="348"/>
      <c r="AQH220" s="348"/>
      <c r="AQI220" s="348"/>
      <c r="AQJ220" s="348"/>
      <c r="AQK220" s="348"/>
      <c r="AQL220" s="348"/>
      <c r="AQM220" s="348"/>
      <c r="AQN220" s="348"/>
      <c r="AQO220" s="348"/>
      <c r="AQP220" s="348"/>
      <c r="AQQ220" s="348"/>
      <c r="AQR220" s="348"/>
      <c r="AQS220" s="348"/>
      <c r="AQT220" s="348"/>
      <c r="AQU220" s="348"/>
      <c r="AQV220" s="348"/>
      <c r="AQW220" s="348"/>
      <c r="AQX220" s="348"/>
      <c r="AQY220" s="348"/>
      <c r="AQZ220" s="348"/>
      <c r="ARA220" s="348"/>
      <c r="ARB220" s="348"/>
      <c r="ARC220" s="348"/>
      <c r="ARD220" s="348"/>
      <c r="ARE220" s="348"/>
      <c r="ARF220" s="348"/>
      <c r="ARG220" s="348"/>
      <c r="ARH220" s="348"/>
      <c r="ARI220" s="348"/>
      <c r="ARJ220" s="348"/>
      <c r="ARK220" s="348"/>
      <c r="ARL220" s="348"/>
      <c r="ARM220" s="348"/>
      <c r="ARN220" s="348"/>
      <c r="ARO220" s="348"/>
      <c r="ARP220" s="348"/>
      <c r="ARQ220" s="348"/>
      <c r="ARR220" s="348"/>
      <c r="ARS220" s="348"/>
      <c r="ART220" s="348"/>
      <c r="ARU220" s="348"/>
      <c r="ARV220" s="348"/>
      <c r="ARW220" s="348"/>
      <c r="ARX220" s="348"/>
      <c r="ARY220" s="348"/>
      <c r="ARZ220" s="348"/>
      <c r="ASA220" s="348"/>
      <c r="ASB220" s="348"/>
      <c r="ASC220" s="348"/>
      <c r="ASD220" s="348"/>
      <c r="ASE220" s="348"/>
      <c r="ASF220" s="348"/>
      <c r="ASG220" s="348"/>
      <c r="ASH220" s="348"/>
      <c r="ASI220" s="348"/>
      <c r="ASJ220" s="348"/>
      <c r="ASK220" s="348"/>
      <c r="ASL220" s="348"/>
      <c r="ASM220" s="348"/>
      <c r="ASN220" s="348"/>
      <c r="ASO220" s="348"/>
      <c r="ASP220" s="348"/>
      <c r="ASQ220" s="348"/>
      <c r="ASR220" s="348"/>
      <c r="ASS220" s="348"/>
      <c r="AST220" s="348"/>
      <c r="ASU220" s="348"/>
      <c r="ASV220" s="348"/>
      <c r="ASW220" s="348"/>
      <c r="ASX220" s="348"/>
      <c r="ASY220" s="348"/>
      <c r="ASZ220" s="348"/>
      <c r="ATA220" s="348"/>
      <c r="ATB220" s="348"/>
      <c r="ATC220" s="348"/>
      <c r="ATD220" s="348"/>
      <c r="ATE220" s="348"/>
      <c r="ATF220" s="348"/>
      <c r="ATG220" s="348"/>
      <c r="ATH220" s="348"/>
      <c r="ATI220" s="348"/>
      <c r="ATJ220" s="348"/>
      <c r="ATK220" s="348"/>
      <c r="ATL220" s="348"/>
      <c r="ATM220" s="348"/>
      <c r="ATN220" s="348"/>
      <c r="ATO220" s="348"/>
      <c r="ATP220" s="348"/>
      <c r="ATQ220" s="348"/>
      <c r="ATR220" s="348"/>
      <c r="ATS220" s="348"/>
      <c r="ATT220" s="348"/>
      <c r="ATU220" s="348"/>
      <c r="ATV220" s="348"/>
      <c r="ATW220" s="348"/>
      <c r="ATX220" s="348"/>
      <c r="ATY220" s="348"/>
      <c r="ATZ220" s="348"/>
      <c r="AUA220" s="348"/>
      <c r="AUB220" s="348"/>
      <c r="AUC220" s="348"/>
      <c r="AUD220" s="348"/>
      <c r="AUE220" s="348"/>
      <c r="AUF220" s="348"/>
      <c r="AUG220" s="348"/>
      <c r="AUH220" s="348"/>
      <c r="AUI220" s="348"/>
      <c r="AUJ220" s="348"/>
      <c r="AUK220" s="348"/>
      <c r="AUL220" s="348"/>
      <c r="AUM220" s="348"/>
      <c r="AUN220" s="348"/>
      <c r="AUO220" s="348"/>
      <c r="AUP220" s="348"/>
      <c r="AUQ220" s="348"/>
      <c r="AUR220" s="348"/>
      <c r="AUS220" s="348"/>
      <c r="AUT220" s="348"/>
      <c r="AUU220" s="348"/>
      <c r="AUV220" s="348"/>
      <c r="AUW220" s="348"/>
      <c r="AUX220" s="348"/>
      <c r="AUY220" s="348"/>
      <c r="AUZ220" s="348"/>
      <c r="AVA220" s="348"/>
      <c r="AVB220" s="348"/>
      <c r="AVC220" s="348"/>
      <c r="AVD220" s="348"/>
      <c r="AVE220" s="348"/>
      <c r="AVF220" s="348"/>
      <c r="AVG220" s="348"/>
      <c r="AVH220" s="348"/>
      <c r="AVI220" s="348"/>
      <c r="AVJ220" s="348"/>
      <c r="AVK220" s="348"/>
      <c r="AVL220" s="348"/>
      <c r="AVM220" s="348"/>
      <c r="AVN220" s="348"/>
      <c r="AVO220" s="348"/>
      <c r="AVP220" s="348"/>
      <c r="AVQ220" s="348"/>
      <c r="AVR220" s="348"/>
      <c r="AVS220" s="348"/>
      <c r="AVT220" s="348"/>
      <c r="AVU220" s="348"/>
      <c r="AVV220" s="348"/>
      <c r="AVW220" s="348"/>
      <c r="AVX220" s="348"/>
      <c r="AVY220" s="348"/>
      <c r="AVZ220" s="348"/>
      <c r="AWA220" s="348"/>
      <c r="AWB220" s="348"/>
      <c r="AWC220" s="348"/>
      <c r="AWD220" s="348"/>
      <c r="AWE220" s="348"/>
      <c r="AWF220" s="348"/>
      <c r="AWG220" s="348"/>
      <c r="AWH220" s="348"/>
      <c r="AWI220" s="348"/>
      <c r="AWJ220" s="348"/>
      <c r="AWK220" s="348"/>
      <c r="AWL220" s="348"/>
      <c r="AWM220" s="348"/>
      <c r="AWN220" s="348"/>
      <c r="AWO220" s="348"/>
      <c r="AWP220" s="348"/>
      <c r="AWQ220" s="348"/>
      <c r="AWR220" s="348"/>
      <c r="AWS220" s="348"/>
      <c r="AWT220" s="348"/>
      <c r="AWU220" s="348"/>
      <c r="AWV220" s="348"/>
      <c r="AWW220" s="348"/>
      <c r="AWX220" s="348"/>
      <c r="AWY220" s="348"/>
      <c r="AWZ220" s="348"/>
      <c r="AXA220" s="348"/>
      <c r="AXB220" s="348"/>
      <c r="AXC220" s="348"/>
      <c r="AXD220" s="348"/>
      <c r="AXE220" s="348"/>
      <c r="AXF220" s="348"/>
      <c r="AXG220" s="348"/>
      <c r="AXH220" s="348"/>
      <c r="AXI220" s="348"/>
      <c r="AXJ220" s="348"/>
      <c r="AXK220" s="348"/>
      <c r="AXL220" s="348"/>
      <c r="AXM220" s="348"/>
      <c r="AXN220" s="348"/>
      <c r="AXO220" s="348"/>
      <c r="AXP220" s="348"/>
      <c r="AXQ220" s="348"/>
      <c r="AXR220" s="348"/>
      <c r="AXS220" s="348"/>
      <c r="AXT220" s="348"/>
      <c r="AXU220" s="348"/>
      <c r="AXV220" s="348"/>
      <c r="AXW220" s="348"/>
      <c r="AXX220" s="348"/>
      <c r="AXY220" s="348"/>
      <c r="AXZ220" s="348"/>
      <c r="AYA220" s="348"/>
      <c r="AYB220" s="348"/>
      <c r="AYC220" s="348"/>
      <c r="AYD220" s="348"/>
      <c r="AYE220" s="348"/>
      <c r="AYF220" s="348"/>
      <c r="AYG220" s="348"/>
      <c r="AYH220" s="348"/>
      <c r="AYI220" s="348"/>
      <c r="AYJ220" s="348"/>
      <c r="AYK220" s="348"/>
      <c r="AYL220" s="348"/>
      <c r="AYM220" s="348"/>
      <c r="AYN220" s="348"/>
      <c r="AYO220" s="348"/>
      <c r="AYP220" s="348"/>
      <c r="AYQ220" s="348"/>
      <c r="AYR220" s="348"/>
      <c r="AYS220" s="348"/>
      <c r="AYT220" s="348"/>
      <c r="AYU220" s="348"/>
      <c r="AYV220" s="348"/>
      <c r="AYW220" s="348"/>
      <c r="AYX220" s="348"/>
      <c r="AYY220" s="348"/>
      <c r="AYZ220" s="348"/>
      <c r="AZA220" s="348"/>
      <c r="AZB220" s="348"/>
      <c r="AZC220" s="348"/>
      <c r="AZD220" s="348"/>
      <c r="AZE220" s="348"/>
      <c r="AZF220" s="348"/>
      <c r="AZG220" s="348"/>
      <c r="AZH220" s="348"/>
      <c r="AZI220" s="348"/>
      <c r="AZJ220" s="348"/>
      <c r="AZK220" s="348"/>
      <c r="AZL220" s="348"/>
      <c r="AZM220" s="348"/>
      <c r="AZN220" s="348"/>
      <c r="AZO220" s="348"/>
      <c r="AZP220" s="348"/>
      <c r="AZQ220" s="348"/>
      <c r="AZR220" s="348"/>
      <c r="AZS220" s="348"/>
      <c r="AZT220" s="348"/>
      <c r="AZU220" s="348"/>
      <c r="AZV220" s="348"/>
      <c r="AZW220" s="348"/>
      <c r="AZX220" s="348"/>
      <c r="AZY220" s="348"/>
      <c r="AZZ220" s="348"/>
      <c r="BAA220" s="348"/>
      <c r="BAB220" s="348"/>
      <c r="BAC220" s="348"/>
      <c r="BAD220" s="348"/>
      <c r="BAE220" s="348"/>
      <c r="BAF220" s="348"/>
      <c r="BAG220" s="348"/>
      <c r="BAH220" s="348"/>
      <c r="BAI220" s="348"/>
      <c r="BAJ220" s="348"/>
      <c r="BAK220" s="348"/>
      <c r="BAL220" s="348"/>
      <c r="BAM220" s="348"/>
      <c r="BAN220" s="348"/>
      <c r="BAO220" s="348"/>
      <c r="BAP220" s="348"/>
      <c r="BAQ220" s="348"/>
      <c r="BAR220" s="348"/>
      <c r="BAS220" s="348"/>
      <c r="BAT220" s="348"/>
      <c r="BAU220" s="348"/>
      <c r="BAV220" s="348"/>
      <c r="BAW220" s="348"/>
      <c r="BAX220" s="348"/>
      <c r="BAY220" s="348"/>
      <c r="BAZ220" s="348"/>
      <c r="BBA220" s="348"/>
      <c r="BBB220" s="348"/>
      <c r="BBC220" s="348"/>
      <c r="BBD220" s="348"/>
      <c r="BBE220" s="348"/>
      <c r="BBF220" s="348"/>
      <c r="BBG220" s="348"/>
      <c r="BBH220" s="348"/>
      <c r="BBI220" s="348"/>
      <c r="BBJ220" s="348"/>
      <c r="BBK220" s="348"/>
      <c r="BBL220" s="348"/>
      <c r="BBM220" s="348"/>
      <c r="BBN220" s="348"/>
      <c r="BBO220" s="348"/>
      <c r="BBP220" s="348"/>
      <c r="BBQ220" s="348"/>
      <c r="BBR220" s="348"/>
      <c r="BBS220" s="348"/>
      <c r="BBT220" s="348"/>
      <c r="BBU220" s="348"/>
      <c r="BBV220" s="348"/>
      <c r="BBW220" s="348"/>
      <c r="BBX220" s="348"/>
      <c r="BBY220" s="348"/>
      <c r="BBZ220" s="348"/>
      <c r="BCA220" s="348"/>
      <c r="BCB220" s="348"/>
      <c r="BCC220" s="348"/>
      <c r="BCD220" s="348"/>
      <c r="BCE220" s="348"/>
      <c r="BCF220" s="348"/>
      <c r="BCG220" s="348"/>
      <c r="BCH220" s="348"/>
      <c r="BCI220" s="348"/>
      <c r="BCJ220" s="348"/>
      <c r="BCK220" s="348"/>
      <c r="BCL220" s="348"/>
      <c r="BCM220" s="348"/>
      <c r="BCN220" s="348"/>
      <c r="BCO220" s="348"/>
      <c r="BCP220" s="348"/>
      <c r="BCQ220" s="348"/>
      <c r="BCR220" s="348"/>
      <c r="BCS220" s="348"/>
      <c r="BCT220" s="348"/>
      <c r="BCU220" s="348"/>
      <c r="BCV220" s="348"/>
      <c r="BCW220" s="348"/>
      <c r="BCX220" s="348"/>
      <c r="BCY220" s="348"/>
      <c r="BCZ220" s="348"/>
      <c r="BDA220" s="348"/>
      <c r="BDB220" s="348"/>
      <c r="BDC220" s="348"/>
      <c r="BDD220" s="348"/>
      <c r="BDE220" s="348"/>
      <c r="BDF220" s="348"/>
      <c r="BDG220" s="348"/>
      <c r="BDH220" s="348"/>
      <c r="BDI220" s="348"/>
      <c r="BDJ220" s="348"/>
      <c r="BDK220" s="348"/>
      <c r="BDL220" s="348"/>
      <c r="BDM220" s="348"/>
      <c r="BDN220" s="348"/>
      <c r="BDO220" s="348"/>
      <c r="BDP220" s="348"/>
      <c r="BDQ220" s="348"/>
      <c r="BDR220" s="348"/>
      <c r="BDS220" s="348"/>
      <c r="BDT220" s="348"/>
      <c r="BDU220" s="348"/>
      <c r="BDV220" s="348"/>
      <c r="BDW220" s="348"/>
      <c r="BDX220" s="348"/>
      <c r="BDY220" s="348"/>
      <c r="BDZ220" s="348"/>
      <c r="BEA220" s="348"/>
      <c r="BEB220" s="348"/>
      <c r="BEC220" s="348"/>
      <c r="BED220" s="348"/>
      <c r="BEE220" s="348"/>
      <c r="BEF220" s="348"/>
      <c r="BEG220" s="348"/>
      <c r="BEH220" s="348"/>
      <c r="BEI220" s="348"/>
      <c r="BEJ220" s="348"/>
      <c r="BEK220" s="348"/>
      <c r="BEL220" s="348"/>
      <c r="BEM220" s="348"/>
      <c r="BEN220" s="348"/>
      <c r="BEO220" s="348"/>
      <c r="BEP220" s="348"/>
      <c r="BEQ220" s="348"/>
      <c r="BER220" s="348"/>
      <c r="BES220" s="348"/>
      <c r="BET220" s="348"/>
      <c r="BEU220" s="348"/>
      <c r="BEV220" s="348"/>
      <c r="BEW220" s="348"/>
      <c r="BEX220" s="348"/>
      <c r="BEY220" s="348"/>
      <c r="BEZ220" s="348"/>
      <c r="BFA220" s="348"/>
      <c r="BFB220" s="348"/>
      <c r="BFC220" s="348"/>
      <c r="BFD220" s="348"/>
      <c r="BFE220" s="348"/>
      <c r="BFF220" s="348"/>
      <c r="BFG220" s="348"/>
      <c r="BFH220" s="348"/>
      <c r="BFI220" s="348"/>
      <c r="BFJ220" s="348"/>
      <c r="BFK220" s="348"/>
      <c r="BFL220" s="348"/>
      <c r="BFM220" s="348"/>
      <c r="BFN220" s="348"/>
      <c r="BFO220" s="348"/>
      <c r="BFP220" s="348"/>
      <c r="BFQ220" s="348"/>
      <c r="BFR220" s="348"/>
      <c r="BFS220" s="348"/>
      <c r="BFT220" s="348"/>
      <c r="BFU220" s="348"/>
      <c r="BFV220" s="348"/>
      <c r="BFW220" s="348"/>
      <c r="BFX220" s="348"/>
      <c r="BFY220" s="348"/>
      <c r="BFZ220" s="348"/>
      <c r="BGA220" s="348"/>
      <c r="BGB220" s="348"/>
      <c r="BGC220" s="348"/>
      <c r="BGD220" s="348"/>
      <c r="BGE220" s="348"/>
      <c r="BGF220" s="348"/>
      <c r="BGG220" s="348"/>
      <c r="BGH220" s="348"/>
      <c r="BGI220" s="348"/>
      <c r="BGJ220" s="348"/>
      <c r="BGK220" s="348"/>
      <c r="BGL220" s="348"/>
      <c r="BGM220" s="348"/>
      <c r="BGN220" s="348"/>
      <c r="BGO220" s="348"/>
      <c r="BGP220" s="348"/>
      <c r="BGQ220" s="348"/>
      <c r="BGR220" s="348"/>
      <c r="BGS220" s="348"/>
      <c r="BGT220" s="348"/>
      <c r="BGU220" s="348"/>
      <c r="BGV220" s="348"/>
      <c r="BGW220" s="348"/>
      <c r="BGX220" s="348"/>
      <c r="BGY220" s="348"/>
      <c r="BGZ220" s="348"/>
      <c r="BHA220" s="348"/>
      <c r="BHB220" s="348"/>
      <c r="BHC220" s="348"/>
      <c r="BHD220" s="348"/>
      <c r="BHE220" s="348"/>
      <c r="BHF220" s="348"/>
      <c r="BHG220" s="348"/>
      <c r="BHH220" s="348"/>
      <c r="BHI220" s="348"/>
      <c r="BHJ220" s="348"/>
      <c r="BHK220" s="348"/>
      <c r="BHL220" s="348"/>
      <c r="BHM220" s="348"/>
      <c r="BHN220" s="348"/>
      <c r="BHO220" s="348"/>
      <c r="BHP220" s="348"/>
      <c r="BHQ220" s="348"/>
      <c r="BHR220" s="348"/>
      <c r="BHS220" s="348"/>
      <c r="BHT220" s="348"/>
      <c r="BHU220" s="348"/>
      <c r="BHV220" s="348"/>
      <c r="BHW220" s="348"/>
      <c r="BHX220" s="348"/>
      <c r="BHY220" s="348"/>
      <c r="BHZ220" s="348"/>
      <c r="BIA220" s="348"/>
      <c r="BIB220" s="348"/>
      <c r="BIC220" s="348"/>
      <c r="BID220" s="348"/>
      <c r="BIE220" s="348"/>
      <c r="BIF220" s="348"/>
      <c r="BIG220" s="348"/>
      <c r="BIH220" s="348"/>
      <c r="BII220" s="348"/>
      <c r="BIJ220" s="348"/>
      <c r="BIK220" s="348"/>
      <c r="BIL220" s="348"/>
      <c r="BIM220" s="348"/>
      <c r="BIN220" s="348"/>
      <c r="BIO220" s="348"/>
      <c r="BIP220" s="348"/>
      <c r="BIQ220" s="348"/>
      <c r="BIR220" s="348"/>
      <c r="BIS220" s="348"/>
      <c r="BIT220" s="348"/>
      <c r="BIU220" s="348"/>
      <c r="BIV220" s="348"/>
      <c r="BIW220" s="348"/>
      <c r="BIX220" s="348"/>
      <c r="BIY220" s="348"/>
      <c r="BIZ220" s="348"/>
      <c r="BJA220" s="348"/>
      <c r="BJB220" s="348"/>
      <c r="BJC220" s="348"/>
      <c r="BJD220" s="348"/>
      <c r="BJE220" s="348"/>
      <c r="BJF220" s="348"/>
      <c r="BJG220" s="348"/>
      <c r="BJH220" s="348"/>
      <c r="BJI220" s="348"/>
      <c r="BJJ220" s="348"/>
      <c r="BJK220" s="348"/>
      <c r="BJL220" s="348"/>
      <c r="BJM220" s="348"/>
      <c r="BJN220" s="348"/>
      <c r="BJO220" s="348"/>
      <c r="BJP220" s="348"/>
      <c r="BJQ220" s="348"/>
      <c r="BJR220" s="348"/>
      <c r="BJS220" s="348"/>
      <c r="BJT220" s="348"/>
      <c r="BJU220" s="348"/>
      <c r="BJV220" s="348"/>
      <c r="BJW220" s="348"/>
      <c r="BJX220" s="348"/>
      <c r="BJY220" s="348"/>
      <c r="BJZ220" s="348"/>
      <c r="BKA220" s="348"/>
      <c r="BKB220" s="348"/>
      <c r="BKC220" s="348"/>
      <c r="BKD220" s="348"/>
      <c r="BKE220" s="348"/>
      <c r="BKF220" s="348"/>
      <c r="BKG220" s="348"/>
      <c r="BKH220" s="348"/>
      <c r="BKI220" s="348"/>
      <c r="BKJ220" s="348"/>
      <c r="BKK220" s="348"/>
      <c r="BKL220" s="348"/>
      <c r="BKM220" s="348"/>
      <c r="BKN220" s="348"/>
      <c r="BKO220" s="348"/>
      <c r="BKP220" s="348"/>
      <c r="BKQ220" s="348"/>
      <c r="BKR220" s="348"/>
      <c r="BKS220" s="348"/>
      <c r="BKT220" s="348"/>
      <c r="BKU220" s="348"/>
      <c r="BKV220" s="348"/>
      <c r="BKW220" s="348"/>
      <c r="BKX220" s="348"/>
      <c r="BKY220" s="348"/>
      <c r="BKZ220" s="348"/>
      <c r="BLA220" s="348"/>
      <c r="BLB220" s="348"/>
      <c r="BLC220" s="348"/>
      <c r="BLD220" s="348"/>
      <c r="BLE220" s="348"/>
      <c r="BLF220" s="348"/>
      <c r="BLG220" s="348"/>
      <c r="BLH220" s="348"/>
      <c r="BLI220" s="348"/>
      <c r="BLJ220" s="348"/>
      <c r="BLK220" s="348"/>
      <c r="BLL220" s="348"/>
      <c r="BLM220" s="348"/>
      <c r="BLN220" s="348"/>
      <c r="BLO220" s="348"/>
      <c r="BLP220" s="348"/>
      <c r="BLQ220" s="348"/>
      <c r="BLR220" s="348"/>
      <c r="BLS220" s="348"/>
      <c r="BLT220" s="348"/>
      <c r="BLU220" s="348"/>
      <c r="BLV220" s="348"/>
      <c r="BLW220" s="348"/>
      <c r="BLX220" s="348"/>
      <c r="BLY220" s="348"/>
      <c r="BLZ220" s="348"/>
      <c r="BMA220" s="348"/>
      <c r="BMB220" s="348"/>
      <c r="BMC220" s="348"/>
      <c r="BMD220" s="348"/>
      <c r="BME220" s="348"/>
      <c r="BMF220" s="348"/>
      <c r="BMG220" s="348"/>
      <c r="BMH220" s="348"/>
      <c r="BMI220" s="348"/>
      <c r="BMJ220" s="348"/>
      <c r="BMK220" s="348"/>
      <c r="BML220" s="348"/>
      <c r="BMM220" s="348"/>
      <c r="BMN220" s="348"/>
      <c r="BMO220" s="348"/>
      <c r="BMP220" s="348"/>
      <c r="BMQ220" s="348"/>
      <c r="BMR220" s="348"/>
      <c r="BMS220" s="348"/>
      <c r="BMT220" s="348"/>
      <c r="BMU220" s="348"/>
      <c r="BMV220" s="348"/>
      <c r="BMW220" s="348"/>
      <c r="BMX220" s="348"/>
      <c r="BMY220" s="348"/>
      <c r="BMZ220" s="348"/>
      <c r="BNA220" s="348"/>
      <c r="BNB220" s="348"/>
      <c r="BNC220" s="348"/>
      <c r="BND220" s="348"/>
      <c r="BNE220" s="348"/>
      <c r="BNF220" s="348"/>
      <c r="BNG220" s="348"/>
      <c r="BNH220" s="348"/>
      <c r="BNI220" s="348"/>
      <c r="BNJ220" s="348"/>
      <c r="BNK220" s="348"/>
      <c r="BNL220" s="348"/>
      <c r="BNM220" s="348"/>
      <c r="BNN220" s="348"/>
      <c r="BNO220" s="348"/>
      <c r="BNP220" s="348"/>
      <c r="BNQ220" s="348"/>
      <c r="BNR220" s="348"/>
      <c r="BNS220" s="348"/>
      <c r="BNT220" s="348"/>
      <c r="BNU220" s="348"/>
      <c r="BNV220" s="348"/>
      <c r="BNW220" s="348"/>
      <c r="BNX220" s="348"/>
      <c r="BNY220" s="348"/>
      <c r="BNZ220" s="348"/>
      <c r="BOA220" s="348"/>
      <c r="BOB220" s="348"/>
      <c r="BOC220" s="348"/>
      <c r="BOD220" s="348"/>
      <c r="BOE220" s="348"/>
      <c r="BOF220" s="348"/>
      <c r="BOG220" s="348"/>
      <c r="BOH220" s="348"/>
      <c r="BOI220" s="348"/>
      <c r="BOJ220" s="348"/>
      <c r="BOK220" s="348"/>
      <c r="BOL220" s="348"/>
      <c r="BOM220" s="348"/>
      <c r="BON220" s="348"/>
      <c r="BOO220" s="348"/>
      <c r="BOP220" s="348"/>
      <c r="BOQ220" s="348"/>
      <c r="BOR220" s="348"/>
      <c r="BOS220" s="348"/>
      <c r="BOT220" s="348"/>
      <c r="BOU220" s="348"/>
      <c r="BOV220" s="348"/>
      <c r="BOW220" s="348"/>
      <c r="BOX220" s="348"/>
      <c r="BOY220" s="348"/>
      <c r="BOZ220" s="348"/>
      <c r="BPA220" s="348"/>
      <c r="BPB220" s="348"/>
      <c r="BPC220" s="348"/>
      <c r="BPD220" s="348"/>
      <c r="BPE220" s="348"/>
      <c r="BPF220" s="348"/>
      <c r="BPG220" s="348"/>
      <c r="BPH220" s="348"/>
      <c r="BPI220" s="348"/>
      <c r="BPJ220" s="348"/>
      <c r="BPK220" s="348"/>
      <c r="BPL220" s="348"/>
      <c r="BPM220" s="348"/>
      <c r="BPN220" s="348"/>
      <c r="BPO220" s="348"/>
      <c r="BPP220" s="348"/>
      <c r="BPQ220" s="348"/>
      <c r="BPR220" s="348"/>
      <c r="BPS220" s="348"/>
      <c r="BPT220" s="348"/>
      <c r="BPU220" s="348"/>
      <c r="BPV220" s="348"/>
      <c r="BPW220" s="348"/>
      <c r="BPX220" s="348"/>
      <c r="BPY220" s="348"/>
      <c r="BPZ220" s="348"/>
      <c r="BQA220" s="348"/>
      <c r="BQB220" s="348"/>
      <c r="BQC220" s="348"/>
      <c r="BQD220" s="348"/>
      <c r="BQE220" s="348"/>
      <c r="BQF220" s="348"/>
      <c r="BQG220" s="348"/>
      <c r="BQH220" s="348"/>
      <c r="BQI220" s="348"/>
      <c r="BQJ220" s="348"/>
      <c r="BQK220" s="348"/>
      <c r="BQL220" s="348"/>
      <c r="BQM220" s="348"/>
      <c r="BQN220" s="348"/>
      <c r="BQO220" s="348"/>
      <c r="BQP220" s="348"/>
      <c r="BQQ220" s="348"/>
      <c r="BQR220" s="348"/>
      <c r="BQS220" s="348"/>
      <c r="BQT220" s="348"/>
      <c r="BQU220" s="348"/>
      <c r="BQV220" s="348"/>
      <c r="BQW220" s="348"/>
      <c r="BQX220" s="348"/>
      <c r="BQY220" s="348"/>
      <c r="BQZ220" s="348"/>
      <c r="BRA220" s="348"/>
      <c r="BRB220" s="348"/>
      <c r="BRC220" s="348"/>
      <c r="BRD220" s="348"/>
      <c r="BRE220" s="348"/>
      <c r="BRF220" s="348"/>
      <c r="BRG220" s="348"/>
      <c r="BRH220" s="348"/>
      <c r="BRI220" s="348"/>
      <c r="BRJ220" s="348"/>
      <c r="BRK220" s="348"/>
      <c r="BRL220" s="348"/>
      <c r="BRM220" s="348"/>
      <c r="BRN220" s="348"/>
      <c r="BRO220" s="348"/>
      <c r="BRP220" s="348"/>
      <c r="BRQ220" s="348"/>
      <c r="BRR220" s="348"/>
      <c r="BRS220" s="348"/>
      <c r="BRT220" s="348"/>
      <c r="BRU220" s="348"/>
      <c r="BRV220" s="348"/>
      <c r="BRW220" s="348"/>
      <c r="BRX220" s="348"/>
      <c r="BRY220" s="348"/>
      <c r="BRZ220" s="348"/>
      <c r="BSA220" s="348"/>
      <c r="BSB220" s="348"/>
      <c r="BSC220" s="348"/>
      <c r="BSD220" s="348"/>
      <c r="BSE220" s="348"/>
      <c r="BSF220" s="348"/>
      <c r="BSG220" s="348"/>
      <c r="BSH220" s="348"/>
      <c r="BSI220" s="348"/>
      <c r="BSJ220" s="348"/>
      <c r="BSK220" s="348"/>
      <c r="BSL220" s="348"/>
      <c r="BSM220" s="348"/>
      <c r="BSN220" s="348"/>
      <c r="BSO220" s="348"/>
      <c r="BSP220" s="348"/>
      <c r="BSQ220" s="348"/>
      <c r="BSR220" s="348"/>
      <c r="BSS220" s="348"/>
      <c r="BST220" s="348"/>
      <c r="BSU220" s="348"/>
      <c r="BSV220" s="348"/>
      <c r="BSW220" s="348"/>
      <c r="BSX220" s="348"/>
      <c r="BSY220" s="348"/>
      <c r="BSZ220" s="348"/>
      <c r="BTA220" s="348"/>
      <c r="BTB220" s="348"/>
      <c r="BTC220" s="348"/>
      <c r="BTD220" s="348"/>
      <c r="BTE220" s="348"/>
      <c r="BTF220" s="348"/>
      <c r="BTG220" s="348"/>
      <c r="BTH220" s="348"/>
      <c r="BTI220" s="348"/>
      <c r="BTJ220" s="348"/>
      <c r="BTK220" s="348"/>
      <c r="BTL220" s="348"/>
      <c r="BTM220" s="348"/>
      <c r="BTN220" s="348"/>
      <c r="BTO220" s="348"/>
      <c r="BTP220" s="348"/>
      <c r="BTQ220" s="348"/>
      <c r="BTR220" s="348"/>
      <c r="BTS220" s="348"/>
      <c r="BTT220" s="348"/>
      <c r="BTU220" s="348"/>
      <c r="BTV220" s="348"/>
      <c r="BTW220" s="348"/>
      <c r="BTX220" s="348"/>
      <c r="BTY220" s="348"/>
      <c r="BTZ220" s="348"/>
      <c r="BUA220" s="348"/>
      <c r="BUB220" s="348"/>
      <c r="BUC220" s="348"/>
      <c r="BUD220" s="348"/>
      <c r="BUE220" s="348"/>
      <c r="BUF220" s="348"/>
      <c r="BUG220" s="348"/>
      <c r="BUH220" s="348"/>
      <c r="BUI220" s="348"/>
      <c r="BUJ220" s="348"/>
      <c r="BUK220" s="348"/>
      <c r="BUL220" s="348"/>
      <c r="BUM220" s="348"/>
      <c r="BUN220" s="348"/>
      <c r="BUO220" s="348"/>
      <c r="BUP220" s="348"/>
      <c r="BUQ220" s="348"/>
      <c r="BUR220" s="348"/>
      <c r="BUS220" s="348"/>
      <c r="BUT220" s="348"/>
      <c r="BUU220" s="348"/>
      <c r="BUV220" s="348"/>
      <c r="BUW220" s="348"/>
      <c r="BUX220" s="348"/>
      <c r="BUY220" s="348"/>
      <c r="BUZ220" s="348"/>
      <c r="BVA220" s="348"/>
      <c r="BVB220" s="348"/>
      <c r="BVC220" s="348"/>
      <c r="BVD220" s="348"/>
      <c r="BVE220" s="348"/>
      <c r="BVF220" s="348"/>
      <c r="BVG220" s="348"/>
      <c r="BVH220" s="348"/>
      <c r="BVI220" s="348"/>
      <c r="BVJ220" s="348"/>
      <c r="BVK220" s="348"/>
      <c r="BVL220" s="348"/>
      <c r="BVM220" s="348"/>
      <c r="BVN220" s="348"/>
      <c r="BVO220" s="348"/>
      <c r="BVP220" s="348"/>
      <c r="BVQ220" s="348"/>
      <c r="BVR220" s="348"/>
      <c r="BVS220" s="348"/>
      <c r="BVT220" s="348"/>
      <c r="BVU220" s="348"/>
      <c r="BVV220" s="348"/>
      <c r="BVW220" s="348"/>
      <c r="BVX220" s="348"/>
      <c r="BVY220" s="348"/>
      <c r="BVZ220" s="348"/>
      <c r="BWA220" s="348"/>
      <c r="BWB220" s="348"/>
      <c r="BWC220" s="348"/>
      <c r="BWD220" s="348"/>
      <c r="BWE220" s="348"/>
      <c r="BWF220" s="348"/>
      <c r="BWG220" s="348"/>
      <c r="BWH220" s="348"/>
      <c r="BWI220" s="348"/>
      <c r="BWJ220" s="348"/>
      <c r="BWK220" s="348"/>
      <c r="BWL220" s="348"/>
      <c r="BWM220" s="348"/>
      <c r="BWN220" s="348"/>
      <c r="BWO220" s="348"/>
      <c r="BWP220" s="348"/>
      <c r="BWQ220" s="348"/>
      <c r="BWR220" s="348"/>
      <c r="BWS220" s="348"/>
      <c r="BWT220" s="348"/>
      <c r="BWU220" s="348"/>
      <c r="BWV220" s="348"/>
      <c r="BWW220" s="348"/>
      <c r="BWX220" s="348"/>
      <c r="BWY220" s="348"/>
      <c r="BWZ220" s="348"/>
      <c r="BXA220" s="348"/>
      <c r="BXB220" s="348"/>
      <c r="BXC220" s="348"/>
      <c r="BXD220" s="348"/>
      <c r="BXE220" s="348"/>
      <c r="BXF220" s="348"/>
      <c r="BXG220" s="348"/>
      <c r="BXH220" s="348"/>
      <c r="BXI220" s="348"/>
      <c r="BXJ220" s="348"/>
      <c r="BXK220" s="348"/>
      <c r="BXL220" s="348"/>
      <c r="BXM220" s="348"/>
      <c r="BXN220" s="348"/>
      <c r="BXO220" s="348"/>
      <c r="BXP220" s="348"/>
      <c r="BXQ220" s="348"/>
      <c r="BXR220" s="348"/>
      <c r="BXS220" s="348"/>
      <c r="BXT220" s="348"/>
      <c r="BXU220" s="348"/>
      <c r="BXV220" s="348"/>
      <c r="BXW220" s="348"/>
      <c r="BXX220" s="348"/>
      <c r="BXY220" s="348"/>
      <c r="BXZ220" s="348"/>
      <c r="BYA220" s="348"/>
      <c r="BYB220" s="348"/>
      <c r="BYC220" s="348"/>
      <c r="BYD220" s="348"/>
      <c r="BYE220" s="348"/>
      <c r="BYF220" s="348"/>
      <c r="BYG220" s="348"/>
      <c r="BYH220" s="348"/>
      <c r="BYI220" s="348"/>
      <c r="BYJ220" s="348"/>
      <c r="BYK220" s="348"/>
      <c r="BYL220" s="348"/>
      <c r="BYM220" s="348"/>
      <c r="BYN220" s="348"/>
      <c r="BYO220" s="348"/>
      <c r="BYP220" s="348"/>
      <c r="BYQ220" s="348"/>
      <c r="BYR220" s="348"/>
      <c r="BYS220" s="348"/>
      <c r="BYT220" s="348"/>
      <c r="BYU220" s="348"/>
      <c r="BYV220" s="348"/>
      <c r="BYW220" s="348"/>
      <c r="BYX220" s="348"/>
      <c r="BYY220" s="348"/>
      <c r="BYZ220" s="348"/>
      <c r="BZA220" s="348"/>
      <c r="BZB220" s="348"/>
      <c r="BZC220" s="348"/>
      <c r="BZD220" s="348"/>
      <c r="BZE220" s="348"/>
      <c r="BZF220" s="348"/>
      <c r="BZG220" s="348"/>
      <c r="BZH220" s="348"/>
      <c r="BZI220" s="348"/>
      <c r="BZJ220" s="348"/>
      <c r="BZK220" s="348"/>
      <c r="BZL220" s="348"/>
      <c r="BZM220" s="348"/>
      <c r="BZN220" s="348"/>
      <c r="BZO220" s="348"/>
      <c r="BZP220" s="348"/>
      <c r="BZQ220" s="348"/>
      <c r="BZR220" s="348"/>
      <c r="BZS220" s="348"/>
      <c r="BZT220" s="348"/>
      <c r="BZU220" s="348"/>
      <c r="BZV220" s="348"/>
      <c r="BZW220" s="348"/>
      <c r="BZX220" s="348"/>
      <c r="BZY220" s="348"/>
      <c r="BZZ220" s="348"/>
      <c r="CAA220" s="348"/>
      <c r="CAB220" s="348"/>
      <c r="CAC220" s="348"/>
      <c r="CAD220" s="348"/>
      <c r="CAE220" s="348"/>
      <c r="CAF220" s="348"/>
      <c r="CAG220" s="348"/>
      <c r="CAH220" s="348"/>
      <c r="CAI220" s="348"/>
      <c r="CAJ220" s="348"/>
      <c r="CAK220" s="348"/>
      <c r="CAL220" s="348"/>
      <c r="CAM220" s="348"/>
      <c r="CAN220" s="348"/>
      <c r="CAO220" s="348"/>
      <c r="CAP220" s="348"/>
      <c r="CAQ220" s="348"/>
      <c r="CAR220" s="348"/>
      <c r="CAS220" s="348"/>
      <c r="CAT220" s="348"/>
      <c r="CAU220" s="348"/>
      <c r="CAV220" s="348"/>
      <c r="CAW220" s="348"/>
      <c r="CAX220" s="348"/>
      <c r="CAY220" s="348"/>
      <c r="CAZ220" s="348"/>
      <c r="CBA220" s="348"/>
      <c r="CBB220" s="348"/>
      <c r="CBC220" s="348"/>
      <c r="CBD220" s="348"/>
      <c r="CBE220" s="348"/>
      <c r="CBF220" s="348"/>
      <c r="CBG220" s="348"/>
      <c r="CBH220" s="348"/>
      <c r="CBI220" s="348"/>
      <c r="CBJ220" s="348"/>
      <c r="CBK220" s="348"/>
      <c r="CBL220" s="348"/>
      <c r="CBM220" s="348"/>
      <c r="CBN220" s="348"/>
      <c r="CBO220" s="348"/>
      <c r="CBP220" s="348"/>
      <c r="CBQ220" s="348"/>
      <c r="CBR220" s="348"/>
      <c r="CBS220" s="348"/>
      <c r="CBT220" s="348"/>
      <c r="CBU220" s="348"/>
      <c r="CBV220" s="348"/>
      <c r="CBW220" s="348"/>
      <c r="CBX220" s="348"/>
      <c r="CBY220" s="348"/>
      <c r="CBZ220" s="348"/>
      <c r="CCA220" s="348"/>
      <c r="CCB220" s="348"/>
      <c r="CCC220" s="348"/>
      <c r="CCD220" s="348"/>
      <c r="CCE220" s="348"/>
      <c r="CCF220" s="348"/>
      <c r="CCG220" s="348"/>
      <c r="CCH220" s="348"/>
      <c r="CCI220" s="348"/>
      <c r="CCJ220" s="348"/>
      <c r="CCK220" s="348"/>
      <c r="CCL220" s="348"/>
      <c r="CCM220" s="348"/>
      <c r="CCN220" s="348"/>
      <c r="CCO220" s="348"/>
      <c r="CCP220" s="348"/>
      <c r="CCQ220" s="348"/>
      <c r="CCR220" s="348"/>
      <c r="CCS220" s="348"/>
      <c r="CCT220" s="348"/>
      <c r="CCU220" s="348"/>
      <c r="CCV220" s="348"/>
      <c r="CCW220" s="348"/>
      <c r="CCX220" s="348"/>
      <c r="CCY220" s="348"/>
      <c r="CCZ220" s="348"/>
      <c r="CDA220" s="348"/>
      <c r="CDB220" s="348"/>
      <c r="CDC220" s="348"/>
      <c r="CDD220" s="348"/>
      <c r="CDE220" s="348"/>
      <c r="CDF220" s="348"/>
      <c r="CDG220" s="348"/>
      <c r="CDH220" s="348"/>
      <c r="CDI220" s="348"/>
      <c r="CDJ220" s="348"/>
      <c r="CDK220" s="348"/>
      <c r="CDL220" s="348"/>
      <c r="CDM220" s="348"/>
      <c r="CDN220" s="348"/>
      <c r="CDO220" s="348"/>
      <c r="CDP220" s="348"/>
      <c r="CDQ220" s="348"/>
      <c r="CDR220" s="348"/>
      <c r="CDS220" s="348"/>
      <c r="CDT220" s="348"/>
      <c r="CDU220" s="348"/>
      <c r="CDV220" s="348"/>
      <c r="CDW220" s="348"/>
      <c r="CDX220" s="348"/>
      <c r="CDY220" s="348"/>
      <c r="CDZ220" s="348"/>
      <c r="CEA220" s="348"/>
      <c r="CEB220" s="348"/>
      <c r="CEC220" s="348"/>
      <c r="CED220" s="348"/>
      <c r="CEE220" s="348"/>
      <c r="CEF220" s="348"/>
      <c r="CEG220" s="348"/>
      <c r="CEH220" s="348"/>
      <c r="CEI220" s="348"/>
      <c r="CEJ220" s="348"/>
      <c r="CEK220" s="348"/>
      <c r="CEL220" s="348"/>
      <c r="CEM220" s="348"/>
      <c r="CEN220" s="348"/>
      <c r="CEO220" s="348"/>
      <c r="CEP220" s="348"/>
      <c r="CEQ220" s="348"/>
      <c r="CER220" s="348"/>
      <c r="CES220" s="348"/>
      <c r="CET220" s="348"/>
      <c r="CEU220" s="348"/>
      <c r="CEV220" s="348"/>
      <c r="CEW220" s="348"/>
      <c r="CEX220" s="348"/>
      <c r="CEY220" s="348"/>
      <c r="CEZ220" s="348"/>
      <c r="CFA220" s="348"/>
      <c r="CFB220" s="348"/>
      <c r="CFC220" s="348"/>
      <c r="CFD220" s="348"/>
      <c r="CFE220" s="348"/>
      <c r="CFF220" s="348"/>
      <c r="CFG220" s="348"/>
      <c r="CFH220" s="348"/>
      <c r="CFI220" s="348"/>
      <c r="CFJ220" s="348"/>
      <c r="CFK220" s="348"/>
      <c r="CFL220" s="348"/>
      <c r="CFM220" s="348"/>
      <c r="CFN220" s="348"/>
      <c r="CFO220" s="348"/>
      <c r="CFP220" s="348"/>
      <c r="CFQ220" s="348"/>
      <c r="CFR220" s="348"/>
      <c r="CFS220" s="348"/>
      <c r="CFT220" s="348"/>
      <c r="CFU220" s="348"/>
      <c r="CFV220" s="348"/>
      <c r="CFW220" s="348"/>
      <c r="CFX220" s="348"/>
      <c r="CFY220" s="348"/>
      <c r="CFZ220" s="348"/>
      <c r="CGA220" s="348"/>
      <c r="CGB220" s="348"/>
      <c r="CGC220" s="348"/>
      <c r="CGD220" s="348"/>
      <c r="CGE220" s="348"/>
      <c r="CGF220" s="348"/>
      <c r="CGG220" s="348"/>
      <c r="CGH220" s="348"/>
      <c r="CGI220" s="348"/>
      <c r="CGJ220" s="348"/>
      <c r="CGK220" s="348"/>
      <c r="CGL220" s="348"/>
      <c r="CGM220" s="348"/>
      <c r="CGN220" s="348"/>
      <c r="CGO220" s="348"/>
      <c r="CGP220" s="348"/>
      <c r="CGQ220" s="348"/>
      <c r="CGR220" s="348"/>
      <c r="CGS220" s="348"/>
      <c r="CGT220" s="348"/>
      <c r="CGU220" s="348"/>
      <c r="CGV220" s="348"/>
      <c r="CGW220" s="348"/>
      <c r="CGX220" s="348"/>
      <c r="CGY220" s="348"/>
      <c r="CGZ220" s="348"/>
      <c r="CHA220" s="348"/>
      <c r="CHB220" s="348"/>
      <c r="CHC220" s="348"/>
      <c r="CHD220" s="348"/>
      <c r="CHE220" s="348"/>
      <c r="CHF220" s="348"/>
      <c r="CHG220" s="348"/>
      <c r="CHH220" s="348"/>
      <c r="CHI220" s="348"/>
      <c r="CHJ220" s="348"/>
      <c r="CHK220" s="348"/>
      <c r="CHL220" s="348"/>
      <c r="CHM220" s="348"/>
      <c r="CHN220" s="348"/>
      <c r="CHO220" s="348"/>
      <c r="CHP220" s="348"/>
      <c r="CHQ220" s="348"/>
      <c r="CHR220" s="348"/>
      <c r="CHS220" s="348"/>
      <c r="CHT220" s="348"/>
      <c r="CHU220" s="348"/>
      <c r="CHV220" s="348"/>
      <c r="CHW220" s="348"/>
      <c r="CHX220" s="348"/>
      <c r="CHY220" s="348"/>
      <c r="CHZ220" s="348"/>
      <c r="CIA220" s="348"/>
      <c r="CIB220" s="348"/>
      <c r="CIC220" s="348"/>
      <c r="CID220" s="348"/>
      <c r="CIE220" s="348"/>
      <c r="CIF220" s="348"/>
      <c r="CIG220" s="348"/>
      <c r="CIH220" s="348"/>
      <c r="CII220" s="348"/>
      <c r="CIJ220" s="348"/>
      <c r="CIK220" s="348"/>
      <c r="CIL220" s="348"/>
      <c r="CIM220" s="348"/>
      <c r="CIN220" s="348"/>
      <c r="CIO220" s="348"/>
      <c r="CIP220" s="348"/>
      <c r="CIQ220" s="348"/>
      <c r="CIR220" s="348"/>
      <c r="CIS220" s="348"/>
      <c r="CIT220" s="348"/>
      <c r="CIU220" s="348"/>
      <c r="CIV220" s="348"/>
      <c r="CIW220" s="348"/>
      <c r="CIX220" s="348"/>
      <c r="CIY220" s="348"/>
      <c r="CIZ220" s="348"/>
      <c r="CJA220" s="348"/>
      <c r="CJB220" s="348"/>
      <c r="CJC220" s="348"/>
      <c r="CJD220" s="348"/>
      <c r="CJE220" s="348"/>
      <c r="CJF220" s="348"/>
      <c r="CJG220" s="348"/>
      <c r="CJH220" s="348"/>
      <c r="CJI220" s="348"/>
      <c r="CJJ220" s="348"/>
      <c r="CJK220" s="348"/>
      <c r="CJL220" s="348"/>
      <c r="CJM220" s="348"/>
      <c r="CJN220" s="348"/>
      <c r="CJO220" s="348"/>
      <c r="CJP220" s="348"/>
      <c r="CJQ220" s="348"/>
      <c r="CJR220" s="348"/>
      <c r="CJS220" s="348"/>
      <c r="CJT220" s="348"/>
      <c r="CJU220" s="348"/>
      <c r="CJV220" s="348"/>
      <c r="CJW220" s="348"/>
      <c r="CJX220" s="348"/>
      <c r="CJY220" s="348"/>
      <c r="CJZ220" s="348"/>
      <c r="CKA220" s="348"/>
      <c r="CKB220" s="348"/>
      <c r="CKC220" s="348"/>
      <c r="CKD220" s="348"/>
      <c r="CKE220" s="348"/>
      <c r="CKF220" s="348"/>
      <c r="CKG220" s="348"/>
      <c r="CKH220" s="348"/>
      <c r="CKI220" s="348"/>
      <c r="CKJ220" s="348"/>
      <c r="CKK220" s="348"/>
      <c r="CKL220" s="348"/>
      <c r="CKM220" s="348"/>
      <c r="CKN220" s="348"/>
      <c r="CKO220" s="348"/>
      <c r="CKP220" s="348"/>
      <c r="CKQ220" s="348"/>
      <c r="CKR220" s="348"/>
      <c r="CKS220" s="348"/>
      <c r="CKT220" s="348"/>
      <c r="CKU220" s="348"/>
      <c r="CKV220" s="348"/>
      <c r="CKW220" s="348"/>
      <c r="CKX220" s="348"/>
      <c r="CKY220" s="348"/>
      <c r="CKZ220" s="348"/>
      <c r="CLA220" s="348"/>
      <c r="CLB220" s="348"/>
      <c r="CLC220" s="348"/>
      <c r="CLD220" s="348"/>
      <c r="CLE220" s="348"/>
      <c r="CLF220" s="348"/>
      <c r="CLG220" s="348"/>
      <c r="CLH220" s="348"/>
      <c r="CLI220" s="348"/>
      <c r="CLJ220" s="348"/>
      <c r="CLK220" s="348"/>
      <c r="CLL220" s="348"/>
      <c r="CLM220" s="348"/>
      <c r="CLN220" s="348"/>
      <c r="CLO220" s="348"/>
      <c r="CLP220" s="348"/>
      <c r="CLQ220" s="348"/>
      <c r="CLR220" s="348"/>
      <c r="CLS220" s="348"/>
      <c r="CLT220" s="348"/>
      <c r="CLU220" s="348"/>
      <c r="CLV220" s="348"/>
      <c r="CLW220" s="348"/>
      <c r="CLX220" s="348"/>
      <c r="CLY220" s="348"/>
      <c r="CLZ220" s="348"/>
      <c r="CMA220" s="348"/>
      <c r="CMB220" s="348"/>
      <c r="CMC220" s="348"/>
      <c r="CMD220" s="348"/>
      <c r="CME220" s="348"/>
      <c r="CMF220" s="348"/>
      <c r="CMG220" s="348"/>
      <c r="CMH220" s="348"/>
      <c r="CMI220" s="348"/>
      <c r="CMJ220" s="348"/>
      <c r="CMK220" s="348"/>
      <c r="CML220" s="348"/>
      <c r="CMM220" s="348"/>
      <c r="CMN220" s="348"/>
      <c r="CMO220" s="348"/>
      <c r="CMP220" s="348"/>
      <c r="CMQ220" s="348"/>
      <c r="CMR220" s="348"/>
      <c r="CMS220" s="348"/>
      <c r="CMT220" s="348"/>
      <c r="CMU220" s="348"/>
      <c r="CMV220" s="348"/>
      <c r="CMW220" s="348"/>
      <c r="CMX220" s="348"/>
      <c r="CMY220" s="348"/>
      <c r="CMZ220" s="348"/>
      <c r="CNA220" s="348"/>
      <c r="CNB220" s="348"/>
      <c r="CNC220" s="348"/>
      <c r="CND220" s="348"/>
      <c r="CNE220" s="348"/>
      <c r="CNF220" s="348"/>
      <c r="CNG220" s="348"/>
      <c r="CNH220" s="348"/>
      <c r="CNI220" s="348"/>
      <c r="CNJ220" s="348"/>
      <c r="CNK220" s="348"/>
      <c r="CNL220" s="348"/>
      <c r="CNM220" s="348"/>
      <c r="CNN220" s="348"/>
      <c r="CNO220" s="348"/>
      <c r="CNP220" s="348"/>
      <c r="CNQ220" s="348"/>
      <c r="CNR220" s="348"/>
      <c r="CNS220" s="348"/>
      <c r="CNT220" s="348"/>
      <c r="CNU220" s="348"/>
      <c r="CNV220" s="348"/>
      <c r="CNW220" s="348"/>
      <c r="CNX220" s="348"/>
      <c r="CNY220" s="348"/>
      <c r="CNZ220" s="348"/>
      <c r="COA220" s="348"/>
      <c r="COB220" s="348"/>
      <c r="COC220" s="348"/>
      <c r="COD220" s="348"/>
      <c r="COE220" s="348"/>
      <c r="COF220" s="348"/>
      <c r="COG220" s="348"/>
      <c r="COH220" s="348"/>
      <c r="COI220" s="348"/>
      <c r="COJ220" s="348"/>
      <c r="COK220" s="348"/>
      <c r="COL220" s="348"/>
      <c r="COM220" s="348"/>
      <c r="CON220" s="348"/>
      <c r="COO220" s="348"/>
      <c r="COP220" s="348"/>
      <c r="COQ220" s="348"/>
      <c r="COR220" s="348"/>
      <c r="COS220" s="348"/>
      <c r="COT220" s="348"/>
      <c r="COU220" s="348"/>
      <c r="COV220" s="348"/>
      <c r="COW220" s="348"/>
      <c r="COX220" s="348"/>
      <c r="COY220" s="348"/>
      <c r="COZ220" s="348"/>
      <c r="CPA220" s="348"/>
      <c r="CPB220" s="348"/>
      <c r="CPC220" s="348"/>
      <c r="CPD220" s="348"/>
      <c r="CPE220" s="348"/>
      <c r="CPF220" s="348"/>
      <c r="CPG220" s="348"/>
      <c r="CPH220" s="348"/>
      <c r="CPI220" s="348"/>
      <c r="CPJ220" s="348"/>
      <c r="CPK220" s="348"/>
      <c r="CPL220" s="348"/>
      <c r="CPM220" s="348"/>
      <c r="CPN220" s="348"/>
      <c r="CPO220" s="348"/>
      <c r="CPP220" s="348"/>
      <c r="CPQ220" s="348"/>
      <c r="CPR220" s="348"/>
      <c r="CPS220" s="348"/>
      <c r="CPT220" s="348"/>
      <c r="CPU220" s="348"/>
      <c r="CPV220" s="348"/>
      <c r="CPW220" s="348"/>
      <c r="CPX220" s="348"/>
      <c r="CPY220" s="348"/>
      <c r="CPZ220" s="348"/>
      <c r="CQA220" s="348"/>
      <c r="CQB220" s="348"/>
      <c r="CQC220" s="348"/>
      <c r="CQD220" s="348"/>
      <c r="CQE220" s="348"/>
      <c r="CQF220" s="348"/>
      <c r="CQG220" s="348"/>
      <c r="CQH220" s="348"/>
      <c r="CQI220" s="348"/>
      <c r="CQJ220" s="348"/>
      <c r="CQK220" s="348"/>
      <c r="CQL220" s="348"/>
      <c r="CQM220" s="348"/>
      <c r="CQN220" s="348"/>
      <c r="CQO220" s="348"/>
      <c r="CQP220" s="348"/>
      <c r="CQQ220" s="348"/>
      <c r="CQR220" s="348"/>
      <c r="CQS220" s="348"/>
      <c r="CQT220" s="348"/>
      <c r="CQU220" s="348"/>
      <c r="CQV220" s="348"/>
      <c r="CQW220" s="348"/>
      <c r="CQX220" s="348"/>
      <c r="CQY220" s="348"/>
      <c r="CQZ220" s="348"/>
      <c r="CRA220" s="348"/>
      <c r="CRB220" s="348"/>
      <c r="CRC220" s="348"/>
      <c r="CRD220" s="348"/>
      <c r="CRE220" s="348"/>
      <c r="CRF220" s="348"/>
      <c r="CRG220" s="348"/>
      <c r="CRH220" s="348"/>
      <c r="CRI220" s="348"/>
      <c r="CRJ220" s="348"/>
      <c r="CRK220" s="348"/>
      <c r="CRL220" s="348"/>
      <c r="CRM220" s="348"/>
      <c r="CRN220" s="348"/>
      <c r="CRO220" s="348"/>
      <c r="CRP220" s="348"/>
      <c r="CRQ220" s="348"/>
      <c r="CRR220" s="348"/>
      <c r="CRS220" s="348"/>
      <c r="CRT220" s="348"/>
      <c r="CRU220" s="348"/>
      <c r="CRV220" s="348"/>
      <c r="CRW220" s="348"/>
      <c r="CRX220" s="348"/>
      <c r="CRY220" s="348"/>
      <c r="CRZ220" s="348"/>
      <c r="CSA220" s="348"/>
      <c r="CSB220" s="348"/>
      <c r="CSC220" s="348"/>
      <c r="CSD220" s="348"/>
      <c r="CSE220" s="348"/>
      <c r="CSF220" s="348"/>
      <c r="CSG220" s="348"/>
      <c r="CSH220" s="348"/>
      <c r="CSI220" s="348"/>
      <c r="CSJ220" s="348"/>
      <c r="CSK220" s="348"/>
      <c r="CSL220" s="348"/>
      <c r="CSM220" s="348"/>
      <c r="CSN220" s="348"/>
      <c r="CSO220" s="348"/>
      <c r="CSP220" s="348"/>
      <c r="CSQ220" s="348"/>
      <c r="CSR220" s="348"/>
      <c r="CSS220" s="348"/>
      <c r="CST220" s="348"/>
      <c r="CSU220" s="348"/>
      <c r="CSV220" s="348"/>
      <c r="CSW220" s="348"/>
      <c r="CSX220" s="348"/>
      <c r="CSY220" s="348"/>
      <c r="CSZ220" s="348"/>
      <c r="CTA220" s="348"/>
      <c r="CTB220" s="348"/>
      <c r="CTC220" s="348"/>
      <c r="CTD220" s="348"/>
      <c r="CTE220" s="348"/>
      <c r="CTF220" s="348"/>
      <c r="CTG220" s="348"/>
      <c r="CTH220" s="348"/>
      <c r="CTI220" s="348"/>
      <c r="CTJ220" s="348"/>
      <c r="CTK220" s="348"/>
      <c r="CTL220" s="348"/>
      <c r="CTM220" s="348"/>
      <c r="CTN220" s="348"/>
      <c r="CTO220" s="348"/>
      <c r="CTP220" s="348"/>
      <c r="CTQ220" s="348"/>
      <c r="CTR220" s="348"/>
      <c r="CTS220" s="348"/>
      <c r="CTT220" s="348"/>
      <c r="CTU220" s="348"/>
      <c r="CTV220" s="348"/>
      <c r="CTW220" s="348"/>
      <c r="CTX220" s="348"/>
      <c r="CTY220" s="348"/>
      <c r="CTZ220" s="348"/>
      <c r="CUA220" s="348"/>
      <c r="CUB220" s="348"/>
      <c r="CUC220" s="348"/>
      <c r="CUD220" s="348"/>
      <c r="CUE220" s="348"/>
      <c r="CUF220" s="348"/>
      <c r="CUG220" s="348"/>
      <c r="CUH220" s="348"/>
      <c r="CUI220" s="348"/>
      <c r="CUJ220" s="348"/>
      <c r="CUK220" s="348"/>
      <c r="CUL220" s="348"/>
      <c r="CUM220" s="348"/>
      <c r="CUN220" s="348"/>
      <c r="CUO220" s="348"/>
      <c r="CUP220" s="348"/>
      <c r="CUQ220" s="348"/>
      <c r="CUR220" s="348"/>
      <c r="CUS220" s="348"/>
      <c r="CUT220" s="348"/>
      <c r="CUU220" s="348"/>
      <c r="CUV220" s="348"/>
      <c r="CUW220" s="348"/>
      <c r="CUX220" s="348"/>
      <c r="CUY220" s="348"/>
      <c r="CUZ220" s="348"/>
      <c r="CVA220" s="348"/>
      <c r="CVB220" s="348"/>
      <c r="CVC220" s="348"/>
      <c r="CVD220" s="348"/>
      <c r="CVE220" s="348"/>
      <c r="CVF220" s="348"/>
      <c r="CVG220" s="348"/>
      <c r="CVH220" s="348"/>
      <c r="CVI220" s="348"/>
      <c r="CVJ220" s="348"/>
      <c r="CVK220" s="348"/>
      <c r="CVL220" s="348"/>
      <c r="CVM220" s="348"/>
      <c r="CVN220" s="348"/>
      <c r="CVO220" s="348"/>
      <c r="CVP220" s="348"/>
      <c r="CVQ220" s="348"/>
      <c r="CVR220" s="348"/>
      <c r="CVS220" s="348"/>
      <c r="CVT220" s="348"/>
      <c r="CVU220" s="348"/>
      <c r="CVV220" s="348"/>
      <c r="CVW220" s="348"/>
      <c r="CVX220" s="348"/>
      <c r="CVY220" s="348"/>
      <c r="CVZ220" s="348"/>
      <c r="CWA220" s="348"/>
      <c r="CWB220" s="348"/>
      <c r="CWC220" s="348"/>
      <c r="CWD220" s="348"/>
      <c r="CWE220" s="348"/>
      <c r="CWF220" s="348"/>
      <c r="CWG220" s="348"/>
      <c r="CWH220" s="348"/>
      <c r="CWI220" s="348"/>
      <c r="CWJ220" s="348"/>
      <c r="CWK220" s="348"/>
      <c r="CWL220" s="348"/>
      <c r="CWM220" s="348"/>
      <c r="CWN220" s="348"/>
      <c r="CWO220" s="348"/>
      <c r="CWP220" s="348"/>
      <c r="CWQ220" s="348"/>
      <c r="CWR220" s="348"/>
      <c r="CWS220" s="348"/>
      <c r="CWT220" s="348"/>
      <c r="CWU220" s="348"/>
      <c r="CWV220" s="348"/>
      <c r="CWW220" s="348"/>
      <c r="CWX220" s="348"/>
      <c r="CWY220" s="348"/>
      <c r="CWZ220" s="348"/>
      <c r="CXA220" s="348"/>
      <c r="CXB220" s="348"/>
      <c r="CXC220" s="348"/>
      <c r="CXD220" s="348"/>
      <c r="CXE220" s="348"/>
      <c r="CXF220" s="348"/>
      <c r="CXG220" s="348"/>
      <c r="CXH220" s="348"/>
      <c r="CXI220" s="348"/>
      <c r="CXJ220" s="348"/>
      <c r="CXK220" s="348"/>
      <c r="CXL220" s="348"/>
      <c r="CXM220" s="348"/>
      <c r="CXN220" s="348"/>
      <c r="CXO220" s="348"/>
      <c r="CXP220" s="348"/>
      <c r="CXQ220" s="348"/>
      <c r="CXR220" s="348"/>
      <c r="CXS220" s="348"/>
      <c r="CXT220" s="348"/>
      <c r="CXU220" s="348"/>
      <c r="CXV220" s="348"/>
      <c r="CXW220" s="348"/>
      <c r="CXX220" s="348"/>
      <c r="CXY220" s="348"/>
      <c r="CXZ220" s="348"/>
      <c r="CYA220" s="348"/>
      <c r="CYB220" s="348"/>
      <c r="CYC220" s="348"/>
      <c r="CYD220" s="348"/>
      <c r="CYE220" s="348"/>
      <c r="CYF220" s="348"/>
      <c r="CYG220" s="348"/>
      <c r="CYH220" s="348"/>
      <c r="CYI220" s="348"/>
      <c r="CYJ220" s="348"/>
      <c r="CYK220" s="348"/>
      <c r="CYL220" s="348"/>
      <c r="CYM220" s="348"/>
      <c r="CYN220" s="348"/>
      <c r="CYO220" s="348"/>
      <c r="CYP220" s="348"/>
      <c r="CYQ220" s="348"/>
      <c r="CYR220" s="348"/>
      <c r="CYS220" s="348"/>
      <c r="CYT220" s="348"/>
      <c r="CYU220" s="348"/>
      <c r="CYV220" s="348"/>
      <c r="CYW220" s="348"/>
      <c r="CYX220" s="348"/>
      <c r="CYY220" s="348"/>
      <c r="CYZ220" s="348"/>
      <c r="CZA220" s="348"/>
      <c r="CZB220" s="348"/>
      <c r="CZC220" s="348"/>
      <c r="CZD220" s="348"/>
      <c r="CZE220" s="348"/>
      <c r="CZF220" s="348"/>
      <c r="CZG220" s="348"/>
      <c r="CZH220" s="348"/>
      <c r="CZI220" s="348"/>
      <c r="CZJ220" s="348"/>
      <c r="CZK220" s="348"/>
      <c r="CZL220" s="348"/>
      <c r="CZM220" s="348"/>
      <c r="CZN220" s="348"/>
      <c r="CZO220" s="348"/>
      <c r="CZP220" s="348"/>
      <c r="CZQ220" s="348"/>
      <c r="CZR220" s="348"/>
      <c r="CZS220" s="348"/>
      <c r="CZT220" s="348"/>
      <c r="CZU220" s="348"/>
      <c r="CZV220" s="348"/>
      <c r="CZW220" s="348"/>
      <c r="CZX220" s="348"/>
      <c r="CZY220" s="348"/>
      <c r="CZZ220" s="348"/>
      <c r="DAA220" s="348"/>
      <c r="DAB220" s="348"/>
      <c r="DAC220" s="348"/>
      <c r="DAD220" s="348"/>
      <c r="DAE220" s="348"/>
      <c r="DAF220" s="348"/>
      <c r="DAG220" s="348"/>
      <c r="DAH220" s="348"/>
      <c r="DAI220" s="348"/>
      <c r="DAJ220" s="348"/>
      <c r="DAK220" s="348"/>
      <c r="DAL220" s="348"/>
      <c r="DAM220" s="348"/>
      <c r="DAN220" s="348"/>
      <c r="DAO220" s="348"/>
      <c r="DAP220" s="348"/>
      <c r="DAQ220" s="348"/>
      <c r="DAR220" s="348"/>
      <c r="DAS220" s="348"/>
      <c r="DAT220" s="348"/>
      <c r="DAU220" s="348"/>
      <c r="DAV220" s="348"/>
      <c r="DAW220" s="348"/>
      <c r="DAX220" s="348"/>
      <c r="DAY220" s="348"/>
      <c r="DAZ220" s="348"/>
      <c r="DBA220" s="348"/>
      <c r="DBB220" s="348"/>
      <c r="DBC220" s="348"/>
      <c r="DBD220" s="348"/>
      <c r="DBE220" s="348"/>
      <c r="DBF220" s="348"/>
      <c r="DBG220" s="348"/>
      <c r="DBH220" s="348"/>
      <c r="DBI220" s="348"/>
      <c r="DBJ220" s="348"/>
      <c r="DBK220" s="348"/>
      <c r="DBL220" s="348"/>
      <c r="DBM220" s="348"/>
      <c r="DBN220" s="348"/>
      <c r="DBO220" s="348"/>
      <c r="DBP220" s="348"/>
      <c r="DBQ220" s="348"/>
      <c r="DBR220" s="348"/>
      <c r="DBS220" s="348"/>
      <c r="DBT220" s="348"/>
      <c r="DBU220" s="348"/>
      <c r="DBV220" s="348"/>
      <c r="DBW220" s="348"/>
      <c r="DBX220" s="348"/>
      <c r="DBY220" s="348"/>
      <c r="DBZ220" s="348"/>
      <c r="DCA220" s="348"/>
      <c r="DCB220" s="348"/>
      <c r="DCC220" s="348"/>
      <c r="DCD220" s="348"/>
      <c r="DCE220" s="348"/>
      <c r="DCF220" s="348"/>
      <c r="DCG220" s="348"/>
      <c r="DCH220" s="348"/>
      <c r="DCI220" s="348"/>
      <c r="DCJ220" s="348"/>
      <c r="DCK220" s="348"/>
      <c r="DCL220" s="348"/>
      <c r="DCM220" s="348"/>
      <c r="DCN220" s="348"/>
      <c r="DCO220" s="348"/>
      <c r="DCP220" s="348"/>
      <c r="DCQ220" s="348"/>
      <c r="DCR220" s="348"/>
      <c r="DCS220" s="348"/>
      <c r="DCT220" s="348"/>
      <c r="DCU220" s="348"/>
      <c r="DCV220" s="348"/>
      <c r="DCW220" s="348"/>
      <c r="DCX220" s="348"/>
      <c r="DCY220" s="348"/>
      <c r="DCZ220" s="348"/>
      <c r="DDA220" s="348"/>
      <c r="DDB220" s="348"/>
      <c r="DDC220" s="348"/>
      <c r="DDD220" s="348"/>
      <c r="DDE220" s="348"/>
      <c r="DDF220" s="348"/>
      <c r="DDG220" s="348"/>
      <c r="DDH220" s="348"/>
      <c r="DDI220" s="348"/>
      <c r="DDJ220" s="348"/>
      <c r="DDK220" s="348"/>
      <c r="DDL220" s="348"/>
      <c r="DDM220" s="348"/>
      <c r="DDN220" s="348"/>
      <c r="DDO220" s="348"/>
      <c r="DDP220" s="348"/>
      <c r="DDQ220" s="348"/>
      <c r="DDR220" s="348"/>
      <c r="DDS220" s="348"/>
      <c r="DDT220" s="348"/>
      <c r="DDU220" s="348"/>
      <c r="DDV220" s="348"/>
      <c r="DDW220" s="348"/>
      <c r="DDX220" s="348"/>
      <c r="DDY220" s="348"/>
      <c r="DDZ220" s="348"/>
      <c r="DEA220" s="348"/>
      <c r="DEB220" s="348"/>
      <c r="DEC220" s="348"/>
      <c r="DED220" s="348"/>
      <c r="DEE220" s="348"/>
      <c r="DEF220" s="348"/>
      <c r="DEG220" s="348"/>
      <c r="DEH220" s="348"/>
      <c r="DEI220" s="348"/>
      <c r="DEJ220" s="348"/>
      <c r="DEK220" s="348"/>
      <c r="DEL220" s="348"/>
      <c r="DEM220" s="348"/>
      <c r="DEN220" s="348"/>
      <c r="DEO220" s="348"/>
      <c r="DEP220" s="348"/>
      <c r="DEQ220" s="348"/>
      <c r="DER220" s="348"/>
      <c r="DES220" s="348"/>
      <c r="DET220" s="348"/>
      <c r="DEU220" s="348"/>
      <c r="DEV220" s="348"/>
      <c r="DEW220" s="348"/>
      <c r="DEX220" s="348"/>
      <c r="DEY220" s="348"/>
      <c r="DEZ220" s="348"/>
      <c r="DFA220" s="348"/>
      <c r="DFB220" s="348"/>
      <c r="DFC220" s="348"/>
      <c r="DFD220" s="348"/>
      <c r="DFE220" s="348"/>
      <c r="DFF220" s="348"/>
      <c r="DFG220" s="348"/>
      <c r="DFH220" s="348"/>
      <c r="DFI220" s="348"/>
      <c r="DFJ220" s="348"/>
      <c r="DFK220" s="348"/>
      <c r="DFL220" s="348"/>
      <c r="DFM220" s="348"/>
      <c r="DFN220" s="348"/>
      <c r="DFO220" s="348"/>
      <c r="DFP220" s="348"/>
      <c r="DFQ220" s="348"/>
      <c r="DFR220" s="348"/>
      <c r="DFS220" s="348"/>
      <c r="DFT220" s="348"/>
      <c r="DFU220" s="348"/>
      <c r="DFV220" s="348"/>
      <c r="DFW220" s="348"/>
      <c r="DFX220" s="348"/>
      <c r="DFY220" s="348"/>
      <c r="DFZ220" s="348"/>
      <c r="DGA220" s="348"/>
      <c r="DGB220" s="348"/>
      <c r="DGC220" s="348"/>
      <c r="DGD220" s="348"/>
      <c r="DGE220" s="348"/>
      <c r="DGF220" s="348"/>
      <c r="DGG220" s="348"/>
      <c r="DGH220" s="348"/>
      <c r="DGI220" s="348"/>
      <c r="DGJ220" s="348"/>
      <c r="DGK220" s="348"/>
      <c r="DGL220" s="348"/>
      <c r="DGM220" s="348"/>
      <c r="DGN220" s="348"/>
      <c r="DGO220" s="348"/>
      <c r="DGP220" s="348"/>
      <c r="DGQ220" s="348"/>
      <c r="DGR220" s="348"/>
      <c r="DGS220" s="348"/>
      <c r="DGT220" s="348"/>
      <c r="DGU220" s="348"/>
      <c r="DGV220" s="348"/>
      <c r="DGW220" s="348"/>
      <c r="DGX220" s="348"/>
      <c r="DGY220" s="348"/>
      <c r="DGZ220" s="348"/>
      <c r="DHA220" s="348"/>
      <c r="DHB220" s="348"/>
      <c r="DHC220" s="348"/>
      <c r="DHD220" s="348"/>
      <c r="DHE220" s="348"/>
      <c r="DHF220" s="348"/>
      <c r="DHG220" s="348"/>
      <c r="DHH220" s="348"/>
      <c r="DHI220" s="348"/>
      <c r="DHJ220" s="348"/>
      <c r="DHK220" s="348"/>
      <c r="DHL220" s="348"/>
      <c r="DHM220" s="348"/>
      <c r="DHN220" s="348"/>
      <c r="DHO220" s="348"/>
      <c r="DHP220" s="348"/>
      <c r="DHQ220" s="348"/>
      <c r="DHR220" s="348"/>
      <c r="DHS220" s="348"/>
      <c r="DHT220" s="348"/>
      <c r="DHU220" s="348"/>
      <c r="DHV220" s="348"/>
      <c r="DHW220" s="348"/>
      <c r="DHX220" s="348"/>
      <c r="DHY220" s="348"/>
      <c r="DHZ220" s="348"/>
      <c r="DIA220" s="348"/>
      <c r="DIB220" s="348"/>
      <c r="DIC220" s="348"/>
      <c r="DID220" s="348"/>
      <c r="DIE220" s="348"/>
      <c r="DIF220" s="348"/>
      <c r="DIG220" s="348"/>
      <c r="DIH220" s="348"/>
      <c r="DII220" s="348"/>
      <c r="DIJ220" s="348"/>
      <c r="DIK220" s="348"/>
      <c r="DIL220" s="348"/>
      <c r="DIM220" s="348"/>
      <c r="DIN220" s="348"/>
      <c r="DIO220" s="348"/>
      <c r="DIP220" s="348"/>
      <c r="DIQ220" s="348"/>
      <c r="DIR220" s="348"/>
      <c r="DIS220" s="348"/>
      <c r="DIT220" s="348"/>
      <c r="DIU220" s="348"/>
      <c r="DIV220" s="348"/>
      <c r="DIW220" s="348"/>
      <c r="DIX220" s="348"/>
      <c r="DIY220" s="348"/>
      <c r="DIZ220" s="348"/>
      <c r="DJA220" s="348"/>
      <c r="DJB220" s="348"/>
      <c r="DJC220" s="348"/>
      <c r="DJD220" s="348"/>
      <c r="DJE220" s="348"/>
      <c r="DJF220" s="348"/>
      <c r="DJG220" s="348"/>
      <c r="DJH220" s="348"/>
      <c r="DJI220" s="348"/>
      <c r="DJJ220" s="348"/>
      <c r="DJK220" s="348"/>
      <c r="DJL220" s="348"/>
      <c r="DJM220" s="348"/>
      <c r="DJN220" s="348"/>
      <c r="DJO220" s="348"/>
      <c r="DJP220" s="348"/>
      <c r="DJQ220" s="348"/>
      <c r="DJR220" s="348"/>
      <c r="DJS220" s="348"/>
      <c r="DJT220" s="348"/>
      <c r="DJU220" s="348"/>
      <c r="DJV220" s="348"/>
      <c r="DJW220" s="348"/>
      <c r="DJX220" s="348"/>
      <c r="DJY220" s="348"/>
      <c r="DJZ220" s="348"/>
      <c r="DKA220" s="348"/>
      <c r="DKB220" s="348"/>
      <c r="DKC220" s="348"/>
      <c r="DKD220" s="348"/>
      <c r="DKE220" s="348"/>
      <c r="DKF220" s="348"/>
      <c r="DKG220" s="348"/>
      <c r="DKH220" s="348"/>
      <c r="DKI220" s="348"/>
      <c r="DKJ220" s="348"/>
      <c r="DKK220" s="348"/>
      <c r="DKL220" s="348"/>
      <c r="DKM220" s="348"/>
      <c r="DKN220" s="348"/>
      <c r="DKO220" s="348"/>
      <c r="DKP220" s="348"/>
      <c r="DKQ220" s="348"/>
      <c r="DKR220" s="348"/>
      <c r="DKS220" s="348"/>
      <c r="DKT220" s="348"/>
      <c r="DKU220" s="348"/>
      <c r="DKV220" s="348"/>
      <c r="DKW220" s="348"/>
      <c r="DKX220" s="348"/>
      <c r="DKY220" s="348"/>
      <c r="DKZ220" s="348"/>
      <c r="DLA220" s="348"/>
      <c r="DLB220" s="348"/>
      <c r="DLC220" s="348"/>
      <c r="DLD220" s="348"/>
      <c r="DLE220" s="348"/>
      <c r="DLF220" s="348"/>
      <c r="DLG220" s="348"/>
      <c r="DLH220" s="348"/>
      <c r="DLI220" s="348"/>
      <c r="DLJ220" s="348"/>
      <c r="DLK220" s="348"/>
      <c r="DLL220" s="348"/>
      <c r="DLM220" s="348"/>
      <c r="DLN220" s="348"/>
      <c r="DLO220" s="348"/>
      <c r="DLP220" s="348"/>
      <c r="DLQ220" s="348"/>
      <c r="DLR220" s="348"/>
      <c r="DLS220" s="348"/>
      <c r="DLT220" s="348"/>
      <c r="DLU220" s="348"/>
      <c r="DLV220" s="348"/>
      <c r="DLW220" s="348"/>
      <c r="DLX220" s="348"/>
      <c r="DLY220" s="348"/>
      <c r="DLZ220" s="348"/>
      <c r="DMA220" s="348"/>
      <c r="DMB220" s="348"/>
      <c r="DMC220" s="348"/>
      <c r="DMD220" s="348"/>
      <c r="DME220" s="348"/>
      <c r="DMF220" s="348"/>
      <c r="DMG220" s="348"/>
      <c r="DMH220" s="348"/>
      <c r="DMI220" s="348"/>
      <c r="DMJ220" s="348"/>
      <c r="DMK220" s="348"/>
      <c r="DML220" s="348"/>
      <c r="DMM220" s="348"/>
      <c r="DMN220" s="348"/>
      <c r="DMO220" s="348"/>
      <c r="DMP220" s="348"/>
      <c r="DMQ220" s="348"/>
      <c r="DMR220" s="348"/>
      <c r="DMS220" s="348"/>
      <c r="DMT220" s="348"/>
      <c r="DMU220" s="348"/>
      <c r="DMV220" s="348"/>
      <c r="DMW220" s="348"/>
      <c r="DMX220" s="348"/>
      <c r="DMY220" s="348"/>
      <c r="DMZ220" s="348"/>
      <c r="DNA220" s="348"/>
      <c r="DNB220" s="348"/>
      <c r="DNC220" s="348"/>
      <c r="DND220" s="348"/>
      <c r="DNE220" s="348"/>
      <c r="DNF220" s="348"/>
      <c r="DNG220" s="348"/>
      <c r="DNH220" s="348"/>
      <c r="DNI220" s="348"/>
      <c r="DNJ220" s="348"/>
      <c r="DNK220" s="348"/>
      <c r="DNL220" s="348"/>
      <c r="DNM220" s="348"/>
      <c r="DNN220" s="348"/>
      <c r="DNO220" s="348"/>
      <c r="DNP220" s="348"/>
      <c r="DNQ220" s="348"/>
      <c r="DNR220" s="348"/>
      <c r="DNS220" s="348"/>
      <c r="DNT220" s="348"/>
      <c r="DNU220" s="348"/>
      <c r="DNV220" s="348"/>
      <c r="DNW220" s="348"/>
      <c r="DNX220" s="348"/>
      <c r="DNY220" s="348"/>
      <c r="DNZ220" s="348"/>
      <c r="DOA220" s="348"/>
      <c r="DOB220" s="348"/>
      <c r="DOC220" s="348"/>
      <c r="DOD220" s="348"/>
      <c r="DOE220" s="348"/>
      <c r="DOF220" s="348"/>
      <c r="DOG220" s="348"/>
      <c r="DOH220" s="348"/>
      <c r="DOI220" s="348"/>
      <c r="DOJ220" s="348"/>
      <c r="DOK220" s="348"/>
      <c r="DOL220" s="348"/>
      <c r="DOM220" s="348"/>
      <c r="DON220" s="348"/>
      <c r="DOO220" s="348"/>
      <c r="DOP220" s="348"/>
      <c r="DOQ220" s="348"/>
      <c r="DOR220" s="348"/>
      <c r="DOS220" s="348"/>
      <c r="DOT220" s="348"/>
      <c r="DOU220" s="348"/>
      <c r="DOV220" s="348"/>
      <c r="DOW220" s="348"/>
      <c r="DOX220" s="348"/>
      <c r="DOY220" s="348"/>
      <c r="DOZ220" s="348"/>
      <c r="DPA220" s="348"/>
      <c r="DPB220" s="348"/>
      <c r="DPC220" s="348"/>
      <c r="DPD220" s="348"/>
      <c r="DPE220" s="348"/>
      <c r="DPF220" s="348"/>
      <c r="DPG220" s="348"/>
      <c r="DPH220" s="348"/>
      <c r="DPI220" s="348"/>
      <c r="DPJ220" s="348"/>
      <c r="DPK220" s="348"/>
      <c r="DPL220" s="348"/>
      <c r="DPM220" s="348"/>
      <c r="DPN220" s="348"/>
      <c r="DPO220" s="348"/>
      <c r="DPP220" s="348"/>
      <c r="DPQ220" s="348"/>
      <c r="DPR220" s="348"/>
      <c r="DPS220" s="348"/>
      <c r="DPT220" s="348"/>
      <c r="DPU220" s="348"/>
      <c r="DPV220" s="348"/>
      <c r="DPW220" s="348"/>
      <c r="DPX220" s="348"/>
      <c r="DPY220" s="348"/>
      <c r="DPZ220" s="348"/>
      <c r="DQA220" s="348"/>
      <c r="DQB220" s="348"/>
      <c r="DQC220" s="348"/>
      <c r="DQD220" s="348"/>
      <c r="DQE220" s="348"/>
      <c r="DQF220" s="348"/>
      <c r="DQG220" s="348"/>
      <c r="DQH220" s="348"/>
      <c r="DQI220" s="348"/>
      <c r="DQJ220" s="348"/>
      <c r="DQK220" s="348"/>
      <c r="DQL220" s="348"/>
      <c r="DQM220" s="348"/>
      <c r="DQN220" s="348"/>
      <c r="DQO220" s="348"/>
      <c r="DQP220" s="348"/>
      <c r="DQQ220" s="348"/>
      <c r="DQR220" s="348"/>
      <c r="DQS220" s="348"/>
      <c r="DQT220" s="348"/>
      <c r="DQU220" s="348"/>
      <c r="DQV220" s="348"/>
      <c r="DQW220" s="348"/>
      <c r="DQX220" s="348"/>
      <c r="DQY220" s="348"/>
      <c r="DQZ220" s="348"/>
      <c r="DRA220" s="348"/>
      <c r="DRB220" s="348"/>
      <c r="DRC220" s="348"/>
      <c r="DRD220" s="348"/>
      <c r="DRE220" s="348"/>
      <c r="DRF220" s="348"/>
      <c r="DRG220" s="348"/>
      <c r="DRH220" s="348"/>
      <c r="DRI220" s="348"/>
      <c r="DRJ220" s="348"/>
      <c r="DRK220" s="348"/>
      <c r="DRL220" s="348"/>
      <c r="DRM220" s="348"/>
      <c r="DRN220" s="348"/>
      <c r="DRO220" s="348"/>
      <c r="DRP220" s="348"/>
      <c r="DRQ220" s="348"/>
      <c r="DRR220" s="348"/>
      <c r="DRS220" s="348"/>
      <c r="DRT220" s="348"/>
      <c r="DRU220" s="348"/>
      <c r="DRV220" s="348"/>
      <c r="DRW220" s="348"/>
      <c r="DRX220" s="348"/>
      <c r="DRY220" s="348"/>
      <c r="DRZ220" s="348"/>
      <c r="DSA220" s="348"/>
      <c r="DSB220" s="348"/>
      <c r="DSC220" s="348"/>
      <c r="DSD220" s="348"/>
      <c r="DSE220" s="348"/>
      <c r="DSF220" s="348"/>
      <c r="DSG220" s="348"/>
      <c r="DSH220" s="348"/>
      <c r="DSI220" s="348"/>
      <c r="DSJ220" s="348"/>
      <c r="DSK220" s="348"/>
      <c r="DSL220" s="348"/>
      <c r="DSM220" s="348"/>
      <c r="DSN220" s="348"/>
      <c r="DSO220" s="348"/>
      <c r="DSP220" s="348"/>
      <c r="DSQ220" s="348"/>
      <c r="DSR220" s="348"/>
      <c r="DSS220" s="348"/>
      <c r="DST220" s="348"/>
      <c r="DSU220" s="348"/>
      <c r="DSV220" s="348"/>
      <c r="DSW220" s="348"/>
      <c r="DSX220" s="348"/>
      <c r="DSY220" s="348"/>
      <c r="DSZ220" s="348"/>
      <c r="DTA220" s="348"/>
      <c r="DTB220" s="348"/>
      <c r="DTC220" s="348"/>
      <c r="DTD220" s="348"/>
      <c r="DTE220" s="348"/>
      <c r="DTF220" s="348"/>
      <c r="DTG220" s="348"/>
      <c r="DTH220" s="348"/>
      <c r="DTI220" s="348"/>
      <c r="DTJ220" s="348"/>
      <c r="DTK220" s="348"/>
      <c r="DTL220" s="348"/>
      <c r="DTM220" s="348"/>
      <c r="DTN220" s="348"/>
      <c r="DTO220" s="348"/>
      <c r="DTP220" s="348"/>
      <c r="DTQ220" s="348"/>
      <c r="DTR220" s="348"/>
      <c r="DTS220" s="348"/>
      <c r="DTT220" s="348"/>
      <c r="DTU220" s="348"/>
      <c r="DTV220" s="348"/>
      <c r="DTW220" s="348"/>
      <c r="DTX220" s="348"/>
      <c r="DTY220" s="348"/>
      <c r="DTZ220" s="348"/>
      <c r="DUA220" s="348"/>
      <c r="DUB220" s="348"/>
      <c r="DUC220" s="348"/>
      <c r="DUD220" s="348"/>
      <c r="DUE220" s="348"/>
      <c r="DUF220" s="348"/>
      <c r="DUG220" s="348"/>
      <c r="DUH220" s="348"/>
      <c r="DUI220" s="348"/>
      <c r="DUJ220" s="348"/>
      <c r="DUK220" s="348"/>
      <c r="DUL220" s="348"/>
      <c r="DUM220" s="348"/>
      <c r="DUN220" s="348"/>
      <c r="DUO220" s="348"/>
      <c r="DUP220" s="348"/>
      <c r="DUQ220" s="348"/>
      <c r="DUR220" s="348"/>
      <c r="DUS220" s="348"/>
      <c r="DUT220" s="348"/>
      <c r="DUU220" s="348"/>
      <c r="DUV220" s="348"/>
      <c r="DUW220" s="348"/>
      <c r="DUX220" s="348"/>
      <c r="DUY220" s="348"/>
      <c r="DUZ220" s="348"/>
      <c r="DVA220" s="348"/>
      <c r="DVB220" s="348"/>
      <c r="DVC220" s="348"/>
      <c r="DVD220" s="348"/>
      <c r="DVE220" s="348"/>
      <c r="DVF220" s="348"/>
      <c r="DVG220" s="348"/>
      <c r="DVH220" s="348"/>
      <c r="DVI220" s="348"/>
      <c r="DVJ220" s="348"/>
      <c r="DVK220" s="348"/>
      <c r="DVL220" s="348"/>
      <c r="DVM220" s="348"/>
      <c r="DVN220" s="348"/>
      <c r="DVO220" s="348"/>
      <c r="DVP220" s="348"/>
      <c r="DVQ220" s="348"/>
      <c r="DVR220" s="348"/>
      <c r="DVS220" s="348"/>
      <c r="DVT220" s="348"/>
      <c r="DVU220" s="348"/>
      <c r="DVV220" s="348"/>
      <c r="DVW220" s="348"/>
      <c r="DVX220" s="348"/>
      <c r="DVY220" s="348"/>
      <c r="DVZ220" s="348"/>
      <c r="DWA220" s="348"/>
      <c r="DWB220" s="348"/>
      <c r="DWC220" s="348"/>
      <c r="DWD220" s="348"/>
      <c r="DWE220" s="348"/>
      <c r="DWF220" s="348"/>
      <c r="DWG220" s="348"/>
      <c r="DWH220" s="348"/>
      <c r="DWI220" s="348"/>
      <c r="DWJ220" s="348"/>
      <c r="DWK220" s="348"/>
      <c r="DWL220" s="348"/>
      <c r="DWM220" s="348"/>
      <c r="DWN220" s="348"/>
      <c r="DWO220" s="348"/>
      <c r="DWP220" s="348"/>
      <c r="DWQ220" s="348"/>
      <c r="DWR220" s="348"/>
      <c r="DWS220" s="348"/>
      <c r="DWT220" s="348"/>
      <c r="DWU220" s="348"/>
      <c r="DWV220" s="348"/>
      <c r="DWW220" s="348"/>
      <c r="DWX220" s="348"/>
      <c r="DWY220" s="348"/>
      <c r="DWZ220" s="348"/>
      <c r="DXA220" s="348"/>
      <c r="DXB220" s="348"/>
      <c r="DXC220" s="348"/>
      <c r="DXD220" s="348"/>
      <c r="DXE220" s="348"/>
      <c r="DXF220" s="348"/>
      <c r="DXG220" s="348"/>
      <c r="DXH220" s="348"/>
      <c r="DXI220" s="348"/>
      <c r="DXJ220" s="348"/>
      <c r="DXK220" s="348"/>
      <c r="DXL220" s="348"/>
      <c r="DXM220" s="348"/>
      <c r="DXN220" s="348"/>
      <c r="DXO220" s="348"/>
      <c r="DXP220" s="348"/>
      <c r="DXQ220" s="348"/>
      <c r="DXR220" s="348"/>
      <c r="DXS220" s="348"/>
      <c r="DXT220" s="348"/>
      <c r="DXU220" s="348"/>
      <c r="DXV220" s="348"/>
      <c r="DXW220" s="348"/>
      <c r="DXX220" s="348"/>
      <c r="DXY220" s="348"/>
      <c r="DXZ220" s="348"/>
      <c r="DYA220" s="348"/>
      <c r="DYB220" s="348"/>
      <c r="DYC220" s="348"/>
      <c r="DYD220" s="348"/>
      <c r="DYE220" s="348"/>
      <c r="DYF220" s="348"/>
      <c r="DYG220" s="348"/>
      <c r="DYH220" s="348"/>
      <c r="DYI220" s="348"/>
      <c r="DYJ220" s="348"/>
      <c r="DYK220" s="348"/>
      <c r="DYL220" s="348"/>
      <c r="DYM220" s="348"/>
      <c r="DYN220" s="348"/>
      <c r="DYO220" s="348"/>
      <c r="DYP220" s="348"/>
      <c r="DYQ220" s="348"/>
      <c r="DYR220" s="348"/>
      <c r="DYS220" s="348"/>
      <c r="DYT220" s="348"/>
      <c r="DYU220" s="348"/>
      <c r="DYV220" s="348"/>
      <c r="DYW220" s="348"/>
      <c r="DYX220" s="348"/>
      <c r="DYY220" s="348"/>
      <c r="DYZ220" s="348"/>
      <c r="DZA220" s="348"/>
      <c r="DZB220" s="348"/>
      <c r="DZC220" s="348"/>
      <c r="DZD220" s="348"/>
      <c r="DZE220" s="348"/>
      <c r="DZF220" s="348"/>
      <c r="DZG220" s="348"/>
      <c r="DZH220" s="348"/>
      <c r="DZI220" s="348"/>
      <c r="DZJ220" s="348"/>
      <c r="DZK220" s="348"/>
      <c r="DZL220" s="348"/>
      <c r="DZM220" s="348"/>
      <c r="DZN220" s="348"/>
      <c r="DZO220" s="348"/>
      <c r="DZP220" s="348"/>
      <c r="DZQ220" s="348"/>
      <c r="DZR220" s="348"/>
      <c r="DZS220" s="348"/>
      <c r="DZT220" s="348"/>
      <c r="DZU220" s="348"/>
      <c r="DZV220" s="348"/>
      <c r="DZW220" s="348"/>
      <c r="DZX220" s="348"/>
      <c r="DZY220" s="348"/>
      <c r="DZZ220" s="348"/>
      <c r="EAA220" s="348"/>
      <c r="EAB220" s="348"/>
      <c r="EAC220" s="348"/>
      <c r="EAD220" s="348"/>
      <c r="EAE220" s="348"/>
      <c r="EAF220" s="348"/>
      <c r="EAG220" s="348"/>
      <c r="EAH220" s="348"/>
      <c r="EAI220" s="348"/>
      <c r="EAJ220" s="348"/>
      <c r="EAK220" s="348"/>
      <c r="EAL220" s="348"/>
      <c r="EAM220" s="348"/>
      <c r="EAN220" s="348"/>
      <c r="EAO220" s="348"/>
      <c r="EAP220" s="348"/>
      <c r="EAQ220" s="348"/>
      <c r="EAR220" s="348"/>
      <c r="EAS220" s="348"/>
      <c r="EAT220" s="348"/>
      <c r="EAU220" s="348"/>
      <c r="EAV220" s="348"/>
      <c r="EAW220" s="348"/>
      <c r="EAX220" s="348"/>
      <c r="EAY220" s="348"/>
      <c r="EAZ220" s="348"/>
      <c r="EBA220" s="348"/>
      <c r="EBB220" s="348"/>
      <c r="EBC220" s="348"/>
      <c r="EBD220" s="348"/>
      <c r="EBE220" s="348"/>
      <c r="EBF220" s="348"/>
      <c r="EBG220" s="348"/>
      <c r="EBH220" s="348"/>
      <c r="EBI220" s="348"/>
      <c r="EBJ220" s="348"/>
      <c r="EBK220" s="348"/>
      <c r="EBL220" s="348"/>
      <c r="EBM220" s="348"/>
      <c r="EBN220" s="348"/>
      <c r="EBO220" s="348"/>
      <c r="EBP220" s="348"/>
      <c r="EBQ220" s="348"/>
      <c r="EBR220" s="348"/>
      <c r="EBS220" s="348"/>
      <c r="EBT220" s="348"/>
      <c r="EBU220" s="348"/>
      <c r="EBV220" s="348"/>
      <c r="EBW220" s="348"/>
      <c r="EBX220" s="348"/>
      <c r="EBY220" s="348"/>
      <c r="EBZ220" s="348"/>
      <c r="ECA220" s="348"/>
      <c r="ECB220" s="348"/>
      <c r="ECC220" s="348"/>
      <c r="ECD220" s="348"/>
      <c r="ECE220" s="348"/>
      <c r="ECF220" s="348"/>
      <c r="ECG220" s="348"/>
      <c r="ECH220" s="348"/>
      <c r="ECI220" s="348"/>
      <c r="ECJ220" s="348"/>
      <c r="ECK220" s="348"/>
      <c r="ECL220" s="348"/>
      <c r="ECM220" s="348"/>
      <c r="ECN220" s="348"/>
      <c r="ECO220" s="348"/>
      <c r="ECP220" s="348"/>
      <c r="ECQ220" s="348"/>
      <c r="ECR220" s="348"/>
      <c r="ECS220" s="348"/>
      <c r="ECT220" s="348"/>
      <c r="ECU220" s="348"/>
      <c r="ECV220" s="348"/>
      <c r="ECW220" s="348"/>
      <c r="ECX220" s="348"/>
      <c r="ECY220" s="348"/>
      <c r="ECZ220" s="348"/>
      <c r="EDA220" s="348"/>
      <c r="EDB220" s="348"/>
      <c r="EDC220" s="348"/>
      <c r="EDD220" s="348"/>
      <c r="EDE220" s="348"/>
      <c r="EDF220" s="348"/>
      <c r="EDG220" s="348"/>
      <c r="EDH220" s="348"/>
      <c r="EDI220" s="348"/>
      <c r="EDJ220" s="348"/>
      <c r="EDK220" s="348"/>
      <c r="EDL220" s="348"/>
      <c r="EDM220" s="348"/>
      <c r="EDN220" s="348"/>
      <c r="EDO220" s="348"/>
      <c r="EDP220" s="348"/>
      <c r="EDQ220" s="348"/>
      <c r="EDR220" s="348"/>
      <c r="EDS220" s="348"/>
      <c r="EDT220" s="348"/>
      <c r="EDU220" s="348"/>
      <c r="EDV220" s="348"/>
      <c r="EDW220" s="348"/>
      <c r="EDX220" s="348"/>
      <c r="EDY220" s="348"/>
      <c r="EDZ220" s="348"/>
      <c r="EEA220" s="348"/>
      <c r="EEB220" s="348"/>
      <c r="EEC220" s="348"/>
      <c r="EED220" s="348"/>
      <c r="EEE220" s="348"/>
      <c r="EEF220" s="348"/>
      <c r="EEG220" s="348"/>
      <c r="EEH220" s="348"/>
      <c r="EEI220" s="348"/>
      <c r="EEJ220" s="348"/>
      <c r="EEK220" s="348"/>
      <c r="EEL220" s="348"/>
      <c r="EEM220" s="348"/>
      <c r="EEN220" s="348"/>
      <c r="EEO220" s="348"/>
      <c r="EEP220" s="348"/>
      <c r="EEQ220" s="348"/>
      <c r="EER220" s="348"/>
      <c r="EES220" s="348"/>
      <c r="EET220" s="348"/>
      <c r="EEU220" s="348"/>
      <c r="EEV220" s="348"/>
      <c r="EEW220" s="348"/>
      <c r="EEX220" s="348"/>
      <c r="EEY220" s="348"/>
      <c r="EEZ220" s="348"/>
      <c r="EFA220" s="348"/>
      <c r="EFB220" s="348"/>
      <c r="EFC220" s="348"/>
      <c r="EFD220" s="348"/>
      <c r="EFE220" s="348"/>
      <c r="EFF220" s="348"/>
      <c r="EFG220" s="348"/>
      <c r="EFH220" s="348"/>
      <c r="EFI220" s="348"/>
      <c r="EFJ220" s="348"/>
      <c r="EFK220" s="348"/>
      <c r="EFL220" s="348"/>
      <c r="EFM220" s="348"/>
      <c r="EFN220" s="348"/>
      <c r="EFO220" s="348"/>
      <c r="EFP220" s="348"/>
      <c r="EFQ220" s="348"/>
      <c r="EFR220" s="348"/>
      <c r="EFS220" s="348"/>
      <c r="EFT220" s="348"/>
      <c r="EFU220" s="348"/>
      <c r="EFV220" s="348"/>
      <c r="EFW220" s="348"/>
      <c r="EFX220" s="348"/>
      <c r="EFY220" s="348"/>
      <c r="EFZ220" s="348"/>
      <c r="EGA220" s="348"/>
      <c r="EGB220" s="348"/>
      <c r="EGC220" s="348"/>
      <c r="EGD220" s="348"/>
      <c r="EGE220" s="348"/>
      <c r="EGF220" s="348"/>
      <c r="EGG220" s="348"/>
      <c r="EGH220" s="348"/>
      <c r="EGI220" s="348"/>
      <c r="EGJ220" s="348"/>
      <c r="EGK220" s="348"/>
      <c r="EGL220" s="348"/>
      <c r="EGM220" s="348"/>
      <c r="EGN220" s="348"/>
      <c r="EGO220" s="348"/>
      <c r="EGP220" s="348"/>
      <c r="EGQ220" s="348"/>
      <c r="EGR220" s="348"/>
      <c r="EGS220" s="348"/>
      <c r="EGT220" s="348"/>
      <c r="EGU220" s="348"/>
      <c r="EGV220" s="348"/>
      <c r="EGW220" s="348"/>
      <c r="EGX220" s="348"/>
      <c r="EGY220" s="348"/>
      <c r="EGZ220" s="348"/>
      <c r="EHA220" s="348"/>
      <c r="EHB220" s="348"/>
      <c r="EHC220" s="348"/>
      <c r="EHD220" s="348"/>
      <c r="EHE220" s="348"/>
      <c r="EHF220" s="348"/>
      <c r="EHG220" s="348"/>
      <c r="EHH220" s="348"/>
      <c r="EHI220" s="348"/>
      <c r="EHJ220" s="348"/>
      <c r="EHK220" s="348"/>
      <c r="EHL220" s="348"/>
      <c r="EHM220" s="348"/>
      <c r="EHN220" s="348"/>
      <c r="EHO220" s="348"/>
      <c r="EHP220" s="348"/>
      <c r="EHQ220" s="348"/>
      <c r="EHR220" s="348"/>
      <c r="EHS220" s="348"/>
      <c r="EHT220" s="348"/>
      <c r="EHU220" s="348"/>
      <c r="EHV220" s="348"/>
      <c r="EHW220" s="348"/>
      <c r="EHX220" s="348"/>
      <c r="EHY220" s="348"/>
      <c r="EHZ220" s="348"/>
      <c r="EIA220" s="348"/>
      <c r="EIB220" s="348"/>
      <c r="EIC220" s="348"/>
      <c r="EID220" s="348"/>
      <c r="EIE220" s="348"/>
      <c r="EIF220" s="348"/>
      <c r="EIG220" s="348"/>
      <c r="EIH220" s="348"/>
      <c r="EII220" s="348"/>
      <c r="EIJ220" s="348"/>
      <c r="EIK220" s="348"/>
      <c r="EIL220" s="348"/>
      <c r="EIM220" s="348"/>
      <c r="EIN220" s="348"/>
      <c r="EIO220" s="348"/>
      <c r="EIP220" s="348"/>
      <c r="EIQ220" s="348"/>
      <c r="EIR220" s="348"/>
      <c r="EIS220" s="348"/>
      <c r="EIT220" s="348"/>
      <c r="EIU220" s="348"/>
      <c r="EIV220" s="348"/>
      <c r="EIW220" s="348"/>
      <c r="EIX220" s="348"/>
      <c r="EIY220" s="348"/>
      <c r="EIZ220" s="348"/>
      <c r="EJA220" s="348"/>
      <c r="EJB220" s="348"/>
      <c r="EJC220" s="348"/>
      <c r="EJD220" s="348"/>
      <c r="EJE220" s="348"/>
      <c r="EJF220" s="348"/>
      <c r="EJG220" s="348"/>
      <c r="EJH220" s="348"/>
      <c r="EJI220" s="348"/>
      <c r="EJJ220" s="348"/>
      <c r="EJK220" s="348"/>
      <c r="EJL220" s="348"/>
      <c r="EJM220" s="348"/>
      <c r="EJN220" s="348"/>
      <c r="EJO220" s="348"/>
      <c r="EJP220" s="348"/>
      <c r="EJQ220" s="348"/>
      <c r="EJR220" s="348"/>
      <c r="EJS220" s="348"/>
      <c r="EJT220" s="348"/>
      <c r="EJU220" s="348"/>
      <c r="EJV220" s="348"/>
      <c r="EJW220" s="348"/>
      <c r="EJX220" s="348"/>
      <c r="EJY220" s="348"/>
      <c r="EJZ220" s="348"/>
      <c r="EKA220" s="348"/>
      <c r="EKB220" s="348"/>
      <c r="EKC220" s="348"/>
      <c r="EKD220" s="348"/>
      <c r="EKE220" s="348"/>
      <c r="EKF220" s="348"/>
      <c r="EKG220" s="348"/>
      <c r="EKH220" s="348"/>
      <c r="EKI220" s="348"/>
      <c r="EKJ220" s="348"/>
      <c r="EKK220" s="348"/>
      <c r="EKL220" s="348"/>
      <c r="EKM220" s="348"/>
      <c r="EKN220" s="348"/>
      <c r="EKO220" s="348"/>
      <c r="EKP220" s="348"/>
      <c r="EKQ220" s="348"/>
      <c r="EKR220" s="348"/>
      <c r="EKS220" s="348"/>
      <c r="EKT220" s="348"/>
      <c r="EKU220" s="348"/>
      <c r="EKV220" s="348"/>
      <c r="EKW220" s="348"/>
      <c r="EKX220" s="348"/>
      <c r="EKY220" s="348"/>
      <c r="EKZ220" s="348"/>
      <c r="ELA220" s="348"/>
      <c r="ELB220" s="348"/>
      <c r="ELC220" s="348"/>
      <c r="ELD220" s="348"/>
      <c r="ELE220" s="348"/>
      <c r="ELF220" s="348"/>
      <c r="ELG220" s="348"/>
      <c r="ELH220" s="348"/>
      <c r="ELI220" s="348"/>
      <c r="ELJ220" s="348"/>
      <c r="ELK220" s="348"/>
      <c r="ELL220" s="348"/>
      <c r="ELM220" s="348"/>
      <c r="ELN220" s="348"/>
      <c r="ELO220" s="348"/>
      <c r="ELP220" s="348"/>
      <c r="ELQ220" s="348"/>
      <c r="ELR220" s="348"/>
      <c r="ELS220" s="348"/>
      <c r="ELT220" s="348"/>
      <c r="ELU220" s="348"/>
      <c r="ELV220" s="348"/>
      <c r="ELW220" s="348"/>
      <c r="ELX220" s="348"/>
      <c r="ELY220" s="348"/>
      <c r="ELZ220" s="348"/>
      <c r="EMA220" s="348"/>
      <c r="EMB220" s="348"/>
      <c r="EMC220" s="348"/>
      <c r="EMD220" s="348"/>
      <c r="EME220" s="348"/>
      <c r="EMF220" s="348"/>
      <c r="EMG220" s="348"/>
      <c r="EMH220" s="348"/>
      <c r="EMI220" s="348"/>
      <c r="EMJ220" s="348"/>
      <c r="EMK220" s="348"/>
      <c r="EML220" s="348"/>
      <c r="EMM220" s="348"/>
      <c r="EMN220" s="348"/>
      <c r="EMO220" s="348"/>
      <c r="EMP220" s="348"/>
      <c r="EMQ220" s="348"/>
      <c r="EMR220" s="348"/>
      <c r="EMS220" s="348"/>
      <c r="EMT220" s="348"/>
      <c r="EMU220" s="348"/>
      <c r="EMV220" s="348"/>
      <c r="EMW220" s="348"/>
      <c r="EMX220" s="348"/>
      <c r="EMY220" s="348"/>
      <c r="EMZ220" s="348"/>
      <c r="ENA220" s="348"/>
      <c r="ENB220" s="348"/>
      <c r="ENC220" s="348"/>
      <c r="END220" s="348"/>
      <c r="ENE220" s="348"/>
      <c r="ENF220" s="348"/>
      <c r="ENG220" s="348"/>
      <c r="ENH220" s="348"/>
      <c r="ENI220" s="348"/>
      <c r="ENJ220" s="348"/>
      <c r="ENK220" s="348"/>
      <c r="ENL220" s="348"/>
      <c r="ENM220" s="348"/>
      <c r="ENN220" s="348"/>
      <c r="ENO220" s="348"/>
      <c r="ENP220" s="348"/>
      <c r="ENQ220" s="348"/>
      <c r="ENR220" s="348"/>
      <c r="ENS220" s="348"/>
      <c r="ENT220" s="348"/>
      <c r="ENU220" s="348"/>
      <c r="ENV220" s="348"/>
      <c r="ENW220" s="348"/>
      <c r="ENX220" s="348"/>
      <c r="ENY220" s="348"/>
      <c r="ENZ220" s="348"/>
      <c r="EOA220" s="348"/>
      <c r="EOB220" s="348"/>
      <c r="EOC220" s="348"/>
      <c r="EOD220" s="348"/>
      <c r="EOE220" s="348"/>
      <c r="EOF220" s="348"/>
      <c r="EOG220" s="348"/>
      <c r="EOH220" s="348"/>
      <c r="EOI220" s="348"/>
      <c r="EOJ220" s="348"/>
      <c r="EOK220" s="348"/>
      <c r="EOL220" s="348"/>
      <c r="EOM220" s="348"/>
      <c r="EON220" s="348"/>
      <c r="EOO220" s="348"/>
      <c r="EOP220" s="348"/>
      <c r="EOQ220" s="348"/>
      <c r="EOR220" s="348"/>
      <c r="EOS220" s="348"/>
      <c r="EOT220" s="348"/>
      <c r="EOU220" s="348"/>
      <c r="EOV220" s="348"/>
      <c r="EOW220" s="348"/>
      <c r="EOX220" s="348"/>
      <c r="EOY220" s="348"/>
      <c r="EOZ220" s="348"/>
      <c r="EPA220" s="348"/>
      <c r="EPB220" s="348"/>
      <c r="EPC220" s="348"/>
      <c r="EPD220" s="348"/>
      <c r="EPE220" s="348"/>
      <c r="EPF220" s="348"/>
      <c r="EPG220" s="348"/>
      <c r="EPH220" s="348"/>
      <c r="EPI220" s="348"/>
      <c r="EPJ220" s="348"/>
      <c r="EPK220" s="348"/>
      <c r="EPL220" s="348"/>
      <c r="EPM220" s="348"/>
      <c r="EPN220" s="348"/>
      <c r="EPO220" s="348"/>
      <c r="EPP220" s="348"/>
      <c r="EPQ220" s="348"/>
      <c r="EPR220" s="348"/>
      <c r="EPS220" s="348"/>
      <c r="EPT220" s="348"/>
      <c r="EPU220" s="348"/>
      <c r="EPV220" s="348"/>
      <c r="EPW220" s="348"/>
      <c r="EPX220" s="348"/>
      <c r="EPY220" s="348"/>
      <c r="EPZ220" s="348"/>
      <c r="EQA220" s="348"/>
      <c r="EQB220" s="348"/>
      <c r="EQC220" s="348"/>
      <c r="EQD220" s="348"/>
      <c r="EQE220" s="348"/>
      <c r="EQF220" s="348"/>
      <c r="EQG220" s="348"/>
      <c r="EQH220" s="348"/>
      <c r="EQI220" s="348"/>
      <c r="EQJ220" s="348"/>
      <c r="EQK220" s="348"/>
      <c r="EQL220" s="348"/>
      <c r="EQM220" s="348"/>
      <c r="EQN220" s="348"/>
      <c r="EQO220" s="348"/>
      <c r="EQP220" s="348"/>
      <c r="EQQ220" s="348"/>
      <c r="EQR220" s="348"/>
      <c r="EQS220" s="348"/>
      <c r="EQT220" s="348"/>
      <c r="EQU220" s="348"/>
      <c r="EQV220" s="348"/>
      <c r="EQW220" s="348"/>
      <c r="EQX220" s="348"/>
      <c r="EQY220" s="348"/>
      <c r="EQZ220" s="348"/>
      <c r="ERA220" s="348"/>
      <c r="ERB220" s="348"/>
      <c r="ERC220" s="348"/>
      <c r="ERD220" s="348"/>
      <c r="ERE220" s="348"/>
      <c r="ERF220" s="348"/>
      <c r="ERG220" s="348"/>
      <c r="ERH220" s="348"/>
      <c r="ERI220" s="348"/>
      <c r="ERJ220" s="348"/>
      <c r="ERK220" s="348"/>
      <c r="ERL220" s="348"/>
      <c r="ERM220" s="348"/>
      <c r="ERN220" s="348"/>
      <c r="ERO220" s="348"/>
      <c r="ERP220" s="348"/>
      <c r="ERQ220" s="348"/>
      <c r="ERR220" s="348"/>
      <c r="ERS220" s="348"/>
      <c r="ERT220" s="348"/>
      <c r="ERU220" s="348"/>
      <c r="ERV220" s="348"/>
      <c r="ERW220" s="348"/>
      <c r="ERX220" s="348"/>
      <c r="ERY220" s="348"/>
      <c r="ERZ220" s="348"/>
      <c r="ESA220" s="348"/>
      <c r="ESB220" s="348"/>
      <c r="ESC220" s="348"/>
      <c r="ESD220" s="348"/>
      <c r="ESE220" s="348"/>
      <c r="ESF220" s="348"/>
      <c r="ESG220" s="348"/>
      <c r="ESH220" s="348"/>
      <c r="ESI220" s="348"/>
      <c r="ESJ220" s="348"/>
      <c r="ESK220" s="348"/>
      <c r="ESL220" s="348"/>
      <c r="ESM220" s="348"/>
      <c r="ESN220" s="348"/>
      <c r="ESO220" s="348"/>
      <c r="ESP220" s="348"/>
      <c r="ESQ220" s="348"/>
      <c r="ESR220" s="348"/>
      <c r="ESS220" s="348"/>
      <c r="EST220" s="348"/>
      <c r="ESU220" s="348"/>
      <c r="ESV220" s="348"/>
      <c r="ESW220" s="348"/>
      <c r="ESX220" s="348"/>
      <c r="ESY220" s="348"/>
      <c r="ESZ220" s="348"/>
      <c r="ETA220" s="348"/>
      <c r="ETB220" s="348"/>
      <c r="ETC220" s="348"/>
      <c r="ETD220" s="348"/>
      <c r="ETE220" s="348"/>
      <c r="ETF220" s="348"/>
      <c r="ETG220" s="348"/>
      <c r="ETH220" s="348"/>
      <c r="ETI220" s="348"/>
      <c r="ETJ220" s="348"/>
      <c r="ETK220" s="348"/>
      <c r="ETL220" s="348"/>
      <c r="ETM220" s="348"/>
      <c r="ETN220" s="348"/>
      <c r="ETO220" s="348"/>
      <c r="ETP220" s="348"/>
      <c r="ETQ220" s="348"/>
      <c r="ETR220" s="348"/>
      <c r="ETS220" s="348"/>
      <c r="ETT220" s="348"/>
      <c r="ETU220" s="348"/>
      <c r="ETV220" s="348"/>
      <c r="ETW220" s="348"/>
      <c r="ETX220" s="348"/>
      <c r="ETY220" s="348"/>
      <c r="ETZ220" s="348"/>
      <c r="EUA220" s="348"/>
      <c r="EUB220" s="348"/>
      <c r="EUC220" s="348"/>
      <c r="EUD220" s="348"/>
      <c r="EUE220" s="348"/>
      <c r="EUF220" s="348"/>
      <c r="EUG220" s="348"/>
      <c r="EUH220" s="348"/>
      <c r="EUI220" s="348"/>
      <c r="EUJ220" s="348"/>
      <c r="EUK220" s="348"/>
      <c r="EUL220" s="348"/>
      <c r="EUM220" s="348"/>
      <c r="EUN220" s="348"/>
      <c r="EUO220" s="348"/>
      <c r="EUP220" s="348"/>
      <c r="EUQ220" s="348"/>
      <c r="EUR220" s="348"/>
      <c r="EUS220" s="348"/>
      <c r="EUT220" s="348"/>
      <c r="EUU220" s="348"/>
      <c r="EUV220" s="348"/>
      <c r="EUW220" s="348"/>
      <c r="EUX220" s="348"/>
      <c r="EUY220" s="348"/>
      <c r="EUZ220" s="348"/>
      <c r="EVA220" s="348"/>
      <c r="EVB220" s="348"/>
      <c r="EVC220" s="348"/>
      <c r="EVD220" s="348"/>
      <c r="EVE220" s="348"/>
      <c r="EVF220" s="348"/>
      <c r="EVG220" s="348"/>
      <c r="EVH220" s="348"/>
      <c r="EVI220" s="348"/>
      <c r="EVJ220" s="348"/>
      <c r="EVK220" s="348"/>
      <c r="EVL220" s="348"/>
      <c r="EVM220" s="348"/>
      <c r="EVN220" s="348"/>
      <c r="EVO220" s="348"/>
      <c r="EVP220" s="348"/>
      <c r="EVQ220" s="348"/>
      <c r="EVR220" s="348"/>
      <c r="EVS220" s="348"/>
      <c r="EVT220" s="348"/>
      <c r="EVU220" s="348"/>
      <c r="EVV220" s="348"/>
      <c r="EVW220" s="348"/>
      <c r="EVX220" s="348"/>
      <c r="EVY220" s="348"/>
      <c r="EVZ220" s="348"/>
      <c r="EWA220" s="348"/>
      <c r="EWB220" s="348"/>
      <c r="EWC220" s="348"/>
      <c r="EWD220" s="348"/>
      <c r="EWE220" s="348"/>
      <c r="EWF220" s="348"/>
      <c r="EWG220" s="348"/>
      <c r="EWH220" s="348"/>
      <c r="EWI220" s="348"/>
      <c r="EWJ220" s="348"/>
      <c r="EWK220" s="348"/>
      <c r="EWL220" s="348"/>
      <c r="EWM220" s="348"/>
      <c r="EWN220" s="348"/>
      <c r="EWO220" s="348"/>
      <c r="EWP220" s="348"/>
      <c r="EWQ220" s="348"/>
      <c r="EWR220" s="348"/>
      <c r="EWS220" s="348"/>
      <c r="EWT220" s="348"/>
      <c r="EWU220" s="348"/>
      <c r="EWV220" s="348"/>
      <c r="EWW220" s="348"/>
      <c r="EWX220" s="348"/>
      <c r="EWY220" s="348"/>
      <c r="EWZ220" s="348"/>
      <c r="EXA220" s="348"/>
      <c r="EXB220" s="348"/>
      <c r="EXC220" s="348"/>
      <c r="EXD220" s="348"/>
      <c r="EXE220" s="348"/>
      <c r="EXF220" s="348"/>
      <c r="EXG220" s="348"/>
      <c r="EXH220" s="348"/>
      <c r="EXI220" s="348"/>
      <c r="EXJ220" s="348"/>
      <c r="EXK220" s="348"/>
      <c r="EXL220" s="348"/>
      <c r="EXM220" s="348"/>
      <c r="EXN220" s="348"/>
      <c r="EXO220" s="348"/>
      <c r="EXP220" s="348"/>
      <c r="EXQ220" s="348"/>
      <c r="EXR220" s="348"/>
      <c r="EXS220" s="348"/>
      <c r="EXT220" s="348"/>
      <c r="EXU220" s="348"/>
      <c r="EXV220" s="348"/>
      <c r="EXW220" s="348"/>
      <c r="EXX220" s="348"/>
      <c r="EXY220" s="348"/>
      <c r="EXZ220" s="348"/>
      <c r="EYA220" s="348"/>
      <c r="EYB220" s="348"/>
      <c r="EYC220" s="348"/>
      <c r="EYD220" s="348"/>
      <c r="EYE220" s="348"/>
      <c r="EYF220" s="348"/>
      <c r="EYG220" s="348"/>
      <c r="EYH220" s="348"/>
      <c r="EYI220" s="348"/>
      <c r="EYJ220" s="348"/>
      <c r="EYK220" s="348"/>
      <c r="EYL220" s="348"/>
      <c r="EYM220" s="348"/>
      <c r="EYN220" s="348"/>
      <c r="EYO220" s="348"/>
      <c r="EYP220" s="348"/>
      <c r="EYQ220" s="348"/>
      <c r="EYR220" s="348"/>
      <c r="EYS220" s="348"/>
      <c r="EYT220" s="348"/>
      <c r="EYU220" s="348"/>
      <c r="EYV220" s="348"/>
      <c r="EYW220" s="348"/>
      <c r="EYX220" s="348"/>
      <c r="EYY220" s="348"/>
      <c r="EYZ220" s="348"/>
      <c r="EZA220" s="348"/>
      <c r="EZB220" s="348"/>
      <c r="EZC220" s="348"/>
      <c r="EZD220" s="348"/>
      <c r="EZE220" s="348"/>
      <c r="EZF220" s="348"/>
      <c r="EZG220" s="348"/>
      <c r="EZH220" s="348"/>
      <c r="EZI220" s="348"/>
      <c r="EZJ220" s="348"/>
      <c r="EZK220" s="348"/>
      <c r="EZL220" s="348"/>
      <c r="EZM220" s="348"/>
      <c r="EZN220" s="348"/>
      <c r="EZO220" s="348"/>
      <c r="EZP220" s="348"/>
      <c r="EZQ220" s="348"/>
      <c r="EZR220" s="348"/>
      <c r="EZS220" s="348"/>
      <c r="EZT220" s="348"/>
      <c r="EZU220" s="348"/>
      <c r="EZV220" s="348"/>
      <c r="EZW220" s="348"/>
      <c r="EZX220" s="348"/>
      <c r="EZY220" s="348"/>
      <c r="EZZ220" s="348"/>
      <c r="FAA220" s="348"/>
      <c r="FAB220" s="348"/>
      <c r="FAC220" s="348"/>
      <c r="FAD220" s="348"/>
      <c r="FAE220" s="348"/>
      <c r="FAF220" s="348"/>
      <c r="FAG220" s="348"/>
      <c r="FAH220" s="348"/>
      <c r="FAI220" s="348"/>
      <c r="FAJ220" s="348"/>
      <c r="FAK220" s="348"/>
      <c r="FAL220" s="348"/>
      <c r="FAM220" s="348"/>
      <c r="FAN220" s="348"/>
      <c r="FAO220" s="348"/>
      <c r="FAP220" s="348"/>
      <c r="FAQ220" s="348"/>
      <c r="FAR220" s="348"/>
      <c r="FAS220" s="348"/>
      <c r="FAT220" s="348"/>
      <c r="FAU220" s="348"/>
      <c r="FAV220" s="348"/>
      <c r="FAW220" s="348"/>
      <c r="FAX220" s="348"/>
      <c r="FAY220" s="348"/>
      <c r="FAZ220" s="348"/>
      <c r="FBA220" s="348"/>
      <c r="FBB220" s="348"/>
      <c r="FBC220" s="348"/>
      <c r="FBD220" s="348"/>
      <c r="FBE220" s="348"/>
      <c r="FBF220" s="348"/>
      <c r="FBG220" s="348"/>
      <c r="FBH220" s="348"/>
      <c r="FBI220" s="348"/>
      <c r="FBJ220" s="348"/>
      <c r="FBK220" s="348"/>
      <c r="FBL220" s="348"/>
      <c r="FBM220" s="348"/>
      <c r="FBN220" s="348"/>
      <c r="FBO220" s="348"/>
      <c r="FBP220" s="348"/>
      <c r="FBQ220" s="348"/>
      <c r="FBR220" s="348"/>
      <c r="FBS220" s="348"/>
      <c r="FBT220" s="348"/>
      <c r="FBU220" s="348"/>
      <c r="FBV220" s="348"/>
      <c r="FBW220" s="348"/>
      <c r="FBX220" s="348"/>
      <c r="FBY220" s="348"/>
      <c r="FBZ220" s="348"/>
      <c r="FCA220" s="348"/>
      <c r="FCB220" s="348"/>
      <c r="FCC220" s="348"/>
      <c r="FCD220" s="348"/>
      <c r="FCE220" s="348"/>
      <c r="FCF220" s="348"/>
      <c r="FCG220" s="348"/>
      <c r="FCH220" s="348"/>
      <c r="FCI220" s="348"/>
      <c r="FCJ220" s="348"/>
      <c r="FCK220" s="348"/>
      <c r="FCL220" s="348"/>
      <c r="FCM220" s="348"/>
      <c r="FCN220" s="348"/>
      <c r="FCO220" s="348"/>
      <c r="FCP220" s="348"/>
      <c r="FCQ220" s="348"/>
      <c r="FCR220" s="348"/>
      <c r="FCS220" s="348"/>
      <c r="FCT220" s="348"/>
      <c r="FCU220" s="348"/>
      <c r="FCV220" s="348"/>
      <c r="FCW220" s="348"/>
      <c r="FCX220" s="348"/>
      <c r="FCY220" s="348"/>
      <c r="FCZ220" s="348"/>
      <c r="FDA220" s="348"/>
      <c r="FDB220" s="348"/>
      <c r="FDC220" s="348"/>
      <c r="FDD220" s="348"/>
      <c r="FDE220" s="348"/>
      <c r="FDF220" s="348"/>
      <c r="FDG220" s="348"/>
      <c r="FDH220" s="348"/>
      <c r="FDI220" s="348"/>
      <c r="FDJ220" s="348"/>
      <c r="FDK220" s="348"/>
      <c r="FDL220" s="348"/>
      <c r="FDM220" s="348"/>
      <c r="FDN220" s="348"/>
      <c r="FDO220" s="348"/>
      <c r="FDP220" s="348"/>
      <c r="FDQ220" s="348"/>
      <c r="FDR220" s="348"/>
      <c r="FDS220" s="348"/>
      <c r="FDT220" s="348"/>
      <c r="FDU220" s="348"/>
      <c r="FDV220" s="348"/>
      <c r="FDW220" s="348"/>
      <c r="FDX220" s="348"/>
      <c r="FDY220" s="348"/>
      <c r="FDZ220" s="348"/>
      <c r="FEA220" s="348"/>
      <c r="FEB220" s="348"/>
      <c r="FEC220" s="348"/>
      <c r="FED220" s="348"/>
      <c r="FEE220" s="348"/>
      <c r="FEF220" s="348"/>
      <c r="FEG220" s="348"/>
      <c r="FEH220" s="348"/>
      <c r="FEI220" s="348"/>
      <c r="FEJ220" s="348"/>
      <c r="FEK220" s="348"/>
      <c r="FEL220" s="348"/>
      <c r="FEM220" s="348"/>
      <c r="FEN220" s="348"/>
      <c r="FEO220" s="348"/>
      <c r="FEP220" s="348"/>
      <c r="FEQ220" s="348"/>
      <c r="FER220" s="348"/>
      <c r="FES220" s="348"/>
      <c r="FET220" s="348"/>
      <c r="FEU220" s="348"/>
      <c r="FEV220" s="348"/>
      <c r="FEW220" s="348"/>
      <c r="FEX220" s="348"/>
      <c r="FEY220" s="348"/>
      <c r="FEZ220" s="348"/>
      <c r="FFA220" s="348"/>
      <c r="FFB220" s="348"/>
      <c r="FFC220" s="348"/>
      <c r="FFD220" s="348"/>
      <c r="FFE220" s="348"/>
      <c r="FFF220" s="348"/>
      <c r="FFG220" s="348"/>
      <c r="FFH220" s="348"/>
      <c r="FFI220" s="348"/>
      <c r="FFJ220" s="348"/>
      <c r="FFK220" s="348"/>
      <c r="FFL220" s="348"/>
      <c r="FFM220" s="348"/>
      <c r="FFN220" s="348"/>
      <c r="FFO220" s="348"/>
      <c r="FFP220" s="348"/>
      <c r="FFQ220" s="348"/>
      <c r="FFR220" s="348"/>
      <c r="FFS220" s="348"/>
      <c r="FFT220" s="348"/>
      <c r="FFU220" s="348"/>
      <c r="FFV220" s="348"/>
      <c r="FFW220" s="348"/>
      <c r="FFX220" s="348"/>
      <c r="FFY220" s="348"/>
      <c r="FFZ220" s="348"/>
      <c r="FGA220" s="348"/>
      <c r="FGB220" s="348"/>
      <c r="FGC220" s="348"/>
      <c r="FGD220" s="348"/>
      <c r="FGE220" s="348"/>
      <c r="FGF220" s="348"/>
      <c r="FGG220" s="348"/>
      <c r="FGH220" s="348"/>
      <c r="FGI220" s="348"/>
      <c r="FGJ220" s="348"/>
      <c r="FGK220" s="348"/>
      <c r="FGL220" s="348"/>
      <c r="FGM220" s="348"/>
      <c r="FGN220" s="348"/>
      <c r="FGO220" s="348"/>
      <c r="FGP220" s="348"/>
      <c r="FGQ220" s="348"/>
      <c r="FGR220" s="348"/>
      <c r="FGS220" s="348"/>
      <c r="FGT220" s="348"/>
      <c r="FGU220" s="348"/>
      <c r="FGV220" s="348"/>
      <c r="FGW220" s="348"/>
      <c r="FGX220" s="348"/>
      <c r="FGY220" s="348"/>
      <c r="FGZ220" s="348"/>
      <c r="FHA220" s="348"/>
      <c r="FHB220" s="348"/>
      <c r="FHC220" s="348"/>
      <c r="FHD220" s="348"/>
      <c r="FHE220" s="348"/>
      <c r="FHF220" s="348"/>
      <c r="FHG220" s="348"/>
      <c r="FHH220" s="348"/>
      <c r="FHI220" s="348"/>
      <c r="FHJ220" s="348"/>
      <c r="FHK220" s="348"/>
      <c r="FHL220" s="348"/>
      <c r="FHM220" s="348"/>
      <c r="FHN220" s="348"/>
      <c r="FHO220" s="348"/>
      <c r="FHP220" s="348"/>
      <c r="FHQ220" s="348"/>
      <c r="FHR220" s="348"/>
      <c r="FHS220" s="348"/>
      <c r="FHT220" s="348"/>
      <c r="FHU220" s="348"/>
      <c r="FHV220" s="348"/>
      <c r="FHW220" s="348"/>
      <c r="FHX220" s="348"/>
      <c r="FHY220" s="348"/>
      <c r="FHZ220" s="348"/>
      <c r="FIA220" s="348"/>
      <c r="FIB220" s="348"/>
      <c r="FIC220" s="348"/>
      <c r="FID220" s="348"/>
      <c r="FIE220" s="348"/>
      <c r="FIF220" s="348"/>
      <c r="FIG220" s="348"/>
      <c r="FIH220" s="348"/>
      <c r="FII220" s="348"/>
      <c r="FIJ220" s="348"/>
      <c r="FIK220" s="348"/>
      <c r="FIL220" s="348"/>
      <c r="FIM220" s="348"/>
      <c r="FIN220" s="348"/>
      <c r="FIO220" s="348"/>
      <c r="FIP220" s="348"/>
      <c r="FIQ220" s="348"/>
      <c r="FIR220" s="348"/>
      <c r="FIS220" s="348"/>
      <c r="FIT220" s="348"/>
      <c r="FIU220" s="348"/>
      <c r="FIV220" s="348"/>
      <c r="FIW220" s="348"/>
      <c r="FIX220" s="348"/>
      <c r="FIY220" s="348"/>
      <c r="FIZ220" s="348"/>
      <c r="FJA220" s="348"/>
      <c r="FJB220" s="348"/>
      <c r="FJC220" s="348"/>
      <c r="FJD220" s="348"/>
      <c r="FJE220" s="348"/>
      <c r="FJF220" s="348"/>
      <c r="FJG220" s="348"/>
      <c r="FJH220" s="348"/>
      <c r="FJI220" s="348"/>
      <c r="FJJ220" s="348"/>
      <c r="FJK220" s="348"/>
      <c r="FJL220" s="348"/>
      <c r="FJM220" s="348"/>
      <c r="FJN220" s="348"/>
      <c r="FJO220" s="348"/>
      <c r="FJP220" s="348"/>
      <c r="FJQ220" s="348"/>
      <c r="FJR220" s="348"/>
      <c r="FJS220" s="348"/>
      <c r="FJT220" s="348"/>
      <c r="FJU220" s="348"/>
      <c r="FJV220" s="348"/>
      <c r="FJW220" s="348"/>
      <c r="FJX220" s="348"/>
      <c r="FJY220" s="348"/>
      <c r="FJZ220" s="348"/>
      <c r="FKA220" s="348"/>
      <c r="FKB220" s="348"/>
      <c r="FKC220" s="348"/>
      <c r="FKD220" s="348"/>
      <c r="FKE220" s="348"/>
      <c r="FKF220" s="348"/>
      <c r="FKG220" s="348"/>
      <c r="FKH220" s="348"/>
      <c r="FKI220" s="348"/>
      <c r="FKJ220" s="348"/>
      <c r="FKK220" s="348"/>
      <c r="FKL220" s="348"/>
      <c r="FKM220" s="348"/>
      <c r="FKN220" s="348"/>
      <c r="FKO220" s="348"/>
      <c r="FKP220" s="348"/>
      <c r="FKQ220" s="348"/>
      <c r="FKR220" s="348"/>
      <c r="FKS220" s="348"/>
      <c r="FKT220" s="348"/>
      <c r="FKU220" s="348"/>
      <c r="FKV220" s="348"/>
      <c r="FKW220" s="348"/>
      <c r="FKX220" s="348"/>
      <c r="FKY220" s="348"/>
      <c r="FKZ220" s="348"/>
      <c r="FLA220" s="348"/>
      <c r="FLB220" s="348"/>
      <c r="FLC220" s="348"/>
      <c r="FLD220" s="348"/>
      <c r="FLE220" s="348"/>
      <c r="FLF220" s="348"/>
      <c r="FLG220" s="348"/>
      <c r="FLH220" s="348"/>
      <c r="FLI220" s="348"/>
      <c r="FLJ220" s="348"/>
      <c r="FLK220" s="348"/>
      <c r="FLL220" s="348"/>
      <c r="FLM220" s="348"/>
      <c r="FLN220" s="348"/>
      <c r="FLO220" s="348"/>
      <c r="FLP220" s="348"/>
      <c r="FLQ220" s="348"/>
      <c r="FLR220" s="348"/>
      <c r="FLS220" s="348"/>
      <c r="FLT220" s="348"/>
      <c r="FLU220" s="348"/>
      <c r="FLV220" s="348"/>
      <c r="FLW220" s="348"/>
      <c r="FLX220" s="348"/>
      <c r="FLY220" s="348"/>
      <c r="FLZ220" s="348"/>
      <c r="FMA220" s="348"/>
      <c r="FMB220" s="348"/>
      <c r="FMC220" s="348"/>
      <c r="FMD220" s="348"/>
      <c r="FME220" s="348"/>
      <c r="FMF220" s="348"/>
      <c r="FMG220" s="348"/>
      <c r="FMH220" s="348"/>
      <c r="FMI220" s="348"/>
      <c r="FMJ220" s="348"/>
      <c r="FMK220" s="348"/>
      <c r="FML220" s="348"/>
      <c r="FMM220" s="348"/>
      <c r="FMN220" s="348"/>
      <c r="FMO220" s="348"/>
      <c r="FMP220" s="348"/>
      <c r="FMQ220" s="348"/>
      <c r="FMR220" s="348"/>
      <c r="FMS220" s="348"/>
      <c r="FMT220" s="348"/>
      <c r="FMU220" s="348"/>
      <c r="FMV220" s="348"/>
      <c r="FMW220" s="348"/>
      <c r="FMX220" s="348"/>
      <c r="FMY220" s="348"/>
      <c r="FMZ220" s="348"/>
      <c r="FNA220" s="348"/>
      <c r="FNB220" s="348"/>
      <c r="FNC220" s="348"/>
      <c r="FND220" s="348"/>
      <c r="FNE220" s="348"/>
      <c r="FNF220" s="348"/>
      <c r="FNG220" s="348"/>
      <c r="FNH220" s="348"/>
      <c r="FNI220" s="348"/>
      <c r="FNJ220" s="348"/>
      <c r="FNK220" s="348"/>
      <c r="FNL220" s="348"/>
      <c r="FNM220" s="348"/>
      <c r="FNN220" s="348"/>
      <c r="FNO220" s="348"/>
      <c r="FNP220" s="348"/>
      <c r="FNQ220" s="348"/>
      <c r="FNR220" s="348"/>
      <c r="FNS220" s="348"/>
      <c r="FNT220" s="348"/>
      <c r="FNU220" s="348"/>
      <c r="FNV220" s="348"/>
      <c r="FNW220" s="348"/>
      <c r="FNX220" s="348"/>
      <c r="FNY220" s="348"/>
      <c r="FNZ220" s="348"/>
      <c r="FOA220" s="348"/>
      <c r="FOB220" s="348"/>
      <c r="FOC220" s="348"/>
      <c r="FOD220" s="348"/>
      <c r="FOE220" s="348"/>
      <c r="FOF220" s="348"/>
      <c r="FOG220" s="348"/>
      <c r="FOH220" s="348"/>
      <c r="FOI220" s="348"/>
      <c r="FOJ220" s="348"/>
      <c r="FOK220" s="348"/>
      <c r="FOL220" s="348"/>
      <c r="FOM220" s="348"/>
      <c r="FON220" s="348"/>
      <c r="FOO220" s="348"/>
      <c r="FOP220" s="348"/>
      <c r="FOQ220" s="348"/>
      <c r="FOR220" s="348"/>
      <c r="FOS220" s="348"/>
      <c r="FOT220" s="348"/>
      <c r="FOU220" s="348"/>
      <c r="FOV220" s="348"/>
      <c r="FOW220" s="348"/>
      <c r="FOX220" s="348"/>
      <c r="FOY220" s="348"/>
      <c r="FOZ220" s="348"/>
      <c r="FPA220" s="348"/>
      <c r="FPB220" s="348"/>
      <c r="FPC220" s="348"/>
      <c r="FPD220" s="348"/>
      <c r="FPE220" s="348"/>
      <c r="FPF220" s="348"/>
      <c r="FPG220" s="348"/>
      <c r="FPH220" s="348"/>
      <c r="FPI220" s="348"/>
      <c r="FPJ220" s="348"/>
      <c r="FPK220" s="348"/>
      <c r="FPL220" s="348"/>
      <c r="FPM220" s="348"/>
      <c r="FPN220" s="348"/>
      <c r="FPO220" s="348"/>
      <c r="FPP220" s="348"/>
      <c r="FPQ220" s="348"/>
      <c r="FPR220" s="348"/>
      <c r="FPS220" s="348"/>
      <c r="FPT220" s="348"/>
      <c r="FPU220" s="348"/>
      <c r="FPV220" s="348"/>
      <c r="FPW220" s="348"/>
      <c r="FPX220" s="348"/>
      <c r="FPY220" s="348"/>
      <c r="FPZ220" s="348"/>
      <c r="FQA220" s="348"/>
      <c r="FQB220" s="348"/>
      <c r="FQC220" s="348"/>
      <c r="FQD220" s="348"/>
      <c r="FQE220" s="348"/>
      <c r="FQF220" s="348"/>
      <c r="FQG220" s="348"/>
      <c r="FQH220" s="348"/>
      <c r="FQI220" s="348"/>
      <c r="FQJ220" s="348"/>
      <c r="FQK220" s="348"/>
      <c r="FQL220" s="348"/>
      <c r="FQM220" s="348"/>
      <c r="FQN220" s="348"/>
      <c r="FQO220" s="348"/>
      <c r="FQP220" s="348"/>
      <c r="FQQ220" s="348"/>
      <c r="FQR220" s="348"/>
      <c r="FQS220" s="348"/>
      <c r="FQT220" s="348"/>
      <c r="FQU220" s="348"/>
      <c r="FQV220" s="348"/>
      <c r="FQW220" s="348"/>
      <c r="FQX220" s="348"/>
      <c r="FQY220" s="348"/>
      <c r="FQZ220" s="348"/>
      <c r="FRA220" s="348"/>
      <c r="FRB220" s="348"/>
      <c r="FRC220" s="348"/>
      <c r="FRD220" s="348"/>
      <c r="FRE220" s="348"/>
      <c r="FRF220" s="348"/>
      <c r="FRG220" s="348"/>
      <c r="FRH220" s="348"/>
      <c r="FRI220" s="348"/>
      <c r="FRJ220" s="348"/>
      <c r="FRK220" s="348"/>
      <c r="FRL220" s="348"/>
      <c r="FRM220" s="348"/>
      <c r="FRN220" s="348"/>
      <c r="FRO220" s="348"/>
      <c r="FRP220" s="348"/>
      <c r="FRQ220" s="348"/>
      <c r="FRR220" s="348"/>
      <c r="FRS220" s="348"/>
      <c r="FRT220" s="348"/>
      <c r="FRU220" s="348"/>
      <c r="FRV220" s="348"/>
      <c r="FRW220" s="348"/>
      <c r="FRX220" s="348"/>
      <c r="FRY220" s="348"/>
      <c r="FRZ220" s="348"/>
      <c r="FSA220" s="348"/>
      <c r="FSB220" s="348"/>
      <c r="FSC220" s="348"/>
      <c r="FSD220" s="348"/>
      <c r="FSE220" s="348"/>
      <c r="FSF220" s="348"/>
      <c r="FSG220" s="348"/>
      <c r="FSH220" s="348"/>
      <c r="FSI220" s="348"/>
      <c r="FSJ220" s="348"/>
      <c r="FSK220" s="348"/>
      <c r="FSL220" s="348"/>
      <c r="FSM220" s="348"/>
      <c r="FSN220" s="348"/>
      <c r="FSO220" s="348"/>
      <c r="FSP220" s="348"/>
      <c r="FSQ220" s="348"/>
      <c r="FSR220" s="348"/>
      <c r="FSS220" s="348"/>
      <c r="FST220" s="348"/>
      <c r="FSU220" s="348"/>
      <c r="FSV220" s="348"/>
      <c r="FSW220" s="348"/>
      <c r="FSX220" s="348"/>
      <c r="FSY220" s="348"/>
      <c r="FSZ220" s="348"/>
      <c r="FTA220" s="348"/>
      <c r="FTB220" s="348"/>
      <c r="FTC220" s="348"/>
      <c r="FTD220" s="348"/>
      <c r="FTE220" s="348"/>
      <c r="FTF220" s="348"/>
      <c r="FTG220" s="348"/>
      <c r="FTH220" s="348"/>
      <c r="FTI220" s="348"/>
      <c r="FTJ220" s="348"/>
      <c r="FTK220" s="348"/>
      <c r="FTL220" s="348"/>
      <c r="FTM220" s="348"/>
      <c r="FTN220" s="348"/>
      <c r="FTO220" s="348"/>
      <c r="FTP220" s="348"/>
      <c r="FTQ220" s="348"/>
      <c r="FTR220" s="348"/>
      <c r="FTS220" s="348"/>
      <c r="FTT220" s="348"/>
      <c r="FTU220" s="348"/>
      <c r="FTV220" s="348"/>
      <c r="FTW220" s="348"/>
      <c r="FTX220" s="348"/>
      <c r="FTY220" s="348"/>
      <c r="FTZ220" s="348"/>
      <c r="FUA220" s="348"/>
      <c r="FUB220" s="348"/>
      <c r="FUC220" s="348"/>
      <c r="FUD220" s="348"/>
      <c r="FUE220" s="348"/>
      <c r="FUF220" s="348"/>
      <c r="FUG220" s="348"/>
      <c r="FUH220" s="348"/>
      <c r="FUI220" s="348"/>
      <c r="FUJ220" s="348"/>
      <c r="FUK220" s="348"/>
      <c r="FUL220" s="348"/>
      <c r="FUM220" s="348"/>
      <c r="FUN220" s="348"/>
      <c r="FUO220" s="348"/>
      <c r="FUP220" s="348"/>
      <c r="FUQ220" s="348"/>
      <c r="FUR220" s="348"/>
      <c r="FUS220" s="348"/>
      <c r="FUT220" s="348"/>
      <c r="FUU220" s="348"/>
      <c r="FUV220" s="348"/>
      <c r="FUW220" s="348"/>
      <c r="FUX220" s="348"/>
      <c r="FUY220" s="348"/>
      <c r="FUZ220" s="348"/>
      <c r="FVA220" s="348"/>
      <c r="FVB220" s="348"/>
      <c r="FVC220" s="348"/>
      <c r="FVD220" s="348"/>
      <c r="FVE220" s="348"/>
      <c r="FVF220" s="348"/>
      <c r="FVG220" s="348"/>
      <c r="FVH220" s="348"/>
      <c r="FVI220" s="348"/>
      <c r="FVJ220" s="348"/>
      <c r="FVK220" s="348"/>
      <c r="FVL220" s="348"/>
      <c r="FVM220" s="348"/>
      <c r="FVN220" s="348"/>
      <c r="FVO220" s="348"/>
      <c r="FVP220" s="348"/>
      <c r="FVQ220" s="348"/>
      <c r="FVR220" s="348"/>
      <c r="FVS220" s="348"/>
      <c r="FVT220" s="348"/>
      <c r="FVU220" s="348"/>
      <c r="FVV220" s="348"/>
      <c r="FVW220" s="348"/>
      <c r="FVX220" s="348"/>
      <c r="FVY220" s="348"/>
      <c r="FVZ220" s="348"/>
      <c r="FWA220" s="348"/>
      <c r="FWB220" s="348"/>
      <c r="FWC220" s="348"/>
      <c r="FWD220" s="348"/>
      <c r="FWE220" s="348"/>
      <c r="FWF220" s="348"/>
      <c r="FWG220" s="348"/>
      <c r="FWH220" s="348"/>
      <c r="FWI220" s="348"/>
      <c r="FWJ220" s="348"/>
      <c r="FWK220" s="348"/>
      <c r="FWL220" s="348"/>
      <c r="FWM220" s="348"/>
      <c r="FWN220" s="348"/>
      <c r="FWO220" s="348"/>
      <c r="FWP220" s="348"/>
      <c r="FWQ220" s="348"/>
      <c r="FWR220" s="348"/>
      <c r="FWS220" s="348"/>
      <c r="FWT220" s="348"/>
      <c r="FWU220" s="348"/>
      <c r="FWV220" s="348"/>
      <c r="FWW220" s="348"/>
      <c r="FWX220" s="348"/>
      <c r="FWY220" s="348"/>
      <c r="FWZ220" s="348"/>
      <c r="FXA220" s="348"/>
      <c r="FXB220" s="348"/>
      <c r="FXC220" s="348"/>
      <c r="FXD220" s="348"/>
      <c r="FXE220" s="348"/>
      <c r="FXF220" s="348"/>
      <c r="FXG220" s="348"/>
      <c r="FXH220" s="348"/>
      <c r="FXI220" s="348"/>
      <c r="FXJ220" s="348"/>
      <c r="FXK220" s="348"/>
      <c r="FXL220" s="348"/>
      <c r="FXM220" s="348"/>
      <c r="FXN220" s="348"/>
      <c r="FXO220" s="348"/>
      <c r="FXP220" s="348"/>
      <c r="FXQ220" s="348"/>
      <c r="FXR220" s="348"/>
      <c r="FXS220" s="348"/>
      <c r="FXT220" s="348"/>
      <c r="FXU220" s="348"/>
      <c r="FXV220" s="348"/>
      <c r="FXW220" s="348"/>
      <c r="FXX220" s="348"/>
      <c r="FXY220" s="348"/>
      <c r="FXZ220" s="348"/>
      <c r="FYA220" s="348"/>
      <c r="FYB220" s="348"/>
      <c r="FYC220" s="348"/>
      <c r="FYD220" s="348"/>
      <c r="FYE220" s="348"/>
      <c r="FYF220" s="348"/>
      <c r="FYG220" s="348"/>
      <c r="FYH220" s="348"/>
      <c r="FYI220" s="348"/>
      <c r="FYJ220" s="348"/>
      <c r="FYK220" s="348"/>
      <c r="FYL220" s="348"/>
      <c r="FYM220" s="348"/>
      <c r="FYN220" s="348"/>
      <c r="FYO220" s="348"/>
      <c r="FYP220" s="348"/>
      <c r="FYQ220" s="348"/>
      <c r="FYR220" s="348"/>
      <c r="FYS220" s="348"/>
      <c r="FYT220" s="348"/>
      <c r="FYU220" s="348"/>
      <c r="FYV220" s="348"/>
      <c r="FYW220" s="348"/>
      <c r="FYX220" s="348"/>
      <c r="FYY220" s="348"/>
      <c r="FYZ220" s="348"/>
      <c r="FZA220" s="348"/>
      <c r="FZB220" s="348"/>
      <c r="FZC220" s="348"/>
      <c r="FZD220" s="348"/>
      <c r="FZE220" s="348"/>
      <c r="FZF220" s="348"/>
      <c r="FZG220" s="348"/>
      <c r="FZH220" s="348"/>
      <c r="FZI220" s="348"/>
      <c r="FZJ220" s="348"/>
      <c r="FZK220" s="348"/>
      <c r="FZL220" s="348"/>
      <c r="FZM220" s="348"/>
      <c r="FZN220" s="348"/>
      <c r="FZO220" s="348"/>
      <c r="FZP220" s="348"/>
      <c r="FZQ220" s="348"/>
      <c r="FZR220" s="348"/>
      <c r="FZS220" s="348"/>
      <c r="FZT220" s="348"/>
      <c r="FZU220" s="348"/>
      <c r="FZV220" s="348"/>
      <c r="FZW220" s="348"/>
      <c r="FZX220" s="348"/>
      <c r="FZY220" s="348"/>
      <c r="FZZ220" s="348"/>
      <c r="GAA220" s="348"/>
      <c r="GAB220" s="348"/>
      <c r="GAC220" s="348"/>
      <c r="GAD220" s="348"/>
      <c r="GAE220" s="348"/>
      <c r="GAF220" s="348"/>
      <c r="GAG220" s="348"/>
      <c r="GAH220" s="348"/>
      <c r="GAI220" s="348"/>
      <c r="GAJ220" s="348"/>
      <c r="GAK220" s="348"/>
      <c r="GAL220" s="348"/>
      <c r="GAM220" s="348"/>
      <c r="GAN220" s="348"/>
      <c r="GAO220" s="348"/>
      <c r="GAP220" s="348"/>
      <c r="GAQ220" s="348"/>
      <c r="GAR220" s="348"/>
      <c r="GAS220" s="348"/>
      <c r="GAT220" s="348"/>
      <c r="GAU220" s="348"/>
      <c r="GAV220" s="348"/>
      <c r="GAW220" s="348"/>
      <c r="GAX220" s="348"/>
      <c r="GAY220" s="348"/>
      <c r="GAZ220" s="348"/>
      <c r="GBA220" s="348"/>
      <c r="GBB220" s="348"/>
      <c r="GBC220" s="348"/>
      <c r="GBD220" s="348"/>
      <c r="GBE220" s="348"/>
      <c r="GBF220" s="348"/>
      <c r="GBG220" s="348"/>
      <c r="GBH220" s="348"/>
      <c r="GBI220" s="348"/>
      <c r="GBJ220" s="348"/>
      <c r="GBK220" s="348"/>
      <c r="GBL220" s="348"/>
      <c r="GBM220" s="348"/>
      <c r="GBN220" s="348"/>
      <c r="GBO220" s="348"/>
      <c r="GBP220" s="348"/>
      <c r="GBQ220" s="348"/>
      <c r="GBR220" s="348"/>
      <c r="GBS220" s="348"/>
      <c r="GBT220" s="348"/>
      <c r="GBU220" s="348"/>
      <c r="GBV220" s="348"/>
      <c r="GBW220" s="348"/>
      <c r="GBX220" s="348"/>
      <c r="GBY220" s="348"/>
      <c r="GBZ220" s="348"/>
      <c r="GCA220" s="348"/>
      <c r="GCB220" s="348"/>
      <c r="GCC220" s="348"/>
      <c r="GCD220" s="348"/>
      <c r="GCE220" s="348"/>
      <c r="GCF220" s="348"/>
      <c r="GCG220" s="348"/>
      <c r="GCH220" s="348"/>
      <c r="GCI220" s="348"/>
      <c r="GCJ220" s="348"/>
      <c r="GCK220" s="348"/>
      <c r="GCL220" s="348"/>
      <c r="GCM220" s="348"/>
      <c r="GCN220" s="348"/>
      <c r="GCO220" s="348"/>
      <c r="GCP220" s="348"/>
      <c r="GCQ220" s="348"/>
      <c r="GCR220" s="348"/>
      <c r="GCS220" s="348"/>
      <c r="GCT220" s="348"/>
      <c r="GCU220" s="348"/>
      <c r="GCV220" s="348"/>
      <c r="GCW220" s="348"/>
      <c r="GCX220" s="348"/>
      <c r="GCY220" s="348"/>
      <c r="GCZ220" s="348"/>
      <c r="GDA220" s="348"/>
      <c r="GDB220" s="348"/>
      <c r="GDC220" s="348"/>
      <c r="GDD220" s="348"/>
      <c r="GDE220" s="348"/>
      <c r="GDF220" s="348"/>
      <c r="GDG220" s="348"/>
      <c r="GDH220" s="348"/>
      <c r="GDI220" s="348"/>
      <c r="GDJ220" s="348"/>
      <c r="GDK220" s="348"/>
      <c r="GDL220" s="348"/>
      <c r="GDM220" s="348"/>
      <c r="GDN220" s="348"/>
      <c r="GDO220" s="348"/>
      <c r="GDP220" s="348"/>
      <c r="GDQ220" s="348"/>
      <c r="GDR220" s="348"/>
      <c r="GDS220" s="348"/>
      <c r="GDT220" s="348"/>
      <c r="GDU220" s="348"/>
      <c r="GDV220" s="348"/>
      <c r="GDW220" s="348"/>
      <c r="GDX220" s="348"/>
      <c r="GDY220" s="348"/>
      <c r="GDZ220" s="348"/>
      <c r="GEA220" s="348"/>
      <c r="GEB220" s="348"/>
      <c r="GEC220" s="348"/>
      <c r="GED220" s="348"/>
      <c r="GEE220" s="348"/>
      <c r="GEF220" s="348"/>
      <c r="GEG220" s="348"/>
      <c r="GEH220" s="348"/>
      <c r="GEI220" s="348"/>
      <c r="GEJ220" s="348"/>
      <c r="GEK220" s="348"/>
      <c r="GEL220" s="348"/>
      <c r="GEM220" s="348"/>
      <c r="GEN220" s="348"/>
      <c r="GEO220" s="348"/>
      <c r="GEP220" s="348"/>
      <c r="GEQ220" s="348"/>
      <c r="GER220" s="348"/>
      <c r="GES220" s="348"/>
      <c r="GET220" s="348"/>
      <c r="GEU220" s="348"/>
      <c r="GEV220" s="348"/>
      <c r="GEW220" s="348"/>
      <c r="GEX220" s="348"/>
      <c r="GEY220" s="348"/>
      <c r="GEZ220" s="348"/>
      <c r="GFA220" s="348"/>
      <c r="GFB220" s="348"/>
      <c r="GFC220" s="348"/>
      <c r="GFD220" s="348"/>
      <c r="GFE220" s="348"/>
      <c r="GFF220" s="348"/>
      <c r="GFG220" s="348"/>
      <c r="GFH220" s="348"/>
      <c r="GFI220" s="348"/>
      <c r="GFJ220" s="348"/>
      <c r="GFK220" s="348"/>
      <c r="GFL220" s="348"/>
      <c r="GFM220" s="348"/>
      <c r="GFN220" s="348"/>
      <c r="GFO220" s="348"/>
      <c r="GFP220" s="348"/>
      <c r="GFQ220" s="348"/>
      <c r="GFR220" s="348"/>
      <c r="GFS220" s="348"/>
      <c r="GFT220" s="348"/>
      <c r="GFU220" s="348"/>
      <c r="GFV220" s="348"/>
      <c r="GFW220" s="348"/>
      <c r="GFX220" s="348"/>
      <c r="GFY220" s="348"/>
      <c r="GFZ220" s="348"/>
      <c r="GGA220" s="348"/>
      <c r="GGB220" s="348"/>
      <c r="GGC220" s="348"/>
      <c r="GGD220" s="348"/>
      <c r="GGE220" s="348"/>
      <c r="GGF220" s="348"/>
      <c r="GGG220" s="348"/>
      <c r="GGH220" s="348"/>
      <c r="GGI220" s="348"/>
      <c r="GGJ220" s="348"/>
      <c r="GGK220" s="348"/>
      <c r="GGL220" s="348"/>
      <c r="GGM220" s="348"/>
      <c r="GGN220" s="348"/>
      <c r="GGO220" s="348"/>
      <c r="GGP220" s="348"/>
      <c r="GGQ220" s="348"/>
      <c r="GGR220" s="348"/>
      <c r="GGS220" s="348"/>
      <c r="GGT220" s="348"/>
      <c r="GGU220" s="348"/>
      <c r="GGV220" s="348"/>
      <c r="GGW220" s="348"/>
      <c r="GGX220" s="348"/>
      <c r="GGY220" s="348"/>
      <c r="GGZ220" s="348"/>
      <c r="GHA220" s="348"/>
      <c r="GHB220" s="348"/>
      <c r="GHC220" s="348"/>
      <c r="GHD220" s="348"/>
      <c r="GHE220" s="348"/>
      <c r="GHF220" s="348"/>
      <c r="GHG220" s="348"/>
      <c r="GHH220" s="348"/>
      <c r="GHI220" s="348"/>
      <c r="GHJ220" s="348"/>
      <c r="GHK220" s="348"/>
      <c r="GHL220" s="348"/>
      <c r="GHM220" s="348"/>
      <c r="GHN220" s="348"/>
      <c r="GHO220" s="348"/>
      <c r="GHP220" s="348"/>
      <c r="GHQ220" s="348"/>
      <c r="GHR220" s="348"/>
      <c r="GHS220" s="348"/>
      <c r="GHT220" s="348"/>
      <c r="GHU220" s="348"/>
      <c r="GHV220" s="348"/>
      <c r="GHW220" s="348"/>
      <c r="GHX220" s="348"/>
      <c r="GHY220" s="348"/>
      <c r="GHZ220" s="348"/>
      <c r="GIA220" s="348"/>
      <c r="GIB220" s="348"/>
      <c r="GIC220" s="348"/>
      <c r="GID220" s="348"/>
      <c r="GIE220" s="348"/>
      <c r="GIF220" s="348"/>
      <c r="GIG220" s="348"/>
      <c r="GIH220" s="348"/>
      <c r="GII220" s="348"/>
      <c r="GIJ220" s="348"/>
      <c r="GIK220" s="348"/>
      <c r="GIL220" s="348"/>
      <c r="GIM220" s="348"/>
      <c r="GIN220" s="348"/>
      <c r="GIO220" s="348"/>
      <c r="GIP220" s="348"/>
      <c r="GIQ220" s="348"/>
      <c r="GIR220" s="348"/>
      <c r="GIS220" s="348"/>
      <c r="GIT220" s="348"/>
      <c r="GIU220" s="348"/>
      <c r="GIV220" s="348"/>
      <c r="GIW220" s="348"/>
      <c r="GIX220" s="348"/>
      <c r="GIY220" s="348"/>
      <c r="GIZ220" s="348"/>
      <c r="GJA220" s="348"/>
      <c r="GJB220" s="348"/>
      <c r="GJC220" s="348"/>
      <c r="GJD220" s="348"/>
      <c r="GJE220" s="348"/>
      <c r="GJF220" s="348"/>
      <c r="GJG220" s="348"/>
      <c r="GJH220" s="348"/>
      <c r="GJI220" s="348"/>
      <c r="GJJ220" s="348"/>
      <c r="GJK220" s="348"/>
      <c r="GJL220" s="348"/>
      <c r="GJM220" s="348"/>
      <c r="GJN220" s="348"/>
      <c r="GJO220" s="348"/>
      <c r="GJP220" s="348"/>
      <c r="GJQ220" s="348"/>
      <c r="GJR220" s="348"/>
      <c r="GJS220" s="348"/>
      <c r="GJT220" s="348"/>
      <c r="GJU220" s="348"/>
      <c r="GJV220" s="348"/>
      <c r="GJW220" s="348"/>
      <c r="GJX220" s="348"/>
      <c r="GJY220" s="348"/>
      <c r="GJZ220" s="348"/>
      <c r="GKA220" s="348"/>
      <c r="GKB220" s="348"/>
      <c r="GKC220" s="348"/>
      <c r="GKD220" s="348"/>
      <c r="GKE220" s="348"/>
      <c r="GKF220" s="348"/>
      <c r="GKG220" s="348"/>
      <c r="GKH220" s="348"/>
      <c r="GKI220" s="348"/>
      <c r="GKJ220" s="348"/>
      <c r="GKK220" s="348"/>
      <c r="GKL220" s="348"/>
      <c r="GKM220" s="348"/>
      <c r="GKN220" s="348"/>
      <c r="GKO220" s="348"/>
      <c r="GKP220" s="348"/>
      <c r="GKQ220" s="348"/>
      <c r="GKR220" s="348"/>
      <c r="GKS220" s="348"/>
      <c r="GKT220" s="348"/>
      <c r="GKU220" s="348"/>
      <c r="GKV220" s="348"/>
      <c r="GKW220" s="348"/>
      <c r="GKX220" s="348"/>
      <c r="GKY220" s="348"/>
      <c r="GKZ220" s="348"/>
      <c r="GLA220" s="348"/>
      <c r="GLB220" s="348"/>
      <c r="GLC220" s="348"/>
      <c r="GLD220" s="348"/>
      <c r="GLE220" s="348"/>
      <c r="GLF220" s="348"/>
      <c r="GLG220" s="348"/>
      <c r="GLH220" s="348"/>
      <c r="GLI220" s="348"/>
      <c r="GLJ220" s="348"/>
      <c r="GLK220" s="348"/>
      <c r="GLL220" s="348"/>
      <c r="GLM220" s="348"/>
      <c r="GLN220" s="348"/>
      <c r="GLO220" s="348"/>
      <c r="GLP220" s="348"/>
      <c r="GLQ220" s="348"/>
      <c r="GLR220" s="348"/>
      <c r="GLS220" s="348"/>
      <c r="GLT220" s="348"/>
      <c r="GLU220" s="348"/>
      <c r="GLV220" s="348"/>
      <c r="GLW220" s="348"/>
      <c r="GLX220" s="348"/>
      <c r="GLY220" s="348"/>
      <c r="GLZ220" s="348"/>
      <c r="GMA220" s="348"/>
      <c r="GMB220" s="348"/>
      <c r="GMC220" s="348"/>
      <c r="GMD220" s="348"/>
      <c r="GME220" s="348"/>
      <c r="GMF220" s="348"/>
      <c r="GMG220" s="348"/>
      <c r="GMH220" s="348"/>
      <c r="GMI220" s="348"/>
      <c r="GMJ220" s="348"/>
      <c r="GMK220" s="348"/>
      <c r="GML220" s="348"/>
      <c r="GMM220" s="348"/>
      <c r="GMN220" s="348"/>
      <c r="GMO220" s="348"/>
      <c r="GMP220" s="348"/>
      <c r="GMQ220" s="348"/>
      <c r="GMR220" s="348"/>
      <c r="GMS220" s="348"/>
      <c r="GMT220" s="348"/>
      <c r="GMU220" s="348"/>
      <c r="GMV220" s="348"/>
      <c r="GMW220" s="348"/>
      <c r="GMX220" s="348"/>
      <c r="GMY220" s="348"/>
      <c r="GMZ220" s="348"/>
      <c r="GNA220" s="348"/>
      <c r="GNB220" s="348"/>
      <c r="GNC220" s="348"/>
      <c r="GND220" s="348"/>
      <c r="GNE220" s="348"/>
      <c r="GNF220" s="348"/>
      <c r="GNG220" s="348"/>
      <c r="GNH220" s="348"/>
      <c r="GNI220" s="348"/>
      <c r="GNJ220" s="348"/>
      <c r="GNK220" s="348"/>
      <c r="GNL220" s="348"/>
      <c r="GNM220" s="348"/>
      <c r="GNN220" s="348"/>
      <c r="GNO220" s="348"/>
      <c r="GNP220" s="348"/>
      <c r="GNQ220" s="348"/>
      <c r="GNR220" s="348"/>
      <c r="GNS220" s="348"/>
      <c r="GNT220" s="348"/>
      <c r="GNU220" s="348"/>
      <c r="GNV220" s="348"/>
      <c r="GNW220" s="348"/>
      <c r="GNX220" s="348"/>
      <c r="GNY220" s="348"/>
      <c r="GNZ220" s="348"/>
      <c r="GOA220" s="348"/>
      <c r="GOB220" s="348"/>
      <c r="GOC220" s="348"/>
      <c r="GOD220" s="348"/>
      <c r="GOE220" s="348"/>
      <c r="GOF220" s="348"/>
      <c r="GOG220" s="348"/>
      <c r="GOH220" s="348"/>
      <c r="GOI220" s="348"/>
      <c r="GOJ220" s="348"/>
      <c r="GOK220" s="348"/>
      <c r="GOL220" s="348"/>
      <c r="GOM220" s="348"/>
      <c r="GON220" s="348"/>
      <c r="GOO220" s="348"/>
      <c r="GOP220" s="348"/>
      <c r="GOQ220" s="348"/>
      <c r="GOR220" s="348"/>
      <c r="GOS220" s="348"/>
      <c r="GOT220" s="348"/>
      <c r="GOU220" s="348"/>
      <c r="GOV220" s="348"/>
      <c r="GOW220" s="348"/>
      <c r="GOX220" s="348"/>
      <c r="GOY220" s="348"/>
      <c r="GOZ220" s="348"/>
      <c r="GPA220" s="348"/>
      <c r="GPB220" s="348"/>
      <c r="GPC220" s="348"/>
      <c r="GPD220" s="348"/>
      <c r="GPE220" s="348"/>
      <c r="GPF220" s="348"/>
      <c r="GPG220" s="348"/>
      <c r="GPH220" s="348"/>
      <c r="GPI220" s="348"/>
      <c r="GPJ220" s="348"/>
      <c r="GPK220" s="348"/>
      <c r="GPL220" s="348"/>
      <c r="GPM220" s="348"/>
      <c r="GPN220" s="348"/>
      <c r="GPO220" s="348"/>
      <c r="GPP220" s="348"/>
      <c r="GPQ220" s="348"/>
      <c r="GPR220" s="348"/>
      <c r="GPS220" s="348"/>
      <c r="GPT220" s="348"/>
      <c r="GPU220" s="348"/>
      <c r="GPV220" s="348"/>
      <c r="GPW220" s="348"/>
      <c r="GPX220" s="348"/>
      <c r="GPY220" s="348"/>
      <c r="GPZ220" s="348"/>
      <c r="GQA220" s="348"/>
      <c r="GQB220" s="348"/>
      <c r="GQC220" s="348"/>
      <c r="GQD220" s="348"/>
      <c r="GQE220" s="348"/>
      <c r="GQF220" s="348"/>
      <c r="GQG220" s="348"/>
      <c r="GQH220" s="348"/>
      <c r="GQI220" s="348"/>
      <c r="GQJ220" s="348"/>
      <c r="GQK220" s="348"/>
      <c r="GQL220" s="348"/>
      <c r="GQM220" s="348"/>
      <c r="GQN220" s="348"/>
      <c r="GQO220" s="348"/>
      <c r="GQP220" s="348"/>
      <c r="GQQ220" s="348"/>
      <c r="GQR220" s="348"/>
      <c r="GQS220" s="348"/>
      <c r="GQT220" s="348"/>
      <c r="GQU220" s="348"/>
      <c r="GQV220" s="348"/>
      <c r="GQW220" s="348"/>
      <c r="GQX220" s="348"/>
      <c r="GQY220" s="348"/>
      <c r="GQZ220" s="348"/>
      <c r="GRA220" s="348"/>
      <c r="GRB220" s="348"/>
      <c r="GRC220" s="348"/>
      <c r="GRD220" s="348"/>
      <c r="GRE220" s="348"/>
      <c r="GRF220" s="348"/>
      <c r="GRG220" s="348"/>
      <c r="GRH220" s="348"/>
      <c r="GRI220" s="348"/>
      <c r="GRJ220" s="348"/>
      <c r="GRK220" s="348"/>
      <c r="GRL220" s="348"/>
      <c r="GRM220" s="348"/>
      <c r="GRN220" s="348"/>
      <c r="GRO220" s="348"/>
      <c r="GRP220" s="348"/>
      <c r="GRQ220" s="348"/>
      <c r="GRR220" s="348"/>
      <c r="GRS220" s="348"/>
      <c r="GRT220" s="348"/>
      <c r="GRU220" s="348"/>
      <c r="GRV220" s="348"/>
      <c r="GRW220" s="348"/>
      <c r="GRX220" s="348"/>
      <c r="GRY220" s="348"/>
      <c r="GRZ220" s="348"/>
      <c r="GSA220" s="348"/>
      <c r="GSB220" s="348"/>
      <c r="GSC220" s="348"/>
      <c r="GSD220" s="348"/>
      <c r="GSE220" s="348"/>
      <c r="GSF220" s="348"/>
      <c r="GSG220" s="348"/>
      <c r="GSH220" s="348"/>
      <c r="GSI220" s="348"/>
      <c r="GSJ220" s="348"/>
      <c r="GSK220" s="348"/>
      <c r="GSL220" s="348"/>
      <c r="GSM220" s="348"/>
      <c r="GSN220" s="348"/>
      <c r="GSO220" s="348"/>
      <c r="GSP220" s="348"/>
      <c r="GSQ220" s="348"/>
      <c r="GSR220" s="348"/>
      <c r="GSS220" s="348"/>
      <c r="GST220" s="348"/>
      <c r="GSU220" s="348"/>
      <c r="GSV220" s="348"/>
      <c r="GSW220" s="348"/>
      <c r="GSX220" s="348"/>
      <c r="GSY220" s="348"/>
      <c r="GSZ220" s="348"/>
      <c r="GTA220" s="348"/>
      <c r="GTB220" s="348"/>
      <c r="GTC220" s="348"/>
      <c r="GTD220" s="348"/>
      <c r="GTE220" s="348"/>
      <c r="GTF220" s="348"/>
      <c r="GTG220" s="348"/>
      <c r="GTH220" s="348"/>
      <c r="GTI220" s="348"/>
      <c r="GTJ220" s="348"/>
      <c r="GTK220" s="348"/>
      <c r="GTL220" s="348"/>
      <c r="GTM220" s="348"/>
      <c r="GTN220" s="348"/>
      <c r="GTO220" s="348"/>
      <c r="GTP220" s="348"/>
      <c r="GTQ220" s="348"/>
      <c r="GTR220" s="348"/>
      <c r="GTS220" s="348"/>
      <c r="GTT220" s="348"/>
      <c r="GTU220" s="348"/>
      <c r="GTV220" s="348"/>
      <c r="GTW220" s="348"/>
      <c r="GTX220" s="348"/>
      <c r="GTY220" s="348"/>
      <c r="GTZ220" s="348"/>
      <c r="GUA220" s="348"/>
      <c r="GUB220" s="348"/>
      <c r="GUC220" s="348"/>
      <c r="GUD220" s="348"/>
      <c r="GUE220" s="348"/>
      <c r="GUF220" s="348"/>
      <c r="GUG220" s="348"/>
      <c r="GUH220" s="348"/>
      <c r="GUI220" s="348"/>
      <c r="GUJ220" s="348"/>
      <c r="GUK220" s="348"/>
      <c r="GUL220" s="348"/>
      <c r="GUM220" s="348"/>
      <c r="GUN220" s="348"/>
      <c r="GUO220" s="348"/>
      <c r="GUP220" s="348"/>
      <c r="GUQ220" s="348"/>
      <c r="GUR220" s="348"/>
      <c r="GUS220" s="348"/>
      <c r="GUT220" s="348"/>
      <c r="GUU220" s="348"/>
      <c r="GUV220" s="348"/>
      <c r="GUW220" s="348"/>
      <c r="GUX220" s="348"/>
      <c r="GUY220" s="348"/>
      <c r="GUZ220" s="348"/>
      <c r="GVA220" s="348"/>
      <c r="GVB220" s="348"/>
      <c r="GVC220" s="348"/>
      <c r="GVD220" s="348"/>
      <c r="GVE220" s="348"/>
      <c r="GVF220" s="348"/>
      <c r="GVG220" s="348"/>
      <c r="GVH220" s="348"/>
      <c r="GVI220" s="348"/>
      <c r="GVJ220" s="348"/>
      <c r="GVK220" s="348"/>
      <c r="GVL220" s="348"/>
      <c r="GVM220" s="348"/>
      <c r="GVN220" s="348"/>
      <c r="GVO220" s="348"/>
      <c r="GVP220" s="348"/>
      <c r="GVQ220" s="348"/>
      <c r="GVR220" s="348"/>
      <c r="GVS220" s="348"/>
      <c r="GVT220" s="348"/>
      <c r="GVU220" s="348"/>
      <c r="GVV220" s="348"/>
      <c r="GVW220" s="348"/>
      <c r="GVX220" s="348"/>
      <c r="GVY220" s="348"/>
      <c r="GVZ220" s="348"/>
      <c r="GWA220" s="348"/>
      <c r="GWB220" s="348"/>
      <c r="GWC220" s="348"/>
      <c r="GWD220" s="348"/>
      <c r="GWE220" s="348"/>
      <c r="GWF220" s="348"/>
      <c r="GWG220" s="348"/>
      <c r="GWH220" s="348"/>
      <c r="GWI220" s="348"/>
      <c r="GWJ220" s="348"/>
      <c r="GWK220" s="348"/>
      <c r="GWL220" s="348"/>
      <c r="GWM220" s="348"/>
      <c r="GWN220" s="348"/>
      <c r="GWO220" s="348"/>
      <c r="GWP220" s="348"/>
      <c r="GWQ220" s="348"/>
      <c r="GWR220" s="348"/>
      <c r="GWS220" s="348"/>
      <c r="GWT220" s="348"/>
      <c r="GWU220" s="348"/>
      <c r="GWV220" s="348"/>
      <c r="GWW220" s="348"/>
      <c r="GWX220" s="348"/>
      <c r="GWY220" s="348"/>
      <c r="GWZ220" s="348"/>
      <c r="GXA220" s="348"/>
      <c r="GXB220" s="348"/>
      <c r="GXC220" s="348"/>
      <c r="GXD220" s="348"/>
      <c r="GXE220" s="348"/>
      <c r="GXF220" s="348"/>
      <c r="GXG220" s="348"/>
      <c r="GXH220" s="348"/>
      <c r="GXI220" s="348"/>
      <c r="GXJ220" s="348"/>
      <c r="GXK220" s="348"/>
      <c r="GXL220" s="348"/>
      <c r="GXM220" s="348"/>
      <c r="GXN220" s="348"/>
      <c r="GXO220" s="348"/>
      <c r="GXP220" s="348"/>
      <c r="GXQ220" s="348"/>
      <c r="GXR220" s="348"/>
      <c r="GXS220" s="348"/>
      <c r="GXT220" s="348"/>
      <c r="GXU220" s="348"/>
      <c r="GXV220" s="348"/>
      <c r="GXW220" s="348"/>
      <c r="GXX220" s="348"/>
      <c r="GXY220" s="348"/>
      <c r="GXZ220" s="348"/>
      <c r="GYA220" s="348"/>
      <c r="GYB220" s="348"/>
      <c r="GYC220" s="348"/>
      <c r="GYD220" s="348"/>
      <c r="GYE220" s="348"/>
      <c r="GYF220" s="348"/>
      <c r="GYG220" s="348"/>
      <c r="GYH220" s="348"/>
      <c r="GYI220" s="348"/>
      <c r="GYJ220" s="348"/>
      <c r="GYK220" s="348"/>
      <c r="GYL220" s="348"/>
      <c r="GYM220" s="348"/>
      <c r="GYN220" s="348"/>
      <c r="GYO220" s="348"/>
      <c r="GYP220" s="348"/>
      <c r="GYQ220" s="348"/>
      <c r="GYR220" s="348"/>
      <c r="GYS220" s="348"/>
      <c r="GYT220" s="348"/>
      <c r="GYU220" s="348"/>
      <c r="GYV220" s="348"/>
      <c r="GYW220" s="348"/>
      <c r="GYX220" s="348"/>
      <c r="GYY220" s="348"/>
      <c r="GYZ220" s="348"/>
      <c r="GZA220" s="348"/>
      <c r="GZB220" s="348"/>
      <c r="GZC220" s="348"/>
      <c r="GZD220" s="348"/>
      <c r="GZE220" s="348"/>
      <c r="GZF220" s="348"/>
      <c r="GZG220" s="348"/>
      <c r="GZH220" s="348"/>
      <c r="GZI220" s="348"/>
      <c r="GZJ220" s="348"/>
      <c r="GZK220" s="348"/>
      <c r="GZL220" s="348"/>
      <c r="GZM220" s="348"/>
      <c r="GZN220" s="348"/>
      <c r="GZO220" s="348"/>
      <c r="GZP220" s="348"/>
      <c r="GZQ220" s="348"/>
      <c r="GZR220" s="348"/>
      <c r="GZS220" s="348"/>
      <c r="GZT220" s="348"/>
      <c r="GZU220" s="348"/>
      <c r="GZV220" s="348"/>
      <c r="GZW220" s="348"/>
      <c r="GZX220" s="348"/>
      <c r="GZY220" s="348"/>
      <c r="GZZ220" s="348"/>
      <c r="HAA220" s="348"/>
      <c r="HAB220" s="348"/>
      <c r="HAC220" s="348"/>
      <c r="HAD220" s="348"/>
      <c r="HAE220" s="348"/>
      <c r="HAF220" s="348"/>
      <c r="HAG220" s="348"/>
      <c r="HAH220" s="348"/>
      <c r="HAI220" s="348"/>
      <c r="HAJ220" s="348"/>
      <c r="HAK220" s="348"/>
      <c r="HAL220" s="348"/>
      <c r="HAM220" s="348"/>
      <c r="HAN220" s="348"/>
      <c r="HAO220" s="348"/>
      <c r="HAP220" s="348"/>
      <c r="HAQ220" s="348"/>
      <c r="HAR220" s="348"/>
      <c r="HAS220" s="348"/>
      <c r="HAT220" s="348"/>
      <c r="HAU220" s="348"/>
      <c r="HAV220" s="348"/>
      <c r="HAW220" s="348"/>
      <c r="HAX220" s="348"/>
      <c r="HAY220" s="348"/>
      <c r="HAZ220" s="348"/>
      <c r="HBA220" s="348"/>
      <c r="HBB220" s="348"/>
      <c r="HBC220" s="348"/>
      <c r="HBD220" s="348"/>
      <c r="HBE220" s="348"/>
      <c r="HBF220" s="348"/>
      <c r="HBG220" s="348"/>
      <c r="HBH220" s="348"/>
      <c r="HBI220" s="348"/>
      <c r="HBJ220" s="348"/>
      <c r="HBK220" s="348"/>
      <c r="HBL220" s="348"/>
      <c r="HBM220" s="348"/>
      <c r="HBN220" s="348"/>
      <c r="HBO220" s="348"/>
      <c r="HBP220" s="348"/>
      <c r="HBQ220" s="348"/>
      <c r="HBR220" s="348"/>
      <c r="HBS220" s="348"/>
      <c r="HBT220" s="348"/>
      <c r="HBU220" s="348"/>
      <c r="HBV220" s="348"/>
      <c r="HBW220" s="348"/>
      <c r="HBX220" s="348"/>
      <c r="HBY220" s="348"/>
      <c r="HBZ220" s="348"/>
      <c r="HCA220" s="348"/>
      <c r="HCB220" s="348"/>
      <c r="HCC220" s="348"/>
      <c r="HCD220" s="348"/>
      <c r="HCE220" s="348"/>
      <c r="HCF220" s="348"/>
      <c r="HCG220" s="348"/>
      <c r="HCH220" s="348"/>
      <c r="HCI220" s="348"/>
      <c r="HCJ220" s="348"/>
      <c r="HCK220" s="348"/>
      <c r="HCL220" s="348"/>
      <c r="HCM220" s="348"/>
      <c r="HCN220" s="348"/>
      <c r="HCO220" s="348"/>
      <c r="HCP220" s="348"/>
      <c r="HCQ220" s="348"/>
      <c r="HCR220" s="348"/>
      <c r="HCS220" s="348"/>
      <c r="HCT220" s="348"/>
      <c r="HCU220" s="348"/>
      <c r="HCV220" s="348"/>
      <c r="HCW220" s="348"/>
      <c r="HCX220" s="348"/>
      <c r="HCY220" s="348"/>
      <c r="HCZ220" s="348"/>
      <c r="HDA220" s="348"/>
      <c r="HDB220" s="348"/>
      <c r="HDC220" s="348"/>
      <c r="HDD220" s="348"/>
      <c r="HDE220" s="348"/>
      <c r="HDF220" s="348"/>
      <c r="HDG220" s="348"/>
      <c r="HDH220" s="348"/>
      <c r="HDI220" s="348"/>
      <c r="HDJ220" s="348"/>
      <c r="HDK220" s="348"/>
      <c r="HDL220" s="348"/>
      <c r="HDM220" s="348"/>
      <c r="HDN220" s="348"/>
      <c r="HDO220" s="348"/>
      <c r="HDP220" s="348"/>
      <c r="HDQ220" s="348"/>
      <c r="HDR220" s="348"/>
      <c r="HDS220" s="348"/>
      <c r="HDT220" s="348"/>
      <c r="HDU220" s="348"/>
      <c r="HDV220" s="348"/>
      <c r="HDW220" s="348"/>
      <c r="HDX220" s="348"/>
      <c r="HDY220" s="348"/>
      <c r="HDZ220" s="348"/>
      <c r="HEA220" s="348"/>
      <c r="HEB220" s="348"/>
      <c r="HEC220" s="348"/>
      <c r="HED220" s="348"/>
      <c r="HEE220" s="348"/>
      <c r="HEF220" s="348"/>
      <c r="HEG220" s="348"/>
      <c r="HEH220" s="348"/>
      <c r="HEI220" s="348"/>
      <c r="HEJ220" s="348"/>
      <c r="HEK220" s="348"/>
      <c r="HEL220" s="348"/>
      <c r="HEM220" s="348"/>
      <c r="HEN220" s="348"/>
      <c r="HEO220" s="348"/>
      <c r="HEP220" s="348"/>
      <c r="HEQ220" s="348"/>
      <c r="HER220" s="348"/>
      <c r="HES220" s="348"/>
      <c r="HET220" s="348"/>
      <c r="HEU220" s="348"/>
      <c r="HEV220" s="348"/>
      <c r="HEW220" s="348"/>
      <c r="HEX220" s="348"/>
      <c r="HEY220" s="348"/>
      <c r="HEZ220" s="348"/>
      <c r="HFA220" s="348"/>
      <c r="HFB220" s="348"/>
      <c r="HFC220" s="348"/>
      <c r="HFD220" s="348"/>
      <c r="HFE220" s="348"/>
      <c r="HFF220" s="348"/>
      <c r="HFG220" s="348"/>
      <c r="HFH220" s="348"/>
      <c r="HFI220" s="348"/>
      <c r="HFJ220" s="348"/>
      <c r="HFK220" s="348"/>
      <c r="HFL220" s="348"/>
      <c r="HFM220" s="348"/>
      <c r="HFN220" s="348"/>
      <c r="HFO220" s="348"/>
      <c r="HFP220" s="348"/>
      <c r="HFQ220" s="348"/>
      <c r="HFR220" s="348"/>
      <c r="HFS220" s="348"/>
      <c r="HFT220" s="348"/>
      <c r="HFU220" s="348"/>
      <c r="HFV220" s="348"/>
      <c r="HFW220" s="348"/>
      <c r="HFX220" s="348"/>
      <c r="HFY220" s="348"/>
      <c r="HFZ220" s="348"/>
      <c r="HGA220" s="348"/>
      <c r="HGB220" s="348"/>
      <c r="HGC220" s="348"/>
      <c r="HGD220" s="348"/>
      <c r="HGE220" s="348"/>
      <c r="HGF220" s="348"/>
      <c r="HGG220" s="348"/>
      <c r="HGH220" s="348"/>
      <c r="HGI220" s="348"/>
      <c r="HGJ220" s="348"/>
      <c r="HGK220" s="348"/>
      <c r="HGL220" s="348"/>
      <c r="HGM220" s="348"/>
      <c r="HGN220" s="348"/>
      <c r="HGO220" s="348"/>
      <c r="HGP220" s="348"/>
      <c r="HGQ220" s="348"/>
      <c r="HGR220" s="348"/>
      <c r="HGS220" s="348"/>
      <c r="HGT220" s="348"/>
      <c r="HGU220" s="348"/>
      <c r="HGV220" s="348"/>
      <c r="HGW220" s="348"/>
      <c r="HGX220" s="348"/>
      <c r="HGY220" s="348"/>
      <c r="HGZ220" s="348"/>
      <c r="HHA220" s="348"/>
      <c r="HHB220" s="348"/>
      <c r="HHC220" s="348"/>
      <c r="HHD220" s="348"/>
      <c r="HHE220" s="348"/>
      <c r="HHF220" s="348"/>
      <c r="HHG220" s="348"/>
      <c r="HHH220" s="348"/>
      <c r="HHI220" s="348"/>
      <c r="HHJ220" s="348"/>
      <c r="HHK220" s="348"/>
      <c r="HHL220" s="348"/>
      <c r="HHM220" s="348"/>
      <c r="HHN220" s="348"/>
      <c r="HHO220" s="348"/>
      <c r="HHP220" s="348"/>
      <c r="HHQ220" s="348"/>
      <c r="HHR220" s="348"/>
      <c r="HHS220" s="348"/>
      <c r="HHT220" s="348"/>
      <c r="HHU220" s="348"/>
      <c r="HHV220" s="348"/>
      <c r="HHW220" s="348"/>
      <c r="HHX220" s="348"/>
      <c r="HHY220" s="348"/>
      <c r="HHZ220" s="348"/>
      <c r="HIA220" s="348"/>
      <c r="HIB220" s="348"/>
      <c r="HIC220" s="348"/>
      <c r="HID220" s="348"/>
      <c r="HIE220" s="348"/>
      <c r="HIF220" s="348"/>
      <c r="HIG220" s="348"/>
      <c r="HIH220" s="348"/>
      <c r="HII220" s="348"/>
      <c r="HIJ220" s="348"/>
      <c r="HIK220" s="348"/>
      <c r="HIL220" s="348"/>
      <c r="HIM220" s="348"/>
      <c r="HIN220" s="348"/>
      <c r="HIO220" s="348"/>
      <c r="HIP220" s="348"/>
      <c r="HIQ220" s="348"/>
      <c r="HIR220" s="348"/>
      <c r="HIS220" s="348"/>
      <c r="HIT220" s="348"/>
      <c r="HIU220" s="348"/>
      <c r="HIV220" s="348"/>
      <c r="HIW220" s="348"/>
      <c r="HIX220" s="348"/>
      <c r="HIY220" s="348"/>
      <c r="HIZ220" s="348"/>
      <c r="HJA220" s="348"/>
      <c r="HJB220" s="348"/>
      <c r="HJC220" s="348"/>
      <c r="HJD220" s="348"/>
      <c r="HJE220" s="348"/>
      <c r="HJF220" s="348"/>
      <c r="HJG220" s="348"/>
      <c r="HJH220" s="348"/>
      <c r="HJI220" s="348"/>
      <c r="HJJ220" s="348"/>
      <c r="HJK220" s="348"/>
      <c r="HJL220" s="348"/>
      <c r="HJM220" s="348"/>
      <c r="HJN220" s="348"/>
      <c r="HJO220" s="348"/>
      <c r="HJP220" s="348"/>
      <c r="HJQ220" s="348"/>
      <c r="HJR220" s="348"/>
      <c r="HJS220" s="348"/>
      <c r="HJT220" s="348"/>
      <c r="HJU220" s="348"/>
      <c r="HJV220" s="348"/>
      <c r="HJW220" s="348"/>
      <c r="HJX220" s="348"/>
      <c r="HJY220" s="348"/>
      <c r="HJZ220" s="348"/>
      <c r="HKA220" s="348"/>
      <c r="HKB220" s="348"/>
      <c r="HKC220" s="348"/>
      <c r="HKD220" s="348"/>
      <c r="HKE220" s="348"/>
      <c r="HKF220" s="348"/>
      <c r="HKG220" s="348"/>
      <c r="HKH220" s="348"/>
      <c r="HKI220" s="348"/>
      <c r="HKJ220" s="348"/>
      <c r="HKK220" s="348"/>
      <c r="HKL220" s="348"/>
      <c r="HKM220" s="348"/>
      <c r="HKN220" s="348"/>
      <c r="HKO220" s="348"/>
      <c r="HKP220" s="348"/>
      <c r="HKQ220" s="348"/>
      <c r="HKR220" s="348"/>
      <c r="HKS220" s="348"/>
      <c r="HKT220" s="348"/>
      <c r="HKU220" s="348"/>
      <c r="HKV220" s="348"/>
      <c r="HKW220" s="348"/>
      <c r="HKX220" s="348"/>
      <c r="HKY220" s="348"/>
      <c r="HKZ220" s="348"/>
      <c r="HLA220" s="348"/>
      <c r="HLB220" s="348"/>
      <c r="HLC220" s="348"/>
      <c r="HLD220" s="348"/>
      <c r="HLE220" s="348"/>
      <c r="HLF220" s="348"/>
      <c r="HLG220" s="348"/>
      <c r="HLH220" s="348"/>
      <c r="HLI220" s="348"/>
      <c r="HLJ220" s="348"/>
      <c r="HLK220" s="348"/>
      <c r="HLL220" s="348"/>
      <c r="HLM220" s="348"/>
      <c r="HLN220" s="348"/>
      <c r="HLO220" s="348"/>
      <c r="HLP220" s="348"/>
      <c r="HLQ220" s="348"/>
      <c r="HLR220" s="348"/>
      <c r="HLS220" s="348"/>
      <c r="HLT220" s="348"/>
      <c r="HLU220" s="348"/>
      <c r="HLV220" s="348"/>
      <c r="HLW220" s="348"/>
      <c r="HLX220" s="348"/>
      <c r="HLY220" s="348"/>
      <c r="HLZ220" s="348"/>
      <c r="HMA220" s="348"/>
      <c r="HMB220" s="348"/>
      <c r="HMC220" s="348"/>
      <c r="HMD220" s="348"/>
      <c r="HME220" s="348"/>
      <c r="HMF220" s="348"/>
      <c r="HMG220" s="348"/>
      <c r="HMH220" s="348"/>
      <c r="HMI220" s="348"/>
      <c r="HMJ220" s="348"/>
      <c r="HMK220" s="348"/>
      <c r="HML220" s="348"/>
      <c r="HMM220" s="348"/>
      <c r="HMN220" s="348"/>
      <c r="HMO220" s="348"/>
      <c r="HMP220" s="348"/>
      <c r="HMQ220" s="348"/>
      <c r="HMR220" s="348"/>
      <c r="HMS220" s="348"/>
      <c r="HMT220" s="348"/>
      <c r="HMU220" s="348"/>
      <c r="HMV220" s="348"/>
      <c r="HMW220" s="348"/>
      <c r="HMX220" s="348"/>
      <c r="HMY220" s="348"/>
      <c r="HMZ220" s="348"/>
      <c r="HNA220" s="348"/>
      <c r="HNB220" s="348"/>
      <c r="HNC220" s="348"/>
      <c r="HND220" s="348"/>
      <c r="HNE220" s="348"/>
      <c r="HNF220" s="348"/>
      <c r="HNG220" s="348"/>
      <c r="HNH220" s="348"/>
      <c r="HNI220" s="348"/>
      <c r="HNJ220" s="348"/>
      <c r="HNK220" s="348"/>
      <c r="HNL220" s="348"/>
      <c r="HNM220" s="348"/>
      <c r="HNN220" s="348"/>
      <c r="HNO220" s="348"/>
      <c r="HNP220" s="348"/>
      <c r="HNQ220" s="348"/>
      <c r="HNR220" s="348"/>
      <c r="HNS220" s="348"/>
      <c r="HNT220" s="348"/>
      <c r="HNU220" s="348"/>
      <c r="HNV220" s="348"/>
      <c r="HNW220" s="348"/>
      <c r="HNX220" s="348"/>
      <c r="HNY220" s="348"/>
      <c r="HNZ220" s="348"/>
      <c r="HOA220" s="348"/>
      <c r="HOB220" s="348"/>
      <c r="HOC220" s="348"/>
      <c r="HOD220" s="348"/>
      <c r="HOE220" s="348"/>
      <c r="HOF220" s="348"/>
      <c r="HOG220" s="348"/>
      <c r="HOH220" s="348"/>
      <c r="HOI220" s="348"/>
      <c r="HOJ220" s="348"/>
      <c r="HOK220" s="348"/>
      <c r="HOL220" s="348"/>
      <c r="HOM220" s="348"/>
      <c r="HON220" s="348"/>
      <c r="HOO220" s="348"/>
      <c r="HOP220" s="348"/>
      <c r="HOQ220" s="348"/>
      <c r="HOR220" s="348"/>
      <c r="HOS220" s="348"/>
      <c r="HOT220" s="348"/>
      <c r="HOU220" s="348"/>
      <c r="HOV220" s="348"/>
      <c r="HOW220" s="348"/>
      <c r="HOX220" s="348"/>
      <c r="HOY220" s="348"/>
      <c r="HOZ220" s="348"/>
      <c r="HPA220" s="348"/>
      <c r="HPB220" s="348"/>
      <c r="HPC220" s="348"/>
      <c r="HPD220" s="348"/>
      <c r="HPE220" s="348"/>
      <c r="HPF220" s="348"/>
      <c r="HPG220" s="348"/>
      <c r="HPH220" s="348"/>
      <c r="HPI220" s="348"/>
      <c r="HPJ220" s="348"/>
      <c r="HPK220" s="348"/>
      <c r="HPL220" s="348"/>
      <c r="HPM220" s="348"/>
      <c r="HPN220" s="348"/>
      <c r="HPO220" s="348"/>
      <c r="HPP220" s="348"/>
      <c r="HPQ220" s="348"/>
      <c r="HPR220" s="348"/>
      <c r="HPS220" s="348"/>
      <c r="HPT220" s="348"/>
      <c r="HPU220" s="348"/>
      <c r="HPV220" s="348"/>
      <c r="HPW220" s="348"/>
      <c r="HPX220" s="348"/>
      <c r="HPY220" s="348"/>
      <c r="HPZ220" s="348"/>
      <c r="HQA220" s="348"/>
      <c r="HQB220" s="348"/>
      <c r="HQC220" s="348"/>
      <c r="HQD220" s="348"/>
      <c r="HQE220" s="348"/>
      <c r="HQF220" s="348"/>
      <c r="HQG220" s="348"/>
      <c r="HQH220" s="348"/>
      <c r="HQI220" s="348"/>
      <c r="HQJ220" s="348"/>
      <c r="HQK220" s="348"/>
      <c r="HQL220" s="348"/>
      <c r="HQM220" s="348"/>
      <c r="HQN220" s="348"/>
      <c r="HQO220" s="348"/>
      <c r="HQP220" s="348"/>
      <c r="HQQ220" s="348"/>
      <c r="HQR220" s="348"/>
      <c r="HQS220" s="348"/>
      <c r="HQT220" s="348"/>
      <c r="HQU220" s="348"/>
      <c r="HQV220" s="348"/>
      <c r="HQW220" s="348"/>
      <c r="HQX220" s="348"/>
      <c r="HQY220" s="348"/>
      <c r="HQZ220" s="348"/>
      <c r="HRA220" s="348"/>
      <c r="HRB220" s="348"/>
      <c r="HRC220" s="348"/>
      <c r="HRD220" s="348"/>
      <c r="HRE220" s="348"/>
      <c r="HRF220" s="348"/>
      <c r="HRG220" s="348"/>
      <c r="HRH220" s="348"/>
      <c r="HRI220" s="348"/>
      <c r="HRJ220" s="348"/>
      <c r="HRK220" s="348"/>
      <c r="HRL220" s="348"/>
      <c r="HRM220" s="348"/>
      <c r="HRN220" s="348"/>
      <c r="HRO220" s="348"/>
      <c r="HRP220" s="348"/>
      <c r="HRQ220" s="348"/>
      <c r="HRR220" s="348"/>
      <c r="HRS220" s="348"/>
      <c r="HRT220" s="348"/>
      <c r="HRU220" s="348"/>
      <c r="HRV220" s="348"/>
      <c r="HRW220" s="348"/>
      <c r="HRX220" s="348"/>
      <c r="HRY220" s="348"/>
      <c r="HRZ220" s="348"/>
      <c r="HSA220" s="348"/>
      <c r="HSB220" s="348"/>
      <c r="HSC220" s="348"/>
      <c r="HSD220" s="348"/>
      <c r="HSE220" s="348"/>
      <c r="HSF220" s="348"/>
      <c r="HSG220" s="348"/>
      <c r="HSH220" s="348"/>
      <c r="HSI220" s="348"/>
      <c r="HSJ220" s="348"/>
      <c r="HSK220" s="348"/>
      <c r="HSL220" s="348"/>
      <c r="HSM220" s="348"/>
      <c r="HSN220" s="348"/>
      <c r="HSO220" s="348"/>
      <c r="HSP220" s="348"/>
      <c r="HSQ220" s="348"/>
      <c r="HSR220" s="348"/>
      <c r="HSS220" s="348"/>
      <c r="HST220" s="348"/>
      <c r="HSU220" s="348"/>
      <c r="HSV220" s="348"/>
      <c r="HSW220" s="348"/>
      <c r="HSX220" s="348"/>
      <c r="HSY220" s="348"/>
      <c r="HSZ220" s="348"/>
      <c r="HTA220" s="348"/>
      <c r="HTB220" s="348"/>
      <c r="HTC220" s="348"/>
      <c r="HTD220" s="348"/>
      <c r="HTE220" s="348"/>
      <c r="HTF220" s="348"/>
      <c r="HTG220" s="348"/>
      <c r="HTH220" s="348"/>
      <c r="HTI220" s="348"/>
      <c r="HTJ220" s="348"/>
      <c r="HTK220" s="348"/>
      <c r="HTL220" s="348"/>
      <c r="HTM220" s="348"/>
      <c r="HTN220" s="348"/>
      <c r="HTO220" s="348"/>
      <c r="HTP220" s="348"/>
      <c r="HTQ220" s="348"/>
      <c r="HTR220" s="348"/>
      <c r="HTS220" s="348"/>
      <c r="HTT220" s="348"/>
      <c r="HTU220" s="348"/>
      <c r="HTV220" s="348"/>
      <c r="HTW220" s="348"/>
      <c r="HTX220" s="348"/>
      <c r="HTY220" s="348"/>
      <c r="HTZ220" s="348"/>
      <c r="HUA220" s="348"/>
      <c r="HUB220" s="348"/>
      <c r="HUC220" s="348"/>
      <c r="HUD220" s="348"/>
      <c r="HUE220" s="348"/>
      <c r="HUF220" s="348"/>
      <c r="HUG220" s="348"/>
      <c r="HUH220" s="348"/>
      <c r="HUI220" s="348"/>
      <c r="HUJ220" s="348"/>
      <c r="HUK220" s="348"/>
      <c r="HUL220" s="348"/>
      <c r="HUM220" s="348"/>
      <c r="HUN220" s="348"/>
      <c r="HUO220" s="348"/>
      <c r="HUP220" s="348"/>
      <c r="HUQ220" s="348"/>
      <c r="HUR220" s="348"/>
      <c r="HUS220" s="348"/>
      <c r="HUT220" s="348"/>
      <c r="HUU220" s="348"/>
      <c r="HUV220" s="348"/>
      <c r="HUW220" s="348"/>
      <c r="HUX220" s="348"/>
      <c r="HUY220" s="348"/>
      <c r="HUZ220" s="348"/>
      <c r="HVA220" s="348"/>
      <c r="HVB220" s="348"/>
      <c r="HVC220" s="348"/>
      <c r="HVD220" s="348"/>
      <c r="HVE220" s="348"/>
      <c r="HVF220" s="348"/>
      <c r="HVG220" s="348"/>
      <c r="HVH220" s="348"/>
      <c r="HVI220" s="348"/>
      <c r="HVJ220" s="348"/>
      <c r="HVK220" s="348"/>
      <c r="HVL220" s="348"/>
      <c r="HVM220" s="348"/>
      <c r="HVN220" s="348"/>
      <c r="HVO220" s="348"/>
      <c r="HVP220" s="348"/>
      <c r="HVQ220" s="348"/>
      <c r="HVR220" s="348"/>
      <c r="HVS220" s="348"/>
      <c r="HVT220" s="348"/>
      <c r="HVU220" s="348"/>
      <c r="HVV220" s="348"/>
      <c r="HVW220" s="348"/>
      <c r="HVX220" s="348"/>
      <c r="HVY220" s="348"/>
      <c r="HVZ220" s="348"/>
      <c r="HWA220" s="348"/>
      <c r="HWB220" s="348"/>
      <c r="HWC220" s="348"/>
      <c r="HWD220" s="348"/>
      <c r="HWE220" s="348"/>
      <c r="HWF220" s="348"/>
      <c r="HWG220" s="348"/>
      <c r="HWH220" s="348"/>
      <c r="HWI220" s="348"/>
      <c r="HWJ220" s="348"/>
      <c r="HWK220" s="348"/>
      <c r="HWL220" s="348"/>
      <c r="HWM220" s="348"/>
      <c r="HWN220" s="348"/>
      <c r="HWO220" s="348"/>
      <c r="HWP220" s="348"/>
      <c r="HWQ220" s="348"/>
      <c r="HWR220" s="348"/>
      <c r="HWS220" s="348"/>
      <c r="HWT220" s="348"/>
      <c r="HWU220" s="348"/>
      <c r="HWV220" s="348"/>
      <c r="HWW220" s="348"/>
      <c r="HWX220" s="348"/>
      <c r="HWY220" s="348"/>
      <c r="HWZ220" s="348"/>
      <c r="HXA220" s="348"/>
      <c r="HXB220" s="348"/>
      <c r="HXC220" s="348"/>
      <c r="HXD220" s="348"/>
      <c r="HXE220" s="348"/>
      <c r="HXF220" s="348"/>
      <c r="HXG220" s="348"/>
      <c r="HXH220" s="348"/>
      <c r="HXI220" s="348"/>
      <c r="HXJ220" s="348"/>
      <c r="HXK220" s="348"/>
      <c r="HXL220" s="348"/>
      <c r="HXM220" s="348"/>
      <c r="HXN220" s="348"/>
      <c r="HXO220" s="348"/>
      <c r="HXP220" s="348"/>
      <c r="HXQ220" s="348"/>
      <c r="HXR220" s="348"/>
      <c r="HXS220" s="348"/>
      <c r="HXT220" s="348"/>
      <c r="HXU220" s="348"/>
      <c r="HXV220" s="348"/>
      <c r="HXW220" s="348"/>
      <c r="HXX220" s="348"/>
      <c r="HXY220" s="348"/>
      <c r="HXZ220" s="348"/>
      <c r="HYA220" s="348"/>
      <c r="HYB220" s="348"/>
      <c r="HYC220" s="348"/>
      <c r="HYD220" s="348"/>
      <c r="HYE220" s="348"/>
      <c r="HYF220" s="348"/>
      <c r="HYG220" s="348"/>
      <c r="HYH220" s="348"/>
      <c r="HYI220" s="348"/>
      <c r="HYJ220" s="348"/>
      <c r="HYK220" s="348"/>
      <c r="HYL220" s="348"/>
      <c r="HYM220" s="348"/>
      <c r="HYN220" s="348"/>
      <c r="HYO220" s="348"/>
      <c r="HYP220" s="348"/>
      <c r="HYQ220" s="348"/>
      <c r="HYR220" s="348"/>
      <c r="HYS220" s="348"/>
      <c r="HYT220" s="348"/>
      <c r="HYU220" s="348"/>
      <c r="HYV220" s="348"/>
      <c r="HYW220" s="348"/>
      <c r="HYX220" s="348"/>
      <c r="HYY220" s="348"/>
      <c r="HYZ220" s="348"/>
      <c r="HZA220" s="348"/>
      <c r="HZB220" s="348"/>
      <c r="HZC220" s="348"/>
      <c r="HZD220" s="348"/>
      <c r="HZE220" s="348"/>
      <c r="HZF220" s="348"/>
      <c r="HZG220" s="348"/>
      <c r="HZH220" s="348"/>
      <c r="HZI220" s="348"/>
      <c r="HZJ220" s="348"/>
      <c r="HZK220" s="348"/>
      <c r="HZL220" s="348"/>
      <c r="HZM220" s="348"/>
      <c r="HZN220" s="348"/>
      <c r="HZO220" s="348"/>
      <c r="HZP220" s="348"/>
      <c r="HZQ220" s="348"/>
      <c r="HZR220" s="348"/>
      <c r="HZS220" s="348"/>
      <c r="HZT220" s="348"/>
      <c r="HZU220" s="348"/>
      <c r="HZV220" s="348"/>
      <c r="HZW220" s="348"/>
      <c r="HZX220" s="348"/>
      <c r="HZY220" s="348"/>
      <c r="HZZ220" s="348"/>
      <c r="IAA220" s="348"/>
      <c r="IAB220" s="348"/>
      <c r="IAC220" s="348"/>
      <c r="IAD220" s="348"/>
      <c r="IAE220" s="348"/>
      <c r="IAF220" s="348"/>
      <c r="IAG220" s="348"/>
      <c r="IAH220" s="348"/>
      <c r="IAI220" s="348"/>
      <c r="IAJ220" s="348"/>
      <c r="IAK220" s="348"/>
      <c r="IAL220" s="348"/>
      <c r="IAM220" s="348"/>
      <c r="IAN220" s="348"/>
      <c r="IAO220" s="348"/>
      <c r="IAP220" s="348"/>
      <c r="IAQ220" s="348"/>
      <c r="IAR220" s="348"/>
      <c r="IAS220" s="348"/>
      <c r="IAT220" s="348"/>
      <c r="IAU220" s="348"/>
      <c r="IAV220" s="348"/>
      <c r="IAW220" s="348"/>
      <c r="IAX220" s="348"/>
      <c r="IAY220" s="348"/>
      <c r="IAZ220" s="348"/>
      <c r="IBA220" s="348"/>
      <c r="IBB220" s="348"/>
      <c r="IBC220" s="348"/>
      <c r="IBD220" s="348"/>
      <c r="IBE220" s="348"/>
      <c r="IBF220" s="348"/>
      <c r="IBG220" s="348"/>
      <c r="IBH220" s="348"/>
      <c r="IBI220" s="348"/>
      <c r="IBJ220" s="348"/>
      <c r="IBK220" s="348"/>
      <c r="IBL220" s="348"/>
      <c r="IBM220" s="348"/>
      <c r="IBN220" s="348"/>
      <c r="IBO220" s="348"/>
      <c r="IBP220" s="348"/>
      <c r="IBQ220" s="348"/>
      <c r="IBR220" s="348"/>
      <c r="IBS220" s="348"/>
      <c r="IBT220" s="348"/>
      <c r="IBU220" s="348"/>
      <c r="IBV220" s="348"/>
      <c r="IBW220" s="348"/>
      <c r="IBX220" s="348"/>
      <c r="IBY220" s="348"/>
      <c r="IBZ220" s="348"/>
      <c r="ICA220" s="348"/>
      <c r="ICB220" s="348"/>
      <c r="ICC220" s="348"/>
      <c r="ICD220" s="348"/>
      <c r="ICE220" s="348"/>
      <c r="ICF220" s="348"/>
      <c r="ICG220" s="348"/>
      <c r="ICH220" s="348"/>
      <c r="ICI220" s="348"/>
      <c r="ICJ220" s="348"/>
      <c r="ICK220" s="348"/>
      <c r="ICL220" s="348"/>
      <c r="ICM220" s="348"/>
      <c r="ICN220" s="348"/>
      <c r="ICO220" s="348"/>
      <c r="ICP220" s="348"/>
      <c r="ICQ220" s="348"/>
      <c r="ICR220" s="348"/>
      <c r="ICS220" s="348"/>
      <c r="ICT220" s="348"/>
      <c r="ICU220" s="348"/>
      <c r="ICV220" s="348"/>
      <c r="ICW220" s="348"/>
      <c r="ICX220" s="348"/>
      <c r="ICY220" s="348"/>
      <c r="ICZ220" s="348"/>
      <c r="IDA220" s="348"/>
      <c r="IDB220" s="348"/>
      <c r="IDC220" s="348"/>
      <c r="IDD220" s="348"/>
      <c r="IDE220" s="348"/>
      <c r="IDF220" s="348"/>
      <c r="IDG220" s="348"/>
      <c r="IDH220" s="348"/>
      <c r="IDI220" s="348"/>
      <c r="IDJ220" s="348"/>
      <c r="IDK220" s="348"/>
      <c r="IDL220" s="348"/>
      <c r="IDM220" s="348"/>
      <c r="IDN220" s="348"/>
      <c r="IDO220" s="348"/>
      <c r="IDP220" s="348"/>
      <c r="IDQ220" s="348"/>
      <c r="IDR220" s="348"/>
      <c r="IDS220" s="348"/>
      <c r="IDT220" s="348"/>
      <c r="IDU220" s="348"/>
      <c r="IDV220" s="348"/>
      <c r="IDW220" s="348"/>
      <c r="IDX220" s="348"/>
      <c r="IDY220" s="348"/>
      <c r="IDZ220" s="348"/>
      <c r="IEA220" s="348"/>
      <c r="IEB220" s="348"/>
      <c r="IEC220" s="348"/>
      <c r="IED220" s="348"/>
      <c r="IEE220" s="348"/>
      <c r="IEF220" s="348"/>
      <c r="IEG220" s="348"/>
      <c r="IEH220" s="348"/>
      <c r="IEI220" s="348"/>
      <c r="IEJ220" s="348"/>
      <c r="IEK220" s="348"/>
      <c r="IEL220" s="348"/>
      <c r="IEM220" s="348"/>
      <c r="IEN220" s="348"/>
      <c r="IEO220" s="348"/>
      <c r="IEP220" s="348"/>
      <c r="IEQ220" s="348"/>
      <c r="IER220" s="348"/>
      <c r="IES220" s="348"/>
      <c r="IET220" s="348"/>
      <c r="IEU220" s="348"/>
      <c r="IEV220" s="348"/>
      <c r="IEW220" s="348"/>
      <c r="IEX220" s="348"/>
      <c r="IEY220" s="348"/>
      <c r="IEZ220" s="348"/>
      <c r="IFA220" s="348"/>
      <c r="IFB220" s="348"/>
      <c r="IFC220" s="348"/>
      <c r="IFD220" s="348"/>
      <c r="IFE220" s="348"/>
      <c r="IFF220" s="348"/>
      <c r="IFG220" s="348"/>
      <c r="IFH220" s="348"/>
      <c r="IFI220" s="348"/>
      <c r="IFJ220" s="348"/>
      <c r="IFK220" s="348"/>
      <c r="IFL220" s="348"/>
      <c r="IFM220" s="348"/>
      <c r="IFN220" s="348"/>
      <c r="IFO220" s="348"/>
      <c r="IFP220" s="348"/>
      <c r="IFQ220" s="348"/>
      <c r="IFR220" s="348"/>
      <c r="IFS220" s="348"/>
      <c r="IFT220" s="348"/>
      <c r="IFU220" s="348"/>
      <c r="IFV220" s="348"/>
      <c r="IFW220" s="348"/>
      <c r="IFX220" s="348"/>
      <c r="IFY220" s="348"/>
      <c r="IFZ220" s="348"/>
      <c r="IGA220" s="348"/>
      <c r="IGB220" s="348"/>
      <c r="IGC220" s="348"/>
      <c r="IGD220" s="348"/>
      <c r="IGE220" s="348"/>
      <c r="IGF220" s="348"/>
      <c r="IGG220" s="348"/>
      <c r="IGH220" s="348"/>
      <c r="IGI220" s="348"/>
      <c r="IGJ220" s="348"/>
      <c r="IGK220" s="348"/>
      <c r="IGL220" s="348"/>
      <c r="IGM220" s="348"/>
      <c r="IGN220" s="348"/>
      <c r="IGO220" s="348"/>
      <c r="IGP220" s="348"/>
      <c r="IGQ220" s="348"/>
      <c r="IGR220" s="348"/>
      <c r="IGS220" s="348"/>
      <c r="IGT220" s="348"/>
      <c r="IGU220" s="348"/>
      <c r="IGV220" s="348"/>
      <c r="IGW220" s="348"/>
      <c r="IGX220" s="348"/>
      <c r="IGY220" s="348"/>
      <c r="IGZ220" s="348"/>
      <c r="IHA220" s="348"/>
      <c r="IHB220" s="348"/>
      <c r="IHC220" s="348"/>
      <c r="IHD220" s="348"/>
      <c r="IHE220" s="348"/>
      <c r="IHF220" s="348"/>
      <c r="IHG220" s="348"/>
      <c r="IHH220" s="348"/>
      <c r="IHI220" s="348"/>
      <c r="IHJ220" s="348"/>
      <c r="IHK220" s="348"/>
      <c r="IHL220" s="348"/>
      <c r="IHM220" s="348"/>
      <c r="IHN220" s="348"/>
      <c r="IHO220" s="348"/>
      <c r="IHP220" s="348"/>
      <c r="IHQ220" s="348"/>
      <c r="IHR220" s="348"/>
      <c r="IHS220" s="348"/>
      <c r="IHT220" s="348"/>
      <c r="IHU220" s="348"/>
      <c r="IHV220" s="348"/>
      <c r="IHW220" s="348"/>
      <c r="IHX220" s="348"/>
      <c r="IHY220" s="348"/>
      <c r="IHZ220" s="348"/>
      <c r="IIA220" s="348"/>
      <c r="IIB220" s="348"/>
      <c r="IIC220" s="348"/>
      <c r="IID220" s="348"/>
      <c r="IIE220" s="348"/>
      <c r="IIF220" s="348"/>
      <c r="IIG220" s="348"/>
      <c r="IIH220" s="348"/>
      <c r="III220" s="348"/>
      <c r="IIJ220" s="348"/>
      <c r="IIK220" s="348"/>
      <c r="IIL220" s="348"/>
      <c r="IIM220" s="348"/>
      <c r="IIN220" s="348"/>
      <c r="IIO220" s="348"/>
      <c r="IIP220" s="348"/>
      <c r="IIQ220" s="348"/>
      <c r="IIR220" s="348"/>
      <c r="IIS220" s="348"/>
      <c r="IIT220" s="348"/>
      <c r="IIU220" s="348"/>
      <c r="IIV220" s="348"/>
      <c r="IIW220" s="348"/>
      <c r="IIX220" s="348"/>
      <c r="IIY220" s="348"/>
      <c r="IIZ220" s="348"/>
      <c r="IJA220" s="348"/>
      <c r="IJB220" s="348"/>
      <c r="IJC220" s="348"/>
      <c r="IJD220" s="348"/>
      <c r="IJE220" s="348"/>
      <c r="IJF220" s="348"/>
      <c r="IJG220" s="348"/>
      <c r="IJH220" s="348"/>
      <c r="IJI220" s="348"/>
      <c r="IJJ220" s="348"/>
      <c r="IJK220" s="348"/>
      <c r="IJL220" s="348"/>
      <c r="IJM220" s="348"/>
      <c r="IJN220" s="348"/>
      <c r="IJO220" s="348"/>
      <c r="IJP220" s="348"/>
      <c r="IJQ220" s="348"/>
      <c r="IJR220" s="348"/>
      <c r="IJS220" s="348"/>
      <c r="IJT220" s="348"/>
      <c r="IJU220" s="348"/>
      <c r="IJV220" s="348"/>
      <c r="IJW220" s="348"/>
      <c r="IJX220" s="348"/>
      <c r="IJY220" s="348"/>
      <c r="IJZ220" s="348"/>
      <c r="IKA220" s="348"/>
      <c r="IKB220" s="348"/>
      <c r="IKC220" s="348"/>
      <c r="IKD220" s="348"/>
      <c r="IKE220" s="348"/>
      <c r="IKF220" s="348"/>
      <c r="IKG220" s="348"/>
      <c r="IKH220" s="348"/>
      <c r="IKI220" s="348"/>
      <c r="IKJ220" s="348"/>
      <c r="IKK220" s="348"/>
      <c r="IKL220" s="348"/>
      <c r="IKM220" s="348"/>
      <c r="IKN220" s="348"/>
      <c r="IKO220" s="348"/>
      <c r="IKP220" s="348"/>
      <c r="IKQ220" s="348"/>
      <c r="IKR220" s="348"/>
      <c r="IKS220" s="348"/>
      <c r="IKT220" s="348"/>
      <c r="IKU220" s="348"/>
      <c r="IKV220" s="348"/>
      <c r="IKW220" s="348"/>
      <c r="IKX220" s="348"/>
      <c r="IKY220" s="348"/>
      <c r="IKZ220" s="348"/>
      <c r="ILA220" s="348"/>
      <c r="ILB220" s="348"/>
      <c r="ILC220" s="348"/>
      <c r="ILD220" s="348"/>
      <c r="ILE220" s="348"/>
      <c r="ILF220" s="348"/>
      <c r="ILG220" s="348"/>
      <c r="ILH220" s="348"/>
      <c r="ILI220" s="348"/>
      <c r="ILJ220" s="348"/>
      <c r="ILK220" s="348"/>
      <c r="ILL220" s="348"/>
      <c r="ILM220" s="348"/>
      <c r="ILN220" s="348"/>
      <c r="ILO220" s="348"/>
      <c r="ILP220" s="348"/>
      <c r="ILQ220" s="348"/>
      <c r="ILR220" s="348"/>
      <c r="ILS220" s="348"/>
      <c r="ILT220" s="348"/>
      <c r="ILU220" s="348"/>
      <c r="ILV220" s="348"/>
      <c r="ILW220" s="348"/>
      <c r="ILX220" s="348"/>
      <c r="ILY220" s="348"/>
      <c r="ILZ220" s="348"/>
      <c r="IMA220" s="348"/>
      <c r="IMB220" s="348"/>
      <c r="IMC220" s="348"/>
      <c r="IMD220" s="348"/>
      <c r="IME220" s="348"/>
      <c r="IMF220" s="348"/>
      <c r="IMG220" s="348"/>
      <c r="IMH220" s="348"/>
      <c r="IMI220" s="348"/>
      <c r="IMJ220" s="348"/>
      <c r="IMK220" s="348"/>
      <c r="IML220" s="348"/>
      <c r="IMM220" s="348"/>
      <c r="IMN220" s="348"/>
      <c r="IMO220" s="348"/>
      <c r="IMP220" s="348"/>
      <c r="IMQ220" s="348"/>
      <c r="IMR220" s="348"/>
      <c r="IMS220" s="348"/>
      <c r="IMT220" s="348"/>
      <c r="IMU220" s="348"/>
      <c r="IMV220" s="348"/>
      <c r="IMW220" s="348"/>
      <c r="IMX220" s="348"/>
      <c r="IMY220" s="348"/>
      <c r="IMZ220" s="348"/>
      <c r="INA220" s="348"/>
      <c r="INB220" s="348"/>
      <c r="INC220" s="348"/>
      <c r="IND220" s="348"/>
      <c r="INE220" s="348"/>
      <c r="INF220" s="348"/>
      <c r="ING220" s="348"/>
      <c r="INH220" s="348"/>
      <c r="INI220" s="348"/>
      <c r="INJ220" s="348"/>
      <c r="INK220" s="348"/>
      <c r="INL220" s="348"/>
      <c r="INM220" s="348"/>
      <c r="INN220" s="348"/>
      <c r="INO220" s="348"/>
      <c r="INP220" s="348"/>
      <c r="INQ220" s="348"/>
      <c r="INR220" s="348"/>
      <c r="INS220" s="348"/>
      <c r="INT220" s="348"/>
      <c r="INU220" s="348"/>
      <c r="INV220" s="348"/>
      <c r="INW220" s="348"/>
      <c r="INX220" s="348"/>
      <c r="INY220" s="348"/>
      <c r="INZ220" s="348"/>
      <c r="IOA220" s="348"/>
      <c r="IOB220" s="348"/>
      <c r="IOC220" s="348"/>
      <c r="IOD220" s="348"/>
      <c r="IOE220" s="348"/>
      <c r="IOF220" s="348"/>
      <c r="IOG220" s="348"/>
      <c r="IOH220" s="348"/>
      <c r="IOI220" s="348"/>
      <c r="IOJ220" s="348"/>
      <c r="IOK220" s="348"/>
      <c r="IOL220" s="348"/>
      <c r="IOM220" s="348"/>
      <c r="ION220" s="348"/>
      <c r="IOO220" s="348"/>
      <c r="IOP220" s="348"/>
      <c r="IOQ220" s="348"/>
      <c r="IOR220" s="348"/>
      <c r="IOS220" s="348"/>
      <c r="IOT220" s="348"/>
      <c r="IOU220" s="348"/>
      <c r="IOV220" s="348"/>
      <c r="IOW220" s="348"/>
      <c r="IOX220" s="348"/>
      <c r="IOY220" s="348"/>
      <c r="IOZ220" s="348"/>
      <c r="IPA220" s="348"/>
      <c r="IPB220" s="348"/>
      <c r="IPC220" s="348"/>
      <c r="IPD220" s="348"/>
      <c r="IPE220" s="348"/>
      <c r="IPF220" s="348"/>
      <c r="IPG220" s="348"/>
      <c r="IPH220" s="348"/>
      <c r="IPI220" s="348"/>
      <c r="IPJ220" s="348"/>
      <c r="IPK220" s="348"/>
      <c r="IPL220" s="348"/>
      <c r="IPM220" s="348"/>
      <c r="IPN220" s="348"/>
      <c r="IPO220" s="348"/>
      <c r="IPP220" s="348"/>
      <c r="IPQ220" s="348"/>
      <c r="IPR220" s="348"/>
      <c r="IPS220" s="348"/>
      <c r="IPT220" s="348"/>
      <c r="IPU220" s="348"/>
      <c r="IPV220" s="348"/>
      <c r="IPW220" s="348"/>
      <c r="IPX220" s="348"/>
      <c r="IPY220" s="348"/>
      <c r="IPZ220" s="348"/>
      <c r="IQA220" s="348"/>
      <c r="IQB220" s="348"/>
      <c r="IQC220" s="348"/>
      <c r="IQD220" s="348"/>
      <c r="IQE220" s="348"/>
      <c r="IQF220" s="348"/>
      <c r="IQG220" s="348"/>
      <c r="IQH220" s="348"/>
      <c r="IQI220" s="348"/>
      <c r="IQJ220" s="348"/>
      <c r="IQK220" s="348"/>
      <c r="IQL220" s="348"/>
      <c r="IQM220" s="348"/>
      <c r="IQN220" s="348"/>
      <c r="IQO220" s="348"/>
      <c r="IQP220" s="348"/>
      <c r="IQQ220" s="348"/>
      <c r="IQR220" s="348"/>
      <c r="IQS220" s="348"/>
      <c r="IQT220" s="348"/>
      <c r="IQU220" s="348"/>
      <c r="IQV220" s="348"/>
      <c r="IQW220" s="348"/>
      <c r="IQX220" s="348"/>
      <c r="IQY220" s="348"/>
      <c r="IQZ220" s="348"/>
      <c r="IRA220" s="348"/>
      <c r="IRB220" s="348"/>
      <c r="IRC220" s="348"/>
      <c r="IRD220" s="348"/>
      <c r="IRE220" s="348"/>
      <c r="IRF220" s="348"/>
      <c r="IRG220" s="348"/>
      <c r="IRH220" s="348"/>
      <c r="IRI220" s="348"/>
      <c r="IRJ220" s="348"/>
      <c r="IRK220" s="348"/>
      <c r="IRL220" s="348"/>
      <c r="IRM220" s="348"/>
      <c r="IRN220" s="348"/>
      <c r="IRO220" s="348"/>
      <c r="IRP220" s="348"/>
      <c r="IRQ220" s="348"/>
      <c r="IRR220" s="348"/>
      <c r="IRS220" s="348"/>
      <c r="IRT220" s="348"/>
      <c r="IRU220" s="348"/>
      <c r="IRV220" s="348"/>
      <c r="IRW220" s="348"/>
      <c r="IRX220" s="348"/>
      <c r="IRY220" s="348"/>
      <c r="IRZ220" s="348"/>
      <c r="ISA220" s="348"/>
      <c r="ISB220" s="348"/>
      <c r="ISC220" s="348"/>
      <c r="ISD220" s="348"/>
      <c r="ISE220" s="348"/>
      <c r="ISF220" s="348"/>
      <c r="ISG220" s="348"/>
      <c r="ISH220" s="348"/>
      <c r="ISI220" s="348"/>
      <c r="ISJ220" s="348"/>
      <c r="ISK220" s="348"/>
      <c r="ISL220" s="348"/>
      <c r="ISM220" s="348"/>
      <c r="ISN220" s="348"/>
      <c r="ISO220" s="348"/>
      <c r="ISP220" s="348"/>
      <c r="ISQ220" s="348"/>
      <c r="ISR220" s="348"/>
      <c r="ISS220" s="348"/>
      <c r="IST220" s="348"/>
      <c r="ISU220" s="348"/>
      <c r="ISV220" s="348"/>
      <c r="ISW220" s="348"/>
      <c r="ISX220" s="348"/>
      <c r="ISY220" s="348"/>
      <c r="ISZ220" s="348"/>
      <c r="ITA220" s="348"/>
      <c r="ITB220" s="348"/>
      <c r="ITC220" s="348"/>
      <c r="ITD220" s="348"/>
      <c r="ITE220" s="348"/>
      <c r="ITF220" s="348"/>
      <c r="ITG220" s="348"/>
      <c r="ITH220" s="348"/>
      <c r="ITI220" s="348"/>
      <c r="ITJ220" s="348"/>
      <c r="ITK220" s="348"/>
      <c r="ITL220" s="348"/>
      <c r="ITM220" s="348"/>
      <c r="ITN220" s="348"/>
      <c r="ITO220" s="348"/>
      <c r="ITP220" s="348"/>
      <c r="ITQ220" s="348"/>
      <c r="ITR220" s="348"/>
      <c r="ITS220" s="348"/>
      <c r="ITT220" s="348"/>
      <c r="ITU220" s="348"/>
      <c r="ITV220" s="348"/>
      <c r="ITW220" s="348"/>
      <c r="ITX220" s="348"/>
      <c r="ITY220" s="348"/>
      <c r="ITZ220" s="348"/>
      <c r="IUA220" s="348"/>
      <c r="IUB220" s="348"/>
      <c r="IUC220" s="348"/>
      <c r="IUD220" s="348"/>
      <c r="IUE220" s="348"/>
      <c r="IUF220" s="348"/>
      <c r="IUG220" s="348"/>
      <c r="IUH220" s="348"/>
      <c r="IUI220" s="348"/>
      <c r="IUJ220" s="348"/>
      <c r="IUK220" s="348"/>
      <c r="IUL220" s="348"/>
      <c r="IUM220" s="348"/>
      <c r="IUN220" s="348"/>
      <c r="IUO220" s="348"/>
      <c r="IUP220" s="348"/>
      <c r="IUQ220" s="348"/>
      <c r="IUR220" s="348"/>
      <c r="IUS220" s="348"/>
      <c r="IUT220" s="348"/>
      <c r="IUU220" s="348"/>
      <c r="IUV220" s="348"/>
      <c r="IUW220" s="348"/>
      <c r="IUX220" s="348"/>
      <c r="IUY220" s="348"/>
      <c r="IUZ220" s="348"/>
      <c r="IVA220" s="348"/>
      <c r="IVB220" s="348"/>
      <c r="IVC220" s="348"/>
      <c r="IVD220" s="348"/>
      <c r="IVE220" s="348"/>
      <c r="IVF220" s="348"/>
      <c r="IVG220" s="348"/>
      <c r="IVH220" s="348"/>
      <c r="IVI220" s="348"/>
      <c r="IVJ220" s="348"/>
      <c r="IVK220" s="348"/>
      <c r="IVL220" s="348"/>
      <c r="IVM220" s="348"/>
      <c r="IVN220" s="348"/>
      <c r="IVO220" s="348"/>
      <c r="IVP220" s="348"/>
      <c r="IVQ220" s="348"/>
      <c r="IVR220" s="348"/>
      <c r="IVS220" s="348"/>
      <c r="IVT220" s="348"/>
      <c r="IVU220" s="348"/>
      <c r="IVV220" s="348"/>
      <c r="IVW220" s="348"/>
      <c r="IVX220" s="348"/>
      <c r="IVY220" s="348"/>
      <c r="IVZ220" s="348"/>
      <c r="IWA220" s="348"/>
      <c r="IWB220" s="348"/>
      <c r="IWC220" s="348"/>
      <c r="IWD220" s="348"/>
      <c r="IWE220" s="348"/>
      <c r="IWF220" s="348"/>
      <c r="IWG220" s="348"/>
      <c r="IWH220" s="348"/>
      <c r="IWI220" s="348"/>
      <c r="IWJ220" s="348"/>
      <c r="IWK220" s="348"/>
      <c r="IWL220" s="348"/>
      <c r="IWM220" s="348"/>
      <c r="IWN220" s="348"/>
      <c r="IWO220" s="348"/>
      <c r="IWP220" s="348"/>
      <c r="IWQ220" s="348"/>
      <c r="IWR220" s="348"/>
      <c r="IWS220" s="348"/>
      <c r="IWT220" s="348"/>
      <c r="IWU220" s="348"/>
      <c r="IWV220" s="348"/>
      <c r="IWW220" s="348"/>
      <c r="IWX220" s="348"/>
      <c r="IWY220" s="348"/>
      <c r="IWZ220" s="348"/>
      <c r="IXA220" s="348"/>
      <c r="IXB220" s="348"/>
      <c r="IXC220" s="348"/>
      <c r="IXD220" s="348"/>
      <c r="IXE220" s="348"/>
      <c r="IXF220" s="348"/>
      <c r="IXG220" s="348"/>
      <c r="IXH220" s="348"/>
      <c r="IXI220" s="348"/>
      <c r="IXJ220" s="348"/>
      <c r="IXK220" s="348"/>
      <c r="IXL220" s="348"/>
      <c r="IXM220" s="348"/>
      <c r="IXN220" s="348"/>
      <c r="IXO220" s="348"/>
      <c r="IXP220" s="348"/>
      <c r="IXQ220" s="348"/>
      <c r="IXR220" s="348"/>
      <c r="IXS220" s="348"/>
      <c r="IXT220" s="348"/>
      <c r="IXU220" s="348"/>
      <c r="IXV220" s="348"/>
      <c r="IXW220" s="348"/>
      <c r="IXX220" s="348"/>
      <c r="IXY220" s="348"/>
      <c r="IXZ220" s="348"/>
      <c r="IYA220" s="348"/>
      <c r="IYB220" s="348"/>
      <c r="IYC220" s="348"/>
      <c r="IYD220" s="348"/>
      <c r="IYE220" s="348"/>
      <c r="IYF220" s="348"/>
      <c r="IYG220" s="348"/>
      <c r="IYH220" s="348"/>
      <c r="IYI220" s="348"/>
      <c r="IYJ220" s="348"/>
      <c r="IYK220" s="348"/>
      <c r="IYL220" s="348"/>
      <c r="IYM220" s="348"/>
      <c r="IYN220" s="348"/>
      <c r="IYO220" s="348"/>
      <c r="IYP220" s="348"/>
      <c r="IYQ220" s="348"/>
      <c r="IYR220" s="348"/>
      <c r="IYS220" s="348"/>
      <c r="IYT220" s="348"/>
      <c r="IYU220" s="348"/>
      <c r="IYV220" s="348"/>
      <c r="IYW220" s="348"/>
      <c r="IYX220" s="348"/>
      <c r="IYY220" s="348"/>
      <c r="IYZ220" s="348"/>
      <c r="IZA220" s="348"/>
      <c r="IZB220" s="348"/>
      <c r="IZC220" s="348"/>
      <c r="IZD220" s="348"/>
      <c r="IZE220" s="348"/>
      <c r="IZF220" s="348"/>
      <c r="IZG220" s="348"/>
      <c r="IZH220" s="348"/>
      <c r="IZI220" s="348"/>
      <c r="IZJ220" s="348"/>
      <c r="IZK220" s="348"/>
      <c r="IZL220" s="348"/>
      <c r="IZM220" s="348"/>
      <c r="IZN220" s="348"/>
      <c r="IZO220" s="348"/>
      <c r="IZP220" s="348"/>
      <c r="IZQ220" s="348"/>
      <c r="IZR220" s="348"/>
      <c r="IZS220" s="348"/>
      <c r="IZT220" s="348"/>
      <c r="IZU220" s="348"/>
      <c r="IZV220" s="348"/>
      <c r="IZW220" s="348"/>
      <c r="IZX220" s="348"/>
      <c r="IZY220" s="348"/>
      <c r="IZZ220" s="348"/>
      <c r="JAA220" s="348"/>
      <c r="JAB220" s="348"/>
      <c r="JAC220" s="348"/>
      <c r="JAD220" s="348"/>
      <c r="JAE220" s="348"/>
      <c r="JAF220" s="348"/>
      <c r="JAG220" s="348"/>
      <c r="JAH220" s="348"/>
      <c r="JAI220" s="348"/>
      <c r="JAJ220" s="348"/>
      <c r="JAK220" s="348"/>
      <c r="JAL220" s="348"/>
      <c r="JAM220" s="348"/>
      <c r="JAN220" s="348"/>
      <c r="JAO220" s="348"/>
      <c r="JAP220" s="348"/>
      <c r="JAQ220" s="348"/>
      <c r="JAR220" s="348"/>
      <c r="JAS220" s="348"/>
      <c r="JAT220" s="348"/>
      <c r="JAU220" s="348"/>
      <c r="JAV220" s="348"/>
      <c r="JAW220" s="348"/>
      <c r="JAX220" s="348"/>
      <c r="JAY220" s="348"/>
      <c r="JAZ220" s="348"/>
      <c r="JBA220" s="348"/>
      <c r="JBB220" s="348"/>
      <c r="JBC220" s="348"/>
      <c r="JBD220" s="348"/>
      <c r="JBE220" s="348"/>
      <c r="JBF220" s="348"/>
      <c r="JBG220" s="348"/>
      <c r="JBH220" s="348"/>
      <c r="JBI220" s="348"/>
      <c r="JBJ220" s="348"/>
      <c r="JBK220" s="348"/>
      <c r="JBL220" s="348"/>
      <c r="JBM220" s="348"/>
      <c r="JBN220" s="348"/>
      <c r="JBO220" s="348"/>
      <c r="JBP220" s="348"/>
      <c r="JBQ220" s="348"/>
      <c r="JBR220" s="348"/>
      <c r="JBS220" s="348"/>
      <c r="JBT220" s="348"/>
      <c r="JBU220" s="348"/>
      <c r="JBV220" s="348"/>
      <c r="JBW220" s="348"/>
      <c r="JBX220" s="348"/>
      <c r="JBY220" s="348"/>
      <c r="JBZ220" s="348"/>
      <c r="JCA220" s="348"/>
      <c r="JCB220" s="348"/>
      <c r="JCC220" s="348"/>
      <c r="JCD220" s="348"/>
      <c r="JCE220" s="348"/>
      <c r="JCF220" s="348"/>
      <c r="JCG220" s="348"/>
      <c r="JCH220" s="348"/>
      <c r="JCI220" s="348"/>
      <c r="JCJ220" s="348"/>
      <c r="JCK220" s="348"/>
      <c r="JCL220" s="348"/>
      <c r="JCM220" s="348"/>
      <c r="JCN220" s="348"/>
      <c r="JCO220" s="348"/>
      <c r="JCP220" s="348"/>
      <c r="JCQ220" s="348"/>
      <c r="JCR220" s="348"/>
      <c r="JCS220" s="348"/>
      <c r="JCT220" s="348"/>
      <c r="JCU220" s="348"/>
      <c r="JCV220" s="348"/>
      <c r="JCW220" s="348"/>
      <c r="JCX220" s="348"/>
      <c r="JCY220" s="348"/>
      <c r="JCZ220" s="348"/>
      <c r="JDA220" s="348"/>
      <c r="JDB220" s="348"/>
      <c r="JDC220" s="348"/>
      <c r="JDD220" s="348"/>
      <c r="JDE220" s="348"/>
      <c r="JDF220" s="348"/>
      <c r="JDG220" s="348"/>
      <c r="JDH220" s="348"/>
      <c r="JDI220" s="348"/>
      <c r="JDJ220" s="348"/>
      <c r="JDK220" s="348"/>
      <c r="JDL220" s="348"/>
      <c r="JDM220" s="348"/>
      <c r="JDN220" s="348"/>
      <c r="JDO220" s="348"/>
      <c r="JDP220" s="348"/>
      <c r="JDQ220" s="348"/>
      <c r="JDR220" s="348"/>
      <c r="JDS220" s="348"/>
      <c r="JDT220" s="348"/>
      <c r="JDU220" s="348"/>
      <c r="JDV220" s="348"/>
      <c r="JDW220" s="348"/>
      <c r="JDX220" s="348"/>
      <c r="JDY220" s="348"/>
      <c r="JDZ220" s="348"/>
      <c r="JEA220" s="348"/>
      <c r="JEB220" s="348"/>
      <c r="JEC220" s="348"/>
      <c r="JED220" s="348"/>
      <c r="JEE220" s="348"/>
      <c r="JEF220" s="348"/>
      <c r="JEG220" s="348"/>
      <c r="JEH220" s="348"/>
      <c r="JEI220" s="348"/>
      <c r="JEJ220" s="348"/>
      <c r="JEK220" s="348"/>
      <c r="JEL220" s="348"/>
      <c r="JEM220" s="348"/>
      <c r="JEN220" s="348"/>
      <c r="JEO220" s="348"/>
      <c r="JEP220" s="348"/>
      <c r="JEQ220" s="348"/>
      <c r="JER220" s="348"/>
      <c r="JES220" s="348"/>
      <c r="JET220" s="348"/>
      <c r="JEU220" s="348"/>
      <c r="JEV220" s="348"/>
      <c r="JEW220" s="348"/>
      <c r="JEX220" s="348"/>
      <c r="JEY220" s="348"/>
      <c r="JEZ220" s="348"/>
      <c r="JFA220" s="348"/>
      <c r="JFB220" s="348"/>
      <c r="JFC220" s="348"/>
      <c r="JFD220" s="348"/>
      <c r="JFE220" s="348"/>
      <c r="JFF220" s="348"/>
      <c r="JFG220" s="348"/>
      <c r="JFH220" s="348"/>
      <c r="JFI220" s="348"/>
      <c r="JFJ220" s="348"/>
      <c r="JFK220" s="348"/>
      <c r="JFL220" s="348"/>
      <c r="JFM220" s="348"/>
      <c r="JFN220" s="348"/>
      <c r="JFO220" s="348"/>
      <c r="JFP220" s="348"/>
      <c r="JFQ220" s="348"/>
      <c r="JFR220" s="348"/>
      <c r="JFS220" s="348"/>
      <c r="JFT220" s="348"/>
      <c r="JFU220" s="348"/>
      <c r="JFV220" s="348"/>
      <c r="JFW220" s="348"/>
      <c r="JFX220" s="348"/>
      <c r="JFY220" s="348"/>
      <c r="JFZ220" s="348"/>
      <c r="JGA220" s="348"/>
      <c r="JGB220" s="348"/>
      <c r="JGC220" s="348"/>
      <c r="JGD220" s="348"/>
      <c r="JGE220" s="348"/>
      <c r="JGF220" s="348"/>
      <c r="JGG220" s="348"/>
      <c r="JGH220" s="348"/>
      <c r="JGI220" s="348"/>
      <c r="JGJ220" s="348"/>
      <c r="JGK220" s="348"/>
      <c r="JGL220" s="348"/>
      <c r="JGM220" s="348"/>
      <c r="JGN220" s="348"/>
      <c r="JGO220" s="348"/>
      <c r="JGP220" s="348"/>
      <c r="JGQ220" s="348"/>
      <c r="JGR220" s="348"/>
      <c r="JGS220" s="348"/>
      <c r="JGT220" s="348"/>
      <c r="JGU220" s="348"/>
      <c r="JGV220" s="348"/>
      <c r="JGW220" s="348"/>
      <c r="JGX220" s="348"/>
      <c r="JGY220" s="348"/>
      <c r="JGZ220" s="348"/>
      <c r="JHA220" s="348"/>
      <c r="JHB220" s="348"/>
      <c r="JHC220" s="348"/>
      <c r="JHD220" s="348"/>
      <c r="JHE220" s="348"/>
      <c r="JHF220" s="348"/>
      <c r="JHG220" s="348"/>
      <c r="JHH220" s="348"/>
      <c r="JHI220" s="348"/>
      <c r="JHJ220" s="348"/>
      <c r="JHK220" s="348"/>
      <c r="JHL220" s="348"/>
      <c r="JHM220" s="348"/>
      <c r="JHN220" s="348"/>
      <c r="JHO220" s="348"/>
      <c r="JHP220" s="348"/>
      <c r="JHQ220" s="348"/>
      <c r="JHR220" s="348"/>
      <c r="JHS220" s="348"/>
      <c r="JHT220" s="348"/>
      <c r="JHU220" s="348"/>
      <c r="JHV220" s="348"/>
      <c r="JHW220" s="348"/>
      <c r="JHX220" s="348"/>
      <c r="JHY220" s="348"/>
      <c r="JHZ220" s="348"/>
      <c r="JIA220" s="348"/>
      <c r="JIB220" s="348"/>
      <c r="JIC220" s="348"/>
      <c r="JID220" s="348"/>
      <c r="JIE220" s="348"/>
      <c r="JIF220" s="348"/>
      <c r="JIG220" s="348"/>
      <c r="JIH220" s="348"/>
      <c r="JII220" s="348"/>
      <c r="JIJ220" s="348"/>
      <c r="JIK220" s="348"/>
      <c r="JIL220" s="348"/>
      <c r="JIM220" s="348"/>
      <c r="JIN220" s="348"/>
      <c r="JIO220" s="348"/>
      <c r="JIP220" s="348"/>
      <c r="JIQ220" s="348"/>
      <c r="JIR220" s="348"/>
      <c r="JIS220" s="348"/>
      <c r="JIT220" s="348"/>
      <c r="JIU220" s="348"/>
      <c r="JIV220" s="348"/>
      <c r="JIW220" s="348"/>
      <c r="JIX220" s="348"/>
      <c r="JIY220" s="348"/>
      <c r="JIZ220" s="348"/>
      <c r="JJA220" s="348"/>
      <c r="JJB220" s="348"/>
      <c r="JJC220" s="348"/>
      <c r="JJD220" s="348"/>
      <c r="JJE220" s="348"/>
      <c r="JJF220" s="348"/>
      <c r="JJG220" s="348"/>
      <c r="JJH220" s="348"/>
      <c r="JJI220" s="348"/>
      <c r="JJJ220" s="348"/>
      <c r="JJK220" s="348"/>
      <c r="JJL220" s="348"/>
      <c r="JJM220" s="348"/>
      <c r="JJN220" s="348"/>
      <c r="JJO220" s="348"/>
      <c r="JJP220" s="348"/>
      <c r="JJQ220" s="348"/>
      <c r="JJR220" s="348"/>
      <c r="JJS220" s="348"/>
      <c r="JJT220" s="348"/>
      <c r="JJU220" s="348"/>
      <c r="JJV220" s="348"/>
      <c r="JJW220" s="348"/>
      <c r="JJX220" s="348"/>
      <c r="JJY220" s="348"/>
      <c r="JJZ220" s="348"/>
      <c r="JKA220" s="348"/>
      <c r="JKB220" s="348"/>
      <c r="JKC220" s="348"/>
      <c r="JKD220" s="348"/>
      <c r="JKE220" s="348"/>
      <c r="JKF220" s="348"/>
      <c r="JKG220" s="348"/>
      <c r="JKH220" s="348"/>
      <c r="JKI220" s="348"/>
      <c r="JKJ220" s="348"/>
      <c r="JKK220" s="348"/>
      <c r="JKL220" s="348"/>
      <c r="JKM220" s="348"/>
      <c r="JKN220" s="348"/>
      <c r="JKO220" s="348"/>
      <c r="JKP220" s="348"/>
      <c r="JKQ220" s="348"/>
      <c r="JKR220" s="348"/>
      <c r="JKS220" s="348"/>
      <c r="JKT220" s="348"/>
      <c r="JKU220" s="348"/>
      <c r="JKV220" s="348"/>
      <c r="JKW220" s="348"/>
      <c r="JKX220" s="348"/>
      <c r="JKY220" s="348"/>
      <c r="JKZ220" s="348"/>
      <c r="JLA220" s="348"/>
      <c r="JLB220" s="348"/>
      <c r="JLC220" s="348"/>
      <c r="JLD220" s="348"/>
      <c r="JLE220" s="348"/>
      <c r="JLF220" s="348"/>
      <c r="JLG220" s="348"/>
      <c r="JLH220" s="348"/>
      <c r="JLI220" s="348"/>
      <c r="JLJ220" s="348"/>
      <c r="JLK220" s="348"/>
      <c r="JLL220" s="348"/>
      <c r="JLM220" s="348"/>
      <c r="JLN220" s="348"/>
      <c r="JLO220" s="348"/>
      <c r="JLP220" s="348"/>
      <c r="JLQ220" s="348"/>
      <c r="JLR220" s="348"/>
      <c r="JLS220" s="348"/>
      <c r="JLT220" s="348"/>
      <c r="JLU220" s="348"/>
      <c r="JLV220" s="348"/>
      <c r="JLW220" s="348"/>
      <c r="JLX220" s="348"/>
      <c r="JLY220" s="348"/>
      <c r="JLZ220" s="348"/>
      <c r="JMA220" s="348"/>
      <c r="JMB220" s="348"/>
      <c r="JMC220" s="348"/>
      <c r="JMD220" s="348"/>
      <c r="JME220" s="348"/>
      <c r="JMF220" s="348"/>
      <c r="JMG220" s="348"/>
      <c r="JMH220" s="348"/>
      <c r="JMI220" s="348"/>
      <c r="JMJ220" s="348"/>
      <c r="JMK220" s="348"/>
      <c r="JML220" s="348"/>
      <c r="JMM220" s="348"/>
      <c r="JMN220" s="348"/>
      <c r="JMO220" s="348"/>
      <c r="JMP220" s="348"/>
      <c r="JMQ220" s="348"/>
      <c r="JMR220" s="348"/>
      <c r="JMS220" s="348"/>
      <c r="JMT220" s="348"/>
      <c r="JMU220" s="348"/>
      <c r="JMV220" s="348"/>
      <c r="JMW220" s="348"/>
      <c r="JMX220" s="348"/>
      <c r="JMY220" s="348"/>
      <c r="JMZ220" s="348"/>
      <c r="JNA220" s="348"/>
      <c r="JNB220" s="348"/>
      <c r="JNC220" s="348"/>
      <c r="JND220" s="348"/>
      <c r="JNE220" s="348"/>
      <c r="JNF220" s="348"/>
      <c r="JNG220" s="348"/>
      <c r="JNH220" s="348"/>
      <c r="JNI220" s="348"/>
      <c r="JNJ220" s="348"/>
      <c r="JNK220" s="348"/>
      <c r="JNL220" s="348"/>
      <c r="JNM220" s="348"/>
      <c r="JNN220" s="348"/>
      <c r="JNO220" s="348"/>
      <c r="JNP220" s="348"/>
      <c r="JNQ220" s="348"/>
      <c r="JNR220" s="348"/>
      <c r="JNS220" s="348"/>
      <c r="JNT220" s="348"/>
      <c r="JNU220" s="348"/>
      <c r="JNV220" s="348"/>
      <c r="JNW220" s="348"/>
      <c r="JNX220" s="348"/>
      <c r="JNY220" s="348"/>
      <c r="JNZ220" s="348"/>
      <c r="JOA220" s="348"/>
      <c r="JOB220" s="348"/>
      <c r="JOC220" s="348"/>
      <c r="JOD220" s="348"/>
      <c r="JOE220" s="348"/>
      <c r="JOF220" s="348"/>
      <c r="JOG220" s="348"/>
      <c r="JOH220" s="348"/>
      <c r="JOI220" s="348"/>
      <c r="JOJ220" s="348"/>
      <c r="JOK220" s="348"/>
      <c r="JOL220" s="348"/>
      <c r="JOM220" s="348"/>
      <c r="JON220" s="348"/>
      <c r="JOO220" s="348"/>
      <c r="JOP220" s="348"/>
      <c r="JOQ220" s="348"/>
      <c r="JOR220" s="348"/>
      <c r="JOS220" s="348"/>
      <c r="JOT220" s="348"/>
      <c r="JOU220" s="348"/>
      <c r="JOV220" s="348"/>
      <c r="JOW220" s="348"/>
      <c r="JOX220" s="348"/>
      <c r="JOY220" s="348"/>
      <c r="JOZ220" s="348"/>
      <c r="JPA220" s="348"/>
      <c r="JPB220" s="348"/>
      <c r="JPC220" s="348"/>
      <c r="JPD220" s="348"/>
      <c r="JPE220" s="348"/>
      <c r="JPF220" s="348"/>
      <c r="JPG220" s="348"/>
      <c r="JPH220" s="348"/>
      <c r="JPI220" s="348"/>
      <c r="JPJ220" s="348"/>
      <c r="JPK220" s="348"/>
      <c r="JPL220" s="348"/>
      <c r="JPM220" s="348"/>
      <c r="JPN220" s="348"/>
      <c r="JPO220" s="348"/>
      <c r="JPP220" s="348"/>
      <c r="JPQ220" s="348"/>
      <c r="JPR220" s="348"/>
      <c r="JPS220" s="348"/>
      <c r="JPT220" s="348"/>
      <c r="JPU220" s="348"/>
      <c r="JPV220" s="348"/>
      <c r="JPW220" s="348"/>
      <c r="JPX220" s="348"/>
      <c r="JPY220" s="348"/>
      <c r="JPZ220" s="348"/>
      <c r="JQA220" s="348"/>
      <c r="JQB220" s="348"/>
      <c r="JQC220" s="348"/>
      <c r="JQD220" s="348"/>
      <c r="JQE220" s="348"/>
      <c r="JQF220" s="348"/>
      <c r="JQG220" s="348"/>
      <c r="JQH220" s="348"/>
      <c r="JQI220" s="348"/>
      <c r="JQJ220" s="348"/>
      <c r="JQK220" s="348"/>
      <c r="JQL220" s="348"/>
      <c r="JQM220" s="348"/>
      <c r="JQN220" s="348"/>
      <c r="JQO220" s="348"/>
      <c r="JQP220" s="348"/>
      <c r="JQQ220" s="348"/>
      <c r="JQR220" s="348"/>
      <c r="JQS220" s="348"/>
      <c r="JQT220" s="348"/>
      <c r="JQU220" s="348"/>
      <c r="JQV220" s="348"/>
      <c r="JQW220" s="348"/>
      <c r="JQX220" s="348"/>
      <c r="JQY220" s="348"/>
      <c r="JQZ220" s="348"/>
      <c r="JRA220" s="348"/>
      <c r="JRB220" s="348"/>
      <c r="JRC220" s="348"/>
      <c r="JRD220" s="348"/>
      <c r="JRE220" s="348"/>
      <c r="JRF220" s="348"/>
      <c r="JRG220" s="348"/>
      <c r="JRH220" s="348"/>
      <c r="JRI220" s="348"/>
      <c r="JRJ220" s="348"/>
      <c r="JRK220" s="348"/>
      <c r="JRL220" s="348"/>
      <c r="JRM220" s="348"/>
      <c r="JRN220" s="348"/>
      <c r="JRO220" s="348"/>
      <c r="JRP220" s="348"/>
      <c r="JRQ220" s="348"/>
      <c r="JRR220" s="348"/>
      <c r="JRS220" s="348"/>
      <c r="JRT220" s="348"/>
      <c r="JRU220" s="348"/>
      <c r="JRV220" s="348"/>
      <c r="JRW220" s="348"/>
      <c r="JRX220" s="348"/>
      <c r="JRY220" s="348"/>
      <c r="JRZ220" s="348"/>
      <c r="JSA220" s="348"/>
      <c r="JSB220" s="348"/>
      <c r="JSC220" s="348"/>
      <c r="JSD220" s="348"/>
      <c r="JSE220" s="348"/>
      <c r="JSF220" s="348"/>
      <c r="JSG220" s="348"/>
      <c r="JSH220" s="348"/>
      <c r="JSI220" s="348"/>
      <c r="JSJ220" s="348"/>
      <c r="JSK220" s="348"/>
      <c r="JSL220" s="348"/>
      <c r="JSM220" s="348"/>
      <c r="JSN220" s="348"/>
      <c r="JSO220" s="348"/>
      <c r="JSP220" s="348"/>
      <c r="JSQ220" s="348"/>
      <c r="JSR220" s="348"/>
      <c r="JSS220" s="348"/>
      <c r="JST220" s="348"/>
      <c r="JSU220" s="348"/>
      <c r="JSV220" s="348"/>
      <c r="JSW220" s="348"/>
      <c r="JSX220" s="348"/>
      <c r="JSY220" s="348"/>
      <c r="JSZ220" s="348"/>
      <c r="JTA220" s="348"/>
      <c r="JTB220" s="348"/>
      <c r="JTC220" s="348"/>
      <c r="JTD220" s="348"/>
      <c r="JTE220" s="348"/>
      <c r="JTF220" s="348"/>
      <c r="JTG220" s="348"/>
      <c r="JTH220" s="348"/>
      <c r="JTI220" s="348"/>
      <c r="JTJ220" s="348"/>
      <c r="JTK220" s="348"/>
      <c r="JTL220" s="348"/>
      <c r="JTM220" s="348"/>
      <c r="JTN220" s="348"/>
      <c r="JTO220" s="348"/>
      <c r="JTP220" s="348"/>
      <c r="JTQ220" s="348"/>
      <c r="JTR220" s="348"/>
      <c r="JTS220" s="348"/>
      <c r="JTT220" s="348"/>
      <c r="JTU220" s="348"/>
      <c r="JTV220" s="348"/>
      <c r="JTW220" s="348"/>
      <c r="JTX220" s="348"/>
      <c r="JTY220" s="348"/>
      <c r="JTZ220" s="348"/>
      <c r="JUA220" s="348"/>
      <c r="JUB220" s="348"/>
      <c r="JUC220" s="348"/>
      <c r="JUD220" s="348"/>
      <c r="JUE220" s="348"/>
      <c r="JUF220" s="348"/>
      <c r="JUG220" s="348"/>
      <c r="JUH220" s="348"/>
      <c r="JUI220" s="348"/>
      <c r="JUJ220" s="348"/>
      <c r="JUK220" s="348"/>
      <c r="JUL220" s="348"/>
      <c r="JUM220" s="348"/>
      <c r="JUN220" s="348"/>
      <c r="JUO220" s="348"/>
      <c r="JUP220" s="348"/>
      <c r="JUQ220" s="348"/>
      <c r="JUR220" s="348"/>
      <c r="JUS220" s="348"/>
      <c r="JUT220" s="348"/>
      <c r="JUU220" s="348"/>
      <c r="JUV220" s="348"/>
      <c r="JUW220" s="348"/>
      <c r="JUX220" s="348"/>
      <c r="JUY220" s="348"/>
      <c r="JUZ220" s="348"/>
      <c r="JVA220" s="348"/>
      <c r="JVB220" s="348"/>
      <c r="JVC220" s="348"/>
      <c r="JVD220" s="348"/>
      <c r="JVE220" s="348"/>
      <c r="JVF220" s="348"/>
      <c r="JVG220" s="348"/>
      <c r="JVH220" s="348"/>
      <c r="JVI220" s="348"/>
      <c r="JVJ220" s="348"/>
      <c r="JVK220" s="348"/>
      <c r="JVL220" s="348"/>
      <c r="JVM220" s="348"/>
      <c r="JVN220" s="348"/>
      <c r="JVO220" s="348"/>
      <c r="JVP220" s="348"/>
      <c r="JVQ220" s="348"/>
      <c r="JVR220" s="348"/>
      <c r="JVS220" s="348"/>
      <c r="JVT220" s="348"/>
      <c r="JVU220" s="348"/>
      <c r="JVV220" s="348"/>
      <c r="JVW220" s="348"/>
      <c r="JVX220" s="348"/>
      <c r="JVY220" s="348"/>
      <c r="JVZ220" s="348"/>
      <c r="JWA220" s="348"/>
      <c r="JWB220" s="348"/>
      <c r="JWC220" s="348"/>
      <c r="JWD220" s="348"/>
      <c r="JWE220" s="348"/>
      <c r="JWF220" s="348"/>
      <c r="JWG220" s="348"/>
      <c r="JWH220" s="348"/>
      <c r="JWI220" s="348"/>
      <c r="JWJ220" s="348"/>
      <c r="JWK220" s="348"/>
      <c r="JWL220" s="348"/>
      <c r="JWM220" s="348"/>
      <c r="JWN220" s="348"/>
      <c r="JWO220" s="348"/>
      <c r="JWP220" s="348"/>
      <c r="JWQ220" s="348"/>
      <c r="JWR220" s="348"/>
      <c r="JWS220" s="348"/>
      <c r="JWT220" s="348"/>
      <c r="JWU220" s="348"/>
      <c r="JWV220" s="348"/>
      <c r="JWW220" s="348"/>
      <c r="JWX220" s="348"/>
      <c r="JWY220" s="348"/>
      <c r="JWZ220" s="348"/>
      <c r="JXA220" s="348"/>
      <c r="JXB220" s="348"/>
      <c r="JXC220" s="348"/>
      <c r="JXD220" s="348"/>
      <c r="JXE220" s="348"/>
      <c r="JXF220" s="348"/>
      <c r="JXG220" s="348"/>
      <c r="JXH220" s="348"/>
      <c r="JXI220" s="348"/>
      <c r="JXJ220" s="348"/>
      <c r="JXK220" s="348"/>
      <c r="JXL220" s="348"/>
      <c r="JXM220" s="348"/>
      <c r="JXN220" s="348"/>
      <c r="JXO220" s="348"/>
      <c r="JXP220" s="348"/>
      <c r="JXQ220" s="348"/>
      <c r="JXR220" s="348"/>
      <c r="JXS220" s="348"/>
      <c r="JXT220" s="348"/>
      <c r="JXU220" s="348"/>
      <c r="JXV220" s="348"/>
      <c r="JXW220" s="348"/>
      <c r="JXX220" s="348"/>
      <c r="JXY220" s="348"/>
      <c r="JXZ220" s="348"/>
      <c r="JYA220" s="348"/>
      <c r="JYB220" s="348"/>
      <c r="JYC220" s="348"/>
      <c r="JYD220" s="348"/>
      <c r="JYE220" s="348"/>
      <c r="JYF220" s="348"/>
      <c r="JYG220" s="348"/>
      <c r="JYH220" s="348"/>
      <c r="JYI220" s="348"/>
      <c r="JYJ220" s="348"/>
      <c r="JYK220" s="348"/>
      <c r="JYL220" s="348"/>
      <c r="JYM220" s="348"/>
      <c r="JYN220" s="348"/>
      <c r="JYO220" s="348"/>
      <c r="JYP220" s="348"/>
      <c r="JYQ220" s="348"/>
      <c r="JYR220" s="348"/>
      <c r="JYS220" s="348"/>
      <c r="JYT220" s="348"/>
      <c r="JYU220" s="348"/>
      <c r="JYV220" s="348"/>
      <c r="JYW220" s="348"/>
      <c r="JYX220" s="348"/>
      <c r="JYY220" s="348"/>
      <c r="JYZ220" s="348"/>
      <c r="JZA220" s="348"/>
      <c r="JZB220" s="348"/>
      <c r="JZC220" s="348"/>
      <c r="JZD220" s="348"/>
      <c r="JZE220" s="348"/>
      <c r="JZF220" s="348"/>
      <c r="JZG220" s="348"/>
      <c r="JZH220" s="348"/>
      <c r="JZI220" s="348"/>
      <c r="JZJ220" s="348"/>
      <c r="JZK220" s="348"/>
      <c r="JZL220" s="348"/>
      <c r="JZM220" s="348"/>
      <c r="JZN220" s="348"/>
      <c r="JZO220" s="348"/>
      <c r="JZP220" s="348"/>
      <c r="JZQ220" s="348"/>
      <c r="JZR220" s="348"/>
      <c r="JZS220" s="348"/>
      <c r="JZT220" s="348"/>
      <c r="JZU220" s="348"/>
      <c r="JZV220" s="348"/>
      <c r="JZW220" s="348"/>
      <c r="JZX220" s="348"/>
      <c r="JZY220" s="348"/>
      <c r="JZZ220" s="348"/>
      <c r="KAA220" s="348"/>
      <c r="KAB220" s="348"/>
      <c r="KAC220" s="348"/>
      <c r="KAD220" s="348"/>
      <c r="KAE220" s="348"/>
      <c r="KAF220" s="348"/>
      <c r="KAG220" s="348"/>
      <c r="KAH220" s="348"/>
      <c r="KAI220" s="348"/>
      <c r="KAJ220" s="348"/>
      <c r="KAK220" s="348"/>
      <c r="KAL220" s="348"/>
      <c r="KAM220" s="348"/>
      <c r="KAN220" s="348"/>
      <c r="KAO220" s="348"/>
      <c r="KAP220" s="348"/>
      <c r="KAQ220" s="348"/>
      <c r="KAR220" s="348"/>
      <c r="KAS220" s="348"/>
      <c r="KAT220" s="348"/>
      <c r="KAU220" s="348"/>
      <c r="KAV220" s="348"/>
      <c r="KAW220" s="348"/>
      <c r="KAX220" s="348"/>
      <c r="KAY220" s="348"/>
      <c r="KAZ220" s="348"/>
      <c r="KBA220" s="348"/>
      <c r="KBB220" s="348"/>
      <c r="KBC220" s="348"/>
      <c r="KBD220" s="348"/>
      <c r="KBE220" s="348"/>
      <c r="KBF220" s="348"/>
      <c r="KBG220" s="348"/>
      <c r="KBH220" s="348"/>
      <c r="KBI220" s="348"/>
      <c r="KBJ220" s="348"/>
      <c r="KBK220" s="348"/>
      <c r="KBL220" s="348"/>
      <c r="KBM220" s="348"/>
      <c r="KBN220" s="348"/>
      <c r="KBO220" s="348"/>
      <c r="KBP220" s="348"/>
      <c r="KBQ220" s="348"/>
      <c r="KBR220" s="348"/>
      <c r="KBS220" s="348"/>
      <c r="KBT220" s="348"/>
      <c r="KBU220" s="348"/>
      <c r="KBV220" s="348"/>
      <c r="KBW220" s="348"/>
      <c r="KBX220" s="348"/>
      <c r="KBY220" s="348"/>
      <c r="KBZ220" s="348"/>
      <c r="KCA220" s="348"/>
      <c r="KCB220" s="348"/>
      <c r="KCC220" s="348"/>
      <c r="KCD220" s="348"/>
      <c r="KCE220" s="348"/>
      <c r="KCF220" s="348"/>
      <c r="KCG220" s="348"/>
      <c r="KCH220" s="348"/>
      <c r="KCI220" s="348"/>
      <c r="KCJ220" s="348"/>
      <c r="KCK220" s="348"/>
      <c r="KCL220" s="348"/>
      <c r="KCM220" s="348"/>
      <c r="KCN220" s="348"/>
      <c r="KCO220" s="348"/>
      <c r="KCP220" s="348"/>
      <c r="KCQ220" s="348"/>
      <c r="KCR220" s="348"/>
      <c r="KCS220" s="348"/>
      <c r="KCT220" s="348"/>
      <c r="KCU220" s="348"/>
      <c r="KCV220" s="348"/>
      <c r="KCW220" s="348"/>
      <c r="KCX220" s="348"/>
      <c r="KCY220" s="348"/>
      <c r="KCZ220" s="348"/>
      <c r="KDA220" s="348"/>
      <c r="KDB220" s="348"/>
      <c r="KDC220" s="348"/>
      <c r="KDD220" s="348"/>
      <c r="KDE220" s="348"/>
      <c r="KDF220" s="348"/>
      <c r="KDG220" s="348"/>
      <c r="KDH220" s="348"/>
      <c r="KDI220" s="348"/>
      <c r="KDJ220" s="348"/>
      <c r="KDK220" s="348"/>
      <c r="KDL220" s="348"/>
      <c r="KDM220" s="348"/>
      <c r="KDN220" s="348"/>
      <c r="KDO220" s="348"/>
      <c r="KDP220" s="348"/>
      <c r="KDQ220" s="348"/>
      <c r="KDR220" s="348"/>
      <c r="KDS220" s="348"/>
      <c r="KDT220" s="348"/>
      <c r="KDU220" s="348"/>
      <c r="KDV220" s="348"/>
      <c r="KDW220" s="348"/>
      <c r="KDX220" s="348"/>
      <c r="KDY220" s="348"/>
      <c r="KDZ220" s="348"/>
      <c r="KEA220" s="348"/>
      <c r="KEB220" s="348"/>
      <c r="KEC220" s="348"/>
      <c r="KED220" s="348"/>
      <c r="KEE220" s="348"/>
      <c r="KEF220" s="348"/>
      <c r="KEG220" s="348"/>
      <c r="KEH220" s="348"/>
      <c r="KEI220" s="348"/>
      <c r="KEJ220" s="348"/>
      <c r="KEK220" s="348"/>
      <c r="KEL220" s="348"/>
      <c r="KEM220" s="348"/>
      <c r="KEN220" s="348"/>
      <c r="KEO220" s="348"/>
      <c r="KEP220" s="348"/>
      <c r="KEQ220" s="348"/>
      <c r="KER220" s="348"/>
      <c r="KES220" s="348"/>
      <c r="KET220" s="348"/>
      <c r="KEU220" s="348"/>
      <c r="KEV220" s="348"/>
      <c r="KEW220" s="348"/>
      <c r="KEX220" s="348"/>
      <c r="KEY220" s="348"/>
      <c r="KEZ220" s="348"/>
      <c r="KFA220" s="348"/>
      <c r="KFB220" s="348"/>
      <c r="KFC220" s="348"/>
      <c r="KFD220" s="348"/>
      <c r="KFE220" s="348"/>
      <c r="KFF220" s="348"/>
      <c r="KFG220" s="348"/>
      <c r="KFH220" s="348"/>
      <c r="KFI220" s="348"/>
      <c r="KFJ220" s="348"/>
      <c r="KFK220" s="348"/>
      <c r="KFL220" s="348"/>
      <c r="KFM220" s="348"/>
      <c r="KFN220" s="348"/>
      <c r="KFO220" s="348"/>
      <c r="KFP220" s="348"/>
      <c r="KFQ220" s="348"/>
      <c r="KFR220" s="348"/>
      <c r="KFS220" s="348"/>
      <c r="KFT220" s="348"/>
      <c r="KFU220" s="348"/>
      <c r="KFV220" s="348"/>
      <c r="KFW220" s="348"/>
      <c r="KFX220" s="348"/>
      <c r="KFY220" s="348"/>
      <c r="KFZ220" s="348"/>
      <c r="KGA220" s="348"/>
      <c r="KGB220" s="348"/>
      <c r="KGC220" s="348"/>
      <c r="KGD220" s="348"/>
      <c r="KGE220" s="348"/>
      <c r="KGF220" s="348"/>
      <c r="KGG220" s="348"/>
      <c r="KGH220" s="348"/>
      <c r="KGI220" s="348"/>
      <c r="KGJ220" s="348"/>
      <c r="KGK220" s="348"/>
      <c r="KGL220" s="348"/>
      <c r="KGM220" s="348"/>
      <c r="KGN220" s="348"/>
      <c r="KGO220" s="348"/>
      <c r="KGP220" s="348"/>
      <c r="KGQ220" s="348"/>
      <c r="KGR220" s="348"/>
      <c r="KGS220" s="348"/>
      <c r="KGT220" s="348"/>
      <c r="KGU220" s="348"/>
      <c r="KGV220" s="348"/>
      <c r="KGW220" s="348"/>
      <c r="KGX220" s="348"/>
      <c r="KGY220" s="348"/>
      <c r="KGZ220" s="348"/>
      <c r="KHA220" s="348"/>
      <c r="KHB220" s="348"/>
      <c r="KHC220" s="348"/>
      <c r="KHD220" s="348"/>
      <c r="KHE220" s="348"/>
      <c r="KHF220" s="348"/>
      <c r="KHG220" s="348"/>
      <c r="KHH220" s="348"/>
      <c r="KHI220" s="348"/>
      <c r="KHJ220" s="348"/>
      <c r="KHK220" s="348"/>
      <c r="KHL220" s="348"/>
      <c r="KHM220" s="348"/>
      <c r="KHN220" s="348"/>
      <c r="KHO220" s="348"/>
      <c r="KHP220" s="348"/>
      <c r="KHQ220" s="348"/>
      <c r="KHR220" s="348"/>
      <c r="KHS220" s="348"/>
      <c r="KHT220" s="348"/>
      <c r="KHU220" s="348"/>
      <c r="KHV220" s="348"/>
      <c r="KHW220" s="348"/>
      <c r="KHX220" s="348"/>
      <c r="KHY220" s="348"/>
      <c r="KHZ220" s="348"/>
      <c r="KIA220" s="348"/>
      <c r="KIB220" s="348"/>
      <c r="KIC220" s="348"/>
      <c r="KID220" s="348"/>
      <c r="KIE220" s="348"/>
      <c r="KIF220" s="348"/>
      <c r="KIG220" s="348"/>
      <c r="KIH220" s="348"/>
      <c r="KII220" s="348"/>
      <c r="KIJ220" s="348"/>
      <c r="KIK220" s="348"/>
      <c r="KIL220" s="348"/>
      <c r="KIM220" s="348"/>
      <c r="KIN220" s="348"/>
      <c r="KIO220" s="348"/>
      <c r="KIP220" s="348"/>
      <c r="KIQ220" s="348"/>
      <c r="KIR220" s="348"/>
      <c r="KIS220" s="348"/>
      <c r="KIT220" s="348"/>
      <c r="KIU220" s="348"/>
      <c r="KIV220" s="348"/>
      <c r="KIW220" s="348"/>
      <c r="KIX220" s="348"/>
      <c r="KIY220" s="348"/>
      <c r="KIZ220" s="348"/>
      <c r="KJA220" s="348"/>
      <c r="KJB220" s="348"/>
      <c r="KJC220" s="348"/>
      <c r="KJD220" s="348"/>
      <c r="KJE220" s="348"/>
      <c r="KJF220" s="348"/>
      <c r="KJG220" s="348"/>
      <c r="KJH220" s="348"/>
      <c r="KJI220" s="348"/>
      <c r="KJJ220" s="348"/>
      <c r="KJK220" s="348"/>
      <c r="KJL220" s="348"/>
      <c r="KJM220" s="348"/>
      <c r="KJN220" s="348"/>
      <c r="KJO220" s="348"/>
      <c r="KJP220" s="348"/>
      <c r="KJQ220" s="348"/>
      <c r="KJR220" s="348"/>
      <c r="KJS220" s="348"/>
      <c r="KJT220" s="348"/>
      <c r="KJU220" s="348"/>
      <c r="KJV220" s="348"/>
      <c r="KJW220" s="348"/>
      <c r="KJX220" s="348"/>
      <c r="KJY220" s="348"/>
      <c r="KJZ220" s="348"/>
      <c r="KKA220" s="348"/>
      <c r="KKB220" s="348"/>
      <c r="KKC220" s="348"/>
      <c r="KKD220" s="348"/>
      <c r="KKE220" s="348"/>
      <c r="KKF220" s="348"/>
      <c r="KKG220" s="348"/>
      <c r="KKH220" s="348"/>
      <c r="KKI220" s="348"/>
      <c r="KKJ220" s="348"/>
      <c r="KKK220" s="348"/>
      <c r="KKL220" s="348"/>
      <c r="KKM220" s="348"/>
      <c r="KKN220" s="348"/>
      <c r="KKO220" s="348"/>
      <c r="KKP220" s="348"/>
      <c r="KKQ220" s="348"/>
      <c r="KKR220" s="348"/>
      <c r="KKS220" s="348"/>
      <c r="KKT220" s="348"/>
      <c r="KKU220" s="348"/>
      <c r="KKV220" s="348"/>
      <c r="KKW220" s="348"/>
      <c r="KKX220" s="348"/>
      <c r="KKY220" s="348"/>
      <c r="KKZ220" s="348"/>
      <c r="KLA220" s="348"/>
      <c r="KLB220" s="348"/>
      <c r="KLC220" s="348"/>
      <c r="KLD220" s="348"/>
      <c r="KLE220" s="348"/>
      <c r="KLF220" s="348"/>
      <c r="KLG220" s="348"/>
      <c r="KLH220" s="348"/>
      <c r="KLI220" s="348"/>
      <c r="KLJ220" s="348"/>
      <c r="KLK220" s="348"/>
      <c r="KLL220" s="348"/>
      <c r="KLM220" s="348"/>
      <c r="KLN220" s="348"/>
      <c r="KLO220" s="348"/>
      <c r="KLP220" s="348"/>
      <c r="KLQ220" s="348"/>
      <c r="KLR220" s="348"/>
      <c r="KLS220" s="348"/>
      <c r="KLT220" s="348"/>
      <c r="KLU220" s="348"/>
      <c r="KLV220" s="348"/>
      <c r="KLW220" s="348"/>
      <c r="KLX220" s="348"/>
      <c r="KLY220" s="348"/>
      <c r="KLZ220" s="348"/>
      <c r="KMA220" s="348"/>
      <c r="KMB220" s="348"/>
      <c r="KMC220" s="348"/>
      <c r="KMD220" s="348"/>
      <c r="KME220" s="348"/>
      <c r="KMF220" s="348"/>
      <c r="KMG220" s="348"/>
      <c r="KMH220" s="348"/>
      <c r="KMI220" s="348"/>
      <c r="KMJ220" s="348"/>
      <c r="KMK220" s="348"/>
      <c r="KML220" s="348"/>
      <c r="KMM220" s="348"/>
      <c r="KMN220" s="348"/>
      <c r="KMO220" s="348"/>
      <c r="KMP220" s="348"/>
      <c r="KMQ220" s="348"/>
      <c r="KMR220" s="348"/>
      <c r="KMS220" s="348"/>
      <c r="KMT220" s="348"/>
      <c r="KMU220" s="348"/>
      <c r="KMV220" s="348"/>
      <c r="KMW220" s="348"/>
      <c r="KMX220" s="348"/>
      <c r="KMY220" s="348"/>
      <c r="KMZ220" s="348"/>
      <c r="KNA220" s="348"/>
      <c r="KNB220" s="348"/>
      <c r="KNC220" s="348"/>
      <c r="KND220" s="348"/>
      <c r="KNE220" s="348"/>
      <c r="KNF220" s="348"/>
      <c r="KNG220" s="348"/>
      <c r="KNH220" s="348"/>
      <c r="KNI220" s="348"/>
      <c r="KNJ220" s="348"/>
      <c r="KNK220" s="348"/>
      <c r="KNL220" s="348"/>
      <c r="KNM220" s="348"/>
      <c r="KNN220" s="348"/>
      <c r="KNO220" s="348"/>
      <c r="KNP220" s="348"/>
      <c r="KNQ220" s="348"/>
      <c r="KNR220" s="348"/>
      <c r="KNS220" s="348"/>
      <c r="KNT220" s="348"/>
      <c r="KNU220" s="348"/>
      <c r="KNV220" s="348"/>
      <c r="KNW220" s="348"/>
      <c r="KNX220" s="348"/>
      <c r="KNY220" s="348"/>
      <c r="KNZ220" s="348"/>
      <c r="KOA220" s="348"/>
      <c r="KOB220" s="348"/>
      <c r="KOC220" s="348"/>
      <c r="KOD220" s="348"/>
      <c r="KOE220" s="348"/>
      <c r="KOF220" s="348"/>
      <c r="KOG220" s="348"/>
      <c r="KOH220" s="348"/>
      <c r="KOI220" s="348"/>
      <c r="KOJ220" s="348"/>
      <c r="KOK220" s="348"/>
      <c r="KOL220" s="348"/>
      <c r="KOM220" s="348"/>
      <c r="KON220" s="348"/>
      <c r="KOO220" s="348"/>
      <c r="KOP220" s="348"/>
      <c r="KOQ220" s="348"/>
      <c r="KOR220" s="348"/>
      <c r="KOS220" s="348"/>
      <c r="KOT220" s="348"/>
      <c r="KOU220" s="348"/>
      <c r="KOV220" s="348"/>
      <c r="KOW220" s="348"/>
      <c r="KOX220" s="348"/>
      <c r="KOY220" s="348"/>
      <c r="KOZ220" s="348"/>
      <c r="KPA220" s="348"/>
      <c r="KPB220" s="348"/>
      <c r="KPC220" s="348"/>
      <c r="KPD220" s="348"/>
      <c r="KPE220" s="348"/>
      <c r="KPF220" s="348"/>
      <c r="KPG220" s="348"/>
      <c r="KPH220" s="348"/>
      <c r="KPI220" s="348"/>
      <c r="KPJ220" s="348"/>
      <c r="KPK220" s="348"/>
      <c r="KPL220" s="348"/>
      <c r="KPM220" s="348"/>
      <c r="KPN220" s="348"/>
      <c r="KPO220" s="348"/>
      <c r="KPP220" s="348"/>
      <c r="KPQ220" s="348"/>
      <c r="KPR220" s="348"/>
      <c r="KPS220" s="348"/>
      <c r="KPT220" s="348"/>
      <c r="KPU220" s="348"/>
      <c r="KPV220" s="348"/>
      <c r="KPW220" s="348"/>
      <c r="KPX220" s="348"/>
      <c r="KPY220" s="348"/>
      <c r="KPZ220" s="348"/>
      <c r="KQA220" s="348"/>
      <c r="KQB220" s="348"/>
      <c r="KQC220" s="348"/>
      <c r="KQD220" s="348"/>
      <c r="KQE220" s="348"/>
      <c r="KQF220" s="348"/>
      <c r="KQG220" s="348"/>
      <c r="KQH220" s="348"/>
      <c r="KQI220" s="348"/>
      <c r="KQJ220" s="348"/>
      <c r="KQK220" s="348"/>
      <c r="KQL220" s="348"/>
      <c r="KQM220" s="348"/>
      <c r="KQN220" s="348"/>
      <c r="KQO220" s="348"/>
      <c r="KQP220" s="348"/>
      <c r="KQQ220" s="348"/>
      <c r="KQR220" s="348"/>
      <c r="KQS220" s="348"/>
      <c r="KQT220" s="348"/>
      <c r="KQU220" s="348"/>
      <c r="KQV220" s="348"/>
      <c r="KQW220" s="348"/>
      <c r="KQX220" s="348"/>
      <c r="KQY220" s="348"/>
      <c r="KQZ220" s="348"/>
      <c r="KRA220" s="348"/>
      <c r="KRB220" s="348"/>
      <c r="KRC220" s="348"/>
      <c r="KRD220" s="348"/>
      <c r="KRE220" s="348"/>
      <c r="KRF220" s="348"/>
      <c r="KRG220" s="348"/>
      <c r="KRH220" s="348"/>
      <c r="KRI220" s="348"/>
      <c r="KRJ220" s="348"/>
      <c r="KRK220" s="348"/>
      <c r="KRL220" s="348"/>
      <c r="KRM220" s="348"/>
      <c r="KRN220" s="348"/>
      <c r="KRO220" s="348"/>
      <c r="KRP220" s="348"/>
      <c r="KRQ220" s="348"/>
      <c r="KRR220" s="348"/>
      <c r="KRS220" s="348"/>
      <c r="KRT220" s="348"/>
      <c r="KRU220" s="348"/>
      <c r="KRV220" s="348"/>
      <c r="KRW220" s="348"/>
      <c r="KRX220" s="348"/>
      <c r="KRY220" s="348"/>
      <c r="KRZ220" s="348"/>
      <c r="KSA220" s="348"/>
      <c r="KSB220" s="348"/>
      <c r="KSC220" s="348"/>
      <c r="KSD220" s="348"/>
      <c r="KSE220" s="348"/>
      <c r="KSF220" s="348"/>
      <c r="KSG220" s="348"/>
      <c r="KSH220" s="348"/>
      <c r="KSI220" s="348"/>
      <c r="KSJ220" s="348"/>
      <c r="KSK220" s="348"/>
      <c r="KSL220" s="348"/>
      <c r="KSM220" s="348"/>
      <c r="KSN220" s="348"/>
      <c r="KSO220" s="348"/>
      <c r="KSP220" s="348"/>
      <c r="KSQ220" s="348"/>
      <c r="KSR220" s="348"/>
      <c r="KSS220" s="348"/>
      <c r="KST220" s="348"/>
      <c r="KSU220" s="348"/>
      <c r="KSV220" s="348"/>
      <c r="KSW220" s="348"/>
      <c r="KSX220" s="348"/>
      <c r="KSY220" s="348"/>
      <c r="KSZ220" s="348"/>
      <c r="KTA220" s="348"/>
      <c r="KTB220" s="348"/>
      <c r="KTC220" s="348"/>
      <c r="KTD220" s="348"/>
      <c r="KTE220" s="348"/>
      <c r="KTF220" s="348"/>
      <c r="KTG220" s="348"/>
      <c r="KTH220" s="348"/>
      <c r="KTI220" s="348"/>
      <c r="KTJ220" s="348"/>
      <c r="KTK220" s="348"/>
      <c r="KTL220" s="348"/>
      <c r="KTM220" s="348"/>
      <c r="KTN220" s="348"/>
      <c r="KTO220" s="348"/>
      <c r="KTP220" s="348"/>
      <c r="KTQ220" s="348"/>
      <c r="KTR220" s="348"/>
      <c r="KTS220" s="348"/>
      <c r="KTT220" s="348"/>
      <c r="KTU220" s="348"/>
      <c r="KTV220" s="348"/>
      <c r="KTW220" s="348"/>
      <c r="KTX220" s="348"/>
      <c r="KTY220" s="348"/>
      <c r="KTZ220" s="348"/>
      <c r="KUA220" s="348"/>
      <c r="KUB220" s="348"/>
      <c r="KUC220" s="348"/>
      <c r="KUD220" s="348"/>
      <c r="KUE220" s="348"/>
      <c r="KUF220" s="348"/>
      <c r="KUG220" s="348"/>
      <c r="KUH220" s="348"/>
      <c r="KUI220" s="348"/>
      <c r="KUJ220" s="348"/>
      <c r="KUK220" s="348"/>
      <c r="KUL220" s="348"/>
      <c r="KUM220" s="348"/>
      <c r="KUN220" s="348"/>
      <c r="KUO220" s="348"/>
      <c r="KUP220" s="348"/>
      <c r="KUQ220" s="348"/>
      <c r="KUR220" s="348"/>
      <c r="KUS220" s="348"/>
      <c r="KUT220" s="348"/>
      <c r="KUU220" s="348"/>
      <c r="KUV220" s="348"/>
      <c r="KUW220" s="348"/>
      <c r="KUX220" s="348"/>
      <c r="KUY220" s="348"/>
      <c r="KUZ220" s="348"/>
      <c r="KVA220" s="348"/>
      <c r="KVB220" s="348"/>
      <c r="KVC220" s="348"/>
      <c r="KVD220" s="348"/>
      <c r="KVE220" s="348"/>
      <c r="KVF220" s="348"/>
      <c r="KVG220" s="348"/>
      <c r="KVH220" s="348"/>
      <c r="KVI220" s="348"/>
      <c r="KVJ220" s="348"/>
      <c r="KVK220" s="348"/>
      <c r="KVL220" s="348"/>
      <c r="KVM220" s="348"/>
      <c r="KVN220" s="348"/>
      <c r="KVO220" s="348"/>
      <c r="KVP220" s="348"/>
      <c r="KVQ220" s="348"/>
      <c r="KVR220" s="348"/>
      <c r="KVS220" s="348"/>
      <c r="KVT220" s="348"/>
      <c r="KVU220" s="348"/>
      <c r="KVV220" s="348"/>
      <c r="KVW220" s="348"/>
      <c r="KVX220" s="348"/>
      <c r="KVY220" s="348"/>
      <c r="KVZ220" s="348"/>
      <c r="KWA220" s="348"/>
      <c r="KWB220" s="348"/>
      <c r="KWC220" s="348"/>
      <c r="KWD220" s="348"/>
      <c r="KWE220" s="348"/>
      <c r="KWF220" s="348"/>
      <c r="KWG220" s="348"/>
      <c r="KWH220" s="348"/>
      <c r="KWI220" s="348"/>
      <c r="KWJ220" s="348"/>
      <c r="KWK220" s="348"/>
      <c r="KWL220" s="348"/>
      <c r="KWM220" s="348"/>
      <c r="KWN220" s="348"/>
      <c r="KWO220" s="348"/>
      <c r="KWP220" s="348"/>
      <c r="KWQ220" s="348"/>
      <c r="KWR220" s="348"/>
      <c r="KWS220" s="348"/>
      <c r="KWT220" s="348"/>
      <c r="KWU220" s="348"/>
      <c r="KWV220" s="348"/>
      <c r="KWW220" s="348"/>
      <c r="KWX220" s="348"/>
      <c r="KWY220" s="348"/>
      <c r="KWZ220" s="348"/>
      <c r="KXA220" s="348"/>
      <c r="KXB220" s="348"/>
      <c r="KXC220" s="348"/>
      <c r="KXD220" s="348"/>
      <c r="KXE220" s="348"/>
      <c r="KXF220" s="348"/>
      <c r="KXG220" s="348"/>
      <c r="KXH220" s="348"/>
      <c r="KXI220" s="348"/>
      <c r="KXJ220" s="348"/>
      <c r="KXK220" s="348"/>
      <c r="KXL220" s="348"/>
      <c r="KXM220" s="348"/>
      <c r="KXN220" s="348"/>
      <c r="KXO220" s="348"/>
      <c r="KXP220" s="348"/>
      <c r="KXQ220" s="348"/>
      <c r="KXR220" s="348"/>
      <c r="KXS220" s="348"/>
      <c r="KXT220" s="348"/>
      <c r="KXU220" s="348"/>
      <c r="KXV220" s="348"/>
      <c r="KXW220" s="348"/>
      <c r="KXX220" s="348"/>
      <c r="KXY220" s="348"/>
      <c r="KXZ220" s="348"/>
      <c r="KYA220" s="348"/>
      <c r="KYB220" s="348"/>
      <c r="KYC220" s="348"/>
      <c r="KYD220" s="348"/>
      <c r="KYE220" s="348"/>
      <c r="KYF220" s="348"/>
      <c r="KYG220" s="348"/>
      <c r="KYH220" s="348"/>
      <c r="KYI220" s="348"/>
      <c r="KYJ220" s="348"/>
      <c r="KYK220" s="348"/>
      <c r="KYL220" s="348"/>
      <c r="KYM220" s="348"/>
      <c r="KYN220" s="348"/>
      <c r="KYO220" s="348"/>
      <c r="KYP220" s="348"/>
      <c r="KYQ220" s="348"/>
      <c r="KYR220" s="348"/>
      <c r="KYS220" s="348"/>
      <c r="KYT220" s="348"/>
      <c r="KYU220" s="348"/>
      <c r="KYV220" s="348"/>
      <c r="KYW220" s="348"/>
      <c r="KYX220" s="348"/>
      <c r="KYY220" s="348"/>
      <c r="KYZ220" s="348"/>
      <c r="KZA220" s="348"/>
      <c r="KZB220" s="348"/>
      <c r="KZC220" s="348"/>
      <c r="KZD220" s="348"/>
      <c r="KZE220" s="348"/>
      <c r="KZF220" s="348"/>
      <c r="KZG220" s="348"/>
      <c r="KZH220" s="348"/>
      <c r="KZI220" s="348"/>
      <c r="KZJ220" s="348"/>
      <c r="KZK220" s="348"/>
      <c r="KZL220" s="348"/>
      <c r="KZM220" s="348"/>
      <c r="KZN220" s="348"/>
      <c r="KZO220" s="348"/>
      <c r="KZP220" s="348"/>
      <c r="KZQ220" s="348"/>
      <c r="KZR220" s="348"/>
      <c r="KZS220" s="348"/>
      <c r="KZT220" s="348"/>
      <c r="KZU220" s="348"/>
      <c r="KZV220" s="348"/>
      <c r="KZW220" s="348"/>
      <c r="KZX220" s="348"/>
      <c r="KZY220" s="348"/>
      <c r="KZZ220" s="348"/>
      <c r="LAA220" s="348"/>
      <c r="LAB220" s="348"/>
      <c r="LAC220" s="348"/>
      <c r="LAD220" s="348"/>
      <c r="LAE220" s="348"/>
      <c r="LAF220" s="348"/>
      <c r="LAG220" s="348"/>
      <c r="LAH220" s="348"/>
      <c r="LAI220" s="348"/>
      <c r="LAJ220" s="348"/>
      <c r="LAK220" s="348"/>
      <c r="LAL220" s="348"/>
      <c r="LAM220" s="348"/>
      <c r="LAN220" s="348"/>
      <c r="LAO220" s="348"/>
      <c r="LAP220" s="348"/>
      <c r="LAQ220" s="348"/>
      <c r="LAR220" s="348"/>
      <c r="LAS220" s="348"/>
      <c r="LAT220" s="348"/>
      <c r="LAU220" s="348"/>
      <c r="LAV220" s="348"/>
      <c r="LAW220" s="348"/>
      <c r="LAX220" s="348"/>
      <c r="LAY220" s="348"/>
      <c r="LAZ220" s="348"/>
      <c r="LBA220" s="348"/>
      <c r="LBB220" s="348"/>
      <c r="LBC220" s="348"/>
      <c r="LBD220" s="348"/>
      <c r="LBE220" s="348"/>
      <c r="LBF220" s="348"/>
      <c r="LBG220" s="348"/>
      <c r="LBH220" s="348"/>
      <c r="LBI220" s="348"/>
      <c r="LBJ220" s="348"/>
      <c r="LBK220" s="348"/>
      <c r="LBL220" s="348"/>
      <c r="LBM220" s="348"/>
      <c r="LBN220" s="348"/>
      <c r="LBO220" s="348"/>
      <c r="LBP220" s="348"/>
      <c r="LBQ220" s="348"/>
      <c r="LBR220" s="348"/>
      <c r="LBS220" s="348"/>
      <c r="LBT220" s="348"/>
      <c r="LBU220" s="348"/>
      <c r="LBV220" s="348"/>
      <c r="LBW220" s="348"/>
      <c r="LBX220" s="348"/>
      <c r="LBY220" s="348"/>
      <c r="LBZ220" s="348"/>
      <c r="LCA220" s="348"/>
      <c r="LCB220" s="348"/>
      <c r="LCC220" s="348"/>
      <c r="LCD220" s="348"/>
      <c r="LCE220" s="348"/>
      <c r="LCF220" s="348"/>
      <c r="LCG220" s="348"/>
      <c r="LCH220" s="348"/>
      <c r="LCI220" s="348"/>
      <c r="LCJ220" s="348"/>
      <c r="LCK220" s="348"/>
      <c r="LCL220" s="348"/>
      <c r="LCM220" s="348"/>
      <c r="LCN220" s="348"/>
      <c r="LCO220" s="348"/>
      <c r="LCP220" s="348"/>
      <c r="LCQ220" s="348"/>
      <c r="LCR220" s="348"/>
      <c r="LCS220" s="348"/>
      <c r="LCT220" s="348"/>
      <c r="LCU220" s="348"/>
      <c r="LCV220" s="348"/>
      <c r="LCW220" s="348"/>
      <c r="LCX220" s="348"/>
      <c r="LCY220" s="348"/>
      <c r="LCZ220" s="348"/>
      <c r="LDA220" s="348"/>
      <c r="LDB220" s="348"/>
      <c r="LDC220" s="348"/>
      <c r="LDD220" s="348"/>
      <c r="LDE220" s="348"/>
      <c r="LDF220" s="348"/>
      <c r="LDG220" s="348"/>
      <c r="LDH220" s="348"/>
      <c r="LDI220" s="348"/>
      <c r="LDJ220" s="348"/>
      <c r="LDK220" s="348"/>
      <c r="LDL220" s="348"/>
      <c r="LDM220" s="348"/>
      <c r="LDN220" s="348"/>
      <c r="LDO220" s="348"/>
      <c r="LDP220" s="348"/>
      <c r="LDQ220" s="348"/>
      <c r="LDR220" s="348"/>
      <c r="LDS220" s="348"/>
      <c r="LDT220" s="348"/>
      <c r="LDU220" s="348"/>
      <c r="LDV220" s="348"/>
      <c r="LDW220" s="348"/>
      <c r="LDX220" s="348"/>
      <c r="LDY220" s="348"/>
      <c r="LDZ220" s="348"/>
      <c r="LEA220" s="348"/>
      <c r="LEB220" s="348"/>
      <c r="LEC220" s="348"/>
      <c r="LED220" s="348"/>
      <c r="LEE220" s="348"/>
      <c r="LEF220" s="348"/>
      <c r="LEG220" s="348"/>
      <c r="LEH220" s="348"/>
      <c r="LEI220" s="348"/>
      <c r="LEJ220" s="348"/>
      <c r="LEK220" s="348"/>
      <c r="LEL220" s="348"/>
      <c r="LEM220" s="348"/>
      <c r="LEN220" s="348"/>
      <c r="LEO220" s="348"/>
      <c r="LEP220" s="348"/>
      <c r="LEQ220" s="348"/>
      <c r="LER220" s="348"/>
      <c r="LES220" s="348"/>
      <c r="LET220" s="348"/>
      <c r="LEU220" s="348"/>
      <c r="LEV220" s="348"/>
      <c r="LEW220" s="348"/>
      <c r="LEX220" s="348"/>
      <c r="LEY220" s="348"/>
      <c r="LEZ220" s="348"/>
      <c r="LFA220" s="348"/>
      <c r="LFB220" s="348"/>
      <c r="LFC220" s="348"/>
      <c r="LFD220" s="348"/>
      <c r="LFE220" s="348"/>
      <c r="LFF220" s="348"/>
      <c r="LFG220" s="348"/>
      <c r="LFH220" s="348"/>
      <c r="LFI220" s="348"/>
      <c r="LFJ220" s="348"/>
      <c r="LFK220" s="348"/>
      <c r="LFL220" s="348"/>
      <c r="LFM220" s="348"/>
      <c r="LFN220" s="348"/>
      <c r="LFO220" s="348"/>
      <c r="LFP220" s="348"/>
      <c r="LFQ220" s="348"/>
      <c r="LFR220" s="348"/>
      <c r="LFS220" s="348"/>
      <c r="LFT220" s="348"/>
      <c r="LFU220" s="348"/>
      <c r="LFV220" s="348"/>
      <c r="LFW220" s="348"/>
      <c r="LFX220" s="348"/>
      <c r="LFY220" s="348"/>
      <c r="LFZ220" s="348"/>
      <c r="LGA220" s="348"/>
      <c r="LGB220" s="348"/>
      <c r="LGC220" s="348"/>
      <c r="LGD220" s="348"/>
      <c r="LGE220" s="348"/>
      <c r="LGF220" s="348"/>
      <c r="LGG220" s="348"/>
      <c r="LGH220" s="348"/>
      <c r="LGI220" s="348"/>
      <c r="LGJ220" s="348"/>
      <c r="LGK220" s="348"/>
      <c r="LGL220" s="348"/>
      <c r="LGM220" s="348"/>
      <c r="LGN220" s="348"/>
      <c r="LGO220" s="348"/>
      <c r="LGP220" s="348"/>
      <c r="LGQ220" s="348"/>
      <c r="LGR220" s="348"/>
      <c r="LGS220" s="348"/>
      <c r="LGT220" s="348"/>
      <c r="LGU220" s="348"/>
      <c r="LGV220" s="348"/>
      <c r="LGW220" s="348"/>
      <c r="LGX220" s="348"/>
      <c r="LGY220" s="348"/>
      <c r="LGZ220" s="348"/>
      <c r="LHA220" s="348"/>
      <c r="LHB220" s="348"/>
      <c r="LHC220" s="348"/>
      <c r="LHD220" s="348"/>
      <c r="LHE220" s="348"/>
      <c r="LHF220" s="348"/>
      <c r="LHG220" s="348"/>
      <c r="LHH220" s="348"/>
      <c r="LHI220" s="348"/>
      <c r="LHJ220" s="348"/>
      <c r="LHK220" s="348"/>
      <c r="LHL220" s="348"/>
      <c r="LHM220" s="348"/>
      <c r="LHN220" s="348"/>
      <c r="LHO220" s="348"/>
      <c r="LHP220" s="348"/>
      <c r="LHQ220" s="348"/>
      <c r="LHR220" s="348"/>
      <c r="LHS220" s="348"/>
      <c r="LHT220" s="348"/>
      <c r="LHU220" s="348"/>
      <c r="LHV220" s="348"/>
      <c r="LHW220" s="348"/>
      <c r="LHX220" s="348"/>
      <c r="LHY220" s="348"/>
      <c r="LHZ220" s="348"/>
      <c r="LIA220" s="348"/>
      <c r="LIB220" s="348"/>
      <c r="LIC220" s="348"/>
      <c r="LID220" s="348"/>
      <c r="LIE220" s="348"/>
      <c r="LIF220" s="348"/>
      <c r="LIG220" s="348"/>
      <c r="LIH220" s="348"/>
      <c r="LII220" s="348"/>
      <c r="LIJ220" s="348"/>
      <c r="LIK220" s="348"/>
      <c r="LIL220" s="348"/>
      <c r="LIM220" s="348"/>
      <c r="LIN220" s="348"/>
      <c r="LIO220" s="348"/>
      <c r="LIP220" s="348"/>
      <c r="LIQ220" s="348"/>
      <c r="LIR220" s="348"/>
      <c r="LIS220" s="348"/>
      <c r="LIT220" s="348"/>
      <c r="LIU220" s="348"/>
      <c r="LIV220" s="348"/>
      <c r="LIW220" s="348"/>
      <c r="LIX220" s="348"/>
      <c r="LIY220" s="348"/>
      <c r="LIZ220" s="348"/>
      <c r="LJA220" s="348"/>
      <c r="LJB220" s="348"/>
      <c r="LJC220" s="348"/>
      <c r="LJD220" s="348"/>
      <c r="LJE220" s="348"/>
      <c r="LJF220" s="348"/>
      <c r="LJG220" s="348"/>
      <c r="LJH220" s="348"/>
      <c r="LJI220" s="348"/>
      <c r="LJJ220" s="348"/>
      <c r="LJK220" s="348"/>
      <c r="LJL220" s="348"/>
      <c r="LJM220" s="348"/>
      <c r="LJN220" s="348"/>
      <c r="LJO220" s="348"/>
      <c r="LJP220" s="348"/>
      <c r="LJQ220" s="348"/>
      <c r="LJR220" s="348"/>
      <c r="LJS220" s="348"/>
      <c r="LJT220" s="348"/>
      <c r="LJU220" s="348"/>
      <c r="LJV220" s="348"/>
      <c r="LJW220" s="348"/>
      <c r="LJX220" s="348"/>
      <c r="LJY220" s="348"/>
      <c r="LJZ220" s="348"/>
      <c r="LKA220" s="348"/>
      <c r="LKB220" s="348"/>
      <c r="LKC220" s="348"/>
      <c r="LKD220" s="348"/>
      <c r="LKE220" s="348"/>
      <c r="LKF220" s="348"/>
      <c r="LKG220" s="348"/>
      <c r="LKH220" s="348"/>
      <c r="LKI220" s="348"/>
      <c r="LKJ220" s="348"/>
      <c r="LKK220" s="348"/>
      <c r="LKL220" s="348"/>
      <c r="LKM220" s="348"/>
      <c r="LKN220" s="348"/>
      <c r="LKO220" s="348"/>
      <c r="LKP220" s="348"/>
      <c r="LKQ220" s="348"/>
      <c r="LKR220" s="348"/>
      <c r="LKS220" s="348"/>
      <c r="LKT220" s="348"/>
      <c r="LKU220" s="348"/>
      <c r="LKV220" s="348"/>
      <c r="LKW220" s="348"/>
      <c r="LKX220" s="348"/>
      <c r="LKY220" s="348"/>
      <c r="LKZ220" s="348"/>
      <c r="LLA220" s="348"/>
      <c r="LLB220" s="348"/>
      <c r="LLC220" s="348"/>
      <c r="LLD220" s="348"/>
      <c r="LLE220" s="348"/>
      <c r="LLF220" s="348"/>
      <c r="LLG220" s="348"/>
      <c r="LLH220" s="348"/>
      <c r="LLI220" s="348"/>
      <c r="LLJ220" s="348"/>
      <c r="LLK220" s="348"/>
      <c r="LLL220" s="348"/>
      <c r="LLM220" s="348"/>
      <c r="LLN220" s="348"/>
      <c r="LLO220" s="348"/>
      <c r="LLP220" s="348"/>
      <c r="LLQ220" s="348"/>
      <c r="LLR220" s="348"/>
      <c r="LLS220" s="348"/>
      <c r="LLT220" s="348"/>
      <c r="LLU220" s="348"/>
      <c r="LLV220" s="348"/>
      <c r="LLW220" s="348"/>
      <c r="LLX220" s="348"/>
      <c r="LLY220" s="348"/>
      <c r="LLZ220" s="348"/>
      <c r="LMA220" s="348"/>
      <c r="LMB220" s="348"/>
      <c r="LMC220" s="348"/>
      <c r="LMD220" s="348"/>
      <c r="LME220" s="348"/>
      <c r="LMF220" s="348"/>
      <c r="LMG220" s="348"/>
      <c r="LMH220" s="348"/>
      <c r="LMI220" s="348"/>
      <c r="LMJ220" s="348"/>
      <c r="LMK220" s="348"/>
      <c r="LML220" s="348"/>
      <c r="LMM220" s="348"/>
      <c r="LMN220" s="348"/>
      <c r="LMO220" s="348"/>
      <c r="LMP220" s="348"/>
      <c r="LMQ220" s="348"/>
      <c r="LMR220" s="348"/>
      <c r="LMS220" s="348"/>
      <c r="LMT220" s="348"/>
      <c r="LMU220" s="348"/>
      <c r="LMV220" s="348"/>
      <c r="LMW220" s="348"/>
      <c r="LMX220" s="348"/>
      <c r="LMY220" s="348"/>
      <c r="LMZ220" s="348"/>
      <c r="LNA220" s="348"/>
      <c r="LNB220" s="348"/>
      <c r="LNC220" s="348"/>
      <c r="LND220" s="348"/>
      <c r="LNE220" s="348"/>
      <c r="LNF220" s="348"/>
      <c r="LNG220" s="348"/>
      <c r="LNH220" s="348"/>
      <c r="LNI220" s="348"/>
      <c r="LNJ220" s="348"/>
      <c r="LNK220" s="348"/>
      <c r="LNL220" s="348"/>
      <c r="LNM220" s="348"/>
      <c r="LNN220" s="348"/>
      <c r="LNO220" s="348"/>
      <c r="LNP220" s="348"/>
      <c r="LNQ220" s="348"/>
      <c r="LNR220" s="348"/>
      <c r="LNS220" s="348"/>
      <c r="LNT220" s="348"/>
      <c r="LNU220" s="348"/>
      <c r="LNV220" s="348"/>
      <c r="LNW220" s="348"/>
      <c r="LNX220" s="348"/>
      <c r="LNY220" s="348"/>
      <c r="LNZ220" s="348"/>
      <c r="LOA220" s="348"/>
      <c r="LOB220" s="348"/>
      <c r="LOC220" s="348"/>
      <c r="LOD220" s="348"/>
      <c r="LOE220" s="348"/>
      <c r="LOF220" s="348"/>
      <c r="LOG220" s="348"/>
      <c r="LOH220" s="348"/>
      <c r="LOI220" s="348"/>
      <c r="LOJ220" s="348"/>
      <c r="LOK220" s="348"/>
      <c r="LOL220" s="348"/>
      <c r="LOM220" s="348"/>
      <c r="LON220" s="348"/>
      <c r="LOO220" s="348"/>
      <c r="LOP220" s="348"/>
      <c r="LOQ220" s="348"/>
      <c r="LOR220" s="348"/>
      <c r="LOS220" s="348"/>
      <c r="LOT220" s="348"/>
      <c r="LOU220" s="348"/>
      <c r="LOV220" s="348"/>
      <c r="LOW220" s="348"/>
      <c r="LOX220" s="348"/>
      <c r="LOY220" s="348"/>
      <c r="LOZ220" s="348"/>
      <c r="LPA220" s="348"/>
      <c r="LPB220" s="348"/>
      <c r="LPC220" s="348"/>
      <c r="LPD220" s="348"/>
      <c r="LPE220" s="348"/>
      <c r="LPF220" s="348"/>
      <c r="LPG220" s="348"/>
      <c r="LPH220" s="348"/>
      <c r="LPI220" s="348"/>
      <c r="LPJ220" s="348"/>
      <c r="LPK220" s="348"/>
      <c r="LPL220" s="348"/>
      <c r="LPM220" s="348"/>
      <c r="LPN220" s="348"/>
      <c r="LPO220" s="348"/>
      <c r="LPP220" s="348"/>
      <c r="LPQ220" s="348"/>
      <c r="LPR220" s="348"/>
      <c r="LPS220" s="348"/>
      <c r="LPT220" s="348"/>
      <c r="LPU220" s="348"/>
      <c r="LPV220" s="348"/>
      <c r="LPW220" s="348"/>
      <c r="LPX220" s="348"/>
      <c r="LPY220" s="348"/>
      <c r="LPZ220" s="348"/>
      <c r="LQA220" s="348"/>
      <c r="LQB220" s="348"/>
      <c r="LQC220" s="348"/>
      <c r="LQD220" s="348"/>
      <c r="LQE220" s="348"/>
      <c r="LQF220" s="348"/>
      <c r="LQG220" s="348"/>
      <c r="LQH220" s="348"/>
      <c r="LQI220" s="348"/>
      <c r="LQJ220" s="348"/>
      <c r="LQK220" s="348"/>
      <c r="LQL220" s="348"/>
      <c r="LQM220" s="348"/>
      <c r="LQN220" s="348"/>
      <c r="LQO220" s="348"/>
      <c r="LQP220" s="348"/>
      <c r="LQQ220" s="348"/>
      <c r="LQR220" s="348"/>
      <c r="LQS220" s="348"/>
      <c r="LQT220" s="348"/>
      <c r="LQU220" s="348"/>
      <c r="LQV220" s="348"/>
      <c r="LQW220" s="348"/>
      <c r="LQX220" s="348"/>
      <c r="LQY220" s="348"/>
      <c r="LQZ220" s="348"/>
      <c r="LRA220" s="348"/>
      <c r="LRB220" s="348"/>
      <c r="LRC220" s="348"/>
      <c r="LRD220" s="348"/>
      <c r="LRE220" s="348"/>
      <c r="LRF220" s="348"/>
      <c r="LRG220" s="348"/>
      <c r="LRH220" s="348"/>
      <c r="LRI220" s="348"/>
      <c r="LRJ220" s="348"/>
      <c r="LRK220" s="348"/>
      <c r="LRL220" s="348"/>
      <c r="LRM220" s="348"/>
      <c r="LRN220" s="348"/>
      <c r="LRO220" s="348"/>
      <c r="LRP220" s="348"/>
      <c r="LRQ220" s="348"/>
      <c r="LRR220" s="348"/>
      <c r="LRS220" s="348"/>
      <c r="LRT220" s="348"/>
      <c r="LRU220" s="348"/>
      <c r="LRV220" s="348"/>
      <c r="LRW220" s="348"/>
      <c r="LRX220" s="348"/>
      <c r="LRY220" s="348"/>
      <c r="LRZ220" s="348"/>
      <c r="LSA220" s="348"/>
      <c r="LSB220" s="348"/>
      <c r="LSC220" s="348"/>
      <c r="LSD220" s="348"/>
      <c r="LSE220" s="348"/>
      <c r="LSF220" s="348"/>
      <c r="LSG220" s="348"/>
      <c r="LSH220" s="348"/>
      <c r="LSI220" s="348"/>
      <c r="LSJ220" s="348"/>
      <c r="LSK220" s="348"/>
      <c r="LSL220" s="348"/>
      <c r="LSM220" s="348"/>
      <c r="LSN220" s="348"/>
      <c r="LSO220" s="348"/>
      <c r="LSP220" s="348"/>
      <c r="LSQ220" s="348"/>
      <c r="LSR220" s="348"/>
      <c r="LSS220" s="348"/>
      <c r="LST220" s="348"/>
      <c r="LSU220" s="348"/>
      <c r="LSV220" s="348"/>
      <c r="LSW220" s="348"/>
      <c r="LSX220" s="348"/>
      <c r="LSY220" s="348"/>
      <c r="LSZ220" s="348"/>
      <c r="LTA220" s="348"/>
      <c r="LTB220" s="348"/>
      <c r="LTC220" s="348"/>
      <c r="LTD220" s="348"/>
      <c r="LTE220" s="348"/>
      <c r="LTF220" s="348"/>
      <c r="LTG220" s="348"/>
      <c r="LTH220" s="348"/>
      <c r="LTI220" s="348"/>
      <c r="LTJ220" s="348"/>
      <c r="LTK220" s="348"/>
      <c r="LTL220" s="348"/>
      <c r="LTM220" s="348"/>
      <c r="LTN220" s="348"/>
      <c r="LTO220" s="348"/>
      <c r="LTP220" s="348"/>
      <c r="LTQ220" s="348"/>
      <c r="LTR220" s="348"/>
      <c r="LTS220" s="348"/>
      <c r="LTT220" s="348"/>
      <c r="LTU220" s="348"/>
      <c r="LTV220" s="348"/>
      <c r="LTW220" s="348"/>
      <c r="LTX220" s="348"/>
      <c r="LTY220" s="348"/>
      <c r="LTZ220" s="348"/>
      <c r="LUA220" s="348"/>
      <c r="LUB220" s="348"/>
      <c r="LUC220" s="348"/>
      <c r="LUD220" s="348"/>
      <c r="LUE220" s="348"/>
      <c r="LUF220" s="348"/>
      <c r="LUG220" s="348"/>
      <c r="LUH220" s="348"/>
      <c r="LUI220" s="348"/>
      <c r="LUJ220" s="348"/>
      <c r="LUK220" s="348"/>
      <c r="LUL220" s="348"/>
      <c r="LUM220" s="348"/>
      <c r="LUN220" s="348"/>
      <c r="LUO220" s="348"/>
      <c r="LUP220" s="348"/>
      <c r="LUQ220" s="348"/>
      <c r="LUR220" s="348"/>
      <c r="LUS220" s="348"/>
      <c r="LUT220" s="348"/>
      <c r="LUU220" s="348"/>
      <c r="LUV220" s="348"/>
      <c r="LUW220" s="348"/>
      <c r="LUX220" s="348"/>
      <c r="LUY220" s="348"/>
      <c r="LUZ220" s="348"/>
      <c r="LVA220" s="348"/>
      <c r="LVB220" s="348"/>
      <c r="LVC220" s="348"/>
      <c r="LVD220" s="348"/>
      <c r="LVE220" s="348"/>
      <c r="LVF220" s="348"/>
      <c r="LVG220" s="348"/>
      <c r="LVH220" s="348"/>
      <c r="LVI220" s="348"/>
      <c r="LVJ220" s="348"/>
      <c r="LVK220" s="348"/>
      <c r="LVL220" s="348"/>
      <c r="LVM220" s="348"/>
      <c r="LVN220" s="348"/>
      <c r="LVO220" s="348"/>
      <c r="LVP220" s="348"/>
      <c r="LVQ220" s="348"/>
      <c r="LVR220" s="348"/>
      <c r="LVS220" s="348"/>
      <c r="LVT220" s="348"/>
      <c r="LVU220" s="348"/>
      <c r="LVV220" s="348"/>
      <c r="LVW220" s="348"/>
      <c r="LVX220" s="348"/>
      <c r="LVY220" s="348"/>
      <c r="LVZ220" s="348"/>
      <c r="LWA220" s="348"/>
      <c r="LWB220" s="348"/>
      <c r="LWC220" s="348"/>
      <c r="LWD220" s="348"/>
      <c r="LWE220" s="348"/>
      <c r="LWF220" s="348"/>
      <c r="LWG220" s="348"/>
      <c r="LWH220" s="348"/>
      <c r="LWI220" s="348"/>
      <c r="LWJ220" s="348"/>
      <c r="LWK220" s="348"/>
      <c r="LWL220" s="348"/>
      <c r="LWM220" s="348"/>
      <c r="LWN220" s="348"/>
      <c r="LWO220" s="348"/>
      <c r="LWP220" s="348"/>
      <c r="LWQ220" s="348"/>
      <c r="LWR220" s="348"/>
      <c r="LWS220" s="348"/>
      <c r="LWT220" s="348"/>
      <c r="LWU220" s="348"/>
      <c r="LWV220" s="348"/>
      <c r="LWW220" s="348"/>
      <c r="LWX220" s="348"/>
      <c r="LWY220" s="348"/>
      <c r="LWZ220" s="348"/>
      <c r="LXA220" s="348"/>
      <c r="LXB220" s="348"/>
      <c r="LXC220" s="348"/>
      <c r="LXD220" s="348"/>
      <c r="LXE220" s="348"/>
      <c r="LXF220" s="348"/>
      <c r="LXG220" s="348"/>
      <c r="LXH220" s="348"/>
      <c r="LXI220" s="348"/>
      <c r="LXJ220" s="348"/>
      <c r="LXK220" s="348"/>
      <c r="LXL220" s="348"/>
      <c r="LXM220" s="348"/>
      <c r="LXN220" s="348"/>
      <c r="LXO220" s="348"/>
      <c r="LXP220" s="348"/>
      <c r="LXQ220" s="348"/>
      <c r="LXR220" s="348"/>
      <c r="LXS220" s="348"/>
      <c r="LXT220" s="348"/>
      <c r="LXU220" s="348"/>
      <c r="LXV220" s="348"/>
      <c r="LXW220" s="348"/>
      <c r="LXX220" s="348"/>
      <c r="LXY220" s="348"/>
      <c r="LXZ220" s="348"/>
      <c r="LYA220" s="348"/>
      <c r="LYB220" s="348"/>
      <c r="LYC220" s="348"/>
      <c r="LYD220" s="348"/>
      <c r="LYE220" s="348"/>
      <c r="LYF220" s="348"/>
      <c r="LYG220" s="348"/>
      <c r="LYH220" s="348"/>
      <c r="LYI220" s="348"/>
      <c r="LYJ220" s="348"/>
      <c r="LYK220" s="348"/>
      <c r="LYL220" s="348"/>
      <c r="LYM220" s="348"/>
      <c r="LYN220" s="348"/>
      <c r="LYO220" s="348"/>
      <c r="LYP220" s="348"/>
      <c r="LYQ220" s="348"/>
      <c r="LYR220" s="348"/>
      <c r="LYS220" s="348"/>
      <c r="LYT220" s="348"/>
      <c r="LYU220" s="348"/>
      <c r="LYV220" s="348"/>
      <c r="LYW220" s="348"/>
      <c r="LYX220" s="348"/>
      <c r="LYY220" s="348"/>
      <c r="LYZ220" s="348"/>
      <c r="LZA220" s="348"/>
      <c r="LZB220" s="348"/>
      <c r="LZC220" s="348"/>
      <c r="LZD220" s="348"/>
      <c r="LZE220" s="348"/>
      <c r="LZF220" s="348"/>
      <c r="LZG220" s="348"/>
      <c r="LZH220" s="348"/>
      <c r="LZI220" s="348"/>
      <c r="LZJ220" s="348"/>
      <c r="LZK220" s="348"/>
      <c r="LZL220" s="348"/>
      <c r="LZM220" s="348"/>
      <c r="LZN220" s="348"/>
      <c r="LZO220" s="348"/>
      <c r="LZP220" s="348"/>
      <c r="LZQ220" s="348"/>
      <c r="LZR220" s="348"/>
      <c r="LZS220" s="348"/>
      <c r="LZT220" s="348"/>
      <c r="LZU220" s="348"/>
      <c r="LZV220" s="348"/>
      <c r="LZW220" s="348"/>
      <c r="LZX220" s="348"/>
      <c r="LZY220" s="348"/>
      <c r="LZZ220" s="348"/>
      <c r="MAA220" s="348"/>
      <c r="MAB220" s="348"/>
      <c r="MAC220" s="348"/>
      <c r="MAD220" s="348"/>
      <c r="MAE220" s="348"/>
      <c r="MAF220" s="348"/>
      <c r="MAG220" s="348"/>
      <c r="MAH220" s="348"/>
      <c r="MAI220" s="348"/>
      <c r="MAJ220" s="348"/>
      <c r="MAK220" s="348"/>
      <c r="MAL220" s="348"/>
      <c r="MAM220" s="348"/>
      <c r="MAN220" s="348"/>
      <c r="MAO220" s="348"/>
      <c r="MAP220" s="348"/>
      <c r="MAQ220" s="348"/>
      <c r="MAR220" s="348"/>
      <c r="MAS220" s="348"/>
      <c r="MAT220" s="348"/>
      <c r="MAU220" s="348"/>
      <c r="MAV220" s="348"/>
      <c r="MAW220" s="348"/>
      <c r="MAX220" s="348"/>
      <c r="MAY220" s="348"/>
      <c r="MAZ220" s="348"/>
      <c r="MBA220" s="348"/>
      <c r="MBB220" s="348"/>
      <c r="MBC220" s="348"/>
      <c r="MBD220" s="348"/>
      <c r="MBE220" s="348"/>
      <c r="MBF220" s="348"/>
      <c r="MBG220" s="348"/>
      <c r="MBH220" s="348"/>
      <c r="MBI220" s="348"/>
      <c r="MBJ220" s="348"/>
      <c r="MBK220" s="348"/>
      <c r="MBL220" s="348"/>
      <c r="MBM220" s="348"/>
      <c r="MBN220" s="348"/>
      <c r="MBO220" s="348"/>
      <c r="MBP220" s="348"/>
      <c r="MBQ220" s="348"/>
      <c r="MBR220" s="348"/>
      <c r="MBS220" s="348"/>
      <c r="MBT220" s="348"/>
      <c r="MBU220" s="348"/>
      <c r="MBV220" s="348"/>
      <c r="MBW220" s="348"/>
      <c r="MBX220" s="348"/>
      <c r="MBY220" s="348"/>
      <c r="MBZ220" s="348"/>
      <c r="MCA220" s="348"/>
      <c r="MCB220" s="348"/>
      <c r="MCC220" s="348"/>
      <c r="MCD220" s="348"/>
      <c r="MCE220" s="348"/>
      <c r="MCF220" s="348"/>
      <c r="MCG220" s="348"/>
      <c r="MCH220" s="348"/>
      <c r="MCI220" s="348"/>
      <c r="MCJ220" s="348"/>
      <c r="MCK220" s="348"/>
      <c r="MCL220" s="348"/>
      <c r="MCM220" s="348"/>
      <c r="MCN220" s="348"/>
      <c r="MCO220" s="348"/>
      <c r="MCP220" s="348"/>
      <c r="MCQ220" s="348"/>
      <c r="MCR220" s="348"/>
      <c r="MCS220" s="348"/>
      <c r="MCT220" s="348"/>
      <c r="MCU220" s="348"/>
      <c r="MCV220" s="348"/>
      <c r="MCW220" s="348"/>
      <c r="MCX220" s="348"/>
      <c r="MCY220" s="348"/>
      <c r="MCZ220" s="348"/>
      <c r="MDA220" s="348"/>
      <c r="MDB220" s="348"/>
      <c r="MDC220" s="348"/>
      <c r="MDD220" s="348"/>
      <c r="MDE220" s="348"/>
      <c r="MDF220" s="348"/>
      <c r="MDG220" s="348"/>
      <c r="MDH220" s="348"/>
      <c r="MDI220" s="348"/>
      <c r="MDJ220" s="348"/>
      <c r="MDK220" s="348"/>
      <c r="MDL220" s="348"/>
      <c r="MDM220" s="348"/>
      <c r="MDN220" s="348"/>
      <c r="MDO220" s="348"/>
      <c r="MDP220" s="348"/>
      <c r="MDQ220" s="348"/>
      <c r="MDR220" s="348"/>
      <c r="MDS220" s="348"/>
      <c r="MDT220" s="348"/>
      <c r="MDU220" s="348"/>
      <c r="MDV220" s="348"/>
      <c r="MDW220" s="348"/>
      <c r="MDX220" s="348"/>
      <c r="MDY220" s="348"/>
      <c r="MDZ220" s="348"/>
      <c r="MEA220" s="348"/>
      <c r="MEB220" s="348"/>
      <c r="MEC220" s="348"/>
      <c r="MED220" s="348"/>
      <c r="MEE220" s="348"/>
      <c r="MEF220" s="348"/>
      <c r="MEG220" s="348"/>
      <c r="MEH220" s="348"/>
      <c r="MEI220" s="348"/>
      <c r="MEJ220" s="348"/>
      <c r="MEK220" s="348"/>
      <c r="MEL220" s="348"/>
      <c r="MEM220" s="348"/>
      <c r="MEN220" s="348"/>
      <c r="MEO220" s="348"/>
      <c r="MEP220" s="348"/>
      <c r="MEQ220" s="348"/>
      <c r="MER220" s="348"/>
      <c r="MES220" s="348"/>
      <c r="MET220" s="348"/>
      <c r="MEU220" s="348"/>
      <c r="MEV220" s="348"/>
      <c r="MEW220" s="348"/>
      <c r="MEX220" s="348"/>
      <c r="MEY220" s="348"/>
      <c r="MEZ220" s="348"/>
      <c r="MFA220" s="348"/>
      <c r="MFB220" s="348"/>
      <c r="MFC220" s="348"/>
      <c r="MFD220" s="348"/>
      <c r="MFE220" s="348"/>
      <c r="MFF220" s="348"/>
      <c r="MFG220" s="348"/>
      <c r="MFH220" s="348"/>
      <c r="MFI220" s="348"/>
      <c r="MFJ220" s="348"/>
      <c r="MFK220" s="348"/>
      <c r="MFL220" s="348"/>
      <c r="MFM220" s="348"/>
      <c r="MFN220" s="348"/>
      <c r="MFO220" s="348"/>
      <c r="MFP220" s="348"/>
      <c r="MFQ220" s="348"/>
      <c r="MFR220" s="348"/>
      <c r="MFS220" s="348"/>
      <c r="MFT220" s="348"/>
      <c r="MFU220" s="348"/>
      <c r="MFV220" s="348"/>
      <c r="MFW220" s="348"/>
      <c r="MFX220" s="348"/>
      <c r="MFY220" s="348"/>
      <c r="MFZ220" s="348"/>
      <c r="MGA220" s="348"/>
      <c r="MGB220" s="348"/>
      <c r="MGC220" s="348"/>
      <c r="MGD220" s="348"/>
      <c r="MGE220" s="348"/>
      <c r="MGF220" s="348"/>
      <c r="MGG220" s="348"/>
      <c r="MGH220" s="348"/>
      <c r="MGI220" s="348"/>
      <c r="MGJ220" s="348"/>
      <c r="MGK220" s="348"/>
      <c r="MGL220" s="348"/>
      <c r="MGM220" s="348"/>
      <c r="MGN220" s="348"/>
      <c r="MGO220" s="348"/>
      <c r="MGP220" s="348"/>
      <c r="MGQ220" s="348"/>
      <c r="MGR220" s="348"/>
      <c r="MGS220" s="348"/>
      <c r="MGT220" s="348"/>
      <c r="MGU220" s="348"/>
      <c r="MGV220" s="348"/>
      <c r="MGW220" s="348"/>
      <c r="MGX220" s="348"/>
      <c r="MGY220" s="348"/>
      <c r="MGZ220" s="348"/>
      <c r="MHA220" s="348"/>
      <c r="MHB220" s="348"/>
      <c r="MHC220" s="348"/>
      <c r="MHD220" s="348"/>
      <c r="MHE220" s="348"/>
      <c r="MHF220" s="348"/>
      <c r="MHG220" s="348"/>
      <c r="MHH220" s="348"/>
      <c r="MHI220" s="348"/>
      <c r="MHJ220" s="348"/>
      <c r="MHK220" s="348"/>
      <c r="MHL220" s="348"/>
      <c r="MHM220" s="348"/>
      <c r="MHN220" s="348"/>
      <c r="MHO220" s="348"/>
      <c r="MHP220" s="348"/>
      <c r="MHQ220" s="348"/>
      <c r="MHR220" s="348"/>
      <c r="MHS220" s="348"/>
      <c r="MHT220" s="348"/>
      <c r="MHU220" s="348"/>
      <c r="MHV220" s="348"/>
      <c r="MHW220" s="348"/>
      <c r="MHX220" s="348"/>
      <c r="MHY220" s="348"/>
      <c r="MHZ220" s="348"/>
      <c r="MIA220" s="348"/>
      <c r="MIB220" s="348"/>
      <c r="MIC220" s="348"/>
      <c r="MID220" s="348"/>
      <c r="MIE220" s="348"/>
      <c r="MIF220" s="348"/>
      <c r="MIG220" s="348"/>
      <c r="MIH220" s="348"/>
      <c r="MII220" s="348"/>
      <c r="MIJ220" s="348"/>
      <c r="MIK220" s="348"/>
      <c r="MIL220" s="348"/>
      <c r="MIM220" s="348"/>
      <c r="MIN220" s="348"/>
      <c r="MIO220" s="348"/>
      <c r="MIP220" s="348"/>
      <c r="MIQ220" s="348"/>
      <c r="MIR220" s="348"/>
      <c r="MIS220" s="348"/>
      <c r="MIT220" s="348"/>
      <c r="MIU220" s="348"/>
      <c r="MIV220" s="348"/>
      <c r="MIW220" s="348"/>
      <c r="MIX220" s="348"/>
      <c r="MIY220" s="348"/>
      <c r="MIZ220" s="348"/>
      <c r="MJA220" s="348"/>
      <c r="MJB220" s="348"/>
      <c r="MJC220" s="348"/>
      <c r="MJD220" s="348"/>
      <c r="MJE220" s="348"/>
      <c r="MJF220" s="348"/>
      <c r="MJG220" s="348"/>
      <c r="MJH220" s="348"/>
      <c r="MJI220" s="348"/>
      <c r="MJJ220" s="348"/>
      <c r="MJK220" s="348"/>
      <c r="MJL220" s="348"/>
      <c r="MJM220" s="348"/>
      <c r="MJN220" s="348"/>
      <c r="MJO220" s="348"/>
      <c r="MJP220" s="348"/>
      <c r="MJQ220" s="348"/>
      <c r="MJR220" s="348"/>
      <c r="MJS220" s="348"/>
      <c r="MJT220" s="348"/>
      <c r="MJU220" s="348"/>
      <c r="MJV220" s="348"/>
      <c r="MJW220" s="348"/>
      <c r="MJX220" s="348"/>
      <c r="MJY220" s="348"/>
      <c r="MJZ220" s="348"/>
      <c r="MKA220" s="348"/>
      <c r="MKB220" s="348"/>
      <c r="MKC220" s="348"/>
      <c r="MKD220" s="348"/>
      <c r="MKE220" s="348"/>
      <c r="MKF220" s="348"/>
      <c r="MKG220" s="348"/>
      <c r="MKH220" s="348"/>
      <c r="MKI220" s="348"/>
      <c r="MKJ220" s="348"/>
      <c r="MKK220" s="348"/>
      <c r="MKL220" s="348"/>
      <c r="MKM220" s="348"/>
      <c r="MKN220" s="348"/>
      <c r="MKO220" s="348"/>
      <c r="MKP220" s="348"/>
      <c r="MKQ220" s="348"/>
      <c r="MKR220" s="348"/>
      <c r="MKS220" s="348"/>
      <c r="MKT220" s="348"/>
      <c r="MKU220" s="348"/>
      <c r="MKV220" s="348"/>
      <c r="MKW220" s="348"/>
      <c r="MKX220" s="348"/>
      <c r="MKY220" s="348"/>
      <c r="MKZ220" s="348"/>
      <c r="MLA220" s="348"/>
      <c r="MLB220" s="348"/>
      <c r="MLC220" s="348"/>
      <c r="MLD220" s="348"/>
      <c r="MLE220" s="348"/>
      <c r="MLF220" s="348"/>
      <c r="MLG220" s="348"/>
      <c r="MLH220" s="348"/>
      <c r="MLI220" s="348"/>
      <c r="MLJ220" s="348"/>
      <c r="MLK220" s="348"/>
      <c r="MLL220" s="348"/>
      <c r="MLM220" s="348"/>
      <c r="MLN220" s="348"/>
      <c r="MLO220" s="348"/>
      <c r="MLP220" s="348"/>
      <c r="MLQ220" s="348"/>
      <c r="MLR220" s="348"/>
      <c r="MLS220" s="348"/>
      <c r="MLT220" s="348"/>
      <c r="MLU220" s="348"/>
      <c r="MLV220" s="348"/>
      <c r="MLW220" s="348"/>
      <c r="MLX220" s="348"/>
      <c r="MLY220" s="348"/>
      <c r="MLZ220" s="348"/>
      <c r="MMA220" s="348"/>
      <c r="MMB220" s="348"/>
      <c r="MMC220" s="348"/>
      <c r="MMD220" s="348"/>
      <c r="MME220" s="348"/>
      <c r="MMF220" s="348"/>
      <c r="MMG220" s="348"/>
      <c r="MMH220" s="348"/>
      <c r="MMI220" s="348"/>
      <c r="MMJ220" s="348"/>
      <c r="MMK220" s="348"/>
      <c r="MML220" s="348"/>
      <c r="MMM220" s="348"/>
      <c r="MMN220" s="348"/>
      <c r="MMO220" s="348"/>
      <c r="MMP220" s="348"/>
      <c r="MMQ220" s="348"/>
      <c r="MMR220" s="348"/>
      <c r="MMS220" s="348"/>
      <c r="MMT220" s="348"/>
      <c r="MMU220" s="348"/>
      <c r="MMV220" s="348"/>
      <c r="MMW220" s="348"/>
      <c r="MMX220" s="348"/>
      <c r="MMY220" s="348"/>
      <c r="MMZ220" s="348"/>
      <c r="MNA220" s="348"/>
      <c r="MNB220" s="348"/>
      <c r="MNC220" s="348"/>
      <c r="MND220" s="348"/>
      <c r="MNE220" s="348"/>
      <c r="MNF220" s="348"/>
      <c r="MNG220" s="348"/>
      <c r="MNH220" s="348"/>
      <c r="MNI220" s="348"/>
      <c r="MNJ220" s="348"/>
      <c r="MNK220" s="348"/>
      <c r="MNL220" s="348"/>
      <c r="MNM220" s="348"/>
      <c r="MNN220" s="348"/>
      <c r="MNO220" s="348"/>
      <c r="MNP220" s="348"/>
      <c r="MNQ220" s="348"/>
      <c r="MNR220" s="348"/>
      <c r="MNS220" s="348"/>
      <c r="MNT220" s="348"/>
      <c r="MNU220" s="348"/>
      <c r="MNV220" s="348"/>
      <c r="MNW220" s="348"/>
      <c r="MNX220" s="348"/>
      <c r="MNY220" s="348"/>
      <c r="MNZ220" s="348"/>
      <c r="MOA220" s="348"/>
      <c r="MOB220" s="348"/>
      <c r="MOC220" s="348"/>
      <c r="MOD220" s="348"/>
      <c r="MOE220" s="348"/>
      <c r="MOF220" s="348"/>
      <c r="MOG220" s="348"/>
      <c r="MOH220" s="348"/>
      <c r="MOI220" s="348"/>
      <c r="MOJ220" s="348"/>
      <c r="MOK220" s="348"/>
      <c r="MOL220" s="348"/>
      <c r="MOM220" s="348"/>
      <c r="MON220" s="348"/>
      <c r="MOO220" s="348"/>
      <c r="MOP220" s="348"/>
      <c r="MOQ220" s="348"/>
      <c r="MOR220" s="348"/>
      <c r="MOS220" s="348"/>
      <c r="MOT220" s="348"/>
      <c r="MOU220" s="348"/>
      <c r="MOV220" s="348"/>
      <c r="MOW220" s="348"/>
      <c r="MOX220" s="348"/>
      <c r="MOY220" s="348"/>
      <c r="MOZ220" s="348"/>
      <c r="MPA220" s="348"/>
      <c r="MPB220" s="348"/>
      <c r="MPC220" s="348"/>
      <c r="MPD220" s="348"/>
      <c r="MPE220" s="348"/>
      <c r="MPF220" s="348"/>
      <c r="MPG220" s="348"/>
      <c r="MPH220" s="348"/>
      <c r="MPI220" s="348"/>
      <c r="MPJ220" s="348"/>
      <c r="MPK220" s="348"/>
      <c r="MPL220" s="348"/>
      <c r="MPM220" s="348"/>
      <c r="MPN220" s="348"/>
      <c r="MPO220" s="348"/>
      <c r="MPP220" s="348"/>
      <c r="MPQ220" s="348"/>
      <c r="MPR220" s="348"/>
      <c r="MPS220" s="348"/>
      <c r="MPT220" s="348"/>
      <c r="MPU220" s="348"/>
      <c r="MPV220" s="348"/>
      <c r="MPW220" s="348"/>
      <c r="MPX220" s="348"/>
      <c r="MPY220" s="348"/>
      <c r="MPZ220" s="348"/>
      <c r="MQA220" s="348"/>
      <c r="MQB220" s="348"/>
      <c r="MQC220" s="348"/>
      <c r="MQD220" s="348"/>
      <c r="MQE220" s="348"/>
      <c r="MQF220" s="348"/>
      <c r="MQG220" s="348"/>
      <c r="MQH220" s="348"/>
      <c r="MQI220" s="348"/>
      <c r="MQJ220" s="348"/>
      <c r="MQK220" s="348"/>
      <c r="MQL220" s="348"/>
      <c r="MQM220" s="348"/>
      <c r="MQN220" s="348"/>
      <c r="MQO220" s="348"/>
      <c r="MQP220" s="348"/>
      <c r="MQQ220" s="348"/>
      <c r="MQR220" s="348"/>
      <c r="MQS220" s="348"/>
      <c r="MQT220" s="348"/>
      <c r="MQU220" s="348"/>
      <c r="MQV220" s="348"/>
      <c r="MQW220" s="348"/>
      <c r="MQX220" s="348"/>
      <c r="MQY220" s="348"/>
      <c r="MQZ220" s="348"/>
      <c r="MRA220" s="348"/>
      <c r="MRB220" s="348"/>
      <c r="MRC220" s="348"/>
      <c r="MRD220" s="348"/>
      <c r="MRE220" s="348"/>
      <c r="MRF220" s="348"/>
      <c r="MRG220" s="348"/>
      <c r="MRH220" s="348"/>
      <c r="MRI220" s="348"/>
      <c r="MRJ220" s="348"/>
      <c r="MRK220" s="348"/>
      <c r="MRL220" s="348"/>
      <c r="MRM220" s="348"/>
      <c r="MRN220" s="348"/>
      <c r="MRO220" s="348"/>
      <c r="MRP220" s="348"/>
      <c r="MRQ220" s="348"/>
      <c r="MRR220" s="348"/>
      <c r="MRS220" s="348"/>
      <c r="MRT220" s="348"/>
      <c r="MRU220" s="348"/>
      <c r="MRV220" s="348"/>
      <c r="MRW220" s="348"/>
      <c r="MRX220" s="348"/>
      <c r="MRY220" s="348"/>
      <c r="MRZ220" s="348"/>
      <c r="MSA220" s="348"/>
      <c r="MSB220" s="348"/>
      <c r="MSC220" s="348"/>
      <c r="MSD220" s="348"/>
      <c r="MSE220" s="348"/>
      <c r="MSF220" s="348"/>
      <c r="MSG220" s="348"/>
      <c r="MSH220" s="348"/>
      <c r="MSI220" s="348"/>
      <c r="MSJ220" s="348"/>
      <c r="MSK220" s="348"/>
      <c r="MSL220" s="348"/>
      <c r="MSM220" s="348"/>
      <c r="MSN220" s="348"/>
      <c r="MSO220" s="348"/>
      <c r="MSP220" s="348"/>
      <c r="MSQ220" s="348"/>
      <c r="MSR220" s="348"/>
      <c r="MSS220" s="348"/>
      <c r="MST220" s="348"/>
      <c r="MSU220" s="348"/>
      <c r="MSV220" s="348"/>
      <c r="MSW220" s="348"/>
      <c r="MSX220" s="348"/>
      <c r="MSY220" s="348"/>
      <c r="MSZ220" s="348"/>
      <c r="MTA220" s="348"/>
      <c r="MTB220" s="348"/>
      <c r="MTC220" s="348"/>
      <c r="MTD220" s="348"/>
      <c r="MTE220" s="348"/>
      <c r="MTF220" s="348"/>
      <c r="MTG220" s="348"/>
      <c r="MTH220" s="348"/>
      <c r="MTI220" s="348"/>
      <c r="MTJ220" s="348"/>
      <c r="MTK220" s="348"/>
      <c r="MTL220" s="348"/>
      <c r="MTM220" s="348"/>
      <c r="MTN220" s="348"/>
      <c r="MTO220" s="348"/>
      <c r="MTP220" s="348"/>
      <c r="MTQ220" s="348"/>
      <c r="MTR220" s="348"/>
      <c r="MTS220" s="348"/>
      <c r="MTT220" s="348"/>
      <c r="MTU220" s="348"/>
      <c r="MTV220" s="348"/>
      <c r="MTW220" s="348"/>
      <c r="MTX220" s="348"/>
      <c r="MTY220" s="348"/>
      <c r="MTZ220" s="348"/>
      <c r="MUA220" s="348"/>
      <c r="MUB220" s="348"/>
      <c r="MUC220" s="348"/>
      <c r="MUD220" s="348"/>
      <c r="MUE220" s="348"/>
      <c r="MUF220" s="348"/>
      <c r="MUG220" s="348"/>
      <c r="MUH220" s="348"/>
      <c r="MUI220" s="348"/>
      <c r="MUJ220" s="348"/>
      <c r="MUK220" s="348"/>
      <c r="MUL220" s="348"/>
      <c r="MUM220" s="348"/>
      <c r="MUN220" s="348"/>
      <c r="MUO220" s="348"/>
      <c r="MUP220" s="348"/>
      <c r="MUQ220" s="348"/>
      <c r="MUR220" s="348"/>
      <c r="MUS220" s="348"/>
      <c r="MUT220" s="348"/>
      <c r="MUU220" s="348"/>
      <c r="MUV220" s="348"/>
      <c r="MUW220" s="348"/>
      <c r="MUX220" s="348"/>
      <c r="MUY220" s="348"/>
      <c r="MUZ220" s="348"/>
      <c r="MVA220" s="348"/>
      <c r="MVB220" s="348"/>
      <c r="MVC220" s="348"/>
      <c r="MVD220" s="348"/>
      <c r="MVE220" s="348"/>
      <c r="MVF220" s="348"/>
      <c r="MVG220" s="348"/>
      <c r="MVH220" s="348"/>
      <c r="MVI220" s="348"/>
      <c r="MVJ220" s="348"/>
      <c r="MVK220" s="348"/>
      <c r="MVL220" s="348"/>
      <c r="MVM220" s="348"/>
      <c r="MVN220" s="348"/>
      <c r="MVO220" s="348"/>
      <c r="MVP220" s="348"/>
      <c r="MVQ220" s="348"/>
      <c r="MVR220" s="348"/>
      <c r="MVS220" s="348"/>
      <c r="MVT220" s="348"/>
      <c r="MVU220" s="348"/>
      <c r="MVV220" s="348"/>
      <c r="MVW220" s="348"/>
      <c r="MVX220" s="348"/>
      <c r="MVY220" s="348"/>
      <c r="MVZ220" s="348"/>
      <c r="MWA220" s="348"/>
      <c r="MWB220" s="348"/>
      <c r="MWC220" s="348"/>
      <c r="MWD220" s="348"/>
      <c r="MWE220" s="348"/>
      <c r="MWF220" s="348"/>
      <c r="MWG220" s="348"/>
      <c r="MWH220" s="348"/>
      <c r="MWI220" s="348"/>
      <c r="MWJ220" s="348"/>
      <c r="MWK220" s="348"/>
      <c r="MWL220" s="348"/>
      <c r="MWM220" s="348"/>
      <c r="MWN220" s="348"/>
      <c r="MWO220" s="348"/>
      <c r="MWP220" s="348"/>
      <c r="MWQ220" s="348"/>
      <c r="MWR220" s="348"/>
      <c r="MWS220" s="348"/>
      <c r="MWT220" s="348"/>
      <c r="MWU220" s="348"/>
      <c r="MWV220" s="348"/>
      <c r="MWW220" s="348"/>
      <c r="MWX220" s="348"/>
      <c r="MWY220" s="348"/>
      <c r="MWZ220" s="348"/>
      <c r="MXA220" s="348"/>
      <c r="MXB220" s="348"/>
      <c r="MXC220" s="348"/>
      <c r="MXD220" s="348"/>
      <c r="MXE220" s="348"/>
      <c r="MXF220" s="348"/>
      <c r="MXG220" s="348"/>
      <c r="MXH220" s="348"/>
      <c r="MXI220" s="348"/>
      <c r="MXJ220" s="348"/>
      <c r="MXK220" s="348"/>
      <c r="MXL220" s="348"/>
      <c r="MXM220" s="348"/>
      <c r="MXN220" s="348"/>
      <c r="MXO220" s="348"/>
      <c r="MXP220" s="348"/>
      <c r="MXQ220" s="348"/>
      <c r="MXR220" s="348"/>
      <c r="MXS220" s="348"/>
      <c r="MXT220" s="348"/>
      <c r="MXU220" s="348"/>
      <c r="MXV220" s="348"/>
      <c r="MXW220" s="348"/>
      <c r="MXX220" s="348"/>
      <c r="MXY220" s="348"/>
      <c r="MXZ220" s="348"/>
      <c r="MYA220" s="348"/>
      <c r="MYB220" s="348"/>
      <c r="MYC220" s="348"/>
      <c r="MYD220" s="348"/>
      <c r="MYE220" s="348"/>
      <c r="MYF220" s="348"/>
      <c r="MYG220" s="348"/>
      <c r="MYH220" s="348"/>
      <c r="MYI220" s="348"/>
      <c r="MYJ220" s="348"/>
      <c r="MYK220" s="348"/>
      <c r="MYL220" s="348"/>
      <c r="MYM220" s="348"/>
      <c r="MYN220" s="348"/>
      <c r="MYO220" s="348"/>
      <c r="MYP220" s="348"/>
      <c r="MYQ220" s="348"/>
      <c r="MYR220" s="348"/>
      <c r="MYS220" s="348"/>
      <c r="MYT220" s="348"/>
      <c r="MYU220" s="348"/>
      <c r="MYV220" s="348"/>
      <c r="MYW220" s="348"/>
      <c r="MYX220" s="348"/>
      <c r="MYY220" s="348"/>
      <c r="MYZ220" s="348"/>
      <c r="MZA220" s="348"/>
      <c r="MZB220" s="348"/>
      <c r="MZC220" s="348"/>
      <c r="MZD220" s="348"/>
      <c r="MZE220" s="348"/>
      <c r="MZF220" s="348"/>
      <c r="MZG220" s="348"/>
      <c r="MZH220" s="348"/>
      <c r="MZI220" s="348"/>
      <c r="MZJ220" s="348"/>
      <c r="MZK220" s="348"/>
      <c r="MZL220" s="348"/>
      <c r="MZM220" s="348"/>
      <c r="MZN220" s="348"/>
      <c r="MZO220" s="348"/>
      <c r="MZP220" s="348"/>
      <c r="MZQ220" s="348"/>
      <c r="MZR220" s="348"/>
      <c r="MZS220" s="348"/>
      <c r="MZT220" s="348"/>
      <c r="MZU220" s="348"/>
      <c r="MZV220" s="348"/>
      <c r="MZW220" s="348"/>
      <c r="MZX220" s="348"/>
      <c r="MZY220" s="348"/>
      <c r="MZZ220" s="348"/>
      <c r="NAA220" s="348"/>
      <c r="NAB220" s="348"/>
      <c r="NAC220" s="348"/>
      <c r="NAD220" s="348"/>
      <c r="NAE220" s="348"/>
      <c r="NAF220" s="348"/>
      <c r="NAG220" s="348"/>
      <c r="NAH220" s="348"/>
      <c r="NAI220" s="348"/>
      <c r="NAJ220" s="348"/>
      <c r="NAK220" s="348"/>
      <c r="NAL220" s="348"/>
      <c r="NAM220" s="348"/>
      <c r="NAN220" s="348"/>
      <c r="NAO220" s="348"/>
      <c r="NAP220" s="348"/>
      <c r="NAQ220" s="348"/>
      <c r="NAR220" s="348"/>
      <c r="NAS220" s="348"/>
      <c r="NAT220" s="348"/>
      <c r="NAU220" s="348"/>
      <c r="NAV220" s="348"/>
      <c r="NAW220" s="348"/>
      <c r="NAX220" s="348"/>
      <c r="NAY220" s="348"/>
      <c r="NAZ220" s="348"/>
      <c r="NBA220" s="348"/>
      <c r="NBB220" s="348"/>
      <c r="NBC220" s="348"/>
      <c r="NBD220" s="348"/>
      <c r="NBE220" s="348"/>
      <c r="NBF220" s="348"/>
      <c r="NBG220" s="348"/>
      <c r="NBH220" s="348"/>
      <c r="NBI220" s="348"/>
      <c r="NBJ220" s="348"/>
      <c r="NBK220" s="348"/>
      <c r="NBL220" s="348"/>
      <c r="NBM220" s="348"/>
      <c r="NBN220" s="348"/>
      <c r="NBO220" s="348"/>
      <c r="NBP220" s="348"/>
      <c r="NBQ220" s="348"/>
      <c r="NBR220" s="348"/>
      <c r="NBS220" s="348"/>
      <c r="NBT220" s="348"/>
      <c r="NBU220" s="348"/>
      <c r="NBV220" s="348"/>
      <c r="NBW220" s="348"/>
      <c r="NBX220" s="348"/>
      <c r="NBY220" s="348"/>
      <c r="NBZ220" s="348"/>
      <c r="NCA220" s="348"/>
      <c r="NCB220" s="348"/>
      <c r="NCC220" s="348"/>
      <c r="NCD220" s="348"/>
      <c r="NCE220" s="348"/>
      <c r="NCF220" s="348"/>
      <c r="NCG220" s="348"/>
      <c r="NCH220" s="348"/>
      <c r="NCI220" s="348"/>
      <c r="NCJ220" s="348"/>
      <c r="NCK220" s="348"/>
      <c r="NCL220" s="348"/>
      <c r="NCM220" s="348"/>
      <c r="NCN220" s="348"/>
      <c r="NCO220" s="348"/>
      <c r="NCP220" s="348"/>
      <c r="NCQ220" s="348"/>
      <c r="NCR220" s="348"/>
      <c r="NCS220" s="348"/>
      <c r="NCT220" s="348"/>
      <c r="NCU220" s="348"/>
      <c r="NCV220" s="348"/>
      <c r="NCW220" s="348"/>
      <c r="NCX220" s="348"/>
      <c r="NCY220" s="348"/>
      <c r="NCZ220" s="348"/>
      <c r="NDA220" s="348"/>
      <c r="NDB220" s="348"/>
      <c r="NDC220" s="348"/>
      <c r="NDD220" s="348"/>
      <c r="NDE220" s="348"/>
      <c r="NDF220" s="348"/>
      <c r="NDG220" s="348"/>
      <c r="NDH220" s="348"/>
      <c r="NDI220" s="348"/>
      <c r="NDJ220" s="348"/>
      <c r="NDK220" s="348"/>
      <c r="NDL220" s="348"/>
      <c r="NDM220" s="348"/>
      <c r="NDN220" s="348"/>
      <c r="NDO220" s="348"/>
      <c r="NDP220" s="348"/>
      <c r="NDQ220" s="348"/>
      <c r="NDR220" s="348"/>
      <c r="NDS220" s="348"/>
      <c r="NDT220" s="348"/>
      <c r="NDU220" s="348"/>
      <c r="NDV220" s="348"/>
      <c r="NDW220" s="348"/>
      <c r="NDX220" s="348"/>
      <c r="NDY220" s="348"/>
      <c r="NDZ220" s="348"/>
      <c r="NEA220" s="348"/>
      <c r="NEB220" s="348"/>
      <c r="NEC220" s="348"/>
      <c r="NED220" s="348"/>
      <c r="NEE220" s="348"/>
      <c r="NEF220" s="348"/>
      <c r="NEG220" s="348"/>
      <c r="NEH220" s="348"/>
      <c r="NEI220" s="348"/>
      <c r="NEJ220" s="348"/>
      <c r="NEK220" s="348"/>
      <c r="NEL220" s="348"/>
      <c r="NEM220" s="348"/>
      <c r="NEN220" s="348"/>
      <c r="NEO220" s="348"/>
      <c r="NEP220" s="348"/>
      <c r="NEQ220" s="348"/>
      <c r="NER220" s="348"/>
      <c r="NES220" s="348"/>
      <c r="NET220" s="348"/>
      <c r="NEU220" s="348"/>
      <c r="NEV220" s="348"/>
      <c r="NEW220" s="348"/>
      <c r="NEX220" s="348"/>
      <c r="NEY220" s="348"/>
      <c r="NEZ220" s="348"/>
      <c r="NFA220" s="348"/>
      <c r="NFB220" s="348"/>
      <c r="NFC220" s="348"/>
      <c r="NFD220" s="348"/>
      <c r="NFE220" s="348"/>
      <c r="NFF220" s="348"/>
      <c r="NFG220" s="348"/>
      <c r="NFH220" s="348"/>
      <c r="NFI220" s="348"/>
      <c r="NFJ220" s="348"/>
      <c r="NFK220" s="348"/>
      <c r="NFL220" s="348"/>
      <c r="NFM220" s="348"/>
      <c r="NFN220" s="348"/>
      <c r="NFO220" s="348"/>
      <c r="NFP220" s="348"/>
      <c r="NFQ220" s="348"/>
      <c r="NFR220" s="348"/>
      <c r="NFS220" s="348"/>
      <c r="NFT220" s="348"/>
      <c r="NFU220" s="348"/>
      <c r="NFV220" s="348"/>
      <c r="NFW220" s="348"/>
      <c r="NFX220" s="348"/>
      <c r="NFY220" s="348"/>
      <c r="NFZ220" s="348"/>
      <c r="NGA220" s="348"/>
      <c r="NGB220" s="348"/>
      <c r="NGC220" s="348"/>
      <c r="NGD220" s="348"/>
      <c r="NGE220" s="348"/>
      <c r="NGF220" s="348"/>
      <c r="NGG220" s="348"/>
      <c r="NGH220" s="348"/>
      <c r="NGI220" s="348"/>
      <c r="NGJ220" s="348"/>
      <c r="NGK220" s="348"/>
      <c r="NGL220" s="348"/>
      <c r="NGM220" s="348"/>
      <c r="NGN220" s="348"/>
      <c r="NGO220" s="348"/>
      <c r="NGP220" s="348"/>
      <c r="NGQ220" s="348"/>
      <c r="NGR220" s="348"/>
      <c r="NGS220" s="348"/>
      <c r="NGT220" s="348"/>
      <c r="NGU220" s="348"/>
      <c r="NGV220" s="348"/>
      <c r="NGW220" s="348"/>
      <c r="NGX220" s="348"/>
      <c r="NGY220" s="348"/>
      <c r="NGZ220" s="348"/>
      <c r="NHA220" s="348"/>
      <c r="NHB220" s="348"/>
      <c r="NHC220" s="348"/>
      <c r="NHD220" s="348"/>
      <c r="NHE220" s="348"/>
      <c r="NHF220" s="348"/>
      <c r="NHG220" s="348"/>
      <c r="NHH220" s="348"/>
      <c r="NHI220" s="348"/>
      <c r="NHJ220" s="348"/>
      <c r="NHK220" s="348"/>
      <c r="NHL220" s="348"/>
      <c r="NHM220" s="348"/>
      <c r="NHN220" s="348"/>
      <c r="NHO220" s="348"/>
      <c r="NHP220" s="348"/>
      <c r="NHQ220" s="348"/>
      <c r="NHR220" s="348"/>
      <c r="NHS220" s="348"/>
      <c r="NHT220" s="348"/>
      <c r="NHU220" s="348"/>
      <c r="NHV220" s="348"/>
      <c r="NHW220" s="348"/>
      <c r="NHX220" s="348"/>
      <c r="NHY220" s="348"/>
      <c r="NHZ220" s="348"/>
      <c r="NIA220" s="348"/>
      <c r="NIB220" s="348"/>
      <c r="NIC220" s="348"/>
      <c r="NID220" s="348"/>
      <c r="NIE220" s="348"/>
      <c r="NIF220" s="348"/>
      <c r="NIG220" s="348"/>
      <c r="NIH220" s="348"/>
      <c r="NII220" s="348"/>
      <c r="NIJ220" s="348"/>
      <c r="NIK220" s="348"/>
      <c r="NIL220" s="348"/>
      <c r="NIM220" s="348"/>
      <c r="NIN220" s="348"/>
      <c r="NIO220" s="348"/>
      <c r="NIP220" s="348"/>
      <c r="NIQ220" s="348"/>
      <c r="NIR220" s="348"/>
      <c r="NIS220" s="348"/>
      <c r="NIT220" s="348"/>
      <c r="NIU220" s="348"/>
      <c r="NIV220" s="348"/>
      <c r="NIW220" s="348"/>
      <c r="NIX220" s="348"/>
      <c r="NIY220" s="348"/>
      <c r="NIZ220" s="348"/>
      <c r="NJA220" s="348"/>
      <c r="NJB220" s="348"/>
      <c r="NJC220" s="348"/>
      <c r="NJD220" s="348"/>
      <c r="NJE220" s="348"/>
      <c r="NJF220" s="348"/>
      <c r="NJG220" s="348"/>
      <c r="NJH220" s="348"/>
      <c r="NJI220" s="348"/>
      <c r="NJJ220" s="348"/>
      <c r="NJK220" s="348"/>
      <c r="NJL220" s="348"/>
      <c r="NJM220" s="348"/>
      <c r="NJN220" s="348"/>
      <c r="NJO220" s="348"/>
      <c r="NJP220" s="348"/>
      <c r="NJQ220" s="348"/>
      <c r="NJR220" s="348"/>
      <c r="NJS220" s="348"/>
      <c r="NJT220" s="348"/>
      <c r="NJU220" s="348"/>
      <c r="NJV220" s="348"/>
      <c r="NJW220" s="348"/>
      <c r="NJX220" s="348"/>
      <c r="NJY220" s="348"/>
      <c r="NJZ220" s="348"/>
      <c r="NKA220" s="348"/>
      <c r="NKB220" s="348"/>
      <c r="NKC220" s="348"/>
      <c r="NKD220" s="348"/>
      <c r="NKE220" s="348"/>
      <c r="NKF220" s="348"/>
      <c r="NKG220" s="348"/>
      <c r="NKH220" s="348"/>
      <c r="NKI220" s="348"/>
      <c r="NKJ220" s="348"/>
      <c r="NKK220" s="348"/>
      <c r="NKL220" s="348"/>
      <c r="NKM220" s="348"/>
      <c r="NKN220" s="348"/>
      <c r="NKO220" s="348"/>
      <c r="NKP220" s="348"/>
      <c r="NKQ220" s="348"/>
      <c r="NKR220" s="348"/>
      <c r="NKS220" s="348"/>
      <c r="NKT220" s="348"/>
      <c r="NKU220" s="348"/>
      <c r="NKV220" s="348"/>
      <c r="NKW220" s="348"/>
      <c r="NKX220" s="348"/>
      <c r="NKY220" s="348"/>
      <c r="NKZ220" s="348"/>
      <c r="NLA220" s="348"/>
      <c r="NLB220" s="348"/>
      <c r="NLC220" s="348"/>
      <c r="NLD220" s="348"/>
      <c r="NLE220" s="348"/>
      <c r="NLF220" s="348"/>
      <c r="NLG220" s="348"/>
      <c r="NLH220" s="348"/>
      <c r="NLI220" s="348"/>
      <c r="NLJ220" s="348"/>
      <c r="NLK220" s="348"/>
      <c r="NLL220" s="348"/>
      <c r="NLM220" s="348"/>
      <c r="NLN220" s="348"/>
      <c r="NLO220" s="348"/>
      <c r="NLP220" s="348"/>
      <c r="NLQ220" s="348"/>
      <c r="NLR220" s="348"/>
      <c r="NLS220" s="348"/>
      <c r="NLT220" s="348"/>
      <c r="NLU220" s="348"/>
      <c r="NLV220" s="348"/>
      <c r="NLW220" s="348"/>
      <c r="NLX220" s="348"/>
      <c r="NLY220" s="348"/>
      <c r="NLZ220" s="348"/>
      <c r="NMA220" s="348"/>
      <c r="NMB220" s="348"/>
      <c r="NMC220" s="348"/>
      <c r="NMD220" s="348"/>
      <c r="NME220" s="348"/>
      <c r="NMF220" s="348"/>
      <c r="NMG220" s="348"/>
      <c r="NMH220" s="348"/>
      <c r="NMI220" s="348"/>
      <c r="NMJ220" s="348"/>
      <c r="NMK220" s="348"/>
      <c r="NML220" s="348"/>
      <c r="NMM220" s="348"/>
      <c r="NMN220" s="348"/>
      <c r="NMO220" s="348"/>
      <c r="NMP220" s="348"/>
      <c r="NMQ220" s="348"/>
      <c r="NMR220" s="348"/>
      <c r="NMS220" s="348"/>
      <c r="NMT220" s="348"/>
      <c r="NMU220" s="348"/>
      <c r="NMV220" s="348"/>
      <c r="NMW220" s="348"/>
      <c r="NMX220" s="348"/>
      <c r="NMY220" s="348"/>
      <c r="NMZ220" s="348"/>
      <c r="NNA220" s="348"/>
      <c r="NNB220" s="348"/>
      <c r="NNC220" s="348"/>
      <c r="NND220" s="348"/>
      <c r="NNE220" s="348"/>
      <c r="NNF220" s="348"/>
      <c r="NNG220" s="348"/>
      <c r="NNH220" s="348"/>
      <c r="NNI220" s="348"/>
      <c r="NNJ220" s="348"/>
      <c r="NNK220" s="348"/>
      <c r="NNL220" s="348"/>
      <c r="NNM220" s="348"/>
      <c r="NNN220" s="348"/>
      <c r="NNO220" s="348"/>
      <c r="NNP220" s="348"/>
      <c r="NNQ220" s="348"/>
      <c r="NNR220" s="348"/>
      <c r="NNS220" s="348"/>
      <c r="NNT220" s="348"/>
      <c r="NNU220" s="348"/>
      <c r="NNV220" s="348"/>
      <c r="NNW220" s="348"/>
      <c r="NNX220" s="348"/>
      <c r="NNY220" s="348"/>
      <c r="NNZ220" s="348"/>
      <c r="NOA220" s="348"/>
      <c r="NOB220" s="348"/>
      <c r="NOC220" s="348"/>
      <c r="NOD220" s="348"/>
      <c r="NOE220" s="348"/>
      <c r="NOF220" s="348"/>
      <c r="NOG220" s="348"/>
      <c r="NOH220" s="348"/>
      <c r="NOI220" s="348"/>
      <c r="NOJ220" s="348"/>
      <c r="NOK220" s="348"/>
      <c r="NOL220" s="348"/>
      <c r="NOM220" s="348"/>
      <c r="NON220" s="348"/>
      <c r="NOO220" s="348"/>
      <c r="NOP220" s="348"/>
      <c r="NOQ220" s="348"/>
      <c r="NOR220" s="348"/>
      <c r="NOS220" s="348"/>
      <c r="NOT220" s="348"/>
      <c r="NOU220" s="348"/>
      <c r="NOV220" s="348"/>
      <c r="NOW220" s="348"/>
      <c r="NOX220" s="348"/>
      <c r="NOY220" s="348"/>
      <c r="NOZ220" s="348"/>
      <c r="NPA220" s="348"/>
      <c r="NPB220" s="348"/>
      <c r="NPC220" s="348"/>
      <c r="NPD220" s="348"/>
      <c r="NPE220" s="348"/>
      <c r="NPF220" s="348"/>
      <c r="NPG220" s="348"/>
      <c r="NPH220" s="348"/>
      <c r="NPI220" s="348"/>
      <c r="NPJ220" s="348"/>
      <c r="NPK220" s="348"/>
      <c r="NPL220" s="348"/>
      <c r="NPM220" s="348"/>
      <c r="NPN220" s="348"/>
      <c r="NPO220" s="348"/>
      <c r="NPP220" s="348"/>
      <c r="NPQ220" s="348"/>
      <c r="NPR220" s="348"/>
      <c r="NPS220" s="348"/>
      <c r="NPT220" s="348"/>
      <c r="NPU220" s="348"/>
      <c r="NPV220" s="348"/>
      <c r="NPW220" s="348"/>
      <c r="NPX220" s="348"/>
      <c r="NPY220" s="348"/>
      <c r="NPZ220" s="348"/>
      <c r="NQA220" s="348"/>
      <c r="NQB220" s="348"/>
      <c r="NQC220" s="348"/>
      <c r="NQD220" s="348"/>
      <c r="NQE220" s="348"/>
      <c r="NQF220" s="348"/>
      <c r="NQG220" s="348"/>
      <c r="NQH220" s="348"/>
      <c r="NQI220" s="348"/>
      <c r="NQJ220" s="348"/>
      <c r="NQK220" s="348"/>
      <c r="NQL220" s="348"/>
      <c r="NQM220" s="348"/>
      <c r="NQN220" s="348"/>
      <c r="NQO220" s="348"/>
      <c r="NQP220" s="348"/>
      <c r="NQQ220" s="348"/>
      <c r="NQR220" s="348"/>
      <c r="NQS220" s="348"/>
      <c r="NQT220" s="348"/>
      <c r="NQU220" s="348"/>
      <c r="NQV220" s="348"/>
      <c r="NQW220" s="348"/>
      <c r="NQX220" s="348"/>
      <c r="NQY220" s="348"/>
      <c r="NQZ220" s="348"/>
      <c r="NRA220" s="348"/>
      <c r="NRB220" s="348"/>
      <c r="NRC220" s="348"/>
      <c r="NRD220" s="348"/>
      <c r="NRE220" s="348"/>
      <c r="NRF220" s="348"/>
      <c r="NRG220" s="348"/>
      <c r="NRH220" s="348"/>
      <c r="NRI220" s="348"/>
      <c r="NRJ220" s="348"/>
      <c r="NRK220" s="348"/>
      <c r="NRL220" s="348"/>
      <c r="NRM220" s="348"/>
      <c r="NRN220" s="348"/>
      <c r="NRO220" s="348"/>
      <c r="NRP220" s="348"/>
      <c r="NRQ220" s="348"/>
      <c r="NRR220" s="348"/>
      <c r="NRS220" s="348"/>
      <c r="NRT220" s="348"/>
      <c r="NRU220" s="348"/>
      <c r="NRV220" s="348"/>
      <c r="NRW220" s="348"/>
      <c r="NRX220" s="348"/>
      <c r="NRY220" s="348"/>
      <c r="NRZ220" s="348"/>
      <c r="NSA220" s="348"/>
      <c r="NSB220" s="348"/>
      <c r="NSC220" s="348"/>
      <c r="NSD220" s="348"/>
      <c r="NSE220" s="348"/>
      <c r="NSF220" s="348"/>
      <c r="NSG220" s="348"/>
      <c r="NSH220" s="348"/>
      <c r="NSI220" s="348"/>
      <c r="NSJ220" s="348"/>
      <c r="NSK220" s="348"/>
      <c r="NSL220" s="348"/>
      <c r="NSM220" s="348"/>
      <c r="NSN220" s="348"/>
      <c r="NSO220" s="348"/>
      <c r="NSP220" s="348"/>
      <c r="NSQ220" s="348"/>
      <c r="NSR220" s="348"/>
      <c r="NSS220" s="348"/>
      <c r="NST220" s="348"/>
      <c r="NSU220" s="348"/>
      <c r="NSV220" s="348"/>
      <c r="NSW220" s="348"/>
      <c r="NSX220" s="348"/>
      <c r="NSY220" s="348"/>
      <c r="NSZ220" s="348"/>
      <c r="NTA220" s="348"/>
      <c r="NTB220" s="348"/>
      <c r="NTC220" s="348"/>
      <c r="NTD220" s="348"/>
      <c r="NTE220" s="348"/>
      <c r="NTF220" s="348"/>
      <c r="NTG220" s="348"/>
      <c r="NTH220" s="348"/>
      <c r="NTI220" s="348"/>
      <c r="NTJ220" s="348"/>
      <c r="NTK220" s="348"/>
      <c r="NTL220" s="348"/>
      <c r="NTM220" s="348"/>
      <c r="NTN220" s="348"/>
      <c r="NTO220" s="348"/>
      <c r="NTP220" s="348"/>
      <c r="NTQ220" s="348"/>
      <c r="NTR220" s="348"/>
      <c r="NTS220" s="348"/>
      <c r="NTT220" s="348"/>
      <c r="NTU220" s="348"/>
      <c r="NTV220" s="348"/>
      <c r="NTW220" s="348"/>
      <c r="NTX220" s="348"/>
      <c r="NTY220" s="348"/>
      <c r="NTZ220" s="348"/>
      <c r="NUA220" s="348"/>
      <c r="NUB220" s="348"/>
      <c r="NUC220" s="348"/>
      <c r="NUD220" s="348"/>
      <c r="NUE220" s="348"/>
      <c r="NUF220" s="348"/>
      <c r="NUG220" s="348"/>
      <c r="NUH220" s="348"/>
      <c r="NUI220" s="348"/>
      <c r="NUJ220" s="348"/>
      <c r="NUK220" s="348"/>
      <c r="NUL220" s="348"/>
      <c r="NUM220" s="348"/>
      <c r="NUN220" s="348"/>
      <c r="NUO220" s="348"/>
      <c r="NUP220" s="348"/>
      <c r="NUQ220" s="348"/>
      <c r="NUR220" s="348"/>
      <c r="NUS220" s="348"/>
      <c r="NUT220" s="348"/>
      <c r="NUU220" s="348"/>
      <c r="NUV220" s="348"/>
      <c r="NUW220" s="348"/>
      <c r="NUX220" s="348"/>
      <c r="NUY220" s="348"/>
      <c r="NUZ220" s="348"/>
      <c r="NVA220" s="348"/>
      <c r="NVB220" s="348"/>
      <c r="NVC220" s="348"/>
      <c r="NVD220" s="348"/>
      <c r="NVE220" s="348"/>
      <c r="NVF220" s="348"/>
      <c r="NVG220" s="348"/>
      <c r="NVH220" s="348"/>
      <c r="NVI220" s="348"/>
      <c r="NVJ220" s="348"/>
      <c r="NVK220" s="348"/>
      <c r="NVL220" s="348"/>
      <c r="NVM220" s="348"/>
      <c r="NVN220" s="348"/>
      <c r="NVO220" s="348"/>
      <c r="NVP220" s="348"/>
      <c r="NVQ220" s="348"/>
      <c r="NVR220" s="348"/>
      <c r="NVS220" s="348"/>
      <c r="NVT220" s="348"/>
      <c r="NVU220" s="348"/>
      <c r="NVV220" s="348"/>
      <c r="NVW220" s="348"/>
      <c r="NVX220" s="348"/>
      <c r="NVY220" s="348"/>
      <c r="NVZ220" s="348"/>
      <c r="NWA220" s="348"/>
      <c r="NWB220" s="348"/>
      <c r="NWC220" s="348"/>
      <c r="NWD220" s="348"/>
      <c r="NWE220" s="348"/>
      <c r="NWF220" s="348"/>
      <c r="NWG220" s="348"/>
      <c r="NWH220" s="348"/>
      <c r="NWI220" s="348"/>
      <c r="NWJ220" s="348"/>
      <c r="NWK220" s="348"/>
      <c r="NWL220" s="348"/>
      <c r="NWM220" s="348"/>
      <c r="NWN220" s="348"/>
      <c r="NWO220" s="348"/>
      <c r="NWP220" s="348"/>
      <c r="NWQ220" s="348"/>
      <c r="NWR220" s="348"/>
      <c r="NWS220" s="348"/>
      <c r="NWT220" s="348"/>
      <c r="NWU220" s="348"/>
      <c r="NWV220" s="348"/>
      <c r="NWW220" s="348"/>
      <c r="NWX220" s="348"/>
      <c r="NWY220" s="348"/>
      <c r="NWZ220" s="348"/>
      <c r="NXA220" s="348"/>
      <c r="NXB220" s="348"/>
      <c r="NXC220" s="348"/>
      <c r="NXD220" s="348"/>
      <c r="NXE220" s="348"/>
      <c r="NXF220" s="348"/>
      <c r="NXG220" s="348"/>
      <c r="NXH220" s="348"/>
      <c r="NXI220" s="348"/>
      <c r="NXJ220" s="348"/>
      <c r="NXK220" s="348"/>
      <c r="NXL220" s="348"/>
      <c r="NXM220" s="348"/>
      <c r="NXN220" s="348"/>
      <c r="NXO220" s="348"/>
      <c r="NXP220" s="348"/>
      <c r="NXQ220" s="348"/>
      <c r="NXR220" s="348"/>
      <c r="NXS220" s="348"/>
      <c r="NXT220" s="348"/>
      <c r="NXU220" s="348"/>
      <c r="NXV220" s="348"/>
      <c r="NXW220" s="348"/>
      <c r="NXX220" s="348"/>
      <c r="NXY220" s="348"/>
      <c r="NXZ220" s="348"/>
      <c r="NYA220" s="348"/>
      <c r="NYB220" s="348"/>
      <c r="NYC220" s="348"/>
      <c r="NYD220" s="348"/>
      <c r="NYE220" s="348"/>
      <c r="NYF220" s="348"/>
      <c r="NYG220" s="348"/>
      <c r="NYH220" s="348"/>
      <c r="NYI220" s="348"/>
      <c r="NYJ220" s="348"/>
      <c r="NYK220" s="348"/>
      <c r="NYL220" s="348"/>
      <c r="NYM220" s="348"/>
      <c r="NYN220" s="348"/>
      <c r="NYO220" s="348"/>
      <c r="NYP220" s="348"/>
      <c r="NYQ220" s="348"/>
      <c r="NYR220" s="348"/>
      <c r="NYS220" s="348"/>
      <c r="NYT220" s="348"/>
      <c r="NYU220" s="348"/>
      <c r="NYV220" s="348"/>
      <c r="NYW220" s="348"/>
      <c r="NYX220" s="348"/>
      <c r="NYY220" s="348"/>
      <c r="NYZ220" s="348"/>
      <c r="NZA220" s="348"/>
      <c r="NZB220" s="348"/>
      <c r="NZC220" s="348"/>
      <c r="NZD220" s="348"/>
      <c r="NZE220" s="348"/>
      <c r="NZF220" s="348"/>
      <c r="NZG220" s="348"/>
      <c r="NZH220" s="348"/>
      <c r="NZI220" s="348"/>
      <c r="NZJ220" s="348"/>
      <c r="NZK220" s="348"/>
      <c r="NZL220" s="348"/>
      <c r="NZM220" s="348"/>
      <c r="NZN220" s="348"/>
      <c r="NZO220" s="348"/>
      <c r="NZP220" s="348"/>
      <c r="NZQ220" s="348"/>
      <c r="NZR220" s="348"/>
      <c r="NZS220" s="348"/>
      <c r="NZT220" s="348"/>
      <c r="NZU220" s="348"/>
      <c r="NZV220" s="348"/>
      <c r="NZW220" s="348"/>
      <c r="NZX220" s="348"/>
      <c r="NZY220" s="348"/>
      <c r="NZZ220" s="348"/>
      <c r="OAA220" s="348"/>
      <c r="OAB220" s="348"/>
      <c r="OAC220" s="348"/>
      <c r="OAD220" s="348"/>
      <c r="OAE220" s="348"/>
      <c r="OAF220" s="348"/>
      <c r="OAG220" s="348"/>
      <c r="OAH220" s="348"/>
      <c r="OAI220" s="348"/>
      <c r="OAJ220" s="348"/>
      <c r="OAK220" s="348"/>
      <c r="OAL220" s="348"/>
      <c r="OAM220" s="348"/>
      <c r="OAN220" s="348"/>
      <c r="OAO220" s="348"/>
      <c r="OAP220" s="348"/>
      <c r="OAQ220" s="348"/>
      <c r="OAR220" s="348"/>
      <c r="OAS220" s="348"/>
      <c r="OAT220" s="348"/>
      <c r="OAU220" s="348"/>
      <c r="OAV220" s="348"/>
      <c r="OAW220" s="348"/>
      <c r="OAX220" s="348"/>
      <c r="OAY220" s="348"/>
      <c r="OAZ220" s="348"/>
      <c r="OBA220" s="348"/>
      <c r="OBB220" s="348"/>
      <c r="OBC220" s="348"/>
      <c r="OBD220" s="348"/>
      <c r="OBE220" s="348"/>
      <c r="OBF220" s="348"/>
      <c r="OBG220" s="348"/>
      <c r="OBH220" s="348"/>
      <c r="OBI220" s="348"/>
      <c r="OBJ220" s="348"/>
      <c r="OBK220" s="348"/>
      <c r="OBL220" s="348"/>
      <c r="OBM220" s="348"/>
      <c r="OBN220" s="348"/>
      <c r="OBO220" s="348"/>
      <c r="OBP220" s="348"/>
      <c r="OBQ220" s="348"/>
      <c r="OBR220" s="348"/>
      <c r="OBS220" s="348"/>
      <c r="OBT220" s="348"/>
      <c r="OBU220" s="348"/>
      <c r="OBV220" s="348"/>
      <c r="OBW220" s="348"/>
      <c r="OBX220" s="348"/>
      <c r="OBY220" s="348"/>
      <c r="OBZ220" s="348"/>
      <c r="OCA220" s="348"/>
      <c r="OCB220" s="348"/>
      <c r="OCC220" s="348"/>
      <c r="OCD220" s="348"/>
      <c r="OCE220" s="348"/>
      <c r="OCF220" s="348"/>
      <c r="OCG220" s="348"/>
      <c r="OCH220" s="348"/>
      <c r="OCI220" s="348"/>
      <c r="OCJ220" s="348"/>
      <c r="OCK220" s="348"/>
      <c r="OCL220" s="348"/>
      <c r="OCM220" s="348"/>
      <c r="OCN220" s="348"/>
      <c r="OCO220" s="348"/>
      <c r="OCP220" s="348"/>
      <c r="OCQ220" s="348"/>
      <c r="OCR220" s="348"/>
      <c r="OCS220" s="348"/>
      <c r="OCT220" s="348"/>
      <c r="OCU220" s="348"/>
      <c r="OCV220" s="348"/>
      <c r="OCW220" s="348"/>
      <c r="OCX220" s="348"/>
      <c r="OCY220" s="348"/>
      <c r="OCZ220" s="348"/>
      <c r="ODA220" s="348"/>
      <c r="ODB220" s="348"/>
      <c r="ODC220" s="348"/>
      <c r="ODD220" s="348"/>
      <c r="ODE220" s="348"/>
      <c r="ODF220" s="348"/>
      <c r="ODG220" s="348"/>
      <c r="ODH220" s="348"/>
      <c r="ODI220" s="348"/>
      <c r="ODJ220" s="348"/>
      <c r="ODK220" s="348"/>
      <c r="ODL220" s="348"/>
      <c r="ODM220" s="348"/>
      <c r="ODN220" s="348"/>
      <c r="ODO220" s="348"/>
      <c r="ODP220" s="348"/>
      <c r="ODQ220" s="348"/>
      <c r="ODR220" s="348"/>
      <c r="ODS220" s="348"/>
      <c r="ODT220" s="348"/>
      <c r="ODU220" s="348"/>
      <c r="ODV220" s="348"/>
      <c r="ODW220" s="348"/>
      <c r="ODX220" s="348"/>
      <c r="ODY220" s="348"/>
      <c r="ODZ220" s="348"/>
      <c r="OEA220" s="348"/>
      <c r="OEB220" s="348"/>
      <c r="OEC220" s="348"/>
      <c r="OED220" s="348"/>
      <c r="OEE220" s="348"/>
      <c r="OEF220" s="348"/>
      <c r="OEG220" s="348"/>
      <c r="OEH220" s="348"/>
      <c r="OEI220" s="348"/>
      <c r="OEJ220" s="348"/>
      <c r="OEK220" s="348"/>
      <c r="OEL220" s="348"/>
      <c r="OEM220" s="348"/>
      <c r="OEN220" s="348"/>
      <c r="OEO220" s="348"/>
      <c r="OEP220" s="348"/>
      <c r="OEQ220" s="348"/>
      <c r="OER220" s="348"/>
      <c r="OES220" s="348"/>
      <c r="OET220" s="348"/>
      <c r="OEU220" s="348"/>
      <c r="OEV220" s="348"/>
      <c r="OEW220" s="348"/>
      <c r="OEX220" s="348"/>
      <c r="OEY220" s="348"/>
      <c r="OEZ220" s="348"/>
      <c r="OFA220" s="348"/>
      <c r="OFB220" s="348"/>
      <c r="OFC220" s="348"/>
      <c r="OFD220" s="348"/>
      <c r="OFE220" s="348"/>
      <c r="OFF220" s="348"/>
      <c r="OFG220" s="348"/>
      <c r="OFH220" s="348"/>
      <c r="OFI220" s="348"/>
      <c r="OFJ220" s="348"/>
      <c r="OFK220" s="348"/>
      <c r="OFL220" s="348"/>
      <c r="OFM220" s="348"/>
      <c r="OFN220" s="348"/>
      <c r="OFO220" s="348"/>
      <c r="OFP220" s="348"/>
      <c r="OFQ220" s="348"/>
      <c r="OFR220" s="348"/>
      <c r="OFS220" s="348"/>
      <c r="OFT220" s="348"/>
      <c r="OFU220" s="348"/>
      <c r="OFV220" s="348"/>
      <c r="OFW220" s="348"/>
      <c r="OFX220" s="348"/>
      <c r="OFY220" s="348"/>
      <c r="OFZ220" s="348"/>
      <c r="OGA220" s="348"/>
      <c r="OGB220" s="348"/>
      <c r="OGC220" s="348"/>
      <c r="OGD220" s="348"/>
      <c r="OGE220" s="348"/>
      <c r="OGF220" s="348"/>
      <c r="OGG220" s="348"/>
      <c r="OGH220" s="348"/>
      <c r="OGI220" s="348"/>
      <c r="OGJ220" s="348"/>
      <c r="OGK220" s="348"/>
      <c r="OGL220" s="348"/>
      <c r="OGM220" s="348"/>
      <c r="OGN220" s="348"/>
      <c r="OGO220" s="348"/>
      <c r="OGP220" s="348"/>
      <c r="OGQ220" s="348"/>
      <c r="OGR220" s="348"/>
      <c r="OGS220" s="348"/>
      <c r="OGT220" s="348"/>
      <c r="OGU220" s="348"/>
      <c r="OGV220" s="348"/>
      <c r="OGW220" s="348"/>
      <c r="OGX220" s="348"/>
      <c r="OGY220" s="348"/>
      <c r="OGZ220" s="348"/>
      <c r="OHA220" s="348"/>
      <c r="OHB220" s="348"/>
      <c r="OHC220" s="348"/>
      <c r="OHD220" s="348"/>
      <c r="OHE220" s="348"/>
      <c r="OHF220" s="348"/>
      <c r="OHG220" s="348"/>
      <c r="OHH220" s="348"/>
      <c r="OHI220" s="348"/>
      <c r="OHJ220" s="348"/>
      <c r="OHK220" s="348"/>
      <c r="OHL220" s="348"/>
      <c r="OHM220" s="348"/>
      <c r="OHN220" s="348"/>
      <c r="OHO220" s="348"/>
      <c r="OHP220" s="348"/>
      <c r="OHQ220" s="348"/>
      <c r="OHR220" s="348"/>
      <c r="OHS220" s="348"/>
      <c r="OHT220" s="348"/>
      <c r="OHU220" s="348"/>
      <c r="OHV220" s="348"/>
      <c r="OHW220" s="348"/>
      <c r="OHX220" s="348"/>
      <c r="OHY220" s="348"/>
      <c r="OHZ220" s="348"/>
      <c r="OIA220" s="348"/>
      <c r="OIB220" s="348"/>
      <c r="OIC220" s="348"/>
      <c r="OID220" s="348"/>
      <c r="OIE220" s="348"/>
      <c r="OIF220" s="348"/>
      <c r="OIG220" s="348"/>
      <c r="OIH220" s="348"/>
      <c r="OII220" s="348"/>
      <c r="OIJ220" s="348"/>
      <c r="OIK220" s="348"/>
      <c r="OIL220" s="348"/>
      <c r="OIM220" s="348"/>
      <c r="OIN220" s="348"/>
      <c r="OIO220" s="348"/>
      <c r="OIP220" s="348"/>
      <c r="OIQ220" s="348"/>
      <c r="OIR220" s="348"/>
      <c r="OIS220" s="348"/>
      <c r="OIT220" s="348"/>
      <c r="OIU220" s="348"/>
      <c r="OIV220" s="348"/>
      <c r="OIW220" s="348"/>
      <c r="OIX220" s="348"/>
      <c r="OIY220" s="348"/>
      <c r="OIZ220" s="348"/>
      <c r="OJA220" s="348"/>
      <c r="OJB220" s="348"/>
      <c r="OJC220" s="348"/>
      <c r="OJD220" s="348"/>
      <c r="OJE220" s="348"/>
      <c r="OJF220" s="348"/>
      <c r="OJG220" s="348"/>
      <c r="OJH220" s="348"/>
      <c r="OJI220" s="348"/>
      <c r="OJJ220" s="348"/>
      <c r="OJK220" s="348"/>
      <c r="OJL220" s="348"/>
      <c r="OJM220" s="348"/>
      <c r="OJN220" s="348"/>
      <c r="OJO220" s="348"/>
      <c r="OJP220" s="348"/>
      <c r="OJQ220" s="348"/>
      <c r="OJR220" s="348"/>
      <c r="OJS220" s="348"/>
      <c r="OJT220" s="348"/>
      <c r="OJU220" s="348"/>
      <c r="OJV220" s="348"/>
      <c r="OJW220" s="348"/>
      <c r="OJX220" s="348"/>
      <c r="OJY220" s="348"/>
      <c r="OJZ220" s="348"/>
      <c r="OKA220" s="348"/>
      <c r="OKB220" s="348"/>
      <c r="OKC220" s="348"/>
      <c r="OKD220" s="348"/>
      <c r="OKE220" s="348"/>
      <c r="OKF220" s="348"/>
      <c r="OKG220" s="348"/>
      <c r="OKH220" s="348"/>
      <c r="OKI220" s="348"/>
      <c r="OKJ220" s="348"/>
      <c r="OKK220" s="348"/>
      <c r="OKL220" s="348"/>
      <c r="OKM220" s="348"/>
      <c r="OKN220" s="348"/>
      <c r="OKO220" s="348"/>
      <c r="OKP220" s="348"/>
      <c r="OKQ220" s="348"/>
      <c r="OKR220" s="348"/>
      <c r="OKS220" s="348"/>
      <c r="OKT220" s="348"/>
      <c r="OKU220" s="348"/>
      <c r="OKV220" s="348"/>
      <c r="OKW220" s="348"/>
      <c r="OKX220" s="348"/>
      <c r="OKY220" s="348"/>
      <c r="OKZ220" s="348"/>
      <c r="OLA220" s="348"/>
      <c r="OLB220" s="348"/>
      <c r="OLC220" s="348"/>
      <c r="OLD220" s="348"/>
      <c r="OLE220" s="348"/>
      <c r="OLF220" s="348"/>
      <c r="OLG220" s="348"/>
      <c r="OLH220" s="348"/>
      <c r="OLI220" s="348"/>
      <c r="OLJ220" s="348"/>
      <c r="OLK220" s="348"/>
      <c r="OLL220" s="348"/>
      <c r="OLM220" s="348"/>
      <c r="OLN220" s="348"/>
      <c r="OLO220" s="348"/>
      <c r="OLP220" s="348"/>
      <c r="OLQ220" s="348"/>
      <c r="OLR220" s="348"/>
      <c r="OLS220" s="348"/>
      <c r="OLT220" s="348"/>
      <c r="OLU220" s="348"/>
      <c r="OLV220" s="348"/>
      <c r="OLW220" s="348"/>
      <c r="OLX220" s="348"/>
      <c r="OLY220" s="348"/>
      <c r="OLZ220" s="348"/>
      <c r="OMA220" s="348"/>
      <c r="OMB220" s="348"/>
      <c r="OMC220" s="348"/>
      <c r="OMD220" s="348"/>
      <c r="OME220" s="348"/>
      <c r="OMF220" s="348"/>
      <c r="OMG220" s="348"/>
      <c r="OMH220" s="348"/>
      <c r="OMI220" s="348"/>
      <c r="OMJ220" s="348"/>
      <c r="OMK220" s="348"/>
      <c r="OML220" s="348"/>
      <c r="OMM220" s="348"/>
      <c r="OMN220" s="348"/>
      <c r="OMO220" s="348"/>
      <c r="OMP220" s="348"/>
      <c r="OMQ220" s="348"/>
      <c r="OMR220" s="348"/>
      <c r="OMS220" s="348"/>
      <c r="OMT220" s="348"/>
      <c r="OMU220" s="348"/>
      <c r="OMV220" s="348"/>
      <c r="OMW220" s="348"/>
      <c r="OMX220" s="348"/>
      <c r="OMY220" s="348"/>
      <c r="OMZ220" s="348"/>
      <c r="ONA220" s="348"/>
      <c r="ONB220" s="348"/>
      <c r="ONC220" s="348"/>
      <c r="OND220" s="348"/>
      <c r="ONE220" s="348"/>
      <c r="ONF220" s="348"/>
      <c r="ONG220" s="348"/>
      <c r="ONH220" s="348"/>
      <c r="ONI220" s="348"/>
      <c r="ONJ220" s="348"/>
      <c r="ONK220" s="348"/>
      <c r="ONL220" s="348"/>
      <c r="ONM220" s="348"/>
      <c r="ONN220" s="348"/>
      <c r="ONO220" s="348"/>
      <c r="ONP220" s="348"/>
      <c r="ONQ220" s="348"/>
      <c r="ONR220" s="348"/>
      <c r="ONS220" s="348"/>
      <c r="ONT220" s="348"/>
      <c r="ONU220" s="348"/>
      <c r="ONV220" s="348"/>
      <c r="ONW220" s="348"/>
      <c r="ONX220" s="348"/>
      <c r="ONY220" s="348"/>
      <c r="ONZ220" s="348"/>
      <c r="OOA220" s="348"/>
      <c r="OOB220" s="348"/>
      <c r="OOC220" s="348"/>
      <c r="OOD220" s="348"/>
      <c r="OOE220" s="348"/>
      <c r="OOF220" s="348"/>
      <c r="OOG220" s="348"/>
      <c r="OOH220" s="348"/>
      <c r="OOI220" s="348"/>
      <c r="OOJ220" s="348"/>
      <c r="OOK220" s="348"/>
      <c r="OOL220" s="348"/>
      <c r="OOM220" s="348"/>
      <c r="OON220" s="348"/>
      <c r="OOO220" s="348"/>
      <c r="OOP220" s="348"/>
      <c r="OOQ220" s="348"/>
      <c r="OOR220" s="348"/>
      <c r="OOS220" s="348"/>
      <c r="OOT220" s="348"/>
      <c r="OOU220" s="348"/>
      <c r="OOV220" s="348"/>
      <c r="OOW220" s="348"/>
      <c r="OOX220" s="348"/>
      <c r="OOY220" s="348"/>
      <c r="OOZ220" s="348"/>
      <c r="OPA220" s="348"/>
      <c r="OPB220" s="348"/>
      <c r="OPC220" s="348"/>
      <c r="OPD220" s="348"/>
      <c r="OPE220" s="348"/>
      <c r="OPF220" s="348"/>
      <c r="OPG220" s="348"/>
      <c r="OPH220" s="348"/>
      <c r="OPI220" s="348"/>
      <c r="OPJ220" s="348"/>
      <c r="OPK220" s="348"/>
      <c r="OPL220" s="348"/>
      <c r="OPM220" s="348"/>
      <c r="OPN220" s="348"/>
      <c r="OPO220" s="348"/>
      <c r="OPP220" s="348"/>
      <c r="OPQ220" s="348"/>
      <c r="OPR220" s="348"/>
      <c r="OPS220" s="348"/>
      <c r="OPT220" s="348"/>
      <c r="OPU220" s="348"/>
      <c r="OPV220" s="348"/>
      <c r="OPW220" s="348"/>
      <c r="OPX220" s="348"/>
      <c r="OPY220" s="348"/>
      <c r="OPZ220" s="348"/>
      <c r="OQA220" s="348"/>
      <c r="OQB220" s="348"/>
      <c r="OQC220" s="348"/>
      <c r="OQD220" s="348"/>
      <c r="OQE220" s="348"/>
      <c r="OQF220" s="348"/>
      <c r="OQG220" s="348"/>
      <c r="OQH220" s="348"/>
      <c r="OQI220" s="348"/>
      <c r="OQJ220" s="348"/>
      <c r="OQK220" s="348"/>
      <c r="OQL220" s="348"/>
      <c r="OQM220" s="348"/>
      <c r="OQN220" s="348"/>
      <c r="OQO220" s="348"/>
      <c r="OQP220" s="348"/>
      <c r="OQQ220" s="348"/>
      <c r="OQR220" s="348"/>
      <c r="OQS220" s="348"/>
      <c r="OQT220" s="348"/>
      <c r="OQU220" s="348"/>
      <c r="OQV220" s="348"/>
      <c r="OQW220" s="348"/>
      <c r="OQX220" s="348"/>
      <c r="OQY220" s="348"/>
      <c r="OQZ220" s="348"/>
      <c r="ORA220" s="348"/>
      <c r="ORB220" s="348"/>
      <c r="ORC220" s="348"/>
      <c r="ORD220" s="348"/>
      <c r="ORE220" s="348"/>
      <c r="ORF220" s="348"/>
      <c r="ORG220" s="348"/>
      <c r="ORH220" s="348"/>
      <c r="ORI220" s="348"/>
      <c r="ORJ220" s="348"/>
      <c r="ORK220" s="348"/>
      <c r="ORL220" s="348"/>
      <c r="ORM220" s="348"/>
      <c r="ORN220" s="348"/>
      <c r="ORO220" s="348"/>
      <c r="ORP220" s="348"/>
      <c r="ORQ220" s="348"/>
      <c r="ORR220" s="348"/>
      <c r="ORS220" s="348"/>
      <c r="ORT220" s="348"/>
      <c r="ORU220" s="348"/>
      <c r="ORV220" s="348"/>
      <c r="ORW220" s="348"/>
      <c r="ORX220" s="348"/>
      <c r="ORY220" s="348"/>
      <c r="ORZ220" s="348"/>
      <c r="OSA220" s="348"/>
      <c r="OSB220" s="348"/>
      <c r="OSC220" s="348"/>
      <c r="OSD220" s="348"/>
      <c r="OSE220" s="348"/>
      <c r="OSF220" s="348"/>
      <c r="OSG220" s="348"/>
      <c r="OSH220" s="348"/>
      <c r="OSI220" s="348"/>
      <c r="OSJ220" s="348"/>
      <c r="OSK220" s="348"/>
      <c r="OSL220" s="348"/>
      <c r="OSM220" s="348"/>
      <c r="OSN220" s="348"/>
      <c r="OSO220" s="348"/>
      <c r="OSP220" s="348"/>
      <c r="OSQ220" s="348"/>
      <c r="OSR220" s="348"/>
      <c r="OSS220" s="348"/>
      <c r="OST220" s="348"/>
      <c r="OSU220" s="348"/>
      <c r="OSV220" s="348"/>
      <c r="OSW220" s="348"/>
      <c r="OSX220" s="348"/>
      <c r="OSY220" s="348"/>
      <c r="OSZ220" s="348"/>
      <c r="OTA220" s="348"/>
      <c r="OTB220" s="348"/>
      <c r="OTC220" s="348"/>
      <c r="OTD220" s="348"/>
      <c r="OTE220" s="348"/>
      <c r="OTF220" s="348"/>
      <c r="OTG220" s="348"/>
      <c r="OTH220" s="348"/>
      <c r="OTI220" s="348"/>
      <c r="OTJ220" s="348"/>
      <c r="OTK220" s="348"/>
      <c r="OTL220" s="348"/>
      <c r="OTM220" s="348"/>
      <c r="OTN220" s="348"/>
      <c r="OTO220" s="348"/>
      <c r="OTP220" s="348"/>
      <c r="OTQ220" s="348"/>
      <c r="OTR220" s="348"/>
      <c r="OTS220" s="348"/>
      <c r="OTT220" s="348"/>
      <c r="OTU220" s="348"/>
      <c r="OTV220" s="348"/>
      <c r="OTW220" s="348"/>
      <c r="OTX220" s="348"/>
      <c r="OTY220" s="348"/>
      <c r="OTZ220" s="348"/>
      <c r="OUA220" s="348"/>
      <c r="OUB220" s="348"/>
      <c r="OUC220" s="348"/>
      <c r="OUD220" s="348"/>
      <c r="OUE220" s="348"/>
      <c r="OUF220" s="348"/>
      <c r="OUG220" s="348"/>
      <c r="OUH220" s="348"/>
      <c r="OUI220" s="348"/>
      <c r="OUJ220" s="348"/>
      <c r="OUK220" s="348"/>
      <c r="OUL220" s="348"/>
      <c r="OUM220" s="348"/>
      <c r="OUN220" s="348"/>
      <c r="OUO220" s="348"/>
      <c r="OUP220" s="348"/>
      <c r="OUQ220" s="348"/>
      <c r="OUR220" s="348"/>
      <c r="OUS220" s="348"/>
      <c r="OUT220" s="348"/>
      <c r="OUU220" s="348"/>
      <c r="OUV220" s="348"/>
      <c r="OUW220" s="348"/>
      <c r="OUX220" s="348"/>
      <c r="OUY220" s="348"/>
      <c r="OUZ220" s="348"/>
      <c r="OVA220" s="348"/>
      <c r="OVB220" s="348"/>
      <c r="OVC220" s="348"/>
      <c r="OVD220" s="348"/>
      <c r="OVE220" s="348"/>
      <c r="OVF220" s="348"/>
      <c r="OVG220" s="348"/>
      <c r="OVH220" s="348"/>
      <c r="OVI220" s="348"/>
      <c r="OVJ220" s="348"/>
      <c r="OVK220" s="348"/>
      <c r="OVL220" s="348"/>
      <c r="OVM220" s="348"/>
      <c r="OVN220" s="348"/>
      <c r="OVO220" s="348"/>
      <c r="OVP220" s="348"/>
      <c r="OVQ220" s="348"/>
      <c r="OVR220" s="348"/>
      <c r="OVS220" s="348"/>
      <c r="OVT220" s="348"/>
      <c r="OVU220" s="348"/>
      <c r="OVV220" s="348"/>
      <c r="OVW220" s="348"/>
      <c r="OVX220" s="348"/>
      <c r="OVY220" s="348"/>
      <c r="OVZ220" s="348"/>
      <c r="OWA220" s="348"/>
      <c r="OWB220" s="348"/>
      <c r="OWC220" s="348"/>
      <c r="OWD220" s="348"/>
      <c r="OWE220" s="348"/>
      <c r="OWF220" s="348"/>
      <c r="OWG220" s="348"/>
      <c r="OWH220" s="348"/>
      <c r="OWI220" s="348"/>
      <c r="OWJ220" s="348"/>
      <c r="OWK220" s="348"/>
      <c r="OWL220" s="348"/>
      <c r="OWM220" s="348"/>
      <c r="OWN220" s="348"/>
      <c r="OWO220" s="348"/>
      <c r="OWP220" s="348"/>
      <c r="OWQ220" s="348"/>
      <c r="OWR220" s="348"/>
      <c r="OWS220" s="348"/>
      <c r="OWT220" s="348"/>
      <c r="OWU220" s="348"/>
      <c r="OWV220" s="348"/>
      <c r="OWW220" s="348"/>
      <c r="OWX220" s="348"/>
      <c r="OWY220" s="348"/>
      <c r="OWZ220" s="348"/>
      <c r="OXA220" s="348"/>
      <c r="OXB220" s="348"/>
      <c r="OXC220" s="348"/>
      <c r="OXD220" s="348"/>
      <c r="OXE220" s="348"/>
      <c r="OXF220" s="348"/>
      <c r="OXG220" s="348"/>
      <c r="OXH220" s="348"/>
      <c r="OXI220" s="348"/>
      <c r="OXJ220" s="348"/>
      <c r="OXK220" s="348"/>
      <c r="OXL220" s="348"/>
      <c r="OXM220" s="348"/>
      <c r="OXN220" s="348"/>
      <c r="OXO220" s="348"/>
      <c r="OXP220" s="348"/>
      <c r="OXQ220" s="348"/>
      <c r="OXR220" s="348"/>
      <c r="OXS220" s="348"/>
      <c r="OXT220" s="348"/>
      <c r="OXU220" s="348"/>
      <c r="OXV220" s="348"/>
      <c r="OXW220" s="348"/>
      <c r="OXX220" s="348"/>
      <c r="OXY220" s="348"/>
      <c r="OXZ220" s="348"/>
      <c r="OYA220" s="348"/>
      <c r="OYB220" s="348"/>
      <c r="OYC220" s="348"/>
      <c r="OYD220" s="348"/>
      <c r="OYE220" s="348"/>
      <c r="OYF220" s="348"/>
      <c r="OYG220" s="348"/>
      <c r="OYH220" s="348"/>
      <c r="OYI220" s="348"/>
      <c r="OYJ220" s="348"/>
      <c r="OYK220" s="348"/>
      <c r="OYL220" s="348"/>
      <c r="OYM220" s="348"/>
      <c r="OYN220" s="348"/>
      <c r="OYO220" s="348"/>
      <c r="OYP220" s="348"/>
      <c r="OYQ220" s="348"/>
      <c r="OYR220" s="348"/>
      <c r="OYS220" s="348"/>
      <c r="OYT220" s="348"/>
      <c r="OYU220" s="348"/>
      <c r="OYV220" s="348"/>
      <c r="OYW220" s="348"/>
      <c r="OYX220" s="348"/>
      <c r="OYY220" s="348"/>
      <c r="OYZ220" s="348"/>
      <c r="OZA220" s="348"/>
      <c r="OZB220" s="348"/>
      <c r="OZC220" s="348"/>
      <c r="OZD220" s="348"/>
      <c r="OZE220" s="348"/>
      <c r="OZF220" s="348"/>
      <c r="OZG220" s="348"/>
      <c r="OZH220" s="348"/>
      <c r="OZI220" s="348"/>
      <c r="OZJ220" s="348"/>
      <c r="OZK220" s="348"/>
      <c r="OZL220" s="348"/>
      <c r="OZM220" s="348"/>
      <c r="OZN220" s="348"/>
      <c r="OZO220" s="348"/>
      <c r="OZP220" s="348"/>
      <c r="OZQ220" s="348"/>
      <c r="OZR220" s="348"/>
      <c r="OZS220" s="348"/>
      <c r="OZT220" s="348"/>
      <c r="OZU220" s="348"/>
      <c r="OZV220" s="348"/>
      <c r="OZW220" s="348"/>
      <c r="OZX220" s="348"/>
      <c r="OZY220" s="348"/>
      <c r="OZZ220" s="348"/>
      <c r="PAA220" s="348"/>
      <c r="PAB220" s="348"/>
      <c r="PAC220" s="348"/>
      <c r="PAD220" s="348"/>
      <c r="PAE220" s="348"/>
      <c r="PAF220" s="348"/>
      <c r="PAG220" s="348"/>
      <c r="PAH220" s="348"/>
      <c r="PAI220" s="348"/>
      <c r="PAJ220" s="348"/>
      <c r="PAK220" s="348"/>
      <c r="PAL220" s="348"/>
      <c r="PAM220" s="348"/>
      <c r="PAN220" s="348"/>
      <c r="PAO220" s="348"/>
      <c r="PAP220" s="348"/>
      <c r="PAQ220" s="348"/>
      <c r="PAR220" s="348"/>
      <c r="PAS220" s="348"/>
      <c r="PAT220" s="348"/>
      <c r="PAU220" s="348"/>
      <c r="PAV220" s="348"/>
      <c r="PAW220" s="348"/>
      <c r="PAX220" s="348"/>
      <c r="PAY220" s="348"/>
      <c r="PAZ220" s="348"/>
      <c r="PBA220" s="348"/>
      <c r="PBB220" s="348"/>
      <c r="PBC220" s="348"/>
      <c r="PBD220" s="348"/>
      <c r="PBE220" s="348"/>
      <c r="PBF220" s="348"/>
      <c r="PBG220" s="348"/>
      <c r="PBH220" s="348"/>
      <c r="PBI220" s="348"/>
      <c r="PBJ220" s="348"/>
      <c r="PBK220" s="348"/>
      <c r="PBL220" s="348"/>
      <c r="PBM220" s="348"/>
      <c r="PBN220" s="348"/>
      <c r="PBO220" s="348"/>
      <c r="PBP220" s="348"/>
      <c r="PBQ220" s="348"/>
      <c r="PBR220" s="348"/>
      <c r="PBS220" s="348"/>
      <c r="PBT220" s="348"/>
      <c r="PBU220" s="348"/>
      <c r="PBV220" s="348"/>
      <c r="PBW220" s="348"/>
      <c r="PBX220" s="348"/>
      <c r="PBY220" s="348"/>
      <c r="PBZ220" s="348"/>
      <c r="PCA220" s="348"/>
      <c r="PCB220" s="348"/>
      <c r="PCC220" s="348"/>
      <c r="PCD220" s="348"/>
      <c r="PCE220" s="348"/>
      <c r="PCF220" s="348"/>
      <c r="PCG220" s="348"/>
      <c r="PCH220" s="348"/>
      <c r="PCI220" s="348"/>
      <c r="PCJ220" s="348"/>
      <c r="PCK220" s="348"/>
      <c r="PCL220" s="348"/>
      <c r="PCM220" s="348"/>
      <c r="PCN220" s="348"/>
      <c r="PCO220" s="348"/>
      <c r="PCP220" s="348"/>
      <c r="PCQ220" s="348"/>
      <c r="PCR220" s="348"/>
      <c r="PCS220" s="348"/>
      <c r="PCT220" s="348"/>
      <c r="PCU220" s="348"/>
      <c r="PCV220" s="348"/>
      <c r="PCW220" s="348"/>
      <c r="PCX220" s="348"/>
      <c r="PCY220" s="348"/>
      <c r="PCZ220" s="348"/>
      <c r="PDA220" s="348"/>
      <c r="PDB220" s="348"/>
      <c r="PDC220" s="348"/>
      <c r="PDD220" s="348"/>
      <c r="PDE220" s="348"/>
      <c r="PDF220" s="348"/>
      <c r="PDG220" s="348"/>
      <c r="PDH220" s="348"/>
      <c r="PDI220" s="348"/>
      <c r="PDJ220" s="348"/>
      <c r="PDK220" s="348"/>
      <c r="PDL220" s="348"/>
      <c r="PDM220" s="348"/>
      <c r="PDN220" s="348"/>
      <c r="PDO220" s="348"/>
      <c r="PDP220" s="348"/>
      <c r="PDQ220" s="348"/>
      <c r="PDR220" s="348"/>
      <c r="PDS220" s="348"/>
      <c r="PDT220" s="348"/>
      <c r="PDU220" s="348"/>
      <c r="PDV220" s="348"/>
      <c r="PDW220" s="348"/>
      <c r="PDX220" s="348"/>
      <c r="PDY220" s="348"/>
      <c r="PDZ220" s="348"/>
      <c r="PEA220" s="348"/>
      <c r="PEB220" s="348"/>
      <c r="PEC220" s="348"/>
      <c r="PED220" s="348"/>
      <c r="PEE220" s="348"/>
      <c r="PEF220" s="348"/>
      <c r="PEG220" s="348"/>
      <c r="PEH220" s="348"/>
      <c r="PEI220" s="348"/>
      <c r="PEJ220" s="348"/>
      <c r="PEK220" s="348"/>
      <c r="PEL220" s="348"/>
      <c r="PEM220" s="348"/>
      <c r="PEN220" s="348"/>
      <c r="PEO220" s="348"/>
      <c r="PEP220" s="348"/>
      <c r="PEQ220" s="348"/>
      <c r="PER220" s="348"/>
      <c r="PES220" s="348"/>
      <c r="PET220" s="348"/>
      <c r="PEU220" s="348"/>
      <c r="PEV220" s="348"/>
      <c r="PEW220" s="348"/>
      <c r="PEX220" s="348"/>
      <c r="PEY220" s="348"/>
      <c r="PEZ220" s="348"/>
      <c r="PFA220" s="348"/>
      <c r="PFB220" s="348"/>
      <c r="PFC220" s="348"/>
      <c r="PFD220" s="348"/>
      <c r="PFE220" s="348"/>
      <c r="PFF220" s="348"/>
      <c r="PFG220" s="348"/>
      <c r="PFH220" s="348"/>
      <c r="PFI220" s="348"/>
      <c r="PFJ220" s="348"/>
      <c r="PFK220" s="348"/>
      <c r="PFL220" s="348"/>
      <c r="PFM220" s="348"/>
      <c r="PFN220" s="348"/>
      <c r="PFO220" s="348"/>
      <c r="PFP220" s="348"/>
      <c r="PFQ220" s="348"/>
      <c r="PFR220" s="348"/>
      <c r="PFS220" s="348"/>
      <c r="PFT220" s="348"/>
      <c r="PFU220" s="348"/>
      <c r="PFV220" s="348"/>
      <c r="PFW220" s="348"/>
      <c r="PFX220" s="348"/>
      <c r="PFY220" s="348"/>
      <c r="PFZ220" s="348"/>
      <c r="PGA220" s="348"/>
      <c r="PGB220" s="348"/>
      <c r="PGC220" s="348"/>
      <c r="PGD220" s="348"/>
      <c r="PGE220" s="348"/>
      <c r="PGF220" s="348"/>
      <c r="PGG220" s="348"/>
      <c r="PGH220" s="348"/>
      <c r="PGI220" s="348"/>
      <c r="PGJ220" s="348"/>
      <c r="PGK220" s="348"/>
      <c r="PGL220" s="348"/>
      <c r="PGM220" s="348"/>
      <c r="PGN220" s="348"/>
      <c r="PGO220" s="348"/>
      <c r="PGP220" s="348"/>
      <c r="PGQ220" s="348"/>
      <c r="PGR220" s="348"/>
      <c r="PGS220" s="348"/>
      <c r="PGT220" s="348"/>
      <c r="PGU220" s="348"/>
      <c r="PGV220" s="348"/>
      <c r="PGW220" s="348"/>
      <c r="PGX220" s="348"/>
      <c r="PGY220" s="348"/>
      <c r="PGZ220" s="348"/>
      <c r="PHA220" s="348"/>
      <c r="PHB220" s="348"/>
      <c r="PHC220" s="348"/>
      <c r="PHD220" s="348"/>
      <c r="PHE220" s="348"/>
      <c r="PHF220" s="348"/>
      <c r="PHG220" s="348"/>
      <c r="PHH220" s="348"/>
      <c r="PHI220" s="348"/>
      <c r="PHJ220" s="348"/>
      <c r="PHK220" s="348"/>
      <c r="PHL220" s="348"/>
      <c r="PHM220" s="348"/>
      <c r="PHN220" s="348"/>
      <c r="PHO220" s="348"/>
      <c r="PHP220" s="348"/>
      <c r="PHQ220" s="348"/>
      <c r="PHR220" s="348"/>
      <c r="PHS220" s="348"/>
      <c r="PHT220" s="348"/>
      <c r="PHU220" s="348"/>
      <c r="PHV220" s="348"/>
      <c r="PHW220" s="348"/>
      <c r="PHX220" s="348"/>
      <c r="PHY220" s="348"/>
      <c r="PHZ220" s="348"/>
      <c r="PIA220" s="348"/>
      <c r="PIB220" s="348"/>
      <c r="PIC220" s="348"/>
      <c r="PID220" s="348"/>
      <c r="PIE220" s="348"/>
      <c r="PIF220" s="348"/>
      <c r="PIG220" s="348"/>
      <c r="PIH220" s="348"/>
      <c r="PII220" s="348"/>
      <c r="PIJ220" s="348"/>
      <c r="PIK220" s="348"/>
      <c r="PIL220" s="348"/>
      <c r="PIM220" s="348"/>
      <c r="PIN220" s="348"/>
      <c r="PIO220" s="348"/>
      <c r="PIP220" s="348"/>
      <c r="PIQ220" s="348"/>
      <c r="PIR220" s="348"/>
      <c r="PIS220" s="348"/>
      <c r="PIT220" s="348"/>
      <c r="PIU220" s="348"/>
      <c r="PIV220" s="348"/>
      <c r="PIW220" s="348"/>
      <c r="PIX220" s="348"/>
      <c r="PIY220" s="348"/>
      <c r="PIZ220" s="348"/>
      <c r="PJA220" s="348"/>
      <c r="PJB220" s="348"/>
      <c r="PJC220" s="348"/>
      <c r="PJD220" s="348"/>
      <c r="PJE220" s="348"/>
      <c r="PJF220" s="348"/>
      <c r="PJG220" s="348"/>
      <c r="PJH220" s="348"/>
      <c r="PJI220" s="348"/>
      <c r="PJJ220" s="348"/>
      <c r="PJK220" s="348"/>
      <c r="PJL220" s="348"/>
      <c r="PJM220" s="348"/>
      <c r="PJN220" s="348"/>
      <c r="PJO220" s="348"/>
      <c r="PJP220" s="348"/>
      <c r="PJQ220" s="348"/>
      <c r="PJR220" s="348"/>
      <c r="PJS220" s="348"/>
      <c r="PJT220" s="348"/>
      <c r="PJU220" s="348"/>
      <c r="PJV220" s="348"/>
      <c r="PJW220" s="348"/>
      <c r="PJX220" s="348"/>
      <c r="PJY220" s="348"/>
      <c r="PJZ220" s="348"/>
      <c r="PKA220" s="348"/>
      <c r="PKB220" s="348"/>
      <c r="PKC220" s="348"/>
      <c r="PKD220" s="348"/>
      <c r="PKE220" s="348"/>
      <c r="PKF220" s="348"/>
      <c r="PKG220" s="348"/>
      <c r="PKH220" s="348"/>
      <c r="PKI220" s="348"/>
      <c r="PKJ220" s="348"/>
      <c r="PKK220" s="348"/>
      <c r="PKL220" s="348"/>
      <c r="PKM220" s="348"/>
      <c r="PKN220" s="348"/>
      <c r="PKO220" s="348"/>
      <c r="PKP220" s="348"/>
      <c r="PKQ220" s="348"/>
      <c r="PKR220" s="348"/>
      <c r="PKS220" s="348"/>
      <c r="PKT220" s="348"/>
      <c r="PKU220" s="348"/>
      <c r="PKV220" s="348"/>
      <c r="PKW220" s="348"/>
      <c r="PKX220" s="348"/>
      <c r="PKY220" s="348"/>
      <c r="PKZ220" s="348"/>
      <c r="PLA220" s="348"/>
      <c r="PLB220" s="348"/>
      <c r="PLC220" s="348"/>
      <c r="PLD220" s="348"/>
      <c r="PLE220" s="348"/>
      <c r="PLF220" s="348"/>
      <c r="PLG220" s="348"/>
      <c r="PLH220" s="348"/>
      <c r="PLI220" s="348"/>
      <c r="PLJ220" s="348"/>
      <c r="PLK220" s="348"/>
      <c r="PLL220" s="348"/>
      <c r="PLM220" s="348"/>
      <c r="PLN220" s="348"/>
      <c r="PLO220" s="348"/>
      <c r="PLP220" s="348"/>
      <c r="PLQ220" s="348"/>
      <c r="PLR220" s="348"/>
      <c r="PLS220" s="348"/>
      <c r="PLT220" s="348"/>
      <c r="PLU220" s="348"/>
      <c r="PLV220" s="348"/>
      <c r="PLW220" s="348"/>
      <c r="PLX220" s="348"/>
      <c r="PLY220" s="348"/>
      <c r="PLZ220" s="348"/>
      <c r="PMA220" s="348"/>
      <c r="PMB220" s="348"/>
      <c r="PMC220" s="348"/>
      <c r="PMD220" s="348"/>
      <c r="PME220" s="348"/>
      <c r="PMF220" s="348"/>
      <c r="PMG220" s="348"/>
      <c r="PMH220" s="348"/>
      <c r="PMI220" s="348"/>
      <c r="PMJ220" s="348"/>
      <c r="PMK220" s="348"/>
      <c r="PML220" s="348"/>
      <c r="PMM220" s="348"/>
      <c r="PMN220" s="348"/>
      <c r="PMO220" s="348"/>
      <c r="PMP220" s="348"/>
      <c r="PMQ220" s="348"/>
      <c r="PMR220" s="348"/>
      <c r="PMS220" s="348"/>
      <c r="PMT220" s="348"/>
      <c r="PMU220" s="348"/>
      <c r="PMV220" s="348"/>
      <c r="PMW220" s="348"/>
      <c r="PMX220" s="348"/>
      <c r="PMY220" s="348"/>
      <c r="PMZ220" s="348"/>
      <c r="PNA220" s="348"/>
      <c r="PNB220" s="348"/>
      <c r="PNC220" s="348"/>
      <c r="PND220" s="348"/>
      <c r="PNE220" s="348"/>
      <c r="PNF220" s="348"/>
      <c r="PNG220" s="348"/>
      <c r="PNH220" s="348"/>
      <c r="PNI220" s="348"/>
      <c r="PNJ220" s="348"/>
      <c r="PNK220" s="348"/>
      <c r="PNL220" s="348"/>
      <c r="PNM220" s="348"/>
      <c r="PNN220" s="348"/>
      <c r="PNO220" s="348"/>
      <c r="PNP220" s="348"/>
      <c r="PNQ220" s="348"/>
      <c r="PNR220" s="348"/>
      <c r="PNS220" s="348"/>
      <c r="PNT220" s="348"/>
      <c r="PNU220" s="348"/>
      <c r="PNV220" s="348"/>
      <c r="PNW220" s="348"/>
      <c r="PNX220" s="348"/>
      <c r="PNY220" s="348"/>
      <c r="PNZ220" s="348"/>
      <c r="POA220" s="348"/>
      <c r="POB220" s="348"/>
      <c r="POC220" s="348"/>
      <c r="POD220" s="348"/>
      <c r="POE220" s="348"/>
      <c r="POF220" s="348"/>
      <c r="POG220" s="348"/>
      <c r="POH220" s="348"/>
      <c r="POI220" s="348"/>
      <c r="POJ220" s="348"/>
      <c r="POK220" s="348"/>
      <c r="POL220" s="348"/>
      <c r="POM220" s="348"/>
      <c r="PON220" s="348"/>
      <c r="POO220" s="348"/>
      <c r="POP220" s="348"/>
      <c r="POQ220" s="348"/>
      <c r="POR220" s="348"/>
      <c r="POS220" s="348"/>
      <c r="POT220" s="348"/>
      <c r="POU220" s="348"/>
      <c r="POV220" s="348"/>
      <c r="POW220" s="348"/>
      <c r="POX220" s="348"/>
      <c r="POY220" s="348"/>
      <c r="POZ220" s="348"/>
      <c r="PPA220" s="348"/>
      <c r="PPB220" s="348"/>
      <c r="PPC220" s="348"/>
      <c r="PPD220" s="348"/>
      <c r="PPE220" s="348"/>
      <c r="PPF220" s="348"/>
      <c r="PPG220" s="348"/>
      <c r="PPH220" s="348"/>
      <c r="PPI220" s="348"/>
      <c r="PPJ220" s="348"/>
      <c r="PPK220" s="348"/>
      <c r="PPL220" s="348"/>
      <c r="PPM220" s="348"/>
      <c r="PPN220" s="348"/>
      <c r="PPO220" s="348"/>
      <c r="PPP220" s="348"/>
      <c r="PPQ220" s="348"/>
      <c r="PPR220" s="348"/>
      <c r="PPS220" s="348"/>
      <c r="PPT220" s="348"/>
      <c r="PPU220" s="348"/>
      <c r="PPV220" s="348"/>
      <c r="PPW220" s="348"/>
      <c r="PPX220" s="348"/>
      <c r="PPY220" s="348"/>
      <c r="PPZ220" s="348"/>
      <c r="PQA220" s="348"/>
      <c r="PQB220" s="348"/>
      <c r="PQC220" s="348"/>
      <c r="PQD220" s="348"/>
      <c r="PQE220" s="348"/>
      <c r="PQF220" s="348"/>
      <c r="PQG220" s="348"/>
      <c r="PQH220" s="348"/>
      <c r="PQI220" s="348"/>
      <c r="PQJ220" s="348"/>
      <c r="PQK220" s="348"/>
      <c r="PQL220" s="348"/>
      <c r="PQM220" s="348"/>
      <c r="PQN220" s="348"/>
      <c r="PQO220" s="348"/>
      <c r="PQP220" s="348"/>
      <c r="PQQ220" s="348"/>
      <c r="PQR220" s="348"/>
      <c r="PQS220" s="348"/>
      <c r="PQT220" s="348"/>
      <c r="PQU220" s="348"/>
      <c r="PQV220" s="348"/>
      <c r="PQW220" s="348"/>
      <c r="PQX220" s="348"/>
      <c r="PQY220" s="348"/>
      <c r="PQZ220" s="348"/>
      <c r="PRA220" s="348"/>
      <c r="PRB220" s="348"/>
      <c r="PRC220" s="348"/>
      <c r="PRD220" s="348"/>
      <c r="PRE220" s="348"/>
      <c r="PRF220" s="348"/>
      <c r="PRG220" s="348"/>
      <c r="PRH220" s="348"/>
      <c r="PRI220" s="348"/>
      <c r="PRJ220" s="348"/>
      <c r="PRK220" s="348"/>
      <c r="PRL220" s="348"/>
      <c r="PRM220" s="348"/>
      <c r="PRN220" s="348"/>
      <c r="PRO220" s="348"/>
      <c r="PRP220" s="348"/>
      <c r="PRQ220" s="348"/>
      <c r="PRR220" s="348"/>
      <c r="PRS220" s="348"/>
      <c r="PRT220" s="348"/>
      <c r="PRU220" s="348"/>
      <c r="PRV220" s="348"/>
      <c r="PRW220" s="348"/>
      <c r="PRX220" s="348"/>
      <c r="PRY220" s="348"/>
      <c r="PRZ220" s="348"/>
      <c r="PSA220" s="348"/>
      <c r="PSB220" s="348"/>
      <c r="PSC220" s="348"/>
      <c r="PSD220" s="348"/>
      <c r="PSE220" s="348"/>
      <c r="PSF220" s="348"/>
      <c r="PSG220" s="348"/>
      <c r="PSH220" s="348"/>
      <c r="PSI220" s="348"/>
      <c r="PSJ220" s="348"/>
      <c r="PSK220" s="348"/>
      <c r="PSL220" s="348"/>
      <c r="PSM220" s="348"/>
      <c r="PSN220" s="348"/>
      <c r="PSO220" s="348"/>
      <c r="PSP220" s="348"/>
      <c r="PSQ220" s="348"/>
      <c r="PSR220" s="348"/>
      <c r="PSS220" s="348"/>
      <c r="PST220" s="348"/>
      <c r="PSU220" s="348"/>
      <c r="PSV220" s="348"/>
      <c r="PSW220" s="348"/>
      <c r="PSX220" s="348"/>
      <c r="PSY220" s="348"/>
      <c r="PSZ220" s="348"/>
      <c r="PTA220" s="348"/>
      <c r="PTB220" s="348"/>
      <c r="PTC220" s="348"/>
      <c r="PTD220" s="348"/>
      <c r="PTE220" s="348"/>
      <c r="PTF220" s="348"/>
      <c r="PTG220" s="348"/>
      <c r="PTH220" s="348"/>
      <c r="PTI220" s="348"/>
      <c r="PTJ220" s="348"/>
      <c r="PTK220" s="348"/>
      <c r="PTL220" s="348"/>
      <c r="PTM220" s="348"/>
      <c r="PTN220" s="348"/>
      <c r="PTO220" s="348"/>
      <c r="PTP220" s="348"/>
      <c r="PTQ220" s="348"/>
      <c r="PTR220" s="348"/>
      <c r="PTS220" s="348"/>
      <c r="PTT220" s="348"/>
      <c r="PTU220" s="348"/>
      <c r="PTV220" s="348"/>
      <c r="PTW220" s="348"/>
      <c r="PTX220" s="348"/>
      <c r="PTY220" s="348"/>
      <c r="PTZ220" s="348"/>
      <c r="PUA220" s="348"/>
      <c r="PUB220" s="348"/>
      <c r="PUC220" s="348"/>
      <c r="PUD220" s="348"/>
      <c r="PUE220" s="348"/>
      <c r="PUF220" s="348"/>
      <c r="PUG220" s="348"/>
      <c r="PUH220" s="348"/>
      <c r="PUI220" s="348"/>
      <c r="PUJ220" s="348"/>
      <c r="PUK220" s="348"/>
      <c r="PUL220" s="348"/>
      <c r="PUM220" s="348"/>
      <c r="PUN220" s="348"/>
      <c r="PUO220" s="348"/>
      <c r="PUP220" s="348"/>
      <c r="PUQ220" s="348"/>
      <c r="PUR220" s="348"/>
      <c r="PUS220" s="348"/>
      <c r="PUT220" s="348"/>
      <c r="PUU220" s="348"/>
      <c r="PUV220" s="348"/>
      <c r="PUW220" s="348"/>
      <c r="PUX220" s="348"/>
      <c r="PUY220" s="348"/>
      <c r="PUZ220" s="348"/>
      <c r="PVA220" s="348"/>
      <c r="PVB220" s="348"/>
      <c r="PVC220" s="348"/>
      <c r="PVD220" s="348"/>
      <c r="PVE220" s="348"/>
      <c r="PVF220" s="348"/>
      <c r="PVG220" s="348"/>
      <c r="PVH220" s="348"/>
      <c r="PVI220" s="348"/>
      <c r="PVJ220" s="348"/>
      <c r="PVK220" s="348"/>
      <c r="PVL220" s="348"/>
      <c r="PVM220" s="348"/>
      <c r="PVN220" s="348"/>
      <c r="PVO220" s="348"/>
      <c r="PVP220" s="348"/>
      <c r="PVQ220" s="348"/>
      <c r="PVR220" s="348"/>
      <c r="PVS220" s="348"/>
      <c r="PVT220" s="348"/>
      <c r="PVU220" s="348"/>
      <c r="PVV220" s="348"/>
      <c r="PVW220" s="348"/>
      <c r="PVX220" s="348"/>
      <c r="PVY220" s="348"/>
      <c r="PVZ220" s="348"/>
      <c r="PWA220" s="348"/>
      <c r="PWB220" s="348"/>
      <c r="PWC220" s="348"/>
      <c r="PWD220" s="348"/>
      <c r="PWE220" s="348"/>
      <c r="PWF220" s="348"/>
      <c r="PWG220" s="348"/>
      <c r="PWH220" s="348"/>
      <c r="PWI220" s="348"/>
      <c r="PWJ220" s="348"/>
      <c r="PWK220" s="348"/>
      <c r="PWL220" s="348"/>
      <c r="PWM220" s="348"/>
      <c r="PWN220" s="348"/>
      <c r="PWO220" s="348"/>
      <c r="PWP220" s="348"/>
      <c r="PWQ220" s="348"/>
      <c r="PWR220" s="348"/>
      <c r="PWS220" s="348"/>
      <c r="PWT220" s="348"/>
      <c r="PWU220" s="348"/>
      <c r="PWV220" s="348"/>
      <c r="PWW220" s="348"/>
      <c r="PWX220" s="348"/>
      <c r="PWY220" s="348"/>
      <c r="PWZ220" s="348"/>
      <c r="PXA220" s="348"/>
      <c r="PXB220" s="348"/>
      <c r="PXC220" s="348"/>
      <c r="PXD220" s="348"/>
      <c r="PXE220" s="348"/>
      <c r="PXF220" s="348"/>
      <c r="PXG220" s="348"/>
      <c r="PXH220" s="348"/>
      <c r="PXI220" s="348"/>
      <c r="PXJ220" s="348"/>
      <c r="PXK220" s="348"/>
      <c r="PXL220" s="348"/>
      <c r="PXM220" s="348"/>
      <c r="PXN220" s="348"/>
      <c r="PXO220" s="348"/>
      <c r="PXP220" s="348"/>
      <c r="PXQ220" s="348"/>
      <c r="PXR220" s="348"/>
      <c r="PXS220" s="348"/>
      <c r="PXT220" s="348"/>
      <c r="PXU220" s="348"/>
      <c r="PXV220" s="348"/>
      <c r="PXW220" s="348"/>
      <c r="PXX220" s="348"/>
      <c r="PXY220" s="348"/>
      <c r="PXZ220" s="348"/>
      <c r="PYA220" s="348"/>
      <c r="PYB220" s="348"/>
      <c r="PYC220" s="348"/>
      <c r="PYD220" s="348"/>
      <c r="PYE220" s="348"/>
      <c r="PYF220" s="348"/>
      <c r="PYG220" s="348"/>
      <c r="PYH220" s="348"/>
      <c r="PYI220" s="348"/>
      <c r="PYJ220" s="348"/>
      <c r="PYK220" s="348"/>
      <c r="PYL220" s="348"/>
      <c r="PYM220" s="348"/>
      <c r="PYN220" s="348"/>
      <c r="PYO220" s="348"/>
      <c r="PYP220" s="348"/>
      <c r="PYQ220" s="348"/>
      <c r="PYR220" s="348"/>
      <c r="PYS220" s="348"/>
      <c r="PYT220" s="348"/>
      <c r="PYU220" s="348"/>
      <c r="PYV220" s="348"/>
      <c r="PYW220" s="348"/>
      <c r="PYX220" s="348"/>
      <c r="PYY220" s="348"/>
      <c r="PYZ220" s="348"/>
      <c r="PZA220" s="348"/>
      <c r="PZB220" s="348"/>
      <c r="PZC220" s="348"/>
      <c r="PZD220" s="348"/>
      <c r="PZE220" s="348"/>
      <c r="PZF220" s="348"/>
      <c r="PZG220" s="348"/>
      <c r="PZH220" s="348"/>
      <c r="PZI220" s="348"/>
      <c r="PZJ220" s="348"/>
      <c r="PZK220" s="348"/>
      <c r="PZL220" s="348"/>
      <c r="PZM220" s="348"/>
      <c r="PZN220" s="348"/>
      <c r="PZO220" s="348"/>
      <c r="PZP220" s="348"/>
      <c r="PZQ220" s="348"/>
      <c r="PZR220" s="348"/>
      <c r="PZS220" s="348"/>
      <c r="PZT220" s="348"/>
      <c r="PZU220" s="348"/>
      <c r="PZV220" s="348"/>
      <c r="PZW220" s="348"/>
      <c r="PZX220" s="348"/>
      <c r="PZY220" s="348"/>
      <c r="PZZ220" s="348"/>
      <c r="QAA220" s="348"/>
      <c r="QAB220" s="348"/>
      <c r="QAC220" s="348"/>
      <c r="QAD220" s="348"/>
      <c r="QAE220" s="348"/>
      <c r="QAF220" s="348"/>
      <c r="QAG220" s="348"/>
      <c r="QAH220" s="348"/>
      <c r="QAI220" s="348"/>
      <c r="QAJ220" s="348"/>
      <c r="QAK220" s="348"/>
      <c r="QAL220" s="348"/>
      <c r="QAM220" s="348"/>
      <c r="QAN220" s="348"/>
      <c r="QAO220" s="348"/>
      <c r="QAP220" s="348"/>
      <c r="QAQ220" s="348"/>
      <c r="QAR220" s="348"/>
      <c r="QAS220" s="348"/>
      <c r="QAT220" s="348"/>
      <c r="QAU220" s="348"/>
      <c r="QAV220" s="348"/>
      <c r="QAW220" s="348"/>
      <c r="QAX220" s="348"/>
      <c r="QAY220" s="348"/>
      <c r="QAZ220" s="348"/>
      <c r="QBA220" s="348"/>
      <c r="QBB220" s="348"/>
      <c r="QBC220" s="348"/>
      <c r="QBD220" s="348"/>
      <c r="QBE220" s="348"/>
      <c r="QBF220" s="348"/>
      <c r="QBG220" s="348"/>
      <c r="QBH220" s="348"/>
      <c r="QBI220" s="348"/>
      <c r="QBJ220" s="348"/>
      <c r="QBK220" s="348"/>
      <c r="QBL220" s="348"/>
      <c r="QBM220" s="348"/>
      <c r="QBN220" s="348"/>
      <c r="QBO220" s="348"/>
      <c r="QBP220" s="348"/>
      <c r="QBQ220" s="348"/>
      <c r="QBR220" s="348"/>
      <c r="QBS220" s="348"/>
      <c r="QBT220" s="348"/>
      <c r="QBU220" s="348"/>
      <c r="QBV220" s="348"/>
      <c r="QBW220" s="348"/>
      <c r="QBX220" s="348"/>
      <c r="QBY220" s="348"/>
      <c r="QBZ220" s="348"/>
      <c r="QCA220" s="348"/>
      <c r="QCB220" s="348"/>
      <c r="QCC220" s="348"/>
      <c r="QCD220" s="348"/>
      <c r="QCE220" s="348"/>
      <c r="QCF220" s="348"/>
      <c r="QCG220" s="348"/>
      <c r="QCH220" s="348"/>
      <c r="QCI220" s="348"/>
      <c r="QCJ220" s="348"/>
      <c r="QCK220" s="348"/>
      <c r="QCL220" s="348"/>
      <c r="QCM220" s="348"/>
      <c r="QCN220" s="348"/>
      <c r="QCO220" s="348"/>
      <c r="QCP220" s="348"/>
      <c r="QCQ220" s="348"/>
      <c r="QCR220" s="348"/>
      <c r="QCS220" s="348"/>
      <c r="QCT220" s="348"/>
      <c r="QCU220" s="348"/>
      <c r="QCV220" s="348"/>
      <c r="QCW220" s="348"/>
      <c r="QCX220" s="348"/>
      <c r="QCY220" s="348"/>
      <c r="QCZ220" s="348"/>
      <c r="QDA220" s="348"/>
      <c r="QDB220" s="348"/>
      <c r="QDC220" s="348"/>
      <c r="QDD220" s="348"/>
      <c r="QDE220" s="348"/>
      <c r="QDF220" s="348"/>
      <c r="QDG220" s="348"/>
      <c r="QDH220" s="348"/>
      <c r="QDI220" s="348"/>
      <c r="QDJ220" s="348"/>
      <c r="QDK220" s="348"/>
      <c r="QDL220" s="348"/>
      <c r="QDM220" s="348"/>
      <c r="QDN220" s="348"/>
      <c r="QDO220" s="348"/>
      <c r="QDP220" s="348"/>
      <c r="QDQ220" s="348"/>
      <c r="QDR220" s="348"/>
      <c r="QDS220" s="348"/>
      <c r="QDT220" s="348"/>
      <c r="QDU220" s="348"/>
      <c r="QDV220" s="348"/>
      <c r="QDW220" s="348"/>
      <c r="QDX220" s="348"/>
      <c r="QDY220" s="348"/>
      <c r="QDZ220" s="348"/>
      <c r="QEA220" s="348"/>
      <c r="QEB220" s="348"/>
      <c r="QEC220" s="348"/>
      <c r="QED220" s="348"/>
      <c r="QEE220" s="348"/>
      <c r="QEF220" s="348"/>
      <c r="QEG220" s="348"/>
      <c r="QEH220" s="348"/>
      <c r="QEI220" s="348"/>
      <c r="QEJ220" s="348"/>
      <c r="QEK220" s="348"/>
      <c r="QEL220" s="348"/>
      <c r="QEM220" s="348"/>
      <c r="QEN220" s="348"/>
      <c r="QEO220" s="348"/>
      <c r="QEP220" s="348"/>
      <c r="QEQ220" s="348"/>
      <c r="QER220" s="348"/>
      <c r="QES220" s="348"/>
      <c r="QET220" s="348"/>
      <c r="QEU220" s="348"/>
      <c r="QEV220" s="348"/>
      <c r="QEW220" s="348"/>
      <c r="QEX220" s="348"/>
      <c r="QEY220" s="348"/>
      <c r="QEZ220" s="348"/>
      <c r="QFA220" s="348"/>
      <c r="QFB220" s="348"/>
      <c r="QFC220" s="348"/>
      <c r="QFD220" s="348"/>
      <c r="QFE220" s="348"/>
      <c r="QFF220" s="348"/>
      <c r="QFG220" s="348"/>
      <c r="QFH220" s="348"/>
      <c r="QFI220" s="348"/>
      <c r="QFJ220" s="348"/>
      <c r="QFK220" s="348"/>
      <c r="QFL220" s="348"/>
      <c r="QFM220" s="348"/>
      <c r="QFN220" s="348"/>
      <c r="QFO220" s="348"/>
      <c r="QFP220" s="348"/>
      <c r="QFQ220" s="348"/>
      <c r="QFR220" s="348"/>
      <c r="QFS220" s="348"/>
      <c r="QFT220" s="348"/>
      <c r="QFU220" s="348"/>
      <c r="QFV220" s="348"/>
      <c r="QFW220" s="348"/>
      <c r="QFX220" s="348"/>
      <c r="QFY220" s="348"/>
      <c r="QFZ220" s="348"/>
      <c r="QGA220" s="348"/>
      <c r="QGB220" s="348"/>
      <c r="QGC220" s="348"/>
      <c r="QGD220" s="348"/>
      <c r="QGE220" s="348"/>
      <c r="QGF220" s="348"/>
      <c r="QGG220" s="348"/>
      <c r="QGH220" s="348"/>
      <c r="QGI220" s="348"/>
      <c r="QGJ220" s="348"/>
      <c r="QGK220" s="348"/>
      <c r="QGL220" s="348"/>
      <c r="QGM220" s="348"/>
      <c r="QGN220" s="348"/>
      <c r="QGO220" s="348"/>
      <c r="QGP220" s="348"/>
      <c r="QGQ220" s="348"/>
      <c r="QGR220" s="348"/>
      <c r="QGS220" s="348"/>
      <c r="QGT220" s="348"/>
      <c r="QGU220" s="348"/>
      <c r="QGV220" s="348"/>
      <c r="QGW220" s="348"/>
      <c r="QGX220" s="348"/>
      <c r="QGY220" s="348"/>
      <c r="QGZ220" s="348"/>
      <c r="QHA220" s="348"/>
      <c r="QHB220" s="348"/>
      <c r="QHC220" s="348"/>
      <c r="QHD220" s="348"/>
      <c r="QHE220" s="348"/>
      <c r="QHF220" s="348"/>
      <c r="QHG220" s="348"/>
      <c r="QHH220" s="348"/>
      <c r="QHI220" s="348"/>
      <c r="QHJ220" s="348"/>
      <c r="QHK220" s="348"/>
      <c r="QHL220" s="348"/>
      <c r="QHM220" s="348"/>
      <c r="QHN220" s="348"/>
      <c r="QHO220" s="348"/>
      <c r="QHP220" s="348"/>
      <c r="QHQ220" s="348"/>
      <c r="QHR220" s="348"/>
      <c r="QHS220" s="348"/>
      <c r="QHT220" s="348"/>
      <c r="QHU220" s="348"/>
      <c r="QHV220" s="348"/>
      <c r="QHW220" s="348"/>
      <c r="QHX220" s="348"/>
      <c r="QHY220" s="348"/>
      <c r="QHZ220" s="348"/>
      <c r="QIA220" s="348"/>
      <c r="QIB220" s="348"/>
      <c r="QIC220" s="348"/>
      <c r="QID220" s="348"/>
      <c r="QIE220" s="348"/>
      <c r="QIF220" s="348"/>
      <c r="QIG220" s="348"/>
      <c r="QIH220" s="348"/>
      <c r="QII220" s="348"/>
      <c r="QIJ220" s="348"/>
      <c r="QIK220" s="348"/>
      <c r="QIL220" s="348"/>
      <c r="QIM220" s="348"/>
      <c r="QIN220" s="348"/>
      <c r="QIO220" s="348"/>
      <c r="QIP220" s="348"/>
      <c r="QIQ220" s="348"/>
      <c r="QIR220" s="348"/>
      <c r="QIS220" s="348"/>
      <c r="QIT220" s="348"/>
      <c r="QIU220" s="348"/>
      <c r="QIV220" s="348"/>
      <c r="QIW220" s="348"/>
      <c r="QIX220" s="348"/>
      <c r="QIY220" s="348"/>
      <c r="QIZ220" s="348"/>
      <c r="QJA220" s="348"/>
      <c r="QJB220" s="348"/>
      <c r="QJC220" s="348"/>
      <c r="QJD220" s="348"/>
      <c r="QJE220" s="348"/>
      <c r="QJF220" s="348"/>
      <c r="QJG220" s="348"/>
      <c r="QJH220" s="348"/>
      <c r="QJI220" s="348"/>
      <c r="QJJ220" s="348"/>
      <c r="QJK220" s="348"/>
      <c r="QJL220" s="348"/>
      <c r="QJM220" s="348"/>
      <c r="QJN220" s="348"/>
      <c r="QJO220" s="348"/>
      <c r="QJP220" s="348"/>
      <c r="QJQ220" s="348"/>
      <c r="QJR220" s="348"/>
      <c r="QJS220" s="348"/>
      <c r="QJT220" s="348"/>
      <c r="QJU220" s="348"/>
      <c r="QJV220" s="348"/>
      <c r="QJW220" s="348"/>
      <c r="QJX220" s="348"/>
      <c r="QJY220" s="348"/>
      <c r="QJZ220" s="348"/>
      <c r="QKA220" s="348"/>
      <c r="QKB220" s="348"/>
      <c r="QKC220" s="348"/>
      <c r="QKD220" s="348"/>
      <c r="QKE220" s="348"/>
      <c r="QKF220" s="348"/>
      <c r="QKG220" s="348"/>
      <c r="QKH220" s="348"/>
      <c r="QKI220" s="348"/>
      <c r="QKJ220" s="348"/>
      <c r="QKK220" s="348"/>
      <c r="QKL220" s="348"/>
      <c r="QKM220" s="348"/>
      <c r="QKN220" s="348"/>
      <c r="QKO220" s="348"/>
      <c r="QKP220" s="348"/>
      <c r="QKQ220" s="348"/>
      <c r="QKR220" s="348"/>
      <c r="QKS220" s="348"/>
      <c r="QKT220" s="348"/>
      <c r="QKU220" s="348"/>
      <c r="QKV220" s="348"/>
      <c r="QKW220" s="348"/>
      <c r="QKX220" s="348"/>
      <c r="QKY220" s="348"/>
      <c r="QKZ220" s="348"/>
      <c r="QLA220" s="348"/>
      <c r="QLB220" s="348"/>
      <c r="QLC220" s="348"/>
      <c r="QLD220" s="348"/>
      <c r="QLE220" s="348"/>
      <c r="QLF220" s="348"/>
      <c r="QLG220" s="348"/>
      <c r="QLH220" s="348"/>
      <c r="QLI220" s="348"/>
      <c r="QLJ220" s="348"/>
      <c r="QLK220" s="348"/>
      <c r="QLL220" s="348"/>
      <c r="QLM220" s="348"/>
      <c r="QLN220" s="348"/>
      <c r="QLO220" s="348"/>
      <c r="QLP220" s="348"/>
      <c r="QLQ220" s="348"/>
      <c r="QLR220" s="348"/>
      <c r="QLS220" s="348"/>
      <c r="QLT220" s="348"/>
      <c r="QLU220" s="348"/>
      <c r="QLV220" s="348"/>
      <c r="QLW220" s="348"/>
      <c r="QLX220" s="348"/>
      <c r="QLY220" s="348"/>
      <c r="QLZ220" s="348"/>
      <c r="QMA220" s="348"/>
      <c r="QMB220" s="348"/>
      <c r="QMC220" s="348"/>
      <c r="QMD220" s="348"/>
      <c r="QME220" s="348"/>
      <c r="QMF220" s="348"/>
      <c r="QMG220" s="348"/>
      <c r="QMH220" s="348"/>
      <c r="QMI220" s="348"/>
      <c r="QMJ220" s="348"/>
      <c r="QMK220" s="348"/>
      <c r="QML220" s="348"/>
      <c r="QMM220" s="348"/>
      <c r="QMN220" s="348"/>
      <c r="QMO220" s="348"/>
      <c r="QMP220" s="348"/>
      <c r="QMQ220" s="348"/>
      <c r="QMR220" s="348"/>
      <c r="QMS220" s="348"/>
      <c r="QMT220" s="348"/>
      <c r="QMU220" s="348"/>
      <c r="QMV220" s="348"/>
      <c r="QMW220" s="348"/>
      <c r="QMX220" s="348"/>
      <c r="QMY220" s="348"/>
      <c r="QMZ220" s="348"/>
      <c r="QNA220" s="348"/>
      <c r="QNB220" s="348"/>
      <c r="QNC220" s="348"/>
      <c r="QND220" s="348"/>
      <c r="QNE220" s="348"/>
      <c r="QNF220" s="348"/>
      <c r="QNG220" s="348"/>
      <c r="QNH220" s="348"/>
      <c r="QNI220" s="348"/>
      <c r="QNJ220" s="348"/>
      <c r="QNK220" s="348"/>
      <c r="QNL220" s="348"/>
      <c r="QNM220" s="348"/>
      <c r="QNN220" s="348"/>
      <c r="QNO220" s="348"/>
      <c r="QNP220" s="348"/>
      <c r="QNQ220" s="348"/>
      <c r="QNR220" s="348"/>
      <c r="QNS220" s="348"/>
      <c r="QNT220" s="348"/>
      <c r="QNU220" s="348"/>
      <c r="QNV220" s="348"/>
      <c r="QNW220" s="348"/>
      <c r="QNX220" s="348"/>
      <c r="QNY220" s="348"/>
      <c r="QNZ220" s="348"/>
      <c r="QOA220" s="348"/>
      <c r="QOB220" s="348"/>
      <c r="QOC220" s="348"/>
      <c r="QOD220" s="348"/>
      <c r="QOE220" s="348"/>
      <c r="QOF220" s="348"/>
      <c r="QOG220" s="348"/>
      <c r="QOH220" s="348"/>
      <c r="QOI220" s="348"/>
      <c r="QOJ220" s="348"/>
      <c r="QOK220" s="348"/>
      <c r="QOL220" s="348"/>
      <c r="QOM220" s="348"/>
      <c r="QON220" s="348"/>
      <c r="QOO220" s="348"/>
      <c r="QOP220" s="348"/>
      <c r="QOQ220" s="348"/>
      <c r="QOR220" s="348"/>
      <c r="QOS220" s="348"/>
      <c r="QOT220" s="348"/>
      <c r="QOU220" s="348"/>
      <c r="QOV220" s="348"/>
      <c r="QOW220" s="348"/>
      <c r="QOX220" s="348"/>
      <c r="QOY220" s="348"/>
      <c r="QOZ220" s="348"/>
      <c r="QPA220" s="348"/>
      <c r="QPB220" s="348"/>
      <c r="QPC220" s="348"/>
      <c r="QPD220" s="348"/>
      <c r="QPE220" s="348"/>
      <c r="QPF220" s="348"/>
      <c r="QPG220" s="348"/>
      <c r="QPH220" s="348"/>
      <c r="QPI220" s="348"/>
      <c r="QPJ220" s="348"/>
      <c r="QPK220" s="348"/>
      <c r="QPL220" s="348"/>
      <c r="QPM220" s="348"/>
      <c r="QPN220" s="348"/>
      <c r="QPO220" s="348"/>
      <c r="QPP220" s="348"/>
      <c r="QPQ220" s="348"/>
      <c r="QPR220" s="348"/>
      <c r="QPS220" s="348"/>
      <c r="QPT220" s="348"/>
      <c r="QPU220" s="348"/>
      <c r="QPV220" s="348"/>
      <c r="QPW220" s="348"/>
      <c r="QPX220" s="348"/>
      <c r="QPY220" s="348"/>
      <c r="QPZ220" s="348"/>
      <c r="QQA220" s="348"/>
      <c r="QQB220" s="348"/>
      <c r="QQC220" s="348"/>
      <c r="QQD220" s="348"/>
      <c r="QQE220" s="348"/>
      <c r="QQF220" s="348"/>
      <c r="QQG220" s="348"/>
      <c r="QQH220" s="348"/>
      <c r="QQI220" s="348"/>
      <c r="QQJ220" s="348"/>
      <c r="QQK220" s="348"/>
      <c r="QQL220" s="348"/>
      <c r="QQM220" s="348"/>
      <c r="QQN220" s="348"/>
      <c r="QQO220" s="348"/>
      <c r="QQP220" s="348"/>
      <c r="QQQ220" s="348"/>
      <c r="QQR220" s="348"/>
      <c r="QQS220" s="348"/>
      <c r="QQT220" s="348"/>
      <c r="QQU220" s="348"/>
      <c r="QQV220" s="348"/>
      <c r="QQW220" s="348"/>
      <c r="QQX220" s="348"/>
      <c r="QQY220" s="348"/>
      <c r="QQZ220" s="348"/>
      <c r="QRA220" s="348"/>
      <c r="QRB220" s="348"/>
      <c r="QRC220" s="348"/>
      <c r="QRD220" s="348"/>
      <c r="QRE220" s="348"/>
      <c r="QRF220" s="348"/>
      <c r="QRG220" s="348"/>
      <c r="QRH220" s="348"/>
      <c r="QRI220" s="348"/>
      <c r="QRJ220" s="348"/>
      <c r="QRK220" s="348"/>
      <c r="QRL220" s="348"/>
      <c r="QRM220" s="348"/>
      <c r="QRN220" s="348"/>
      <c r="QRO220" s="348"/>
      <c r="QRP220" s="348"/>
      <c r="QRQ220" s="348"/>
      <c r="QRR220" s="348"/>
      <c r="QRS220" s="348"/>
      <c r="QRT220" s="348"/>
      <c r="QRU220" s="348"/>
      <c r="QRV220" s="348"/>
      <c r="QRW220" s="348"/>
      <c r="QRX220" s="348"/>
      <c r="QRY220" s="348"/>
      <c r="QRZ220" s="348"/>
      <c r="QSA220" s="348"/>
      <c r="QSB220" s="348"/>
      <c r="QSC220" s="348"/>
      <c r="QSD220" s="348"/>
      <c r="QSE220" s="348"/>
      <c r="QSF220" s="348"/>
      <c r="QSG220" s="348"/>
      <c r="QSH220" s="348"/>
      <c r="QSI220" s="348"/>
      <c r="QSJ220" s="348"/>
      <c r="QSK220" s="348"/>
      <c r="QSL220" s="348"/>
      <c r="QSM220" s="348"/>
      <c r="QSN220" s="348"/>
      <c r="QSO220" s="348"/>
      <c r="QSP220" s="348"/>
      <c r="QSQ220" s="348"/>
      <c r="QSR220" s="348"/>
      <c r="QSS220" s="348"/>
      <c r="QST220" s="348"/>
      <c r="QSU220" s="348"/>
      <c r="QSV220" s="348"/>
      <c r="QSW220" s="348"/>
      <c r="QSX220" s="348"/>
      <c r="QSY220" s="348"/>
      <c r="QSZ220" s="348"/>
      <c r="QTA220" s="348"/>
      <c r="QTB220" s="348"/>
      <c r="QTC220" s="348"/>
      <c r="QTD220" s="348"/>
      <c r="QTE220" s="348"/>
      <c r="QTF220" s="348"/>
      <c r="QTG220" s="348"/>
      <c r="QTH220" s="348"/>
      <c r="QTI220" s="348"/>
      <c r="QTJ220" s="348"/>
      <c r="QTK220" s="348"/>
      <c r="QTL220" s="348"/>
      <c r="QTM220" s="348"/>
      <c r="QTN220" s="348"/>
      <c r="QTO220" s="348"/>
      <c r="QTP220" s="348"/>
      <c r="QTQ220" s="348"/>
      <c r="QTR220" s="348"/>
      <c r="QTS220" s="348"/>
      <c r="QTT220" s="348"/>
      <c r="QTU220" s="348"/>
      <c r="QTV220" s="348"/>
      <c r="QTW220" s="348"/>
      <c r="QTX220" s="348"/>
      <c r="QTY220" s="348"/>
      <c r="QTZ220" s="348"/>
      <c r="QUA220" s="348"/>
      <c r="QUB220" s="348"/>
      <c r="QUC220" s="348"/>
      <c r="QUD220" s="348"/>
      <c r="QUE220" s="348"/>
      <c r="QUF220" s="348"/>
      <c r="QUG220" s="348"/>
      <c r="QUH220" s="348"/>
      <c r="QUI220" s="348"/>
      <c r="QUJ220" s="348"/>
      <c r="QUK220" s="348"/>
      <c r="QUL220" s="348"/>
      <c r="QUM220" s="348"/>
      <c r="QUN220" s="348"/>
      <c r="QUO220" s="348"/>
      <c r="QUP220" s="348"/>
      <c r="QUQ220" s="348"/>
      <c r="QUR220" s="348"/>
      <c r="QUS220" s="348"/>
      <c r="QUT220" s="348"/>
      <c r="QUU220" s="348"/>
      <c r="QUV220" s="348"/>
      <c r="QUW220" s="348"/>
      <c r="QUX220" s="348"/>
      <c r="QUY220" s="348"/>
      <c r="QUZ220" s="348"/>
      <c r="QVA220" s="348"/>
      <c r="QVB220" s="348"/>
      <c r="QVC220" s="348"/>
      <c r="QVD220" s="348"/>
      <c r="QVE220" s="348"/>
      <c r="QVF220" s="348"/>
      <c r="QVG220" s="348"/>
      <c r="QVH220" s="348"/>
      <c r="QVI220" s="348"/>
      <c r="QVJ220" s="348"/>
      <c r="QVK220" s="348"/>
      <c r="QVL220" s="348"/>
      <c r="QVM220" s="348"/>
      <c r="QVN220" s="348"/>
      <c r="QVO220" s="348"/>
      <c r="QVP220" s="348"/>
      <c r="QVQ220" s="348"/>
      <c r="QVR220" s="348"/>
      <c r="QVS220" s="348"/>
      <c r="QVT220" s="348"/>
      <c r="QVU220" s="348"/>
      <c r="QVV220" s="348"/>
      <c r="QVW220" s="348"/>
      <c r="QVX220" s="348"/>
      <c r="QVY220" s="348"/>
      <c r="QVZ220" s="348"/>
      <c r="QWA220" s="348"/>
      <c r="QWB220" s="348"/>
      <c r="QWC220" s="348"/>
      <c r="QWD220" s="348"/>
      <c r="QWE220" s="348"/>
      <c r="QWF220" s="348"/>
      <c r="QWG220" s="348"/>
      <c r="QWH220" s="348"/>
      <c r="QWI220" s="348"/>
      <c r="QWJ220" s="348"/>
      <c r="QWK220" s="348"/>
      <c r="QWL220" s="348"/>
      <c r="QWM220" s="348"/>
      <c r="QWN220" s="348"/>
      <c r="QWO220" s="348"/>
      <c r="QWP220" s="348"/>
      <c r="QWQ220" s="348"/>
      <c r="QWR220" s="348"/>
      <c r="QWS220" s="348"/>
      <c r="QWT220" s="348"/>
      <c r="QWU220" s="348"/>
      <c r="QWV220" s="348"/>
      <c r="QWW220" s="348"/>
      <c r="QWX220" s="348"/>
      <c r="QWY220" s="348"/>
      <c r="QWZ220" s="348"/>
      <c r="QXA220" s="348"/>
      <c r="QXB220" s="348"/>
      <c r="QXC220" s="348"/>
      <c r="QXD220" s="348"/>
      <c r="QXE220" s="348"/>
      <c r="QXF220" s="348"/>
      <c r="QXG220" s="348"/>
      <c r="QXH220" s="348"/>
      <c r="QXI220" s="348"/>
      <c r="QXJ220" s="348"/>
      <c r="QXK220" s="348"/>
      <c r="QXL220" s="348"/>
      <c r="QXM220" s="348"/>
      <c r="QXN220" s="348"/>
      <c r="QXO220" s="348"/>
      <c r="QXP220" s="348"/>
      <c r="QXQ220" s="348"/>
      <c r="QXR220" s="348"/>
      <c r="QXS220" s="348"/>
      <c r="QXT220" s="348"/>
      <c r="QXU220" s="348"/>
      <c r="QXV220" s="348"/>
      <c r="QXW220" s="348"/>
      <c r="QXX220" s="348"/>
      <c r="QXY220" s="348"/>
      <c r="QXZ220" s="348"/>
      <c r="QYA220" s="348"/>
      <c r="QYB220" s="348"/>
      <c r="QYC220" s="348"/>
      <c r="QYD220" s="348"/>
      <c r="QYE220" s="348"/>
      <c r="QYF220" s="348"/>
      <c r="QYG220" s="348"/>
      <c r="QYH220" s="348"/>
      <c r="QYI220" s="348"/>
      <c r="QYJ220" s="348"/>
      <c r="QYK220" s="348"/>
      <c r="QYL220" s="348"/>
      <c r="QYM220" s="348"/>
      <c r="QYN220" s="348"/>
      <c r="QYO220" s="348"/>
      <c r="QYP220" s="348"/>
      <c r="QYQ220" s="348"/>
      <c r="QYR220" s="348"/>
      <c r="QYS220" s="348"/>
      <c r="QYT220" s="348"/>
      <c r="QYU220" s="348"/>
      <c r="QYV220" s="348"/>
      <c r="QYW220" s="348"/>
      <c r="QYX220" s="348"/>
      <c r="QYY220" s="348"/>
      <c r="QYZ220" s="348"/>
      <c r="QZA220" s="348"/>
      <c r="QZB220" s="348"/>
      <c r="QZC220" s="348"/>
      <c r="QZD220" s="348"/>
      <c r="QZE220" s="348"/>
      <c r="QZF220" s="348"/>
      <c r="QZG220" s="348"/>
      <c r="QZH220" s="348"/>
      <c r="QZI220" s="348"/>
      <c r="QZJ220" s="348"/>
      <c r="QZK220" s="348"/>
      <c r="QZL220" s="348"/>
      <c r="QZM220" s="348"/>
      <c r="QZN220" s="348"/>
      <c r="QZO220" s="348"/>
      <c r="QZP220" s="348"/>
      <c r="QZQ220" s="348"/>
      <c r="QZR220" s="348"/>
      <c r="QZS220" s="348"/>
      <c r="QZT220" s="348"/>
      <c r="QZU220" s="348"/>
      <c r="QZV220" s="348"/>
      <c r="QZW220" s="348"/>
      <c r="QZX220" s="348"/>
      <c r="QZY220" s="348"/>
      <c r="QZZ220" s="348"/>
      <c r="RAA220" s="348"/>
      <c r="RAB220" s="348"/>
      <c r="RAC220" s="348"/>
      <c r="RAD220" s="348"/>
      <c r="RAE220" s="348"/>
      <c r="RAF220" s="348"/>
      <c r="RAG220" s="348"/>
      <c r="RAH220" s="348"/>
      <c r="RAI220" s="348"/>
      <c r="RAJ220" s="348"/>
      <c r="RAK220" s="348"/>
      <c r="RAL220" s="348"/>
      <c r="RAM220" s="348"/>
      <c r="RAN220" s="348"/>
      <c r="RAO220" s="348"/>
      <c r="RAP220" s="348"/>
      <c r="RAQ220" s="348"/>
      <c r="RAR220" s="348"/>
      <c r="RAS220" s="348"/>
      <c r="RAT220" s="348"/>
      <c r="RAU220" s="348"/>
      <c r="RAV220" s="348"/>
      <c r="RAW220" s="348"/>
      <c r="RAX220" s="348"/>
      <c r="RAY220" s="348"/>
      <c r="RAZ220" s="348"/>
      <c r="RBA220" s="348"/>
      <c r="RBB220" s="348"/>
      <c r="RBC220" s="348"/>
      <c r="RBD220" s="348"/>
      <c r="RBE220" s="348"/>
      <c r="RBF220" s="348"/>
      <c r="RBG220" s="348"/>
      <c r="RBH220" s="348"/>
      <c r="RBI220" s="348"/>
      <c r="RBJ220" s="348"/>
      <c r="RBK220" s="348"/>
      <c r="RBL220" s="348"/>
      <c r="RBM220" s="348"/>
      <c r="RBN220" s="348"/>
      <c r="RBO220" s="348"/>
      <c r="RBP220" s="348"/>
      <c r="RBQ220" s="348"/>
      <c r="RBR220" s="348"/>
      <c r="RBS220" s="348"/>
      <c r="RBT220" s="348"/>
      <c r="RBU220" s="348"/>
      <c r="RBV220" s="348"/>
      <c r="RBW220" s="348"/>
      <c r="RBX220" s="348"/>
      <c r="RBY220" s="348"/>
      <c r="RBZ220" s="348"/>
      <c r="RCA220" s="348"/>
      <c r="RCB220" s="348"/>
      <c r="RCC220" s="348"/>
      <c r="RCD220" s="348"/>
      <c r="RCE220" s="348"/>
      <c r="RCF220" s="348"/>
      <c r="RCG220" s="348"/>
      <c r="RCH220" s="348"/>
      <c r="RCI220" s="348"/>
      <c r="RCJ220" s="348"/>
      <c r="RCK220" s="348"/>
      <c r="RCL220" s="348"/>
      <c r="RCM220" s="348"/>
      <c r="RCN220" s="348"/>
      <c r="RCO220" s="348"/>
      <c r="RCP220" s="348"/>
      <c r="RCQ220" s="348"/>
      <c r="RCR220" s="348"/>
      <c r="RCS220" s="348"/>
      <c r="RCT220" s="348"/>
      <c r="RCU220" s="348"/>
      <c r="RCV220" s="348"/>
      <c r="RCW220" s="348"/>
      <c r="RCX220" s="348"/>
      <c r="RCY220" s="348"/>
      <c r="RCZ220" s="348"/>
      <c r="RDA220" s="348"/>
      <c r="RDB220" s="348"/>
      <c r="RDC220" s="348"/>
      <c r="RDD220" s="348"/>
      <c r="RDE220" s="348"/>
      <c r="RDF220" s="348"/>
      <c r="RDG220" s="348"/>
      <c r="RDH220" s="348"/>
      <c r="RDI220" s="348"/>
      <c r="RDJ220" s="348"/>
      <c r="RDK220" s="348"/>
      <c r="RDL220" s="348"/>
      <c r="RDM220" s="348"/>
      <c r="RDN220" s="348"/>
      <c r="RDO220" s="348"/>
      <c r="RDP220" s="348"/>
      <c r="RDQ220" s="348"/>
      <c r="RDR220" s="348"/>
      <c r="RDS220" s="348"/>
      <c r="RDT220" s="348"/>
      <c r="RDU220" s="348"/>
      <c r="RDV220" s="348"/>
      <c r="RDW220" s="348"/>
      <c r="RDX220" s="348"/>
      <c r="RDY220" s="348"/>
      <c r="RDZ220" s="348"/>
      <c r="REA220" s="348"/>
      <c r="REB220" s="348"/>
      <c r="REC220" s="348"/>
      <c r="RED220" s="348"/>
      <c r="REE220" s="348"/>
      <c r="REF220" s="348"/>
      <c r="REG220" s="348"/>
      <c r="REH220" s="348"/>
      <c r="REI220" s="348"/>
      <c r="REJ220" s="348"/>
      <c r="REK220" s="348"/>
      <c r="REL220" s="348"/>
      <c r="REM220" s="348"/>
      <c r="REN220" s="348"/>
      <c r="REO220" s="348"/>
      <c r="REP220" s="348"/>
      <c r="REQ220" s="348"/>
      <c r="RER220" s="348"/>
      <c r="RES220" s="348"/>
      <c r="RET220" s="348"/>
      <c r="REU220" s="348"/>
      <c r="REV220" s="348"/>
      <c r="REW220" s="348"/>
      <c r="REX220" s="348"/>
      <c r="REY220" s="348"/>
      <c r="REZ220" s="348"/>
      <c r="RFA220" s="348"/>
      <c r="RFB220" s="348"/>
      <c r="RFC220" s="348"/>
      <c r="RFD220" s="348"/>
      <c r="RFE220" s="348"/>
      <c r="RFF220" s="348"/>
      <c r="RFG220" s="348"/>
      <c r="RFH220" s="348"/>
      <c r="RFI220" s="348"/>
      <c r="RFJ220" s="348"/>
      <c r="RFK220" s="348"/>
      <c r="RFL220" s="348"/>
      <c r="RFM220" s="348"/>
      <c r="RFN220" s="348"/>
      <c r="RFO220" s="348"/>
      <c r="RFP220" s="348"/>
      <c r="RFQ220" s="348"/>
      <c r="RFR220" s="348"/>
      <c r="RFS220" s="348"/>
      <c r="RFT220" s="348"/>
      <c r="RFU220" s="348"/>
      <c r="RFV220" s="348"/>
      <c r="RFW220" s="348"/>
      <c r="RFX220" s="348"/>
      <c r="RFY220" s="348"/>
      <c r="RFZ220" s="348"/>
      <c r="RGA220" s="348"/>
      <c r="RGB220" s="348"/>
      <c r="RGC220" s="348"/>
      <c r="RGD220" s="348"/>
      <c r="RGE220" s="348"/>
      <c r="RGF220" s="348"/>
      <c r="RGG220" s="348"/>
      <c r="RGH220" s="348"/>
      <c r="RGI220" s="348"/>
      <c r="RGJ220" s="348"/>
      <c r="RGK220" s="348"/>
      <c r="RGL220" s="348"/>
      <c r="RGM220" s="348"/>
      <c r="RGN220" s="348"/>
      <c r="RGO220" s="348"/>
      <c r="RGP220" s="348"/>
      <c r="RGQ220" s="348"/>
      <c r="RGR220" s="348"/>
      <c r="RGS220" s="348"/>
      <c r="RGT220" s="348"/>
      <c r="RGU220" s="348"/>
      <c r="RGV220" s="348"/>
      <c r="RGW220" s="348"/>
      <c r="RGX220" s="348"/>
      <c r="RGY220" s="348"/>
      <c r="RGZ220" s="348"/>
      <c r="RHA220" s="348"/>
      <c r="RHB220" s="348"/>
      <c r="RHC220" s="348"/>
      <c r="RHD220" s="348"/>
      <c r="RHE220" s="348"/>
      <c r="RHF220" s="348"/>
      <c r="RHG220" s="348"/>
      <c r="RHH220" s="348"/>
      <c r="RHI220" s="348"/>
      <c r="RHJ220" s="348"/>
      <c r="RHK220" s="348"/>
      <c r="RHL220" s="348"/>
      <c r="RHM220" s="348"/>
      <c r="RHN220" s="348"/>
      <c r="RHO220" s="348"/>
      <c r="RHP220" s="348"/>
      <c r="RHQ220" s="348"/>
      <c r="RHR220" s="348"/>
      <c r="RHS220" s="348"/>
      <c r="RHT220" s="348"/>
      <c r="RHU220" s="348"/>
      <c r="RHV220" s="348"/>
      <c r="RHW220" s="348"/>
      <c r="RHX220" s="348"/>
      <c r="RHY220" s="348"/>
      <c r="RHZ220" s="348"/>
      <c r="RIA220" s="348"/>
      <c r="RIB220" s="348"/>
      <c r="RIC220" s="348"/>
      <c r="RID220" s="348"/>
      <c r="RIE220" s="348"/>
      <c r="RIF220" s="348"/>
      <c r="RIG220" s="348"/>
      <c r="RIH220" s="348"/>
      <c r="RII220" s="348"/>
      <c r="RIJ220" s="348"/>
      <c r="RIK220" s="348"/>
      <c r="RIL220" s="348"/>
      <c r="RIM220" s="348"/>
      <c r="RIN220" s="348"/>
      <c r="RIO220" s="348"/>
      <c r="RIP220" s="348"/>
      <c r="RIQ220" s="348"/>
      <c r="RIR220" s="348"/>
      <c r="RIS220" s="348"/>
      <c r="RIT220" s="348"/>
      <c r="RIU220" s="348"/>
      <c r="RIV220" s="348"/>
      <c r="RIW220" s="348"/>
      <c r="RIX220" s="348"/>
      <c r="RIY220" s="348"/>
      <c r="RIZ220" s="348"/>
      <c r="RJA220" s="348"/>
      <c r="RJB220" s="348"/>
      <c r="RJC220" s="348"/>
      <c r="RJD220" s="348"/>
      <c r="RJE220" s="348"/>
      <c r="RJF220" s="348"/>
      <c r="RJG220" s="348"/>
      <c r="RJH220" s="348"/>
      <c r="RJI220" s="348"/>
      <c r="RJJ220" s="348"/>
      <c r="RJK220" s="348"/>
      <c r="RJL220" s="348"/>
      <c r="RJM220" s="348"/>
      <c r="RJN220" s="348"/>
      <c r="RJO220" s="348"/>
      <c r="RJP220" s="348"/>
      <c r="RJQ220" s="348"/>
      <c r="RJR220" s="348"/>
      <c r="RJS220" s="348"/>
      <c r="RJT220" s="348"/>
      <c r="RJU220" s="348"/>
      <c r="RJV220" s="348"/>
      <c r="RJW220" s="348"/>
      <c r="RJX220" s="348"/>
      <c r="RJY220" s="348"/>
      <c r="RJZ220" s="348"/>
      <c r="RKA220" s="348"/>
      <c r="RKB220" s="348"/>
      <c r="RKC220" s="348"/>
      <c r="RKD220" s="348"/>
      <c r="RKE220" s="348"/>
      <c r="RKF220" s="348"/>
      <c r="RKG220" s="348"/>
      <c r="RKH220" s="348"/>
      <c r="RKI220" s="348"/>
      <c r="RKJ220" s="348"/>
      <c r="RKK220" s="348"/>
      <c r="RKL220" s="348"/>
      <c r="RKM220" s="348"/>
      <c r="RKN220" s="348"/>
      <c r="RKO220" s="348"/>
      <c r="RKP220" s="348"/>
      <c r="RKQ220" s="348"/>
      <c r="RKR220" s="348"/>
      <c r="RKS220" s="348"/>
      <c r="RKT220" s="348"/>
      <c r="RKU220" s="348"/>
      <c r="RKV220" s="348"/>
      <c r="RKW220" s="348"/>
      <c r="RKX220" s="348"/>
      <c r="RKY220" s="348"/>
      <c r="RKZ220" s="348"/>
      <c r="RLA220" s="348"/>
      <c r="RLB220" s="348"/>
      <c r="RLC220" s="348"/>
      <c r="RLD220" s="348"/>
      <c r="RLE220" s="348"/>
      <c r="RLF220" s="348"/>
      <c r="RLG220" s="348"/>
      <c r="RLH220" s="348"/>
      <c r="RLI220" s="348"/>
      <c r="RLJ220" s="348"/>
      <c r="RLK220" s="348"/>
      <c r="RLL220" s="348"/>
      <c r="RLM220" s="348"/>
      <c r="RLN220" s="348"/>
      <c r="RLO220" s="348"/>
      <c r="RLP220" s="348"/>
      <c r="RLQ220" s="348"/>
      <c r="RLR220" s="348"/>
      <c r="RLS220" s="348"/>
      <c r="RLT220" s="348"/>
      <c r="RLU220" s="348"/>
      <c r="RLV220" s="348"/>
      <c r="RLW220" s="348"/>
      <c r="RLX220" s="348"/>
      <c r="RLY220" s="348"/>
      <c r="RLZ220" s="348"/>
      <c r="RMA220" s="348"/>
      <c r="RMB220" s="348"/>
      <c r="RMC220" s="348"/>
      <c r="RMD220" s="348"/>
      <c r="RME220" s="348"/>
      <c r="RMF220" s="348"/>
      <c r="RMG220" s="348"/>
      <c r="RMH220" s="348"/>
      <c r="RMI220" s="348"/>
      <c r="RMJ220" s="348"/>
      <c r="RMK220" s="348"/>
      <c r="RML220" s="348"/>
      <c r="RMM220" s="348"/>
      <c r="RMN220" s="348"/>
      <c r="RMO220" s="348"/>
      <c r="RMP220" s="348"/>
      <c r="RMQ220" s="348"/>
      <c r="RMR220" s="348"/>
      <c r="RMS220" s="348"/>
      <c r="RMT220" s="348"/>
      <c r="RMU220" s="348"/>
      <c r="RMV220" s="348"/>
      <c r="RMW220" s="348"/>
      <c r="RMX220" s="348"/>
      <c r="RMY220" s="348"/>
      <c r="RMZ220" s="348"/>
      <c r="RNA220" s="348"/>
      <c r="RNB220" s="348"/>
      <c r="RNC220" s="348"/>
      <c r="RND220" s="348"/>
      <c r="RNE220" s="348"/>
      <c r="RNF220" s="348"/>
      <c r="RNG220" s="348"/>
      <c r="RNH220" s="348"/>
      <c r="RNI220" s="348"/>
      <c r="RNJ220" s="348"/>
      <c r="RNK220" s="348"/>
      <c r="RNL220" s="348"/>
      <c r="RNM220" s="348"/>
      <c r="RNN220" s="348"/>
      <c r="RNO220" s="348"/>
      <c r="RNP220" s="348"/>
      <c r="RNQ220" s="348"/>
      <c r="RNR220" s="348"/>
      <c r="RNS220" s="348"/>
      <c r="RNT220" s="348"/>
      <c r="RNU220" s="348"/>
      <c r="RNV220" s="348"/>
      <c r="RNW220" s="348"/>
      <c r="RNX220" s="348"/>
      <c r="RNY220" s="348"/>
      <c r="RNZ220" s="348"/>
      <c r="ROA220" s="348"/>
      <c r="ROB220" s="348"/>
      <c r="ROC220" s="348"/>
      <c r="ROD220" s="348"/>
      <c r="ROE220" s="348"/>
      <c r="ROF220" s="348"/>
      <c r="ROG220" s="348"/>
      <c r="ROH220" s="348"/>
      <c r="ROI220" s="348"/>
      <c r="ROJ220" s="348"/>
      <c r="ROK220" s="348"/>
      <c r="ROL220" s="348"/>
      <c r="ROM220" s="348"/>
      <c r="RON220" s="348"/>
      <c r="ROO220" s="348"/>
      <c r="ROP220" s="348"/>
      <c r="ROQ220" s="348"/>
      <c r="ROR220" s="348"/>
      <c r="ROS220" s="348"/>
      <c r="ROT220" s="348"/>
      <c r="ROU220" s="348"/>
      <c r="ROV220" s="348"/>
      <c r="ROW220" s="348"/>
      <c r="ROX220" s="348"/>
      <c r="ROY220" s="348"/>
      <c r="ROZ220" s="348"/>
      <c r="RPA220" s="348"/>
      <c r="RPB220" s="348"/>
      <c r="RPC220" s="348"/>
      <c r="RPD220" s="348"/>
      <c r="RPE220" s="348"/>
      <c r="RPF220" s="348"/>
      <c r="RPG220" s="348"/>
      <c r="RPH220" s="348"/>
      <c r="RPI220" s="348"/>
      <c r="RPJ220" s="348"/>
      <c r="RPK220" s="348"/>
      <c r="RPL220" s="348"/>
      <c r="RPM220" s="348"/>
      <c r="RPN220" s="348"/>
      <c r="RPO220" s="348"/>
      <c r="RPP220" s="348"/>
      <c r="RPQ220" s="348"/>
      <c r="RPR220" s="348"/>
      <c r="RPS220" s="348"/>
      <c r="RPT220" s="348"/>
      <c r="RPU220" s="348"/>
      <c r="RPV220" s="348"/>
      <c r="RPW220" s="348"/>
      <c r="RPX220" s="348"/>
      <c r="RPY220" s="348"/>
      <c r="RPZ220" s="348"/>
      <c r="RQA220" s="348"/>
      <c r="RQB220" s="348"/>
      <c r="RQC220" s="348"/>
      <c r="RQD220" s="348"/>
      <c r="RQE220" s="348"/>
      <c r="RQF220" s="348"/>
      <c r="RQG220" s="348"/>
      <c r="RQH220" s="348"/>
      <c r="RQI220" s="348"/>
      <c r="RQJ220" s="348"/>
      <c r="RQK220" s="348"/>
      <c r="RQL220" s="348"/>
      <c r="RQM220" s="348"/>
      <c r="RQN220" s="348"/>
      <c r="RQO220" s="348"/>
      <c r="RQP220" s="348"/>
      <c r="RQQ220" s="348"/>
      <c r="RQR220" s="348"/>
      <c r="RQS220" s="348"/>
      <c r="RQT220" s="348"/>
      <c r="RQU220" s="348"/>
      <c r="RQV220" s="348"/>
      <c r="RQW220" s="348"/>
      <c r="RQX220" s="348"/>
      <c r="RQY220" s="348"/>
      <c r="RQZ220" s="348"/>
      <c r="RRA220" s="348"/>
      <c r="RRB220" s="348"/>
      <c r="RRC220" s="348"/>
      <c r="RRD220" s="348"/>
      <c r="RRE220" s="348"/>
      <c r="RRF220" s="348"/>
      <c r="RRG220" s="348"/>
      <c r="RRH220" s="348"/>
      <c r="RRI220" s="348"/>
      <c r="RRJ220" s="348"/>
      <c r="RRK220" s="348"/>
      <c r="RRL220" s="348"/>
      <c r="RRM220" s="348"/>
      <c r="RRN220" s="348"/>
      <c r="RRO220" s="348"/>
      <c r="RRP220" s="348"/>
      <c r="RRQ220" s="348"/>
      <c r="RRR220" s="348"/>
      <c r="RRS220" s="348"/>
      <c r="RRT220" s="348"/>
      <c r="RRU220" s="348"/>
      <c r="RRV220" s="348"/>
      <c r="RRW220" s="348"/>
      <c r="RRX220" s="348"/>
      <c r="RRY220" s="348"/>
      <c r="RRZ220" s="348"/>
      <c r="RSA220" s="348"/>
      <c r="RSB220" s="348"/>
      <c r="RSC220" s="348"/>
      <c r="RSD220" s="348"/>
      <c r="RSE220" s="348"/>
      <c r="RSF220" s="348"/>
      <c r="RSG220" s="348"/>
      <c r="RSH220" s="348"/>
      <c r="RSI220" s="348"/>
      <c r="RSJ220" s="348"/>
      <c r="RSK220" s="348"/>
      <c r="RSL220" s="348"/>
      <c r="RSM220" s="348"/>
      <c r="RSN220" s="348"/>
      <c r="RSO220" s="348"/>
      <c r="RSP220" s="348"/>
      <c r="RSQ220" s="348"/>
      <c r="RSR220" s="348"/>
      <c r="RSS220" s="348"/>
      <c r="RST220" s="348"/>
      <c r="RSU220" s="348"/>
      <c r="RSV220" s="348"/>
      <c r="RSW220" s="348"/>
      <c r="RSX220" s="348"/>
      <c r="RSY220" s="348"/>
      <c r="RSZ220" s="348"/>
      <c r="RTA220" s="348"/>
      <c r="RTB220" s="348"/>
      <c r="RTC220" s="348"/>
      <c r="RTD220" s="348"/>
      <c r="RTE220" s="348"/>
      <c r="RTF220" s="348"/>
      <c r="RTG220" s="348"/>
      <c r="RTH220" s="348"/>
      <c r="RTI220" s="348"/>
      <c r="RTJ220" s="348"/>
      <c r="RTK220" s="348"/>
      <c r="RTL220" s="348"/>
      <c r="RTM220" s="348"/>
      <c r="RTN220" s="348"/>
      <c r="RTO220" s="348"/>
      <c r="RTP220" s="348"/>
      <c r="RTQ220" s="348"/>
      <c r="RTR220" s="348"/>
      <c r="RTS220" s="348"/>
      <c r="RTT220" s="348"/>
      <c r="RTU220" s="348"/>
      <c r="RTV220" s="348"/>
      <c r="RTW220" s="348"/>
      <c r="RTX220" s="348"/>
      <c r="RTY220" s="348"/>
      <c r="RTZ220" s="348"/>
      <c r="RUA220" s="348"/>
      <c r="RUB220" s="348"/>
      <c r="RUC220" s="348"/>
      <c r="RUD220" s="348"/>
      <c r="RUE220" s="348"/>
      <c r="RUF220" s="348"/>
      <c r="RUG220" s="348"/>
      <c r="RUH220" s="348"/>
      <c r="RUI220" s="348"/>
      <c r="RUJ220" s="348"/>
      <c r="RUK220" s="348"/>
      <c r="RUL220" s="348"/>
      <c r="RUM220" s="348"/>
      <c r="RUN220" s="348"/>
      <c r="RUO220" s="348"/>
      <c r="RUP220" s="348"/>
      <c r="RUQ220" s="348"/>
      <c r="RUR220" s="348"/>
      <c r="RUS220" s="348"/>
      <c r="RUT220" s="348"/>
      <c r="RUU220" s="348"/>
      <c r="RUV220" s="348"/>
      <c r="RUW220" s="348"/>
      <c r="RUX220" s="348"/>
      <c r="RUY220" s="348"/>
      <c r="RUZ220" s="348"/>
      <c r="RVA220" s="348"/>
      <c r="RVB220" s="348"/>
      <c r="RVC220" s="348"/>
      <c r="RVD220" s="348"/>
      <c r="RVE220" s="348"/>
      <c r="RVF220" s="348"/>
      <c r="RVG220" s="348"/>
      <c r="RVH220" s="348"/>
      <c r="RVI220" s="348"/>
      <c r="RVJ220" s="348"/>
      <c r="RVK220" s="348"/>
      <c r="RVL220" s="348"/>
      <c r="RVM220" s="348"/>
      <c r="RVN220" s="348"/>
      <c r="RVO220" s="348"/>
      <c r="RVP220" s="348"/>
      <c r="RVQ220" s="348"/>
      <c r="RVR220" s="348"/>
      <c r="RVS220" s="348"/>
      <c r="RVT220" s="348"/>
      <c r="RVU220" s="348"/>
      <c r="RVV220" s="348"/>
      <c r="RVW220" s="348"/>
      <c r="RVX220" s="348"/>
      <c r="RVY220" s="348"/>
      <c r="RVZ220" s="348"/>
      <c r="RWA220" s="348"/>
      <c r="RWB220" s="348"/>
      <c r="RWC220" s="348"/>
      <c r="RWD220" s="348"/>
      <c r="RWE220" s="348"/>
      <c r="RWF220" s="348"/>
      <c r="RWG220" s="348"/>
      <c r="RWH220" s="348"/>
      <c r="RWI220" s="348"/>
      <c r="RWJ220" s="348"/>
      <c r="RWK220" s="348"/>
      <c r="RWL220" s="348"/>
      <c r="RWM220" s="348"/>
      <c r="RWN220" s="348"/>
      <c r="RWO220" s="348"/>
      <c r="RWP220" s="348"/>
      <c r="RWQ220" s="348"/>
      <c r="RWR220" s="348"/>
      <c r="RWS220" s="348"/>
      <c r="RWT220" s="348"/>
      <c r="RWU220" s="348"/>
      <c r="RWV220" s="348"/>
      <c r="RWW220" s="348"/>
      <c r="RWX220" s="348"/>
      <c r="RWY220" s="348"/>
      <c r="RWZ220" s="348"/>
      <c r="RXA220" s="348"/>
      <c r="RXB220" s="348"/>
      <c r="RXC220" s="348"/>
      <c r="RXD220" s="348"/>
      <c r="RXE220" s="348"/>
      <c r="RXF220" s="348"/>
      <c r="RXG220" s="348"/>
      <c r="RXH220" s="348"/>
      <c r="RXI220" s="348"/>
      <c r="RXJ220" s="348"/>
      <c r="RXK220" s="348"/>
      <c r="RXL220" s="348"/>
      <c r="RXM220" s="348"/>
      <c r="RXN220" s="348"/>
      <c r="RXO220" s="348"/>
      <c r="RXP220" s="348"/>
      <c r="RXQ220" s="348"/>
      <c r="RXR220" s="348"/>
      <c r="RXS220" s="348"/>
      <c r="RXT220" s="348"/>
      <c r="RXU220" s="348"/>
      <c r="RXV220" s="348"/>
      <c r="RXW220" s="348"/>
      <c r="RXX220" s="348"/>
      <c r="RXY220" s="348"/>
      <c r="RXZ220" s="348"/>
      <c r="RYA220" s="348"/>
      <c r="RYB220" s="348"/>
      <c r="RYC220" s="348"/>
      <c r="RYD220" s="348"/>
      <c r="RYE220" s="348"/>
      <c r="RYF220" s="348"/>
      <c r="RYG220" s="348"/>
      <c r="RYH220" s="348"/>
      <c r="RYI220" s="348"/>
      <c r="RYJ220" s="348"/>
      <c r="RYK220" s="348"/>
      <c r="RYL220" s="348"/>
      <c r="RYM220" s="348"/>
      <c r="RYN220" s="348"/>
      <c r="RYO220" s="348"/>
      <c r="RYP220" s="348"/>
      <c r="RYQ220" s="348"/>
      <c r="RYR220" s="348"/>
      <c r="RYS220" s="348"/>
      <c r="RYT220" s="348"/>
      <c r="RYU220" s="348"/>
      <c r="RYV220" s="348"/>
      <c r="RYW220" s="348"/>
      <c r="RYX220" s="348"/>
      <c r="RYY220" s="348"/>
      <c r="RYZ220" s="348"/>
      <c r="RZA220" s="348"/>
      <c r="RZB220" s="348"/>
      <c r="RZC220" s="348"/>
      <c r="RZD220" s="348"/>
      <c r="RZE220" s="348"/>
      <c r="RZF220" s="348"/>
      <c r="RZG220" s="348"/>
      <c r="RZH220" s="348"/>
      <c r="RZI220" s="348"/>
      <c r="RZJ220" s="348"/>
      <c r="RZK220" s="348"/>
      <c r="RZL220" s="348"/>
      <c r="RZM220" s="348"/>
      <c r="RZN220" s="348"/>
      <c r="RZO220" s="348"/>
      <c r="RZP220" s="348"/>
      <c r="RZQ220" s="348"/>
      <c r="RZR220" s="348"/>
      <c r="RZS220" s="348"/>
      <c r="RZT220" s="348"/>
      <c r="RZU220" s="348"/>
      <c r="RZV220" s="348"/>
      <c r="RZW220" s="348"/>
      <c r="RZX220" s="348"/>
      <c r="RZY220" s="348"/>
      <c r="RZZ220" s="348"/>
      <c r="SAA220" s="348"/>
      <c r="SAB220" s="348"/>
      <c r="SAC220" s="348"/>
      <c r="SAD220" s="348"/>
      <c r="SAE220" s="348"/>
      <c r="SAF220" s="348"/>
      <c r="SAG220" s="348"/>
      <c r="SAH220" s="348"/>
      <c r="SAI220" s="348"/>
      <c r="SAJ220" s="348"/>
      <c r="SAK220" s="348"/>
      <c r="SAL220" s="348"/>
      <c r="SAM220" s="348"/>
      <c r="SAN220" s="348"/>
      <c r="SAO220" s="348"/>
      <c r="SAP220" s="348"/>
      <c r="SAQ220" s="348"/>
      <c r="SAR220" s="348"/>
      <c r="SAS220" s="348"/>
      <c r="SAT220" s="348"/>
      <c r="SAU220" s="348"/>
      <c r="SAV220" s="348"/>
      <c r="SAW220" s="348"/>
      <c r="SAX220" s="348"/>
      <c r="SAY220" s="348"/>
      <c r="SAZ220" s="348"/>
      <c r="SBA220" s="348"/>
      <c r="SBB220" s="348"/>
      <c r="SBC220" s="348"/>
      <c r="SBD220" s="348"/>
      <c r="SBE220" s="348"/>
      <c r="SBF220" s="348"/>
      <c r="SBG220" s="348"/>
      <c r="SBH220" s="348"/>
      <c r="SBI220" s="348"/>
      <c r="SBJ220" s="348"/>
      <c r="SBK220" s="348"/>
      <c r="SBL220" s="348"/>
      <c r="SBM220" s="348"/>
      <c r="SBN220" s="348"/>
      <c r="SBO220" s="348"/>
      <c r="SBP220" s="348"/>
      <c r="SBQ220" s="348"/>
      <c r="SBR220" s="348"/>
      <c r="SBS220" s="348"/>
      <c r="SBT220" s="348"/>
      <c r="SBU220" s="348"/>
      <c r="SBV220" s="348"/>
      <c r="SBW220" s="348"/>
      <c r="SBX220" s="348"/>
      <c r="SBY220" s="348"/>
      <c r="SBZ220" s="348"/>
      <c r="SCA220" s="348"/>
      <c r="SCB220" s="348"/>
      <c r="SCC220" s="348"/>
      <c r="SCD220" s="348"/>
      <c r="SCE220" s="348"/>
      <c r="SCF220" s="348"/>
      <c r="SCG220" s="348"/>
      <c r="SCH220" s="348"/>
      <c r="SCI220" s="348"/>
      <c r="SCJ220" s="348"/>
      <c r="SCK220" s="348"/>
      <c r="SCL220" s="348"/>
      <c r="SCM220" s="348"/>
      <c r="SCN220" s="348"/>
      <c r="SCO220" s="348"/>
      <c r="SCP220" s="348"/>
      <c r="SCQ220" s="348"/>
      <c r="SCR220" s="348"/>
      <c r="SCS220" s="348"/>
      <c r="SCT220" s="348"/>
      <c r="SCU220" s="348"/>
      <c r="SCV220" s="348"/>
      <c r="SCW220" s="348"/>
      <c r="SCX220" s="348"/>
      <c r="SCY220" s="348"/>
      <c r="SCZ220" s="348"/>
      <c r="SDA220" s="348"/>
      <c r="SDB220" s="348"/>
      <c r="SDC220" s="348"/>
      <c r="SDD220" s="348"/>
      <c r="SDE220" s="348"/>
      <c r="SDF220" s="348"/>
      <c r="SDG220" s="348"/>
      <c r="SDH220" s="348"/>
      <c r="SDI220" s="348"/>
      <c r="SDJ220" s="348"/>
      <c r="SDK220" s="348"/>
      <c r="SDL220" s="348"/>
      <c r="SDM220" s="348"/>
      <c r="SDN220" s="348"/>
      <c r="SDO220" s="348"/>
      <c r="SDP220" s="348"/>
      <c r="SDQ220" s="348"/>
      <c r="SDR220" s="348"/>
      <c r="SDS220" s="348"/>
      <c r="SDT220" s="348"/>
      <c r="SDU220" s="348"/>
      <c r="SDV220" s="348"/>
      <c r="SDW220" s="348"/>
      <c r="SDX220" s="348"/>
      <c r="SDY220" s="348"/>
      <c r="SDZ220" s="348"/>
      <c r="SEA220" s="348"/>
      <c r="SEB220" s="348"/>
      <c r="SEC220" s="348"/>
      <c r="SED220" s="348"/>
      <c r="SEE220" s="348"/>
      <c r="SEF220" s="348"/>
      <c r="SEG220" s="348"/>
      <c r="SEH220" s="348"/>
      <c r="SEI220" s="348"/>
      <c r="SEJ220" s="348"/>
      <c r="SEK220" s="348"/>
      <c r="SEL220" s="348"/>
      <c r="SEM220" s="348"/>
      <c r="SEN220" s="348"/>
      <c r="SEO220" s="348"/>
      <c r="SEP220" s="348"/>
      <c r="SEQ220" s="348"/>
      <c r="SER220" s="348"/>
      <c r="SES220" s="348"/>
      <c r="SET220" s="348"/>
      <c r="SEU220" s="348"/>
      <c r="SEV220" s="348"/>
      <c r="SEW220" s="348"/>
      <c r="SEX220" s="348"/>
      <c r="SEY220" s="348"/>
      <c r="SEZ220" s="348"/>
      <c r="SFA220" s="348"/>
      <c r="SFB220" s="348"/>
      <c r="SFC220" s="348"/>
      <c r="SFD220" s="348"/>
      <c r="SFE220" s="348"/>
      <c r="SFF220" s="348"/>
      <c r="SFG220" s="348"/>
      <c r="SFH220" s="348"/>
      <c r="SFI220" s="348"/>
      <c r="SFJ220" s="348"/>
      <c r="SFK220" s="348"/>
      <c r="SFL220" s="348"/>
      <c r="SFM220" s="348"/>
      <c r="SFN220" s="348"/>
      <c r="SFO220" s="348"/>
      <c r="SFP220" s="348"/>
      <c r="SFQ220" s="348"/>
      <c r="SFR220" s="348"/>
      <c r="SFS220" s="348"/>
      <c r="SFT220" s="348"/>
      <c r="SFU220" s="348"/>
      <c r="SFV220" s="348"/>
      <c r="SFW220" s="348"/>
      <c r="SFX220" s="348"/>
      <c r="SFY220" s="348"/>
      <c r="SFZ220" s="348"/>
      <c r="SGA220" s="348"/>
      <c r="SGB220" s="348"/>
      <c r="SGC220" s="348"/>
      <c r="SGD220" s="348"/>
      <c r="SGE220" s="348"/>
      <c r="SGF220" s="348"/>
      <c r="SGG220" s="348"/>
      <c r="SGH220" s="348"/>
      <c r="SGI220" s="348"/>
      <c r="SGJ220" s="348"/>
      <c r="SGK220" s="348"/>
      <c r="SGL220" s="348"/>
      <c r="SGM220" s="348"/>
      <c r="SGN220" s="348"/>
      <c r="SGO220" s="348"/>
      <c r="SGP220" s="348"/>
      <c r="SGQ220" s="348"/>
      <c r="SGR220" s="348"/>
      <c r="SGS220" s="348"/>
      <c r="SGT220" s="348"/>
      <c r="SGU220" s="348"/>
      <c r="SGV220" s="348"/>
      <c r="SGW220" s="348"/>
      <c r="SGX220" s="348"/>
      <c r="SGY220" s="348"/>
      <c r="SGZ220" s="348"/>
      <c r="SHA220" s="348"/>
      <c r="SHB220" s="348"/>
      <c r="SHC220" s="348"/>
      <c r="SHD220" s="348"/>
      <c r="SHE220" s="348"/>
      <c r="SHF220" s="348"/>
      <c r="SHG220" s="348"/>
      <c r="SHH220" s="348"/>
      <c r="SHI220" s="348"/>
      <c r="SHJ220" s="348"/>
      <c r="SHK220" s="348"/>
      <c r="SHL220" s="348"/>
      <c r="SHM220" s="348"/>
      <c r="SHN220" s="348"/>
      <c r="SHO220" s="348"/>
      <c r="SHP220" s="348"/>
      <c r="SHQ220" s="348"/>
      <c r="SHR220" s="348"/>
      <c r="SHS220" s="348"/>
      <c r="SHT220" s="348"/>
      <c r="SHU220" s="348"/>
      <c r="SHV220" s="348"/>
      <c r="SHW220" s="348"/>
      <c r="SHX220" s="348"/>
      <c r="SHY220" s="348"/>
      <c r="SHZ220" s="348"/>
      <c r="SIA220" s="348"/>
      <c r="SIB220" s="348"/>
      <c r="SIC220" s="348"/>
      <c r="SID220" s="348"/>
      <c r="SIE220" s="348"/>
      <c r="SIF220" s="348"/>
      <c r="SIG220" s="348"/>
      <c r="SIH220" s="348"/>
      <c r="SII220" s="348"/>
      <c r="SIJ220" s="348"/>
      <c r="SIK220" s="348"/>
      <c r="SIL220" s="348"/>
      <c r="SIM220" s="348"/>
      <c r="SIN220" s="348"/>
      <c r="SIO220" s="348"/>
      <c r="SIP220" s="348"/>
      <c r="SIQ220" s="348"/>
      <c r="SIR220" s="348"/>
      <c r="SIS220" s="348"/>
      <c r="SIT220" s="348"/>
      <c r="SIU220" s="348"/>
      <c r="SIV220" s="348"/>
      <c r="SIW220" s="348"/>
      <c r="SIX220" s="348"/>
      <c r="SIY220" s="348"/>
      <c r="SIZ220" s="348"/>
      <c r="SJA220" s="348"/>
      <c r="SJB220" s="348"/>
      <c r="SJC220" s="348"/>
      <c r="SJD220" s="348"/>
      <c r="SJE220" s="348"/>
      <c r="SJF220" s="348"/>
      <c r="SJG220" s="348"/>
      <c r="SJH220" s="348"/>
      <c r="SJI220" s="348"/>
      <c r="SJJ220" s="348"/>
      <c r="SJK220" s="348"/>
      <c r="SJL220" s="348"/>
      <c r="SJM220" s="348"/>
      <c r="SJN220" s="348"/>
      <c r="SJO220" s="348"/>
      <c r="SJP220" s="348"/>
      <c r="SJQ220" s="348"/>
      <c r="SJR220" s="348"/>
      <c r="SJS220" s="348"/>
      <c r="SJT220" s="348"/>
      <c r="SJU220" s="348"/>
      <c r="SJV220" s="348"/>
      <c r="SJW220" s="348"/>
      <c r="SJX220" s="348"/>
      <c r="SJY220" s="348"/>
      <c r="SJZ220" s="348"/>
      <c r="SKA220" s="348"/>
      <c r="SKB220" s="348"/>
      <c r="SKC220" s="348"/>
      <c r="SKD220" s="348"/>
      <c r="SKE220" s="348"/>
      <c r="SKF220" s="348"/>
      <c r="SKG220" s="348"/>
      <c r="SKH220" s="348"/>
      <c r="SKI220" s="348"/>
      <c r="SKJ220" s="348"/>
      <c r="SKK220" s="348"/>
      <c r="SKL220" s="348"/>
      <c r="SKM220" s="348"/>
      <c r="SKN220" s="348"/>
      <c r="SKO220" s="348"/>
      <c r="SKP220" s="348"/>
      <c r="SKQ220" s="348"/>
      <c r="SKR220" s="348"/>
      <c r="SKS220" s="348"/>
      <c r="SKT220" s="348"/>
      <c r="SKU220" s="348"/>
      <c r="SKV220" s="348"/>
      <c r="SKW220" s="348"/>
      <c r="SKX220" s="348"/>
      <c r="SKY220" s="348"/>
      <c r="SKZ220" s="348"/>
      <c r="SLA220" s="348"/>
      <c r="SLB220" s="348"/>
      <c r="SLC220" s="348"/>
      <c r="SLD220" s="348"/>
      <c r="SLE220" s="348"/>
      <c r="SLF220" s="348"/>
      <c r="SLG220" s="348"/>
      <c r="SLH220" s="348"/>
      <c r="SLI220" s="348"/>
      <c r="SLJ220" s="348"/>
      <c r="SLK220" s="348"/>
      <c r="SLL220" s="348"/>
      <c r="SLM220" s="348"/>
      <c r="SLN220" s="348"/>
      <c r="SLO220" s="348"/>
      <c r="SLP220" s="348"/>
      <c r="SLQ220" s="348"/>
      <c r="SLR220" s="348"/>
      <c r="SLS220" s="348"/>
      <c r="SLT220" s="348"/>
      <c r="SLU220" s="348"/>
      <c r="SLV220" s="348"/>
      <c r="SLW220" s="348"/>
      <c r="SLX220" s="348"/>
      <c r="SLY220" s="348"/>
      <c r="SLZ220" s="348"/>
      <c r="SMA220" s="348"/>
      <c r="SMB220" s="348"/>
      <c r="SMC220" s="348"/>
      <c r="SMD220" s="348"/>
      <c r="SME220" s="348"/>
      <c r="SMF220" s="348"/>
      <c r="SMG220" s="348"/>
      <c r="SMH220" s="348"/>
      <c r="SMI220" s="348"/>
      <c r="SMJ220" s="348"/>
      <c r="SMK220" s="348"/>
      <c r="SML220" s="348"/>
      <c r="SMM220" s="348"/>
      <c r="SMN220" s="348"/>
      <c r="SMO220" s="348"/>
      <c r="SMP220" s="348"/>
      <c r="SMQ220" s="348"/>
      <c r="SMR220" s="348"/>
      <c r="SMS220" s="348"/>
      <c r="SMT220" s="348"/>
      <c r="SMU220" s="348"/>
      <c r="SMV220" s="348"/>
      <c r="SMW220" s="348"/>
      <c r="SMX220" s="348"/>
      <c r="SMY220" s="348"/>
      <c r="SMZ220" s="348"/>
      <c r="SNA220" s="348"/>
      <c r="SNB220" s="348"/>
      <c r="SNC220" s="348"/>
      <c r="SND220" s="348"/>
      <c r="SNE220" s="348"/>
      <c r="SNF220" s="348"/>
      <c r="SNG220" s="348"/>
      <c r="SNH220" s="348"/>
      <c r="SNI220" s="348"/>
      <c r="SNJ220" s="348"/>
      <c r="SNK220" s="348"/>
      <c r="SNL220" s="348"/>
      <c r="SNM220" s="348"/>
      <c r="SNN220" s="348"/>
      <c r="SNO220" s="348"/>
      <c r="SNP220" s="348"/>
      <c r="SNQ220" s="348"/>
      <c r="SNR220" s="348"/>
      <c r="SNS220" s="348"/>
      <c r="SNT220" s="348"/>
      <c r="SNU220" s="348"/>
      <c r="SNV220" s="348"/>
      <c r="SNW220" s="348"/>
      <c r="SNX220" s="348"/>
      <c r="SNY220" s="348"/>
      <c r="SNZ220" s="348"/>
      <c r="SOA220" s="348"/>
      <c r="SOB220" s="348"/>
      <c r="SOC220" s="348"/>
      <c r="SOD220" s="348"/>
      <c r="SOE220" s="348"/>
      <c r="SOF220" s="348"/>
      <c r="SOG220" s="348"/>
      <c r="SOH220" s="348"/>
      <c r="SOI220" s="348"/>
      <c r="SOJ220" s="348"/>
      <c r="SOK220" s="348"/>
      <c r="SOL220" s="348"/>
      <c r="SOM220" s="348"/>
      <c r="SON220" s="348"/>
      <c r="SOO220" s="348"/>
      <c r="SOP220" s="348"/>
      <c r="SOQ220" s="348"/>
      <c r="SOR220" s="348"/>
      <c r="SOS220" s="348"/>
      <c r="SOT220" s="348"/>
      <c r="SOU220" s="348"/>
      <c r="SOV220" s="348"/>
      <c r="SOW220" s="348"/>
      <c r="SOX220" s="348"/>
      <c r="SOY220" s="348"/>
      <c r="SOZ220" s="348"/>
      <c r="SPA220" s="348"/>
      <c r="SPB220" s="348"/>
      <c r="SPC220" s="348"/>
      <c r="SPD220" s="348"/>
      <c r="SPE220" s="348"/>
      <c r="SPF220" s="348"/>
      <c r="SPG220" s="348"/>
      <c r="SPH220" s="348"/>
      <c r="SPI220" s="348"/>
      <c r="SPJ220" s="348"/>
      <c r="SPK220" s="348"/>
      <c r="SPL220" s="348"/>
      <c r="SPM220" s="348"/>
      <c r="SPN220" s="348"/>
      <c r="SPO220" s="348"/>
      <c r="SPP220" s="348"/>
      <c r="SPQ220" s="348"/>
      <c r="SPR220" s="348"/>
      <c r="SPS220" s="348"/>
      <c r="SPT220" s="348"/>
      <c r="SPU220" s="348"/>
      <c r="SPV220" s="348"/>
      <c r="SPW220" s="348"/>
      <c r="SPX220" s="348"/>
      <c r="SPY220" s="348"/>
      <c r="SPZ220" s="348"/>
      <c r="SQA220" s="348"/>
      <c r="SQB220" s="348"/>
      <c r="SQC220" s="348"/>
      <c r="SQD220" s="348"/>
      <c r="SQE220" s="348"/>
      <c r="SQF220" s="348"/>
      <c r="SQG220" s="348"/>
      <c r="SQH220" s="348"/>
      <c r="SQI220" s="348"/>
      <c r="SQJ220" s="348"/>
      <c r="SQK220" s="348"/>
      <c r="SQL220" s="348"/>
      <c r="SQM220" s="348"/>
      <c r="SQN220" s="348"/>
      <c r="SQO220" s="348"/>
      <c r="SQP220" s="348"/>
      <c r="SQQ220" s="348"/>
      <c r="SQR220" s="348"/>
      <c r="SQS220" s="348"/>
      <c r="SQT220" s="348"/>
      <c r="SQU220" s="348"/>
      <c r="SQV220" s="348"/>
      <c r="SQW220" s="348"/>
      <c r="SQX220" s="348"/>
      <c r="SQY220" s="348"/>
      <c r="SQZ220" s="348"/>
      <c r="SRA220" s="348"/>
      <c r="SRB220" s="348"/>
      <c r="SRC220" s="348"/>
      <c r="SRD220" s="348"/>
      <c r="SRE220" s="348"/>
      <c r="SRF220" s="348"/>
      <c r="SRG220" s="348"/>
      <c r="SRH220" s="348"/>
      <c r="SRI220" s="348"/>
      <c r="SRJ220" s="348"/>
      <c r="SRK220" s="348"/>
      <c r="SRL220" s="348"/>
      <c r="SRM220" s="348"/>
      <c r="SRN220" s="348"/>
      <c r="SRO220" s="348"/>
      <c r="SRP220" s="348"/>
      <c r="SRQ220" s="348"/>
      <c r="SRR220" s="348"/>
      <c r="SRS220" s="348"/>
      <c r="SRT220" s="348"/>
      <c r="SRU220" s="348"/>
      <c r="SRV220" s="348"/>
      <c r="SRW220" s="348"/>
      <c r="SRX220" s="348"/>
      <c r="SRY220" s="348"/>
      <c r="SRZ220" s="348"/>
      <c r="SSA220" s="348"/>
      <c r="SSB220" s="348"/>
      <c r="SSC220" s="348"/>
      <c r="SSD220" s="348"/>
      <c r="SSE220" s="348"/>
      <c r="SSF220" s="348"/>
      <c r="SSG220" s="348"/>
      <c r="SSH220" s="348"/>
      <c r="SSI220" s="348"/>
      <c r="SSJ220" s="348"/>
      <c r="SSK220" s="348"/>
      <c r="SSL220" s="348"/>
      <c r="SSM220" s="348"/>
      <c r="SSN220" s="348"/>
      <c r="SSO220" s="348"/>
      <c r="SSP220" s="348"/>
      <c r="SSQ220" s="348"/>
      <c r="SSR220" s="348"/>
      <c r="SSS220" s="348"/>
      <c r="SST220" s="348"/>
      <c r="SSU220" s="348"/>
      <c r="SSV220" s="348"/>
      <c r="SSW220" s="348"/>
      <c r="SSX220" s="348"/>
      <c r="SSY220" s="348"/>
      <c r="SSZ220" s="348"/>
      <c r="STA220" s="348"/>
      <c r="STB220" s="348"/>
      <c r="STC220" s="348"/>
      <c r="STD220" s="348"/>
      <c r="STE220" s="348"/>
      <c r="STF220" s="348"/>
      <c r="STG220" s="348"/>
      <c r="STH220" s="348"/>
      <c r="STI220" s="348"/>
      <c r="STJ220" s="348"/>
      <c r="STK220" s="348"/>
      <c r="STL220" s="348"/>
      <c r="STM220" s="348"/>
      <c r="STN220" s="348"/>
      <c r="STO220" s="348"/>
      <c r="STP220" s="348"/>
      <c r="STQ220" s="348"/>
      <c r="STR220" s="348"/>
      <c r="STS220" s="348"/>
      <c r="STT220" s="348"/>
      <c r="STU220" s="348"/>
      <c r="STV220" s="348"/>
      <c r="STW220" s="348"/>
      <c r="STX220" s="348"/>
      <c r="STY220" s="348"/>
      <c r="STZ220" s="348"/>
      <c r="SUA220" s="348"/>
      <c r="SUB220" s="348"/>
      <c r="SUC220" s="348"/>
      <c r="SUD220" s="348"/>
      <c r="SUE220" s="348"/>
      <c r="SUF220" s="348"/>
      <c r="SUG220" s="348"/>
      <c r="SUH220" s="348"/>
      <c r="SUI220" s="348"/>
      <c r="SUJ220" s="348"/>
      <c r="SUK220" s="348"/>
      <c r="SUL220" s="348"/>
      <c r="SUM220" s="348"/>
      <c r="SUN220" s="348"/>
      <c r="SUO220" s="348"/>
      <c r="SUP220" s="348"/>
      <c r="SUQ220" s="348"/>
      <c r="SUR220" s="348"/>
      <c r="SUS220" s="348"/>
      <c r="SUT220" s="348"/>
      <c r="SUU220" s="348"/>
      <c r="SUV220" s="348"/>
      <c r="SUW220" s="348"/>
      <c r="SUX220" s="348"/>
      <c r="SUY220" s="348"/>
      <c r="SUZ220" s="348"/>
      <c r="SVA220" s="348"/>
      <c r="SVB220" s="348"/>
      <c r="SVC220" s="348"/>
      <c r="SVD220" s="348"/>
      <c r="SVE220" s="348"/>
      <c r="SVF220" s="348"/>
      <c r="SVG220" s="348"/>
      <c r="SVH220" s="348"/>
      <c r="SVI220" s="348"/>
      <c r="SVJ220" s="348"/>
      <c r="SVK220" s="348"/>
      <c r="SVL220" s="348"/>
      <c r="SVM220" s="348"/>
      <c r="SVN220" s="348"/>
      <c r="SVO220" s="348"/>
      <c r="SVP220" s="348"/>
      <c r="SVQ220" s="348"/>
      <c r="SVR220" s="348"/>
      <c r="SVS220" s="348"/>
      <c r="SVT220" s="348"/>
      <c r="SVU220" s="348"/>
      <c r="SVV220" s="348"/>
      <c r="SVW220" s="348"/>
      <c r="SVX220" s="348"/>
      <c r="SVY220" s="348"/>
      <c r="SVZ220" s="348"/>
      <c r="SWA220" s="348"/>
      <c r="SWB220" s="348"/>
      <c r="SWC220" s="348"/>
      <c r="SWD220" s="348"/>
      <c r="SWE220" s="348"/>
      <c r="SWF220" s="348"/>
      <c r="SWG220" s="348"/>
      <c r="SWH220" s="348"/>
      <c r="SWI220" s="348"/>
      <c r="SWJ220" s="348"/>
      <c r="SWK220" s="348"/>
      <c r="SWL220" s="348"/>
      <c r="SWM220" s="348"/>
      <c r="SWN220" s="348"/>
      <c r="SWO220" s="348"/>
      <c r="SWP220" s="348"/>
      <c r="SWQ220" s="348"/>
      <c r="SWR220" s="348"/>
      <c r="SWS220" s="348"/>
      <c r="SWT220" s="348"/>
      <c r="SWU220" s="348"/>
      <c r="SWV220" s="348"/>
      <c r="SWW220" s="348"/>
      <c r="SWX220" s="348"/>
      <c r="SWY220" s="348"/>
      <c r="SWZ220" s="348"/>
      <c r="SXA220" s="348"/>
      <c r="SXB220" s="348"/>
      <c r="SXC220" s="348"/>
      <c r="SXD220" s="348"/>
      <c r="SXE220" s="348"/>
      <c r="SXF220" s="348"/>
      <c r="SXG220" s="348"/>
      <c r="SXH220" s="348"/>
      <c r="SXI220" s="348"/>
      <c r="SXJ220" s="348"/>
      <c r="SXK220" s="348"/>
      <c r="SXL220" s="348"/>
      <c r="SXM220" s="348"/>
      <c r="SXN220" s="348"/>
      <c r="SXO220" s="348"/>
      <c r="SXP220" s="348"/>
      <c r="SXQ220" s="348"/>
      <c r="SXR220" s="348"/>
      <c r="SXS220" s="348"/>
      <c r="SXT220" s="348"/>
      <c r="SXU220" s="348"/>
      <c r="SXV220" s="348"/>
      <c r="SXW220" s="348"/>
      <c r="SXX220" s="348"/>
      <c r="SXY220" s="348"/>
      <c r="SXZ220" s="348"/>
      <c r="SYA220" s="348"/>
      <c r="SYB220" s="348"/>
      <c r="SYC220" s="348"/>
      <c r="SYD220" s="348"/>
      <c r="SYE220" s="348"/>
      <c r="SYF220" s="348"/>
      <c r="SYG220" s="348"/>
      <c r="SYH220" s="348"/>
      <c r="SYI220" s="348"/>
      <c r="SYJ220" s="348"/>
      <c r="SYK220" s="348"/>
      <c r="SYL220" s="348"/>
      <c r="SYM220" s="348"/>
      <c r="SYN220" s="348"/>
      <c r="SYO220" s="348"/>
      <c r="SYP220" s="348"/>
      <c r="SYQ220" s="348"/>
      <c r="SYR220" s="348"/>
      <c r="SYS220" s="348"/>
      <c r="SYT220" s="348"/>
      <c r="SYU220" s="348"/>
      <c r="SYV220" s="348"/>
      <c r="SYW220" s="348"/>
      <c r="SYX220" s="348"/>
      <c r="SYY220" s="348"/>
      <c r="SYZ220" s="348"/>
      <c r="SZA220" s="348"/>
      <c r="SZB220" s="348"/>
      <c r="SZC220" s="348"/>
      <c r="SZD220" s="348"/>
      <c r="SZE220" s="348"/>
      <c r="SZF220" s="348"/>
      <c r="SZG220" s="348"/>
      <c r="SZH220" s="348"/>
      <c r="SZI220" s="348"/>
      <c r="SZJ220" s="348"/>
      <c r="SZK220" s="348"/>
      <c r="SZL220" s="348"/>
      <c r="SZM220" s="348"/>
      <c r="SZN220" s="348"/>
      <c r="SZO220" s="348"/>
      <c r="SZP220" s="348"/>
      <c r="SZQ220" s="348"/>
      <c r="SZR220" s="348"/>
      <c r="SZS220" s="348"/>
      <c r="SZT220" s="348"/>
      <c r="SZU220" s="348"/>
      <c r="SZV220" s="348"/>
      <c r="SZW220" s="348"/>
      <c r="SZX220" s="348"/>
      <c r="SZY220" s="348"/>
      <c r="SZZ220" s="348"/>
      <c r="TAA220" s="348"/>
      <c r="TAB220" s="348"/>
      <c r="TAC220" s="348"/>
      <c r="TAD220" s="348"/>
      <c r="TAE220" s="348"/>
      <c r="TAF220" s="348"/>
      <c r="TAG220" s="348"/>
      <c r="TAH220" s="348"/>
      <c r="TAI220" s="348"/>
      <c r="TAJ220" s="348"/>
      <c r="TAK220" s="348"/>
      <c r="TAL220" s="348"/>
      <c r="TAM220" s="348"/>
      <c r="TAN220" s="348"/>
      <c r="TAO220" s="348"/>
      <c r="TAP220" s="348"/>
      <c r="TAQ220" s="348"/>
      <c r="TAR220" s="348"/>
      <c r="TAS220" s="348"/>
      <c r="TAT220" s="348"/>
      <c r="TAU220" s="348"/>
      <c r="TAV220" s="348"/>
      <c r="TAW220" s="348"/>
      <c r="TAX220" s="348"/>
      <c r="TAY220" s="348"/>
      <c r="TAZ220" s="348"/>
      <c r="TBA220" s="348"/>
      <c r="TBB220" s="348"/>
      <c r="TBC220" s="348"/>
      <c r="TBD220" s="348"/>
      <c r="TBE220" s="348"/>
      <c r="TBF220" s="348"/>
      <c r="TBG220" s="348"/>
      <c r="TBH220" s="348"/>
      <c r="TBI220" s="348"/>
      <c r="TBJ220" s="348"/>
      <c r="TBK220" s="348"/>
      <c r="TBL220" s="348"/>
      <c r="TBM220" s="348"/>
      <c r="TBN220" s="348"/>
      <c r="TBO220" s="348"/>
      <c r="TBP220" s="348"/>
      <c r="TBQ220" s="348"/>
      <c r="TBR220" s="348"/>
      <c r="TBS220" s="348"/>
      <c r="TBT220" s="348"/>
      <c r="TBU220" s="348"/>
      <c r="TBV220" s="348"/>
      <c r="TBW220" s="348"/>
      <c r="TBX220" s="348"/>
      <c r="TBY220" s="348"/>
      <c r="TBZ220" s="348"/>
      <c r="TCA220" s="348"/>
      <c r="TCB220" s="348"/>
      <c r="TCC220" s="348"/>
      <c r="TCD220" s="348"/>
      <c r="TCE220" s="348"/>
      <c r="TCF220" s="348"/>
      <c r="TCG220" s="348"/>
      <c r="TCH220" s="348"/>
      <c r="TCI220" s="348"/>
      <c r="TCJ220" s="348"/>
      <c r="TCK220" s="348"/>
      <c r="TCL220" s="348"/>
      <c r="TCM220" s="348"/>
      <c r="TCN220" s="348"/>
      <c r="TCO220" s="348"/>
      <c r="TCP220" s="348"/>
      <c r="TCQ220" s="348"/>
      <c r="TCR220" s="348"/>
      <c r="TCS220" s="348"/>
      <c r="TCT220" s="348"/>
      <c r="TCU220" s="348"/>
      <c r="TCV220" s="348"/>
      <c r="TCW220" s="348"/>
      <c r="TCX220" s="348"/>
      <c r="TCY220" s="348"/>
      <c r="TCZ220" s="348"/>
      <c r="TDA220" s="348"/>
      <c r="TDB220" s="348"/>
      <c r="TDC220" s="348"/>
      <c r="TDD220" s="348"/>
      <c r="TDE220" s="348"/>
      <c r="TDF220" s="348"/>
      <c r="TDG220" s="348"/>
      <c r="TDH220" s="348"/>
      <c r="TDI220" s="348"/>
      <c r="TDJ220" s="348"/>
      <c r="TDK220" s="348"/>
      <c r="TDL220" s="348"/>
      <c r="TDM220" s="348"/>
      <c r="TDN220" s="348"/>
      <c r="TDO220" s="348"/>
      <c r="TDP220" s="348"/>
      <c r="TDQ220" s="348"/>
      <c r="TDR220" s="348"/>
      <c r="TDS220" s="348"/>
      <c r="TDT220" s="348"/>
      <c r="TDU220" s="348"/>
      <c r="TDV220" s="348"/>
      <c r="TDW220" s="348"/>
      <c r="TDX220" s="348"/>
      <c r="TDY220" s="348"/>
      <c r="TDZ220" s="348"/>
      <c r="TEA220" s="348"/>
      <c r="TEB220" s="348"/>
      <c r="TEC220" s="348"/>
      <c r="TED220" s="348"/>
      <c r="TEE220" s="348"/>
      <c r="TEF220" s="348"/>
      <c r="TEG220" s="348"/>
      <c r="TEH220" s="348"/>
      <c r="TEI220" s="348"/>
      <c r="TEJ220" s="348"/>
      <c r="TEK220" s="348"/>
      <c r="TEL220" s="348"/>
      <c r="TEM220" s="348"/>
      <c r="TEN220" s="348"/>
      <c r="TEO220" s="348"/>
      <c r="TEP220" s="348"/>
      <c r="TEQ220" s="348"/>
      <c r="TER220" s="348"/>
      <c r="TES220" s="348"/>
      <c r="TET220" s="348"/>
      <c r="TEU220" s="348"/>
      <c r="TEV220" s="348"/>
      <c r="TEW220" s="348"/>
      <c r="TEX220" s="348"/>
      <c r="TEY220" s="348"/>
      <c r="TEZ220" s="348"/>
      <c r="TFA220" s="348"/>
      <c r="TFB220" s="348"/>
      <c r="TFC220" s="348"/>
      <c r="TFD220" s="348"/>
      <c r="TFE220" s="348"/>
      <c r="TFF220" s="348"/>
      <c r="TFG220" s="348"/>
      <c r="TFH220" s="348"/>
      <c r="TFI220" s="348"/>
      <c r="TFJ220" s="348"/>
      <c r="TFK220" s="348"/>
      <c r="TFL220" s="348"/>
      <c r="TFM220" s="348"/>
      <c r="TFN220" s="348"/>
      <c r="TFO220" s="348"/>
      <c r="TFP220" s="348"/>
      <c r="TFQ220" s="348"/>
      <c r="TFR220" s="348"/>
      <c r="TFS220" s="348"/>
      <c r="TFT220" s="348"/>
      <c r="TFU220" s="348"/>
      <c r="TFV220" s="348"/>
      <c r="TFW220" s="348"/>
      <c r="TFX220" s="348"/>
      <c r="TFY220" s="348"/>
      <c r="TFZ220" s="348"/>
      <c r="TGA220" s="348"/>
      <c r="TGB220" s="348"/>
      <c r="TGC220" s="348"/>
      <c r="TGD220" s="348"/>
      <c r="TGE220" s="348"/>
      <c r="TGF220" s="348"/>
      <c r="TGG220" s="348"/>
      <c r="TGH220" s="348"/>
      <c r="TGI220" s="348"/>
      <c r="TGJ220" s="348"/>
      <c r="TGK220" s="348"/>
      <c r="TGL220" s="348"/>
      <c r="TGM220" s="348"/>
      <c r="TGN220" s="348"/>
      <c r="TGO220" s="348"/>
      <c r="TGP220" s="348"/>
      <c r="TGQ220" s="348"/>
      <c r="TGR220" s="348"/>
      <c r="TGS220" s="348"/>
      <c r="TGT220" s="348"/>
      <c r="TGU220" s="348"/>
      <c r="TGV220" s="348"/>
      <c r="TGW220" s="348"/>
      <c r="TGX220" s="348"/>
      <c r="TGY220" s="348"/>
      <c r="TGZ220" s="348"/>
      <c r="THA220" s="348"/>
      <c r="THB220" s="348"/>
      <c r="THC220" s="348"/>
      <c r="THD220" s="348"/>
      <c r="THE220" s="348"/>
      <c r="THF220" s="348"/>
      <c r="THG220" s="348"/>
      <c r="THH220" s="348"/>
      <c r="THI220" s="348"/>
      <c r="THJ220" s="348"/>
      <c r="THK220" s="348"/>
      <c r="THL220" s="348"/>
      <c r="THM220" s="348"/>
      <c r="THN220" s="348"/>
      <c r="THO220" s="348"/>
      <c r="THP220" s="348"/>
      <c r="THQ220" s="348"/>
      <c r="THR220" s="348"/>
      <c r="THS220" s="348"/>
      <c r="THT220" s="348"/>
      <c r="THU220" s="348"/>
      <c r="THV220" s="348"/>
      <c r="THW220" s="348"/>
      <c r="THX220" s="348"/>
      <c r="THY220" s="348"/>
      <c r="THZ220" s="348"/>
      <c r="TIA220" s="348"/>
      <c r="TIB220" s="348"/>
      <c r="TIC220" s="348"/>
      <c r="TID220" s="348"/>
      <c r="TIE220" s="348"/>
      <c r="TIF220" s="348"/>
      <c r="TIG220" s="348"/>
      <c r="TIH220" s="348"/>
      <c r="TII220" s="348"/>
      <c r="TIJ220" s="348"/>
      <c r="TIK220" s="348"/>
      <c r="TIL220" s="348"/>
      <c r="TIM220" s="348"/>
      <c r="TIN220" s="348"/>
      <c r="TIO220" s="348"/>
      <c r="TIP220" s="348"/>
      <c r="TIQ220" s="348"/>
      <c r="TIR220" s="348"/>
      <c r="TIS220" s="348"/>
      <c r="TIT220" s="348"/>
      <c r="TIU220" s="348"/>
      <c r="TIV220" s="348"/>
      <c r="TIW220" s="348"/>
      <c r="TIX220" s="348"/>
      <c r="TIY220" s="348"/>
      <c r="TIZ220" s="348"/>
      <c r="TJA220" s="348"/>
      <c r="TJB220" s="348"/>
      <c r="TJC220" s="348"/>
      <c r="TJD220" s="348"/>
      <c r="TJE220" s="348"/>
      <c r="TJF220" s="348"/>
      <c r="TJG220" s="348"/>
      <c r="TJH220" s="348"/>
      <c r="TJI220" s="348"/>
      <c r="TJJ220" s="348"/>
      <c r="TJK220" s="348"/>
      <c r="TJL220" s="348"/>
      <c r="TJM220" s="348"/>
      <c r="TJN220" s="348"/>
      <c r="TJO220" s="348"/>
      <c r="TJP220" s="348"/>
      <c r="TJQ220" s="348"/>
      <c r="TJR220" s="348"/>
      <c r="TJS220" s="348"/>
      <c r="TJT220" s="348"/>
      <c r="TJU220" s="348"/>
      <c r="TJV220" s="348"/>
      <c r="TJW220" s="348"/>
      <c r="TJX220" s="348"/>
      <c r="TJY220" s="348"/>
      <c r="TJZ220" s="348"/>
      <c r="TKA220" s="348"/>
      <c r="TKB220" s="348"/>
      <c r="TKC220" s="348"/>
      <c r="TKD220" s="348"/>
      <c r="TKE220" s="348"/>
      <c r="TKF220" s="348"/>
      <c r="TKG220" s="348"/>
      <c r="TKH220" s="348"/>
      <c r="TKI220" s="348"/>
      <c r="TKJ220" s="348"/>
      <c r="TKK220" s="348"/>
      <c r="TKL220" s="348"/>
      <c r="TKM220" s="348"/>
      <c r="TKN220" s="348"/>
      <c r="TKO220" s="348"/>
      <c r="TKP220" s="348"/>
      <c r="TKQ220" s="348"/>
      <c r="TKR220" s="348"/>
      <c r="TKS220" s="348"/>
      <c r="TKT220" s="348"/>
      <c r="TKU220" s="348"/>
      <c r="TKV220" s="348"/>
      <c r="TKW220" s="348"/>
      <c r="TKX220" s="348"/>
      <c r="TKY220" s="348"/>
      <c r="TKZ220" s="348"/>
      <c r="TLA220" s="348"/>
      <c r="TLB220" s="348"/>
      <c r="TLC220" s="348"/>
      <c r="TLD220" s="348"/>
      <c r="TLE220" s="348"/>
      <c r="TLF220" s="348"/>
      <c r="TLG220" s="348"/>
      <c r="TLH220" s="348"/>
      <c r="TLI220" s="348"/>
      <c r="TLJ220" s="348"/>
      <c r="TLK220" s="348"/>
      <c r="TLL220" s="348"/>
      <c r="TLM220" s="348"/>
      <c r="TLN220" s="348"/>
      <c r="TLO220" s="348"/>
      <c r="TLP220" s="348"/>
      <c r="TLQ220" s="348"/>
      <c r="TLR220" s="348"/>
      <c r="TLS220" s="348"/>
      <c r="TLT220" s="348"/>
      <c r="TLU220" s="348"/>
      <c r="TLV220" s="348"/>
      <c r="TLW220" s="348"/>
      <c r="TLX220" s="348"/>
      <c r="TLY220" s="348"/>
      <c r="TLZ220" s="348"/>
      <c r="TMA220" s="348"/>
      <c r="TMB220" s="348"/>
      <c r="TMC220" s="348"/>
      <c r="TMD220" s="348"/>
      <c r="TME220" s="348"/>
      <c r="TMF220" s="348"/>
      <c r="TMG220" s="348"/>
      <c r="TMH220" s="348"/>
      <c r="TMI220" s="348"/>
      <c r="TMJ220" s="348"/>
      <c r="TMK220" s="348"/>
      <c r="TML220" s="348"/>
      <c r="TMM220" s="348"/>
      <c r="TMN220" s="348"/>
      <c r="TMO220" s="348"/>
      <c r="TMP220" s="348"/>
      <c r="TMQ220" s="348"/>
      <c r="TMR220" s="348"/>
      <c r="TMS220" s="348"/>
      <c r="TMT220" s="348"/>
      <c r="TMU220" s="348"/>
      <c r="TMV220" s="348"/>
      <c r="TMW220" s="348"/>
      <c r="TMX220" s="348"/>
      <c r="TMY220" s="348"/>
      <c r="TMZ220" s="348"/>
      <c r="TNA220" s="348"/>
      <c r="TNB220" s="348"/>
      <c r="TNC220" s="348"/>
      <c r="TND220" s="348"/>
      <c r="TNE220" s="348"/>
      <c r="TNF220" s="348"/>
      <c r="TNG220" s="348"/>
      <c r="TNH220" s="348"/>
      <c r="TNI220" s="348"/>
      <c r="TNJ220" s="348"/>
      <c r="TNK220" s="348"/>
      <c r="TNL220" s="348"/>
      <c r="TNM220" s="348"/>
      <c r="TNN220" s="348"/>
      <c r="TNO220" s="348"/>
      <c r="TNP220" s="348"/>
      <c r="TNQ220" s="348"/>
      <c r="TNR220" s="348"/>
      <c r="TNS220" s="348"/>
      <c r="TNT220" s="348"/>
      <c r="TNU220" s="348"/>
      <c r="TNV220" s="348"/>
      <c r="TNW220" s="348"/>
      <c r="TNX220" s="348"/>
      <c r="TNY220" s="348"/>
      <c r="TNZ220" s="348"/>
      <c r="TOA220" s="348"/>
      <c r="TOB220" s="348"/>
      <c r="TOC220" s="348"/>
      <c r="TOD220" s="348"/>
      <c r="TOE220" s="348"/>
      <c r="TOF220" s="348"/>
      <c r="TOG220" s="348"/>
      <c r="TOH220" s="348"/>
      <c r="TOI220" s="348"/>
      <c r="TOJ220" s="348"/>
      <c r="TOK220" s="348"/>
      <c r="TOL220" s="348"/>
      <c r="TOM220" s="348"/>
      <c r="TON220" s="348"/>
      <c r="TOO220" s="348"/>
      <c r="TOP220" s="348"/>
      <c r="TOQ220" s="348"/>
      <c r="TOR220" s="348"/>
      <c r="TOS220" s="348"/>
      <c r="TOT220" s="348"/>
      <c r="TOU220" s="348"/>
      <c r="TOV220" s="348"/>
      <c r="TOW220" s="348"/>
      <c r="TOX220" s="348"/>
      <c r="TOY220" s="348"/>
      <c r="TOZ220" s="348"/>
      <c r="TPA220" s="348"/>
      <c r="TPB220" s="348"/>
      <c r="TPC220" s="348"/>
      <c r="TPD220" s="348"/>
      <c r="TPE220" s="348"/>
      <c r="TPF220" s="348"/>
      <c r="TPG220" s="348"/>
      <c r="TPH220" s="348"/>
      <c r="TPI220" s="348"/>
      <c r="TPJ220" s="348"/>
      <c r="TPK220" s="348"/>
      <c r="TPL220" s="348"/>
      <c r="TPM220" s="348"/>
      <c r="TPN220" s="348"/>
      <c r="TPO220" s="348"/>
      <c r="TPP220" s="348"/>
      <c r="TPQ220" s="348"/>
      <c r="TPR220" s="348"/>
      <c r="TPS220" s="348"/>
      <c r="TPT220" s="348"/>
      <c r="TPU220" s="348"/>
      <c r="TPV220" s="348"/>
      <c r="TPW220" s="348"/>
      <c r="TPX220" s="348"/>
      <c r="TPY220" s="348"/>
      <c r="TPZ220" s="348"/>
      <c r="TQA220" s="348"/>
      <c r="TQB220" s="348"/>
      <c r="TQC220" s="348"/>
      <c r="TQD220" s="348"/>
      <c r="TQE220" s="348"/>
      <c r="TQF220" s="348"/>
      <c r="TQG220" s="348"/>
      <c r="TQH220" s="348"/>
      <c r="TQI220" s="348"/>
      <c r="TQJ220" s="348"/>
      <c r="TQK220" s="348"/>
      <c r="TQL220" s="348"/>
      <c r="TQM220" s="348"/>
      <c r="TQN220" s="348"/>
      <c r="TQO220" s="348"/>
      <c r="TQP220" s="348"/>
      <c r="TQQ220" s="348"/>
      <c r="TQR220" s="348"/>
      <c r="TQS220" s="348"/>
      <c r="TQT220" s="348"/>
      <c r="TQU220" s="348"/>
      <c r="TQV220" s="348"/>
      <c r="TQW220" s="348"/>
      <c r="TQX220" s="348"/>
      <c r="TQY220" s="348"/>
      <c r="TQZ220" s="348"/>
      <c r="TRA220" s="348"/>
      <c r="TRB220" s="348"/>
      <c r="TRC220" s="348"/>
      <c r="TRD220" s="348"/>
      <c r="TRE220" s="348"/>
      <c r="TRF220" s="348"/>
      <c r="TRG220" s="348"/>
      <c r="TRH220" s="348"/>
      <c r="TRI220" s="348"/>
      <c r="TRJ220" s="348"/>
      <c r="TRK220" s="348"/>
      <c r="TRL220" s="348"/>
      <c r="TRM220" s="348"/>
      <c r="TRN220" s="348"/>
      <c r="TRO220" s="348"/>
      <c r="TRP220" s="348"/>
      <c r="TRQ220" s="348"/>
      <c r="TRR220" s="348"/>
      <c r="TRS220" s="348"/>
      <c r="TRT220" s="348"/>
      <c r="TRU220" s="348"/>
      <c r="TRV220" s="348"/>
      <c r="TRW220" s="348"/>
      <c r="TRX220" s="348"/>
      <c r="TRY220" s="348"/>
      <c r="TRZ220" s="348"/>
      <c r="TSA220" s="348"/>
      <c r="TSB220" s="348"/>
      <c r="TSC220" s="348"/>
      <c r="TSD220" s="348"/>
      <c r="TSE220" s="348"/>
      <c r="TSF220" s="348"/>
      <c r="TSG220" s="348"/>
      <c r="TSH220" s="348"/>
      <c r="TSI220" s="348"/>
      <c r="TSJ220" s="348"/>
      <c r="TSK220" s="348"/>
      <c r="TSL220" s="348"/>
      <c r="TSM220" s="348"/>
      <c r="TSN220" s="348"/>
      <c r="TSO220" s="348"/>
      <c r="TSP220" s="348"/>
      <c r="TSQ220" s="348"/>
      <c r="TSR220" s="348"/>
      <c r="TSS220" s="348"/>
      <c r="TST220" s="348"/>
      <c r="TSU220" s="348"/>
      <c r="TSV220" s="348"/>
      <c r="TSW220" s="348"/>
      <c r="TSX220" s="348"/>
      <c r="TSY220" s="348"/>
      <c r="TSZ220" s="348"/>
      <c r="TTA220" s="348"/>
      <c r="TTB220" s="348"/>
      <c r="TTC220" s="348"/>
      <c r="TTD220" s="348"/>
      <c r="TTE220" s="348"/>
      <c r="TTF220" s="348"/>
      <c r="TTG220" s="348"/>
      <c r="TTH220" s="348"/>
      <c r="TTI220" s="348"/>
      <c r="TTJ220" s="348"/>
      <c r="TTK220" s="348"/>
      <c r="TTL220" s="348"/>
      <c r="TTM220" s="348"/>
      <c r="TTN220" s="348"/>
      <c r="TTO220" s="348"/>
      <c r="TTP220" s="348"/>
      <c r="TTQ220" s="348"/>
      <c r="TTR220" s="348"/>
      <c r="TTS220" s="348"/>
      <c r="TTT220" s="348"/>
      <c r="TTU220" s="348"/>
      <c r="TTV220" s="348"/>
      <c r="TTW220" s="348"/>
      <c r="TTX220" s="348"/>
      <c r="TTY220" s="348"/>
      <c r="TTZ220" s="348"/>
      <c r="TUA220" s="348"/>
      <c r="TUB220" s="348"/>
      <c r="TUC220" s="348"/>
      <c r="TUD220" s="348"/>
      <c r="TUE220" s="348"/>
      <c r="TUF220" s="348"/>
      <c r="TUG220" s="348"/>
      <c r="TUH220" s="348"/>
      <c r="TUI220" s="348"/>
      <c r="TUJ220" s="348"/>
      <c r="TUK220" s="348"/>
      <c r="TUL220" s="348"/>
      <c r="TUM220" s="348"/>
      <c r="TUN220" s="348"/>
      <c r="TUO220" s="348"/>
      <c r="TUP220" s="348"/>
      <c r="TUQ220" s="348"/>
      <c r="TUR220" s="348"/>
      <c r="TUS220" s="348"/>
      <c r="TUT220" s="348"/>
      <c r="TUU220" s="348"/>
      <c r="TUV220" s="348"/>
      <c r="TUW220" s="348"/>
      <c r="TUX220" s="348"/>
      <c r="TUY220" s="348"/>
      <c r="TUZ220" s="348"/>
      <c r="TVA220" s="348"/>
      <c r="TVB220" s="348"/>
      <c r="TVC220" s="348"/>
      <c r="TVD220" s="348"/>
      <c r="TVE220" s="348"/>
      <c r="TVF220" s="348"/>
      <c r="TVG220" s="348"/>
      <c r="TVH220" s="348"/>
      <c r="TVI220" s="348"/>
      <c r="TVJ220" s="348"/>
      <c r="TVK220" s="348"/>
      <c r="TVL220" s="348"/>
      <c r="TVM220" s="348"/>
      <c r="TVN220" s="348"/>
      <c r="TVO220" s="348"/>
      <c r="TVP220" s="348"/>
      <c r="TVQ220" s="348"/>
      <c r="TVR220" s="348"/>
      <c r="TVS220" s="348"/>
      <c r="TVT220" s="348"/>
      <c r="TVU220" s="348"/>
      <c r="TVV220" s="348"/>
      <c r="TVW220" s="348"/>
      <c r="TVX220" s="348"/>
      <c r="TVY220" s="348"/>
      <c r="TVZ220" s="348"/>
      <c r="TWA220" s="348"/>
      <c r="TWB220" s="348"/>
      <c r="TWC220" s="348"/>
      <c r="TWD220" s="348"/>
      <c r="TWE220" s="348"/>
      <c r="TWF220" s="348"/>
      <c r="TWG220" s="348"/>
      <c r="TWH220" s="348"/>
      <c r="TWI220" s="348"/>
      <c r="TWJ220" s="348"/>
      <c r="TWK220" s="348"/>
      <c r="TWL220" s="348"/>
      <c r="TWM220" s="348"/>
      <c r="TWN220" s="348"/>
      <c r="TWO220" s="348"/>
      <c r="TWP220" s="348"/>
      <c r="TWQ220" s="348"/>
      <c r="TWR220" s="348"/>
      <c r="TWS220" s="348"/>
      <c r="TWT220" s="348"/>
      <c r="TWU220" s="348"/>
      <c r="TWV220" s="348"/>
      <c r="TWW220" s="348"/>
      <c r="TWX220" s="348"/>
      <c r="TWY220" s="348"/>
      <c r="TWZ220" s="348"/>
      <c r="TXA220" s="348"/>
      <c r="TXB220" s="348"/>
      <c r="TXC220" s="348"/>
      <c r="TXD220" s="348"/>
      <c r="TXE220" s="348"/>
      <c r="TXF220" s="348"/>
      <c r="TXG220" s="348"/>
      <c r="TXH220" s="348"/>
      <c r="TXI220" s="348"/>
      <c r="TXJ220" s="348"/>
      <c r="TXK220" s="348"/>
      <c r="TXL220" s="348"/>
      <c r="TXM220" s="348"/>
      <c r="TXN220" s="348"/>
      <c r="TXO220" s="348"/>
      <c r="TXP220" s="348"/>
      <c r="TXQ220" s="348"/>
      <c r="TXR220" s="348"/>
      <c r="TXS220" s="348"/>
      <c r="TXT220" s="348"/>
      <c r="TXU220" s="348"/>
      <c r="TXV220" s="348"/>
      <c r="TXW220" s="348"/>
      <c r="TXX220" s="348"/>
      <c r="TXY220" s="348"/>
      <c r="TXZ220" s="348"/>
      <c r="TYA220" s="348"/>
      <c r="TYB220" s="348"/>
      <c r="TYC220" s="348"/>
      <c r="TYD220" s="348"/>
      <c r="TYE220" s="348"/>
      <c r="TYF220" s="348"/>
      <c r="TYG220" s="348"/>
      <c r="TYH220" s="348"/>
      <c r="TYI220" s="348"/>
      <c r="TYJ220" s="348"/>
      <c r="TYK220" s="348"/>
      <c r="TYL220" s="348"/>
      <c r="TYM220" s="348"/>
      <c r="TYN220" s="348"/>
      <c r="TYO220" s="348"/>
      <c r="TYP220" s="348"/>
      <c r="TYQ220" s="348"/>
      <c r="TYR220" s="348"/>
      <c r="TYS220" s="348"/>
      <c r="TYT220" s="348"/>
      <c r="TYU220" s="348"/>
      <c r="TYV220" s="348"/>
      <c r="TYW220" s="348"/>
      <c r="TYX220" s="348"/>
      <c r="TYY220" s="348"/>
      <c r="TYZ220" s="348"/>
      <c r="TZA220" s="348"/>
      <c r="TZB220" s="348"/>
      <c r="TZC220" s="348"/>
      <c r="TZD220" s="348"/>
      <c r="TZE220" s="348"/>
      <c r="TZF220" s="348"/>
      <c r="TZG220" s="348"/>
      <c r="TZH220" s="348"/>
      <c r="TZI220" s="348"/>
      <c r="TZJ220" s="348"/>
      <c r="TZK220" s="348"/>
      <c r="TZL220" s="348"/>
      <c r="TZM220" s="348"/>
      <c r="TZN220" s="348"/>
      <c r="TZO220" s="348"/>
      <c r="TZP220" s="348"/>
      <c r="TZQ220" s="348"/>
      <c r="TZR220" s="348"/>
      <c r="TZS220" s="348"/>
      <c r="TZT220" s="348"/>
      <c r="TZU220" s="348"/>
      <c r="TZV220" s="348"/>
      <c r="TZW220" s="348"/>
      <c r="TZX220" s="348"/>
      <c r="TZY220" s="348"/>
      <c r="TZZ220" s="348"/>
      <c r="UAA220" s="348"/>
      <c r="UAB220" s="348"/>
      <c r="UAC220" s="348"/>
      <c r="UAD220" s="348"/>
      <c r="UAE220" s="348"/>
      <c r="UAF220" s="348"/>
      <c r="UAG220" s="348"/>
      <c r="UAH220" s="348"/>
      <c r="UAI220" s="348"/>
      <c r="UAJ220" s="348"/>
      <c r="UAK220" s="348"/>
      <c r="UAL220" s="348"/>
      <c r="UAM220" s="348"/>
      <c r="UAN220" s="348"/>
      <c r="UAO220" s="348"/>
      <c r="UAP220" s="348"/>
      <c r="UAQ220" s="348"/>
      <c r="UAR220" s="348"/>
      <c r="UAS220" s="348"/>
      <c r="UAT220" s="348"/>
      <c r="UAU220" s="348"/>
      <c r="UAV220" s="348"/>
      <c r="UAW220" s="348"/>
      <c r="UAX220" s="348"/>
      <c r="UAY220" s="348"/>
      <c r="UAZ220" s="348"/>
      <c r="UBA220" s="348"/>
      <c r="UBB220" s="348"/>
      <c r="UBC220" s="348"/>
      <c r="UBD220" s="348"/>
      <c r="UBE220" s="348"/>
      <c r="UBF220" s="348"/>
      <c r="UBG220" s="348"/>
      <c r="UBH220" s="348"/>
      <c r="UBI220" s="348"/>
      <c r="UBJ220" s="348"/>
      <c r="UBK220" s="348"/>
      <c r="UBL220" s="348"/>
      <c r="UBM220" s="348"/>
      <c r="UBN220" s="348"/>
      <c r="UBO220" s="348"/>
      <c r="UBP220" s="348"/>
      <c r="UBQ220" s="348"/>
      <c r="UBR220" s="348"/>
      <c r="UBS220" s="348"/>
      <c r="UBT220" s="348"/>
      <c r="UBU220" s="348"/>
      <c r="UBV220" s="348"/>
      <c r="UBW220" s="348"/>
      <c r="UBX220" s="348"/>
      <c r="UBY220" s="348"/>
      <c r="UBZ220" s="348"/>
      <c r="UCA220" s="348"/>
      <c r="UCB220" s="348"/>
      <c r="UCC220" s="348"/>
      <c r="UCD220" s="348"/>
      <c r="UCE220" s="348"/>
      <c r="UCF220" s="348"/>
      <c r="UCG220" s="348"/>
      <c r="UCH220" s="348"/>
      <c r="UCI220" s="348"/>
      <c r="UCJ220" s="348"/>
      <c r="UCK220" s="348"/>
      <c r="UCL220" s="348"/>
      <c r="UCM220" s="348"/>
      <c r="UCN220" s="348"/>
      <c r="UCO220" s="348"/>
      <c r="UCP220" s="348"/>
      <c r="UCQ220" s="348"/>
      <c r="UCR220" s="348"/>
      <c r="UCS220" s="348"/>
      <c r="UCT220" s="348"/>
      <c r="UCU220" s="348"/>
      <c r="UCV220" s="348"/>
      <c r="UCW220" s="348"/>
      <c r="UCX220" s="348"/>
      <c r="UCY220" s="348"/>
      <c r="UCZ220" s="348"/>
      <c r="UDA220" s="348"/>
      <c r="UDB220" s="348"/>
      <c r="UDC220" s="348"/>
      <c r="UDD220" s="348"/>
      <c r="UDE220" s="348"/>
      <c r="UDF220" s="348"/>
      <c r="UDG220" s="348"/>
      <c r="UDH220" s="348"/>
      <c r="UDI220" s="348"/>
      <c r="UDJ220" s="348"/>
      <c r="UDK220" s="348"/>
      <c r="UDL220" s="348"/>
      <c r="UDM220" s="348"/>
      <c r="UDN220" s="348"/>
      <c r="UDO220" s="348"/>
      <c r="UDP220" s="348"/>
      <c r="UDQ220" s="348"/>
      <c r="UDR220" s="348"/>
      <c r="UDS220" s="348"/>
      <c r="UDT220" s="348"/>
      <c r="UDU220" s="348"/>
      <c r="UDV220" s="348"/>
      <c r="UDW220" s="348"/>
      <c r="UDX220" s="348"/>
      <c r="UDY220" s="348"/>
      <c r="UDZ220" s="348"/>
      <c r="UEA220" s="348"/>
      <c r="UEB220" s="348"/>
      <c r="UEC220" s="348"/>
      <c r="UED220" s="348"/>
      <c r="UEE220" s="348"/>
      <c r="UEF220" s="348"/>
      <c r="UEG220" s="348"/>
      <c r="UEH220" s="348"/>
      <c r="UEI220" s="348"/>
      <c r="UEJ220" s="348"/>
      <c r="UEK220" s="348"/>
      <c r="UEL220" s="348"/>
      <c r="UEM220" s="348"/>
      <c r="UEN220" s="348"/>
      <c r="UEO220" s="348"/>
      <c r="UEP220" s="348"/>
      <c r="UEQ220" s="348"/>
      <c r="UER220" s="348"/>
      <c r="UES220" s="348"/>
      <c r="UET220" s="348"/>
      <c r="UEU220" s="348"/>
      <c r="UEV220" s="348"/>
      <c r="UEW220" s="348"/>
      <c r="UEX220" s="348"/>
      <c r="UEY220" s="348"/>
      <c r="UEZ220" s="348"/>
      <c r="UFA220" s="348"/>
      <c r="UFB220" s="348"/>
      <c r="UFC220" s="348"/>
      <c r="UFD220" s="348"/>
      <c r="UFE220" s="348"/>
      <c r="UFF220" s="348"/>
      <c r="UFG220" s="348"/>
      <c r="UFH220" s="348"/>
      <c r="UFI220" s="348"/>
      <c r="UFJ220" s="348"/>
      <c r="UFK220" s="348"/>
      <c r="UFL220" s="348"/>
      <c r="UFM220" s="348"/>
      <c r="UFN220" s="348"/>
      <c r="UFO220" s="348"/>
      <c r="UFP220" s="348"/>
      <c r="UFQ220" s="348"/>
      <c r="UFR220" s="348"/>
      <c r="UFS220" s="348"/>
      <c r="UFT220" s="348"/>
      <c r="UFU220" s="348"/>
      <c r="UFV220" s="348"/>
      <c r="UFW220" s="348"/>
      <c r="UFX220" s="348"/>
      <c r="UFY220" s="348"/>
      <c r="UFZ220" s="348"/>
      <c r="UGA220" s="348"/>
      <c r="UGB220" s="348"/>
      <c r="UGC220" s="348"/>
      <c r="UGD220" s="348"/>
      <c r="UGE220" s="348"/>
      <c r="UGF220" s="348"/>
      <c r="UGG220" s="348"/>
      <c r="UGH220" s="348"/>
      <c r="UGI220" s="348"/>
      <c r="UGJ220" s="348"/>
      <c r="UGK220" s="348"/>
      <c r="UGL220" s="348"/>
      <c r="UGM220" s="348"/>
      <c r="UGN220" s="348"/>
      <c r="UGO220" s="348"/>
      <c r="UGP220" s="348"/>
      <c r="UGQ220" s="348"/>
      <c r="UGR220" s="348"/>
      <c r="UGS220" s="348"/>
      <c r="UGT220" s="348"/>
      <c r="UGU220" s="348"/>
      <c r="UGV220" s="348"/>
      <c r="UGW220" s="348"/>
      <c r="UGX220" s="348"/>
      <c r="UGY220" s="348"/>
      <c r="UGZ220" s="348"/>
      <c r="UHA220" s="348"/>
      <c r="UHB220" s="348"/>
      <c r="UHC220" s="348"/>
      <c r="UHD220" s="348"/>
      <c r="UHE220" s="348"/>
      <c r="UHF220" s="348"/>
      <c r="UHG220" s="348"/>
      <c r="UHH220" s="348"/>
      <c r="UHI220" s="348"/>
      <c r="UHJ220" s="348"/>
      <c r="UHK220" s="348"/>
      <c r="UHL220" s="348"/>
      <c r="UHM220" s="348"/>
      <c r="UHN220" s="348"/>
      <c r="UHO220" s="348"/>
      <c r="UHP220" s="348"/>
      <c r="UHQ220" s="348"/>
      <c r="UHR220" s="348"/>
      <c r="UHS220" s="348"/>
      <c r="UHT220" s="348"/>
      <c r="UHU220" s="348"/>
      <c r="UHV220" s="348"/>
      <c r="UHW220" s="348"/>
      <c r="UHX220" s="348"/>
      <c r="UHY220" s="348"/>
      <c r="UHZ220" s="348"/>
      <c r="UIA220" s="348"/>
      <c r="UIB220" s="348"/>
      <c r="UIC220" s="348"/>
      <c r="UID220" s="348"/>
      <c r="UIE220" s="348"/>
      <c r="UIF220" s="348"/>
      <c r="UIG220" s="348"/>
      <c r="UIH220" s="348"/>
      <c r="UII220" s="348"/>
      <c r="UIJ220" s="348"/>
      <c r="UIK220" s="348"/>
      <c r="UIL220" s="348"/>
      <c r="UIM220" s="348"/>
      <c r="UIN220" s="348"/>
      <c r="UIO220" s="348"/>
      <c r="UIP220" s="348"/>
      <c r="UIQ220" s="348"/>
      <c r="UIR220" s="348"/>
      <c r="UIS220" s="348"/>
      <c r="UIT220" s="348"/>
      <c r="UIU220" s="348"/>
      <c r="UIV220" s="348"/>
      <c r="UIW220" s="348"/>
      <c r="UIX220" s="348"/>
      <c r="UIY220" s="348"/>
      <c r="UIZ220" s="348"/>
      <c r="UJA220" s="348"/>
      <c r="UJB220" s="348"/>
      <c r="UJC220" s="348"/>
      <c r="UJD220" s="348"/>
      <c r="UJE220" s="348"/>
      <c r="UJF220" s="348"/>
      <c r="UJG220" s="348"/>
      <c r="UJH220" s="348"/>
      <c r="UJI220" s="348"/>
      <c r="UJJ220" s="348"/>
      <c r="UJK220" s="348"/>
      <c r="UJL220" s="348"/>
      <c r="UJM220" s="348"/>
      <c r="UJN220" s="348"/>
      <c r="UJO220" s="348"/>
      <c r="UJP220" s="348"/>
      <c r="UJQ220" s="348"/>
      <c r="UJR220" s="348"/>
      <c r="UJS220" s="348"/>
      <c r="UJT220" s="348"/>
      <c r="UJU220" s="348"/>
      <c r="UJV220" s="348"/>
      <c r="UJW220" s="348"/>
      <c r="UJX220" s="348"/>
      <c r="UJY220" s="348"/>
      <c r="UJZ220" s="348"/>
      <c r="UKA220" s="348"/>
      <c r="UKB220" s="348"/>
      <c r="UKC220" s="348"/>
      <c r="UKD220" s="348"/>
      <c r="UKE220" s="348"/>
      <c r="UKF220" s="348"/>
      <c r="UKG220" s="348"/>
      <c r="UKH220" s="348"/>
      <c r="UKI220" s="348"/>
      <c r="UKJ220" s="348"/>
      <c r="UKK220" s="348"/>
      <c r="UKL220" s="348"/>
      <c r="UKM220" s="348"/>
      <c r="UKN220" s="348"/>
      <c r="UKO220" s="348"/>
      <c r="UKP220" s="348"/>
      <c r="UKQ220" s="348"/>
      <c r="UKR220" s="348"/>
      <c r="UKS220" s="348"/>
      <c r="UKT220" s="348"/>
      <c r="UKU220" s="348"/>
      <c r="UKV220" s="348"/>
      <c r="UKW220" s="348"/>
      <c r="UKX220" s="348"/>
      <c r="UKY220" s="348"/>
      <c r="UKZ220" s="348"/>
      <c r="ULA220" s="348"/>
      <c r="ULB220" s="348"/>
      <c r="ULC220" s="348"/>
      <c r="ULD220" s="348"/>
      <c r="ULE220" s="348"/>
      <c r="ULF220" s="348"/>
      <c r="ULG220" s="348"/>
      <c r="ULH220" s="348"/>
      <c r="ULI220" s="348"/>
      <c r="ULJ220" s="348"/>
      <c r="ULK220" s="348"/>
      <c r="ULL220" s="348"/>
      <c r="ULM220" s="348"/>
      <c r="ULN220" s="348"/>
      <c r="ULO220" s="348"/>
      <c r="ULP220" s="348"/>
      <c r="ULQ220" s="348"/>
      <c r="ULR220" s="348"/>
      <c r="ULS220" s="348"/>
      <c r="ULT220" s="348"/>
      <c r="ULU220" s="348"/>
      <c r="ULV220" s="348"/>
      <c r="ULW220" s="348"/>
      <c r="ULX220" s="348"/>
      <c r="ULY220" s="348"/>
      <c r="ULZ220" s="348"/>
      <c r="UMA220" s="348"/>
      <c r="UMB220" s="348"/>
      <c r="UMC220" s="348"/>
      <c r="UMD220" s="348"/>
      <c r="UME220" s="348"/>
      <c r="UMF220" s="348"/>
      <c r="UMG220" s="348"/>
      <c r="UMH220" s="348"/>
      <c r="UMI220" s="348"/>
      <c r="UMJ220" s="348"/>
      <c r="UMK220" s="348"/>
      <c r="UML220" s="348"/>
      <c r="UMM220" s="348"/>
      <c r="UMN220" s="348"/>
      <c r="UMO220" s="348"/>
      <c r="UMP220" s="348"/>
      <c r="UMQ220" s="348"/>
      <c r="UMR220" s="348"/>
      <c r="UMS220" s="348"/>
      <c r="UMT220" s="348"/>
      <c r="UMU220" s="348"/>
      <c r="UMV220" s="348"/>
      <c r="UMW220" s="348"/>
      <c r="UMX220" s="348"/>
      <c r="UMY220" s="348"/>
      <c r="UMZ220" s="348"/>
      <c r="UNA220" s="348"/>
      <c r="UNB220" s="348"/>
      <c r="UNC220" s="348"/>
      <c r="UND220" s="348"/>
      <c r="UNE220" s="348"/>
      <c r="UNF220" s="348"/>
      <c r="UNG220" s="348"/>
      <c r="UNH220" s="348"/>
      <c r="UNI220" s="348"/>
      <c r="UNJ220" s="348"/>
      <c r="UNK220" s="348"/>
      <c r="UNL220" s="348"/>
      <c r="UNM220" s="348"/>
      <c r="UNN220" s="348"/>
      <c r="UNO220" s="348"/>
      <c r="UNP220" s="348"/>
      <c r="UNQ220" s="348"/>
      <c r="UNR220" s="348"/>
      <c r="UNS220" s="348"/>
      <c r="UNT220" s="348"/>
      <c r="UNU220" s="348"/>
      <c r="UNV220" s="348"/>
      <c r="UNW220" s="348"/>
      <c r="UNX220" s="348"/>
      <c r="UNY220" s="348"/>
      <c r="UNZ220" s="348"/>
      <c r="UOA220" s="348"/>
      <c r="UOB220" s="348"/>
      <c r="UOC220" s="348"/>
      <c r="UOD220" s="348"/>
      <c r="UOE220" s="348"/>
      <c r="UOF220" s="348"/>
      <c r="UOG220" s="348"/>
      <c r="UOH220" s="348"/>
      <c r="UOI220" s="348"/>
      <c r="UOJ220" s="348"/>
      <c r="UOK220" s="348"/>
      <c r="UOL220" s="348"/>
      <c r="UOM220" s="348"/>
      <c r="UON220" s="348"/>
      <c r="UOO220" s="348"/>
      <c r="UOP220" s="348"/>
      <c r="UOQ220" s="348"/>
      <c r="UOR220" s="348"/>
      <c r="UOS220" s="348"/>
      <c r="UOT220" s="348"/>
      <c r="UOU220" s="348"/>
      <c r="UOV220" s="348"/>
      <c r="UOW220" s="348"/>
      <c r="UOX220" s="348"/>
      <c r="UOY220" s="348"/>
      <c r="UOZ220" s="348"/>
      <c r="UPA220" s="348"/>
      <c r="UPB220" s="348"/>
      <c r="UPC220" s="348"/>
      <c r="UPD220" s="348"/>
      <c r="UPE220" s="348"/>
      <c r="UPF220" s="348"/>
      <c r="UPG220" s="348"/>
      <c r="UPH220" s="348"/>
      <c r="UPI220" s="348"/>
      <c r="UPJ220" s="348"/>
      <c r="UPK220" s="348"/>
      <c r="UPL220" s="348"/>
      <c r="UPM220" s="348"/>
      <c r="UPN220" s="348"/>
      <c r="UPO220" s="348"/>
      <c r="UPP220" s="348"/>
      <c r="UPQ220" s="348"/>
      <c r="UPR220" s="348"/>
      <c r="UPS220" s="348"/>
      <c r="UPT220" s="348"/>
      <c r="UPU220" s="348"/>
      <c r="UPV220" s="348"/>
      <c r="UPW220" s="348"/>
      <c r="UPX220" s="348"/>
      <c r="UPY220" s="348"/>
      <c r="UPZ220" s="348"/>
      <c r="UQA220" s="348"/>
      <c r="UQB220" s="348"/>
      <c r="UQC220" s="348"/>
      <c r="UQD220" s="348"/>
      <c r="UQE220" s="348"/>
      <c r="UQF220" s="348"/>
      <c r="UQG220" s="348"/>
      <c r="UQH220" s="348"/>
      <c r="UQI220" s="348"/>
      <c r="UQJ220" s="348"/>
      <c r="UQK220" s="348"/>
      <c r="UQL220" s="348"/>
      <c r="UQM220" s="348"/>
      <c r="UQN220" s="348"/>
      <c r="UQO220" s="348"/>
      <c r="UQP220" s="348"/>
      <c r="UQQ220" s="348"/>
      <c r="UQR220" s="348"/>
      <c r="UQS220" s="348"/>
      <c r="UQT220" s="348"/>
      <c r="UQU220" s="348"/>
      <c r="UQV220" s="348"/>
      <c r="UQW220" s="348"/>
      <c r="UQX220" s="348"/>
      <c r="UQY220" s="348"/>
      <c r="UQZ220" s="348"/>
      <c r="URA220" s="348"/>
      <c r="URB220" s="348"/>
      <c r="URC220" s="348"/>
      <c r="URD220" s="348"/>
      <c r="URE220" s="348"/>
      <c r="URF220" s="348"/>
      <c r="URG220" s="348"/>
      <c r="URH220" s="348"/>
      <c r="URI220" s="348"/>
      <c r="URJ220" s="348"/>
      <c r="URK220" s="348"/>
      <c r="URL220" s="348"/>
      <c r="URM220" s="348"/>
      <c r="URN220" s="348"/>
      <c r="URO220" s="348"/>
      <c r="URP220" s="348"/>
      <c r="URQ220" s="348"/>
      <c r="URR220" s="348"/>
      <c r="URS220" s="348"/>
      <c r="URT220" s="348"/>
      <c r="URU220" s="348"/>
      <c r="URV220" s="348"/>
      <c r="URW220" s="348"/>
      <c r="URX220" s="348"/>
      <c r="URY220" s="348"/>
      <c r="URZ220" s="348"/>
      <c r="USA220" s="348"/>
      <c r="USB220" s="348"/>
      <c r="USC220" s="348"/>
      <c r="USD220" s="348"/>
      <c r="USE220" s="348"/>
      <c r="USF220" s="348"/>
      <c r="USG220" s="348"/>
      <c r="USH220" s="348"/>
      <c r="USI220" s="348"/>
      <c r="USJ220" s="348"/>
      <c r="USK220" s="348"/>
      <c r="USL220" s="348"/>
      <c r="USM220" s="348"/>
      <c r="USN220" s="348"/>
      <c r="USO220" s="348"/>
      <c r="USP220" s="348"/>
      <c r="USQ220" s="348"/>
      <c r="USR220" s="348"/>
      <c r="USS220" s="348"/>
      <c r="UST220" s="348"/>
      <c r="USU220" s="348"/>
      <c r="USV220" s="348"/>
      <c r="USW220" s="348"/>
      <c r="USX220" s="348"/>
      <c r="USY220" s="348"/>
      <c r="USZ220" s="348"/>
      <c r="UTA220" s="348"/>
      <c r="UTB220" s="348"/>
      <c r="UTC220" s="348"/>
      <c r="UTD220" s="348"/>
      <c r="UTE220" s="348"/>
      <c r="UTF220" s="348"/>
      <c r="UTG220" s="348"/>
      <c r="UTH220" s="348"/>
      <c r="UTI220" s="348"/>
      <c r="UTJ220" s="348"/>
      <c r="UTK220" s="348"/>
      <c r="UTL220" s="348"/>
      <c r="UTM220" s="348"/>
      <c r="UTN220" s="348"/>
      <c r="UTO220" s="348"/>
      <c r="UTP220" s="348"/>
      <c r="UTQ220" s="348"/>
      <c r="UTR220" s="348"/>
      <c r="UTS220" s="348"/>
      <c r="UTT220" s="348"/>
      <c r="UTU220" s="348"/>
      <c r="UTV220" s="348"/>
      <c r="UTW220" s="348"/>
      <c r="UTX220" s="348"/>
      <c r="UTY220" s="348"/>
      <c r="UTZ220" s="348"/>
      <c r="UUA220" s="348"/>
      <c r="UUB220" s="348"/>
      <c r="UUC220" s="348"/>
      <c r="UUD220" s="348"/>
      <c r="UUE220" s="348"/>
      <c r="UUF220" s="348"/>
      <c r="UUG220" s="348"/>
      <c r="UUH220" s="348"/>
      <c r="UUI220" s="348"/>
      <c r="UUJ220" s="348"/>
      <c r="UUK220" s="348"/>
      <c r="UUL220" s="348"/>
      <c r="UUM220" s="348"/>
      <c r="UUN220" s="348"/>
      <c r="UUO220" s="348"/>
      <c r="UUP220" s="348"/>
      <c r="UUQ220" s="348"/>
      <c r="UUR220" s="348"/>
      <c r="UUS220" s="348"/>
      <c r="UUT220" s="348"/>
      <c r="UUU220" s="348"/>
      <c r="UUV220" s="348"/>
      <c r="UUW220" s="348"/>
      <c r="UUX220" s="348"/>
      <c r="UUY220" s="348"/>
      <c r="UUZ220" s="348"/>
      <c r="UVA220" s="348"/>
      <c r="UVB220" s="348"/>
      <c r="UVC220" s="348"/>
      <c r="UVD220" s="348"/>
      <c r="UVE220" s="348"/>
      <c r="UVF220" s="348"/>
      <c r="UVG220" s="348"/>
      <c r="UVH220" s="348"/>
      <c r="UVI220" s="348"/>
      <c r="UVJ220" s="348"/>
      <c r="UVK220" s="348"/>
      <c r="UVL220" s="348"/>
      <c r="UVM220" s="348"/>
      <c r="UVN220" s="348"/>
      <c r="UVO220" s="348"/>
      <c r="UVP220" s="348"/>
      <c r="UVQ220" s="348"/>
      <c r="UVR220" s="348"/>
      <c r="UVS220" s="348"/>
      <c r="UVT220" s="348"/>
      <c r="UVU220" s="348"/>
      <c r="UVV220" s="348"/>
      <c r="UVW220" s="348"/>
      <c r="UVX220" s="348"/>
      <c r="UVY220" s="348"/>
      <c r="UVZ220" s="348"/>
      <c r="UWA220" s="348"/>
      <c r="UWB220" s="348"/>
      <c r="UWC220" s="348"/>
      <c r="UWD220" s="348"/>
      <c r="UWE220" s="348"/>
      <c r="UWF220" s="348"/>
      <c r="UWG220" s="348"/>
      <c r="UWH220" s="348"/>
      <c r="UWI220" s="348"/>
      <c r="UWJ220" s="348"/>
      <c r="UWK220" s="348"/>
      <c r="UWL220" s="348"/>
      <c r="UWM220" s="348"/>
      <c r="UWN220" s="348"/>
      <c r="UWO220" s="348"/>
      <c r="UWP220" s="348"/>
      <c r="UWQ220" s="348"/>
      <c r="UWR220" s="348"/>
      <c r="UWS220" s="348"/>
      <c r="UWT220" s="348"/>
      <c r="UWU220" s="348"/>
      <c r="UWV220" s="348"/>
      <c r="UWW220" s="348"/>
      <c r="UWX220" s="348"/>
      <c r="UWY220" s="348"/>
      <c r="UWZ220" s="348"/>
      <c r="UXA220" s="348"/>
      <c r="UXB220" s="348"/>
      <c r="UXC220" s="348"/>
      <c r="UXD220" s="348"/>
      <c r="UXE220" s="348"/>
      <c r="UXF220" s="348"/>
      <c r="UXG220" s="348"/>
      <c r="UXH220" s="348"/>
      <c r="UXI220" s="348"/>
      <c r="UXJ220" s="348"/>
      <c r="UXK220" s="348"/>
      <c r="UXL220" s="348"/>
      <c r="UXM220" s="348"/>
      <c r="UXN220" s="348"/>
      <c r="UXO220" s="348"/>
      <c r="UXP220" s="348"/>
      <c r="UXQ220" s="348"/>
      <c r="UXR220" s="348"/>
      <c r="UXS220" s="348"/>
      <c r="UXT220" s="348"/>
      <c r="UXU220" s="348"/>
      <c r="UXV220" s="348"/>
      <c r="UXW220" s="348"/>
      <c r="UXX220" s="348"/>
      <c r="UXY220" s="348"/>
      <c r="UXZ220" s="348"/>
      <c r="UYA220" s="348"/>
      <c r="UYB220" s="348"/>
      <c r="UYC220" s="348"/>
      <c r="UYD220" s="348"/>
      <c r="UYE220" s="348"/>
      <c r="UYF220" s="348"/>
      <c r="UYG220" s="348"/>
      <c r="UYH220" s="348"/>
      <c r="UYI220" s="348"/>
      <c r="UYJ220" s="348"/>
      <c r="UYK220" s="348"/>
      <c r="UYL220" s="348"/>
      <c r="UYM220" s="348"/>
      <c r="UYN220" s="348"/>
      <c r="UYO220" s="348"/>
      <c r="UYP220" s="348"/>
      <c r="UYQ220" s="348"/>
      <c r="UYR220" s="348"/>
      <c r="UYS220" s="348"/>
      <c r="UYT220" s="348"/>
      <c r="UYU220" s="348"/>
      <c r="UYV220" s="348"/>
      <c r="UYW220" s="348"/>
      <c r="UYX220" s="348"/>
      <c r="UYY220" s="348"/>
      <c r="UYZ220" s="348"/>
      <c r="UZA220" s="348"/>
      <c r="UZB220" s="348"/>
      <c r="UZC220" s="348"/>
      <c r="UZD220" s="348"/>
      <c r="UZE220" s="348"/>
      <c r="UZF220" s="348"/>
      <c r="UZG220" s="348"/>
      <c r="UZH220" s="348"/>
      <c r="UZI220" s="348"/>
      <c r="UZJ220" s="348"/>
      <c r="UZK220" s="348"/>
      <c r="UZL220" s="348"/>
      <c r="UZM220" s="348"/>
      <c r="UZN220" s="348"/>
      <c r="UZO220" s="348"/>
      <c r="UZP220" s="348"/>
      <c r="UZQ220" s="348"/>
      <c r="UZR220" s="348"/>
      <c r="UZS220" s="348"/>
      <c r="UZT220" s="348"/>
      <c r="UZU220" s="348"/>
      <c r="UZV220" s="348"/>
      <c r="UZW220" s="348"/>
      <c r="UZX220" s="348"/>
      <c r="UZY220" s="348"/>
      <c r="UZZ220" s="348"/>
      <c r="VAA220" s="348"/>
      <c r="VAB220" s="348"/>
      <c r="VAC220" s="348"/>
      <c r="VAD220" s="348"/>
      <c r="VAE220" s="348"/>
      <c r="VAF220" s="348"/>
      <c r="VAG220" s="348"/>
      <c r="VAH220" s="348"/>
      <c r="VAI220" s="348"/>
      <c r="VAJ220" s="348"/>
      <c r="VAK220" s="348"/>
      <c r="VAL220" s="348"/>
      <c r="VAM220" s="348"/>
      <c r="VAN220" s="348"/>
      <c r="VAO220" s="348"/>
      <c r="VAP220" s="348"/>
      <c r="VAQ220" s="348"/>
      <c r="VAR220" s="348"/>
      <c r="VAS220" s="348"/>
      <c r="VAT220" s="348"/>
      <c r="VAU220" s="348"/>
      <c r="VAV220" s="348"/>
      <c r="VAW220" s="348"/>
      <c r="VAX220" s="348"/>
      <c r="VAY220" s="348"/>
      <c r="VAZ220" s="348"/>
      <c r="VBA220" s="348"/>
      <c r="VBB220" s="348"/>
      <c r="VBC220" s="348"/>
      <c r="VBD220" s="348"/>
      <c r="VBE220" s="348"/>
      <c r="VBF220" s="348"/>
      <c r="VBG220" s="348"/>
      <c r="VBH220" s="348"/>
      <c r="VBI220" s="348"/>
      <c r="VBJ220" s="348"/>
      <c r="VBK220" s="348"/>
      <c r="VBL220" s="348"/>
      <c r="VBM220" s="348"/>
      <c r="VBN220" s="348"/>
      <c r="VBO220" s="348"/>
      <c r="VBP220" s="348"/>
      <c r="VBQ220" s="348"/>
      <c r="VBR220" s="348"/>
      <c r="VBS220" s="348"/>
      <c r="VBT220" s="348"/>
      <c r="VBU220" s="348"/>
      <c r="VBV220" s="348"/>
      <c r="VBW220" s="348"/>
      <c r="VBX220" s="348"/>
      <c r="VBY220" s="348"/>
      <c r="VBZ220" s="348"/>
      <c r="VCA220" s="348"/>
      <c r="VCB220" s="348"/>
      <c r="VCC220" s="348"/>
      <c r="VCD220" s="348"/>
      <c r="VCE220" s="348"/>
      <c r="VCF220" s="348"/>
      <c r="VCG220" s="348"/>
      <c r="VCH220" s="348"/>
      <c r="VCI220" s="348"/>
      <c r="VCJ220" s="348"/>
      <c r="VCK220" s="348"/>
      <c r="VCL220" s="348"/>
      <c r="VCM220" s="348"/>
      <c r="VCN220" s="348"/>
      <c r="VCO220" s="348"/>
      <c r="VCP220" s="348"/>
      <c r="VCQ220" s="348"/>
      <c r="VCR220" s="348"/>
      <c r="VCS220" s="348"/>
      <c r="VCT220" s="348"/>
      <c r="VCU220" s="348"/>
      <c r="VCV220" s="348"/>
      <c r="VCW220" s="348"/>
      <c r="VCX220" s="348"/>
      <c r="VCY220" s="348"/>
      <c r="VCZ220" s="348"/>
      <c r="VDA220" s="348"/>
      <c r="VDB220" s="348"/>
      <c r="VDC220" s="348"/>
      <c r="VDD220" s="348"/>
      <c r="VDE220" s="348"/>
      <c r="VDF220" s="348"/>
      <c r="VDG220" s="348"/>
      <c r="VDH220" s="348"/>
      <c r="VDI220" s="348"/>
      <c r="VDJ220" s="348"/>
      <c r="VDK220" s="348"/>
      <c r="VDL220" s="348"/>
      <c r="VDM220" s="348"/>
      <c r="VDN220" s="348"/>
      <c r="VDO220" s="348"/>
      <c r="VDP220" s="348"/>
      <c r="VDQ220" s="348"/>
      <c r="VDR220" s="348"/>
      <c r="VDS220" s="348"/>
      <c r="VDT220" s="348"/>
      <c r="VDU220" s="348"/>
      <c r="VDV220" s="348"/>
      <c r="VDW220" s="348"/>
      <c r="VDX220" s="348"/>
      <c r="VDY220" s="348"/>
      <c r="VDZ220" s="348"/>
      <c r="VEA220" s="348"/>
      <c r="VEB220" s="348"/>
      <c r="VEC220" s="348"/>
      <c r="VED220" s="348"/>
      <c r="VEE220" s="348"/>
      <c r="VEF220" s="348"/>
      <c r="VEG220" s="348"/>
      <c r="VEH220" s="348"/>
      <c r="VEI220" s="348"/>
      <c r="VEJ220" s="348"/>
      <c r="VEK220" s="348"/>
      <c r="VEL220" s="348"/>
      <c r="VEM220" s="348"/>
      <c r="VEN220" s="348"/>
      <c r="VEO220" s="348"/>
      <c r="VEP220" s="348"/>
      <c r="VEQ220" s="348"/>
      <c r="VER220" s="348"/>
      <c r="VES220" s="348"/>
      <c r="VET220" s="348"/>
      <c r="VEU220" s="348"/>
      <c r="VEV220" s="348"/>
      <c r="VEW220" s="348"/>
      <c r="VEX220" s="348"/>
      <c r="VEY220" s="348"/>
      <c r="VEZ220" s="348"/>
      <c r="VFA220" s="348"/>
      <c r="VFB220" s="348"/>
      <c r="VFC220" s="348"/>
      <c r="VFD220" s="348"/>
      <c r="VFE220" s="348"/>
      <c r="VFF220" s="348"/>
      <c r="VFG220" s="348"/>
      <c r="VFH220" s="348"/>
      <c r="VFI220" s="348"/>
      <c r="VFJ220" s="348"/>
      <c r="VFK220" s="348"/>
      <c r="VFL220" s="348"/>
      <c r="VFM220" s="348"/>
      <c r="VFN220" s="348"/>
      <c r="VFO220" s="348"/>
      <c r="VFP220" s="348"/>
      <c r="VFQ220" s="348"/>
      <c r="VFR220" s="348"/>
      <c r="VFS220" s="348"/>
      <c r="VFT220" s="348"/>
      <c r="VFU220" s="348"/>
      <c r="VFV220" s="348"/>
      <c r="VFW220" s="348"/>
      <c r="VFX220" s="348"/>
      <c r="VFY220" s="348"/>
      <c r="VFZ220" s="348"/>
      <c r="VGA220" s="348"/>
      <c r="VGB220" s="348"/>
      <c r="VGC220" s="348"/>
      <c r="VGD220" s="348"/>
      <c r="VGE220" s="348"/>
      <c r="VGF220" s="348"/>
      <c r="VGG220" s="348"/>
      <c r="VGH220" s="348"/>
      <c r="VGI220" s="348"/>
      <c r="VGJ220" s="348"/>
      <c r="VGK220" s="348"/>
      <c r="VGL220" s="348"/>
      <c r="VGM220" s="348"/>
      <c r="VGN220" s="348"/>
      <c r="VGO220" s="348"/>
      <c r="VGP220" s="348"/>
      <c r="VGQ220" s="348"/>
      <c r="VGR220" s="348"/>
      <c r="VGS220" s="348"/>
      <c r="VGT220" s="348"/>
      <c r="VGU220" s="348"/>
      <c r="VGV220" s="348"/>
      <c r="VGW220" s="348"/>
      <c r="VGX220" s="348"/>
      <c r="VGY220" s="348"/>
      <c r="VGZ220" s="348"/>
      <c r="VHA220" s="348"/>
      <c r="VHB220" s="348"/>
      <c r="VHC220" s="348"/>
      <c r="VHD220" s="348"/>
      <c r="VHE220" s="348"/>
      <c r="VHF220" s="348"/>
      <c r="VHG220" s="348"/>
      <c r="VHH220" s="348"/>
      <c r="VHI220" s="348"/>
      <c r="VHJ220" s="348"/>
      <c r="VHK220" s="348"/>
      <c r="VHL220" s="348"/>
      <c r="VHM220" s="348"/>
      <c r="VHN220" s="348"/>
      <c r="VHO220" s="348"/>
      <c r="VHP220" s="348"/>
      <c r="VHQ220" s="348"/>
      <c r="VHR220" s="348"/>
      <c r="VHS220" s="348"/>
      <c r="VHT220" s="348"/>
      <c r="VHU220" s="348"/>
      <c r="VHV220" s="348"/>
      <c r="VHW220" s="348"/>
      <c r="VHX220" s="348"/>
      <c r="VHY220" s="348"/>
      <c r="VHZ220" s="348"/>
      <c r="VIA220" s="348"/>
      <c r="VIB220" s="348"/>
      <c r="VIC220" s="348"/>
      <c r="VID220" s="348"/>
      <c r="VIE220" s="348"/>
      <c r="VIF220" s="348"/>
      <c r="VIG220" s="348"/>
      <c r="VIH220" s="348"/>
      <c r="VII220" s="348"/>
      <c r="VIJ220" s="348"/>
      <c r="VIK220" s="348"/>
      <c r="VIL220" s="348"/>
      <c r="VIM220" s="348"/>
      <c r="VIN220" s="348"/>
      <c r="VIO220" s="348"/>
      <c r="VIP220" s="348"/>
      <c r="VIQ220" s="348"/>
      <c r="VIR220" s="348"/>
      <c r="VIS220" s="348"/>
      <c r="VIT220" s="348"/>
      <c r="VIU220" s="348"/>
      <c r="VIV220" s="348"/>
      <c r="VIW220" s="348"/>
      <c r="VIX220" s="348"/>
      <c r="VIY220" s="348"/>
      <c r="VIZ220" s="348"/>
      <c r="VJA220" s="348"/>
      <c r="VJB220" s="348"/>
      <c r="VJC220" s="348"/>
      <c r="VJD220" s="348"/>
      <c r="VJE220" s="348"/>
      <c r="VJF220" s="348"/>
      <c r="VJG220" s="348"/>
      <c r="VJH220" s="348"/>
      <c r="VJI220" s="348"/>
      <c r="VJJ220" s="348"/>
      <c r="VJK220" s="348"/>
      <c r="VJL220" s="348"/>
      <c r="VJM220" s="348"/>
      <c r="VJN220" s="348"/>
      <c r="VJO220" s="348"/>
      <c r="VJP220" s="348"/>
      <c r="VJQ220" s="348"/>
      <c r="VJR220" s="348"/>
      <c r="VJS220" s="348"/>
      <c r="VJT220" s="348"/>
      <c r="VJU220" s="348"/>
      <c r="VJV220" s="348"/>
      <c r="VJW220" s="348"/>
      <c r="VJX220" s="348"/>
      <c r="VJY220" s="348"/>
      <c r="VJZ220" s="348"/>
      <c r="VKA220" s="348"/>
      <c r="VKB220" s="348"/>
      <c r="VKC220" s="348"/>
      <c r="VKD220" s="348"/>
      <c r="VKE220" s="348"/>
      <c r="VKF220" s="348"/>
      <c r="VKG220" s="348"/>
      <c r="VKH220" s="348"/>
      <c r="VKI220" s="348"/>
      <c r="VKJ220" s="348"/>
      <c r="VKK220" s="348"/>
      <c r="VKL220" s="348"/>
      <c r="VKM220" s="348"/>
      <c r="VKN220" s="348"/>
      <c r="VKO220" s="348"/>
      <c r="VKP220" s="348"/>
      <c r="VKQ220" s="348"/>
      <c r="VKR220" s="348"/>
      <c r="VKS220" s="348"/>
      <c r="VKT220" s="348"/>
      <c r="VKU220" s="348"/>
      <c r="VKV220" s="348"/>
      <c r="VKW220" s="348"/>
      <c r="VKX220" s="348"/>
      <c r="VKY220" s="348"/>
      <c r="VKZ220" s="348"/>
      <c r="VLA220" s="348"/>
      <c r="VLB220" s="348"/>
      <c r="VLC220" s="348"/>
      <c r="VLD220" s="348"/>
      <c r="VLE220" s="348"/>
      <c r="VLF220" s="348"/>
      <c r="VLG220" s="348"/>
      <c r="VLH220" s="348"/>
      <c r="VLI220" s="348"/>
      <c r="VLJ220" s="348"/>
      <c r="VLK220" s="348"/>
      <c r="VLL220" s="348"/>
      <c r="VLM220" s="348"/>
      <c r="VLN220" s="348"/>
      <c r="VLO220" s="348"/>
      <c r="VLP220" s="348"/>
      <c r="VLQ220" s="348"/>
      <c r="VLR220" s="348"/>
      <c r="VLS220" s="348"/>
      <c r="VLT220" s="348"/>
      <c r="VLU220" s="348"/>
      <c r="VLV220" s="348"/>
      <c r="VLW220" s="348"/>
      <c r="VLX220" s="348"/>
      <c r="VLY220" s="348"/>
      <c r="VLZ220" s="348"/>
      <c r="VMA220" s="348"/>
      <c r="VMB220" s="348"/>
      <c r="VMC220" s="348"/>
      <c r="VMD220" s="348"/>
      <c r="VME220" s="348"/>
      <c r="VMF220" s="348"/>
      <c r="VMG220" s="348"/>
      <c r="VMH220" s="348"/>
      <c r="VMI220" s="348"/>
      <c r="VMJ220" s="348"/>
      <c r="VMK220" s="348"/>
      <c r="VML220" s="348"/>
      <c r="VMM220" s="348"/>
      <c r="VMN220" s="348"/>
      <c r="VMO220" s="348"/>
      <c r="VMP220" s="348"/>
      <c r="VMQ220" s="348"/>
      <c r="VMR220" s="348"/>
      <c r="VMS220" s="348"/>
      <c r="VMT220" s="348"/>
      <c r="VMU220" s="348"/>
      <c r="VMV220" s="348"/>
      <c r="VMW220" s="348"/>
      <c r="VMX220" s="348"/>
      <c r="VMY220" s="348"/>
      <c r="VMZ220" s="348"/>
      <c r="VNA220" s="348"/>
      <c r="VNB220" s="348"/>
      <c r="VNC220" s="348"/>
      <c r="VND220" s="348"/>
      <c r="VNE220" s="348"/>
      <c r="VNF220" s="348"/>
      <c r="VNG220" s="348"/>
      <c r="VNH220" s="348"/>
      <c r="VNI220" s="348"/>
      <c r="VNJ220" s="348"/>
      <c r="VNK220" s="348"/>
      <c r="VNL220" s="348"/>
      <c r="VNM220" s="348"/>
      <c r="VNN220" s="348"/>
      <c r="VNO220" s="348"/>
      <c r="VNP220" s="348"/>
      <c r="VNQ220" s="348"/>
      <c r="VNR220" s="348"/>
      <c r="VNS220" s="348"/>
      <c r="VNT220" s="348"/>
      <c r="VNU220" s="348"/>
      <c r="VNV220" s="348"/>
      <c r="VNW220" s="348"/>
      <c r="VNX220" s="348"/>
      <c r="VNY220" s="348"/>
      <c r="VNZ220" s="348"/>
      <c r="VOA220" s="348"/>
      <c r="VOB220" s="348"/>
      <c r="VOC220" s="348"/>
      <c r="VOD220" s="348"/>
      <c r="VOE220" s="348"/>
      <c r="VOF220" s="348"/>
      <c r="VOG220" s="348"/>
      <c r="VOH220" s="348"/>
      <c r="VOI220" s="348"/>
      <c r="VOJ220" s="348"/>
      <c r="VOK220" s="348"/>
      <c r="VOL220" s="348"/>
      <c r="VOM220" s="348"/>
      <c r="VON220" s="348"/>
      <c r="VOO220" s="348"/>
      <c r="VOP220" s="348"/>
      <c r="VOQ220" s="348"/>
      <c r="VOR220" s="348"/>
      <c r="VOS220" s="348"/>
      <c r="VOT220" s="348"/>
      <c r="VOU220" s="348"/>
      <c r="VOV220" s="348"/>
      <c r="VOW220" s="348"/>
      <c r="VOX220" s="348"/>
      <c r="VOY220" s="348"/>
      <c r="VOZ220" s="348"/>
      <c r="VPA220" s="348"/>
      <c r="VPB220" s="348"/>
      <c r="VPC220" s="348"/>
      <c r="VPD220" s="348"/>
      <c r="VPE220" s="348"/>
      <c r="VPF220" s="348"/>
      <c r="VPG220" s="348"/>
      <c r="VPH220" s="348"/>
      <c r="VPI220" s="348"/>
      <c r="VPJ220" s="348"/>
      <c r="VPK220" s="348"/>
      <c r="VPL220" s="348"/>
      <c r="VPM220" s="348"/>
      <c r="VPN220" s="348"/>
      <c r="VPO220" s="348"/>
      <c r="VPP220" s="348"/>
      <c r="VPQ220" s="348"/>
      <c r="VPR220" s="348"/>
      <c r="VPS220" s="348"/>
      <c r="VPT220" s="348"/>
      <c r="VPU220" s="348"/>
      <c r="VPV220" s="348"/>
      <c r="VPW220" s="348"/>
      <c r="VPX220" s="348"/>
      <c r="VPY220" s="348"/>
      <c r="VPZ220" s="348"/>
      <c r="VQA220" s="348"/>
      <c r="VQB220" s="348"/>
      <c r="VQC220" s="348"/>
      <c r="VQD220" s="348"/>
      <c r="VQE220" s="348"/>
      <c r="VQF220" s="348"/>
      <c r="VQG220" s="348"/>
      <c r="VQH220" s="348"/>
      <c r="VQI220" s="348"/>
      <c r="VQJ220" s="348"/>
      <c r="VQK220" s="348"/>
      <c r="VQL220" s="348"/>
      <c r="VQM220" s="348"/>
      <c r="VQN220" s="348"/>
      <c r="VQO220" s="348"/>
      <c r="VQP220" s="348"/>
      <c r="VQQ220" s="348"/>
      <c r="VQR220" s="348"/>
      <c r="VQS220" s="348"/>
      <c r="VQT220" s="348"/>
      <c r="VQU220" s="348"/>
      <c r="VQV220" s="348"/>
      <c r="VQW220" s="348"/>
      <c r="VQX220" s="348"/>
      <c r="VQY220" s="348"/>
      <c r="VQZ220" s="348"/>
      <c r="VRA220" s="348"/>
      <c r="VRB220" s="348"/>
      <c r="VRC220" s="348"/>
      <c r="VRD220" s="348"/>
      <c r="VRE220" s="348"/>
      <c r="VRF220" s="348"/>
      <c r="VRG220" s="348"/>
      <c r="VRH220" s="348"/>
      <c r="VRI220" s="348"/>
      <c r="VRJ220" s="348"/>
      <c r="VRK220" s="348"/>
      <c r="VRL220" s="348"/>
      <c r="VRM220" s="348"/>
      <c r="VRN220" s="348"/>
      <c r="VRO220" s="348"/>
      <c r="VRP220" s="348"/>
      <c r="VRQ220" s="348"/>
      <c r="VRR220" s="348"/>
      <c r="VRS220" s="348"/>
      <c r="VRT220" s="348"/>
      <c r="VRU220" s="348"/>
      <c r="VRV220" s="348"/>
      <c r="VRW220" s="348"/>
      <c r="VRX220" s="348"/>
      <c r="VRY220" s="348"/>
      <c r="VRZ220" s="348"/>
      <c r="VSA220" s="348"/>
      <c r="VSB220" s="348"/>
      <c r="VSC220" s="348"/>
      <c r="VSD220" s="348"/>
      <c r="VSE220" s="348"/>
      <c r="VSF220" s="348"/>
      <c r="VSG220" s="348"/>
      <c r="VSH220" s="348"/>
      <c r="VSI220" s="348"/>
      <c r="VSJ220" s="348"/>
      <c r="VSK220" s="348"/>
      <c r="VSL220" s="348"/>
      <c r="VSM220" s="348"/>
      <c r="VSN220" s="348"/>
      <c r="VSO220" s="348"/>
      <c r="VSP220" s="348"/>
      <c r="VSQ220" s="348"/>
      <c r="VSR220" s="348"/>
      <c r="VSS220" s="348"/>
      <c r="VST220" s="348"/>
      <c r="VSU220" s="348"/>
      <c r="VSV220" s="348"/>
      <c r="VSW220" s="348"/>
      <c r="VSX220" s="348"/>
      <c r="VSY220" s="348"/>
      <c r="VSZ220" s="348"/>
      <c r="VTA220" s="348"/>
      <c r="VTB220" s="348"/>
      <c r="VTC220" s="348"/>
      <c r="VTD220" s="348"/>
      <c r="VTE220" s="348"/>
      <c r="VTF220" s="348"/>
      <c r="VTG220" s="348"/>
      <c r="VTH220" s="348"/>
      <c r="VTI220" s="348"/>
      <c r="VTJ220" s="348"/>
      <c r="VTK220" s="348"/>
      <c r="VTL220" s="348"/>
      <c r="VTM220" s="348"/>
      <c r="VTN220" s="348"/>
      <c r="VTO220" s="348"/>
      <c r="VTP220" s="348"/>
      <c r="VTQ220" s="348"/>
      <c r="VTR220" s="348"/>
      <c r="VTS220" s="348"/>
      <c r="VTT220" s="348"/>
      <c r="VTU220" s="348"/>
      <c r="VTV220" s="348"/>
      <c r="VTW220" s="348"/>
      <c r="VTX220" s="348"/>
      <c r="VTY220" s="348"/>
      <c r="VTZ220" s="348"/>
      <c r="VUA220" s="348"/>
      <c r="VUB220" s="348"/>
      <c r="VUC220" s="348"/>
      <c r="VUD220" s="348"/>
      <c r="VUE220" s="348"/>
      <c r="VUF220" s="348"/>
      <c r="VUG220" s="348"/>
      <c r="VUH220" s="348"/>
      <c r="VUI220" s="348"/>
      <c r="VUJ220" s="348"/>
      <c r="VUK220" s="348"/>
      <c r="VUL220" s="348"/>
      <c r="VUM220" s="348"/>
      <c r="VUN220" s="348"/>
      <c r="VUO220" s="348"/>
      <c r="VUP220" s="348"/>
      <c r="VUQ220" s="348"/>
      <c r="VUR220" s="348"/>
      <c r="VUS220" s="348"/>
      <c r="VUT220" s="348"/>
      <c r="VUU220" s="348"/>
      <c r="VUV220" s="348"/>
      <c r="VUW220" s="348"/>
      <c r="VUX220" s="348"/>
      <c r="VUY220" s="348"/>
      <c r="VUZ220" s="348"/>
      <c r="VVA220" s="348"/>
      <c r="VVB220" s="348"/>
      <c r="VVC220" s="348"/>
      <c r="VVD220" s="348"/>
      <c r="VVE220" s="348"/>
      <c r="VVF220" s="348"/>
      <c r="VVG220" s="348"/>
      <c r="VVH220" s="348"/>
      <c r="VVI220" s="348"/>
      <c r="VVJ220" s="348"/>
      <c r="VVK220" s="348"/>
      <c r="VVL220" s="348"/>
      <c r="VVM220" s="348"/>
      <c r="VVN220" s="348"/>
      <c r="VVO220" s="348"/>
      <c r="VVP220" s="348"/>
      <c r="VVQ220" s="348"/>
      <c r="VVR220" s="348"/>
      <c r="VVS220" s="348"/>
      <c r="VVT220" s="348"/>
      <c r="VVU220" s="348"/>
      <c r="VVV220" s="348"/>
      <c r="VVW220" s="348"/>
      <c r="VVX220" s="348"/>
      <c r="VVY220" s="348"/>
      <c r="VVZ220" s="348"/>
      <c r="VWA220" s="348"/>
      <c r="VWB220" s="348"/>
      <c r="VWC220" s="348"/>
      <c r="VWD220" s="348"/>
      <c r="VWE220" s="348"/>
      <c r="VWF220" s="348"/>
      <c r="VWG220" s="348"/>
      <c r="VWH220" s="348"/>
      <c r="VWI220" s="348"/>
      <c r="VWJ220" s="348"/>
      <c r="VWK220" s="348"/>
      <c r="VWL220" s="348"/>
      <c r="VWM220" s="348"/>
      <c r="VWN220" s="348"/>
      <c r="VWO220" s="348"/>
      <c r="VWP220" s="348"/>
      <c r="VWQ220" s="348"/>
      <c r="VWR220" s="348"/>
      <c r="VWS220" s="348"/>
      <c r="VWT220" s="348"/>
      <c r="VWU220" s="348"/>
      <c r="VWV220" s="348"/>
      <c r="VWW220" s="348"/>
      <c r="VWX220" s="348"/>
      <c r="VWY220" s="348"/>
      <c r="VWZ220" s="348"/>
      <c r="VXA220" s="348"/>
      <c r="VXB220" s="348"/>
      <c r="VXC220" s="348"/>
      <c r="VXD220" s="348"/>
      <c r="VXE220" s="348"/>
      <c r="VXF220" s="348"/>
      <c r="VXG220" s="348"/>
      <c r="VXH220" s="348"/>
      <c r="VXI220" s="348"/>
      <c r="VXJ220" s="348"/>
      <c r="VXK220" s="348"/>
      <c r="VXL220" s="348"/>
      <c r="VXM220" s="348"/>
      <c r="VXN220" s="348"/>
      <c r="VXO220" s="348"/>
      <c r="VXP220" s="348"/>
      <c r="VXQ220" s="348"/>
      <c r="VXR220" s="348"/>
      <c r="VXS220" s="348"/>
      <c r="VXT220" s="348"/>
      <c r="VXU220" s="348"/>
      <c r="VXV220" s="348"/>
      <c r="VXW220" s="348"/>
      <c r="VXX220" s="348"/>
      <c r="VXY220" s="348"/>
      <c r="VXZ220" s="348"/>
      <c r="VYA220" s="348"/>
      <c r="VYB220" s="348"/>
      <c r="VYC220" s="348"/>
      <c r="VYD220" s="348"/>
      <c r="VYE220" s="348"/>
      <c r="VYF220" s="348"/>
      <c r="VYG220" s="348"/>
      <c r="VYH220" s="348"/>
      <c r="VYI220" s="348"/>
      <c r="VYJ220" s="348"/>
      <c r="VYK220" s="348"/>
      <c r="VYL220" s="348"/>
      <c r="VYM220" s="348"/>
      <c r="VYN220" s="348"/>
      <c r="VYO220" s="348"/>
      <c r="VYP220" s="348"/>
      <c r="VYQ220" s="348"/>
      <c r="VYR220" s="348"/>
      <c r="VYS220" s="348"/>
      <c r="VYT220" s="348"/>
      <c r="VYU220" s="348"/>
      <c r="VYV220" s="348"/>
      <c r="VYW220" s="348"/>
      <c r="VYX220" s="348"/>
      <c r="VYY220" s="348"/>
      <c r="VYZ220" s="348"/>
      <c r="VZA220" s="348"/>
      <c r="VZB220" s="348"/>
      <c r="VZC220" s="348"/>
      <c r="VZD220" s="348"/>
      <c r="VZE220" s="348"/>
      <c r="VZF220" s="348"/>
      <c r="VZG220" s="348"/>
      <c r="VZH220" s="348"/>
      <c r="VZI220" s="348"/>
      <c r="VZJ220" s="348"/>
      <c r="VZK220" s="348"/>
      <c r="VZL220" s="348"/>
      <c r="VZM220" s="348"/>
      <c r="VZN220" s="348"/>
      <c r="VZO220" s="348"/>
      <c r="VZP220" s="348"/>
      <c r="VZQ220" s="348"/>
      <c r="VZR220" s="348"/>
      <c r="VZS220" s="348"/>
      <c r="VZT220" s="348"/>
      <c r="VZU220" s="348"/>
      <c r="VZV220" s="348"/>
      <c r="VZW220" s="348"/>
      <c r="VZX220" s="348"/>
      <c r="VZY220" s="348"/>
      <c r="VZZ220" s="348"/>
      <c r="WAA220" s="348"/>
      <c r="WAB220" s="348"/>
      <c r="WAC220" s="348"/>
      <c r="WAD220" s="348"/>
      <c r="WAE220" s="348"/>
      <c r="WAF220" s="348"/>
      <c r="WAG220" s="348"/>
      <c r="WAH220" s="348"/>
      <c r="WAI220" s="348"/>
      <c r="WAJ220" s="348"/>
      <c r="WAK220" s="348"/>
      <c r="WAL220" s="348"/>
      <c r="WAM220" s="348"/>
      <c r="WAN220" s="348"/>
      <c r="WAO220" s="348"/>
      <c r="WAP220" s="348"/>
      <c r="WAQ220" s="348"/>
      <c r="WAR220" s="348"/>
      <c r="WAS220" s="348"/>
      <c r="WAT220" s="348"/>
      <c r="WAU220" s="348"/>
      <c r="WAV220" s="348"/>
      <c r="WAW220" s="348"/>
      <c r="WAX220" s="348"/>
      <c r="WAY220" s="348"/>
      <c r="WAZ220" s="348"/>
      <c r="WBA220" s="348"/>
      <c r="WBB220" s="348"/>
      <c r="WBC220" s="348"/>
      <c r="WBD220" s="348"/>
      <c r="WBE220" s="348"/>
      <c r="WBF220" s="348"/>
      <c r="WBG220" s="348"/>
      <c r="WBH220" s="348"/>
      <c r="WBI220" s="348"/>
      <c r="WBJ220" s="348"/>
      <c r="WBK220" s="348"/>
      <c r="WBL220" s="348"/>
      <c r="WBM220" s="348"/>
      <c r="WBN220" s="348"/>
      <c r="WBO220" s="348"/>
      <c r="WBP220" s="348"/>
      <c r="WBQ220" s="348"/>
      <c r="WBR220" s="348"/>
      <c r="WBS220" s="348"/>
      <c r="WBT220" s="348"/>
      <c r="WBU220" s="348"/>
      <c r="WBV220" s="348"/>
      <c r="WBW220" s="348"/>
      <c r="WBX220" s="348"/>
      <c r="WBY220" s="348"/>
      <c r="WBZ220" s="348"/>
      <c r="WCA220" s="348"/>
      <c r="WCB220" s="348"/>
      <c r="WCC220" s="348"/>
      <c r="WCD220" s="348"/>
      <c r="WCE220" s="348"/>
      <c r="WCF220" s="348"/>
      <c r="WCG220" s="348"/>
      <c r="WCH220" s="348"/>
      <c r="WCI220" s="348"/>
      <c r="WCJ220" s="348"/>
      <c r="WCK220" s="348"/>
      <c r="WCL220" s="348"/>
      <c r="WCM220" s="348"/>
      <c r="WCN220" s="348"/>
      <c r="WCO220" s="348"/>
      <c r="WCP220" s="348"/>
      <c r="WCQ220" s="348"/>
      <c r="WCR220" s="348"/>
      <c r="WCS220" s="348"/>
      <c r="WCT220" s="348"/>
      <c r="WCU220" s="348"/>
      <c r="WCV220" s="348"/>
      <c r="WCW220" s="348"/>
      <c r="WCX220" s="348"/>
      <c r="WCY220" s="348"/>
      <c r="WCZ220" s="348"/>
      <c r="WDA220" s="348"/>
      <c r="WDB220" s="348"/>
      <c r="WDC220" s="348"/>
      <c r="WDD220" s="348"/>
      <c r="WDE220" s="348"/>
      <c r="WDF220" s="348"/>
      <c r="WDG220" s="348"/>
      <c r="WDH220" s="348"/>
      <c r="WDI220" s="348"/>
      <c r="WDJ220" s="348"/>
      <c r="WDK220" s="348"/>
      <c r="WDL220" s="348"/>
      <c r="WDM220" s="348"/>
      <c r="WDN220" s="348"/>
      <c r="WDO220" s="348"/>
      <c r="WDP220" s="348"/>
      <c r="WDQ220" s="348"/>
      <c r="WDR220" s="348"/>
      <c r="WDS220" s="348"/>
      <c r="WDT220" s="348"/>
      <c r="WDU220" s="348"/>
      <c r="WDV220" s="348"/>
      <c r="WDW220" s="348"/>
      <c r="WDX220" s="348"/>
      <c r="WDY220" s="348"/>
      <c r="WDZ220" s="348"/>
      <c r="WEA220" s="348"/>
      <c r="WEB220" s="348"/>
      <c r="WEC220" s="348"/>
      <c r="WED220" s="348"/>
      <c r="WEE220" s="348"/>
      <c r="WEF220" s="348"/>
      <c r="WEG220" s="348"/>
      <c r="WEH220" s="348"/>
      <c r="WEI220" s="348"/>
      <c r="WEJ220" s="348"/>
      <c r="WEK220" s="348"/>
      <c r="WEL220" s="348"/>
      <c r="WEM220" s="348"/>
      <c r="WEN220" s="348"/>
      <c r="WEO220" s="348"/>
      <c r="WEP220" s="348"/>
      <c r="WEQ220" s="348"/>
      <c r="WER220" s="348"/>
      <c r="WES220" s="348"/>
      <c r="WET220" s="348"/>
      <c r="WEU220" s="348"/>
      <c r="WEV220" s="348"/>
      <c r="WEW220" s="348"/>
      <c r="WEX220" s="348"/>
      <c r="WEY220" s="348"/>
      <c r="WEZ220" s="348"/>
      <c r="WFA220" s="348"/>
      <c r="WFB220" s="348"/>
      <c r="WFC220" s="348"/>
      <c r="WFD220" s="348"/>
      <c r="WFE220" s="348"/>
      <c r="WFF220" s="348"/>
      <c r="WFG220" s="348"/>
      <c r="WFH220" s="348"/>
      <c r="WFI220" s="348"/>
      <c r="WFJ220" s="348"/>
      <c r="WFK220" s="348"/>
      <c r="WFL220" s="348"/>
      <c r="WFM220" s="348"/>
      <c r="WFN220" s="348"/>
      <c r="WFO220" s="348"/>
      <c r="WFP220" s="348"/>
      <c r="WFQ220" s="348"/>
      <c r="WFR220" s="348"/>
      <c r="WFS220" s="348"/>
      <c r="WFT220" s="348"/>
      <c r="WFU220" s="348"/>
      <c r="WFV220" s="348"/>
      <c r="WFW220" s="348"/>
      <c r="WFX220" s="348"/>
      <c r="WFY220" s="348"/>
      <c r="WFZ220" s="348"/>
      <c r="WGA220" s="348"/>
      <c r="WGB220" s="348"/>
      <c r="WGC220" s="348"/>
      <c r="WGD220" s="348"/>
      <c r="WGE220" s="348"/>
      <c r="WGF220" s="348"/>
      <c r="WGG220" s="348"/>
      <c r="WGH220" s="348"/>
      <c r="WGI220" s="348"/>
      <c r="WGJ220" s="348"/>
      <c r="WGK220" s="348"/>
      <c r="WGL220" s="348"/>
      <c r="WGM220" s="348"/>
      <c r="WGN220" s="348"/>
      <c r="WGO220" s="348"/>
      <c r="WGP220" s="348"/>
      <c r="WGQ220" s="348"/>
      <c r="WGR220" s="348"/>
      <c r="WGS220" s="348"/>
      <c r="WGT220" s="348"/>
      <c r="WGU220" s="348"/>
      <c r="WGV220" s="348"/>
      <c r="WGW220" s="348"/>
      <c r="WGX220" s="348"/>
      <c r="WGY220" s="348"/>
      <c r="WGZ220" s="348"/>
      <c r="WHA220" s="348"/>
      <c r="WHB220" s="348"/>
      <c r="WHC220" s="348"/>
      <c r="WHD220" s="348"/>
      <c r="WHE220" s="348"/>
      <c r="WHF220" s="348"/>
      <c r="WHG220" s="348"/>
      <c r="WHH220" s="348"/>
      <c r="WHI220" s="348"/>
      <c r="WHJ220" s="348"/>
      <c r="WHK220" s="348"/>
      <c r="WHL220" s="348"/>
      <c r="WHM220" s="348"/>
      <c r="WHN220" s="348"/>
      <c r="WHO220" s="348"/>
      <c r="WHP220" s="348"/>
      <c r="WHQ220" s="348"/>
      <c r="WHR220" s="348"/>
      <c r="WHS220" s="348"/>
      <c r="WHT220" s="348"/>
      <c r="WHU220" s="348"/>
      <c r="WHV220" s="348"/>
      <c r="WHW220" s="348"/>
      <c r="WHX220" s="348"/>
      <c r="WHY220" s="348"/>
      <c r="WHZ220" s="348"/>
      <c r="WIA220" s="348"/>
      <c r="WIB220" s="348"/>
      <c r="WIC220" s="348"/>
      <c r="WID220" s="348"/>
      <c r="WIE220" s="348"/>
      <c r="WIF220" s="348"/>
      <c r="WIG220" s="348"/>
      <c r="WIH220" s="348"/>
      <c r="WII220" s="348"/>
      <c r="WIJ220" s="348"/>
      <c r="WIK220" s="348"/>
      <c r="WIL220" s="348"/>
      <c r="WIM220" s="348"/>
      <c r="WIN220" s="348"/>
      <c r="WIO220" s="348"/>
      <c r="WIP220" s="348"/>
      <c r="WIQ220" s="348"/>
      <c r="WIR220" s="348"/>
      <c r="WIS220" s="348"/>
      <c r="WIT220" s="348"/>
      <c r="WIU220" s="348"/>
      <c r="WIV220" s="348"/>
      <c r="WIW220" s="348"/>
      <c r="WIX220" s="348"/>
      <c r="WIY220" s="348"/>
      <c r="WIZ220" s="348"/>
      <c r="WJA220" s="348"/>
      <c r="WJB220" s="348"/>
      <c r="WJC220" s="348"/>
      <c r="WJD220" s="348"/>
      <c r="WJE220" s="348"/>
      <c r="WJF220" s="348"/>
      <c r="WJG220" s="348"/>
      <c r="WJH220" s="348"/>
      <c r="WJI220" s="348"/>
      <c r="WJJ220" s="348"/>
      <c r="WJK220" s="348"/>
      <c r="WJL220" s="348"/>
      <c r="WJM220" s="348"/>
      <c r="WJN220" s="348"/>
      <c r="WJO220" s="348"/>
      <c r="WJP220" s="348"/>
      <c r="WJQ220" s="348"/>
      <c r="WJR220" s="348"/>
      <c r="WJS220" s="348"/>
      <c r="WJT220" s="348"/>
      <c r="WJU220" s="348"/>
      <c r="WJV220" s="348"/>
      <c r="WJW220" s="348"/>
      <c r="WJX220" s="348"/>
      <c r="WJY220" s="348"/>
      <c r="WJZ220" s="348"/>
      <c r="WKA220" s="348"/>
      <c r="WKB220" s="348"/>
      <c r="WKC220" s="348"/>
      <c r="WKD220" s="348"/>
      <c r="WKE220" s="348"/>
      <c r="WKF220" s="348"/>
      <c r="WKG220" s="348"/>
      <c r="WKH220" s="348"/>
      <c r="WKI220" s="348"/>
      <c r="WKJ220" s="348"/>
      <c r="WKK220" s="348"/>
      <c r="WKL220" s="348"/>
      <c r="WKM220" s="348"/>
      <c r="WKN220" s="348"/>
      <c r="WKO220" s="348"/>
      <c r="WKP220" s="348"/>
      <c r="WKQ220" s="348"/>
      <c r="WKR220" s="348"/>
      <c r="WKS220" s="348"/>
      <c r="WKT220" s="348"/>
      <c r="WKU220" s="348"/>
      <c r="WKV220" s="348"/>
      <c r="WKW220" s="348"/>
      <c r="WKX220" s="348"/>
      <c r="WKY220" s="348"/>
      <c r="WKZ220" s="348"/>
      <c r="WLA220" s="348"/>
      <c r="WLB220" s="348"/>
      <c r="WLC220" s="348"/>
      <c r="WLD220" s="348"/>
      <c r="WLE220" s="348"/>
      <c r="WLF220" s="348"/>
      <c r="WLG220" s="348"/>
      <c r="WLH220" s="348"/>
      <c r="WLI220" s="348"/>
      <c r="WLJ220" s="348"/>
      <c r="WLK220" s="348"/>
      <c r="WLL220" s="348"/>
      <c r="WLM220" s="348"/>
      <c r="WLN220" s="348"/>
      <c r="WLO220" s="348"/>
      <c r="WLP220" s="348"/>
      <c r="WLQ220" s="348"/>
      <c r="WLR220" s="348"/>
      <c r="WLS220" s="348"/>
      <c r="WLT220" s="348"/>
      <c r="WLU220" s="348"/>
      <c r="WLV220" s="348"/>
      <c r="WLW220" s="348"/>
      <c r="WLX220" s="348"/>
      <c r="WLY220" s="348"/>
      <c r="WLZ220" s="348"/>
      <c r="WMA220" s="348"/>
      <c r="WMB220" s="348"/>
      <c r="WMC220" s="348"/>
      <c r="WMD220" s="348"/>
      <c r="WME220" s="348"/>
      <c r="WMF220" s="348"/>
      <c r="WMG220" s="348"/>
      <c r="WMH220" s="348"/>
      <c r="WMI220" s="348"/>
      <c r="WMJ220" s="348"/>
      <c r="WMK220" s="348"/>
      <c r="WML220" s="348"/>
      <c r="WMM220" s="348"/>
      <c r="WMN220" s="348"/>
      <c r="WMO220" s="348"/>
      <c r="WMP220" s="348"/>
      <c r="WMQ220" s="348"/>
      <c r="WMR220" s="348"/>
      <c r="WMS220" s="348"/>
      <c r="WMT220" s="348"/>
      <c r="WMU220" s="348"/>
      <c r="WMV220" s="348"/>
      <c r="WMW220" s="348"/>
      <c r="WMX220" s="348"/>
      <c r="WMY220" s="348"/>
      <c r="WMZ220" s="348"/>
      <c r="WNA220" s="348"/>
      <c r="WNB220" s="348"/>
      <c r="WNC220" s="348"/>
      <c r="WND220" s="348"/>
      <c r="WNE220" s="348"/>
      <c r="WNF220" s="348"/>
      <c r="WNG220" s="348"/>
      <c r="WNH220" s="348"/>
      <c r="WNI220" s="348"/>
      <c r="WNJ220" s="348"/>
      <c r="WNK220" s="348"/>
      <c r="WNL220" s="348"/>
      <c r="WNM220" s="348"/>
      <c r="WNN220" s="348"/>
      <c r="WNO220" s="348"/>
      <c r="WNP220" s="348"/>
      <c r="WNQ220" s="348"/>
      <c r="WNR220" s="348"/>
      <c r="WNS220" s="348"/>
      <c r="WNT220" s="348"/>
      <c r="WNU220" s="348"/>
      <c r="WNV220" s="348"/>
      <c r="WNW220" s="348"/>
      <c r="WNX220" s="348"/>
      <c r="WNY220" s="348"/>
      <c r="WNZ220" s="348"/>
      <c r="WOA220" s="348"/>
      <c r="WOB220" s="348"/>
      <c r="WOC220" s="348"/>
      <c r="WOD220" s="348"/>
      <c r="WOE220" s="348"/>
      <c r="WOF220" s="348"/>
      <c r="WOG220" s="348"/>
      <c r="WOH220" s="348"/>
      <c r="WOI220" s="348"/>
      <c r="WOJ220" s="348"/>
      <c r="WOK220" s="348"/>
      <c r="WOL220" s="348"/>
      <c r="WOM220" s="348"/>
      <c r="WON220" s="348"/>
      <c r="WOO220" s="348"/>
      <c r="WOP220" s="348"/>
      <c r="WOQ220" s="348"/>
      <c r="WOR220" s="348"/>
      <c r="WOS220" s="348"/>
      <c r="WOT220" s="348"/>
      <c r="WOU220" s="348"/>
      <c r="WOV220" s="348"/>
      <c r="WOW220" s="348"/>
      <c r="WOX220" s="348"/>
      <c r="WOY220" s="348"/>
      <c r="WOZ220" s="348"/>
      <c r="WPA220" s="348"/>
      <c r="WPB220" s="348"/>
      <c r="WPC220" s="348"/>
      <c r="WPD220" s="348"/>
      <c r="WPE220" s="348"/>
      <c r="WPF220" s="348"/>
      <c r="WPG220" s="348"/>
      <c r="WPH220" s="348"/>
      <c r="WPI220" s="348"/>
      <c r="WPJ220" s="348"/>
      <c r="WPK220" s="348"/>
      <c r="WPL220" s="348"/>
      <c r="WPM220" s="348"/>
      <c r="WPN220" s="348"/>
      <c r="WPO220" s="348"/>
      <c r="WPP220" s="348"/>
      <c r="WPQ220" s="348"/>
      <c r="WPR220" s="348"/>
      <c r="WPS220" s="348"/>
      <c r="WPT220" s="348"/>
      <c r="WPU220" s="348"/>
      <c r="WPV220" s="348"/>
      <c r="WPW220" s="348"/>
      <c r="WPX220" s="348"/>
      <c r="WPY220" s="348"/>
      <c r="WPZ220" s="348"/>
      <c r="WQA220" s="348"/>
      <c r="WQB220" s="348"/>
      <c r="WQC220" s="348"/>
      <c r="WQD220" s="348"/>
      <c r="WQE220" s="348"/>
      <c r="WQF220" s="348"/>
      <c r="WQG220" s="348"/>
      <c r="WQH220" s="348"/>
      <c r="WQI220" s="348"/>
      <c r="WQJ220" s="348"/>
      <c r="WQK220" s="348"/>
      <c r="WQL220" s="348"/>
      <c r="WQM220" s="348"/>
      <c r="WQN220" s="348"/>
      <c r="WQO220" s="348"/>
      <c r="WQP220" s="348"/>
      <c r="WQQ220" s="348"/>
      <c r="WQR220" s="348"/>
      <c r="WQS220" s="348"/>
      <c r="WQT220" s="348"/>
      <c r="WQU220" s="348"/>
      <c r="WQV220" s="348"/>
      <c r="WQW220" s="348"/>
      <c r="WQX220" s="348"/>
      <c r="WQY220" s="348"/>
      <c r="WQZ220" s="348"/>
      <c r="WRA220" s="348"/>
      <c r="WRB220" s="348"/>
      <c r="WRC220" s="348"/>
      <c r="WRD220" s="348"/>
      <c r="WRE220" s="348"/>
      <c r="WRF220" s="348"/>
      <c r="WRG220" s="348"/>
      <c r="WRH220" s="348"/>
      <c r="WRI220" s="348"/>
      <c r="WRJ220" s="348"/>
      <c r="WRK220" s="348"/>
      <c r="WRL220" s="348"/>
      <c r="WRM220" s="348"/>
      <c r="WRN220" s="348"/>
      <c r="WRO220" s="348"/>
      <c r="WRP220" s="348"/>
      <c r="WRQ220" s="348"/>
      <c r="WRR220" s="348"/>
      <c r="WRS220" s="348"/>
      <c r="WRT220" s="348"/>
      <c r="WRU220" s="348"/>
      <c r="WRV220" s="348"/>
      <c r="WRW220" s="348"/>
      <c r="WRX220" s="348"/>
      <c r="WRY220" s="348"/>
      <c r="WRZ220" s="348"/>
      <c r="WSA220" s="348"/>
      <c r="WSB220" s="348"/>
      <c r="WSC220" s="348"/>
      <c r="WSD220" s="348"/>
      <c r="WSE220" s="348"/>
      <c r="WSF220" s="348"/>
      <c r="WSG220" s="348"/>
      <c r="WSH220" s="348"/>
      <c r="WSI220" s="348"/>
      <c r="WSJ220" s="348"/>
      <c r="WSK220" s="348"/>
      <c r="WSL220" s="348"/>
      <c r="WSM220" s="348"/>
      <c r="WSN220" s="348"/>
      <c r="WSO220" s="348"/>
      <c r="WSP220" s="348"/>
      <c r="WSQ220" s="348"/>
      <c r="WSR220" s="348"/>
      <c r="WSS220" s="348"/>
      <c r="WST220" s="348"/>
      <c r="WSU220" s="348"/>
      <c r="WSV220" s="348"/>
      <c r="WSW220" s="348"/>
      <c r="WSX220" s="348"/>
      <c r="WSY220" s="348"/>
      <c r="WSZ220" s="348"/>
      <c r="WTA220" s="348"/>
      <c r="WTB220" s="348"/>
      <c r="WTC220" s="348"/>
      <c r="WTD220" s="348"/>
      <c r="WTE220" s="348"/>
      <c r="WTF220" s="348"/>
      <c r="WTG220" s="348"/>
      <c r="WTH220" s="348"/>
      <c r="WTI220" s="348"/>
      <c r="WTJ220" s="348"/>
      <c r="WTK220" s="348"/>
      <c r="WTL220" s="348"/>
      <c r="WTM220" s="348"/>
      <c r="WTN220" s="348"/>
      <c r="WTO220" s="348"/>
      <c r="WTP220" s="348"/>
      <c r="WTQ220" s="348"/>
      <c r="WTR220" s="348"/>
      <c r="WTS220" s="348"/>
      <c r="WTT220" s="348"/>
      <c r="WTU220" s="348"/>
      <c r="WTV220" s="348"/>
      <c r="WTW220" s="348"/>
      <c r="WTX220" s="348"/>
      <c r="WTY220" s="348"/>
      <c r="WTZ220" s="348"/>
      <c r="WUA220" s="348"/>
      <c r="WUB220" s="348"/>
      <c r="WUC220" s="348"/>
      <c r="WUD220" s="348"/>
      <c r="WUE220" s="348"/>
      <c r="WUF220" s="348"/>
      <c r="WUG220" s="348"/>
      <c r="WUH220" s="348"/>
      <c r="WUI220" s="348"/>
      <c r="WUJ220" s="348"/>
      <c r="WUK220" s="348"/>
      <c r="WUL220" s="348"/>
      <c r="WUM220" s="348"/>
      <c r="WUN220" s="348"/>
      <c r="WUO220" s="348"/>
      <c r="WUP220" s="348"/>
      <c r="WUQ220" s="348"/>
      <c r="WUR220" s="348"/>
      <c r="WUS220" s="348"/>
      <c r="WUT220" s="348"/>
      <c r="WUU220" s="348"/>
      <c r="WUV220" s="348"/>
      <c r="WUW220" s="348"/>
      <c r="WUX220" s="348"/>
      <c r="WUY220" s="348"/>
      <c r="WUZ220" s="348"/>
      <c r="WVA220" s="348"/>
      <c r="WVB220" s="348"/>
      <c r="WVC220" s="348"/>
      <c r="WVD220" s="348"/>
      <c r="WVE220" s="348"/>
      <c r="WVF220" s="348"/>
      <c r="WVG220" s="348"/>
      <c r="WVH220" s="348"/>
      <c r="WVI220" s="348"/>
      <c r="WVJ220" s="348"/>
      <c r="WVK220" s="348"/>
      <c r="WVL220" s="348"/>
      <c r="WVM220" s="348"/>
      <c r="WVN220" s="348"/>
      <c r="WVO220" s="348"/>
      <c r="WVP220" s="348"/>
      <c r="WVQ220" s="348"/>
      <c r="WVR220" s="348"/>
      <c r="WVS220" s="348"/>
      <c r="WVT220" s="348"/>
      <c r="WVU220" s="348"/>
      <c r="WVV220" s="348"/>
      <c r="WVW220" s="348"/>
      <c r="WVX220" s="348"/>
      <c r="WVY220" s="348"/>
      <c r="WVZ220" s="348"/>
      <c r="WWA220" s="348"/>
      <c r="WWB220" s="348"/>
      <c r="WWC220" s="348"/>
      <c r="WWD220" s="348"/>
      <c r="WWE220" s="348"/>
      <c r="WWF220" s="348"/>
      <c r="WWG220" s="348"/>
      <c r="WWH220" s="348"/>
      <c r="WWI220" s="348"/>
      <c r="WWJ220" s="348"/>
      <c r="WWK220" s="348"/>
      <c r="WWL220" s="348"/>
      <c r="WWM220" s="348"/>
      <c r="WWN220" s="348"/>
      <c r="WWO220" s="348"/>
      <c r="WWP220" s="348"/>
      <c r="WWQ220" s="348"/>
      <c r="WWR220" s="348"/>
      <c r="WWS220" s="348"/>
      <c r="WWT220" s="348"/>
      <c r="WWU220" s="348"/>
      <c r="WWV220" s="348"/>
      <c r="WWW220" s="348"/>
      <c r="WWX220" s="348"/>
      <c r="WWY220" s="348"/>
      <c r="WWZ220" s="348"/>
      <c r="WXA220" s="348"/>
      <c r="WXB220" s="348"/>
      <c r="WXC220" s="348"/>
      <c r="WXD220" s="348"/>
      <c r="WXE220" s="348"/>
      <c r="WXF220" s="348"/>
      <c r="WXG220" s="348"/>
      <c r="WXH220" s="348"/>
      <c r="WXI220" s="348"/>
      <c r="WXJ220" s="348"/>
      <c r="WXK220" s="348"/>
      <c r="WXL220" s="348"/>
      <c r="WXM220" s="348"/>
      <c r="WXN220" s="348"/>
      <c r="WXO220" s="348"/>
      <c r="WXP220" s="348"/>
      <c r="WXQ220" s="348"/>
      <c r="WXR220" s="348"/>
      <c r="WXS220" s="348"/>
      <c r="WXT220" s="348"/>
      <c r="WXU220" s="348"/>
      <c r="WXV220" s="348"/>
      <c r="WXW220" s="348"/>
      <c r="WXX220" s="348"/>
      <c r="WXY220" s="348"/>
      <c r="WXZ220" s="348"/>
      <c r="WYA220" s="348"/>
      <c r="WYB220" s="348"/>
      <c r="WYC220" s="348"/>
      <c r="WYD220" s="348"/>
      <c r="WYE220" s="348"/>
      <c r="WYF220" s="348"/>
      <c r="WYG220" s="348"/>
      <c r="WYH220" s="348"/>
      <c r="WYI220" s="348"/>
      <c r="WYJ220" s="348"/>
      <c r="WYK220" s="348"/>
      <c r="WYL220" s="348"/>
      <c r="WYM220" s="348"/>
      <c r="WYN220" s="348"/>
      <c r="WYO220" s="348"/>
      <c r="WYP220" s="348"/>
      <c r="WYQ220" s="348"/>
      <c r="WYR220" s="348"/>
      <c r="WYS220" s="348"/>
      <c r="WYT220" s="348"/>
      <c r="WYU220" s="348"/>
      <c r="WYV220" s="348"/>
      <c r="WYW220" s="348"/>
      <c r="WYX220" s="348"/>
      <c r="WYY220" s="348"/>
      <c r="WYZ220" s="348"/>
      <c r="WZA220" s="348"/>
      <c r="WZB220" s="348"/>
      <c r="WZC220" s="348"/>
      <c r="WZD220" s="348"/>
      <c r="WZE220" s="348"/>
      <c r="WZF220" s="348"/>
      <c r="WZG220" s="348"/>
      <c r="WZH220" s="348"/>
      <c r="WZI220" s="348"/>
      <c r="WZJ220" s="348"/>
      <c r="WZK220" s="348"/>
      <c r="WZL220" s="348"/>
      <c r="WZM220" s="348"/>
      <c r="WZN220" s="348"/>
      <c r="WZO220" s="348"/>
      <c r="WZP220" s="348"/>
      <c r="WZQ220" s="348"/>
      <c r="WZR220" s="348"/>
      <c r="WZS220" s="348"/>
      <c r="WZT220" s="348"/>
      <c r="WZU220" s="348"/>
      <c r="WZV220" s="348"/>
      <c r="WZW220" s="348"/>
      <c r="WZX220" s="348"/>
      <c r="WZY220" s="348"/>
      <c r="WZZ220" s="348"/>
      <c r="XAA220" s="348"/>
      <c r="XAB220" s="348"/>
      <c r="XAC220" s="348"/>
      <c r="XAD220" s="348"/>
      <c r="XAE220" s="348"/>
      <c r="XAF220" s="348"/>
      <c r="XAG220" s="348"/>
      <c r="XAH220" s="348"/>
      <c r="XAI220" s="348"/>
      <c r="XAJ220" s="348"/>
      <c r="XAK220" s="348"/>
      <c r="XAL220" s="348"/>
      <c r="XAM220" s="348"/>
      <c r="XAN220" s="348"/>
      <c r="XAO220" s="348"/>
      <c r="XAP220" s="348"/>
      <c r="XAQ220" s="348"/>
      <c r="XAR220" s="348"/>
      <c r="XAS220" s="348"/>
      <c r="XAT220" s="348"/>
      <c r="XAU220" s="348"/>
      <c r="XAV220" s="348"/>
      <c r="XAW220" s="348"/>
      <c r="XAX220" s="348"/>
      <c r="XAY220" s="348"/>
      <c r="XAZ220" s="348"/>
      <c r="XBA220" s="348"/>
      <c r="XBB220" s="348"/>
      <c r="XBC220" s="348"/>
      <c r="XBD220" s="348"/>
      <c r="XBE220" s="348"/>
      <c r="XBF220" s="348"/>
      <c r="XBG220" s="348"/>
      <c r="XBH220" s="348"/>
      <c r="XBI220" s="348"/>
      <c r="XBJ220" s="348"/>
      <c r="XBK220" s="348"/>
      <c r="XBL220" s="348"/>
      <c r="XBM220" s="348"/>
      <c r="XBN220" s="348"/>
      <c r="XBO220" s="348"/>
      <c r="XBP220" s="348"/>
      <c r="XBQ220" s="348"/>
      <c r="XBR220" s="348"/>
      <c r="XBS220" s="348"/>
      <c r="XBT220" s="348"/>
      <c r="XBU220" s="348"/>
      <c r="XBV220" s="348"/>
      <c r="XBW220" s="348"/>
      <c r="XBX220" s="348"/>
      <c r="XBY220" s="348"/>
      <c r="XBZ220" s="348"/>
      <c r="XCA220" s="348"/>
      <c r="XCB220" s="348"/>
      <c r="XCC220" s="348"/>
      <c r="XCD220" s="348"/>
      <c r="XCE220" s="348"/>
      <c r="XCF220" s="348"/>
      <c r="XCG220" s="348"/>
      <c r="XCH220" s="348"/>
      <c r="XCI220" s="348"/>
      <c r="XCJ220" s="348"/>
      <c r="XCK220" s="348"/>
      <c r="XCL220" s="348"/>
      <c r="XCM220" s="348"/>
      <c r="XCN220" s="348"/>
      <c r="XCO220" s="348"/>
      <c r="XCP220" s="348"/>
      <c r="XCQ220" s="348"/>
      <c r="XCR220" s="348"/>
      <c r="XCS220" s="348"/>
      <c r="XCT220" s="348"/>
      <c r="XCU220" s="348"/>
      <c r="XCV220" s="348"/>
      <c r="XCW220" s="348"/>
      <c r="XCX220" s="348"/>
      <c r="XCY220" s="348"/>
      <c r="XCZ220" s="348"/>
      <c r="XDA220" s="348"/>
      <c r="XDB220" s="348"/>
      <c r="XDC220" s="348"/>
      <c r="XDD220" s="348"/>
      <c r="XDE220" s="348"/>
      <c r="XDF220" s="348"/>
      <c r="XDG220" s="348"/>
      <c r="XDH220" s="348"/>
      <c r="XDI220" s="348"/>
      <c r="XDJ220" s="348"/>
      <c r="XDK220" s="348"/>
      <c r="XDL220" s="348"/>
      <c r="XDM220" s="348"/>
      <c r="XDN220" s="348"/>
      <c r="XDO220" s="348"/>
      <c r="XDP220" s="348"/>
      <c r="XDQ220" s="348"/>
      <c r="XDR220" s="348"/>
      <c r="XDS220" s="348"/>
      <c r="XDT220" s="348"/>
      <c r="XDU220" s="348"/>
      <c r="XDV220" s="348"/>
      <c r="XDW220" s="348"/>
      <c r="XDX220" s="348"/>
      <c r="XDY220" s="348"/>
      <c r="XDZ220" s="348"/>
      <c r="XEA220" s="348"/>
      <c r="XEB220" s="348"/>
      <c r="XEC220" s="348"/>
      <c r="XED220" s="348"/>
      <c r="XEE220" s="348"/>
      <c r="XEF220" s="348"/>
      <c r="XEG220" s="348"/>
      <c r="XEH220" s="348"/>
      <c r="XEI220" s="348"/>
      <c r="XEJ220" s="348"/>
      <c r="XEK220" s="348"/>
      <c r="XEL220" s="348"/>
      <c r="XEM220" s="348"/>
      <c r="XEN220" s="348"/>
      <c r="XEO220" s="348"/>
      <c r="XEP220" s="348"/>
      <c r="XEQ220" s="348"/>
      <c r="XER220" s="348"/>
      <c r="XES220" s="348"/>
      <c r="XET220" s="348"/>
      <c r="XEU220" s="348"/>
      <c r="XEV220" s="348"/>
      <c r="XEW220" s="348"/>
      <c r="XEX220" s="348"/>
      <c r="XEY220" s="348"/>
      <c r="XEZ220" s="348"/>
      <c r="XFA220" s="348"/>
      <c r="XFB220" s="348"/>
      <c r="XFC220" s="348"/>
      <c r="XFD220" s="348"/>
    </row>
    <row r="221" spans="1:16384" ht="15" x14ac:dyDescent="0.2">
      <c r="A221" s="58">
        <v>42351</v>
      </c>
      <c r="B221" s="76">
        <v>100</v>
      </c>
      <c r="C221" s="1">
        <v>156443970</v>
      </c>
      <c r="D221" s="348"/>
      <c r="E221" s="348"/>
      <c r="F221" s="348"/>
      <c r="G221" s="348"/>
      <c r="H221" s="348"/>
      <c r="I221" s="348"/>
      <c r="J221" s="348"/>
      <c r="K221" s="348"/>
      <c r="L221" s="348"/>
      <c r="M221" s="348"/>
      <c r="N221" s="348"/>
      <c r="O221" s="348"/>
      <c r="P221" s="348"/>
      <c r="Q221" s="348"/>
      <c r="R221" s="348"/>
      <c r="S221" s="348"/>
      <c r="T221" s="348"/>
      <c r="U221" s="348"/>
      <c r="V221" s="348"/>
      <c r="W221" s="348"/>
      <c r="X221" s="348"/>
      <c r="Y221" s="348"/>
      <c r="Z221" s="348"/>
      <c r="AA221" s="348"/>
      <c r="AB221" s="348"/>
      <c r="AC221" s="348"/>
      <c r="AD221" s="348"/>
      <c r="AE221" s="348"/>
      <c r="AF221" s="348"/>
      <c r="AG221" s="348"/>
      <c r="AH221" s="348"/>
      <c r="AI221" s="348"/>
      <c r="AJ221" s="348"/>
      <c r="AK221" s="348"/>
      <c r="AL221" s="348"/>
      <c r="AM221" s="348"/>
      <c r="AN221" s="348"/>
      <c r="AO221" s="348"/>
      <c r="AP221" s="348"/>
      <c r="AQ221" s="348"/>
      <c r="AR221" s="348"/>
      <c r="AS221" s="348"/>
      <c r="AT221" s="348"/>
      <c r="AU221" s="348"/>
      <c r="AV221" s="348"/>
      <c r="AW221" s="348"/>
      <c r="AX221" s="348"/>
      <c r="AY221" s="348"/>
      <c r="AZ221" s="348"/>
      <c r="BA221" s="348"/>
      <c r="BB221" s="348"/>
      <c r="BC221" s="348"/>
      <c r="BD221" s="348"/>
      <c r="BE221" s="348"/>
      <c r="BF221" s="348"/>
      <c r="BG221" s="348"/>
      <c r="BH221" s="348"/>
      <c r="BI221" s="348"/>
      <c r="BJ221" s="348"/>
      <c r="BK221" s="348"/>
      <c r="BL221" s="348"/>
      <c r="BM221" s="348"/>
      <c r="BN221" s="348"/>
      <c r="BO221" s="348"/>
      <c r="BP221" s="348"/>
      <c r="BQ221" s="348"/>
      <c r="BR221" s="348"/>
      <c r="BS221" s="348"/>
      <c r="BT221" s="348"/>
      <c r="BU221" s="348"/>
      <c r="BV221" s="348"/>
      <c r="BW221" s="348"/>
      <c r="BX221" s="348"/>
      <c r="BY221" s="348"/>
      <c r="BZ221" s="348"/>
      <c r="CA221" s="348"/>
      <c r="CB221" s="348"/>
      <c r="CC221" s="348"/>
      <c r="CD221" s="348"/>
      <c r="CE221" s="348"/>
      <c r="CF221" s="348"/>
      <c r="CG221" s="348"/>
      <c r="CH221" s="348"/>
      <c r="CI221" s="348"/>
      <c r="CJ221" s="348"/>
      <c r="CK221" s="348"/>
      <c r="CL221" s="348"/>
      <c r="CM221" s="348"/>
      <c r="CN221" s="348"/>
      <c r="CO221" s="348"/>
      <c r="CP221" s="348"/>
      <c r="CQ221" s="348"/>
      <c r="CR221" s="348"/>
      <c r="CS221" s="348"/>
      <c r="CT221" s="348"/>
      <c r="CU221" s="348"/>
      <c r="CV221" s="348"/>
      <c r="CW221" s="348"/>
      <c r="CX221" s="348"/>
      <c r="CY221" s="348"/>
      <c r="CZ221" s="348"/>
      <c r="DA221" s="348"/>
      <c r="DB221" s="348"/>
      <c r="DC221" s="348"/>
      <c r="DD221" s="348"/>
      <c r="DE221" s="348"/>
      <c r="DF221" s="348"/>
      <c r="DG221" s="348"/>
      <c r="DH221" s="348"/>
      <c r="DI221" s="348"/>
      <c r="DJ221" s="348"/>
      <c r="DK221" s="348"/>
      <c r="DL221" s="348"/>
      <c r="DM221" s="348"/>
      <c r="DN221" s="348"/>
      <c r="DO221" s="348"/>
      <c r="DP221" s="348"/>
      <c r="DQ221" s="348"/>
      <c r="DR221" s="348"/>
      <c r="DS221" s="348"/>
      <c r="DT221" s="348"/>
      <c r="DU221" s="348"/>
      <c r="DV221" s="348"/>
      <c r="DW221" s="348"/>
      <c r="DX221" s="348"/>
      <c r="DY221" s="348"/>
      <c r="DZ221" s="348"/>
      <c r="EA221" s="348"/>
      <c r="EB221" s="348"/>
      <c r="EC221" s="348"/>
      <c r="ED221" s="348"/>
      <c r="EE221" s="348"/>
      <c r="EF221" s="348"/>
      <c r="EG221" s="348"/>
      <c r="EH221" s="348"/>
      <c r="EI221" s="348"/>
      <c r="EJ221" s="348"/>
      <c r="EK221" s="348"/>
      <c r="EL221" s="348"/>
      <c r="EM221" s="348"/>
      <c r="EN221" s="348"/>
      <c r="EO221" s="348"/>
      <c r="EP221" s="348"/>
      <c r="EQ221" s="348"/>
      <c r="ER221" s="348"/>
      <c r="ES221" s="348"/>
      <c r="ET221" s="348"/>
      <c r="EU221" s="348"/>
      <c r="EV221" s="348"/>
      <c r="EW221" s="348"/>
      <c r="EX221" s="348"/>
      <c r="EY221" s="348"/>
      <c r="EZ221" s="348"/>
      <c r="FA221" s="348"/>
      <c r="FB221" s="348"/>
      <c r="FC221" s="348"/>
      <c r="FD221" s="348"/>
      <c r="FE221" s="348"/>
      <c r="FF221" s="348"/>
      <c r="FG221" s="348"/>
      <c r="FH221" s="348"/>
      <c r="FI221" s="348"/>
      <c r="FJ221" s="348"/>
      <c r="FK221" s="348"/>
      <c r="FL221" s="348"/>
      <c r="FM221" s="348"/>
      <c r="FN221" s="348"/>
      <c r="FO221" s="348"/>
      <c r="FP221" s="348"/>
      <c r="FQ221" s="348"/>
      <c r="FR221" s="348"/>
      <c r="FS221" s="348"/>
      <c r="FT221" s="348"/>
      <c r="FU221" s="348"/>
      <c r="FV221" s="348"/>
      <c r="FW221" s="348"/>
      <c r="FX221" s="348"/>
      <c r="FY221" s="348"/>
      <c r="FZ221" s="348"/>
      <c r="GA221" s="348"/>
      <c r="GB221" s="348"/>
      <c r="GC221" s="348"/>
      <c r="GD221" s="348"/>
      <c r="GE221" s="348"/>
      <c r="GF221" s="348"/>
      <c r="GG221" s="348"/>
      <c r="GH221" s="348"/>
      <c r="GI221" s="348"/>
      <c r="GJ221" s="348"/>
      <c r="GK221" s="348"/>
      <c r="GL221" s="348"/>
      <c r="GM221" s="348"/>
      <c r="GN221" s="348"/>
      <c r="GO221" s="348"/>
      <c r="GP221" s="348"/>
      <c r="GQ221" s="348"/>
      <c r="GR221" s="348"/>
      <c r="GS221" s="348"/>
      <c r="GT221" s="348"/>
      <c r="GU221" s="348"/>
      <c r="GV221" s="348"/>
      <c r="GW221" s="348"/>
      <c r="GX221" s="348"/>
      <c r="GY221" s="348"/>
      <c r="GZ221" s="348"/>
      <c r="HA221" s="348"/>
      <c r="HB221" s="348"/>
      <c r="HC221" s="348"/>
      <c r="HD221" s="348"/>
      <c r="HE221" s="348"/>
      <c r="HF221" s="348"/>
      <c r="HG221" s="348"/>
      <c r="HH221" s="348"/>
      <c r="HI221" s="348"/>
      <c r="HJ221" s="348"/>
      <c r="HK221" s="348"/>
      <c r="HL221" s="348"/>
      <c r="HM221" s="348"/>
      <c r="HN221" s="348"/>
      <c r="HO221" s="348"/>
      <c r="HP221" s="348"/>
      <c r="HQ221" s="348"/>
      <c r="HR221" s="348"/>
      <c r="HS221" s="348"/>
      <c r="HT221" s="348"/>
      <c r="HU221" s="348"/>
      <c r="HV221" s="348"/>
      <c r="HW221" s="348"/>
      <c r="HX221" s="348"/>
      <c r="HY221" s="348"/>
      <c r="HZ221" s="348"/>
      <c r="IA221" s="348"/>
      <c r="IB221" s="348"/>
      <c r="IC221" s="348"/>
      <c r="ID221" s="348"/>
      <c r="IE221" s="348"/>
      <c r="IF221" s="348"/>
      <c r="IG221" s="348"/>
      <c r="IH221" s="348"/>
      <c r="II221" s="348"/>
      <c r="IJ221" s="348"/>
      <c r="IK221" s="348"/>
      <c r="IL221" s="348"/>
      <c r="IM221" s="348"/>
      <c r="IN221" s="348"/>
      <c r="IO221" s="348"/>
      <c r="IP221" s="348"/>
      <c r="IQ221" s="348"/>
      <c r="IR221" s="348"/>
      <c r="IS221" s="348"/>
      <c r="IT221" s="348"/>
      <c r="IU221" s="348"/>
      <c r="IV221" s="348"/>
      <c r="IW221" s="348"/>
      <c r="IX221" s="348"/>
      <c r="IY221" s="348"/>
      <c r="IZ221" s="348"/>
      <c r="JA221" s="348"/>
      <c r="JB221" s="348"/>
      <c r="JC221" s="348"/>
      <c r="JD221" s="348"/>
      <c r="JE221" s="348"/>
      <c r="JF221" s="348"/>
      <c r="JG221" s="348"/>
      <c r="JH221" s="348"/>
      <c r="JI221" s="348"/>
      <c r="JJ221" s="348"/>
      <c r="JK221" s="348"/>
      <c r="JL221" s="348"/>
      <c r="JM221" s="348"/>
      <c r="JN221" s="348"/>
      <c r="JO221" s="348"/>
      <c r="JP221" s="348"/>
      <c r="JQ221" s="348"/>
      <c r="JR221" s="348"/>
      <c r="JS221" s="348"/>
      <c r="JT221" s="348"/>
      <c r="JU221" s="348"/>
      <c r="JV221" s="348"/>
      <c r="JW221" s="348"/>
      <c r="JX221" s="348"/>
      <c r="JY221" s="348"/>
      <c r="JZ221" s="348"/>
      <c r="KA221" s="348"/>
      <c r="KB221" s="348"/>
      <c r="KC221" s="348"/>
      <c r="KD221" s="348"/>
      <c r="KE221" s="348"/>
      <c r="KF221" s="348"/>
      <c r="KG221" s="348"/>
      <c r="KH221" s="348"/>
      <c r="KI221" s="348"/>
      <c r="KJ221" s="348"/>
      <c r="KK221" s="348"/>
      <c r="KL221" s="348"/>
      <c r="KM221" s="348"/>
      <c r="KN221" s="348"/>
      <c r="KO221" s="348"/>
      <c r="KP221" s="348"/>
      <c r="KQ221" s="348"/>
      <c r="KR221" s="348"/>
      <c r="KS221" s="348"/>
      <c r="KT221" s="348"/>
      <c r="KU221" s="348"/>
      <c r="KV221" s="348"/>
      <c r="KW221" s="348"/>
      <c r="KX221" s="348"/>
      <c r="KY221" s="348"/>
      <c r="KZ221" s="348"/>
      <c r="LA221" s="348"/>
      <c r="LB221" s="348"/>
      <c r="LC221" s="348"/>
      <c r="LD221" s="348"/>
      <c r="LE221" s="348"/>
      <c r="LF221" s="348"/>
      <c r="LG221" s="348"/>
      <c r="LH221" s="348"/>
      <c r="LI221" s="348"/>
      <c r="LJ221" s="348"/>
      <c r="LK221" s="348"/>
      <c r="LL221" s="348"/>
      <c r="LM221" s="348"/>
      <c r="LN221" s="348"/>
      <c r="LO221" s="348"/>
      <c r="LP221" s="348"/>
      <c r="LQ221" s="348"/>
      <c r="LR221" s="348"/>
      <c r="LS221" s="348"/>
      <c r="LT221" s="348"/>
      <c r="LU221" s="348"/>
      <c r="LV221" s="348"/>
      <c r="LW221" s="348"/>
      <c r="LX221" s="348"/>
      <c r="LY221" s="348"/>
      <c r="LZ221" s="348"/>
      <c r="MA221" s="348"/>
      <c r="MB221" s="348"/>
      <c r="MC221" s="348"/>
      <c r="MD221" s="348"/>
      <c r="ME221" s="348"/>
      <c r="MF221" s="348"/>
      <c r="MG221" s="348"/>
      <c r="MH221" s="348"/>
      <c r="MI221" s="348"/>
      <c r="MJ221" s="348"/>
      <c r="MK221" s="348"/>
      <c r="ML221" s="348"/>
      <c r="MM221" s="348"/>
      <c r="MN221" s="348"/>
      <c r="MO221" s="348"/>
      <c r="MP221" s="348"/>
      <c r="MQ221" s="348"/>
      <c r="MR221" s="348"/>
      <c r="MS221" s="348"/>
      <c r="MT221" s="348"/>
      <c r="MU221" s="348"/>
      <c r="MV221" s="348"/>
      <c r="MW221" s="348"/>
      <c r="MX221" s="348"/>
      <c r="MY221" s="348"/>
      <c r="MZ221" s="348"/>
      <c r="NA221" s="348"/>
      <c r="NB221" s="348"/>
      <c r="NC221" s="348"/>
      <c r="ND221" s="348"/>
      <c r="NE221" s="348"/>
      <c r="NF221" s="348"/>
      <c r="NG221" s="348"/>
      <c r="NH221" s="348"/>
      <c r="NI221" s="348"/>
      <c r="NJ221" s="348"/>
      <c r="NK221" s="348"/>
      <c r="NL221" s="348"/>
      <c r="NM221" s="348"/>
      <c r="NN221" s="348"/>
      <c r="NO221" s="348"/>
      <c r="NP221" s="348"/>
      <c r="NQ221" s="348"/>
      <c r="NR221" s="348"/>
      <c r="NS221" s="348"/>
      <c r="NT221" s="348"/>
      <c r="NU221" s="348"/>
      <c r="NV221" s="348"/>
      <c r="NW221" s="348"/>
      <c r="NX221" s="348"/>
      <c r="NY221" s="348"/>
      <c r="NZ221" s="348"/>
      <c r="OA221" s="348"/>
      <c r="OB221" s="348"/>
      <c r="OC221" s="348"/>
      <c r="OD221" s="348"/>
      <c r="OE221" s="348"/>
      <c r="OF221" s="348"/>
      <c r="OG221" s="348"/>
      <c r="OH221" s="348"/>
      <c r="OI221" s="348"/>
      <c r="OJ221" s="348"/>
      <c r="OK221" s="348"/>
      <c r="OL221" s="348"/>
      <c r="OM221" s="348"/>
      <c r="ON221" s="348"/>
      <c r="OO221" s="348"/>
      <c r="OP221" s="348"/>
      <c r="OQ221" s="348"/>
      <c r="OR221" s="348"/>
      <c r="OS221" s="348"/>
      <c r="OT221" s="348"/>
      <c r="OU221" s="348"/>
      <c r="OV221" s="348"/>
      <c r="OW221" s="348"/>
      <c r="OX221" s="348"/>
      <c r="OY221" s="348"/>
      <c r="OZ221" s="348"/>
      <c r="PA221" s="348"/>
      <c r="PB221" s="348"/>
      <c r="PC221" s="348"/>
      <c r="PD221" s="348"/>
      <c r="PE221" s="348"/>
      <c r="PF221" s="348"/>
      <c r="PG221" s="348"/>
      <c r="PH221" s="348"/>
      <c r="PI221" s="348"/>
      <c r="PJ221" s="348"/>
      <c r="PK221" s="348"/>
      <c r="PL221" s="348"/>
      <c r="PM221" s="348"/>
      <c r="PN221" s="348"/>
      <c r="PO221" s="348"/>
      <c r="PP221" s="348"/>
      <c r="PQ221" s="348"/>
      <c r="PR221" s="348"/>
      <c r="PS221" s="348"/>
      <c r="PT221" s="348"/>
      <c r="PU221" s="348"/>
      <c r="PV221" s="348"/>
      <c r="PW221" s="348"/>
      <c r="PX221" s="348"/>
      <c r="PY221" s="348"/>
      <c r="PZ221" s="348"/>
      <c r="QA221" s="348"/>
      <c r="QB221" s="348"/>
      <c r="QC221" s="348"/>
      <c r="QD221" s="348"/>
      <c r="QE221" s="348"/>
      <c r="QF221" s="348"/>
      <c r="QG221" s="348"/>
      <c r="QH221" s="348"/>
      <c r="QI221" s="348"/>
      <c r="QJ221" s="348"/>
      <c r="QK221" s="348"/>
      <c r="QL221" s="348"/>
      <c r="QM221" s="348"/>
      <c r="QN221" s="348"/>
      <c r="QO221" s="348"/>
      <c r="QP221" s="348"/>
      <c r="QQ221" s="348"/>
      <c r="QR221" s="348"/>
      <c r="QS221" s="348"/>
      <c r="QT221" s="348"/>
      <c r="QU221" s="348"/>
      <c r="QV221" s="348"/>
      <c r="QW221" s="348"/>
      <c r="QX221" s="348"/>
      <c r="QY221" s="348"/>
      <c r="QZ221" s="348"/>
      <c r="RA221" s="348"/>
      <c r="RB221" s="348"/>
      <c r="RC221" s="348"/>
      <c r="RD221" s="348"/>
      <c r="RE221" s="348"/>
      <c r="RF221" s="348"/>
      <c r="RG221" s="348"/>
      <c r="RH221" s="348"/>
      <c r="RI221" s="348"/>
      <c r="RJ221" s="348"/>
      <c r="RK221" s="348"/>
      <c r="RL221" s="348"/>
      <c r="RM221" s="348"/>
      <c r="RN221" s="348"/>
      <c r="RO221" s="348"/>
      <c r="RP221" s="348"/>
      <c r="RQ221" s="348"/>
      <c r="RR221" s="348"/>
      <c r="RS221" s="348"/>
      <c r="RT221" s="348"/>
      <c r="RU221" s="348"/>
      <c r="RV221" s="348"/>
      <c r="RW221" s="348"/>
      <c r="RX221" s="348"/>
      <c r="RY221" s="348"/>
      <c r="RZ221" s="348"/>
      <c r="SA221" s="348"/>
      <c r="SB221" s="348"/>
      <c r="SC221" s="348"/>
      <c r="SD221" s="348"/>
      <c r="SE221" s="348"/>
      <c r="SF221" s="348"/>
      <c r="SG221" s="348"/>
      <c r="SH221" s="348"/>
      <c r="SI221" s="348"/>
      <c r="SJ221" s="348"/>
      <c r="SK221" s="348"/>
      <c r="SL221" s="348"/>
      <c r="SM221" s="348"/>
      <c r="SN221" s="348"/>
      <c r="SO221" s="348"/>
      <c r="SP221" s="348"/>
      <c r="SQ221" s="348"/>
      <c r="SR221" s="348"/>
      <c r="SS221" s="348"/>
      <c r="ST221" s="348"/>
      <c r="SU221" s="348"/>
      <c r="SV221" s="348"/>
      <c r="SW221" s="348"/>
      <c r="SX221" s="348"/>
      <c r="SY221" s="348"/>
      <c r="SZ221" s="348"/>
      <c r="TA221" s="348"/>
      <c r="TB221" s="348"/>
      <c r="TC221" s="348"/>
      <c r="TD221" s="348"/>
      <c r="TE221" s="348"/>
      <c r="TF221" s="348"/>
      <c r="TG221" s="348"/>
      <c r="TH221" s="348"/>
      <c r="TI221" s="348"/>
      <c r="TJ221" s="348"/>
      <c r="TK221" s="348"/>
      <c r="TL221" s="348"/>
      <c r="TM221" s="348"/>
      <c r="TN221" s="348"/>
      <c r="TO221" s="348"/>
      <c r="TP221" s="348"/>
      <c r="TQ221" s="348"/>
      <c r="TR221" s="348"/>
      <c r="TS221" s="348"/>
      <c r="TT221" s="348"/>
      <c r="TU221" s="348"/>
      <c r="TV221" s="348"/>
      <c r="TW221" s="348"/>
      <c r="TX221" s="348"/>
      <c r="TY221" s="348"/>
      <c r="TZ221" s="348"/>
      <c r="UA221" s="348"/>
      <c r="UB221" s="348"/>
      <c r="UC221" s="348"/>
      <c r="UD221" s="348"/>
      <c r="UE221" s="348"/>
      <c r="UF221" s="348"/>
      <c r="UG221" s="348"/>
      <c r="UH221" s="348"/>
      <c r="UI221" s="348"/>
      <c r="UJ221" s="348"/>
      <c r="UK221" s="348"/>
      <c r="UL221" s="348"/>
      <c r="UM221" s="348"/>
      <c r="UN221" s="348"/>
      <c r="UO221" s="348"/>
      <c r="UP221" s="348"/>
      <c r="UQ221" s="348"/>
      <c r="UR221" s="348"/>
      <c r="US221" s="348"/>
      <c r="UT221" s="348"/>
      <c r="UU221" s="348"/>
      <c r="UV221" s="348"/>
      <c r="UW221" s="348"/>
      <c r="UX221" s="348"/>
      <c r="UY221" s="348"/>
      <c r="UZ221" s="348"/>
      <c r="VA221" s="348"/>
      <c r="VB221" s="348"/>
      <c r="VC221" s="348"/>
      <c r="VD221" s="348"/>
      <c r="VE221" s="348"/>
      <c r="VF221" s="348"/>
      <c r="VG221" s="348"/>
      <c r="VH221" s="348"/>
      <c r="VI221" s="348"/>
      <c r="VJ221" s="348"/>
      <c r="VK221" s="348"/>
      <c r="VL221" s="348"/>
      <c r="VM221" s="348"/>
      <c r="VN221" s="348"/>
      <c r="VO221" s="348"/>
      <c r="VP221" s="348"/>
      <c r="VQ221" s="348"/>
      <c r="VR221" s="348"/>
      <c r="VS221" s="348"/>
      <c r="VT221" s="348"/>
      <c r="VU221" s="348"/>
      <c r="VV221" s="348"/>
      <c r="VW221" s="348"/>
      <c r="VX221" s="348"/>
      <c r="VY221" s="348"/>
      <c r="VZ221" s="348"/>
      <c r="WA221" s="348"/>
      <c r="WB221" s="348"/>
      <c r="WC221" s="348"/>
      <c r="WD221" s="348"/>
      <c r="WE221" s="348"/>
      <c r="WF221" s="348"/>
      <c r="WG221" s="348"/>
      <c r="WH221" s="348"/>
      <c r="WI221" s="348"/>
      <c r="WJ221" s="348"/>
      <c r="WK221" s="348"/>
      <c r="WL221" s="348"/>
      <c r="WM221" s="348"/>
      <c r="WN221" s="348"/>
      <c r="WO221" s="348"/>
      <c r="WP221" s="348"/>
      <c r="WQ221" s="348"/>
      <c r="WR221" s="348"/>
      <c r="WS221" s="348"/>
      <c r="WT221" s="348"/>
      <c r="WU221" s="348"/>
      <c r="WV221" s="348"/>
      <c r="WW221" s="348"/>
      <c r="WX221" s="348"/>
      <c r="WY221" s="348"/>
      <c r="WZ221" s="348"/>
      <c r="XA221" s="348"/>
      <c r="XB221" s="348"/>
      <c r="XC221" s="348"/>
      <c r="XD221" s="348"/>
      <c r="XE221" s="348"/>
      <c r="XF221" s="348"/>
      <c r="XG221" s="348"/>
      <c r="XH221" s="348"/>
      <c r="XI221" s="348"/>
      <c r="XJ221" s="348"/>
      <c r="XK221" s="348"/>
      <c r="XL221" s="348"/>
      <c r="XM221" s="348"/>
      <c r="XN221" s="348"/>
      <c r="XO221" s="348"/>
      <c r="XP221" s="348"/>
      <c r="XQ221" s="348"/>
      <c r="XR221" s="348"/>
      <c r="XS221" s="348"/>
      <c r="XT221" s="348"/>
      <c r="XU221" s="348"/>
      <c r="XV221" s="348"/>
      <c r="XW221" s="348"/>
      <c r="XX221" s="348"/>
      <c r="XY221" s="348"/>
      <c r="XZ221" s="348"/>
      <c r="YA221" s="348"/>
      <c r="YB221" s="348"/>
      <c r="YC221" s="348"/>
      <c r="YD221" s="348"/>
      <c r="YE221" s="348"/>
      <c r="YF221" s="348"/>
      <c r="YG221" s="348"/>
      <c r="YH221" s="348"/>
      <c r="YI221" s="348"/>
      <c r="YJ221" s="348"/>
      <c r="YK221" s="348"/>
      <c r="YL221" s="348"/>
      <c r="YM221" s="348"/>
      <c r="YN221" s="348"/>
      <c r="YO221" s="348"/>
      <c r="YP221" s="348"/>
      <c r="YQ221" s="348"/>
      <c r="YR221" s="348"/>
      <c r="YS221" s="348"/>
      <c r="YT221" s="348"/>
      <c r="YU221" s="348"/>
      <c r="YV221" s="348"/>
      <c r="YW221" s="348"/>
      <c r="YX221" s="348"/>
      <c r="YY221" s="348"/>
      <c r="YZ221" s="348"/>
      <c r="ZA221" s="348"/>
      <c r="ZB221" s="348"/>
      <c r="ZC221" s="348"/>
      <c r="ZD221" s="348"/>
      <c r="ZE221" s="348"/>
      <c r="ZF221" s="348"/>
      <c r="ZG221" s="348"/>
      <c r="ZH221" s="348"/>
      <c r="ZI221" s="348"/>
      <c r="ZJ221" s="348"/>
      <c r="ZK221" s="348"/>
      <c r="ZL221" s="348"/>
      <c r="ZM221" s="348"/>
      <c r="ZN221" s="348"/>
      <c r="ZO221" s="348"/>
      <c r="ZP221" s="348"/>
      <c r="ZQ221" s="348"/>
      <c r="ZR221" s="348"/>
      <c r="ZS221" s="348"/>
      <c r="ZT221" s="348"/>
      <c r="ZU221" s="348"/>
      <c r="ZV221" s="348"/>
      <c r="ZW221" s="348"/>
      <c r="ZX221" s="348"/>
      <c r="ZY221" s="348"/>
      <c r="ZZ221" s="348"/>
      <c r="AAA221" s="348"/>
      <c r="AAB221" s="348"/>
      <c r="AAC221" s="348"/>
      <c r="AAD221" s="348"/>
      <c r="AAE221" s="348"/>
      <c r="AAF221" s="348"/>
      <c r="AAG221" s="348"/>
      <c r="AAH221" s="348"/>
      <c r="AAI221" s="348"/>
      <c r="AAJ221" s="348"/>
      <c r="AAK221" s="348"/>
      <c r="AAL221" s="348"/>
      <c r="AAM221" s="348"/>
      <c r="AAN221" s="348"/>
      <c r="AAO221" s="348"/>
      <c r="AAP221" s="348"/>
      <c r="AAQ221" s="348"/>
      <c r="AAR221" s="348"/>
      <c r="AAS221" s="348"/>
      <c r="AAT221" s="348"/>
      <c r="AAU221" s="348"/>
      <c r="AAV221" s="348"/>
      <c r="AAW221" s="348"/>
      <c r="AAX221" s="348"/>
      <c r="AAY221" s="348"/>
      <c r="AAZ221" s="348"/>
      <c r="ABA221" s="348"/>
      <c r="ABB221" s="348"/>
      <c r="ABC221" s="348"/>
      <c r="ABD221" s="348"/>
      <c r="ABE221" s="348"/>
      <c r="ABF221" s="348"/>
      <c r="ABG221" s="348"/>
      <c r="ABH221" s="348"/>
      <c r="ABI221" s="348"/>
      <c r="ABJ221" s="348"/>
      <c r="ABK221" s="348"/>
      <c r="ABL221" s="348"/>
      <c r="ABM221" s="348"/>
      <c r="ABN221" s="348"/>
      <c r="ABO221" s="348"/>
      <c r="ABP221" s="348"/>
      <c r="ABQ221" s="348"/>
      <c r="ABR221" s="348"/>
      <c r="ABS221" s="348"/>
      <c r="ABT221" s="348"/>
      <c r="ABU221" s="348"/>
      <c r="ABV221" s="348"/>
      <c r="ABW221" s="348"/>
      <c r="ABX221" s="348"/>
      <c r="ABY221" s="348"/>
      <c r="ABZ221" s="348"/>
      <c r="ACA221" s="348"/>
      <c r="ACB221" s="348"/>
      <c r="ACC221" s="348"/>
      <c r="ACD221" s="348"/>
      <c r="ACE221" s="348"/>
      <c r="ACF221" s="348"/>
      <c r="ACG221" s="348"/>
      <c r="ACH221" s="348"/>
      <c r="ACI221" s="348"/>
      <c r="ACJ221" s="348"/>
      <c r="ACK221" s="348"/>
      <c r="ACL221" s="348"/>
      <c r="ACM221" s="348"/>
      <c r="ACN221" s="348"/>
      <c r="ACO221" s="348"/>
      <c r="ACP221" s="348"/>
      <c r="ACQ221" s="348"/>
      <c r="ACR221" s="348"/>
      <c r="ACS221" s="348"/>
      <c r="ACT221" s="348"/>
      <c r="ACU221" s="348"/>
      <c r="ACV221" s="348"/>
      <c r="ACW221" s="348"/>
      <c r="ACX221" s="348"/>
      <c r="ACY221" s="348"/>
      <c r="ACZ221" s="348"/>
      <c r="ADA221" s="348"/>
      <c r="ADB221" s="348"/>
      <c r="ADC221" s="348"/>
      <c r="ADD221" s="348"/>
      <c r="ADE221" s="348"/>
      <c r="ADF221" s="348"/>
      <c r="ADG221" s="348"/>
      <c r="ADH221" s="348"/>
      <c r="ADI221" s="348"/>
      <c r="ADJ221" s="348"/>
      <c r="ADK221" s="348"/>
      <c r="ADL221" s="348"/>
      <c r="ADM221" s="348"/>
      <c r="ADN221" s="348"/>
      <c r="ADO221" s="348"/>
      <c r="ADP221" s="348"/>
      <c r="ADQ221" s="348"/>
      <c r="ADR221" s="348"/>
      <c r="ADS221" s="348"/>
      <c r="ADT221" s="348"/>
      <c r="ADU221" s="348"/>
      <c r="ADV221" s="348"/>
      <c r="ADW221" s="348"/>
      <c r="ADX221" s="348"/>
      <c r="ADY221" s="348"/>
      <c r="ADZ221" s="348"/>
      <c r="AEA221" s="348"/>
      <c r="AEB221" s="348"/>
      <c r="AEC221" s="348"/>
      <c r="AED221" s="348"/>
      <c r="AEE221" s="348"/>
      <c r="AEF221" s="348"/>
      <c r="AEG221" s="348"/>
      <c r="AEH221" s="348"/>
      <c r="AEI221" s="348"/>
      <c r="AEJ221" s="348"/>
      <c r="AEK221" s="348"/>
      <c r="AEL221" s="348"/>
      <c r="AEM221" s="348"/>
      <c r="AEN221" s="348"/>
      <c r="AEO221" s="348"/>
      <c r="AEP221" s="348"/>
      <c r="AEQ221" s="348"/>
      <c r="AER221" s="348"/>
      <c r="AES221" s="348"/>
      <c r="AET221" s="348"/>
      <c r="AEU221" s="348"/>
      <c r="AEV221" s="348"/>
      <c r="AEW221" s="348"/>
      <c r="AEX221" s="348"/>
      <c r="AEY221" s="348"/>
      <c r="AEZ221" s="348"/>
      <c r="AFA221" s="348"/>
      <c r="AFB221" s="348"/>
      <c r="AFC221" s="348"/>
      <c r="AFD221" s="348"/>
      <c r="AFE221" s="348"/>
      <c r="AFF221" s="348"/>
      <c r="AFG221" s="348"/>
      <c r="AFH221" s="348"/>
      <c r="AFI221" s="348"/>
      <c r="AFJ221" s="348"/>
      <c r="AFK221" s="348"/>
      <c r="AFL221" s="348"/>
      <c r="AFM221" s="348"/>
      <c r="AFN221" s="348"/>
      <c r="AFO221" s="348"/>
      <c r="AFP221" s="348"/>
      <c r="AFQ221" s="348"/>
      <c r="AFR221" s="348"/>
      <c r="AFS221" s="348"/>
      <c r="AFT221" s="348"/>
      <c r="AFU221" s="348"/>
      <c r="AFV221" s="348"/>
      <c r="AFW221" s="348"/>
      <c r="AFX221" s="348"/>
      <c r="AFY221" s="348"/>
      <c r="AFZ221" s="348"/>
      <c r="AGA221" s="348"/>
      <c r="AGB221" s="348"/>
      <c r="AGC221" s="348"/>
      <c r="AGD221" s="348"/>
      <c r="AGE221" s="348"/>
      <c r="AGF221" s="348"/>
      <c r="AGG221" s="348"/>
      <c r="AGH221" s="348"/>
      <c r="AGI221" s="348"/>
      <c r="AGJ221" s="348"/>
      <c r="AGK221" s="348"/>
      <c r="AGL221" s="348"/>
      <c r="AGM221" s="348"/>
      <c r="AGN221" s="348"/>
      <c r="AGO221" s="348"/>
      <c r="AGP221" s="348"/>
      <c r="AGQ221" s="348"/>
      <c r="AGR221" s="348"/>
      <c r="AGS221" s="348"/>
      <c r="AGT221" s="348"/>
      <c r="AGU221" s="348"/>
      <c r="AGV221" s="348"/>
      <c r="AGW221" s="348"/>
      <c r="AGX221" s="348"/>
      <c r="AGY221" s="348"/>
      <c r="AGZ221" s="348"/>
      <c r="AHA221" s="348"/>
      <c r="AHB221" s="348"/>
      <c r="AHC221" s="348"/>
      <c r="AHD221" s="348"/>
      <c r="AHE221" s="348"/>
      <c r="AHF221" s="348"/>
      <c r="AHG221" s="348"/>
      <c r="AHH221" s="348"/>
      <c r="AHI221" s="348"/>
      <c r="AHJ221" s="348"/>
      <c r="AHK221" s="348"/>
      <c r="AHL221" s="348"/>
      <c r="AHM221" s="348"/>
      <c r="AHN221" s="348"/>
      <c r="AHO221" s="348"/>
      <c r="AHP221" s="348"/>
      <c r="AHQ221" s="348"/>
      <c r="AHR221" s="348"/>
      <c r="AHS221" s="348"/>
      <c r="AHT221" s="348"/>
      <c r="AHU221" s="348"/>
      <c r="AHV221" s="348"/>
      <c r="AHW221" s="348"/>
      <c r="AHX221" s="348"/>
      <c r="AHY221" s="348"/>
      <c r="AHZ221" s="348"/>
      <c r="AIA221" s="348"/>
      <c r="AIB221" s="348"/>
      <c r="AIC221" s="348"/>
      <c r="AID221" s="348"/>
      <c r="AIE221" s="348"/>
      <c r="AIF221" s="348"/>
      <c r="AIG221" s="348"/>
      <c r="AIH221" s="348"/>
      <c r="AII221" s="348"/>
      <c r="AIJ221" s="348"/>
      <c r="AIK221" s="348"/>
      <c r="AIL221" s="348"/>
      <c r="AIM221" s="348"/>
      <c r="AIN221" s="348"/>
      <c r="AIO221" s="348"/>
      <c r="AIP221" s="348"/>
      <c r="AIQ221" s="348"/>
      <c r="AIR221" s="348"/>
      <c r="AIS221" s="348"/>
      <c r="AIT221" s="348"/>
      <c r="AIU221" s="348"/>
      <c r="AIV221" s="348"/>
      <c r="AIW221" s="348"/>
      <c r="AIX221" s="348"/>
      <c r="AIY221" s="348"/>
      <c r="AIZ221" s="348"/>
      <c r="AJA221" s="348"/>
      <c r="AJB221" s="348"/>
      <c r="AJC221" s="348"/>
      <c r="AJD221" s="348"/>
      <c r="AJE221" s="348"/>
      <c r="AJF221" s="348"/>
      <c r="AJG221" s="348"/>
      <c r="AJH221" s="348"/>
      <c r="AJI221" s="348"/>
      <c r="AJJ221" s="348"/>
      <c r="AJK221" s="348"/>
      <c r="AJL221" s="348"/>
      <c r="AJM221" s="348"/>
      <c r="AJN221" s="348"/>
      <c r="AJO221" s="348"/>
      <c r="AJP221" s="348"/>
      <c r="AJQ221" s="348"/>
      <c r="AJR221" s="348"/>
      <c r="AJS221" s="348"/>
      <c r="AJT221" s="348"/>
      <c r="AJU221" s="348"/>
      <c r="AJV221" s="348"/>
      <c r="AJW221" s="348"/>
      <c r="AJX221" s="348"/>
      <c r="AJY221" s="348"/>
      <c r="AJZ221" s="348"/>
      <c r="AKA221" s="348"/>
      <c r="AKB221" s="348"/>
      <c r="AKC221" s="348"/>
      <c r="AKD221" s="348"/>
      <c r="AKE221" s="348"/>
      <c r="AKF221" s="348"/>
      <c r="AKG221" s="348"/>
      <c r="AKH221" s="348"/>
      <c r="AKI221" s="348"/>
      <c r="AKJ221" s="348"/>
      <c r="AKK221" s="348"/>
      <c r="AKL221" s="348"/>
      <c r="AKM221" s="348"/>
      <c r="AKN221" s="348"/>
      <c r="AKO221" s="348"/>
      <c r="AKP221" s="348"/>
      <c r="AKQ221" s="348"/>
      <c r="AKR221" s="348"/>
      <c r="AKS221" s="348"/>
      <c r="AKT221" s="348"/>
      <c r="AKU221" s="348"/>
      <c r="AKV221" s="348"/>
      <c r="AKW221" s="348"/>
      <c r="AKX221" s="348"/>
      <c r="AKY221" s="348"/>
      <c r="AKZ221" s="348"/>
      <c r="ALA221" s="348"/>
      <c r="ALB221" s="348"/>
      <c r="ALC221" s="348"/>
      <c r="ALD221" s="348"/>
      <c r="ALE221" s="348"/>
      <c r="ALF221" s="348"/>
      <c r="ALG221" s="348"/>
      <c r="ALH221" s="348"/>
      <c r="ALI221" s="348"/>
      <c r="ALJ221" s="348"/>
      <c r="ALK221" s="348"/>
      <c r="ALL221" s="348"/>
      <c r="ALM221" s="348"/>
      <c r="ALN221" s="348"/>
      <c r="ALO221" s="348"/>
      <c r="ALP221" s="348"/>
      <c r="ALQ221" s="348"/>
      <c r="ALR221" s="348"/>
      <c r="ALS221" s="348"/>
      <c r="ALT221" s="348"/>
      <c r="ALU221" s="348"/>
      <c r="ALV221" s="348"/>
      <c r="ALW221" s="348"/>
      <c r="ALX221" s="348"/>
      <c r="ALY221" s="348"/>
      <c r="ALZ221" s="348"/>
      <c r="AMA221" s="348"/>
      <c r="AMB221" s="348"/>
      <c r="AMC221" s="348"/>
      <c r="AMD221" s="348"/>
      <c r="AME221" s="348"/>
      <c r="AMF221" s="348"/>
      <c r="AMG221" s="348"/>
      <c r="AMH221" s="348"/>
      <c r="AMI221" s="348"/>
      <c r="AMJ221" s="348"/>
      <c r="AMK221" s="348"/>
      <c r="AML221" s="348"/>
      <c r="AMM221" s="348"/>
      <c r="AMN221" s="348"/>
      <c r="AMO221" s="348"/>
      <c r="AMP221" s="348"/>
      <c r="AMQ221" s="348"/>
      <c r="AMR221" s="348"/>
      <c r="AMS221" s="348"/>
      <c r="AMT221" s="348"/>
      <c r="AMU221" s="348"/>
      <c r="AMV221" s="348"/>
      <c r="AMW221" s="348"/>
      <c r="AMX221" s="348"/>
      <c r="AMY221" s="348"/>
      <c r="AMZ221" s="348"/>
      <c r="ANA221" s="348"/>
      <c r="ANB221" s="348"/>
      <c r="ANC221" s="348"/>
      <c r="AND221" s="348"/>
      <c r="ANE221" s="348"/>
      <c r="ANF221" s="348"/>
      <c r="ANG221" s="348"/>
      <c r="ANH221" s="348"/>
      <c r="ANI221" s="348"/>
      <c r="ANJ221" s="348"/>
      <c r="ANK221" s="348"/>
      <c r="ANL221" s="348"/>
      <c r="ANM221" s="348"/>
      <c r="ANN221" s="348"/>
      <c r="ANO221" s="348"/>
      <c r="ANP221" s="348"/>
      <c r="ANQ221" s="348"/>
      <c r="ANR221" s="348"/>
      <c r="ANS221" s="348"/>
      <c r="ANT221" s="348"/>
      <c r="ANU221" s="348"/>
      <c r="ANV221" s="348"/>
      <c r="ANW221" s="348"/>
      <c r="ANX221" s="348"/>
      <c r="ANY221" s="348"/>
      <c r="ANZ221" s="348"/>
      <c r="AOA221" s="348"/>
      <c r="AOB221" s="348"/>
      <c r="AOC221" s="348"/>
      <c r="AOD221" s="348"/>
      <c r="AOE221" s="348"/>
      <c r="AOF221" s="348"/>
      <c r="AOG221" s="348"/>
      <c r="AOH221" s="348"/>
      <c r="AOI221" s="348"/>
      <c r="AOJ221" s="348"/>
      <c r="AOK221" s="348"/>
      <c r="AOL221" s="348"/>
      <c r="AOM221" s="348"/>
      <c r="AON221" s="348"/>
      <c r="AOO221" s="348"/>
      <c r="AOP221" s="348"/>
      <c r="AOQ221" s="348"/>
      <c r="AOR221" s="348"/>
      <c r="AOS221" s="348"/>
      <c r="AOT221" s="348"/>
      <c r="AOU221" s="348"/>
      <c r="AOV221" s="348"/>
      <c r="AOW221" s="348"/>
      <c r="AOX221" s="348"/>
      <c r="AOY221" s="348"/>
      <c r="AOZ221" s="348"/>
      <c r="APA221" s="348"/>
      <c r="APB221" s="348"/>
      <c r="APC221" s="348"/>
      <c r="APD221" s="348"/>
      <c r="APE221" s="348"/>
      <c r="APF221" s="348"/>
      <c r="APG221" s="348"/>
      <c r="APH221" s="348"/>
      <c r="API221" s="348"/>
      <c r="APJ221" s="348"/>
      <c r="APK221" s="348"/>
      <c r="APL221" s="348"/>
      <c r="APM221" s="348"/>
      <c r="APN221" s="348"/>
      <c r="APO221" s="348"/>
      <c r="APP221" s="348"/>
      <c r="APQ221" s="348"/>
      <c r="APR221" s="348"/>
      <c r="APS221" s="348"/>
      <c r="APT221" s="348"/>
      <c r="APU221" s="348"/>
      <c r="APV221" s="348"/>
      <c r="APW221" s="348"/>
      <c r="APX221" s="348"/>
      <c r="APY221" s="348"/>
      <c r="APZ221" s="348"/>
      <c r="AQA221" s="348"/>
      <c r="AQB221" s="348"/>
      <c r="AQC221" s="348"/>
      <c r="AQD221" s="348"/>
      <c r="AQE221" s="348"/>
      <c r="AQF221" s="348"/>
      <c r="AQG221" s="348"/>
      <c r="AQH221" s="348"/>
      <c r="AQI221" s="348"/>
      <c r="AQJ221" s="348"/>
      <c r="AQK221" s="348"/>
      <c r="AQL221" s="348"/>
      <c r="AQM221" s="348"/>
      <c r="AQN221" s="348"/>
      <c r="AQO221" s="348"/>
      <c r="AQP221" s="348"/>
      <c r="AQQ221" s="348"/>
      <c r="AQR221" s="348"/>
      <c r="AQS221" s="348"/>
      <c r="AQT221" s="348"/>
      <c r="AQU221" s="348"/>
      <c r="AQV221" s="348"/>
      <c r="AQW221" s="348"/>
      <c r="AQX221" s="348"/>
      <c r="AQY221" s="348"/>
      <c r="AQZ221" s="348"/>
      <c r="ARA221" s="348"/>
      <c r="ARB221" s="348"/>
      <c r="ARC221" s="348"/>
      <c r="ARD221" s="348"/>
      <c r="ARE221" s="348"/>
      <c r="ARF221" s="348"/>
      <c r="ARG221" s="348"/>
      <c r="ARH221" s="348"/>
      <c r="ARI221" s="348"/>
      <c r="ARJ221" s="348"/>
      <c r="ARK221" s="348"/>
      <c r="ARL221" s="348"/>
      <c r="ARM221" s="348"/>
      <c r="ARN221" s="348"/>
      <c r="ARO221" s="348"/>
      <c r="ARP221" s="348"/>
      <c r="ARQ221" s="348"/>
      <c r="ARR221" s="348"/>
      <c r="ARS221" s="348"/>
      <c r="ART221" s="348"/>
      <c r="ARU221" s="348"/>
      <c r="ARV221" s="348"/>
      <c r="ARW221" s="348"/>
      <c r="ARX221" s="348"/>
      <c r="ARY221" s="348"/>
      <c r="ARZ221" s="348"/>
      <c r="ASA221" s="348"/>
      <c r="ASB221" s="348"/>
      <c r="ASC221" s="348"/>
      <c r="ASD221" s="348"/>
      <c r="ASE221" s="348"/>
      <c r="ASF221" s="348"/>
      <c r="ASG221" s="348"/>
      <c r="ASH221" s="348"/>
      <c r="ASI221" s="348"/>
      <c r="ASJ221" s="348"/>
      <c r="ASK221" s="348"/>
      <c r="ASL221" s="348"/>
      <c r="ASM221" s="348"/>
      <c r="ASN221" s="348"/>
      <c r="ASO221" s="348"/>
      <c r="ASP221" s="348"/>
      <c r="ASQ221" s="348"/>
      <c r="ASR221" s="348"/>
      <c r="ASS221" s="348"/>
      <c r="AST221" s="348"/>
      <c r="ASU221" s="348"/>
      <c r="ASV221" s="348"/>
      <c r="ASW221" s="348"/>
      <c r="ASX221" s="348"/>
      <c r="ASY221" s="348"/>
      <c r="ASZ221" s="348"/>
      <c r="ATA221" s="348"/>
      <c r="ATB221" s="348"/>
      <c r="ATC221" s="348"/>
      <c r="ATD221" s="348"/>
      <c r="ATE221" s="348"/>
      <c r="ATF221" s="348"/>
      <c r="ATG221" s="348"/>
      <c r="ATH221" s="348"/>
      <c r="ATI221" s="348"/>
      <c r="ATJ221" s="348"/>
      <c r="ATK221" s="348"/>
      <c r="ATL221" s="348"/>
      <c r="ATM221" s="348"/>
      <c r="ATN221" s="348"/>
      <c r="ATO221" s="348"/>
      <c r="ATP221" s="348"/>
      <c r="ATQ221" s="348"/>
      <c r="ATR221" s="348"/>
      <c r="ATS221" s="348"/>
      <c r="ATT221" s="348"/>
      <c r="ATU221" s="348"/>
      <c r="ATV221" s="348"/>
      <c r="ATW221" s="348"/>
      <c r="ATX221" s="348"/>
      <c r="ATY221" s="348"/>
      <c r="ATZ221" s="348"/>
      <c r="AUA221" s="348"/>
      <c r="AUB221" s="348"/>
      <c r="AUC221" s="348"/>
      <c r="AUD221" s="348"/>
      <c r="AUE221" s="348"/>
      <c r="AUF221" s="348"/>
      <c r="AUG221" s="348"/>
      <c r="AUH221" s="348"/>
      <c r="AUI221" s="348"/>
      <c r="AUJ221" s="348"/>
      <c r="AUK221" s="348"/>
      <c r="AUL221" s="348"/>
      <c r="AUM221" s="348"/>
      <c r="AUN221" s="348"/>
      <c r="AUO221" s="348"/>
      <c r="AUP221" s="348"/>
      <c r="AUQ221" s="348"/>
      <c r="AUR221" s="348"/>
      <c r="AUS221" s="348"/>
      <c r="AUT221" s="348"/>
      <c r="AUU221" s="348"/>
      <c r="AUV221" s="348"/>
      <c r="AUW221" s="348"/>
      <c r="AUX221" s="348"/>
      <c r="AUY221" s="348"/>
      <c r="AUZ221" s="348"/>
      <c r="AVA221" s="348"/>
      <c r="AVB221" s="348"/>
      <c r="AVC221" s="348"/>
      <c r="AVD221" s="348"/>
      <c r="AVE221" s="348"/>
      <c r="AVF221" s="348"/>
      <c r="AVG221" s="348"/>
      <c r="AVH221" s="348"/>
      <c r="AVI221" s="348"/>
      <c r="AVJ221" s="348"/>
      <c r="AVK221" s="348"/>
      <c r="AVL221" s="348"/>
      <c r="AVM221" s="348"/>
      <c r="AVN221" s="348"/>
      <c r="AVO221" s="348"/>
      <c r="AVP221" s="348"/>
      <c r="AVQ221" s="348"/>
      <c r="AVR221" s="348"/>
      <c r="AVS221" s="348"/>
      <c r="AVT221" s="348"/>
      <c r="AVU221" s="348"/>
      <c r="AVV221" s="348"/>
      <c r="AVW221" s="348"/>
      <c r="AVX221" s="348"/>
      <c r="AVY221" s="348"/>
      <c r="AVZ221" s="348"/>
      <c r="AWA221" s="348"/>
      <c r="AWB221" s="348"/>
      <c r="AWC221" s="348"/>
      <c r="AWD221" s="348"/>
      <c r="AWE221" s="348"/>
      <c r="AWF221" s="348"/>
      <c r="AWG221" s="348"/>
      <c r="AWH221" s="348"/>
      <c r="AWI221" s="348"/>
      <c r="AWJ221" s="348"/>
      <c r="AWK221" s="348"/>
      <c r="AWL221" s="348"/>
      <c r="AWM221" s="348"/>
      <c r="AWN221" s="348"/>
      <c r="AWO221" s="348"/>
      <c r="AWP221" s="348"/>
      <c r="AWQ221" s="348"/>
      <c r="AWR221" s="348"/>
      <c r="AWS221" s="348"/>
      <c r="AWT221" s="348"/>
      <c r="AWU221" s="348"/>
      <c r="AWV221" s="348"/>
      <c r="AWW221" s="348"/>
      <c r="AWX221" s="348"/>
      <c r="AWY221" s="348"/>
      <c r="AWZ221" s="348"/>
      <c r="AXA221" s="348"/>
      <c r="AXB221" s="348"/>
      <c r="AXC221" s="348"/>
      <c r="AXD221" s="348"/>
      <c r="AXE221" s="348"/>
      <c r="AXF221" s="348"/>
      <c r="AXG221" s="348"/>
      <c r="AXH221" s="348"/>
      <c r="AXI221" s="348"/>
      <c r="AXJ221" s="348"/>
      <c r="AXK221" s="348"/>
      <c r="AXL221" s="348"/>
      <c r="AXM221" s="348"/>
      <c r="AXN221" s="348"/>
      <c r="AXO221" s="348"/>
      <c r="AXP221" s="348"/>
      <c r="AXQ221" s="348"/>
      <c r="AXR221" s="348"/>
      <c r="AXS221" s="348"/>
      <c r="AXT221" s="348"/>
      <c r="AXU221" s="348"/>
      <c r="AXV221" s="348"/>
      <c r="AXW221" s="348"/>
      <c r="AXX221" s="348"/>
      <c r="AXY221" s="348"/>
      <c r="AXZ221" s="348"/>
      <c r="AYA221" s="348"/>
      <c r="AYB221" s="348"/>
      <c r="AYC221" s="348"/>
      <c r="AYD221" s="348"/>
      <c r="AYE221" s="348"/>
      <c r="AYF221" s="348"/>
      <c r="AYG221" s="348"/>
      <c r="AYH221" s="348"/>
      <c r="AYI221" s="348"/>
      <c r="AYJ221" s="348"/>
      <c r="AYK221" s="348"/>
      <c r="AYL221" s="348"/>
      <c r="AYM221" s="348"/>
      <c r="AYN221" s="348"/>
      <c r="AYO221" s="348"/>
      <c r="AYP221" s="348"/>
      <c r="AYQ221" s="348"/>
      <c r="AYR221" s="348"/>
      <c r="AYS221" s="348"/>
      <c r="AYT221" s="348"/>
      <c r="AYU221" s="348"/>
      <c r="AYV221" s="348"/>
      <c r="AYW221" s="348"/>
      <c r="AYX221" s="348"/>
      <c r="AYY221" s="348"/>
      <c r="AYZ221" s="348"/>
      <c r="AZA221" s="348"/>
      <c r="AZB221" s="348"/>
      <c r="AZC221" s="348"/>
      <c r="AZD221" s="348"/>
      <c r="AZE221" s="348"/>
      <c r="AZF221" s="348"/>
      <c r="AZG221" s="348"/>
      <c r="AZH221" s="348"/>
      <c r="AZI221" s="348"/>
      <c r="AZJ221" s="348"/>
      <c r="AZK221" s="348"/>
      <c r="AZL221" s="348"/>
      <c r="AZM221" s="348"/>
      <c r="AZN221" s="348"/>
      <c r="AZO221" s="348"/>
      <c r="AZP221" s="348"/>
      <c r="AZQ221" s="348"/>
      <c r="AZR221" s="348"/>
      <c r="AZS221" s="348"/>
      <c r="AZT221" s="348"/>
      <c r="AZU221" s="348"/>
      <c r="AZV221" s="348"/>
      <c r="AZW221" s="348"/>
      <c r="AZX221" s="348"/>
      <c r="AZY221" s="348"/>
      <c r="AZZ221" s="348"/>
      <c r="BAA221" s="348"/>
      <c r="BAB221" s="348"/>
      <c r="BAC221" s="348"/>
      <c r="BAD221" s="348"/>
      <c r="BAE221" s="348"/>
      <c r="BAF221" s="348"/>
      <c r="BAG221" s="348"/>
      <c r="BAH221" s="348"/>
      <c r="BAI221" s="348"/>
      <c r="BAJ221" s="348"/>
      <c r="BAK221" s="348"/>
      <c r="BAL221" s="348"/>
      <c r="BAM221" s="348"/>
      <c r="BAN221" s="348"/>
      <c r="BAO221" s="348"/>
      <c r="BAP221" s="348"/>
      <c r="BAQ221" s="348"/>
      <c r="BAR221" s="348"/>
      <c r="BAS221" s="348"/>
      <c r="BAT221" s="348"/>
      <c r="BAU221" s="348"/>
      <c r="BAV221" s="348"/>
      <c r="BAW221" s="348"/>
      <c r="BAX221" s="348"/>
      <c r="BAY221" s="348"/>
      <c r="BAZ221" s="348"/>
      <c r="BBA221" s="348"/>
      <c r="BBB221" s="348"/>
      <c r="BBC221" s="348"/>
      <c r="BBD221" s="348"/>
      <c r="BBE221" s="348"/>
      <c r="BBF221" s="348"/>
      <c r="BBG221" s="348"/>
      <c r="BBH221" s="348"/>
      <c r="BBI221" s="348"/>
      <c r="BBJ221" s="348"/>
      <c r="BBK221" s="348"/>
      <c r="BBL221" s="348"/>
      <c r="BBM221" s="348"/>
      <c r="BBN221" s="348"/>
      <c r="BBO221" s="348"/>
      <c r="BBP221" s="348"/>
      <c r="BBQ221" s="348"/>
      <c r="BBR221" s="348"/>
      <c r="BBS221" s="348"/>
      <c r="BBT221" s="348"/>
      <c r="BBU221" s="348"/>
      <c r="BBV221" s="348"/>
      <c r="BBW221" s="348"/>
      <c r="BBX221" s="348"/>
      <c r="BBY221" s="348"/>
      <c r="BBZ221" s="348"/>
      <c r="BCA221" s="348"/>
      <c r="BCB221" s="348"/>
      <c r="BCC221" s="348"/>
      <c r="BCD221" s="348"/>
      <c r="BCE221" s="348"/>
      <c r="BCF221" s="348"/>
      <c r="BCG221" s="348"/>
      <c r="BCH221" s="348"/>
      <c r="BCI221" s="348"/>
      <c r="BCJ221" s="348"/>
      <c r="BCK221" s="348"/>
      <c r="BCL221" s="348"/>
      <c r="BCM221" s="348"/>
      <c r="BCN221" s="348"/>
      <c r="BCO221" s="348"/>
      <c r="BCP221" s="348"/>
      <c r="BCQ221" s="348"/>
      <c r="BCR221" s="348"/>
      <c r="BCS221" s="348"/>
      <c r="BCT221" s="348"/>
      <c r="BCU221" s="348"/>
      <c r="BCV221" s="348"/>
      <c r="BCW221" s="348"/>
      <c r="BCX221" s="348"/>
      <c r="BCY221" s="348"/>
      <c r="BCZ221" s="348"/>
      <c r="BDA221" s="348"/>
      <c r="BDB221" s="348"/>
      <c r="BDC221" s="348"/>
      <c r="BDD221" s="348"/>
      <c r="BDE221" s="348"/>
      <c r="BDF221" s="348"/>
      <c r="BDG221" s="348"/>
      <c r="BDH221" s="348"/>
      <c r="BDI221" s="348"/>
      <c r="BDJ221" s="348"/>
      <c r="BDK221" s="348"/>
      <c r="BDL221" s="348"/>
      <c r="BDM221" s="348"/>
      <c r="BDN221" s="348"/>
      <c r="BDO221" s="348"/>
      <c r="BDP221" s="348"/>
      <c r="BDQ221" s="348"/>
      <c r="BDR221" s="348"/>
      <c r="BDS221" s="348"/>
      <c r="BDT221" s="348"/>
      <c r="BDU221" s="348"/>
      <c r="BDV221" s="348"/>
      <c r="BDW221" s="348"/>
      <c r="BDX221" s="348"/>
      <c r="BDY221" s="348"/>
      <c r="BDZ221" s="348"/>
      <c r="BEA221" s="348"/>
      <c r="BEB221" s="348"/>
      <c r="BEC221" s="348"/>
      <c r="BED221" s="348"/>
      <c r="BEE221" s="348"/>
      <c r="BEF221" s="348"/>
      <c r="BEG221" s="348"/>
      <c r="BEH221" s="348"/>
      <c r="BEI221" s="348"/>
      <c r="BEJ221" s="348"/>
      <c r="BEK221" s="348"/>
      <c r="BEL221" s="348"/>
      <c r="BEM221" s="348"/>
      <c r="BEN221" s="348"/>
      <c r="BEO221" s="348"/>
      <c r="BEP221" s="348"/>
      <c r="BEQ221" s="348"/>
      <c r="BER221" s="348"/>
      <c r="BES221" s="348"/>
      <c r="BET221" s="348"/>
      <c r="BEU221" s="348"/>
      <c r="BEV221" s="348"/>
      <c r="BEW221" s="348"/>
      <c r="BEX221" s="348"/>
      <c r="BEY221" s="348"/>
      <c r="BEZ221" s="348"/>
      <c r="BFA221" s="348"/>
      <c r="BFB221" s="348"/>
      <c r="BFC221" s="348"/>
      <c r="BFD221" s="348"/>
      <c r="BFE221" s="348"/>
      <c r="BFF221" s="348"/>
      <c r="BFG221" s="348"/>
      <c r="BFH221" s="348"/>
      <c r="BFI221" s="348"/>
      <c r="BFJ221" s="348"/>
      <c r="BFK221" s="348"/>
      <c r="BFL221" s="348"/>
      <c r="BFM221" s="348"/>
      <c r="BFN221" s="348"/>
      <c r="BFO221" s="348"/>
      <c r="BFP221" s="348"/>
      <c r="BFQ221" s="348"/>
      <c r="BFR221" s="348"/>
      <c r="BFS221" s="348"/>
      <c r="BFT221" s="348"/>
      <c r="BFU221" s="348"/>
      <c r="BFV221" s="348"/>
      <c r="BFW221" s="348"/>
      <c r="BFX221" s="348"/>
      <c r="BFY221" s="348"/>
      <c r="BFZ221" s="348"/>
      <c r="BGA221" s="348"/>
      <c r="BGB221" s="348"/>
      <c r="BGC221" s="348"/>
      <c r="BGD221" s="348"/>
      <c r="BGE221" s="348"/>
      <c r="BGF221" s="348"/>
      <c r="BGG221" s="348"/>
      <c r="BGH221" s="348"/>
      <c r="BGI221" s="348"/>
      <c r="BGJ221" s="348"/>
      <c r="BGK221" s="348"/>
      <c r="BGL221" s="348"/>
      <c r="BGM221" s="348"/>
      <c r="BGN221" s="348"/>
      <c r="BGO221" s="348"/>
      <c r="BGP221" s="348"/>
      <c r="BGQ221" s="348"/>
      <c r="BGR221" s="348"/>
      <c r="BGS221" s="348"/>
      <c r="BGT221" s="348"/>
      <c r="BGU221" s="348"/>
      <c r="BGV221" s="348"/>
      <c r="BGW221" s="348"/>
      <c r="BGX221" s="348"/>
      <c r="BGY221" s="348"/>
      <c r="BGZ221" s="348"/>
      <c r="BHA221" s="348"/>
      <c r="BHB221" s="348"/>
      <c r="BHC221" s="348"/>
      <c r="BHD221" s="348"/>
      <c r="BHE221" s="348"/>
      <c r="BHF221" s="348"/>
      <c r="BHG221" s="348"/>
      <c r="BHH221" s="348"/>
      <c r="BHI221" s="348"/>
      <c r="BHJ221" s="348"/>
      <c r="BHK221" s="348"/>
      <c r="BHL221" s="348"/>
      <c r="BHM221" s="348"/>
      <c r="BHN221" s="348"/>
      <c r="BHO221" s="348"/>
      <c r="BHP221" s="348"/>
      <c r="BHQ221" s="348"/>
      <c r="BHR221" s="348"/>
      <c r="BHS221" s="348"/>
      <c r="BHT221" s="348"/>
      <c r="BHU221" s="348"/>
      <c r="BHV221" s="348"/>
      <c r="BHW221" s="348"/>
      <c r="BHX221" s="348"/>
      <c r="BHY221" s="348"/>
      <c r="BHZ221" s="348"/>
      <c r="BIA221" s="348"/>
      <c r="BIB221" s="348"/>
      <c r="BIC221" s="348"/>
      <c r="BID221" s="348"/>
      <c r="BIE221" s="348"/>
      <c r="BIF221" s="348"/>
      <c r="BIG221" s="348"/>
      <c r="BIH221" s="348"/>
      <c r="BII221" s="348"/>
      <c r="BIJ221" s="348"/>
      <c r="BIK221" s="348"/>
      <c r="BIL221" s="348"/>
      <c r="BIM221" s="348"/>
      <c r="BIN221" s="348"/>
      <c r="BIO221" s="348"/>
      <c r="BIP221" s="348"/>
      <c r="BIQ221" s="348"/>
      <c r="BIR221" s="348"/>
      <c r="BIS221" s="348"/>
      <c r="BIT221" s="348"/>
      <c r="BIU221" s="348"/>
      <c r="BIV221" s="348"/>
      <c r="BIW221" s="348"/>
      <c r="BIX221" s="348"/>
      <c r="BIY221" s="348"/>
      <c r="BIZ221" s="348"/>
      <c r="BJA221" s="348"/>
      <c r="BJB221" s="348"/>
      <c r="BJC221" s="348"/>
      <c r="BJD221" s="348"/>
      <c r="BJE221" s="348"/>
      <c r="BJF221" s="348"/>
      <c r="BJG221" s="348"/>
      <c r="BJH221" s="348"/>
      <c r="BJI221" s="348"/>
      <c r="BJJ221" s="348"/>
      <c r="BJK221" s="348"/>
      <c r="BJL221" s="348"/>
      <c r="BJM221" s="348"/>
      <c r="BJN221" s="348"/>
      <c r="BJO221" s="348"/>
      <c r="BJP221" s="348"/>
      <c r="BJQ221" s="348"/>
      <c r="BJR221" s="348"/>
      <c r="BJS221" s="348"/>
      <c r="BJT221" s="348"/>
      <c r="BJU221" s="348"/>
      <c r="BJV221" s="348"/>
      <c r="BJW221" s="348"/>
      <c r="BJX221" s="348"/>
      <c r="BJY221" s="348"/>
      <c r="BJZ221" s="348"/>
      <c r="BKA221" s="348"/>
      <c r="BKB221" s="348"/>
      <c r="BKC221" s="348"/>
      <c r="BKD221" s="348"/>
      <c r="BKE221" s="348"/>
      <c r="BKF221" s="348"/>
      <c r="BKG221" s="348"/>
      <c r="BKH221" s="348"/>
      <c r="BKI221" s="348"/>
      <c r="BKJ221" s="348"/>
      <c r="BKK221" s="348"/>
      <c r="BKL221" s="348"/>
      <c r="BKM221" s="348"/>
      <c r="BKN221" s="348"/>
      <c r="BKO221" s="348"/>
      <c r="BKP221" s="348"/>
      <c r="BKQ221" s="348"/>
      <c r="BKR221" s="348"/>
      <c r="BKS221" s="348"/>
      <c r="BKT221" s="348"/>
      <c r="BKU221" s="348"/>
      <c r="BKV221" s="348"/>
      <c r="BKW221" s="348"/>
      <c r="BKX221" s="348"/>
      <c r="BKY221" s="348"/>
      <c r="BKZ221" s="348"/>
      <c r="BLA221" s="348"/>
      <c r="BLB221" s="348"/>
      <c r="BLC221" s="348"/>
      <c r="BLD221" s="348"/>
      <c r="BLE221" s="348"/>
      <c r="BLF221" s="348"/>
      <c r="BLG221" s="348"/>
      <c r="BLH221" s="348"/>
      <c r="BLI221" s="348"/>
      <c r="BLJ221" s="348"/>
      <c r="BLK221" s="348"/>
      <c r="BLL221" s="348"/>
      <c r="BLM221" s="348"/>
      <c r="BLN221" s="348"/>
      <c r="BLO221" s="348"/>
      <c r="BLP221" s="348"/>
      <c r="BLQ221" s="348"/>
      <c r="BLR221" s="348"/>
      <c r="BLS221" s="348"/>
      <c r="BLT221" s="348"/>
      <c r="BLU221" s="348"/>
      <c r="BLV221" s="348"/>
      <c r="BLW221" s="348"/>
      <c r="BLX221" s="348"/>
      <c r="BLY221" s="348"/>
      <c r="BLZ221" s="348"/>
      <c r="BMA221" s="348"/>
      <c r="BMB221" s="348"/>
      <c r="BMC221" s="348"/>
      <c r="BMD221" s="348"/>
      <c r="BME221" s="348"/>
      <c r="BMF221" s="348"/>
      <c r="BMG221" s="348"/>
      <c r="BMH221" s="348"/>
      <c r="BMI221" s="348"/>
      <c r="BMJ221" s="348"/>
      <c r="BMK221" s="348"/>
      <c r="BML221" s="348"/>
      <c r="BMM221" s="348"/>
      <c r="BMN221" s="348"/>
      <c r="BMO221" s="348"/>
      <c r="BMP221" s="348"/>
      <c r="BMQ221" s="348"/>
      <c r="BMR221" s="348"/>
      <c r="BMS221" s="348"/>
      <c r="BMT221" s="348"/>
      <c r="BMU221" s="348"/>
      <c r="BMV221" s="348"/>
      <c r="BMW221" s="348"/>
      <c r="BMX221" s="348"/>
      <c r="BMY221" s="348"/>
      <c r="BMZ221" s="348"/>
      <c r="BNA221" s="348"/>
      <c r="BNB221" s="348"/>
      <c r="BNC221" s="348"/>
      <c r="BND221" s="348"/>
      <c r="BNE221" s="348"/>
      <c r="BNF221" s="348"/>
      <c r="BNG221" s="348"/>
      <c r="BNH221" s="348"/>
      <c r="BNI221" s="348"/>
      <c r="BNJ221" s="348"/>
      <c r="BNK221" s="348"/>
      <c r="BNL221" s="348"/>
      <c r="BNM221" s="348"/>
      <c r="BNN221" s="348"/>
      <c r="BNO221" s="348"/>
      <c r="BNP221" s="348"/>
      <c r="BNQ221" s="348"/>
      <c r="BNR221" s="348"/>
      <c r="BNS221" s="348"/>
      <c r="BNT221" s="348"/>
      <c r="BNU221" s="348"/>
      <c r="BNV221" s="348"/>
      <c r="BNW221" s="348"/>
      <c r="BNX221" s="348"/>
      <c r="BNY221" s="348"/>
      <c r="BNZ221" s="348"/>
      <c r="BOA221" s="348"/>
      <c r="BOB221" s="348"/>
      <c r="BOC221" s="348"/>
      <c r="BOD221" s="348"/>
      <c r="BOE221" s="348"/>
      <c r="BOF221" s="348"/>
      <c r="BOG221" s="348"/>
      <c r="BOH221" s="348"/>
      <c r="BOI221" s="348"/>
      <c r="BOJ221" s="348"/>
      <c r="BOK221" s="348"/>
      <c r="BOL221" s="348"/>
      <c r="BOM221" s="348"/>
      <c r="BON221" s="348"/>
      <c r="BOO221" s="348"/>
      <c r="BOP221" s="348"/>
      <c r="BOQ221" s="348"/>
      <c r="BOR221" s="348"/>
      <c r="BOS221" s="348"/>
      <c r="BOT221" s="348"/>
      <c r="BOU221" s="348"/>
      <c r="BOV221" s="348"/>
      <c r="BOW221" s="348"/>
      <c r="BOX221" s="348"/>
      <c r="BOY221" s="348"/>
      <c r="BOZ221" s="348"/>
      <c r="BPA221" s="348"/>
      <c r="BPB221" s="348"/>
      <c r="BPC221" s="348"/>
      <c r="BPD221" s="348"/>
      <c r="BPE221" s="348"/>
      <c r="BPF221" s="348"/>
      <c r="BPG221" s="348"/>
      <c r="BPH221" s="348"/>
      <c r="BPI221" s="348"/>
      <c r="BPJ221" s="348"/>
      <c r="BPK221" s="348"/>
      <c r="BPL221" s="348"/>
      <c r="BPM221" s="348"/>
      <c r="BPN221" s="348"/>
      <c r="BPO221" s="348"/>
      <c r="BPP221" s="348"/>
      <c r="BPQ221" s="348"/>
      <c r="BPR221" s="348"/>
      <c r="BPS221" s="348"/>
      <c r="BPT221" s="348"/>
      <c r="BPU221" s="348"/>
      <c r="BPV221" s="348"/>
      <c r="BPW221" s="348"/>
      <c r="BPX221" s="348"/>
      <c r="BPY221" s="348"/>
      <c r="BPZ221" s="348"/>
      <c r="BQA221" s="348"/>
      <c r="BQB221" s="348"/>
      <c r="BQC221" s="348"/>
      <c r="BQD221" s="348"/>
      <c r="BQE221" s="348"/>
      <c r="BQF221" s="348"/>
      <c r="BQG221" s="348"/>
      <c r="BQH221" s="348"/>
      <c r="BQI221" s="348"/>
      <c r="BQJ221" s="348"/>
      <c r="BQK221" s="348"/>
      <c r="BQL221" s="348"/>
      <c r="BQM221" s="348"/>
      <c r="BQN221" s="348"/>
      <c r="BQO221" s="348"/>
      <c r="BQP221" s="348"/>
      <c r="BQQ221" s="348"/>
      <c r="BQR221" s="348"/>
      <c r="BQS221" s="348"/>
      <c r="BQT221" s="348"/>
      <c r="BQU221" s="348"/>
      <c r="BQV221" s="348"/>
      <c r="BQW221" s="348"/>
      <c r="BQX221" s="348"/>
      <c r="BQY221" s="348"/>
      <c r="BQZ221" s="348"/>
      <c r="BRA221" s="348"/>
      <c r="BRB221" s="348"/>
      <c r="BRC221" s="348"/>
      <c r="BRD221" s="348"/>
      <c r="BRE221" s="348"/>
      <c r="BRF221" s="348"/>
      <c r="BRG221" s="348"/>
      <c r="BRH221" s="348"/>
      <c r="BRI221" s="348"/>
      <c r="BRJ221" s="348"/>
      <c r="BRK221" s="348"/>
      <c r="BRL221" s="348"/>
      <c r="BRM221" s="348"/>
      <c r="BRN221" s="348"/>
      <c r="BRO221" s="348"/>
      <c r="BRP221" s="348"/>
      <c r="BRQ221" s="348"/>
      <c r="BRR221" s="348"/>
      <c r="BRS221" s="348"/>
      <c r="BRT221" s="348"/>
      <c r="BRU221" s="348"/>
      <c r="BRV221" s="348"/>
      <c r="BRW221" s="348"/>
      <c r="BRX221" s="348"/>
      <c r="BRY221" s="348"/>
      <c r="BRZ221" s="348"/>
      <c r="BSA221" s="348"/>
      <c r="BSB221" s="348"/>
      <c r="BSC221" s="348"/>
      <c r="BSD221" s="348"/>
      <c r="BSE221" s="348"/>
      <c r="BSF221" s="348"/>
      <c r="BSG221" s="348"/>
      <c r="BSH221" s="348"/>
      <c r="BSI221" s="348"/>
      <c r="BSJ221" s="348"/>
      <c r="BSK221" s="348"/>
      <c r="BSL221" s="348"/>
      <c r="BSM221" s="348"/>
      <c r="BSN221" s="348"/>
      <c r="BSO221" s="348"/>
      <c r="BSP221" s="348"/>
      <c r="BSQ221" s="348"/>
      <c r="BSR221" s="348"/>
      <c r="BSS221" s="348"/>
      <c r="BST221" s="348"/>
      <c r="BSU221" s="348"/>
      <c r="BSV221" s="348"/>
      <c r="BSW221" s="348"/>
      <c r="BSX221" s="348"/>
      <c r="BSY221" s="348"/>
      <c r="BSZ221" s="348"/>
      <c r="BTA221" s="348"/>
      <c r="BTB221" s="348"/>
      <c r="BTC221" s="348"/>
      <c r="BTD221" s="348"/>
      <c r="BTE221" s="348"/>
      <c r="BTF221" s="348"/>
      <c r="BTG221" s="348"/>
      <c r="BTH221" s="348"/>
      <c r="BTI221" s="348"/>
      <c r="BTJ221" s="348"/>
      <c r="BTK221" s="348"/>
      <c r="BTL221" s="348"/>
      <c r="BTM221" s="348"/>
      <c r="BTN221" s="348"/>
      <c r="BTO221" s="348"/>
      <c r="BTP221" s="348"/>
      <c r="BTQ221" s="348"/>
      <c r="BTR221" s="348"/>
      <c r="BTS221" s="348"/>
      <c r="BTT221" s="348"/>
      <c r="BTU221" s="348"/>
      <c r="BTV221" s="348"/>
      <c r="BTW221" s="348"/>
      <c r="BTX221" s="348"/>
      <c r="BTY221" s="348"/>
      <c r="BTZ221" s="348"/>
      <c r="BUA221" s="348"/>
      <c r="BUB221" s="348"/>
      <c r="BUC221" s="348"/>
      <c r="BUD221" s="348"/>
      <c r="BUE221" s="348"/>
      <c r="BUF221" s="348"/>
      <c r="BUG221" s="348"/>
      <c r="BUH221" s="348"/>
      <c r="BUI221" s="348"/>
      <c r="BUJ221" s="348"/>
      <c r="BUK221" s="348"/>
      <c r="BUL221" s="348"/>
      <c r="BUM221" s="348"/>
      <c r="BUN221" s="348"/>
      <c r="BUO221" s="348"/>
      <c r="BUP221" s="348"/>
      <c r="BUQ221" s="348"/>
      <c r="BUR221" s="348"/>
      <c r="BUS221" s="348"/>
      <c r="BUT221" s="348"/>
      <c r="BUU221" s="348"/>
      <c r="BUV221" s="348"/>
      <c r="BUW221" s="348"/>
      <c r="BUX221" s="348"/>
      <c r="BUY221" s="348"/>
      <c r="BUZ221" s="348"/>
      <c r="BVA221" s="348"/>
      <c r="BVB221" s="348"/>
      <c r="BVC221" s="348"/>
      <c r="BVD221" s="348"/>
      <c r="BVE221" s="348"/>
      <c r="BVF221" s="348"/>
      <c r="BVG221" s="348"/>
      <c r="BVH221" s="348"/>
      <c r="BVI221" s="348"/>
      <c r="BVJ221" s="348"/>
      <c r="BVK221" s="348"/>
      <c r="BVL221" s="348"/>
      <c r="BVM221" s="348"/>
      <c r="BVN221" s="348"/>
      <c r="BVO221" s="348"/>
      <c r="BVP221" s="348"/>
      <c r="BVQ221" s="348"/>
      <c r="BVR221" s="348"/>
      <c r="BVS221" s="348"/>
      <c r="BVT221" s="348"/>
      <c r="BVU221" s="348"/>
      <c r="BVV221" s="348"/>
      <c r="BVW221" s="348"/>
      <c r="BVX221" s="348"/>
      <c r="BVY221" s="348"/>
      <c r="BVZ221" s="348"/>
      <c r="BWA221" s="348"/>
      <c r="BWB221" s="348"/>
      <c r="BWC221" s="348"/>
      <c r="BWD221" s="348"/>
      <c r="BWE221" s="348"/>
      <c r="BWF221" s="348"/>
      <c r="BWG221" s="348"/>
      <c r="BWH221" s="348"/>
      <c r="BWI221" s="348"/>
      <c r="BWJ221" s="348"/>
      <c r="BWK221" s="348"/>
      <c r="BWL221" s="348"/>
      <c r="BWM221" s="348"/>
      <c r="BWN221" s="348"/>
      <c r="BWO221" s="348"/>
      <c r="BWP221" s="348"/>
      <c r="BWQ221" s="348"/>
      <c r="BWR221" s="348"/>
      <c r="BWS221" s="348"/>
      <c r="BWT221" s="348"/>
      <c r="BWU221" s="348"/>
      <c r="BWV221" s="348"/>
      <c r="BWW221" s="348"/>
      <c r="BWX221" s="348"/>
      <c r="BWY221" s="348"/>
      <c r="BWZ221" s="348"/>
      <c r="BXA221" s="348"/>
      <c r="BXB221" s="348"/>
      <c r="BXC221" s="348"/>
      <c r="BXD221" s="348"/>
      <c r="BXE221" s="348"/>
      <c r="BXF221" s="348"/>
      <c r="BXG221" s="348"/>
      <c r="BXH221" s="348"/>
      <c r="BXI221" s="348"/>
      <c r="BXJ221" s="348"/>
      <c r="BXK221" s="348"/>
      <c r="BXL221" s="348"/>
      <c r="BXM221" s="348"/>
      <c r="BXN221" s="348"/>
      <c r="BXO221" s="348"/>
      <c r="BXP221" s="348"/>
      <c r="BXQ221" s="348"/>
      <c r="BXR221" s="348"/>
      <c r="BXS221" s="348"/>
      <c r="BXT221" s="348"/>
      <c r="BXU221" s="348"/>
      <c r="BXV221" s="348"/>
      <c r="BXW221" s="348"/>
      <c r="BXX221" s="348"/>
      <c r="BXY221" s="348"/>
      <c r="BXZ221" s="348"/>
      <c r="BYA221" s="348"/>
      <c r="BYB221" s="348"/>
      <c r="BYC221" s="348"/>
      <c r="BYD221" s="348"/>
      <c r="BYE221" s="348"/>
      <c r="BYF221" s="348"/>
      <c r="BYG221" s="348"/>
      <c r="BYH221" s="348"/>
      <c r="BYI221" s="348"/>
      <c r="BYJ221" s="348"/>
      <c r="BYK221" s="348"/>
      <c r="BYL221" s="348"/>
      <c r="BYM221" s="348"/>
      <c r="BYN221" s="348"/>
      <c r="BYO221" s="348"/>
      <c r="BYP221" s="348"/>
      <c r="BYQ221" s="348"/>
      <c r="BYR221" s="348"/>
      <c r="BYS221" s="348"/>
      <c r="BYT221" s="348"/>
      <c r="BYU221" s="348"/>
      <c r="BYV221" s="348"/>
      <c r="BYW221" s="348"/>
      <c r="BYX221" s="348"/>
      <c r="BYY221" s="348"/>
      <c r="BYZ221" s="348"/>
      <c r="BZA221" s="348"/>
      <c r="BZB221" s="348"/>
      <c r="BZC221" s="348"/>
      <c r="BZD221" s="348"/>
      <c r="BZE221" s="348"/>
      <c r="BZF221" s="348"/>
      <c r="BZG221" s="348"/>
      <c r="BZH221" s="348"/>
      <c r="BZI221" s="348"/>
      <c r="BZJ221" s="348"/>
      <c r="BZK221" s="348"/>
      <c r="BZL221" s="348"/>
      <c r="BZM221" s="348"/>
      <c r="BZN221" s="348"/>
      <c r="BZO221" s="348"/>
      <c r="BZP221" s="348"/>
      <c r="BZQ221" s="348"/>
      <c r="BZR221" s="348"/>
      <c r="BZS221" s="348"/>
      <c r="BZT221" s="348"/>
      <c r="BZU221" s="348"/>
      <c r="BZV221" s="348"/>
      <c r="BZW221" s="348"/>
      <c r="BZX221" s="348"/>
      <c r="BZY221" s="348"/>
      <c r="BZZ221" s="348"/>
      <c r="CAA221" s="348"/>
      <c r="CAB221" s="348"/>
      <c r="CAC221" s="348"/>
      <c r="CAD221" s="348"/>
      <c r="CAE221" s="348"/>
      <c r="CAF221" s="348"/>
      <c r="CAG221" s="348"/>
      <c r="CAH221" s="348"/>
      <c r="CAI221" s="348"/>
      <c r="CAJ221" s="348"/>
      <c r="CAK221" s="348"/>
      <c r="CAL221" s="348"/>
      <c r="CAM221" s="348"/>
      <c r="CAN221" s="348"/>
      <c r="CAO221" s="348"/>
      <c r="CAP221" s="348"/>
      <c r="CAQ221" s="348"/>
      <c r="CAR221" s="348"/>
      <c r="CAS221" s="348"/>
      <c r="CAT221" s="348"/>
      <c r="CAU221" s="348"/>
      <c r="CAV221" s="348"/>
      <c r="CAW221" s="348"/>
      <c r="CAX221" s="348"/>
      <c r="CAY221" s="348"/>
      <c r="CAZ221" s="348"/>
      <c r="CBA221" s="348"/>
      <c r="CBB221" s="348"/>
      <c r="CBC221" s="348"/>
      <c r="CBD221" s="348"/>
      <c r="CBE221" s="348"/>
      <c r="CBF221" s="348"/>
      <c r="CBG221" s="348"/>
      <c r="CBH221" s="348"/>
      <c r="CBI221" s="348"/>
      <c r="CBJ221" s="348"/>
      <c r="CBK221" s="348"/>
      <c r="CBL221" s="348"/>
      <c r="CBM221" s="348"/>
      <c r="CBN221" s="348"/>
      <c r="CBO221" s="348"/>
      <c r="CBP221" s="348"/>
      <c r="CBQ221" s="348"/>
      <c r="CBR221" s="348"/>
      <c r="CBS221" s="348"/>
      <c r="CBT221" s="348"/>
      <c r="CBU221" s="348"/>
      <c r="CBV221" s="348"/>
      <c r="CBW221" s="348"/>
      <c r="CBX221" s="348"/>
      <c r="CBY221" s="348"/>
      <c r="CBZ221" s="348"/>
      <c r="CCA221" s="348"/>
      <c r="CCB221" s="348"/>
      <c r="CCC221" s="348"/>
      <c r="CCD221" s="348"/>
      <c r="CCE221" s="348"/>
      <c r="CCF221" s="348"/>
      <c r="CCG221" s="348"/>
      <c r="CCH221" s="348"/>
      <c r="CCI221" s="348"/>
      <c r="CCJ221" s="348"/>
      <c r="CCK221" s="348"/>
      <c r="CCL221" s="348"/>
      <c r="CCM221" s="348"/>
      <c r="CCN221" s="348"/>
      <c r="CCO221" s="348"/>
      <c r="CCP221" s="348"/>
      <c r="CCQ221" s="348"/>
      <c r="CCR221" s="348"/>
      <c r="CCS221" s="348"/>
      <c r="CCT221" s="348"/>
      <c r="CCU221" s="348"/>
      <c r="CCV221" s="348"/>
      <c r="CCW221" s="348"/>
      <c r="CCX221" s="348"/>
      <c r="CCY221" s="348"/>
      <c r="CCZ221" s="348"/>
      <c r="CDA221" s="348"/>
      <c r="CDB221" s="348"/>
      <c r="CDC221" s="348"/>
      <c r="CDD221" s="348"/>
      <c r="CDE221" s="348"/>
      <c r="CDF221" s="348"/>
      <c r="CDG221" s="348"/>
      <c r="CDH221" s="348"/>
      <c r="CDI221" s="348"/>
      <c r="CDJ221" s="348"/>
      <c r="CDK221" s="348"/>
      <c r="CDL221" s="348"/>
      <c r="CDM221" s="348"/>
      <c r="CDN221" s="348"/>
      <c r="CDO221" s="348"/>
      <c r="CDP221" s="348"/>
      <c r="CDQ221" s="348"/>
      <c r="CDR221" s="348"/>
      <c r="CDS221" s="348"/>
      <c r="CDT221" s="348"/>
      <c r="CDU221" s="348"/>
      <c r="CDV221" s="348"/>
      <c r="CDW221" s="348"/>
      <c r="CDX221" s="348"/>
      <c r="CDY221" s="348"/>
      <c r="CDZ221" s="348"/>
      <c r="CEA221" s="348"/>
      <c r="CEB221" s="348"/>
      <c r="CEC221" s="348"/>
      <c r="CED221" s="348"/>
      <c r="CEE221" s="348"/>
      <c r="CEF221" s="348"/>
      <c r="CEG221" s="348"/>
      <c r="CEH221" s="348"/>
      <c r="CEI221" s="348"/>
      <c r="CEJ221" s="348"/>
      <c r="CEK221" s="348"/>
      <c r="CEL221" s="348"/>
      <c r="CEM221" s="348"/>
      <c r="CEN221" s="348"/>
      <c r="CEO221" s="348"/>
      <c r="CEP221" s="348"/>
      <c r="CEQ221" s="348"/>
      <c r="CER221" s="348"/>
      <c r="CES221" s="348"/>
      <c r="CET221" s="348"/>
      <c r="CEU221" s="348"/>
      <c r="CEV221" s="348"/>
      <c r="CEW221" s="348"/>
      <c r="CEX221" s="348"/>
      <c r="CEY221" s="348"/>
      <c r="CEZ221" s="348"/>
      <c r="CFA221" s="348"/>
      <c r="CFB221" s="348"/>
      <c r="CFC221" s="348"/>
      <c r="CFD221" s="348"/>
      <c r="CFE221" s="348"/>
      <c r="CFF221" s="348"/>
      <c r="CFG221" s="348"/>
      <c r="CFH221" s="348"/>
      <c r="CFI221" s="348"/>
      <c r="CFJ221" s="348"/>
      <c r="CFK221" s="348"/>
      <c r="CFL221" s="348"/>
      <c r="CFM221" s="348"/>
      <c r="CFN221" s="348"/>
      <c r="CFO221" s="348"/>
      <c r="CFP221" s="348"/>
      <c r="CFQ221" s="348"/>
      <c r="CFR221" s="348"/>
      <c r="CFS221" s="348"/>
      <c r="CFT221" s="348"/>
      <c r="CFU221" s="348"/>
      <c r="CFV221" s="348"/>
      <c r="CFW221" s="348"/>
      <c r="CFX221" s="348"/>
      <c r="CFY221" s="348"/>
      <c r="CFZ221" s="348"/>
      <c r="CGA221" s="348"/>
      <c r="CGB221" s="348"/>
      <c r="CGC221" s="348"/>
      <c r="CGD221" s="348"/>
      <c r="CGE221" s="348"/>
      <c r="CGF221" s="348"/>
      <c r="CGG221" s="348"/>
      <c r="CGH221" s="348"/>
      <c r="CGI221" s="348"/>
      <c r="CGJ221" s="348"/>
      <c r="CGK221" s="348"/>
      <c r="CGL221" s="348"/>
      <c r="CGM221" s="348"/>
      <c r="CGN221" s="348"/>
      <c r="CGO221" s="348"/>
      <c r="CGP221" s="348"/>
      <c r="CGQ221" s="348"/>
      <c r="CGR221" s="348"/>
      <c r="CGS221" s="348"/>
      <c r="CGT221" s="348"/>
      <c r="CGU221" s="348"/>
      <c r="CGV221" s="348"/>
      <c r="CGW221" s="348"/>
      <c r="CGX221" s="348"/>
      <c r="CGY221" s="348"/>
      <c r="CGZ221" s="348"/>
      <c r="CHA221" s="348"/>
      <c r="CHB221" s="348"/>
      <c r="CHC221" s="348"/>
      <c r="CHD221" s="348"/>
      <c r="CHE221" s="348"/>
      <c r="CHF221" s="348"/>
      <c r="CHG221" s="348"/>
      <c r="CHH221" s="348"/>
      <c r="CHI221" s="348"/>
      <c r="CHJ221" s="348"/>
      <c r="CHK221" s="348"/>
      <c r="CHL221" s="348"/>
      <c r="CHM221" s="348"/>
      <c r="CHN221" s="348"/>
      <c r="CHO221" s="348"/>
      <c r="CHP221" s="348"/>
      <c r="CHQ221" s="348"/>
      <c r="CHR221" s="348"/>
      <c r="CHS221" s="348"/>
      <c r="CHT221" s="348"/>
      <c r="CHU221" s="348"/>
      <c r="CHV221" s="348"/>
      <c r="CHW221" s="348"/>
      <c r="CHX221" s="348"/>
      <c r="CHY221" s="348"/>
      <c r="CHZ221" s="348"/>
      <c r="CIA221" s="348"/>
      <c r="CIB221" s="348"/>
      <c r="CIC221" s="348"/>
      <c r="CID221" s="348"/>
      <c r="CIE221" s="348"/>
      <c r="CIF221" s="348"/>
      <c r="CIG221" s="348"/>
      <c r="CIH221" s="348"/>
      <c r="CII221" s="348"/>
      <c r="CIJ221" s="348"/>
      <c r="CIK221" s="348"/>
      <c r="CIL221" s="348"/>
      <c r="CIM221" s="348"/>
      <c r="CIN221" s="348"/>
      <c r="CIO221" s="348"/>
      <c r="CIP221" s="348"/>
      <c r="CIQ221" s="348"/>
      <c r="CIR221" s="348"/>
      <c r="CIS221" s="348"/>
      <c r="CIT221" s="348"/>
      <c r="CIU221" s="348"/>
      <c r="CIV221" s="348"/>
      <c r="CIW221" s="348"/>
      <c r="CIX221" s="348"/>
      <c r="CIY221" s="348"/>
      <c r="CIZ221" s="348"/>
      <c r="CJA221" s="348"/>
      <c r="CJB221" s="348"/>
      <c r="CJC221" s="348"/>
      <c r="CJD221" s="348"/>
      <c r="CJE221" s="348"/>
      <c r="CJF221" s="348"/>
      <c r="CJG221" s="348"/>
      <c r="CJH221" s="348"/>
      <c r="CJI221" s="348"/>
      <c r="CJJ221" s="348"/>
      <c r="CJK221" s="348"/>
      <c r="CJL221" s="348"/>
      <c r="CJM221" s="348"/>
      <c r="CJN221" s="348"/>
      <c r="CJO221" s="348"/>
      <c r="CJP221" s="348"/>
      <c r="CJQ221" s="348"/>
      <c r="CJR221" s="348"/>
      <c r="CJS221" s="348"/>
      <c r="CJT221" s="348"/>
      <c r="CJU221" s="348"/>
      <c r="CJV221" s="348"/>
      <c r="CJW221" s="348"/>
      <c r="CJX221" s="348"/>
      <c r="CJY221" s="348"/>
      <c r="CJZ221" s="348"/>
      <c r="CKA221" s="348"/>
      <c r="CKB221" s="348"/>
      <c r="CKC221" s="348"/>
      <c r="CKD221" s="348"/>
      <c r="CKE221" s="348"/>
      <c r="CKF221" s="348"/>
      <c r="CKG221" s="348"/>
      <c r="CKH221" s="348"/>
      <c r="CKI221" s="348"/>
      <c r="CKJ221" s="348"/>
      <c r="CKK221" s="348"/>
      <c r="CKL221" s="348"/>
      <c r="CKM221" s="348"/>
      <c r="CKN221" s="348"/>
      <c r="CKO221" s="348"/>
      <c r="CKP221" s="348"/>
      <c r="CKQ221" s="348"/>
      <c r="CKR221" s="348"/>
      <c r="CKS221" s="348"/>
      <c r="CKT221" s="348"/>
      <c r="CKU221" s="348"/>
      <c r="CKV221" s="348"/>
      <c r="CKW221" s="348"/>
      <c r="CKX221" s="348"/>
      <c r="CKY221" s="348"/>
      <c r="CKZ221" s="348"/>
      <c r="CLA221" s="348"/>
      <c r="CLB221" s="348"/>
      <c r="CLC221" s="348"/>
      <c r="CLD221" s="348"/>
      <c r="CLE221" s="348"/>
      <c r="CLF221" s="348"/>
      <c r="CLG221" s="348"/>
      <c r="CLH221" s="348"/>
      <c r="CLI221" s="348"/>
      <c r="CLJ221" s="348"/>
      <c r="CLK221" s="348"/>
      <c r="CLL221" s="348"/>
      <c r="CLM221" s="348"/>
      <c r="CLN221" s="348"/>
      <c r="CLO221" s="348"/>
      <c r="CLP221" s="348"/>
      <c r="CLQ221" s="348"/>
      <c r="CLR221" s="348"/>
      <c r="CLS221" s="348"/>
      <c r="CLT221" s="348"/>
      <c r="CLU221" s="348"/>
      <c r="CLV221" s="348"/>
      <c r="CLW221" s="348"/>
      <c r="CLX221" s="348"/>
      <c r="CLY221" s="348"/>
      <c r="CLZ221" s="348"/>
      <c r="CMA221" s="348"/>
      <c r="CMB221" s="348"/>
      <c r="CMC221" s="348"/>
      <c r="CMD221" s="348"/>
      <c r="CME221" s="348"/>
      <c r="CMF221" s="348"/>
      <c r="CMG221" s="348"/>
      <c r="CMH221" s="348"/>
      <c r="CMI221" s="348"/>
      <c r="CMJ221" s="348"/>
      <c r="CMK221" s="348"/>
      <c r="CML221" s="348"/>
      <c r="CMM221" s="348"/>
      <c r="CMN221" s="348"/>
      <c r="CMO221" s="348"/>
      <c r="CMP221" s="348"/>
      <c r="CMQ221" s="348"/>
      <c r="CMR221" s="348"/>
      <c r="CMS221" s="348"/>
      <c r="CMT221" s="348"/>
      <c r="CMU221" s="348"/>
      <c r="CMV221" s="348"/>
      <c r="CMW221" s="348"/>
      <c r="CMX221" s="348"/>
      <c r="CMY221" s="348"/>
      <c r="CMZ221" s="348"/>
      <c r="CNA221" s="348"/>
      <c r="CNB221" s="348"/>
      <c r="CNC221" s="348"/>
      <c r="CND221" s="348"/>
      <c r="CNE221" s="348"/>
      <c r="CNF221" s="348"/>
      <c r="CNG221" s="348"/>
      <c r="CNH221" s="348"/>
      <c r="CNI221" s="348"/>
      <c r="CNJ221" s="348"/>
      <c r="CNK221" s="348"/>
      <c r="CNL221" s="348"/>
      <c r="CNM221" s="348"/>
      <c r="CNN221" s="348"/>
      <c r="CNO221" s="348"/>
      <c r="CNP221" s="348"/>
      <c r="CNQ221" s="348"/>
      <c r="CNR221" s="348"/>
      <c r="CNS221" s="348"/>
      <c r="CNT221" s="348"/>
      <c r="CNU221" s="348"/>
      <c r="CNV221" s="348"/>
      <c r="CNW221" s="348"/>
      <c r="CNX221" s="348"/>
      <c r="CNY221" s="348"/>
      <c r="CNZ221" s="348"/>
      <c r="COA221" s="348"/>
      <c r="COB221" s="348"/>
      <c r="COC221" s="348"/>
      <c r="COD221" s="348"/>
      <c r="COE221" s="348"/>
      <c r="COF221" s="348"/>
      <c r="COG221" s="348"/>
      <c r="COH221" s="348"/>
      <c r="COI221" s="348"/>
      <c r="COJ221" s="348"/>
      <c r="COK221" s="348"/>
      <c r="COL221" s="348"/>
      <c r="COM221" s="348"/>
      <c r="CON221" s="348"/>
      <c r="COO221" s="348"/>
      <c r="COP221" s="348"/>
      <c r="COQ221" s="348"/>
      <c r="COR221" s="348"/>
      <c r="COS221" s="348"/>
      <c r="COT221" s="348"/>
      <c r="COU221" s="348"/>
      <c r="COV221" s="348"/>
      <c r="COW221" s="348"/>
      <c r="COX221" s="348"/>
      <c r="COY221" s="348"/>
      <c r="COZ221" s="348"/>
      <c r="CPA221" s="348"/>
      <c r="CPB221" s="348"/>
      <c r="CPC221" s="348"/>
      <c r="CPD221" s="348"/>
      <c r="CPE221" s="348"/>
      <c r="CPF221" s="348"/>
      <c r="CPG221" s="348"/>
      <c r="CPH221" s="348"/>
      <c r="CPI221" s="348"/>
      <c r="CPJ221" s="348"/>
      <c r="CPK221" s="348"/>
      <c r="CPL221" s="348"/>
      <c r="CPM221" s="348"/>
      <c r="CPN221" s="348"/>
      <c r="CPO221" s="348"/>
      <c r="CPP221" s="348"/>
      <c r="CPQ221" s="348"/>
      <c r="CPR221" s="348"/>
      <c r="CPS221" s="348"/>
      <c r="CPT221" s="348"/>
      <c r="CPU221" s="348"/>
      <c r="CPV221" s="348"/>
      <c r="CPW221" s="348"/>
      <c r="CPX221" s="348"/>
      <c r="CPY221" s="348"/>
      <c r="CPZ221" s="348"/>
      <c r="CQA221" s="348"/>
      <c r="CQB221" s="348"/>
      <c r="CQC221" s="348"/>
      <c r="CQD221" s="348"/>
      <c r="CQE221" s="348"/>
      <c r="CQF221" s="348"/>
      <c r="CQG221" s="348"/>
      <c r="CQH221" s="348"/>
      <c r="CQI221" s="348"/>
      <c r="CQJ221" s="348"/>
      <c r="CQK221" s="348"/>
      <c r="CQL221" s="348"/>
      <c r="CQM221" s="348"/>
      <c r="CQN221" s="348"/>
      <c r="CQO221" s="348"/>
      <c r="CQP221" s="348"/>
      <c r="CQQ221" s="348"/>
      <c r="CQR221" s="348"/>
      <c r="CQS221" s="348"/>
      <c r="CQT221" s="348"/>
      <c r="CQU221" s="348"/>
      <c r="CQV221" s="348"/>
      <c r="CQW221" s="348"/>
      <c r="CQX221" s="348"/>
      <c r="CQY221" s="348"/>
      <c r="CQZ221" s="348"/>
      <c r="CRA221" s="348"/>
      <c r="CRB221" s="348"/>
      <c r="CRC221" s="348"/>
      <c r="CRD221" s="348"/>
      <c r="CRE221" s="348"/>
      <c r="CRF221" s="348"/>
      <c r="CRG221" s="348"/>
      <c r="CRH221" s="348"/>
      <c r="CRI221" s="348"/>
      <c r="CRJ221" s="348"/>
      <c r="CRK221" s="348"/>
      <c r="CRL221" s="348"/>
      <c r="CRM221" s="348"/>
      <c r="CRN221" s="348"/>
      <c r="CRO221" s="348"/>
      <c r="CRP221" s="348"/>
      <c r="CRQ221" s="348"/>
      <c r="CRR221" s="348"/>
      <c r="CRS221" s="348"/>
      <c r="CRT221" s="348"/>
      <c r="CRU221" s="348"/>
      <c r="CRV221" s="348"/>
      <c r="CRW221" s="348"/>
      <c r="CRX221" s="348"/>
      <c r="CRY221" s="348"/>
      <c r="CRZ221" s="348"/>
      <c r="CSA221" s="348"/>
      <c r="CSB221" s="348"/>
      <c r="CSC221" s="348"/>
      <c r="CSD221" s="348"/>
      <c r="CSE221" s="348"/>
      <c r="CSF221" s="348"/>
      <c r="CSG221" s="348"/>
      <c r="CSH221" s="348"/>
      <c r="CSI221" s="348"/>
      <c r="CSJ221" s="348"/>
      <c r="CSK221" s="348"/>
      <c r="CSL221" s="348"/>
      <c r="CSM221" s="348"/>
      <c r="CSN221" s="348"/>
      <c r="CSO221" s="348"/>
      <c r="CSP221" s="348"/>
      <c r="CSQ221" s="348"/>
      <c r="CSR221" s="348"/>
      <c r="CSS221" s="348"/>
      <c r="CST221" s="348"/>
      <c r="CSU221" s="348"/>
      <c r="CSV221" s="348"/>
      <c r="CSW221" s="348"/>
      <c r="CSX221" s="348"/>
      <c r="CSY221" s="348"/>
      <c r="CSZ221" s="348"/>
      <c r="CTA221" s="348"/>
      <c r="CTB221" s="348"/>
      <c r="CTC221" s="348"/>
      <c r="CTD221" s="348"/>
      <c r="CTE221" s="348"/>
      <c r="CTF221" s="348"/>
      <c r="CTG221" s="348"/>
      <c r="CTH221" s="348"/>
      <c r="CTI221" s="348"/>
      <c r="CTJ221" s="348"/>
      <c r="CTK221" s="348"/>
      <c r="CTL221" s="348"/>
      <c r="CTM221" s="348"/>
      <c r="CTN221" s="348"/>
      <c r="CTO221" s="348"/>
      <c r="CTP221" s="348"/>
      <c r="CTQ221" s="348"/>
      <c r="CTR221" s="348"/>
      <c r="CTS221" s="348"/>
      <c r="CTT221" s="348"/>
      <c r="CTU221" s="348"/>
      <c r="CTV221" s="348"/>
      <c r="CTW221" s="348"/>
      <c r="CTX221" s="348"/>
      <c r="CTY221" s="348"/>
      <c r="CTZ221" s="348"/>
      <c r="CUA221" s="348"/>
      <c r="CUB221" s="348"/>
      <c r="CUC221" s="348"/>
      <c r="CUD221" s="348"/>
      <c r="CUE221" s="348"/>
      <c r="CUF221" s="348"/>
      <c r="CUG221" s="348"/>
      <c r="CUH221" s="348"/>
      <c r="CUI221" s="348"/>
      <c r="CUJ221" s="348"/>
      <c r="CUK221" s="348"/>
      <c r="CUL221" s="348"/>
      <c r="CUM221" s="348"/>
      <c r="CUN221" s="348"/>
      <c r="CUO221" s="348"/>
      <c r="CUP221" s="348"/>
      <c r="CUQ221" s="348"/>
      <c r="CUR221" s="348"/>
      <c r="CUS221" s="348"/>
      <c r="CUT221" s="348"/>
      <c r="CUU221" s="348"/>
      <c r="CUV221" s="348"/>
      <c r="CUW221" s="348"/>
      <c r="CUX221" s="348"/>
      <c r="CUY221" s="348"/>
      <c r="CUZ221" s="348"/>
      <c r="CVA221" s="348"/>
      <c r="CVB221" s="348"/>
      <c r="CVC221" s="348"/>
      <c r="CVD221" s="348"/>
      <c r="CVE221" s="348"/>
      <c r="CVF221" s="348"/>
      <c r="CVG221" s="348"/>
      <c r="CVH221" s="348"/>
      <c r="CVI221" s="348"/>
      <c r="CVJ221" s="348"/>
      <c r="CVK221" s="348"/>
      <c r="CVL221" s="348"/>
      <c r="CVM221" s="348"/>
      <c r="CVN221" s="348"/>
      <c r="CVO221" s="348"/>
      <c r="CVP221" s="348"/>
      <c r="CVQ221" s="348"/>
      <c r="CVR221" s="348"/>
      <c r="CVS221" s="348"/>
      <c r="CVT221" s="348"/>
      <c r="CVU221" s="348"/>
      <c r="CVV221" s="348"/>
      <c r="CVW221" s="348"/>
      <c r="CVX221" s="348"/>
      <c r="CVY221" s="348"/>
      <c r="CVZ221" s="348"/>
      <c r="CWA221" s="348"/>
      <c r="CWB221" s="348"/>
      <c r="CWC221" s="348"/>
      <c r="CWD221" s="348"/>
      <c r="CWE221" s="348"/>
      <c r="CWF221" s="348"/>
      <c r="CWG221" s="348"/>
      <c r="CWH221" s="348"/>
      <c r="CWI221" s="348"/>
      <c r="CWJ221" s="348"/>
      <c r="CWK221" s="348"/>
      <c r="CWL221" s="348"/>
      <c r="CWM221" s="348"/>
      <c r="CWN221" s="348"/>
      <c r="CWO221" s="348"/>
      <c r="CWP221" s="348"/>
      <c r="CWQ221" s="348"/>
      <c r="CWR221" s="348"/>
      <c r="CWS221" s="348"/>
      <c r="CWT221" s="348"/>
      <c r="CWU221" s="348"/>
      <c r="CWV221" s="348"/>
      <c r="CWW221" s="348"/>
      <c r="CWX221" s="348"/>
      <c r="CWY221" s="348"/>
      <c r="CWZ221" s="348"/>
      <c r="CXA221" s="348"/>
      <c r="CXB221" s="348"/>
      <c r="CXC221" s="348"/>
      <c r="CXD221" s="348"/>
      <c r="CXE221" s="348"/>
      <c r="CXF221" s="348"/>
      <c r="CXG221" s="348"/>
      <c r="CXH221" s="348"/>
      <c r="CXI221" s="348"/>
      <c r="CXJ221" s="348"/>
      <c r="CXK221" s="348"/>
      <c r="CXL221" s="348"/>
      <c r="CXM221" s="348"/>
      <c r="CXN221" s="348"/>
      <c r="CXO221" s="348"/>
      <c r="CXP221" s="348"/>
      <c r="CXQ221" s="348"/>
      <c r="CXR221" s="348"/>
      <c r="CXS221" s="348"/>
      <c r="CXT221" s="348"/>
      <c r="CXU221" s="348"/>
      <c r="CXV221" s="348"/>
      <c r="CXW221" s="348"/>
      <c r="CXX221" s="348"/>
      <c r="CXY221" s="348"/>
      <c r="CXZ221" s="348"/>
      <c r="CYA221" s="348"/>
      <c r="CYB221" s="348"/>
      <c r="CYC221" s="348"/>
      <c r="CYD221" s="348"/>
      <c r="CYE221" s="348"/>
      <c r="CYF221" s="348"/>
      <c r="CYG221" s="348"/>
      <c r="CYH221" s="348"/>
      <c r="CYI221" s="348"/>
      <c r="CYJ221" s="348"/>
      <c r="CYK221" s="348"/>
      <c r="CYL221" s="348"/>
      <c r="CYM221" s="348"/>
      <c r="CYN221" s="348"/>
      <c r="CYO221" s="348"/>
      <c r="CYP221" s="348"/>
      <c r="CYQ221" s="348"/>
      <c r="CYR221" s="348"/>
      <c r="CYS221" s="348"/>
      <c r="CYT221" s="348"/>
      <c r="CYU221" s="348"/>
      <c r="CYV221" s="348"/>
      <c r="CYW221" s="348"/>
      <c r="CYX221" s="348"/>
      <c r="CYY221" s="348"/>
      <c r="CYZ221" s="348"/>
      <c r="CZA221" s="348"/>
      <c r="CZB221" s="348"/>
      <c r="CZC221" s="348"/>
      <c r="CZD221" s="348"/>
      <c r="CZE221" s="348"/>
      <c r="CZF221" s="348"/>
      <c r="CZG221" s="348"/>
      <c r="CZH221" s="348"/>
      <c r="CZI221" s="348"/>
      <c r="CZJ221" s="348"/>
      <c r="CZK221" s="348"/>
      <c r="CZL221" s="348"/>
      <c r="CZM221" s="348"/>
      <c r="CZN221" s="348"/>
      <c r="CZO221" s="348"/>
      <c r="CZP221" s="348"/>
      <c r="CZQ221" s="348"/>
      <c r="CZR221" s="348"/>
      <c r="CZS221" s="348"/>
      <c r="CZT221" s="348"/>
      <c r="CZU221" s="348"/>
      <c r="CZV221" s="348"/>
      <c r="CZW221" s="348"/>
      <c r="CZX221" s="348"/>
      <c r="CZY221" s="348"/>
      <c r="CZZ221" s="348"/>
      <c r="DAA221" s="348"/>
      <c r="DAB221" s="348"/>
      <c r="DAC221" s="348"/>
      <c r="DAD221" s="348"/>
      <c r="DAE221" s="348"/>
      <c r="DAF221" s="348"/>
      <c r="DAG221" s="348"/>
      <c r="DAH221" s="348"/>
      <c r="DAI221" s="348"/>
      <c r="DAJ221" s="348"/>
      <c r="DAK221" s="348"/>
      <c r="DAL221" s="348"/>
      <c r="DAM221" s="348"/>
      <c r="DAN221" s="348"/>
      <c r="DAO221" s="348"/>
      <c r="DAP221" s="348"/>
      <c r="DAQ221" s="348"/>
      <c r="DAR221" s="348"/>
      <c r="DAS221" s="348"/>
      <c r="DAT221" s="348"/>
      <c r="DAU221" s="348"/>
      <c r="DAV221" s="348"/>
      <c r="DAW221" s="348"/>
      <c r="DAX221" s="348"/>
      <c r="DAY221" s="348"/>
      <c r="DAZ221" s="348"/>
      <c r="DBA221" s="348"/>
      <c r="DBB221" s="348"/>
      <c r="DBC221" s="348"/>
      <c r="DBD221" s="348"/>
      <c r="DBE221" s="348"/>
      <c r="DBF221" s="348"/>
      <c r="DBG221" s="348"/>
      <c r="DBH221" s="348"/>
      <c r="DBI221" s="348"/>
      <c r="DBJ221" s="348"/>
      <c r="DBK221" s="348"/>
      <c r="DBL221" s="348"/>
      <c r="DBM221" s="348"/>
      <c r="DBN221" s="348"/>
      <c r="DBO221" s="348"/>
      <c r="DBP221" s="348"/>
      <c r="DBQ221" s="348"/>
      <c r="DBR221" s="348"/>
      <c r="DBS221" s="348"/>
      <c r="DBT221" s="348"/>
      <c r="DBU221" s="348"/>
      <c r="DBV221" s="348"/>
      <c r="DBW221" s="348"/>
      <c r="DBX221" s="348"/>
      <c r="DBY221" s="348"/>
      <c r="DBZ221" s="348"/>
      <c r="DCA221" s="348"/>
      <c r="DCB221" s="348"/>
      <c r="DCC221" s="348"/>
      <c r="DCD221" s="348"/>
      <c r="DCE221" s="348"/>
      <c r="DCF221" s="348"/>
      <c r="DCG221" s="348"/>
      <c r="DCH221" s="348"/>
      <c r="DCI221" s="348"/>
      <c r="DCJ221" s="348"/>
      <c r="DCK221" s="348"/>
      <c r="DCL221" s="348"/>
      <c r="DCM221" s="348"/>
      <c r="DCN221" s="348"/>
      <c r="DCO221" s="348"/>
      <c r="DCP221" s="348"/>
      <c r="DCQ221" s="348"/>
      <c r="DCR221" s="348"/>
      <c r="DCS221" s="348"/>
      <c r="DCT221" s="348"/>
      <c r="DCU221" s="348"/>
      <c r="DCV221" s="348"/>
      <c r="DCW221" s="348"/>
      <c r="DCX221" s="348"/>
      <c r="DCY221" s="348"/>
      <c r="DCZ221" s="348"/>
      <c r="DDA221" s="348"/>
      <c r="DDB221" s="348"/>
      <c r="DDC221" s="348"/>
      <c r="DDD221" s="348"/>
      <c r="DDE221" s="348"/>
      <c r="DDF221" s="348"/>
      <c r="DDG221" s="348"/>
      <c r="DDH221" s="348"/>
      <c r="DDI221" s="348"/>
      <c r="DDJ221" s="348"/>
      <c r="DDK221" s="348"/>
      <c r="DDL221" s="348"/>
      <c r="DDM221" s="348"/>
      <c r="DDN221" s="348"/>
      <c r="DDO221" s="348"/>
      <c r="DDP221" s="348"/>
      <c r="DDQ221" s="348"/>
      <c r="DDR221" s="348"/>
      <c r="DDS221" s="348"/>
      <c r="DDT221" s="348"/>
      <c r="DDU221" s="348"/>
      <c r="DDV221" s="348"/>
      <c r="DDW221" s="348"/>
      <c r="DDX221" s="348"/>
      <c r="DDY221" s="348"/>
      <c r="DDZ221" s="348"/>
      <c r="DEA221" s="348"/>
      <c r="DEB221" s="348"/>
      <c r="DEC221" s="348"/>
      <c r="DED221" s="348"/>
      <c r="DEE221" s="348"/>
      <c r="DEF221" s="348"/>
      <c r="DEG221" s="348"/>
      <c r="DEH221" s="348"/>
      <c r="DEI221" s="348"/>
      <c r="DEJ221" s="348"/>
      <c r="DEK221" s="348"/>
      <c r="DEL221" s="348"/>
      <c r="DEM221" s="348"/>
      <c r="DEN221" s="348"/>
      <c r="DEO221" s="348"/>
      <c r="DEP221" s="348"/>
      <c r="DEQ221" s="348"/>
      <c r="DER221" s="348"/>
      <c r="DES221" s="348"/>
      <c r="DET221" s="348"/>
      <c r="DEU221" s="348"/>
      <c r="DEV221" s="348"/>
      <c r="DEW221" s="348"/>
      <c r="DEX221" s="348"/>
      <c r="DEY221" s="348"/>
      <c r="DEZ221" s="348"/>
      <c r="DFA221" s="348"/>
      <c r="DFB221" s="348"/>
      <c r="DFC221" s="348"/>
      <c r="DFD221" s="348"/>
      <c r="DFE221" s="348"/>
      <c r="DFF221" s="348"/>
      <c r="DFG221" s="348"/>
      <c r="DFH221" s="348"/>
      <c r="DFI221" s="348"/>
      <c r="DFJ221" s="348"/>
      <c r="DFK221" s="348"/>
      <c r="DFL221" s="348"/>
      <c r="DFM221" s="348"/>
      <c r="DFN221" s="348"/>
      <c r="DFO221" s="348"/>
      <c r="DFP221" s="348"/>
      <c r="DFQ221" s="348"/>
      <c r="DFR221" s="348"/>
      <c r="DFS221" s="348"/>
      <c r="DFT221" s="348"/>
      <c r="DFU221" s="348"/>
      <c r="DFV221" s="348"/>
      <c r="DFW221" s="348"/>
      <c r="DFX221" s="348"/>
      <c r="DFY221" s="348"/>
      <c r="DFZ221" s="348"/>
      <c r="DGA221" s="348"/>
      <c r="DGB221" s="348"/>
      <c r="DGC221" s="348"/>
      <c r="DGD221" s="348"/>
      <c r="DGE221" s="348"/>
      <c r="DGF221" s="348"/>
      <c r="DGG221" s="348"/>
      <c r="DGH221" s="348"/>
      <c r="DGI221" s="348"/>
      <c r="DGJ221" s="348"/>
      <c r="DGK221" s="348"/>
      <c r="DGL221" s="348"/>
      <c r="DGM221" s="348"/>
      <c r="DGN221" s="348"/>
      <c r="DGO221" s="348"/>
      <c r="DGP221" s="348"/>
      <c r="DGQ221" s="348"/>
      <c r="DGR221" s="348"/>
      <c r="DGS221" s="348"/>
      <c r="DGT221" s="348"/>
      <c r="DGU221" s="348"/>
      <c r="DGV221" s="348"/>
      <c r="DGW221" s="348"/>
      <c r="DGX221" s="348"/>
      <c r="DGY221" s="348"/>
      <c r="DGZ221" s="348"/>
      <c r="DHA221" s="348"/>
      <c r="DHB221" s="348"/>
      <c r="DHC221" s="348"/>
      <c r="DHD221" s="348"/>
      <c r="DHE221" s="348"/>
      <c r="DHF221" s="348"/>
      <c r="DHG221" s="348"/>
      <c r="DHH221" s="348"/>
      <c r="DHI221" s="348"/>
      <c r="DHJ221" s="348"/>
      <c r="DHK221" s="348"/>
      <c r="DHL221" s="348"/>
      <c r="DHM221" s="348"/>
      <c r="DHN221" s="348"/>
      <c r="DHO221" s="348"/>
      <c r="DHP221" s="348"/>
      <c r="DHQ221" s="348"/>
      <c r="DHR221" s="348"/>
      <c r="DHS221" s="348"/>
      <c r="DHT221" s="348"/>
      <c r="DHU221" s="348"/>
      <c r="DHV221" s="348"/>
      <c r="DHW221" s="348"/>
      <c r="DHX221" s="348"/>
      <c r="DHY221" s="348"/>
      <c r="DHZ221" s="348"/>
      <c r="DIA221" s="348"/>
      <c r="DIB221" s="348"/>
      <c r="DIC221" s="348"/>
      <c r="DID221" s="348"/>
      <c r="DIE221" s="348"/>
      <c r="DIF221" s="348"/>
      <c r="DIG221" s="348"/>
      <c r="DIH221" s="348"/>
      <c r="DII221" s="348"/>
      <c r="DIJ221" s="348"/>
      <c r="DIK221" s="348"/>
      <c r="DIL221" s="348"/>
      <c r="DIM221" s="348"/>
      <c r="DIN221" s="348"/>
      <c r="DIO221" s="348"/>
      <c r="DIP221" s="348"/>
      <c r="DIQ221" s="348"/>
      <c r="DIR221" s="348"/>
      <c r="DIS221" s="348"/>
      <c r="DIT221" s="348"/>
      <c r="DIU221" s="348"/>
      <c r="DIV221" s="348"/>
      <c r="DIW221" s="348"/>
      <c r="DIX221" s="348"/>
      <c r="DIY221" s="348"/>
      <c r="DIZ221" s="348"/>
      <c r="DJA221" s="348"/>
      <c r="DJB221" s="348"/>
      <c r="DJC221" s="348"/>
      <c r="DJD221" s="348"/>
      <c r="DJE221" s="348"/>
      <c r="DJF221" s="348"/>
      <c r="DJG221" s="348"/>
      <c r="DJH221" s="348"/>
      <c r="DJI221" s="348"/>
      <c r="DJJ221" s="348"/>
      <c r="DJK221" s="348"/>
      <c r="DJL221" s="348"/>
      <c r="DJM221" s="348"/>
      <c r="DJN221" s="348"/>
      <c r="DJO221" s="348"/>
      <c r="DJP221" s="348"/>
      <c r="DJQ221" s="348"/>
      <c r="DJR221" s="348"/>
      <c r="DJS221" s="348"/>
      <c r="DJT221" s="348"/>
      <c r="DJU221" s="348"/>
      <c r="DJV221" s="348"/>
      <c r="DJW221" s="348"/>
      <c r="DJX221" s="348"/>
      <c r="DJY221" s="348"/>
      <c r="DJZ221" s="348"/>
      <c r="DKA221" s="348"/>
      <c r="DKB221" s="348"/>
      <c r="DKC221" s="348"/>
      <c r="DKD221" s="348"/>
      <c r="DKE221" s="348"/>
      <c r="DKF221" s="348"/>
      <c r="DKG221" s="348"/>
      <c r="DKH221" s="348"/>
      <c r="DKI221" s="348"/>
      <c r="DKJ221" s="348"/>
      <c r="DKK221" s="348"/>
      <c r="DKL221" s="348"/>
      <c r="DKM221" s="348"/>
      <c r="DKN221" s="348"/>
      <c r="DKO221" s="348"/>
      <c r="DKP221" s="348"/>
      <c r="DKQ221" s="348"/>
      <c r="DKR221" s="348"/>
      <c r="DKS221" s="348"/>
      <c r="DKT221" s="348"/>
      <c r="DKU221" s="348"/>
      <c r="DKV221" s="348"/>
      <c r="DKW221" s="348"/>
      <c r="DKX221" s="348"/>
      <c r="DKY221" s="348"/>
      <c r="DKZ221" s="348"/>
      <c r="DLA221" s="348"/>
      <c r="DLB221" s="348"/>
      <c r="DLC221" s="348"/>
      <c r="DLD221" s="348"/>
      <c r="DLE221" s="348"/>
      <c r="DLF221" s="348"/>
      <c r="DLG221" s="348"/>
      <c r="DLH221" s="348"/>
      <c r="DLI221" s="348"/>
      <c r="DLJ221" s="348"/>
      <c r="DLK221" s="348"/>
      <c r="DLL221" s="348"/>
      <c r="DLM221" s="348"/>
      <c r="DLN221" s="348"/>
      <c r="DLO221" s="348"/>
      <c r="DLP221" s="348"/>
      <c r="DLQ221" s="348"/>
      <c r="DLR221" s="348"/>
      <c r="DLS221" s="348"/>
      <c r="DLT221" s="348"/>
      <c r="DLU221" s="348"/>
      <c r="DLV221" s="348"/>
      <c r="DLW221" s="348"/>
      <c r="DLX221" s="348"/>
      <c r="DLY221" s="348"/>
      <c r="DLZ221" s="348"/>
      <c r="DMA221" s="348"/>
      <c r="DMB221" s="348"/>
      <c r="DMC221" s="348"/>
      <c r="DMD221" s="348"/>
      <c r="DME221" s="348"/>
      <c r="DMF221" s="348"/>
      <c r="DMG221" s="348"/>
      <c r="DMH221" s="348"/>
      <c r="DMI221" s="348"/>
      <c r="DMJ221" s="348"/>
      <c r="DMK221" s="348"/>
      <c r="DML221" s="348"/>
      <c r="DMM221" s="348"/>
      <c r="DMN221" s="348"/>
      <c r="DMO221" s="348"/>
      <c r="DMP221" s="348"/>
      <c r="DMQ221" s="348"/>
      <c r="DMR221" s="348"/>
      <c r="DMS221" s="348"/>
      <c r="DMT221" s="348"/>
      <c r="DMU221" s="348"/>
      <c r="DMV221" s="348"/>
      <c r="DMW221" s="348"/>
      <c r="DMX221" s="348"/>
      <c r="DMY221" s="348"/>
      <c r="DMZ221" s="348"/>
      <c r="DNA221" s="348"/>
      <c r="DNB221" s="348"/>
      <c r="DNC221" s="348"/>
      <c r="DND221" s="348"/>
      <c r="DNE221" s="348"/>
      <c r="DNF221" s="348"/>
      <c r="DNG221" s="348"/>
      <c r="DNH221" s="348"/>
      <c r="DNI221" s="348"/>
      <c r="DNJ221" s="348"/>
      <c r="DNK221" s="348"/>
      <c r="DNL221" s="348"/>
      <c r="DNM221" s="348"/>
      <c r="DNN221" s="348"/>
      <c r="DNO221" s="348"/>
      <c r="DNP221" s="348"/>
      <c r="DNQ221" s="348"/>
      <c r="DNR221" s="348"/>
      <c r="DNS221" s="348"/>
      <c r="DNT221" s="348"/>
      <c r="DNU221" s="348"/>
      <c r="DNV221" s="348"/>
      <c r="DNW221" s="348"/>
      <c r="DNX221" s="348"/>
      <c r="DNY221" s="348"/>
      <c r="DNZ221" s="348"/>
      <c r="DOA221" s="348"/>
      <c r="DOB221" s="348"/>
      <c r="DOC221" s="348"/>
      <c r="DOD221" s="348"/>
      <c r="DOE221" s="348"/>
      <c r="DOF221" s="348"/>
      <c r="DOG221" s="348"/>
      <c r="DOH221" s="348"/>
      <c r="DOI221" s="348"/>
      <c r="DOJ221" s="348"/>
      <c r="DOK221" s="348"/>
      <c r="DOL221" s="348"/>
      <c r="DOM221" s="348"/>
      <c r="DON221" s="348"/>
      <c r="DOO221" s="348"/>
      <c r="DOP221" s="348"/>
      <c r="DOQ221" s="348"/>
      <c r="DOR221" s="348"/>
      <c r="DOS221" s="348"/>
      <c r="DOT221" s="348"/>
      <c r="DOU221" s="348"/>
      <c r="DOV221" s="348"/>
      <c r="DOW221" s="348"/>
      <c r="DOX221" s="348"/>
      <c r="DOY221" s="348"/>
      <c r="DOZ221" s="348"/>
      <c r="DPA221" s="348"/>
      <c r="DPB221" s="348"/>
      <c r="DPC221" s="348"/>
      <c r="DPD221" s="348"/>
      <c r="DPE221" s="348"/>
      <c r="DPF221" s="348"/>
      <c r="DPG221" s="348"/>
      <c r="DPH221" s="348"/>
      <c r="DPI221" s="348"/>
      <c r="DPJ221" s="348"/>
      <c r="DPK221" s="348"/>
      <c r="DPL221" s="348"/>
      <c r="DPM221" s="348"/>
      <c r="DPN221" s="348"/>
      <c r="DPO221" s="348"/>
      <c r="DPP221" s="348"/>
      <c r="DPQ221" s="348"/>
      <c r="DPR221" s="348"/>
      <c r="DPS221" s="348"/>
      <c r="DPT221" s="348"/>
      <c r="DPU221" s="348"/>
      <c r="DPV221" s="348"/>
      <c r="DPW221" s="348"/>
      <c r="DPX221" s="348"/>
      <c r="DPY221" s="348"/>
      <c r="DPZ221" s="348"/>
      <c r="DQA221" s="348"/>
      <c r="DQB221" s="348"/>
      <c r="DQC221" s="348"/>
      <c r="DQD221" s="348"/>
      <c r="DQE221" s="348"/>
      <c r="DQF221" s="348"/>
      <c r="DQG221" s="348"/>
      <c r="DQH221" s="348"/>
      <c r="DQI221" s="348"/>
      <c r="DQJ221" s="348"/>
      <c r="DQK221" s="348"/>
      <c r="DQL221" s="348"/>
      <c r="DQM221" s="348"/>
      <c r="DQN221" s="348"/>
      <c r="DQO221" s="348"/>
      <c r="DQP221" s="348"/>
      <c r="DQQ221" s="348"/>
      <c r="DQR221" s="348"/>
      <c r="DQS221" s="348"/>
      <c r="DQT221" s="348"/>
      <c r="DQU221" s="348"/>
      <c r="DQV221" s="348"/>
      <c r="DQW221" s="348"/>
      <c r="DQX221" s="348"/>
      <c r="DQY221" s="348"/>
      <c r="DQZ221" s="348"/>
      <c r="DRA221" s="348"/>
      <c r="DRB221" s="348"/>
      <c r="DRC221" s="348"/>
      <c r="DRD221" s="348"/>
      <c r="DRE221" s="348"/>
      <c r="DRF221" s="348"/>
      <c r="DRG221" s="348"/>
      <c r="DRH221" s="348"/>
      <c r="DRI221" s="348"/>
      <c r="DRJ221" s="348"/>
      <c r="DRK221" s="348"/>
      <c r="DRL221" s="348"/>
      <c r="DRM221" s="348"/>
      <c r="DRN221" s="348"/>
      <c r="DRO221" s="348"/>
      <c r="DRP221" s="348"/>
      <c r="DRQ221" s="348"/>
      <c r="DRR221" s="348"/>
      <c r="DRS221" s="348"/>
      <c r="DRT221" s="348"/>
      <c r="DRU221" s="348"/>
      <c r="DRV221" s="348"/>
      <c r="DRW221" s="348"/>
      <c r="DRX221" s="348"/>
      <c r="DRY221" s="348"/>
      <c r="DRZ221" s="348"/>
      <c r="DSA221" s="348"/>
      <c r="DSB221" s="348"/>
      <c r="DSC221" s="348"/>
      <c r="DSD221" s="348"/>
      <c r="DSE221" s="348"/>
      <c r="DSF221" s="348"/>
      <c r="DSG221" s="348"/>
      <c r="DSH221" s="348"/>
      <c r="DSI221" s="348"/>
      <c r="DSJ221" s="348"/>
      <c r="DSK221" s="348"/>
      <c r="DSL221" s="348"/>
      <c r="DSM221" s="348"/>
      <c r="DSN221" s="348"/>
      <c r="DSO221" s="348"/>
      <c r="DSP221" s="348"/>
      <c r="DSQ221" s="348"/>
      <c r="DSR221" s="348"/>
      <c r="DSS221" s="348"/>
      <c r="DST221" s="348"/>
      <c r="DSU221" s="348"/>
      <c r="DSV221" s="348"/>
      <c r="DSW221" s="348"/>
      <c r="DSX221" s="348"/>
      <c r="DSY221" s="348"/>
      <c r="DSZ221" s="348"/>
      <c r="DTA221" s="348"/>
      <c r="DTB221" s="348"/>
      <c r="DTC221" s="348"/>
      <c r="DTD221" s="348"/>
      <c r="DTE221" s="348"/>
      <c r="DTF221" s="348"/>
      <c r="DTG221" s="348"/>
      <c r="DTH221" s="348"/>
      <c r="DTI221" s="348"/>
      <c r="DTJ221" s="348"/>
      <c r="DTK221" s="348"/>
      <c r="DTL221" s="348"/>
      <c r="DTM221" s="348"/>
      <c r="DTN221" s="348"/>
      <c r="DTO221" s="348"/>
      <c r="DTP221" s="348"/>
      <c r="DTQ221" s="348"/>
      <c r="DTR221" s="348"/>
      <c r="DTS221" s="348"/>
      <c r="DTT221" s="348"/>
      <c r="DTU221" s="348"/>
      <c r="DTV221" s="348"/>
      <c r="DTW221" s="348"/>
      <c r="DTX221" s="348"/>
      <c r="DTY221" s="348"/>
      <c r="DTZ221" s="348"/>
      <c r="DUA221" s="348"/>
      <c r="DUB221" s="348"/>
      <c r="DUC221" s="348"/>
      <c r="DUD221" s="348"/>
      <c r="DUE221" s="348"/>
      <c r="DUF221" s="348"/>
      <c r="DUG221" s="348"/>
      <c r="DUH221" s="348"/>
      <c r="DUI221" s="348"/>
      <c r="DUJ221" s="348"/>
      <c r="DUK221" s="348"/>
      <c r="DUL221" s="348"/>
      <c r="DUM221" s="348"/>
      <c r="DUN221" s="348"/>
      <c r="DUO221" s="348"/>
      <c r="DUP221" s="348"/>
      <c r="DUQ221" s="348"/>
      <c r="DUR221" s="348"/>
      <c r="DUS221" s="348"/>
      <c r="DUT221" s="348"/>
      <c r="DUU221" s="348"/>
      <c r="DUV221" s="348"/>
      <c r="DUW221" s="348"/>
      <c r="DUX221" s="348"/>
      <c r="DUY221" s="348"/>
      <c r="DUZ221" s="348"/>
      <c r="DVA221" s="348"/>
      <c r="DVB221" s="348"/>
      <c r="DVC221" s="348"/>
      <c r="DVD221" s="348"/>
      <c r="DVE221" s="348"/>
      <c r="DVF221" s="348"/>
      <c r="DVG221" s="348"/>
      <c r="DVH221" s="348"/>
      <c r="DVI221" s="348"/>
      <c r="DVJ221" s="348"/>
      <c r="DVK221" s="348"/>
      <c r="DVL221" s="348"/>
      <c r="DVM221" s="348"/>
      <c r="DVN221" s="348"/>
      <c r="DVO221" s="348"/>
      <c r="DVP221" s="348"/>
      <c r="DVQ221" s="348"/>
      <c r="DVR221" s="348"/>
      <c r="DVS221" s="348"/>
      <c r="DVT221" s="348"/>
      <c r="DVU221" s="348"/>
      <c r="DVV221" s="348"/>
      <c r="DVW221" s="348"/>
      <c r="DVX221" s="348"/>
      <c r="DVY221" s="348"/>
      <c r="DVZ221" s="348"/>
      <c r="DWA221" s="348"/>
      <c r="DWB221" s="348"/>
      <c r="DWC221" s="348"/>
      <c r="DWD221" s="348"/>
      <c r="DWE221" s="348"/>
      <c r="DWF221" s="348"/>
      <c r="DWG221" s="348"/>
      <c r="DWH221" s="348"/>
      <c r="DWI221" s="348"/>
      <c r="DWJ221" s="348"/>
      <c r="DWK221" s="348"/>
      <c r="DWL221" s="348"/>
      <c r="DWM221" s="348"/>
      <c r="DWN221" s="348"/>
      <c r="DWO221" s="348"/>
      <c r="DWP221" s="348"/>
      <c r="DWQ221" s="348"/>
      <c r="DWR221" s="348"/>
      <c r="DWS221" s="348"/>
      <c r="DWT221" s="348"/>
      <c r="DWU221" s="348"/>
      <c r="DWV221" s="348"/>
      <c r="DWW221" s="348"/>
      <c r="DWX221" s="348"/>
      <c r="DWY221" s="348"/>
      <c r="DWZ221" s="348"/>
      <c r="DXA221" s="348"/>
      <c r="DXB221" s="348"/>
      <c r="DXC221" s="348"/>
      <c r="DXD221" s="348"/>
      <c r="DXE221" s="348"/>
      <c r="DXF221" s="348"/>
      <c r="DXG221" s="348"/>
      <c r="DXH221" s="348"/>
      <c r="DXI221" s="348"/>
      <c r="DXJ221" s="348"/>
      <c r="DXK221" s="348"/>
      <c r="DXL221" s="348"/>
      <c r="DXM221" s="348"/>
      <c r="DXN221" s="348"/>
      <c r="DXO221" s="348"/>
      <c r="DXP221" s="348"/>
      <c r="DXQ221" s="348"/>
      <c r="DXR221" s="348"/>
      <c r="DXS221" s="348"/>
      <c r="DXT221" s="348"/>
      <c r="DXU221" s="348"/>
      <c r="DXV221" s="348"/>
      <c r="DXW221" s="348"/>
      <c r="DXX221" s="348"/>
      <c r="DXY221" s="348"/>
      <c r="DXZ221" s="348"/>
      <c r="DYA221" s="348"/>
      <c r="DYB221" s="348"/>
      <c r="DYC221" s="348"/>
      <c r="DYD221" s="348"/>
      <c r="DYE221" s="348"/>
      <c r="DYF221" s="348"/>
      <c r="DYG221" s="348"/>
      <c r="DYH221" s="348"/>
      <c r="DYI221" s="348"/>
      <c r="DYJ221" s="348"/>
      <c r="DYK221" s="348"/>
      <c r="DYL221" s="348"/>
      <c r="DYM221" s="348"/>
      <c r="DYN221" s="348"/>
      <c r="DYO221" s="348"/>
      <c r="DYP221" s="348"/>
      <c r="DYQ221" s="348"/>
      <c r="DYR221" s="348"/>
      <c r="DYS221" s="348"/>
      <c r="DYT221" s="348"/>
      <c r="DYU221" s="348"/>
      <c r="DYV221" s="348"/>
      <c r="DYW221" s="348"/>
      <c r="DYX221" s="348"/>
      <c r="DYY221" s="348"/>
      <c r="DYZ221" s="348"/>
      <c r="DZA221" s="348"/>
      <c r="DZB221" s="348"/>
      <c r="DZC221" s="348"/>
      <c r="DZD221" s="348"/>
      <c r="DZE221" s="348"/>
      <c r="DZF221" s="348"/>
      <c r="DZG221" s="348"/>
      <c r="DZH221" s="348"/>
      <c r="DZI221" s="348"/>
      <c r="DZJ221" s="348"/>
      <c r="DZK221" s="348"/>
      <c r="DZL221" s="348"/>
      <c r="DZM221" s="348"/>
      <c r="DZN221" s="348"/>
      <c r="DZO221" s="348"/>
      <c r="DZP221" s="348"/>
      <c r="DZQ221" s="348"/>
      <c r="DZR221" s="348"/>
      <c r="DZS221" s="348"/>
      <c r="DZT221" s="348"/>
      <c r="DZU221" s="348"/>
      <c r="DZV221" s="348"/>
      <c r="DZW221" s="348"/>
      <c r="DZX221" s="348"/>
      <c r="DZY221" s="348"/>
      <c r="DZZ221" s="348"/>
      <c r="EAA221" s="348"/>
      <c r="EAB221" s="348"/>
      <c r="EAC221" s="348"/>
      <c r="EAD221" s="348"/>
      <c r="EAE221" s="348"/>
      <c r="EAF221" s="348"/>
      <c r="EAG221" s="348"/>
      <c r="EAH221" s="348"/>
      <c r="EAI221" s="348"/>
      <c r="EAJ221" s="348"/>
      <c r="EAK221" s="348"/>
      <c r="EAL221" s="348"/>
      <c r="EAM221" s="348"/>
      <c r="EAN221" s="348"/>
      <c r="EAO221" s="348"/>
      <c r="EAP221" s="348"/>
      <c r="EAQ221" s="348"/>
      <c r="EAR221" s="348"/>
      <c r="EAS221" s="348"/>
      <c r="EAT221" s="348"/>
      <c r="EAU221" s="348"/>
      <c r="EAV221" s="348"/>
      <c r="EAW221" s="348"/>
      <c r="EAX221" s="348"/>
      <c r="EAY221" s="348"/>
      <c r="EAZ221" s="348"/>
      <c r="EBA221" s="348"/>
      <c r="EBB221" s="348"/>
      <c r="EBC221" s="348"/>
      <c r="EBD221" s="348"/>
      <c r="EBE221" s="348"/>
      <c r="EBF221" s="348"/>
      <c r="EBG221" s="348"/>
      <c r="EBH221" s="348"/>
      <c r="EBI221" s="348"/>
      <c r="EBJ221" s="348"/>
      <c r="EBK221" s="348"/>
      <c r="EBL221" s="348"/>
      <c r="EBM221" s="348"/>
      <c r="EBN221" s="348"/>
      <c r="EBO221" s="348"/>
      <c r="EBP221" s="348"/>
      <c r="EBQ221" s="348"/>
      <c r="EBR221" s="348"/>
      <c r="EBS221" s="348"/>
      <c r="EBT221" s="348"/>
      <c r="EBU221" s="348"/>
      <c r="EBV221" s="348"/>
      <c r="EBW221" s="348"/>
      <c r="EBX221" s="348"/>
      <c r="EBY221" s="348"/>
      <c r="EBZ221" s="348"/>
      <c r="ECA221" s="348"/>
      <c r="ECB221" s="348"/>
      <c r="ECC221" s="348"/>
      <c r="ECD221" s="348"/>
      <c r="ECE221" s="348"/>
      <c r="ECF221" s="348"/>
      <c r="ECG221" s="348"/>
      <c r="ECH221" s="348"/>
      <c r="ECI221" s="348"/>
      <c r="ECJ221" s="348"/>
      <c r="ECK221" s="348"/>
      <c r="ECL221" s="348"/>
      <c r="ECM221" s="348"/>
      <c r="ECN221" s="348"/>
      <c r="ECO221" s="348"/>
      <c r="ECP221" s="348"/>
      <c r="ECQ221" s="348"/>
      <c r="ECR221" s="348"/>
      <c r="ECS221" s="348"/>
      <c r="ECT221" s="348"/>
      <c r="ECU221" s="348"/>
      <c r="ECV221" s="348"/>
      <c r="ECW221" s="348"/>
      <c r="ECX221" s="348"/>
      <c r="ECY221" s="348"/>
      <c r="ECZ221" s="348"/>
      <c r="EDA221" s="348"/>
      <c r="EDB221" s="348"/>
      <c r="EDC221" s="348"/>
      <c r="EDD221" s="348"/>
      <c r="EDE221" s="348"/>
      <c r="EDF221" s="348"/>
      <c r="EDG221" s="348"/>
      <c r="EDH221" s="348"/>
      <c r="EDI221" s="348"/>
      <c r="EDJ221" s="348"/>
      <c r="EDK221" s="348"/>
      <c r="EDL221" s="348"/>
      <c r="EDM221" s="348"/>
      <c r="EDN221" s="348"/>
      <c r="EDO221" s="348"/>
      <c r="EDP221" s="348"/>
      <c r="EDQ221" s="348"/>
      <c r="EDR221" s="348"/>
      <c r="EDS221" s="348"/>
      <c r="EDT221" s="348"/>
      <c r="EDU221" s="348"/>
      <c r="EDV221" s="348"/>
      <c r="EDW221" s="348"/>
      <c r="EDX221" s="348"/>
      <c r="EDY221" s="348"/>
      <c r="EDZ221" s="348"/>
      <c r="EEA221" s="348"/>
      <c r="EEB221" s="348"/>
      <c r="EEC221" s="348"/>
      <c r="EED221" s="348"/>
      <c r="EEE221" s="348"/>
      <c r="EEF221" s="348"/>
      <c r="EEG221" s="348"/>
      <c r="EEH221" s="348"/>
      <c r="EEI221" s="348"/>
      <c r="EEJ221" s="348"/>
      <c r="EEK221" s="348"/>
      <c r="EEL221" s="348"/>
      <c r="EEM221" s="348"/>
      <c r="EEN221" s="348"/>
      <c r="EEO221" s="348"/>
      <c r="EEP221" s="348"/>
      <c r="EEQ221" s="348"/>
      <c r="EER221" s="348"/>
      <c r="EES221" s="348"/>
      <c r="EET221" s="348"/>
      <c r="EEU221" s="348"/>
      <c r="EEV221" s="348"/>
      <c r="EEW221" s="348"/>
      <c r="EEX221" s="348"/>
      <c r="EEY221" s="348"/>
      <c r="EEZ221" s="348"/>
      <c r="EFA221" s="348"/>
      <c r="EFB221" s="348"/>
      <c r="EFC221" s="348"/>
      <c r="EFD221" s="348"/>
      <c r="EFE221" s="348"/>
      <c r="EFF221" s="348"/>
      <c r="EFG221" s="348"/>
      <c r="EFH221" s="348"/>
      <c r="EFI221" s="348"/>
      <c r="EFJ221" s="348"/>
      <c r="EFK221" s="348"/>
      <c r="EFL221" s="348"/>
      <c r="EFM221" s="348"/>
      <c r="EFN221" s="348"/>
      <c r="EFO221" s="348"/>
      <c r="EFP221" s="348"/>
      <c r="EFQ221" s="348"/>
      <c r="EFR221" s="348"/>
      <c r="EFS221" s="348"/>
      <c r="EFT221" s="348"/>
      <c r="EFU221" s="348"/>
      <c r="EFV221" s="348"/>
      <c r="EFW221" s="348"/>
      <c r="EFX221" s="348"/>
      <c r="EFY221" s="348"/>
      <c r="EFZ221" s="348"/>
      <c r="EGA221" s="348"/>
      <c r="EGB221" s="348"/>
      <c r="EGC221" s="348"/>
      <c r="EGD221" s="348"/>
      <c r="EGE221" s="348"/>
      <c r="EGF221" s="348"/>
      <c r="EGG221" s="348"/>
      <c r="EGH221" s="348"/>
      <c r="EGI221" s="348"/>
      <c r="EGJ221" s="348"/>
      <c r="EGK221" s="348"/>
      <c r="EGL221" s="348"/>
      <c r="EGM221" s="348"/>
      <c r="EGN221" s="348"/>
      <c r="EGO221" s="348"/>
      <c r="EGP221" s="348"/>
      <c r="EGQ221" s="348"/>
      <c r="EGR221" s="348"/>
      <c r="EGS221" s="348"/>
      <c r="EGT221" s="348"/>
      <c r="EGU221" s="348"/>
      <c r="EGV221" s="348"/>
      <c r="EGW221" s="348"/>
      <c r="EGX221" s="348"/>
      <c r="EGY221" s="348"/>
      <c r="EGZ221" s="348"/>
      <c r="EHA221" s="348"/>
      <c r="EHB221" s="348"/>
      <c r="EHC221" s="348"/>
      <c r="EHD221" s="348"/>
      <c r="EHE221" s="348"/>
      <c r="EHF221" s="348"/>
      <c r="EHG221" s="348"/>
      <c r="EHH221" s="348"/>
      <c r="EHI221" s="348"/>
      <c r="EHJ221" s="348"/>
      <c r="EHK221" s="348"/>
      <c r="EHL221" s="348"/>
      <c r="EHM221" s="348"/>
      <c r="EHN221" s="348"/>
      <c r="EHO221" s="348"/>
      <c r="EHP221" s="348"/>
      <c r="EHQ221" s="348"/>
      <c r="EHR221" s="348"/>
      <c r="EHS221" s="348"/>
      <c r="EHT221" s="348"/>
      <c r="EHU221" s="348"/>
      <c r="EHV221" s="348"/>
      <c r="EHW221" s="348"/>
      <c r="EHX221" s="348"/>
      <c r="EHY221" s="348"/>
      <c r="EHZ221" s="348"/>
      <c r="EIA221" s="348"/>
      <c r="EIB221" s="348"/>
      <c r="EIC221" s="348"/>
      <c r="EID221" s="348"/>
      <c r="EIE221" s="348"/>
      <c r="EIF221" s="348"/>
      <c r="EIG221" s="348"/>
      <c r="EIH221" s="348"/>
      <c r="EII221" s="348"/>
      <c r="EIJ221" s="348"/>
      <c r="EIK221" s="348"/>
      <c r="EIL221" s="348"/>
      <c r="EIM221" s="348"/>
      <c r="EIN221" s="348"/>
      <c r="EIO221" s="348"/>
      <c r="EIP221" s="348"/>
      <c r="EIQ221" s="348"/>
      <c r="EIR221" s="348"/>
      <c r="EIS221" s="348"/>
      <c r="EIT221" s="348"/>
      <c r="EIU221" s="348"/>
      <c r="EIV221" s="348"/>
      <c r="EIW221" s="348"/>
      <c r="EIX221" s="348"/>
      <c r="EIY221" s="348"/>
      <c r="EIZ221" s="348"/>
      <c r="EJA221" s="348"/>
      <c r="EJB221" s="348"/>
      <c r="EJC221" s="348"/>
      <c r="EJD221" s="348"/>
      <c r="EJE221" s="348"/>
      <c r="EJF221" s="348"/>
      <c r="EJG221" s="348"/>
      <c r="EJH221" s="348"/>
      <c r="EJI221" s="348"/>
      <c r="EJJ221" s="348"/>
      <c r="EJK221" s="348"/>
      <c r="EJL221" s="348"/>
      <c r="EJM221" s="348"/>
      <c r="EJN221" s="348"/>
      <c r="EJO221" s="348"/>
      <c r="EJP221" s="348"/>
      <c r="EJQ221" s="348"/>
      <c r="EJR221" s="348"/>
      <c r="EJS221" s="348"/>
      <c r="EJT221" s="348"/>
      <c r="EJU221" s="348"/>
      <c r="EJV221" s="348"/>
      <c r="EJW221" s="348"/>
      <c r="EJX221" s="348"/>
      <c r="EJY221" s="348"/>
      <c r="EJZ221" s="348"/>
      <c r="EKA221" s="348"/>
      <c r="EKB221" s="348"/>
      <c r="EKC221" s="348"/>
      <c r="EKD221" s="348"/>
      <c r="EKE221" s="348"/>
      <c r="EKF221" s="348"/>
      <c r="EKG221" s="348"/>
      <c r="EKH221" s="348"/>
      <c r="EKI221" s="348"/>
      <c r="EKJ221" s="348"/>
      <c r="EKK221" s="348"/>
      <c r="EKL221" s="348"/>
      <c r="EKM221" s="348"/>
      <c r="EKN221" s="348"/>
      <c r="EKO221" s="348"/>
      <c r="EKP221" s="348"/>
      <c r="EKQ221" s="348"/>
      <c r="EKR221" s="348"/>
      <c r="EKS221" s="348"/>
      <c r="EKT221" s="348"/>
      <c r="EKU221" s="348"/>
      <c r="EKV221" s="348"/>
      <c r="EKW221" s="348"/>
      <c r="EKX221" s="348"/>
      <c r="EKY221" s="348"/>
      <c r="EKZ221" s="348"/>
      <c r="ELA221" s="348"/>
      <c r="ELB221" s="348"/>
      <c r="ELC221" s="348"/>
      <c r="ELD221" s="348"/>
      <c r="ELE221" s="348"/>
      <c r="ELF221" s="348"/>
      <c r="ELG221" s="348"/>
      <c r="ELH221" s="348"/>
      <c r="ELI221" s="348"/>
      <c r="ELJ221" s="348"/>
      <c r="ELK221" s="348"/>
      <c r="ELL221" s="348"/>
      <c r="ELM221" s="348"/>
      <c r="ELN221" s="348"/>
      <c r="ELO221" s="348"/>
      <c r="ELP221" s="348"/>
      <c r="ELQ221" s="348"/>
      <c r="ELR221" s="348"/>
      <c r="ELS221" s="348"/>
      <c r="ELT221" s="348"/>
      <c r="ELU221" s="348"/>
      <c r="ELV221" s="348"/>
      <c r="ELW221" s="348"/>
      <c r="ELX221" s="348"/>
      <c r="ELY221" s="348"/>
      <c r="ELZ221" s="348"/>
      <c r="EMA221" s="348"/>
      <c r="EMB221" s="348"/>
      <c r="EMC221" s="348"/>
      <c r="EMD221" s="348"/>
      <c r="EME221" s="348"/>
      <c r="EMF221" s="348"/>
      <c r="EMG221" s="348"/>
      <c r="EMH221" s="348"/>
      <c r="EMI221" s="348"/>
      <c r="EMJ221" s="348"/>
      <c r="EMK221" s="348"/>
      <c r="EML221" s="348"/>
      <c r="EMM221" s="348"/>
      <c r="EMN221" s="348"/>
      <c r="EMO221" s="348"/>
      <c r="EMP221" s="348"/>
      <c r="EMQ221" s="348"/>
      <c r="EMR221" s="348"/>
      <c r="EMS221" s="348"/>
      <c r="EMT221" s="348"/>
      <c r="EMU221" s="348"/>
      <c r="EMV221" s="348"/>
      <c r="EMW221" s="348"/>
      <c r="EMX221" s="348"/>
      <c r="EMY221" s="348"/>
      <c r="EMZ221" s="348"/>
      <c r="ENA221" s="348"/>
      <c r="ENB221" s="348"/>
      <c r="ENC221" s="348"/>
      <c r="END221" s="348"/>
      <c r="ENE221" s="348"/>
      <c r="ENF221" s="348"/>
      <c r="ENG221" s="348"/>
      <c r="ENH221" s="348"/>
      <c r="ENI221" s="348"/>
      <c r="ENJ221" s="348"/>
      <c r="ENK221" s="348"/>
      <c r="ENL221" s="348"/>
      <c r="ENM221" s="348"/>
      <c r="ENN221" s="348"/>
      <c r="ENO221" s="348"/>
      <c r="ENP221" s="348"/>
      <c r="ENQ221" s="348"/>
      <c r="ENR221" s="348"/>
      <c r="ENS221" s="348"/>
      <c r="ENT221" s="348"/>
      <c r="ENU221" s="348"/>
      <c r="ENV221" s="348"/>
      <c r="ENW221" s="348"/>
      <c r="ENX221" s="348"/>
      <c r="ENY221" s="348"/>
      <c r="ENZ221" s="348"/>
      <c r="EOA221" s="348"/>
      <c r="EOB221" s="348"/>
      <c r="EOC221" s="348"/>
      <c r="EOD221" s="348"/>
      <c r="EOE221" s="348"/>
      <c r="EOF221" s="348"/>
      <c r="EOG221" s="348"/>
      <c r="EOH221" s="348"/>
      <c r="EOI221" s="348"/>
      <c r="EOJ221" s="348"/>
      <c r="EOK221" s="348"/>
      <c r="EOL221" s="348"/>
      <c r="EOM221" s="348"/>
      <c r="EON221" s="348"/>
      <c r="EOO221" s="348"/>
      <c r="EOP221" s="348"/>
      <c r="EOQ221" s="348"/>
      <c r="EOR221" s="348"/>
      <c r="EOS221" s="348"/>
      <c r="EOT221" s="348"/>
      <c r="EOU221" s="348"/>
      <c r="EOV221" s="348"/>
      <c r="EOW221" s="348"/>
      <c r="EOX221" s="348"/>
      <c r="EOY221" s="348"/>
      <c r="EOZ221" s="348"/>
      <c r="EPA221" s="348"/>
      <c r="EPB221" s="348"/>
      <c r="EPC221" s="348"/>
      <c r="EPD221" s="348"/>
      <c r="EPE221" s="348"/>
      <c r="EPF221" s="348"/>
      <c r="EPG221" s="348"/>
      <c r="EPH221" s="348"/>
      <c r="EPI221" s="348"/>
      <c r="EPJ221" s="348"/>
      <c r="EPK221" s="348"/>
      <c r="EPL221" s="348"/>
      <c r="EPM221" s="348"/>
      <c r="EPN221" s="348"/>
      <c r="EPO221" s="348"/>
      <c r="EPP221" s="348"/>
      <c r="EPQ221" s="348"/>
      <c r="EPR221" s="348"/>
      <c r="EPS221" s="348"/>
      <c r="EPT221" s="348"/>
      <c r="EPU221" s="348"/>
      <c r="EPV221" s="348"/>
      <c r="EPW221" s="348"/>
      <c r="EPX221" s="348"/>
      <c r="EPY221" s="348"/>
      <c r="EPZ221" s="348"/>
      <c r="EQA221" s="348"/>
      <c r="EQB221" s="348"/>
      <c r="EQC221" s="348"/>
      <c r="EQD221" s="348"/>
      <c r="EQE221" s="348"/>
      <c r="EQF221" s="348"/>
      <c r="EQG221" s="348"/>
      <c r="EQH221" s="348"/>
      <c r="EQI221" s="348"/>
      <c r="EQJ221" s="348"/>
      <c r="EQK221" s="348"/>
      <c r="EQL221" s="348"/>
      <c r="EQM221" s="348"/>
      <c r="EQN221" s="348"/>
      <c r="EQO221" s="348"/>
      <c r="EQP221" s="348"/>
      <c r="EQQ221" s="348"/>
      <c r="EQR221" s="348"/>
      <c r="EQS221" s="348"/>
      <c r="EQT221" s="348"/>
      <c r="EQU221" s="348"/>
      <c r="EQV221" s="348"/>
      <c r="EQW221" s="348"/>
      <c r="EQX221" s="348"/>
      <c r="EQY221" s="348"/>
      <c r="EQZ221" s="348"/>
      <c r="ERA221" s="348"/>
      <c r="ERB221" s="348"/>
      <c r="ERC221" s="348"/>
      <c r="ERD221" s="348"/>
      <c r="ERE221" s="348"/>
      <c r="ERF221" s="348"/>
      <c r="ERG221" s="348"/>
      <c r="ERH221" s="348"/>
      <c r="ERI221" s="348"/>
      <c r="ERJ221" s="348"/>
      <c r="ERK221" s="348"/>
      <c r="ERL221" s="348"/>
      <c r="ERM221" s="348"/>
      <c r="ERN221" s="348"/>
      <c r="ERO221" s="348"/>
      <c r="ERP221" s="348"/>
      <c r="ERQ221" s="348"/>
      <c r="ERR221" s="348"/>
      <c r="ERS221" s="348"/>
      <c r="ERT221" s="348"/>
      <c r="ERU221" s="348"/>
      <c r="ERV221" s="348"/>
      <c r="ERW221" s="348"/>
      <c r="ERX221" s="348"/>
      <c r="ERY221" s="348"/>
      <c r="ERZ221" s="348"/>
      <c r="ESA221" s="348"/>
      <c r="ESB221" s="348"/>
      <c r="ESC221" s="348"/>
      <c r="ESD221" s="348"/>
      <c r="ESE221" s="348"/>
      <c r="ESF221" s="348"/>
      <c r="ESG221" s="348"/>
      <c r="ESH221" s="348"/>
      <c r="ESI221" s="348"/>
      <c r="ESJ221" s="348"/>
      <c r="ESK221" s="348"/>
      <c r="ESL221" s="348"/>
      <c r="ESM221" s="348"/>
      <c r="ESN221" s="348"/>
      <c r="ESO221" s="348"/>
      <c r="ESP221" s="348"/>
      <c r="ESQ221" s="348"/>
      <c r="ESR221" s="348"/>
      <c r="ESS221" s="348"/>
      <c r="EST221" s="348"/>
      <c r="ESU221" s="348"/>
      <c r="ESV221" s="348"/>
      <c r="ESW221" s="348"/>
      <c r="ESX221" s="348"/>
      <c r="ESY221" s="348"/>
      <c r="ESZ221" s="348"/>
      <c r="ETA221" s="348"/>
      <c r="ETB221" s="348"/>
      <c r="ETC221" s="348"/>
      <c r="ETD221" s="348"/>
      <c r="ETE221" s="348"/>
      <c r="ETF221" s="348"/>
      <c r="ETG221" s="348"/>
      <c r="ETH221" s="348"/>
      <c r="ETI221" s="348"/>
      <c r="ETJ221" s="348"/>
      <c r="ETK221" s="348"/>
      <c r="ETL221" s="348"/>
      <c r="ETM221" s="348"/>
      <c r="ETN221" s="348"/>
      <c r="ETO221" s="348"/>
      <c r="ETP221" s="348"/>
      <c r="ETQ221" s="348"/>
      <c r="ETR221" s="348"/>
      <c r="ETS221" s="348"/>
      <c r="ETT221" s="348"/>
      <c r="ETU221" s="348"/>
      <c r="ETV221" s="348"/>
      <c r="ETW221" s="348"/>
      <c r="ETX221" s="348"/>
      <c r="ETY221" s="348"/>
      <c r="ETZ221" s="348"/>
      <c r="EUA221" s="348"/>
      <c r="EUB221" s="348"/>
      <c r="EUC221" s="348"/>
      <c r="EUD221" s="348"/>
      <c r="EUE221" s="348"/>
      <c r="EUF221" s="348"/>
      <c r="EUG221" s="348"/>
      <c r="EUH221" s="348"/>
      <c r="EUI221" s="348"/>
      <c r="EUJ221" s="348"/>
      <c r="EUK221" s="348"/>
      <c r="EUL221" s="348"/>
      <c r="EUM221" s="348"/>
      <c r="EUN221" s="348"/>
      <c r="EUO221" s="348"/>
      <c r="EUP221" s="348"/>
      <c r="EUQ221" s="348"/>
      <c r="EUR221" s="348"/>
      <c r="EUS221" s="348"/>
      <c r="EUT221" s="348"/>
      <c r="EUU221" s="348"/>
      <c r="EUV221" s="348"/>
      <c r="EUW221" s="348"/>
      <c r="EUX221" s="348"/>
      <c r="EUY221" s="348"/>
      <c r="EUZ221" s="348"/>
      <c r="EVA221" s="348"/>
      <c r="EVB221" s="348"/>
      <c r="EVC221" s="348"/>
      <c r="EVD221" s="348"/>
      <c r="EVE221" s="348"/>
      <c r="EVF221" s="348"/>
      <c r="EVG221" s="348"/>
      <c r="EVH221" s="348"/>
      <c r="EVI221" s="348"/>
      <c r="EVJ221" s="348"/>
      <c r="EVK221" s="348"/>
      <c r="EVL221" s="348"/>
      <c r="EVM221" s="348"/>
      <c r="EVN221" s="348"/>
      <c r="EVO221" s="348"/>
      <c r="EVP221" s="348"/>
      <c r="EVQ221" s="348"/>
      <c r="EVR221" s="348"/>
      <c r="EVS221" s="348"/>
      <c r="EVT221" s="348"/>
      <c r="EVU221" s="348"/>
      <c r="EVV221" s="348"/>
      <c r="EVW221" s="348"/>
      <c r="EVX221" s="348"/>
      <c r="EVY221" s="348"/>
      <c r="EVZ221" s="348"/>
      <c r="EWA221" s="348"/>
      <c r="EWB221" s="348"/>
      <c r="EWC221" s="348"/>
      <c r="EWD221" s="348"/>
      <c r="EWE221" s="348"/>
      <c r="EWF221" s="348"/>
      <c r="EWG221" s="348"/>
      <c r="EWH221" s="348"/>
      <c r="EWI221" s="348"/>
      <c r="EWJ221" s="348"/>
      <c r="EWK221" s="348"/>
      <c r="EWL221" s="348"/>
      <c r="EWM221" s="348"/>
      <c r="EWN221" s="348"/>
      <c r="EWO221" s="348"/>
      <c r="EWP221" s="348"/>
      <c r="EWQ221" s="348"/>
      <c r="EWR221" s="348"/>
      <c r="EWS221" s="348"/>
      <c r="EWT221" s="348"/>
      <c r="EWU221" s="348"/>
      <c r="EWV221" s="348"/>
      <c r="EWW221" s="348"/>
      <c r="EWX221" s="348"/>
      <c r="EWY221" s="348"/>
      <c r="EWZ221" s="348"/>
      <c r="EXA221" s="348"/>
      <c r="EXB221" s="348"/>
      <c r="EXC221" s="348"/>
      <c r="EXD221" s="348"/>
      <c r="EXE221" s="348"/>
      <c r="EXF221" s="348"/>
      <c r="EXG221" s="348"/>
      <c r="EXH221" s="348"/>
      <c r="EXI221" s="348"/>
      <c r="EXJ221" s="348"/>
      <c r="EXK221" s="348"/>
      <c r="EXL221" s="348"/>
      <c r="EXM221" s="348"/>
      <c r="EXN221" s="348"/>
      <c r="EXO221" s="348"/>
      <c r="EXP221" s="348"/>
      <c r="EXQ221" s="348"/>
      <c r="EXR221" s="348"/>
      <c r="EXS221" s="348"/>
      <c r="EXT221" s="348"/>
      <c r="EXU221" s="348"/>
      <c r="EXV221" s="348"/>
      <c r="EXW221" s="348"/>
      <c r="EXX221" s="348"/>
      <c r="EXY221" s="348"/>
      <c r="EXZ221" s="348"/>
      <c r="EYA221" s="348"/>
      <c r="EYB221" s="348"/>
      <c r="EYC221" s="348"/>
      <c r="EYD221" s="348"/>
      <c r="EYE221" s="348"/>
      <c r="EYF221" s="348"/>
      <c r="EYG221" s="348"/>
      <c r="EYH221" s="348"/>
      <c r="EYI221" s="348"/>
      <c r="EYJ221" s="348"/>
      <c r="EYK221" s="348"/>
      <c r="EYL221" s="348"/>
      <c r="EYM221" s="348"/>
      <c r="EYN221" s="348"/>
      <c r="EYO221" s="348"/>
      <c r="EYP221" s="348"/>
      <c r="EYQ221" s="348"/>
      <c r="EYR221" s="348"/>
      <c r="EYS221" s="348"/>
      <c r="EYT221" s="348"/>
      <c r="EYU221" s="348"/>
      <c r="EYV221" s="348"/>
      <c r="EYW221" s="348"/>
      <c r="EYX221" s="348"/>
      <c r="EYY221" s="348"/>
      <c r="EYZ221" s="348"/>
      <c r="EZA221" s="348"/>
      <c r="EZB221" s="348"/>
      <c r="EZC221" s="348"/>
      <c r="EZD221" s="348"/>
      <c r="EZE221" s="348"/>
      <c r="EZF221" s="348"/>
      <c r="EZG221" s="348"/>
      <c r="EZH221" s="348"/>
      <c r="EZI221" s="348"/>
      <c r="EZJ221" s="348"/>
      <c r="EZK221" s="348"/>
      <c r="EZL221" s="348"/>
      <c r="EZM221" s="348"/>
      <c r="EZN221" s="348"/>
      <c r="EZO221" s="348"/>
      <c r="EZP221" s="348"/>
      <c r="EZQ221" s="348"/>
      <c r="EZR221" s="348"/>
      <c r="EZS221" s="348"/>
      <c r="EZT221" s="348"/>
      <c r="EZU221" s="348"/>
      <c r="EZV221" s="348"/>
      <c r="EZW221" s="348"/>
      <c r="EZX221" s="348"/>
      <c r="EZY221" s="348"/>
      <c r="EZZ221" s="348"/>
      <c r="FAA221" s="348"/>
      <c r="FAB221" s="348"/>
      <c r="FAC221" s="348"/>
      <c r="FAD221" s="348"/>
      <c r="FAE221" s="348"/>
      <c r="FAF221" s="348"/>
      <c r="FAG221" s="348"/>
      <c r="FAH221" s="348"/>
      <c r="FAI221" s="348"/>
      <c r="FAJ221" s="348"/>
      <c r="FAK221" s="348"/>
      <c r="FAL221" s="348"/>
      <c r="FAM221" s="348"/>
      <c r="FAN221" s="348"/>
      <c r="FAO221" s="348"/>
      <c r="FAP221" s="348"/>
      <c r="FAQ221" s="348"/>
      <c r="FAR221" s="348"/>
      <c r="FAS221" s="348"/>
      <c r="FAT221" s="348"/>
      <c r="FAU221" s="348"/>
      <c r="FAV221" s="348"/>
      <c r="FAW221" s="348"/>
      <c r="FAX221" s="348"/>
      <c r="FAY221" s="348"/>
      <c r="FAZ221" s="348"/>
      <c r="FBA221" s="348"/>
      <c r="FBB221" s="348"/>
      <c r="FBC221" s="348"/>
      <c r="FBD221" s="348"/>
      <c r="FBE221" s="348"/>
      <c r="FBF221" s="348"/>
      <c r="FBG221" s="348"/>
      <c r="FBH221" s="348"/>
      <c r="FBI221" s="348"/>
      <c r="FBJ221" s="348"/>
      <c r="FBK221" s="348"/>
      <c r="FBL221" s="348"/>
      <c r="FBM221" s="348"/>
      <c r="FBN221" s="348"/>
      <c r="FBO221" s="348"/>
      <c r="FBP221" s="348"/>
      <c r="FBQ221" s="348"/>
      <c r="FBR221" s="348"/>
      <c r="FBS221" s="348"/>
      <c r="FBT221" s="348"/>
      <c r="FBU221" s="348"/>
      <c r="FBV221" s="348"/>
      <c r="FBW221" s="348"/>
      <c r="FBX221" s="348"/>
      <c r="FBY221" s="348"/>
      <c r="FBZ221" s="348"/>
      <c r="FCA221" s="348"/>
      <c r="FCB221" s="348"/>
      <c r="FCC221" s="348"/>
      <c r="FCD221" s="348"/>
      <c r="FCE221" s="348"/>
      <c r="FCF221" s="348"/>
      <c r="FCG221" s="348"/>
      <c r="FCH221" s="348"/>
      <c r="FCI221" s="348"/>
      <c r="FCJ221" s="348"/>
      <c r="FCK221" s="348"/>
      <c r="FCL221" s="348"/>
      <c r="FCM221" s="348"/>
      <c r="FCN221" s="348"/>
      <c r="FCO221" s="348"/>
      <c r="FCP221" s="348"/>
      <c r="FCQ221" s="348"/>
      <c r="FCR221" s="348"/>
      <c r="FCS221" s="348"/>
      <c r="FCT221" s="348"/>
      <c r="FCU221" s="348"/>
      <c r="FCV221" s="348"/>
      <c r="FCW221" s="348"/>
      <c r="FCX221" s="348"/>
      <c r="FCY221" s="348"/>
      <c r="FCZ221" s="348"/>
      <c r="FDA221" s="348"/>
      <c r="FDB221" s="348"/>
      <c r="FDC221" s="348"/>
      <c r="FDD221" s="348"/>
      <c r="FDE221" s="348"/>
      <c r="FDF221" s="348"/>
      <c r="FDG221" s="348"/>
      <c r="FDH221" s="348"/>
      <c r="FDI221" s="348"/>
      <c r="FDJ221" s="348"/>
      <c r="FDK221" s="348"/>
      <c r="FDL221" s="348"/>
      <c r="FDM221" s="348"/>
      <c r="FDN221" s="348"/>
      <c r="FDO221" s="348"/>
      <c r="FDP221" s="348"/>
      <c r="FDQ221" s="348"/>
      <c r="FDR221" s="348"/>
      <c r="FDS221" s="348"/>
      <c r="FDT221" s="348"/>
      <c r="FDU221" s="348"/>
      <c r="FDV221" s="348"/>
      <c r="FDW221" s="348"/>
      <c r="FDX221" s="348"/>
      <c r="FDY221" s="348"/>
      <c r="FDZ221" s="348"/>
      <c r="FEA221" s="348"/>
      <c r="FEB221" s="348"/>
      <c r="FEC221" s="348"/>
      <c r="FED221" s="348"/>
      <c r="FEE221" s="348"/>
      <c r="FEF221" s="348"/>
      <c r="FEG221" s="348"/>
      <c r="FEH221" s="348"/>
      <c r="FEI221" s="348"/>
      <c r="FEJ221" s="348"/>
      <c r="FEK221" s="348"/>
      <c r="FEL221" s="348"/>
      <c r="FEM221" s="348"/>
      <c r="FEN221" s="348"/>
      <c r="FEO221" s="348"/>
      <c r="FEP221" s="348"/>
      <c r="FEQ221" s="348"/>
      <c r="FER221" s="348"/>
      <c r="FES221" s="348"/>
      <c r="FET221" s="348"/>
      <c r="FEU221" s="348"/>
      <c r="FEV221" s="348"/>
      <c r="FEW221" s="348"/>
      <c r="FEX221" s="348"/>
      <c r="FEY221" s="348"/>
      <c r="FEZ221" s="348"/>
      <c r="FFA221" s="348"/>
      <c r="FFB221" s="348"/>
      <c r="FFC221" s="348"/>
      <c r="FFD221" s="348"/>
      <c r="FFE221" s="348"/>
      <c r="FFF221" s="348"/>
      <c r="FFG221" s="348"/>
      <c r="FFH221" s="348"/>
      <c r="FFI221" s="348"/>
      <c r="FFJ221" s="348"/>
      <c r="FFK221" s="348"/>
      <c r="FFL221" s="348"/>
      <c r="FFM221" s="348"/>
      <c r="FFN221" s="348"/>
      <c r="FFO221" s="348"/>
      <c r="FFP221" s="348"/>
      <c r="FFQ221" s="348"/>
      <c r="FFR221" s="348"/>
      <c r="FFS221" s="348"/>
      <c r="FFT221" s="348"/>
      <c r="FFU221" s="348"/>
      <c r="FFV221" s="348"/>
      <c r="FFW221" s="348"/>
      <c r="FFX221" s="348"/>
      <c r="FFY221" s="348"/>
      <c r="FFZ221" s="348"/>
      <c r="FGA221" s="348"/>
      <c r="FGB221" s="348"/>
      <c r="FGC221" s="348"/>
      <c r="FGD221" s="348"/>
      <c r="FGE221" s="348"/>
      <c r="FGF221" s="348"/>
      <c r="FGG221" s="348"/>
      <c r="FGH221" s="348"/>
      <c r="FGI221" s="348"/>
      <c r="FGJ221" s="348"/>
      <c r="FGK221" s="348"/>
      <c r="FGL221" s="348"/>
      <c r="FGM221" s="348"/>
      <c r="FGN221" s="348"/>
      <c r="FGO221" s="348"/>
      <c r="FGP221" s="348"/>
      <c r="FGQ221" s="348"/>
      <c r="FGR221" s="348"/>
      <c r="FGS221" s="348"/>
      <c r="FGT221" s="348"/>
      <c r="FGU221" s="348"/>
      <c r="FGV221" s="348"/>
      <c r="FGW221" s="348"/>
      <c r="FGX221" s="348"/>
      <c r="FGY221" s="348"/>
      <c r="FGZ221" s="348"/>
      <c r="FHA221" s="348"/>
      <c r="FHB221" s="348"/>
      <c r="FHC221" s="348"/>
      <c r="FHD221" s="348"/>
      <c r="FHE221" s="348"/>
      <c r="FHF221" s="348"/>
      <c r="FHG221" s="348"/>
      <c r="FHH221" s="348"/>
      <c r="FHI221" s="348"/>
      <c r="FHJ221" s="348"/>
      <c r="FHK221" s="348"/>
      <c r="FHL221" s="348"/>
      <c r="FHM221" s="348"/>
      <c r="FHN221" s="348"/>
      <c r="FHO221" s="348"/>
      <c r="FHP221" s="348"/>
      <c r="FHQ221" s="348"/>
      <c r="FHR221" s="348"/>
      <c r="FHS221" s="348"/>
      <c r="FHT221" s="348"/>
      <c r="FHU221" s="348"/>
      <c r="FHV221" s="348"/>
      <c r="FHW221" s="348"/>
      <c r="FHX221" s="348"/>
      <c r="FHY221" s="348"/>
      <c r="FHZ221" s="348"/>
      <c r="FIA221" s="348"/>
      <c r="FIB221" s="348"/>
      <c r="FIC221" s="348"/>
      <c r="FID221" s="348"/>
      <c r="FIE221" s="348"/>
      <c r="FIF221" s="348"/>
      <c r="FIG221" s="348"/>
      <c r="FIH221" s="348"/>
      <c r="FII221" s="348"/>
      <c r="FIJ221" s="348"/>
      <c r="FIK221" s="348"/>
      <c r="FIL221" s="348"/>
      <c r="FIM221" s="348"/>
      <c r="FIN221" s="348"/>
      <c r="FIO221" s="348"/>
      <c r="FIP221" s="348"/>
      <c r="FIQ221" s="348"/>
      <c r="FIR221" s="348"/>
      <c r="FIS221" s="348"/>
      <c r="FIT221" s="348"/>
      <c r="FIU221" s="348"/>
      <c r="FIV221" s="348"/>
      <c r="FIW221" s="348"/>
      <c r="FIX221" s="348"/>
      <c r="FIY221" s="348"/>
      <c r="FIZ221" s="348"/>
      <c r="FJA221" s="348"/>
      <c r="FJB221" s="348"/>
      <c r="FJC221" s="348"/>
      <c r="FJD221" s="348"/>
      <c r="FJE221" s="348"/>
      <c r="FJF221" s="348"/>
      <c r="FJG221" s="348"/>
      <c r="FJH221" s="348"/>
      <c r="FJI221" s="348"/>
      <c r="FJJ221" s="348"/>
      <c r="FJK221" s="348"/>
      <c r="FJL221" s="348"/>
      <c r="FJM221" s="348"/>
      <c r="FJN221" s="348"/>
      <c r="FJO221" s="348"/>
      <c r="FJP221" s="348"/>
      <c r="FJQ221" s="348"/>
      <c r="FJR221" s="348"/>
      <c r="FJS221" s="348"/>
      <c r="FJT221" s="348"/>
      <c r="FJU221" s="348"/>
      <c r="FJV221" s="348"/>
      <c r="FJW221" s="348"/>
      <c r="FJX221" s="348"/>
      <c r="FJY221" s="348"/>
      <c r="FJZ221" s="348"/>
      <c r="FKA221" s="348"/>
      <c r="FKB221" s="348"/>
      <c r="FKC221" s="348"/>
      <c r="FKD221" s="348"/>
      <c r="FKE221" s="348"/>
      <c r="FKF221" s="348"/>
      <c r="FKG221" s="348"/>
      <c r="FKH221" s="348"/>
      <c r="FKI221" s="348"/>
      <c r="FKJ221" s="348"/>
      <c r="FKK221" s="348"/>
      <c r="FKL221" s="348"/>
      <c r="FKM221" s="348"/>
      <c r="FKN221" s="348"/>
      <c r="FKO221" s="348"/>
      <c r="FKP221" s="348"/>
      <c r="FKQ221" s="348"/>
      <c r="FKR221" s="348"/>
      <c r="FKS221" s="348"/>
      <c r="FKT221" s="348"/>
      <c r="FKU221" s="348"/>
      <c r="FKV221" s="348"/>
      <c r="FKW221" s="348"/>
      <c r="FKX221" s="348"/>
      <c r="FKY221" s="348"/>
      <c r="FKZ221" s="348"/>
      <c r="FLA221" s="348"/>
      <c r="FLB221" s="348"/>
      <c r="FLC221" s="348"/>
      <c r="FLD221" s="348"/>
      <c r="FLE221" s="348"/>
      <c r="FLF221" s="348"/>
      <c r="FLG221" s="348"/>
      <c r="FLH221" s="348"/>
      <c r="FLI221" s="348"/>
      <c r="FLJ221" s="348"/>
      <c r="FLK221" s="348"/>
      <c r="FLL221" s="348"/>
      <c r="FLM221" s="348"/>
      <c r="FLN221" s="348"/>
      <c r="FLO221" s="348"/>
      <c r="FLP221" s="348"/>
      <c r="FLQ221" s="348"/>
      <c r="FLR221" s="348"/>
      <c r="FLS221" s="348"/>
      <c r="FLT221" s="348"/>
      <c r="FLU221" s="348"/>
      <c r="FLV221" s="348"/>
      <c r="FLW221" s="348"/>
      <c r="FLX221" s="348"/>
      <c r="FLY221" s="348"/>
      <c r="FLZ221" s="348"/>
      <c r="FMA221" s="348"/>
      <c r="FMB221" s="348"/>
      <c r="FMC221" s="348"/>
      <c r="FMD221" s="348"/>
      <c r="FME221" s="348"/>
      <c r="FMF221" s="348"/>
      <c r="FMG221" s="348"/>
      <c r="FMH221" s="348"/>
      <c r="FMI221" s="348"/>
      <c r="FMJ221" s="348"/>
      <c r="FMK221" s="348"/>
      <c r="FML221" s="348"/>
      <c r="FMM221" s="348"/>
      <c r="FMN221" s="348"/>
      <c r="FMO221" s="348"/>
      <c r="FMP221" s="348"/>
      <c r="FMQ221" s="348"/>
      <c r="FMR221" s="348"/>
      <c r="FMS221" s="348"/>
      <c r="FMT221" s="348"/>
      <c r="FMU221" s="348"/>
      <c r="FMV221" s="348"/>
      <c r="FMW221" s="348"/>
      <c r="FMX221" s="348"/>
      <c r="FMY221" s="348"/>
      <c r="FMZ221" s="348"/>
      <c r="FNA221" s="348"/>
      <c r="FNB221" s="348"/>
      <c r="FNC221" s="348"/>
      <c r="FND221" s="348"/>
      <c r="FNE221" s="348"/>
      <c r="FNF221" s="348"/>
      <c r="FNG221" s="348"/>
      <c r="FNH221" s="348"/>
      <c r="FNI221" s="348"/>
      <c r="FNJ221" s="348"/>
      <c r="FNK221" s="348"/>
      <c r="FNL221" s="348"/>
      <c r="FNM221" s="348"/>
      <c r="FNN221" s="348"/>
      <c r="FNO221" s="348"/>
      <c r="FNP221" s="348"/>
      <c r="FNQ221" s="348"/>
      <c r="FNR221" s="348"/>
      <c r="FNS221" s="348"/>
      <c r="FNT221" s="348"/>
      <c r="FNU221" s="348"/>
      <c r="FNV221" s="348"/>
      <c r="FNW221" s="348"/>
      <c r="FNX221" s="348"/>
      <c r="FNY221" s="348"/>
      <c r="FNZ221" s="348"/>
      <c r="FOA221" s="348"/>
      <c r="FOB221" s="348"/>
      <c r="FOC221" s="348"/>
      <c r="FOD221" s="348"/>
      <c r="FOE221" s="348"/>
      <c r="FOF221" s="348"/>
      <c r="FOG221" s="348"/>
      <c r="FOH221" s="348"/>
      <c r="FOI221" s="348"/>
      <c r="FOJ221" s="348"/>
      <c r="FOK221" s="348"/>
      <c r="FOL221" s="348"/>
      <c r="FOM221" s="348"/>
      <c r="FON221" s="348"/>
      <c r="FOO221" s="348"/>
      <c r="FOP221" s="348"/>
      <c r="FOQ221" s="348"/>
      <c r="FOR221" s="348"/>
      <c r="FOS221" s="348"/>
      <c r="FOT221" s="348"/>
      <c r="FOU221" s="348"/>
      <c r="FOV221" s="348"/>
      <c r="FOW221" s="348"/>
      <c r="FOX221" s="348"/>
      <c r="FOY221" s="348"/>
      <c r="FOZ221" s="348"/>
      <c r="FPA221" s="348"/>
      <c r="FPB221" s="348"/>
      <c r="FPC221" s="348"/>
      <c r="FPD221" s="348"/>
      <c r="FPE221" s="348"/>
      <c r="FPF221" s="348"/>
      <c r="FPG221" s="348"/>
      <c r="FPH221" s="348"/>
      <c r="FPI221" s="348"/>
      <c r="FPJ221" s="348"/>
      <c r="FPK221" s="348"/>
      <c r="FPL221" s="348"/>
      <c r="FPM221" s="348"/>
      <c r="FPN221" s="348"/>
      <c r="FPO221" s="348"/>
      <c r="FPP221" s="348"/>
      <c r="FPQ221" s="348"/>
      <c r="FPR221" s="348"/>
      <c r="FPS221" s="348"/>
      <c r="FPT221" s="348"/>
      <c r="FPU221" s="348"/>
      <c r="FPV221" s="348"/>
      <c r="FPW221" s="348"/>
      <c r="FPX221" s="348"/>
      <c r="FPY221" s="348"/>
      <c r="FPZ221" s="348"/>
      <c r="FQA221" s="348"/>
      <c r="FQB221" s="348"/>
      <c r="FQC221" s="348"/>
      <c r="FQD221" s="348"/>
      <c r="FQE221" s="348"/>
      <c r="FQF221" s="348"/>
      <c r="FQG221" s="348"/>
      <c r="FQH221" s="348"/>
      <c r="FQI221" s="348"/>
      <c r="FQJ221" s="348"/>
      <c r="FQK221" s="348"/>
      <c r="FQL221" s="348"/>
      <c r="FQM221" s="348"/>
      <c r="FQN221" s="348"/>
      <c r="FQO221" s="348"/>
      <c r="FQP221" s="348"/>
      <c r="FQQ221" s="348"/>
      <c r="FQR221" s="348"/>
      <c r="FQS221" s="348"/>
      <c r="FQT221" s="348"/>
      <c r="FQU221" s="348"/>
      <c r="FQV221" s="348"/>
      <c r="FQW221" s="348"/>
      <c r="FQX221" s="348"/>
      <c r="FQY221" s="348"/>
      <c r="FQZ221" s="348"/>
      <c r="FRA221" s="348"/>
      <c r="FRB221" s="348"/>
      <c r="FRC221" s="348"/>
      <c r="FRD221" s="348"/>
      <c r="FRE221" s="348"/>
      <c r="FRF221" s="348"/>
      <c r="FRG221" s="348"/>
      <c r="FRH221" s="348"/>
      <c r="FRI221" s="348"/>
      <c r="FRJ221" s="348"/>
      <c r="FRK221" s="348"/>
      <c r="FRL221" s="348"/>
      <c r="FRM221" s="348"/>
      <c r="FRN221" s="348"/>
      <c r="FRO221" s="348"/>
      <c r="FRP221" s="348"/>
      <c r="FRQ221" s="348"/>
      <c r="FRR221" s="348"/>
      <c r="FRS221" s="348"/>
      <c r="FRT221" s="348"/>
      <c r="FRU221" s="348"/>
      <c r="FRV221" s="348"/>
      <c r="FRW221" s="348"/>
      <c r="FRX221" s="348"/>
      <c r="FRY221" s="348"/>
      <c r="FRZ221" s="348"/>
      <c r="FSA221" s="348"/>
      <c r="FSB221" s="348"/>
      <c r="FSC221" s="348"/>
      <c r="FSD221" s="348"/>
      <c r="FSE221" s="348"/>
      <c r="FSF221" s="348"/>
      <c r="FSG221" s="348"/>
      <c r="FSH221" s="348"/>
      <c r="FSI221" s="348"/>
      <c r="FSJ221" s="348"/>
      <c r="FSK221" s="348"/>
      <c r="FSL221" s="348"/>
      <c r="FSM221" s="348"/>
      <c r="FSN221" s="348"/>
      <c r="FSO221" s="348"/>
      <c r="FSP221" s="348"/>
      <c r="FSQ221" s="348"/>
      <c r="FSR221" s="348"/>
      <c r="FSS221" s="348"/>
      <c r="FST221" s="348"/>
      <c r="FSU221" s="348"/>
      <c r="FSV221" s="348"/>
      <c r="FSW221" s="348"/>
      <c r="FSX221" s="348"/>
      <c r="FSY221" s="348"/>
      <c r="FSZ221" s="348"/>
      <c r="FTA221" s="348"/>
      <c r="FTB221" s="348"/>
      <c r="FTC221" s="348"/>
      <c r="FTD221" s="348"/>
      <c r="FTE221" s="348"/>
      <c r="FTF221" s="348"/>
      <c r="FTG221" s="348"/>
      <c r="FTH221" s="348"/>
      <c r="FTI221" s="348"/>
      <c r="FTJ221" s="348"/>
      <c r="FTK221" s="348"/>
      <c r="FTL221" s="348"/>
      <c r="FTM221" s="348"/>
      <c r="FTN221" s="348"/>
      <c r="FTO221" s="348"/>
      <c r="FTP221" s="348"/>
      <c r="FTQ221" s="348"/>
      <c r="FTR221" s="348"/>
      <c r="FTS221" s="348"/>
      <c r="FTT221" s="348"/>
      <c r="FTU221" s="348"/>
      <c r="FTV221" s="348"/>
      <c r="FTW221" s="348"/>
      <c r="FTX221" s="348"/>
      <c r="FTY221" s="348"/>
      <c r="FTZ221" s="348"/>
      <c r="FUA221" s="348"/>
      <c r="FUB221" s="348"/>
      <c r="FUC221" s="348"/>
      <c r="FUD221" s="348"/>
      <c r="FUE221" s="348"/>
      <c r="FUF221" s="348"/>
      <c r="FUG221" s="348"/>
      <c r="FUH221" s="348"/>
      <c r="FUI221" s="348"/>
      <c r="FUJ221" s="348"/>
      <c r="FUK221" s="348"/>
      <c r="FUL221" s="348"/>
      <c r="FUM221" s="348"/>
      <c r="FUN221" s="348"/>
      <c r="FUO221" s="348"/>
      <c r="FUP221" s="348"/>
      <c r="FUQ221" s="348"/>
      <c r="FUR221" s="348"/>
      <c r="FUS221" s="348"/>
      <c r="FUT221" s="348"/>
      <c r="FUU221" s="348"/>
      <c r="FUV221" s="348"/>
      <c r="FUW221" s="348"/>
      <c r="FUX221" s="348"/>
      <c r="FUY221" s="348"/>
      <c r="FUZ221" s="348"/>
      <c r="FVA221" s="348"/>
      <c r="FVB221" s="348"/>
      <c r="FVC221" s="348"/>
      <c r="FVD221" s="348"/>
      <c r="FVE221" s="348"/>
      <c r="FVF221" s="348"/>
      <c r="FVG221" s="348"/>
      <c r="FVH221" s="348"/>
      <c r="FVI221" s="348"/>
      <c r="FVJ221" s="348"/>
      <c r="FVK221" s="348"/>
      <c r="FVL221" s="348"/>
      <c r="FVM221" s="348"/>
      <c r="FVN221" s="348"/>
      <c r="FVO221" s="348"/>
      <c r="FVP221" s="348"/>
      <c r="FVQ221" s="348"/>
      <c r="FVR221" s="348"/>
      <c r="FVS221" s="348"/>
      <c r="FVT221" s="348"/>
      <c r="FVU221" s="348"/>
      <c r="FVV221" s="348"/>
      <c r="FVW221" s="348"/>
      <c r="FVX221" s="348"/>
      <c r="FVY221" s="348"/>
      <c r="FVZ221" s="348"/>
      <c r="FWA221" s="348"/>
      <c r="FWB221" s="348"/>
      <c r="FWC221" s="348"/>
      <c r="FWD221" s="348"/>
      <c r="FWE221" s="348"/>
      <c r="FWF221" s="348"/>
      <c r="FWG221" s="348"/>
      <c r="FWH221" s="348"/>
      <c r="FWI221" s="348"/>
      <c r="FWJ221" s="348"/>
      <c r="FWK221" s="348"/>
      <c r="FWL221" s="348"/>
      <c r="FWM221" s="348"/>
      <c r="FWN221" s="348"/>
      <c r="FWO221" s="348"/>
      <c r="FWP221" s="348"/>
      <c r="FWQ221" s="348"/>
      <c r="FWR221" s="348"/>
      <c r="FWS221" s="348"/>
      <c r="FWT221" s="348"/>
      <c r="FWU221" s="348"/>
      <c r="FWV221" s="348"/>
      <c r="FWW221" s="348"/>
      <c r="FWX221" s="348"/>
      <c r="FWY221" s="348"/>
      <c r="FWZ221" s="348"/>
      <c r="FXA221" s="348"/>
      <c r="FXB221" s="348"/>
      <c r="FXC221" s="348"/>
      <c r="FXD221" s="348"/>
      <c r="FXE221" s="348"/>
      <c r="FXF221" s="348"/>
      <c r="FXG221" s="348"/>
      <c r="FXH221" s="348"/>
      <c r="FXI221" s="348"/>
      <c r="FXJ221" s="348"/>
      <c r="FXK221" s="348"/>
      <c r="FXL221" s="348"/>
      <c r="FXM221" s="348"/>
      <c r="FXN221" s="348"/>
      <c r="FXO221" s="348"/>
      <c r="FXP221" s="348"/>
      <c r="FXQ221" s="348"/>
      <c r="FXR221" s="348"/>
      <c r="FXS221" s="348"/>
      <c r="FXT221" s="348"/>
      <c r="FXU221" s="348"/>
      <c r="FXV221" s="348"/>
      <c r="FXW221" s="348"/>
      <c r="FXX221" s="348"/>
      <c r="FXY221" s="348"/>
      <c r="FXZ221" s="348"/>
      <c r="FYA221" s="348"/>
      <c r="FYB221" s="348"/>
      <c r="FYC221" s="348"/>
      <c r="FYD221" s="348"/>
      <c r="FYE221" s="348"/>
      <c r="FYF221" s="348"/>
      <c r="FYG221" s="348"/>
      <c r="FYH221" s="348"/>
      <c r="FYI221" s="348"/>
      <c r="FYJ221" s="348"/>
      <c r="FYK221" s="348"/>
      <c r="FYL221" s="348"/>
      <c r="FYM221" s="348"/>
      <c r="FYN221" s="348"/>
      <c r="FYO221" s="348"/>
      <c r="FYP221" s="348"/>
      <c r="FYQ221" s="348"/>
      <c r="FYR221" s="348"/>
      <c r="FYS221" s="348"/>
      <c r="FYT221" s="348"/>
      <c r="FYU221" s="348"/>
      <c r="FYV221" s="348"/>
      <c r="FYW221" s="348"/>
      <c r="FYX221" s="348"/>
      <c r="FYY221" s="348"/>
      <c r="FYZ221" s="348"/>
      <c r="FZA221" s="348"/>
      <c r="FZB221" s="348"/>
      <c r="FZC221" s="348"/>
      <c r="FZD221" s="348"/>
      <c r="FZE221" s="348"/>
      <c r="FZF221" s="348"/>
      <c r="FZG221" s="348"/>
      <c r="FZH221" s="348"/>
      <c r="FZI221" s="348"/>
      <c r="FZJ221" s="348"/>
      <c r="FZK221" s="348"/>
      <c r="FZL221" s="348"/>
      <c r="FZM221" s="348"/>
      <c r="FZN221" s="348"/>
      <c r="FZO221" s="348"/>
      <c r="FZP221" s="348"/>
      <c r="FZQ221" s="348"/>
      <c r="FZR221" s="348"/>
      <c r="FZS221" s="348"/>
      <c r="FZT221" s="348"/>
      <c r="FZU221" s="348"/>
      <c r="FZV221" s="348"/>
      <c r="FZW221" s="348"/>
      <c r="FZX221" s="348"/>
      <c r="FZY221" s="348"/>
      <c r="FZZ221" s="348"/>
      <c r="GAA221" s="348"/>
      <c r="GAB221" s="348"/>
      <c r="GAC221" s="348"/>
      <c r="GAD221" s="348"/>
      <c r="GAE221" s="348"/>
      <c r="GAF221" s="348"/>
      <c r="GAG221" s="348"/>
      <c r="GAH221" s="348"/>
      <c r="GAI221" s="348"/>
      <c r="GAJ221" s="348"/>
      <c r="GAK221" s="348"/>
      <c r="GAL221" s="348"/>
      <c r="GAM221" s="348"/>
      <c r="GAN221" s="348"/>
      <c r="GAO221" s="348"/>
      <c r="GAP221" s="348"/>
      <c r="GAQ221" s="348"/>
      <c r="GAR221" s="348"/>
      <c r="GAS221" s="348"/>
      <c r="GAT221" s="348"/>
      <c r="GAU221" s="348"/>
      <c r="GAV221" s="348"/>
      <c r="GAW221" s="348"/>
      <c r="GAX221" s="348"/>
      <c r="GAY221" s="348"/>
      <c r="GAZ221" s="348"/>
      <c r="GBA221" s="348"/>
      <c r="GBB221" s="348"/>
      <c r="GBC221" s="348"/>
      <c r="GBD221" s="348"/>
      <c r="GBE221" s="348"/>
      <c r="GBF221" s="348"/>
      <c r="GBG221" s="348"/>
      <c r="GBH221" s="348"/>
      <c r="GBI221" s="348"/>
      <c r="GBJ221" s="348"/>
      <c r="GBK221" s="348"/>
      <c r="GBL221" s="348"/>
      <c r="GBM221" s="348"/>
      <c r="GBN221" s="348"/>
      <c r="GBO221" s="348"/>
      <c r="GBP221" s="348"/>
      <c r="GBQ221" s="348"/>
      <c r="GBR221" s="348"/>
      <c r="GBS221" s="348"/>
      <c r="GBT221" s="348"/>
      <c r="GBU221" s="348"/>
      <c r="GBV221" s="348"/>
      <c r="GBW221" s="348"/>
      <c r="GBX221" s="348"/>
      <c r="GBY221" s="348"/>
      <c r="GBZ221" s="348"/>
      <c r="GCA221" s="348"/>
      <c r="GCB221" s="348"/>
      <c r="GCC221" s="348"/>
      <c r="GCD221" s="348"/>
      <c r="GCE221" s="348"/>
      <c r="GCF221" s="348"/>
      <c r="GCG221" s="348"/>
      <c r="GCH221" s="348"/>
      <c r="GCI221" s="348"/>
      <c r="GCJ221" s="348"/>
      <c r="GCK221" s="348"/>
      <c r="GCL221" s="348"/>
      <c r="GCM221" s="348"/>
      <c r="GCN221" s="348"/>
      <c r="GCO221" s="348"/>
      <c r="GCP221" s="348"/>
      <c r="GCQ221" s="348"/>
      <c r="GCR221" s="348"/>
      <c r="GCS221" s="348"/>
      <c r="GCT221" s="348"/>
      <c r="GCU221" s="348"/>
      <c r="GCV221" s="348"/>
      <c r="GCW221" s="348"/>
      <c r="GCX221" s="348"/>
      <c r="GCY221" s="348"/>
      <c r="GCZ221" s="348"/>
      <c r="GDA221" s="348"/>
      <c r="GDB221" s="348"/>
      <c r="GDC221" s="348"/>
      <c r="GDD221" s="348"/>
      <c r="GDE221" s="348"/>
      <c r="GDF221" s="348"/>
      <c r="GDG221" s="348"/>
      <c r="GDH221" s="348"/>
      <c r="GDI221" s="348"/>
      <c r="GDJ221" s="348"/>
      <c r="GDK221" s="348"/>
      <c r="GDL221" s="348"/>
      <c r="GDM221" s="348"/>
      <c r="GDN221" s="348"/>
      <c r="GDO221" s="348"/>
      <c r="GDP221" s="348"/>
      <c r="GDQ221" s="348"/>
      <c r="GDR221" s="348"/>
      <c r="GDS221" s="348"/>
      <c r="GDT221" s="348"/>
      <c r="GDU221" s="348"/>
      <c r="GDV221" s="348"/>
      <c r="GDW221" s="348"/>
      <c r="GDX221" s="348"/>
      <c r="GDY221" s="348"/>
      <c r="GDZ221" s="348"/>
      <c r="GEA221" s="348"/>
      <c r="GEB221" s="348"/>
      <c r="GEC221" s="348"/>
      <c r="GED221" s="348"/>
      <c r="GEE221" s="348"/>
      <c r="GEF221" s="348"/>
      <c r="GEG221" s="348"/>
      <c r="GEH221" s="348"/>
      <c r="GEI221" s="348"/>
      <c r="GEJ221" s="348"/>
      <c r="GEK221" s="348"/>
      <c r="GEL221" s="348"/>
      <c r="GEM221" s="348"/>
      <c r="GEN221" s="348"/>
      <c r="GEO221" s="348"/>
      <c r="GEP221" s="348"/>
      <c r="GEQ221" s="348"/>
      <c r="GER221" s="348"/>
      <c r="GES221" s="348"/>
      <c r="GET221" s="348"/>
      <c r="GEU221" s="348"/>
      <c r="GEV221" s="348"/>
      <c r="GEW221" s="348"/>
      <c r="GEX221" s="348"/>
      <c r="GEY221" s="348"/>
      <c r="GEZ221" s="348"/>
      <c r="GFA221" s="348"/>
      <c r="GFB221" s="348"/>
      <c r="GFC221" s="348"/>
      <c r="GFD221" s="348"/>
      <c r="GFE221" s="348"/>
      <c r="GFF221" s="348"/>
      <c r="GFG221" s="348"/>
      <c r="GFH221" s="348"/>
      <c r="GFI221" s="348"/>
      <c r="GFJ221" s="348"/>
      <c r="GFK221" s="348"/>
      <c r="GFL221" s="348"/>
      <c r="GFM221" s="348"/>
      <c r="GFN221" s="348"/>
      <c r="GFO221" s="348"/>
      <c r="GFP221" s="348"/>
      <c r="GFQ221" s="348"/>
      <c r="GFR221" s="348"/>
      <c r="GFS221" s="348"/>
      <c r="GFT221" s="348"/>
      <c r="GFU221" s="348"/>
      <c r="GFV221" s="348"/>
      <c r="GFW221" s="348"/>
      <c r="GFX221" s="348"/>
      <c r="GFY221" s="348"/>
      <c r="GFZ221" s="348"/>
      <c r="GGA221" s="348"/>
      <c r="GGB221" s="348"/>
      <c r="GGC221" s="348"/>
      <c r="GGD221" s="348"/>
      <c r="GGE221" s="348"/>
      <c r="GGF221" s="348"/>
      <c r="GGG221" s="348"/>
      <c r="GGH221" s="348"/>
      <c r="GGI221" s="348"/>
      <c r="GGJ221" s="348"/>
      <c r="GGK221" s="348"/>
      <c r="GGL221" s="348"/>
      <c r="GGM221" s="348"/>
      <c r="GGN221" s="348"/>
      <c r="GGO221" s="348"/>
      <c r="GGP221" s="348"/>
      <c r="GGQ221" s="348"/>
      <c r="GGR221" s="348"/>
      <c r="GGS221" s="348"/>
      <c r="GGT221" s="348"/>
      <c r="GGU221" s="348"/>
      <c r="GGV221" s="348"/>
      <c r="GGW221" s="348"/>
      <c r="GGX221" s="348"/>
      <c r="GGY221" s="348"/>
      <c r="GGZ221" s="348"/>
      <c r="GHA221" s="348"/>
      <c r="GHB221" s="348"/>
      <c r="GHC221" s="348"/>
      <c r="GHD221" s="348"/>
      <c r="GHE221" s="348"/>
      <c r="GHF221" s="348"/>
      <c r="GHG221" s="348"/>
      <c r="GHH221" s="348"/>
      <c r="GHI221" s="348"/>
      <c r="GHJ221" s="348"/>
      <c r="GHK221" s="348"/>
      <c r="GHL221" s="348"/>
      <c r="GHM221" s="348"/>
      <c r="GHN221" s="348"/>
      <c r="GHO221" s="348"/>
      <c r="GHP221" s="348"/>
      <c r="GHQ221" s="348"/>
      <c r="GHR221" s="348"/>
      <c r="GHS221" s="348"/>
      <c r="GHT221" s="348"/>
      <c r="GHU221" s="348"/>
      <c r="GHV221" s="348"/>
      <c r="GHW221" s="348"/>
      <c r="GHX221" s="348"/>
      <c r="GHY221" s="348"/>
      <c r="GHZ221" s="348"/>
      <c r="GIA221" s="348"/>
      <c r="GIB221" s="348"/>
      <c r="GIC221" s="348"/>
      <c r="GID221" s="348"/>
      <c r="GIE221" s="348"/>
      <c r="GIF221" s="348"/>
      <c r="GIG221" s="348"/>
      <c r="GIH221" s="348"/>
      <c r="GII221" s="348"/>
      <c r="GIJ221" s="348"/>
      <c r="GIK221" s="348"/>
      <c r="GIL221" s="348"/>
      <c r="GIM221" s="348"/>
      <c r="GIN221" s="348"/>
      <c r="GIO221" s="348"/>
      <c r="GIP221" s="348"/>
      <c r="GIQ221" s="348"/>
      <c r="GIR221" s="348"/>
      <c r="GIS221" s="348"/>
      <c r="GIT221" s="348"/>
      <c r="GIU221" s="348"/>
      <c r="GIV221" s="348"/>
      <c r="GIW221" s="348"/>
      <c r="GIX221" s="348"/>
      <c r="GIY221" s="348"/>
      <c r="GIZ221" s="348"/>
      <c r="GJA221" s="348"/>
      <c r="GJB221" s="348"/>
      <c r="GJC221" s="348"/>
      <c r="GJD221" s="348"/>
      <c r="GJE221" s="348"/>
      <c r="GJF221" s="348"/>
      <c r="GJG221" s="348"/>
      <c r="GJH221" s="348"/>
      <c r="GJI221" s="348"/>
      <c r="GJJ221" s="348"/>
      <c r="GJK221" s="348"/>
      <c r="GJL221" s="348"/>
      <c r="GJM221" s="348"/>
      <c r="GJN221" s="348"/>
      <c r="GJO221" s="348"/>
      <c r="GJP221" s="348"/>
      <c r="GJQ221" s="348"/>
      <c r="GJR221" s="348"/>
      <c r="GJS221" s="348"/>
      <c r="GJT221" s="348"/>
      <c r="GJU221" s="348"/>
      <c r="GJV221" s="348"/>
      <c r="GJW221" s="348"/>
      <c r="GJX221" s="348"/>
      <c r="GJY221" s="348"/>
      <c r="GJZ221" s="348"/>
      <c r="GKA221" s="348"/>
      <c r="GKB221" s="348"/>
      <c r="GKC221" s="348"/>
      <c r="GKD221" s="348"/>
      <c r="GKE221" s="348"/>
      <c r="GKF221" s="348"/>
      <c r="GKG221" s="348"/>
      <c r="GKH221" s="348"/>
      <c r="GKI221" s="348"/>
      <c r="GKJ221" s="348"/>
      <c r="GKK221" s="348"/>
      <c r="GKL221" s="348"/>
      <c r="GKM221" s="348"/>
      <c r="GKN221" s="348"/>
      <c r="GKO221" s="348"/>
      <c r="GKP221" s="348"/>
      <c r="GKQ221" s="348"/>
      <c r="GKR221" s="348"/>
      <c r="GKS221" s="348"/>
      <c r="GKT221" s="348"/>
      <c r="GKU221" s="348"/>
      <c r="GKV221" s="348"/>
      <c r="GKW221" s="348"/>
      <c r="GKX221" s="348"/>
      <c r="GKY221" s="348"/>
      <c r="GKZ221" s="348"/>
      <c r="GLA221" s="348"/>
      <c r="GLB221" s="348"/>
      <c r="GLC221" s="348"/>
      <c r="GLD221" s="348"/>
      <c r="GLE221" s="348"/>
      <c r="GLF221" s="348"/>
      <c r="GLG221" s="348"/>
      <c r="GLH221" s="348"/>
      <c r="GLI221" s="348"/>
      <c r="GLJ221" s="348"/>
      <c r="GLK221" s="348"/>
      <c r="GLL221" s="348"/>
      <c r="GLM221" s="348"/>
      <c r="GLN221" s="348"/>
      <c r="GLO221" s="348"/>
      <c r="GLP221" s="348"/>
      <c r="GLQ221" s="348"/>
      <c r="GLR221" s="348"/>
      <c r="GLS221" s="348"/>
      <c r="GLT221" s="348"/>
      <c r="GLU221" s="348"/>
      <c r="GLV221" s="348"/>
      <c r="GLW221" s="348"/>
      <c r="GLX221" s="348"/>
      <c r="GLY221" s="348"/>
      <c r="GLZ221" s="348"/>
      <c r="GMA221" s="348"/>
      <c r="GMB221" s="348"/>
      <c r="GMC221" s="348"/>
      <c r="GMD221" s="348"/>
      <c r="GME221" s="348"/>
      <c r="GMF221" s="348"/>
      <c r="GMG221" s="348"/>
      <c r="GMH221" s="348"/>
      <c r="GMI221" s="348"/>
      <c r="GMJ221" s="348"/>
      <c r="GMK221" s="348"/>
      <c r="GML221" s="348"/>
      <c r="GMM221" s="348"/>
      <c r="GMN221" s="348"/>
      <c r="GMO221" s="348"/>
      <c r="GMP221" s="348"/>
      <c r="GMQ221" s="348"/>
      <c r="GMR221" s="348"/>
      <c r="GMS221" s="348"/>
      <c r="GMT221" s="348"/>
      <c r="GMU221" s="348"/>
      <c r="GMV221" s="348"/>
      <c r="GMW221" s="348"/>
      <c r="GMX221" s="348"/>
      <c r="GMY221" s="348"/>
      <c r="GMZ221" s="348"/>
      <c r="GNA221" s="348"/>
      <c r="GNB221" s="348"/>
      <c r="GNC221" s="348"/>
      <c r="GND221" s="348"/>
      <c r="GNE221" s="348"/>
      <c r="GNF221" s="348"/>
      <c r="GNG221" s="348"/>
      <c r="GNH221" s="348"/>
      <c r="GNI221" s="348"/>
      <c r="GNJ221" s="348"/>
      <c r="GNK221" s="348"/>
      <c r="GNL221" s="348"/>
      <c r="GNM221" s="348"/>
      <c r="GNN221" s="348"/>
      <c r="GNO221" s="348"/>
      <c r="GNP221" s="348"/>
      <c r="GNQ221" s="348"/>
      <c r="GNR221" s="348"/>
      <c r="GNS221" s="348"/>
      <c r="GNT221" s="348"/>
      <c r="GNU221" s="348"/>
      <c r="GNV221" s="348"/>
      <c r="GNW221" s="348"/>
      <c r="GNX221" s="348"/>
      <c r="GNY221" s="348"/>
      <c r="GNZ221" s="348"/>
      <c r="GOA221" s="348"/>
      <c r="GOB221" s="348"/>
      <c r="GOC221" s="348"/>
      <c r="GOD221" s="348"/>
      <c r="GOE221" s="348"/>
      <c r="GOF221" s="348"/>
      <c r="GOG221" s="348"/>
      <c r="GOH221" s="348"/>
      <c r="GOI221" s="348"/>
      <c r="GOJ221" s="348"/>
      <c r="GOK221" s="348"/>
      <c r="GOL221" s="348"/>
      <c r="GOM221" s="348"/>
      <c r="GON221" s="348"/>
      <c r="GOO221" s="348"/>
      <c r="GOP221" s="348"/>
      <c r="GOQ221" s="348"/>
      <c r="GOR221" s="348"/>
      <c r="GOS221" s="348"/>
      <c r="GOT221" s="348"/>
      <c r="GOU221" s="348"/>
      <c r="GOV221" s="348"/>
      <c r="GOW221" s="348"/>
      <c r="GOX221" s="348"/>
      <c r="GOY221" s="348"/>
      <c r="GOZ221" s="348"/>
      <c r="GPA221" s="348"/>
      <c r="GPB221" s="348"/>
      <c r="GPC221" s="348"/>
      <c r="GPD221" s="348"/>
      <c r="GPE221" s="348"/>
      <c r="GPF221" s="348"/>
      <c r="GPG221" s="348"/>
      <c r="GPH221" s="348"/>
      <c r="GPI221" s="348"/>
      <c r="GPJ221" s="348"/>
      <c r="GPK221" s="348"/>
      <c r="GPL221" s="348"/>
      <c r="GPM221" s="348"/>
      <c r="GPN221" s="348"/>
      <c r="GPO221" s="348"/>
      <c r="GPP221" s="348"/>
      <c r="GPQ221" s="348"/>
      <c r="GPR221" s="348"/>
      <c r="GPS221" s="348"/>
      <c r="GPT221" s="348"/>
      <c r="GPU221" s="348"/>
      <c r="GPV221" s="348"/>
      <c r="GPW221" s="348"/>
      <c r="GPX221" s="348"/>
      <c r="GPY221" s="348"/>
      <c r="GPZ221" s="348"/>
      <c r="GQA221" s="348"/>
      <c r="GQB221" s="348"/>
      <c r="GQC221" s="348"/>
      <c r="GQD221" s="348"/>
      <c r="GQE221" s="348"/>
      <c r="GQF221" s="348"/>
      <c r="GQG221" s="348"/>
      <c r="GQH221" s="348"/>
      <c r="GQI221" s="348"/>
      <c r="GQJ221" s="348"/>
      <c r="GQK221" s="348"/>
      <c r="GQL221" s="348"/>
      <c r="GQM221" s="348"/>
      <c r="GQN221" s="348"/>
      <c r="GQO221" s="348"/>
      <c r="GQP221" s="348"/>
      <c r="GQQ221" s="348"/>
      <c r="GQR221" s="348"/>
      <c r="GQS221" s="348"/>
      <c r="GQT221" s="348"/>
      <c r="GQU221" s="348"/>
      <c r="GQV221" s="348"/>
      <c r="GQW221" s="348"/>
      <c r="GQX221" s="348"/>
      <c r="GQY221" s="348"/>
      <c r="GQZ221" s="348"/>
      <c r="GRA221" s="348"/>
      <c r="GRB221" s="348"/>
      <c r="GRC221" s="348"/>
      <c r="GRD221" s="348"/>
      <c r="GRE221" s="348"/>
      <c r="GRF221" s="348"/>
      <c r="GRG221" s="348"/>
      <c r="GRH221" s="348"/>
      <c r="GRI221" s="348"/>
      <c r="GRJ221" s="348"/>
      <c r="GRK221" s="348"/>
      <c r="GRL221" s="348"/>
      <c r="GRM221" s="348"/>
      <c r="GRN221" s="348"/>
      <c r="GRO221" s="348"/>
      <c r="GRP221" s="348"/>
      <c r="GRQ221" s="348"/>
      <c r="GRR221" s="348"/>
      <c r="GRS221" s="348"/>
      <c r="GRT221" s="348"/>
      <c r="GRU221" s="348"/>
      <c r="GRV221" s="348"/>
      <c r="GRW221" s="348"/>
      <c r="GRX221" s="348"/>
      <c r="GRY221" s="348"/>
      <c r="GRZ221" s="348"/>
      <c r="GSA221" s="348"/>
      <c r="GSB221" s="348"/>
      <c r="GSC221" s="348"/>
      <c r="GSD221" s="348"/>
      <c r="GSE221" s="348"/>
      <c r="GSF221" s="348"/>
      <c r="GSG221" s="348"/>
      <c r="GSH221" s="348"/>
      <c r="GSI221" s="348"/>
      <c r="GSJ221" s="348"/>
      <c r="GSK221" s="348"/>
      <c r="GSL221" s="348"/>
      <c r="GSM221" s="348"/>
      <c r="GSN221" s="348"/>
      <c r="GSO221" s="348"/>
      <c r="GSP221" s="348"/>
      <c r="GSQ221" s="348"/>
      <c r="GSR221" s="348"/>
      <c r="GSS221" s="348"/>
      <c r="GST221" s="348"/>
      <c r="GSU221" s="348"/>
      <c r="GSV221" s="348"/>
      <c r="GSW221" s="348"/>
      <c r="GSX221" s="348"/>
      <c r="GSY221" s="348"/>
      <c r="GSZ221" s="348"/>
      <c r="GTA221" s="348"/>
      <c r="GTB221" s="348"/>
      <c r="GTC221" s="348"/>
      <c r="GTD221" s="348"/>
      <c r="GTE221" s="348"/>
      <c r="GTF221" s="348"/>
      <c r="GTG221" s="348"/>
      <c r="GTH221" s="348"/>
      <c r="GTI221" s="348"/>
      <c r="GTJ221" s="348"/>
      <c r="GTK221" s="348"/>
      <c r="GTL221" s="348"/>
      <c r="GTM221" s="348"/>
      <c r="GTN221" s="348"/>
      <c r="GTO221" s="348"/>
      <c r="GTP221" s="348"/>
      <c r="GTQ221" s="348"/>
      <c r="GTR221" s="348"/>
      <c r="GTS221" s="348"/>
      <c r="GTT221" s="348"/>
      <c r="GTU221" s="348"/>
      <c r="GTV221" s="348"/>
      <c r="GTW221" s="348"/>
      <c r="GTX221" s="348"/>
      <c r="GTY221" s="348"/>
      <c r="GTZ221" s="348"/>
      <c r="GUA221" s="348"/>
      <c r="GUB221" s="348"/>
      <c r="GUC221" s="348"/>
      <c r="GUD221" s="348"/>
      <c r="GUE221" s="348"/>
      <c r="GUF221" s="348"/>
      <c r="GUG221" s="348"/>
      <c r="GUH221" s="348"/>
      <c r="GUI221" s="348"/>
      <c r="GUJ221" s="348"/>
      <c r="GUK221" s="348"/>
      <c r="GUL221" s="348"/>
      <c r="GUM221" s="348"/>
      <c r="GUN221" s="348"/>
      <c r="GUO221" s="348"/>
      <c r="GUP221" s="348"/>
      <c r="GUQ221" s="348"/>
      <c r="GUR221" s="348"/>
      <c r="GUS221" s="348"/>
      <c r="GUT221" s="348"/>
      <c r="GUU221" s="348"/>
      <c r="GUV221" s="348"/>
      <c r="GUW221" s="348"/>
      <c r="GUX221" s="348"/>
      <c r="GUY221" s="348"/>
      <c r="GUZ221" s="348"/>
      <c r="GVA221" s="348"/>
      <c r="GVB221" s="348"/>
      <c r="GVC221" s="348"/>
      <c r="GVD221" s="348"/>
      <c r="GVE221" s="348"/>
      <c r="GVF221" s="348"/>
      <c r="GVG221" s="348"/>
      <c r="GVH221" s="348"/>
      <c r="GVI221" s="348"/>
      <c r="GVJ221" s="348"/>
      <c r="GVK221" s="348"/>
      <c r="GVL221" s="348"/>
      <c r="GVM221" s="348"/>
      <c r="GVN221" s="348"/>
      <c r="GVO221" s="348"/>
      <c r="GVP221" s="348"/>
      <c r="GVQ221" s="348"/>
      <c r="GVR221" s="348"/>
      <c r="GVS221" s="348"/>
      <c r="GVT221" s="348"/>
      <c r="GVU221" s="348"/>
      <c r="GVV221" s="348"/>
      <c r="GVW221" s="348"/>
      <c r="GVX221" s="348"/>
      <c r="GVY221" s="348"/>
      <c r="GVZ221" s="348"/>
      <c r="GWA221" s="348"/>
      <c r="GWB221" s="348"/>
      <c r="GWC221" s="348"/>
      <c r="GWD221" s="348"/>
      <c r="GWE221" s="348"/>
      <c r="GWF221" s="348"/>
      <c r="GWG221" s="348"/>
      <c r="GWH221" s="348"/>
      <c r="GWI221" s="348"/>
      <c r="GWJ221" s="348"/>
      <c r="GWK221" s="348"/>
      <c r="GWL221" s="348"/>
      <c r="GWM221" s="348"/>
      <c r="GWN221" s="348"/>
      <c r="GWO221" s="348"/>
      <c r="GWP221" s="348"/>
      <c r="GWQ221" s="348"/>
      <c r="GWR221" s="348"/>
      <c r="GWS221" s="348"/>
      <c r="GWT221" s="348"/>
      <c r="GWU221" s="348"/>
      <c r="GWV221" s="348"/>
      <c r="GWW221" s="348"/>
      <c r="GWX221" s="348"/>
      <c r="GWY221" s="348"/>
      <c r="GWZ221" s="348"/>
      <c r="GXA221" s="348"/>
      <c r="GXB221" s="348"/>
      <c r="GXC221" s="348"/>
      <c r="GXD221" s="348"/>
      <c r="GXE221" s="348"/>
      <c r="GXF221" s="348"/>
      <c r="GXG221" s="348"/>
      <c r="GXH221" s="348"/>
      <c r="GXI221" s="348"/>
      <c r="GXJ221" s="348"/>
      <c r="GXK221" s="348"/>
      <c r="GXL221" s="348"/>
      <c r="GXM221" s="348"/>
      <c r="GXN221" s="348"/>
      <c r="GXO221" s="348"/>
      <c r="GXP221" s="348"/>
      <c r="GXQ221" s="348"/>
      <c r="GXR221" s="348"/>
      <c r="GXS221" s="348"/>
      <c r="GXT221" s="348"/>
      <c r="GXU221" s="348"/>
      <c r="GXV221" s="348"/>
      <c r="GXW221" s="348"/>
      <c r="GXX221" s="348"/>
      <c r="GXY221" s="348"/>
      <c r="GXZ221" s="348"/>
      <c r="GYA221" s="348"/>
      <c r="GYB221" s="348"/>
      <c r="GYC221" s="348"/>
      <c r="GYD221" s="348"/>
      <c r="GYE221" s="348"/>
      <c r="GYF221" s="348"/>
      <c r="GYG221" s="348"/>
      <c r="GYH221" s="348"/>
      <c r="GYI221" s="348"/>
      <c r="GYJ221" s="348"/>
      <c r="GYK221" s="348"/>
      <c r="GYL221" s="348"/>
      <c r="GYM221" s="348"/>
      <c r="GYN221" s="348"/>
      <c r="GYO221" s="348"/>
      <c r="GYP221" s="348"/>
      <c r="GYQ221" s="348"/>
      <c r="GYR221" s="348"/>
      <c r="GYS221" s="348"/>
      <c r="GYT221" s="348"/>
      <c r="GYU221" s="348"/>
      <c r="GYV221" s="348"/>
      <c r="GYW221" s="348"/>
      <c r="GYX221" s="348"/>
      <c r="GYY221" s="348"/>
      <c r="GYZ221" s="348"/>
      <c r="GZA221" s="348"/>
      <c r="GZB221" s="348"/>
      <c r="GZC221" s="348"/>
      <c r="GZD221" s="348"/>
      <c r="GZE221" s="348"/>
      <c r="GZF221" s="348"/>
      <c r="GZG221" s="348"/>
      <c r="GZH221" s="348"/>
      <c r="GZI221" s="348"/>
      <c r="GZJ221" s="348"/>
      <c r="GZK221" s="348"/>
      <c r="GZL221" s="348"/>
      <c r="GZM221" s="348"/>
      <c r="GZN221" s="348"/>
      <c r="GZO221" s="348"/>
      <c r="GZP221" s="348"/>
      <c r="GZQ221" s="348"/>
      <c r="GZR221" s="348"/>
      <c r="GZS221" s="348"/>
      <c r="GZT221" s="348"/>
      <c r="GZU221" s="348"/>
      <c r="GZV221" s="348"/>
      <c r="GZW221" s="348"/>
      <c r="GZX221" s="348"/>
      <c r="GZY221" s="348"/>
      <c r="GZZ221" s="348"/>
      <c r="HAA221" s="348"/>
      <c r="HAB221" s="348"/>
      <c r="HAC221" s="348"/>
      <c r="HAD221" s="348"/>
      <c r="HAE221" s="348"/>
      <c r="HAF221" s="348"/>
      <c r="HAG221" s="348"/>
      <c r="HAH221" s="348"/>
      <c r="HAI221" s="348"/>
      <c r="HAJ221" s="348"/>
      <c r="HAK221" s="348"/>
      <c r="HAL221" s="348"/>
      <c r="HAM221" s="348"/>
      <c r="HAN221" s="348"/>
      <c r="HAO221" s="348"/>
      <c r="HAP221" s="348"/>
      <c r="HAQ221" s="348"/>
      <c r="HAR221" s="348"/>
      <c r="HAS221" s="348"/>
      <c r="HAT221" s="348"/>
      <c r="HAU221" s="348"/>
      <c r="HAV221" s="348"/>
      <c r="HAW221" s="348"/>
      <c r="HAX221" s="348"/>
      <c r="HAY221" s="348"/>
      <c r="HAZ221" s="348"/>
      <c r="HBA221" s="348"/>
      <c r="HBB221" s="348"/>
      <c r="HBC221" s="348"/>
      <c r="HBD221" s="348"/>
      <c r="HBE221" s="348"/>
      <c r="HBF221" s="348"/>
      <c r="HBG221" s="348"/>
      <c r="HBH221" s="348"/>
      <c r="HBI221" s="348"/>
      <c r="HBJ221" s="348"/>
      <c r="HBK221" s="348"/>
      <c r="HBL221" s="348"/>
      <c r="HBM221" s="348"/>
      <c r="HBN221" s="348"/>
      <c r="HBO221" s="348"/>
      <c r="HBP221" s="348"/>
      <c r="HBQ221" s="348"/>
      <c r="HBR221" s="348"/>
      <c r="HBS221" s="348"/>
      <c r="HBT221" s="348"/>
      <c r="HBU221" s="348"/>
      <c r="HBV221" s="348"/>
      <c r="HBW221" s="348"/>
      <c r="HBX221" s="348"/>
      <c r="HBY221" s="348"/>
      <c r="HBZ221" s="348"/>
      <c r="HCA221" s="348"/>
      <c r="HCB221" s="348"/>
      <c r="HCC221" s="348"/>
      <c r="HCD221" s="348"/>
      <c r="HCE221" s="348"/>
      <c r="HCF221" s="348"/>
      <c r="HCG221" s="348"/>
      <c r="HCH221" s="348"/>
      <c r="HCI221" s="348"/>
      <c r="HCJ221" s="348"/>
      <c r="HCK221" s="348"/>
      <c r="HCL221" s="348"/>
      <c r="HCM221" s="348"/>
      <c r="HCN221" s="348"/>
      <c r="HCO221" s="348"/>
      <c r="HCP221" s="348"/>
      <c r="HCQ221" s="348"/>
      <c r="HCR221" s="348"/>
      <c r="HCS221" s="348"/>
      <c r="HCT221" s="348"/>
      <c r="HCU221" s="348"/>
      <c r="HCV221" s="348"/>
      <c r="HCW221" s="348"/>
      <c r="HCX221" s="348"/>
      <c r="HCY221" s="348"/>
      <c r="HCZ221" s="348"/>
      <c r="HDA221" s="348"/>
      <c r="HDB221" s="348"/>
      <c r="HDC221" s="348"/>
      <c r="HDD221" s="348"/>
      <c r="HDE221" s="348"/>
      <c r="HDF221" s="348"/>
      <c r="HDG221" s="348"/>
      <c r="HDH221" s="348"/>
      <c r="HDI221" s="348"/>
      <c r="HDJ221" s="348"/>
      <c r="HDK221" s="348"/>
      <c r="HDL221" s="348"/>
      <c r="HDM221" s="348"/>
      <c r="HDN221" s="348"/>
      <c r="HDO221" s="348"/>
      <c r="HDP221" s="348"/>
      <c r="HDQ221" s="348"/>
      <c r="HDR221" s="348"/>
      <c r="HDS221" s="348"/>
      <c r="HDT221" s="348"/>
      <c r="HDU221" s="348"/>
      <c r="HDV221" s="348"/>
      <c r="HDW221" s="348"/>
      <c r="HDX221" s="348"/>
      <c r="HDY221" s="348"/>
      <c r="HDZ221" s="348"/>
      <c r="HEA221" s="348"/>
      <c r="HEB221" s="348"/>
      <c r="HEC221" s="348"/>
      <c r="HED221" s="348"/>
      <c r="HEE221" s="348"/>
      <c r="HEF221" s="348"/>
      <c r="HEG221" s="348"/>
      <c r="HEH221" s="348"/>
      <c r="HEI221" s="348"/>
      <c r="HEJ221" s="348"/>
      <c r="HEK221" s="348"/>
      <c r="HEL221" s="348"/>
      <c r="HEM221" s="348"/>
      <c r="HEN221" s="348"/>
      <c r="HEO221" s="348"/>
      <c r="HEP221" s="348"/>
      <c r="HEQ221" s="348"/>
      <c r="HER221" s="348"/>
      <c r="HES221" s="348"/>
      <c r="HET221" s="348"/>
      <c r="HEU221" s="348"/>
      <c r="HEV221" s="348"/>
      <c r="HEW221" s="348"/>
      <c r="HEX221" s="348"/>
      <c r="HEY221" s="348"/>
      <c r="HEZ221" s="348"/>
      <c r="HFA221" s="348"/>
      <c r="HFB221" s="348"/>
      <c r="HFC221" s="348"/>
      <c r="HFD221" s="348"/>
      <c r="HFE221" s="348"/>
      <c r="HFF221" s="348"/>
      <c r="HFG221" s="348"/>
      <c r="HFH221" s="348"/>
      <c r="HFI221" s="348"/>
      <c r="HFJ221" s="348"/>
      <c r="HFK221" s="348"/>
      <c r="HFL221" s="348"/>
      <c r="HFM221" s="348"/>
      <c r="HFN221" s="348"/>
      <c r="HFO221" s="348"/>
      <c r="HFP221" s="348"/>
      <c r="HFQ221" s="348"/>
      <c r="HFR221" s="348"/>
      <c r="HFS221" s="348"/>
      <c r="HFT221" s="348"/>
      <c r="HFU221" s="348"/>
      <c r="HFV221" s="348"/>
      <c r="HFW221" s="348"/>
      <c r="HFX221" s="348"/>
      <c r="HFY221" s="348"/>
      <c r="HFZ221" s="348"/>
      <c r="HGA221" s="348"/>
      <c r="HGB221" s="348"/>
      <c r="HGC221" s="348"/>
      <c r="HGD221" s="348"/>
      <c r="HGE221" s="348"/>
      <c r="HGF221" s="348"/>
      <c r="HGG221" s="348"/>
      <c r="HGH221" s="348"/>
      <c r="HGI221" s="348"/>
      <c r="HGJ221" s="348"/>
      <c r="HGK221" s="348"/>
      <c r="HGL221" s="348"/>
      <c r="HGM221" s="348"/>
      <c r="HGN221" s="348"/>
      <c r="HGO221" s="348"/>
      <c r="HGP221" s="348"/>
      <c r="HGQ221" s="348"/>
      <c r="HGR221" s="348"/>
      <c r="HGS221" s="348"/>
      <c r="HGT221" s="348"/>
      <c r="HGU221" s="348"/>
      <c r="HGV221" s="348"/>
      <c r="HGW221" s="348"/>
      <c r="HGX221" s="348"/>
      <c r="HGY221" s="348"/>
      <c r="HGZ221" s="348"/>
      <c r="HHA221" s="348"/>
      <c r="HHB221" s="348"/>
      <c r="HHC221" s="348"/>
      <c r="HHD221" s="348"/>
      <c r="HHE221" s="348"/>
      <c r="HHF221" s="348"/>
      <c r="HHG221" s="348"/>
      <c r="HHH221" s="348"/>
      <c r="HHI221" s="348"/>
      <c r="HHJ221" s="348"/>
      <c r="HHK221" s="348"/>
      <c r="HHL221" s="348"/>
      <c r="HHM221" s="348"/>
      <c r="HHN221" s="348"/>
      <c r="HHO221" s="348"/>
      <c r="HHP221" s="348"/>
      <c r="HHQ221" s="348"/>
      <c r="HHR221" s="348"/>
      <c r="HHS221" s="348"/>
      <c r="HHT221" s="348"/>
      <c r="HHU221" s="348"/>
      <c r="HHV221" s="348"/>
      <c r="HHW221" s="348"/>
      <c r="HHX221" s="348"/>
      <c r="HHY221" s="348"/>
      <c r="HHZ221" s="348"/>
      <c r="HIA221" s="348"/>
      <c r="HIB221" s="348"/>
      <c r="HIC221" s="348"/>
      <c r="HID221" s="348"/>
      <c r="HIE221" s="348"/>
      <c r="HIF221" s="348"/>
      <c r="HIG221" s="348"/>
      <c r="HIH221" s="348"/>
      <c r="HII221" s="348"/>
      <c r="HIJ221" s="348"/>
      <c r="HIK221" s="348"/>
      <c r="HIL221" s="348"/>
      <c r="HIM221" s="348"/>
      <c r="HIN221" s="348"/>
      <c r="HIO221" s="348"/>
      <c r="HIP221" s="348"/>
      <c r="HIQ221" s="348"/>
      <c r="HIR221" s="348"/>
      <c r="HIS221" s="348"/>
      <c r="HIT221" s="348"/>
      <c r="HIU221" s="348"/>
      <c r="HIV221" s="348"/>
      <c r="HIW221" s="348"/>
      <c r="HIX221" s="348"/>
      <c r="HIY221" s="348"/>
      <c r="HIZ221" s="348"/>
      <c r="HJA221" s="348"/>
      <c r="HJB221" s="348"/>
      <c r="HJC221" s="348"/>
      <c r="HJD221" s="348"/>
      <c r="HJE221" s="348"/>
      <c r="HJF221" s="348"/>
      <c r="HJG221" s="348"/>
      <c r="HJH221" s="348"/>
      <c r="HJI221" s="348"/>
      <c r="HJJ221" s="348"/>
      <c r="HJK221" s="348"/>
      <c r="HJL221" s="348"/>
      <c r="HJM221" s="348"/>
      <c r="HJN221" s="348"/>
      <c r="HJO221" s="348"/>
      <c r="HJP221" s="348"/>
      <c r="HJQ221" s="348"/>
      <c r="HJR221" s="348"/>
      <c r="HJS221" s="348"/>
      <c r="HJT221" s="348"/>
      <c r="HJU221" s="348"/>
      <c r="HJV221" s="348"/>
      <c r="HJW221" s="348"/>
      <c r="HJX221" s="348"/>
      <c r="HJY221" s="348"/>
      <c r="HJZ221" s="348"/>
      <c r="HKA221" s="348"/>
      <c r="HKB221" s="348"/>
      <c r="HKC221" s="348"/>
      <c r="HKD221" s="348"/>
      <c r="HKE221" s="348"/>
      <c r="HKF221" s="348"/>
      <c r="HKG221" s="348"/>
      <c r="HKH221" s="348"/>
      <c r="HKI221" s="348"/>
      <c r="HKJ221" s="348"/>
      <c r="HKK221" s="348"/>
      <c r="HKL221" s="348"/>
      <c r="HKM221" s="348"/>
      <c r="HKN221" s="348"/>
      <c r="HKO221" s="348"/>
      <c r="HKP221" s="348"/>
      <c r="HKQ221" s="348"/>
      <c r="HKR221" s="348"/>
      <c r="HKS221" s="348"/>
      <c r="HKT221" s="348"/>
      <c r="HKU221" s="348"/>
      <c r="HKV221" s="348"/>
      <c r="HKW221" s="348"/>
      <c r="HKX221" s="348"/>
      <c r="HKY221" s="348"/>
      <c r="HKZ221" s="348"/>
      <c r="HLA221" s="348"/>
      <c r="HLB221" s="348"/>
      <c r="HLC221" s="348"/>
      <c r="HLD221" s="348"/>
      <c r="HLE221" s="348"/>
      <c r="HLF221" s="348"/>
      <c r="HLG221" s="348"/>
      <c r="HLH221" s="348"/>
      <c r="HLI221" s="348"/>
      <c r="HLJ221" s="348"/>
      <c r="HLK221" s="348"/>
      <c r="HLL221" s="348"/>
      <c r="HLM221" s="348"/>
      <c r="HLN221" s="348"/>
      <c r="HLO221" s="348"/>
      <c r="HLP221" s="348"/>
      <c r="HLQ221" s="348"/>
      <c r="HLR221" s="348"/>
      <c r="HLS221" s="348"/>
      <c r="HLT221" s="348"/>
      <c r="HLU221" s="348"/>
      <c r="HLV221" s="348"/>
      <c r="HLW221" s="348"/>
      <c r="HLX221" s="348"/>
      <c r="HLY221" s="348"/>
      <c r="HLZ221" s="348"/>
      <c r="HMA221" s="348"/>
      <c r="HMB221" s="348"/>
      <c r="HMC221" s="348"/>
      <c r="HMD221" s="348"/>
      <c r="HME221" s="348"/>
      <c r="HMF221" s="348"/>
      <c r="HMG221" s="348"/>
      <c r="HMH221" s="348"/>
      <c r="HMI221" s="348"/>
      <c r="HMJ221" s="348"/>
      <c r="HMK221" s="348"/>
      <c r="HML221" s="348"/>
      <c r="HMM221" s="348"/>
      <c r="HMN221" s="348"/>
      <c r="HMO221" s="348"/>
      <c r="HMP221" s="348"/>
      <c r="HMQ221" s="348"/>
      <c r="HMR221" s="348"/>
      <c r="HMS221" s="348"/>
      <c r="HMT221" s="348"/>
      <c r="HMU221" s="348"/>
      <c r="HMV221" s="348"/>
      <c r="HMW221" s="348"/>
      <c r="HMX221" s="348"/>
      <c r="HMY221" s="348"/>
      <c r="HMZ221" s="348"/>
      <c r="HNA221" s="348"/>
      <c r="HNB221" s="348"/>
      <c r="HNC221" s="348"/>
      <c r="HND221" s="348"/>
      <c r="HNE221" s="348"/>
      <c r="HNF221" s="348"/>
      <c r="HNG221" s="348"/>
      <c r="HNH221" s="348"/>
      <c r="HNI221" s="348"/>
      <c r="HNJ221" s="348"/>
      <c r="HNK221" s="348"/>
      <c r="HNL221" s="348"/>
      <c r="HNM221" s="348"/>
      <c r="HNN221" s="348"/>
      <c r="HNO221" s="348"/>
      <c r="HNP221" s="348"/>
      <c r="HNQ221" s="348"/>
      <c r="HNR221" s="348"/>
      <c r="HNS221" s="348"/>
      <c r="HNT221" s="348"/>
      <c r="HNU221" s="348"/>
      <c r="HNV221" s="348"/>
      <c r="HNW221" s="348"/>
      <c r="HNX221" s="348"/>
      <c r="HNY221" s="348"/>
      <c r="HNZ221" s="348"/>
      <c r="HOA221" s="348"/>
      <c r="HOB221" s="348"/>
      <c r="HOC221" s="348"/>
      <c r="HOD221" s="348"/>
      <c r="HOE221" s="348"/>
      <c r="HOF221" s="348"/>
      <c r="HOG221" s="348"/>
      <c r="HOH221" s="348"/>
      <c r="HOI221" s="348"/>
      <c r="HOJ221" s="348"/>
      <c r="HOK221" s="348"/>
      <c r="HOL221" s="348"/>
      <c r="HOM221" s="348"/>
      <c r="HON221" s="348"/>
      <c r="HOO221" s="348"/>
      <c r="HOP221" s="348"/>
      <c r="HOQ221" s="348"/>
      <c r="HOR221" s="348"/>
      <c r="HOS221" s="348"/>
      <c r="HOT221" s="348"/>
      <c r="HOU221" s="348"/>
      <c r="HOV221" s="348"/>
      <c r="HOW221" s="348"/>
      <c r="HOX221" s="348"/>
      <c r="HOY221" s="348"/>
      <c r="HOZ221" s="348"/>
      <c r="HPA221" s="348"/>
      <c r="HPB221" s="348"/>
      <c r="HPC221" s="348"/>
      <c r="HPD221" s="348"/>
      <c r="HPE221" s="348"/>
      <c r="HPF221" s="348"/>
      <c r="HPG221" s="348"/>
      <c r="HPH221" s="348"/>
      <c r="HPI221" s="348"/>
      <c r="HPJ221" s="348"/>
      <c r="HPK221" s="348"/>
      <c r="HPL221" s="348"/>
      <c r="HPM221" s="348"/>
      <c r="HPN221" s="348"/>
      <c r="HPO221" s="348"/>
      <c r="HPP221" s="348"/>
      <c r="HPQ221" s="348"/>
      <c r="HPR221" s="348"/>
      <c r="HPS221" s="348"/>
      <c r="HPT221" s="348"/>
      <c r="HPU221" s="348"/>
      <c r="HPV221" s="348"/>
      <c r="HPW221" s="348"/>
      <c r="HPX221" s="348"/>
      <c r="HPY221" s="348"/>
      <c r="HPZ221" s="348"/>
      <c r="HQA221" s="348"/>
      <c r="HQB221" s="348"/>
      <c r="HQC221" s="348"/>
      <c r="HQD221" s="348"/>
      <c r="HQE221" s="348"/>
      <c r="HQF221" s="348"/>
      <c r="HQG221" s="348"/>
      <c r="HQH221" s="348"/>
      <c r="HQI221" s="348"/>
      <c r="HQJ221" s="348"/>
      <c r="HQK221" s="348"/>
      <c r="HQL221" s="348"/>
      <c r="HQM221" s="348"/>
      <c r="HQN221" s="348"/>
      <c r="HQO221" s="348"/>
      <c r="HQP221" s="348"/>
      <c r="HQQ221" s="348"/>
      <c r="HQR221" s="348"/>
      <c r="HQS221" s="348"/>
      <c r="HQT221" s="348"/>
      <c r="HQU221" s="348"/>
      <c r="HQV221" s="348"/>
      <c r="HQW221" s="348"/>
      <c r="HQX221" s="348"/>
      <c r="HQY221" s="348"/>
      <c r="HQZ221" s="348"/>
      <c r="HRA221" s="348"/>
      <c r="HRB221" s="348"/>
      <c r="HRC221" s="348"/>
      <c r="HRD221" s="348"/>
      <c r="HRE221" s="348"/>
      <c r="HRF221" s="348"/>
      <c r="HRG221" s="348"/>
      <c r="HRH221" s="348"/>
      <c r="HRI221" s="348"/>
      <c r="HRJ221" s="348"/>
      <c r="HRK221" s="348"/>
      <c r="HRL221" s="348"/>
      <c r="HRM221" s="348"/>
      <c r="HRN221" s="348"/>
      <c r="HRO221" s="348"/>
      <c r="HRP221" s="348"/>
      <c r="HRQ221" s="348"/>
      <c r="HRR221" s="348"/>
      <c r="HRS221" s="348"/>
      <c r="HRT221" s="348"/>
      <c r="HRU221" s="348"/>
      <c r="HRV221" s="348"/>
      <c r="HRW221" s="348"/>
      <c r="HRX221" s="348"/>
      <c r="HRY221" s="348"/>
      <c r="HRZ221" s="348"/>
      <c r="HSA221" s="348"/>
      <c r="HSB221" s="348"/>
      <c r="HSC221" s="348"/>
      <c r="HSD221" s="348"/>
      <c r="HSE221" s="348"/>
      <c r="HSF221" s="348"/>
      <c r="HSG221" s="348"/>
      <c r="HSH221" s="348"/>
      <c r="HSI221" s="348"/>
      <c r="HSJ221" s="348"/>
      <c r="HSK221" s="348"/>
      <c r="HSL221" s="348"/>
      <c r="HSM221" s="348"/>
      <c r="HSN221" s="348"/>
      <c r="HSO221" s="348"/>
      <c r="HSP221" s="348"/>
      <c r="HSQ221" s="348"/>
      <c r="HSR221" s="348"/>
      <c r="HSS221" s="348"/>
      <c r="HST221" s="348"/>
      <c r="HSU221" s="348"/>
      <c r="HSV221" s="348"/>
      <c r="HSW221" s="348"/>
      <c r="HSX221" s="348"/>
      <c r="HSY221" s="348"/>
      <c r="HSZ221" s="348"/>
      <c r="HTA221" s="348"/>
      <c r="HTB221" s="348"/>
      <c r="HTC221" s="348"/>
      <c r="HTD221" s="348"/>
      <c r="HTE221" s="348"/>
      <c r="HTF221" s="348"/>
      <c r="HTG221" s="348"/>
      <c r="HTH221" s="348"/>
      <c r="HTI221" s="348"/>
      <c r="HTJ221" s="348"/>
      <c r="HTK221" s="348"/>
      <c r="HTL221" s="348"/>
      <c r="HTM221" s="348"/>
      <c r="HTN221" s="348"/>
      <c r="HTO221" s="348"/>
      <c r="HTP221" s="348"/>
      <c r="HTQ221" s="348"/>
      <c r="HTR221" s="348"/>
      <c r="HTS221" s="348"/>
      <c r="HTT221" s="348"/>
      <c r="HTU221" s="348"/>
      <c r="HTV221" s="348"/>
      <c r="HTW221" s="348"/>
      <c r="HTX221" s="348"/>
      <c r="HTY221" s="348"/>
      <c r="HTZ221" s="348"/>
      <c r="HUA221" s="348"/>
      <c r="HUB221" s="348"/>
      <c r="HUC221" s="348"/>
      <c r="HUD221" s="348"/>
      <c r="HUE221" s="348"/>
      <c r="HUF221" s="348"/>
      <c r="HUG221" s="348"/>
      <c r="HUH221" s="348"/>
      <c r="HUI221" s="348"/>
      <c r="HUJ221" s="348"/>
      <c r="HUK221" s="348"/>
      <c r="HUL221" s="348"/>
      <c r="HUM221" s="348"/>
      <c r="HUN221" s="348"/>
      <c r="HUO221" s="348"/>
      <c r="HUP221" s="348"/>
      <c r="HUQ221" s="348"/>
      <c r="HUR221" s="348"/>
      <c r="HUS221" s="348"/>
      <c r="HUT221" s="348"/>
      <c r="HUU221" s="348"/>
      <c r="HUV221" s="348"/>
      <c r="HUW221" s="348"/>
      <c r="HUX221" s="348"/>
      <c r="HUY221" s="348"/>
      <c r="HUZ221" s="348"/>
      <c r="HVA221" s="348"/>
      <c r="HVB221" s="348"/>
      <c r="HVC221" s="348"/>
      <c r="HVD221" s="348"/>
      <c r="HVE221" s="348"/>
      <c r="HVF221" s="348"/>
      <c r="HVG221" s="348"/>
      <c r="HVH221" s="348"/>
      <c r="HVI221" s="348"/>
      <c r="HVJ221" s="348"/>
      <c r="HVK221" s="348"/>
      <c r="HVL221" s="348"/>
      <c r="HVM221" s="348"/>
      <c r="HVN221" s="348"/>
      <c r="HVO221" s="348"/>
      <c r="HVP221" s="348"/>
      <c r="HVQ221" s="348"/>
      <c r="HVR221" s="348"/>
      <c r="HVS221" s="348"/>
      <c r="HVT221" s="348"/>
      <c r="HVU221" s="348"/>
      <c r="HVV221" s="348"/>
      <c r="HVW221" s="348"/>
      <c r="HVX221" s="348"/>
      <c r="HVY221" s="348"/>
      <c r="HVZ221" s="348"/>
      <c r="HWA221" s="348"/>
      <c r="HWB221" s="348"/>
      <c r="HWC221" s="348"/>
      <c r="HWD221" s="348"/>
      <c r="HWE221" s="348"/>
      <c r="HWF221" s="348"/>
      <c r="HWG221" s="348"/>
      <c r="HWH221" s="348"/>
      <c r="HWI221" s="348"/>
      <c r="HWJ221" s="348"/>
      <c r="HWK221" s="348"/>
      <c r="HWL221" s="348"/>
      <c r="HWM221" s="348"/>
      <c r="HWN221" s="348"/>
      <c r="HWO221" s="348"/>
      <c r="HWP221" s="348"/>
      <c r="HWQ221" s="348"/>
      <c r="HWR221" s="348"/>
      <c r="HWS221" s="348"/>
      <c r="HWT221" s="348"/>
      <c r="HWU221" s="348"/>
      <c r="HWV221" s="348"/>
      <c r="HWW221" s="348"/>
      <c r="HWX221" s="348"/>
      <c r="HWY221" s="348"/>
      <c r="HWZ221" s="348"/>
      <c r="HXA221" s="348"/>
      <c r="HXB221" s="348"/>
      <c r="HXC221" s="348"/>
      <c r="HXD221" s="348"/>
      <c r="HXE221" s="348"/>
      <c r="HXF221" s="348"/>
      <c r="HXG221" s="348"/>
      <c r="HXH221" s="348"/>
      <c r="HXI221" s="348"/>
      <c r="HXJ221" s="348"/>
      <c r="HXK221" s="348"/>
      <c r="HXL221" s="348"/>
      <c r="HXM221" s="348"/>
      <c r="HXN221" s="348"/>
      <c r="HXO221" s="348"/>
      <c r="HXP221" s="348"/>
      <c r="HXQ221" s="348"/>
      <c r="HXR221" s="348"/>
      <c r="HXS221" s="348"/>
      <c r="HXT221" s="348"/>
      <c r="HXU221" s="348"/>
      <c r="HXV221" s="348"/>
      <c r="HXW221" s="348"/>
      <c r="HXX221" s="348"/>
      <c r="HXY221" s="348"/>
      <c r="HXZ221" s="348"/>
      <c r="HYA221" s="348"/>
      <c r="HYB221" s="348"/>
      <c r="HYC221" s="348"/>
      <c r="HYD221" s="348"/>
      <c r="HYE221" s="348"/>
      <c r="HYF221" s="348"/>
      <c r="HYG221" s="348"/>
      <c r="HYH221" s="348"/>
      <c r="HYI221" s="348"/>
      <c r="HYJ221" s="348"/>
      <c r="HYK221" s="348"/>
      <c r="HYL221" s="348"/>
      <c r="HYM221" s="348"/>
      <c r="HYN221" s="348"/>
      <c r="HYO221" s="348"/>
      <c r="HYP221" s="348"/>
      <c r="HYQ221" s="348"/>
      <c r="HYR221" s="348"/>
      <c r="HYS221" s="348"/>
      <c r="HYT221" s="348"/>
      <c r="HYU221" s="348"/>
      <c r="HYV221" s="348"/>
      <c r="HYW221" s="348"/>
      <c r="HYX221" s="348"/>
      <c r="HYY221" s="348"/>
      <c r="HYZ221" s="348"/>
      <c r="HZA221" s="348"/>
      <c r="HZB221" s="348"/>
      <c r="HZC221" s="348"/>
      <c r="HZD221" s="348"/>
      <c r="HZE221" s="348"/>
      <c r="HZF221" s="348"/>
      <c r="HZG221" s="348"/>
      <c r="HZH221" s="348"/>
      <c r="HZI221" s="348"/>
      <c r="HZJ221" s="348"/>
      <c r="HZK221" s="348"/>
      <c r="HZL221" s="348"/>
      <c r="HZM221" s="348"/>
      <c r="HZN221" s="348"/>
      <c r="HZO221" s="348"/>
      <c r="HZP221" s="348"/>
      <c r="HZQ221" s="348"/>
      <c r="HZR221" s="348"/>
      <c r="HZS221" s="348"/>
      <c r="HZT221" s="348"/>
      <c r="HZU221" s="348"/>
      <c r="HZV221" s="348"/>
      <c r="HZW221" s="348"/>
      <c r="HZX221" s="348"/>
      <c r="HZY221" s="348"/>
      <c r="HZZ221" s="348"/>
      <c r="IAA221" s="348"/>
      <c r="IAB221" s="348"/>
      <c r="IAC221" s="348"/>
      <c r="IAD221" s="348"/>
      <c r="IAE221" s="348"/>
      <c r="IAF221" s="348"/>
      <c r="IAG221" s="348"/>
      <c r="IAH221" s="348"/>
      <c r="IAI221" s="348"/>
      <c r="IAJ221" s="348"/>
      <c r="IAK221" s="348"/>
      <c r="IAL221" s="348"/>
      <c r="IAM221" s="348"/>
      <c r="IAN221" s="348"/>
      <c r="IAO221" s="348"/>
      <c r="IAP221" s="348"/>
      <c r="IAQ221" s="348"/>
      <c r="IAR221" s="348"/>
      <c r="IAS221" s="348"/>
      <c r="IAT221" s="348"/>
      <c r="IAU221" s="348"/>
      <c r="IAV221" s="348"/>
      <c r="IAW221" s="348"/>
      <c r="IAX221" s="348"/>
      <c r="IAY221" s="348"/>
      <c r="IAZ221" s="348"/>
      <c r="IBA221" s="348"/>
      <c r="IBB221" s="348"/>
      <c r="IBC221" s="348"/>
      <c r="IBD221" s="348"/>
      <c r="IBE221" s="348"/>
      <c r="IBF221" s="348"/>
      <c r="IBG221" s="348"/>
      <c r="IBH221" s="348"/>
      <c r="IBI221" s="348"/>
      <c r="IBJ221" s="348"/>
      <c r="IBK221" s="348"/>
      <c r="IBL221" s="348"/>
      <c r="IBM221" s="348"/>
      <c r="IBN221" s="348"/>
      <c r="IBO221" s="348"/>
      <c r="IBP221" s="348"/>
      <c r="IBQ221" s="348"/>
      <c r="IBR221" s="348"/>
      <c r="IBS221" s="348"/>
      <c r="IBT221" s="348"/>
      <c r="IBU221" s="348"/>
      <c r="IBV221" s="348"/>
      <c r="IBW221" s="348"/>
      <c r="IBX221" s="348"/>
      <c r="IBY221" s="348"/>
      <c r="IBZ221" s="348"/>
      <c r="ICA221" s="348"/>
      <c r="ICB221" s="348"/>
      <c r="ICC221" s="348"/>
      <c r="ICD221" s="348"/>
      <c r="ICE221" s="348"/>
      <c r="ICF221" s="348"/>
      <c r="ICG221" s="348"/>
      <c r="ICH221" s="348"/>
      <c r="ICI221" s="348"/>
      <c r="ICJ221" s="348"/>
      <c r="ICK221" s="348"/>
      <c r="ICL221" s="348"/>
      <c r="ICM221" s="348"/>
      <c r="ICN221" s="348"/>
      <c r="ICO221" s="348"/>
      <c r="ICP221" s="348"/>
      <c r="ICQ221" s="348"/>
      <c r="ICR221" s="348"/>
      <c r="ICS221" s="348"/>
      <c r="ICT221" s="348"/>
      <c r="ICU221" s="348"/>
      <c r="ICV221" s="348"/>
      <c r="ICW221" s="348"/>
      <c r="ICX221" s="348"/>
      <c r="ICY221" s="348"/>
      <c r="ICZ221" s="348"/>
      <c r="IDA221" s="348"/>
      <c r="IDB221" s="348"/>
      <c r="IDC221" s="348"/>
      <c r="IDD221" s="348"/>
      <c r="IDE221" s="348"/>
      <c r="IDF221" s="348"/>
      <c r="IDG221" s="348"/>
      <c r="IDH221" s="348"/>
      <c r="IDI221" s="348"/>
      <c r="IDJ221" s="348"/>
      <c r="IDK221" s="348"/>
      <c r="IDL221" s="348"/>
      <c r="IDM221" s="348"/>
      <c r="IDN221" s="348"/>
      <c r="IDO221" s="348"/>
      <c r="IDP221" s="348"/>
      <c r="IDQ221" s="348"/>
      <c r="IDR221" s="348"/>
      <c r="IDS221" s="348"/>
      <c r="IDT221" s="348"/>
      <c r="IDU221" s="348"/>
      <c r="IDV221" s="348"/>
      <c r="IDW221" s="348"/>
      <c r="IDX221" s="348"/>
      <c r="IDY221" s="348"/>
      <c r="IDZ221" s="348"/>
      <c r="IEA221" s="348"/>
      <c r="IEB221" s="348"/>
      <c r="IEC221" s="348"/>
      <c r="IED221" s="348"/>
      <c r="IEE221" s="348"/>
      <c r="IEF221" s="348"/>
      <c r="IEG221" s="348"/>
      <c r="IEH221" s="348"/>
      <c r="IEI221" s="348"/>
      <c r="IEJ221" s="348"/>
      <c r="IEK221" s="348"/>
      <c r="IEL221" s="348"/>
      <c r="IEM221" s="348"/>
      <c r="IEN221" s="348"/>
      <c r="IEO221" s="348"/>
      <c r="IEP221" s="348"/>
      <c r="IEQ221" s="348"/>
      <c r="IER221" s="348"/>
      <c r="IES221" s="348"/>
      <c r="IET221" s="348"/>
      <c r="IEU221" s="348"/>
      <c r="IEV221" s="348"/>
      <c r="IEW221" s="348"/>
      <c r="IEX221" s="348"/>
      <c r="IEY221" s="348"/>
      <c r="IEZ221" s="348"/>
      <c r="IFA221" s="348"/>
      <c r="IFB221" s="348"/>
      <c r="IFC221" s="348"/>
      <c r="IFD221" s="348"/>
      <c r="IFE221" s="348"/>
      <c r="IFF221" s="348"/>
      <c r="IFG221" s="348"/>
      <c r="IFH221" s="348"/>
      <c r="IFI221" s="348"/>
      <c r="IFJ221" s="348"/>
      <c r="IFK221" s="348"/>
      <c r="IFL221" s="348"/>
      <c r="IFM221" s="348"/>
      <c r="IFN221" s="348"/>
      <c r="IFO221" s="348"/>
      <c r="IFP221" s="348"/>
      <c r="IFQ221" s="348"/>
      <c r="IFR221" s="348"/>
      <c r="IFS221" s="348"/>
      <c r="IFT221" s="348"/>
      <c r="IFU221" s="348"/>
      <c r="IFV221" s="348"/>
      <c r="IFW221" s="348"/>
      <c r="IFX221" s="348"/>
      <c r="IFY221" s="348"/>
      <c r="IFZ221" s="348"/>
      <c r="IGA221" s="348"/>
      <c r="IGB221" s="348"/>
      <c r="IGC221" s="348"/>
      <c r="IGD221" s="348"/>
      <c r="IGE221" s="348"/>
      <c r="IGF221" s="348"/>
      <c r="IGG221" s="348"/>
      <c r="IGH221" s="348"/>
      <c r="IGI221" s="348"/>
      <c r="IGJ221" s="348"/>
      <c r="IGK221" s="348"/>
      <c r="IGL221" s="348"/>
      <c r="IGM221" s="348"/>
      <c r="IGN221" s="348"/>
      <c r="IGO221" s="348"/>
      <c r="IGP221" s="348"/>
      <c r="IGQ221" s="348"/>
      <c r="IGR221" s="348"/>
      <c r="IGS221" s="348"/>
      <c r="IGT221" s="348"/>
      <c r="IGU221" s="348"/>
      <c r="IGV221" s="348"/>
      <c r="IGW221" s="348"/>
      <c r="IGX221" s="348"/>
      <c r="IGY221" s="348"/>
      <c r="IGZ221" s="348"/>
      <c r="IHA221" s="348"/>
      <c r="IHB221" s="348"/>
      <c r="IHC221" s="348"/>
      <c r="IHD221" s="348"/>
      <c r="IHE221" s="348"/>
      <c r="IHF221" s="348"/>
      <c r="IHG221" s="348"/>
      <c r="IHH221" s="348"/>
      <c r="IHI221" s="348"/>
      <c r="IHJ221" s="348"/>
      <c r="IHK221" s="348"/>
      <c r="IHL221" s="348"/>
      <c r="IHM221" s="348"/>
      <c r="IHN221" s="348"/>
      <c r="IHO221" s="348"/>
      <c r="IHP221" s="348"/>
      <c r="IHQ221" s="348"/>
      <c r="IHR221" s="348"/>
      <c r="IHS221" s="348"/>
      <c r="IHT221" s="348"/>
      <c r="IHU221" s="348"/>
      <c r="IHV221" s="348"/>
      <c r="IHW221" s="348"/>
      <c r="IHX221" s="348"/>
      <c r="IHY221" s="348"/>
      <c r="IHZ221" s="348"/>
      <c r="IIA221" s="348"/>
      <c r="IIB221" s="348"/>
      <c r="IIC221" s="348"/>
      <c r="IID221" s="348"/>
      <c r="IIE221" s="348"/>
      <c r="IIF221" s="348"/>
      <c r="IIG221" s="348"/>
      <c r="IIH221" s="348"/>
      <c r="III221" s="348"/>
      <c r="IIJ221" s="348"/>
      <c r="IIK221" s="348"/>
      <c r="IIL221" s="348"/>
      <c r="IIM221" s="348"/>
      <c r="IIN221" s="348"/>
      <c r="IIO221" s="348"/>
      <c r="IIP221" s="348"/>
      <c r="IIQ221" s="348"/>
      <c r="IIR221" s="348"/>
      <c r="IIS221" s="348"/>
      <c r="IIT221" s="348"/>
      <c r="IIU221" s="348"/>
      <c r="IIV221" s="348"/>
      <c r="IIW221" s="348"/>
      <c r="IIX221" s="348"/>
      <c r="IIY221" s="348"/>
      <c r="IIZ221" s="348"/>
      <c r="IJA221" s="348"/>
      <c r="IJB221" s="348"/>
      <c r="IJC221" s="348"/>
      <c r="IJD221" s="348"/>
      <c r="IJE221" s="348"/>
      <c r="IJF221" s="348"/>
      <c r="IJG221" s="348"/>
      <c r="IJH221" s="348"/>
      <c r="IJI221" s="348"/>
      <c r="IJJ221" s="348"/>
      <c r="IJK221" s="348"/>
      <c r="IJL221" s="348"/>
      <c r="IJM221" s="348"/>
      <c r="IJN221" s="348"/>
      <c r="IJO221" s="348"/>
      <c r="IJP221" s="348"/>
      <c r="IJQ221" s="348"/>
      <c r="IJR221" s="348"/>
      <c r="IJS221" s="348"/>
      <c r="IJT221" s="348"/>
      <c r="IJU221" s="348"/>
      <c r="IJV221" s="348"/>
      <c r="IJW221" s="348"/>
      <c r="IJX221" s="348"/>
      <c r="IJY221" s="348"/>
      <c r="IJZ221" s="348"/>
      <c r="IKA221" s="348"/>
      <c r="IKB221" s="348"/>
      <c r="IKC221" s="348"/>
      <c r="IKD221" s="348"/>
      <c r="IKE221" s="348"/>
      <c r="IKF221" s="348"/>
      <c r="IKG221" s="348"/>
      <c r="IKH221" s="348"/>
      <c r="IKI221" s="348"/>
      <c r="IKJ221" s="348"/>
      <c r="IKK221" s="348"/>
      <c r="IKL221" s="348"/>
      <c r="IKM221" s="348"/>
      <c r="IKN221" s="348"/>
      <c r="IKO221" s="348"/>
      <c r="IKP221" s="348"/>
      <c r="IKQ221" s="348"/>
      <c r="IKR221" s="348"/>
      <c r="IKS221" s="348"/>
      <c r="IKT221" s="348"/>
      <c r="IKU221" s="348"/>
      <c r="IKV221" s="348"/>
      <c r="IKW221" s="348"/>
      <c r="IKX221" s="348"/>
      <c r="IKY221" s="348"/>
      <c r="IKZ221" s="348"/>
      <c r="ILA221" s="348"/>
      <c r="ILB221" s="348"/>
      <c r="ILC221" s="348"/>
      <c r="ILD221" s="348"/>
      <c r="ILE221" s="348"/>
      <c r="ILF221" s="348"/>
      <c r="ILG221" s="348"/>
      <c r="ILH221" s="348"/>
      <c r="ILI221" s="348"/>
      <c r="ILJ221" s="348"/>
      <c r="ILK221" s="348"/>
      <c r="ILL221" s="348"/>
      <c r="ILM221" s="348"/>
      <c r="ILN221" s="348"/>
      <c r="ILO221" s="348"/>
      <c r="ILP221" s="348"/>
      <c r="ILQ221" s="348"/>
      <c r="ILR221" s="348"/>
      <c r="ILS221" s="348"/>
      <c r="ILT221" s="348"/>
      <c r="ILU221" s="348"/>
      <c r="ILV221" s="348"/>
      <c r="ILW221" s="348"/>
      <c r="ILX221" s="348"/>
      <c r="ILY221" s="348"/>
      <c r="ILZ221" s="348"/>
      <c r="IMA221" s="348"/>
      <c r="IMB221" s="348"/>
      <c r="IMC221" s="348"/>
      <c r="IMD221" s="348"/>
      <c r="IME221" s="348"/>
      <c r="IMF221" s="348"/>
      <c r="IMG221" s="348"/>
      <c r="IMH221" s="348"/>
      <c r="IMI221" s="348"/>
      <c r="IMJ221" s="348"/>
      <c r="IMK221" s="348"/>
      <c r="IML221" s="348"/>
      <c r="IMM221" s="348"/>
      <c r="IMN221" s="348"/>
      <c r="IMO221" s="348"/>
      <c r="IMP221" s="348"/>
      <c r="IMQ221" s="348"/>
      <c r="IMR221" s="348"/>
      <c r="IMS221" s="348"/>
      <c r="IMT221" s="348"/>
      <c r="IMU221" s="348"/>
      <c r="IMV221" s="348"/>
      <c r="IMW221" s="348"/>
      <c r="IMX221" s="348"/>
      <c r="IMY221" s="348"/>
      <c r="IMZ221" s="348"/>
      <c r="INA221" s="348"/>
      <c r="INB221" s="348"/>
      <c r="INC221" s="348"/>
      <c r="IND221" s="348"/>
      <c r="INE221" s="348"/>
      <c r="INF221" s="348"/>
      <c r="ING221" s="348"/>
      <c r="INH221" s="348"/>
      <c r="INI221" s="348"/>
      <c r="INJ221" s="348"/>
      <c r="INK221" s="348"/>
      <c r="INL221" s="348"/>
      <c r="INM221" s="348"/>
      <c r="INN221" s="348"/>
      <c r="INO221" s="348"/>
      <c r="INP221" s="348"/>
      <c r="INQ221" s="348"/>
      <c r="INR221" s="348"/>
      <c r="INS221" s="348"/>
      <c r="INT221" s="348"/>
      <c r="INU221" s="348"/>
      <c r="INV221" s="348"/>
      <c r="INW221" s="348"/>
      <c r="INX221" s="348"/>
      <c r="INY221" s="348"/>
      <c r="INZ221" s="348"/>
      <c r="IOA221" s="348"/>
      <c r="IOB221" s="348"/>
      <c r="IOC221" s="348"/>
      <c r="IOD221" s="348"/>
      <c r="IOE221" s="348"/>
      <c r="IOF221" s="348"/>
      <c r="IOG221" s="348"/>
      <c r="IOH221" s="348"/>
      <c r="IOI221" s="348"/>
      <c r="IOJ221" s="348"/>
      <c r="IOK221" s="348"/>
      <c r="IOL221" s="348"/>
      <c r="IOM221" s="348"/>
      <c r="ION221" s="348"/>
      <c r="IOO221" s="348"/>
      <c r="IOP221" s="348"/>
      <c r="IOQ221" s="348"/>
      <c r="IOR221" s="348"/>
      <c r="IOS221" s="348"/>
      <c r="IOT221" s="348"/>
      <c r="IOU221" s="348"/>
      <c r="IOV221" s="348"/>
      <c r="IOW221" s="348"/>
      <c r="IOX221" s="348"/>
      <c r="IOY221" s="348"/>
      <c r="IOZ221" s="348"/>
      <c r="IPA221" s="348"/>
      <c r="IPB221" s="348"/>
      <c r="IPC221" s="348"/>
      <c r="IPD221" s="348"/>
      <c r="IPE221" s="348"/>
      <c r="IPF221" s="348"/>
      <c r="IPG221" s="348"/>
      <c r="IPH221" s="348"/>
      <c r="IPI221" s="348"/>
      <c r="IPJ221" s="348"/>
      <c r="IPK221" s="348"/>
      <c r="IPL221" s="348"/>
      <c r="IPM221" s="348"/>
      <c r="IPN221" s="348"/>
      <c r="IPO221" s="348"/>
      <c r="IPP221" s="348"/>
      <c r="IPQ221" s="348"/>
      <c r="IPR221" s="348"/>
      <c r="IPS221" s="348"/>
      <c r="IPT221" s="348"/>
      <c r="IPU221" s="348"/>
      <c r="IPV221" s="348"/>
      <c r="IPW221" s="348"/>
      <c r="IPX221" s="348"/>
      <c r="IPY221" s="348"/>
      <c r="IPZ221" s="348"/>
      <c r="IQA221" s="348"/>
      <c r="IQB221" s="348"/>
      <c r="IQC221" s="348"/>
      <c r="IQD221" s="348"/>
      <c r="IQE221" s="348"/>
      <c r="IQF221" s="348"/>
      <c r="IQG221" s="348"/>
      <c r="IQH221" s="348"/>
      <c r="IQI221" s="348"/>
      <c r="IQJ221" s="348"/>
      <c r="IQK221" s="348"/>
      <c r="IQL221" s="348"/>
      <c r="IQM221" s="348"/>
      <c r="IQN221" s="348"/>
      <c r="IQO221" s="348"/>
      <c r="IQP221" s="348"/>
      <c r="IQQ221" s="348"/>
      <c r="IQR221" s="348"/>
      <c r="IQS221" s="348"/>
      <c r="IQT221" s="348"/>
      <c r="IQU221" s="348"/>
      <c r="IQV221" s="348"/>
      <c r="IQW221" s="348"/>
      <c r="IQX221" s="348"/>
      <c r="IQY221" s="348"/>
      <c r="IQZ221" s="348"/>
      <c r="IRA221" s="348"/>
      <c r="IRB221" s="348"/>
      <c r="IRC221" s="348"/>
      <c r="IRD221" s="348"/>
      <c r="IRE221" s="348"/>
      <c r="IRF221" s="348"/>
      <c r="IRG221" s="348"/>
      <c r="IRH221" s="348"/>
      <c r="IRI221" s="348"/>
      <c r="IRJ221" s="348"/>
      <c r="IRK221" s="348"/>
      <c r="IRL221" s="348"/>
      <c r="IRM221" s="348"/>
      <c r="IRN221" s="348"/>
      <c r="IRO221" s="348"/>
      <c r="IRP221" s="348"/>
      <c r="IRQ221" s="348"/>
      <c r="IRR221" s="348"/>
      <c r="IRS221" s="348"/>
      <c r="IRT221" s="348"/>
      <c r="IRU221" s="348"/>
      <c r="IRV221" s="348"/>
      <c r="IRW221" s="348"/>
      <c r="IRX221" s="348"/>
      <c r="IRY221" s="348"/>
      <c r="IRZ221" s="348"/>
      <c r="ISA221" s="348"/>
      <c r="ISB221" s="348"/>
      <c r="ISC221" s="348"/>
      <c r="ISD221" s="348"/>
      <c r="ISE221" s="348"/>
      <c r="ISF221" s="348"/>
      <c r="ISG221" s="348"/>
      <c r="ISH221" s="348"/>
      <c r="ISI221" s="348"/>
      <c r="ISJ221" s="348"/>
      <c r="ISK221" s="348"/>
      <c r="ISL221" s="348"/>
      <c r="ISM221" s="348"/>
      <c r="ISN221" s="348"/>
      <c r="ISO221" s="348"/>
      <c r="ISP221" s="348"/>
      <c r="ISQ221" s="348"/>
      <c r="ISR221" s="348"/>
      <c r="ISS221" s="348"/>
      <c r="IST221" s="348"/>
      <c r="ISU221" s="348"/>
      <c r="ISV221" s="348"/>
      <c r="ISW221" s="348"/>
      <c r="ISX221" s="348"/>
      <c r="ISY221" s="348"/>
      <c r="ISZ221" s="348"/>
      <c r="ITA221" s="348"/>
      <c r="ITB221" s="348"/>
      <c r="ITC221" s="348"/>
      <c r="ITD221" s="348"/>
      <c r="ITE221" s="348"/>
      <c r="ITF221" s="348"/>
      <c r="ITG221" s="348"/>
      <c r="ITH221" s="348"/>
      <c r="ITI221" s="348"/>
      <c r="ITJ221" s="348"/>
      <c r="ITK221" s="348"/>
      <c r="ITL221" s="348"/>
      <c r="ITM221" s="348"/>
      <c r="ITN221" s="348"/>
      <c r="ITO221" s="348"/>
      <c r="ITP221" s="348"/>
      <c r="ITQ221" s="348"/>
      <c r="ITR221" s="348"/>
      <c r="ITS221" s="348"/>
      <c r="ITT221" s="348"/>
      <c r="ITU221" s="348"/>
      <c r="ITV221" s="348"/>
      <c r="ITW221" s="348"/>
      <c r="ITX221" s="348"/>
      <c r="ITY221" s="348"/>
      <c r="ITZ221" s="348"/>
      <c r="IUA221" s="348"/>
      <c r="IUB221" s="348"/>
      <c r="IUC221" s="348"/>
      <c r="IUD221" s="348"/>
      <c r="IUE221" s="348"/>
      <c r="IUF221" s="348"/>
      <c r="IUG221" s="348"/>
      <c r="IUH221" s="348"/>
      <c r="IUI221" s="348"/>
      <c r="IUJ221" s="348"/>
      <c r="IUK221" s="348"/>
      <c r="IUL221" s="348"/>
      <c r="IUM221" s="348"/>
      <c r="IUN221" s="348"/>
      <c r="IUO221" s="348"/>
      <c r="IUP221" s="348"/>
      <c r="IUQ221" s="348"/>
      <c r="IUR221" s="348"/>
      <c r="IUS221" s="348"/>
      <c r="IUT221" s="348"/>
      <c r="IUU221" s="348"/>
      <c r="IUV221" s="348"/>
      <c r="IUW221" s="348"/>
      <c r="IUX221" s="348"/>
      <c r="IUY221" s="348"/>
      <c r="IUZ221" s="348"/>
      <c r="IVA221" s="348"/>
      <c r="IVB221" s="348"/>
      <c r="IVC221" s="348"/>
      <c r="IVD221" s="348"/>
      <c r="IVE221" s="348"/>
      <c r="IVF221" s="348"/>
      <c r="IVG221" s="348"/>
      <c r="IVH221" s="348"/>
      <c r="IVI221" s="348"/>
      <c r="IVJ221" s="348"/>
      <c r="IVK221" s="348"/>
      <c r="IVL221" s="348"/>
      <c r="IVM221" s="348"/>
      <c r="IVN221" s="348"/>
      <c r="IVO221" s="348"/>
      <c r="IVP221" s="348"/>
      <c r="IVQ221" s="348"/>
      <c r="IVR221" s="348"/>
      <c r="IVS221" s="348"/>
      <c r="IVT221" s="348"/>
      <c r="IVU221" s="348"/>
      <c r="IVV221" s="348"/>
      <c r="IVW221" s="348"/>
      <c r="IVX221" s="348"/>
      <c r="IVY221" s="348"/>
      <c r="IVZ221" s="348"/>
      <c r="IWA221" s="348"/>
      <c r="IWB221" s="348"/>
      <c r="IWC221" s="348"/>
      <c r="IWD221" s="348"/>
      <c r="IWE221" s="348"/>
      <c r="IWF221" s="348"/>
      <c r="IWG221" s="348"/>
      <c r="IWH221" s="348"/>
      <c r="IWI221" s="348"/>
      <c r="IWJ221" s="348"/>
      <c r="IWK221" s="348"/>
      <c r="IWL221" s="348"/>
      <c r="IWM221" s="348"/>
      <c r="IWN221" s="348"/>
      <c r="IWO221" s="348"/>
      <c r="IWP221" s="348"/>
      <c r="IWQ221" s="348"/>
      <c r="IWR221" s="348"/>
      <c r="IWS221" s="348"/>
      <c r="IWT221" s="348"/>
      <c r="IWU221" s="348"/>
      <c r="IWV221" s="348"/>
      <c r="IWW221" s="348"/>
      <c r="IWX221" s="348"/>
      <c r="IWY221" s="348"/>
      <c r="IWZ221" s="348"/>
      <c r="IXA221" s="348"/>
      <c r="IXB221" s="348"/>
      <c r="IXC221" s="348"/>
      <c r="IXD221" s="348"/>
      <c r="IXE221" s="348"/>
      <c r="IXF221" s="348"/>
      <c r="IXG221" s="348"/>
      <c r="IXH221" s="348"/>
      <c r="IXI221" s="348"/>
      <c r="IXJ221" s="348"/>
      <c r="IXK221" s="348"/>
      <c r="IXL221" s="348"/>
      <c r="IXM221" s="348"/>
      <c r="IXN221" s="348"/>
      <c r="IXO221" s="348"/>
      <c r="IXP221" s="348"/>
      <c r="IXQ221" s="348"/>
      <c r="IXR221" s="348"/>
      <c r="IXS221" s="348"/>
      <c r="IXT221" s="348"/>
      <c r="IXU221" s="348"/>
      <c r="IXV221" s="348"/>
      <c r="IXW221" s="348"/>
      <c r="IXX221" s="348"/>
      <c r="IXY221" s="348"/>
      <c r="IXZ221" s="348"/>
      <c r="IYA221" s="348"/>
      <c r="IYB221" s="348"/>
      <c r="IYC221" s="348"/>
      <c r="IYD221" s="348"/>
      <c r="IYE221" s="348"/>
      <c r="IYF221" s="348"/>
      <c r="IYG221" s="348"/>
      <c r="IYH221" s="348"/>
      <c r="IYI221" s="348"/>
      <c r="IYJ221" s="348"/>
      <c r="IYK221" s="348"/>
      <c r="IYL221" s="348"/>
      <c r="IYM221" s="348"/>
      <c r="IYN221" s="348"/>
      <c r="IYO221" s="348"/>
      <c r="IYP221" s="348"/>
      <c r="IYQ221" s="348"/>
      <c r="IYR221" s="348"/>
      <c r="IYS221" s="348"/>
      <c r="IYT221" s="348"/>
      <c r="IYU221" s="348"/>
      <c r="IYV221" s="348"/>
      <c r="IYW221" s="348"/>
      <c r="IYX221" s="348"/>
      <c r="IYY221" s="348"/>
      <c r="IYZ221" s="348"/>
      <c r="IZA221" s="348"/>
      <c r="IZB221" s="348"/>
      <c r="IZC221" s="348"/>
      <c r="IZD221" s="348"/>
      <c r="IZE221" s="348"/>
      <c r="IZF221" s="348"/>
      <c r="IZG221" s="348"/>
      <c r="IZH221" s="348"/>
      <c r="IZI221" s="348"/>
      <c r="IZJ221" s="348"/>
      <c r="IZK221" s="348"/>
      <c r="IZL221" s="348"/>
      <c r="IZM221" s="348"/>
      <c r="IZN221" s="348"/>
      <c r="IZO221" s="348"/>
      <c r="IZP221" s="348"/>
      <c r="IZQ221" s="348"/>
      <c r="IZR221" s="348"/>
      <c r="IZS221" s="348"/>
      <c r="IZT221" s="348"/>
      <c r="IZU221" s="348"/>
      <c r="IZV221" s="348"/>
      <c r="IZW221" s="348"/>
      <c r="IZX221" s="348"/>
      <c r="IZY221" s="348"/>
      <c r="IZZ221" s="348"/>
      <c r="JAA221" s="348"/>
      <c r="JAB221" s="348"/>
      <c r="JAC221" s="348"/>
      <c r="JAD221" s="348"/>
      <c r="JAE221" s="348"/>
      <c r="JAF221" s="348"/>
      <c r="JAG221" s="348"/>
      <c r="JAH221" s="348"/>
      <c r="JAI221" s="348"/>
      <c r="JAJ221" s="348"/>
      <c r="JAK221" s="348"/>
      <c r="JAL221" s="348"/>
      <c r="JAM221" s="348"/>
      <c r="JAN221" s="348"/>
      <c r="JAO221" s="348"/>
      <c r="JAP221" s="348"/>
      <c r="JAQ221" s="348"/>
      <c r="JAR221" s="348"/>
      <c r="JAS221" s="348"/>
      <c r="JAT221" s="348"/>
      <c r="JAU221" s="348"/>
      <c r="JAV221" s="348"/>
      <c r="JAW221" s="348"/>
      <c r="JAX221" s="348"/>
      <c r="JAY221" s="348"/>
      <c r="JAZ221" s="348"/>
      <c r="JBA221" s="348"/>
      <c r="JBB221" s="348"/>
      <c r="JBC221" s="348"/>
      <c r="JBD221" s="348"/>
      <c r="JBE221" s="348"/>
      <c r="JBF221" s="348"/>
      <c r="JBG221" s="348"/>
      <c r="JBH221" s="348"/>
      <c r="JBI221" s="348"/>
      <c r="JBJ221" s="348"/>
      <c r="JBK221" s="348"/>
      <c r="JBL221" s="348"/>
      <c r="JBM221" s="348"/>
      <c r="JBN221" s="348"/>
      <c r="JBO221" s="348"/>
      <c r="JBP221" s="348"/>
      <c r="JBQ221" s="348"/>
      <c r="JBR221" s="348"/>
      <c r="JBS221" s="348"/>
      <c r="JBT221" s="348"/>
      <c r="JBU221" s="348"/>
      <c r="JBV221" s="348"/>
      <c r="JBW221" s="348"/>
      <c r="JBX221" s="348"/>
      <c r="JBY221" s="348"/>
      <c r="JBZ221" s="348"/>
      <c r="JCA221" s="348"/>
      <c r="JCB221" s="348"/>
      <c r="JCC221" s="348"/>
      <c r="JCD221" s="348"/>
      <c r="JCE221" s="348"/>
      <c r="JCF221" s="348"/>
      <c r="JCG221" s="348"/>
      <c r="JCH221" s="348"/>
      <c r="JCI221" s="348"/>
      <c r="JCJ221" s="348"/>
      <c r="JCK221" s="348"/>
      <c r="JCL221" s="348"/>
      <c r="JCM221" s="348"/>
      <c r="JCN221" s="348"/>
      <c r="JCO221" s="348"/>
      <c r="JCP221" s="348"/>
      <c r="JCQ221" s="348"/>
      <c r="JCR221" s="348"/>
      <c r="JCS221" s="348"/>
      <c r="JCT221" s="348"/>
      <c r="JCU221" s="348"/>
      <c r="JCV221" s="348"/>
      <c r="JCW221" s="348"/>
      <c r="JCX221" s="348"/>
      <c r="JCY221" s="348"/>
      <c r="JCZ221" s="348"/>
      <c r="JDA221" s="348"/>
      <c r="JDB221" s="348"/>
      <c r="JDC221" s="348"/>
      <c r="JDD221" s="348"/>
      <c r="JDE221" s="348"/>
      <c r="JDF221" s="348"/>
      <c r="JDG221" s="348"/>
      <c r="JDH221" s="348"/>
      <c r="JDI221" s="348"/>
      <c r="JDJ221" s="348"/>
      <c r="JDK221" s="348"/>
      <c r="JDL221" s="348"/>
      <c r="JDM221" s="348"/>
      <c r="JDN221" s="348"/>
      <c r="JDO221" s="348"/>
      <c r="JDP221" s="348"/>
      <c r="JDQ221" s="348"/>
      <c r="JDR221" s="348"/>
      <c r="JDS221" s="348"/>
      <c r="JDT221" s="348"/>
      <c r="JDU221" s="348"/>
      <c r="JDV221" s="348"/>
      <c r="JDW221" s="348"/>
      <c r="JDX221" s="348"/>
      <c r="JDY221" s="348"/>
      <c r="JDZ221" s="348"/>
      <c r="JEA221" s="348"/>
      <c r="JEB221" s="348"/>
      <c r="JEC221" s="348"/>
      <c r="JED221" s="348"/>
      <c r="JEE221" s="348"/>
      <c r="JEF221" s="348"/>
      <c r="JEG221" s="348"/>
      <c r="JEH221" s="348"/>
      <c r="JEI221" s="348"/>
      <c r="JEJ221" s="348"/>
      <c r="JEK221" s="348"/>
      <c r="JEL221" s="348"/>
      <c r="JEM221" s="348"/>
      <c r="JEN221" s="348"/>
      <c r="JEO221" s="348"/>
      <c r="JEP221" s="348"/>
      <c r="JEQ221" s="348"/>
      <c r="JER221" s="348"/>
      <c r="JES221" s="348"/>
      <c r="JET221" s="348"/>
      <c r="JEU221" s="348"/>
      <c r="JEV221" s="348"/>
      <c r="JEW221" s="348"/>
      <c r="JEX221" s="348"/>
      <c r="JEY221" s="348"/>
      <c r="JEZ221" s="348"/>
      <c r="JFA221" s="348"/>
      <c r="JFB221" s="348"/>
      <c r="JFC221" s="348"/>
      <c r="JFD221" s="348"/>
      <c r="JFE221" s="348"/>
      <c r="JFF221" s="348"/>
      <c r="JFG221" s="348"/>
      <c r="JFH221" s="348"/>
      <c r="JFI221" s="348"/>
      <c r="JFJ221" s="348"/>
      <c r="JFK221" s="348"/>
      <c r="JFL221" s="348"/>
      <c r="JFM221" s="348"/>
      <c r="JFN221" s="348"/>
      <c r="JFO221" s="348"/>
      <c r="JFP221" s="348"/>
      <c r="JFQ221" s="348"/>
      <c r="JFR221" s="348"/>
      <c r="JFS221" s="348"/>
      <c r="JFT221" s="348"/>
      <c r="JFU221" s="348"/>
      <c r="JFV221" s="348"/>
      <c r="JFW221" s="348"/>
      <c r="JFX221" s="348"/>
      <c r="JFY221" s="348"/>
      <c r="JFZ221" s="348"/>
      <c r="JGA221" s="348"/>
      <c r="JGB221" s="348"/>
      <c r="JGC221" s="348"/>
      <c r="JGD221" s="348"/>
      <c r="JGE221" s="348"/>
      <c r="JGF221" s="348"/>
      <c r="JGG221" s="348"/>
      <c r="JGH221" s="348"/>
      <c r="JGI221" s="348"/>
      <c r="JGJ221" s="348"/>
      <c r="JGK221" s="348"/>
      <c r="JGL221" s="348"/>
      <c r="JGM221" s="348"/>
      <c r="JGN221" s="348"/>
      <c r="JGO221" s="348"/>
      <c r="JGP221" s="348"/>
      <c r="JGQ221" s="348"/>
      <c r="JGR221" s="348"/>
      <c r="JGS221" s="348"/>
      <c r="JGT221" s="348"/>
      <c r="JGU221" s="348"/>
      <c r="JGV221" s="348"/>
      <c r="JGW221" s="348"/>
      <c r="JGX221" s="348"/>
      <c r="JGY221" s="348"/>
      <c r="JGZ221" s="348"/>
      <c r="JHA221" s="348"/>
      <c r="JHB221" s="348"/>
      <c r="JHC221" s="348"/>
      <c r="JHD221" s="348"/>
      <c r="JHE221" s="348"/>
      <c r="JHF221" s="348"/>
      <c r="JHG221" s="348"/>
      <c r="JHH221" s="348"/>
      <c r="JHI221" s="348"/>
      <c r="JHJ221" s="348"/>
      <c r="JHK221" s="348"/>
      <c r="JHL221" s="348"/>
      <c r="JHM221" s="348"/>
      <c r="JHN221" s="348"/>
      <c r="JHO221" s="348"/>
      <c r="JHP221" s="348"/>
      <c r="JHQ221" s="348"/>
      <c r="JHR221" s="348"/>
      <c r="JHS221" s="348"/>
      <c r="JHT221" s="348"/>
      <c r="JHU221" s="348"/>
      <c r="JHV221" s="348"/>
      <c r="JHW221" s="348"/>
      <c r="JHX221" s="348"/>
      <c r="JHY221" s="348"/>
      <c r="JHZ221" s="348"/>
      <c r="JIA221" s="348"/>
      <c r="JIB221" s="348"/>
      <c r="JIC221" s="348"/>
      <c r="JID221" s="348"/>
      <c r="JIE221" s="348"/>
      <c r="JIF221" s="348"/>
      <c r="JIG221" s="348"/>
      <c r="JIH221" s="348"/>
      <c r="JII221" s="348"/>
      <c r="JIJ221" s="348"/>
      <c r="JIK221" s="348"/>
      <c r="JIL221" s="348"/>
      <c r="JIM221" s="348"/>
      <c r="JIN221" s="348"/>
      <c r="JIO221" s="348"/>
      <c r="JIP221" s="348"/>
      <c r="JIQ221" s="348"/>
      <c r="JIR221" s="348"/>
      <c r="JIS221" s="348"/>
      <c r="JIT221" s="348"/>
      <c r="JIU221" s="348"/>
      <c r="JIV221" s="348"/>
      <c r="JIW221" s="348"/>
      <c r="JIX221" s="348"/>
      <c r="JIY221" s="348"/>
      <c r="JIZ221" s="348"/>
      <c r="JJA221" s="348"/>
      <c r="JJB221" s="348"/>
      <c r="JJC221" s="348"/>
      <c r="JJD221" s="348"/>
      <c r="JJE221" s="348"/>
      <c r="JJF221" s="348"/>
      <c r="JJG221" s="348"/>
      <c r="JJH221" s="348"/>
      <c r="JJI221" s="348"/>
      <c r="JJJ221" s="348"/>
      <c r="JJK221" s="348"/>
      <c r="JJL221" s="348"/>
      <c r="JJM221" s="348"/>
      <c r="JJN221" s="348"/>
      <c r="JJO221" s="348"/>
      <c r="JJP221" s="348"/>
      <c r="JJQ221" s="348"/>
      <c r="JJR221" s="348"/>
      <c r="JJS221" s="348"/>
      <c r="JJT221" s="348"/>
      <c r="JJU221" s="348"/>
      <c r="JJV221" s="348"/>
      <c r="JJW221" s="348"/>
      <c r="JJX221" s="348"/>
      <c r="JJY221" s="348"/>
      <c r="JJZ221" s="348"/>
      <c r="JKA221" s="348"/>
      <c r="JKB221" s="348"/>
      <c r="JKC221" s="348"/>
      <c r="JKD221" s="348"/>
      <c r="JKE221" s="348"/>
      <c r="JKF221" s="348"/>
      <c r="JKG221" s="348"/>
      <c r="JKH221" s="348"/>
      <c r="JKI221" s="348"/>
      <c r="JKJ221" s="348"/>
      <c r="JKK221" s="348"/>
      <c r="JKL221" s="348"/>
      <c r="JKM221" s="348"/>
      <c r="JKN221" s="348"/>
      <c r="JKO221" s="348"/>
      <c r="JKP221" s="348"/>
      <c r="JKQ221" s="348"/>
      <c r="JKR221" s="348"/>
      <c r="JKS221" s="348"/>
      <c r="JKT221" s="348"/>
      <c r="JKU221" s="348"/>
      <c r="JKV221" s="348"/>
      <c r="JKW221" s="348"/>
      <c r="JKX221" s="348"/>
      <c r="JKY221" s="348"/>
      <c r="JKZ221" s="348"/>
      <c r="JLA221" s="348"/>
      <c r="JLB221" s="348"/>
      <c r="JLC221" s="348"/>
      <c r="JLD221" s="348"/>
      <c r="JLE221" s="348"/>
      <c r="JLF221" s="348"/>
      <c r="JLG221" s="348"/>
      <c r="JLH221" s="348"/>
      <c r="JLI221" s="348"/>
      <c r="JLJ221" s="348"/>
      <c r="JLK221" s="348"/>
      <c r="JLL221" s="348"/>
      <c r="JLM221" s="348"/>
      <c r="JLN221" s="348"/>
      <c r="JLO221" s="348"/>
      <c r="JLP221" s="348"/>
      <c r="JLQ221" s="348"/>
      <c r="JLR221" s="348"/>
      <c r="JLS221" s="348"/>
      <c r="JLT221" s="348"/>
      <c r="JLU221" s="348"/>
      <c r="JLV221" s="348"/>
      <c r="JLW221" s="348"/>
      <c r="JLX221" s="348"/>
      <c r="JLY221" s="348"/>
      <c r="JLZ221" s="348"/>
      <c r="JMA221" s="348"/>
      <c r="JMB221" s="348"/>
      <c r="JMC221" s="348"/>
      <c r="JMD221" s="348"/>
      <c r="JME221" s="348"/>
      <c r="JMF221" s="348"/>
      <c r="JMG221" s="348"/>
      <c r="JMH221" s="348"/>
      <c r="JMI221" s="348"/>
      <c r="JMJ221" s="348"/>
      <c r="JMK221" s="348"/>
      <c r="JML221" s="348"/>
      <c r="JMM221" s="348"/>
      <c r="JMN221" s="348"/>
      <c r="JMO221" s="348"/>
      <c r="JMP221" s="348"/>
      <c r="JMQ221" s="348"/>
      <c r="JMR221" s="348"/>
      <c r="JMS221" s="348"/>
      <c r="JMT221" s="348"/>
      <c r="JMU221" s="348"/>
      <c r="JMV221" s="348"/>
      <c r="JMW221" s="348"/>
      <c r="JMX221" s="348"/>
      <c r="JMY221" s="348"/>
      <c r="JMZ221" s="348"/>
      <c r="JNA221" s="348"/>
      <c r="JNB221" s="348"/>
      <c r="JNC221" s="348"/>
      <c r="JND221" s="348"/>
      <c r="JNE221" s="348"/>
      <c r="JNF221" s="348"/>
      <c r="JNG221" s="348"/>
      <c r="JNH221" s="348"/>
      <c r="JNI221" s="348"/>
      <c r="JNJ221" s="348"/>
      <c r="JNK221" s="348"/>
      <c r="JNL221" s="348"/>
      <c r="JNM221" s="348"/>
      <c r="JNN221" s="348"/>
      <c r="JNO221" s="348"/>
      <c r="JNP221" s="348"/>
      <c r="JNQ221" s="348"/>
      <c r="JNR221" s="348"/>
      <c r="JNS221" s="348"/>
      <c r="JNT221" s="348"/>
      <c r="JNU221" s="348"/>
      <c r="JNV221" s="348"/>
      <c r="JNW221" s="348"/>
      <c r="JNX221" s="348"/>
      <c r="JNY221" s="348"/>
      <c r="JNZ221" s="348"/>
      <c r="JOA221" s="348"/>
      <c r="JOB221" s="348"/>
      <c r="JOC221" s="348"/>
      <c r="JOD221" s="348"/>
      <c r="JOE221" s="348"/>
      <c r="JOF221" s="348"/>
      <c r="JOG221" s="348"/>
      <c r="JOH221" s="348"/>
      <c r="JOI221" s="348"/>
      <c r="JOJ221" s="348"/>
      <c r="JOK221" s="348"/>
      <c r="JOL221" s="348"/>
      <c r="JOM221" s="348"/>
      <c r="JON221" s="348"/>
      <c r="JOO221" s="348"/>
      <c r="JOP221" s="348"/>
      <c r="JOQ221" s="348"/>
      <c r="JOR221" s="348"/>
      <c r="JOS221" s="348"/>
      <c r="JOT221" s="348"/>
      <c r="JOU221" s="348"/>
      <c r="JOV221" s="348"/>
      <c r="JOW221" s="348"/>
      <c r="JOX221" s="348"/>
      <c r="JOY221" s="348"/>
      <c r="JOZ221" s="348"/>
      <c r="JPA221" s="348"/>
      <c r="JPB221" s="348"/>
      <c r="JPC221" s="348"/>
      <c r="JPD221" s="348"/>
      <c r="JPE221" s="348"/>
      <c r="JPF221" s="348"/>
      <c r="JPG221" s="348"/>
      <c r="JPH221" s="348"/>
      <c r="JPI221" s="348"/>
      <c r="JPJ221" s="348"/>
      <c r="JPK221" s="348"/>
      <c r="JPL221" s="348"/>
      <c r="JPM221" s="348"/>
      <c r="JPN221" s="348"/>
      <c r="JPO221" s="348"/>
      <c r="JPP221" s="348"/>
      <c r="JPQ221" s="348"/>
      <c r="JPR221" s="348"/>
      <c r="JPS221" s="348"/>
      <c r="JPT221" s="348"/>
      <c r="JPU221" s="348"/>
      <c r="JPV221" s="348"/>
      <c r="JPW221" s="348"/>
      <c r="JPX221" s="348"/>
      <c r="JPY221" s="348"/>
      <c r="JPZ221" s="348"/>
      <c r="JQA221" s="348"/>
      <c r="JQB221" s="348"/>
      <c r="JQC221" s="348"/>
      <c r="JQD221" s="348"/>
      <c r="JQE221" s="348"/>
      <c r="JQF221" s="348"/>
      <c r="JQG221" s="348"/>
      <c r="JQH221" s="348"/>
      <c r="JQI221" s="348"/>
      <c r="JQJ221" s="348"/>
      <c r="JQK221" s="348"/>
      <c r="JQL221" s="348"/>
      <c r="JQM221" s="348"/>
      <c r="JQN221" s="348"/>
      <c r="JQO221" s="348"/>
      <c r="JQP221" s="348"/>
      <c r="JQQ221" s="348"/>
      <c r="JQR221" s="348"/>
      <c r="JQS221" s="348"/>
      <c r="JQT221" s="348"/>
      <c r="JQU221" s="348"/>
      <c r="JQV221" s="348"/>
      <c r="JQW221" s="348"/>
      <c r="JQX221" s="348"/>
      <c r="JQY221" s="348"/>
      <c r="JQZ221" s="348"/>
      <c r="JRA221" s="348"/>
      <c r="JRB221" s="348"/>
      <c r="JRC221" s="348"/>
      <c r="JRD221" s="348"/>
      <c r="JRE221" s="348"/>
      <c r="JRF221" s="348"/>
      <c r="JRG221" s="348"/>
      <c r="JRH221" s="348"/>
      <c r="JRI221" s="348"/>
      <c r="JRJ221" s="348"/>
      <c r="JRK221" s="348"/>
      <c r="JRL221" s="348"/>
      <c r="JRM221" s="348"/>
      <c r="JRN221" s="348"/>
      <c r="JRO221" s="348"/>
      <c r="JRP221" s="348"/>
      <c r="JRQ221" s="348"/>
      <c r="JRR221" s="348"/>
      <c r="JRS221" s="348"/>
      <c r="JRT221" s="348"/>
      <c r="JRU221" s="348"/>
      <c r="JRV221" s="348"/>
      <c r="JRW221" s="348"/>
      <c r="JRX221" s="348"/>
      <c r="JRY221" s="348"/>
      <c r="JRZ221" s="348"/>
      <c r="JSA221" s="348"/>
      <c r="JSB221" s="348"/>
      <c r="JSC221" s="348"/>
      <c r="JSD221" s="348"/>
      <c r="JSE221" s="348"/>
      <c r="JSF221" s="348"/>
      <c r="JSG221" s="348"/>
      <c r="JSH221" s="348"/>
      <c r="JSI221" s="348"/>
      <c r="JSJ221" s="348"/>
      <c r="JSK221" s="348"/>
      <c r="JSL221" s="348"/>
      <c r="JSM221" s="348"/>
      <c r="JSN221" s="348"/>
      <c r="JSO221" s="348"/>
      <c r="JSP221" s="348"/>
      <c r="JSQ221" s="348"/>
      <c r="JSR221" s="348"/>
      <c r="JSS221" s="348"/>
      <c r="JST221" s="348"/>
      <c r="JSU221" s="348"/>
      <c r="JSV221" s="348"/>
      <c r="JSW221" s="348"/>
      <c r="JSX221" s="348"/>
      <c r="JSY221" s="348"/>
      <c r="JSZ221" s="348"/>
      <c r="JTA221" s="348"/>
      <c r="JTB221" s="348"/>
      <c r="JTC221" s="348"/>
      <c r="JTD221" s="348"/>
      <c r="JTE221" s="348"/>
      <c r="JTF221" s="348"/>
      <c r="JTG221" s="348"/>
      <c r="JTH221" s="348"/>
      <c r="JTI221" s="348"/>
      <c r="JTJ221" s="348"/>
      <c r="JTK221" s="348"/>
      <c r="JTL221" s="348"/>
      <c r="JTM221" s="348"/>
      <c r="JTN221" s="348"/>
      <c r="JTO221" s="348"/>
      <c r="JTP221" s="348"/>
      <c r="JTQ221" s="348"/>
      <c r="JTR221" s="348"/>
      <c r="JTS221" s="348"/>
      <c r="JTT221" s="348"/>
      <c r="JTU221" s="348"/>
      <c r="JTV221" s="348"/>
      <c r="JTW221" s="348"/>
      <c r="JTX221" s="348"/>
      <c r="JTY221" s="348"/>
      <c r="JTZ221" s="348"/>
      <c r="JUA221" s="348"/>
      <c r="JUB221" s="348"/>
      <c r="JUC221" s="348"/>
      <c r="JUD221" s="348"/>
      <c r="JUE221" s="348"/>
      <c r="JUF221" s="348"/>
      <c r="JUG221" s="348"/>
      <c r="JUH221" s="348"/>
      <c r="JUI221" s="348"/>
      <c r="JUJ221" s="348"/>
      <c r="JUK221" s="348"/>
      <c r="JUL221" s="348"/>
      <c r="JUM221" s="348"/>
      <c r="JUN221" s="348"/>
      <c r="JUO221" s="348"/>
      <c r="JUP221" s="348"/>
      <c r="JUQ221" s="348"/>
      <c r="JUR221" s="348"/>
      <c r="JUS221" s="348"/>
      <c r="JUT221" s="348"/>
      <c r="JUU221" s="348"/>
      <c r="JUV221" s="348"/>
      <c r="JUW221" s="348"/>
      <c r="JUX221" s="348"/>
      <c r="JUY221" s="348"/>
      <c r="JUZ221" s="348"/>
      <c r="JVA221" s="348"/>
      <c r="JVB221" s="348"/>
      <c r="JVC221" s="348"/>
      <c r="JVD221" s="348"/>
      <c r="JVE221" s="348"/>
      <c r="JVF221" s="348"/>
      <c r="JVG221" s="348"/>
      <c r="JVH221" s="348"/>
      <c r="JVI221" s="348"/>
      <c r="JVJ221" s="348"/>
      <c r="JVK221" s="348"/>
      <c r="JVL221" s="348"/>
      <c r="JVM221" s="348"/>
      <c r="JVN221" s="348"/>
      <c r="JVO221" s="348"/>
      <c r="JVP221" s="348"/>
      <c r="JVQ221" s="348"/>
      <c r="JVR221" s="348"/>
      <c r="JVS221" s="348"/>
      <c r="JVT221" s="348"/>
      <c r="JVU221" s="348"/>
      <c r="JVV221" s="348"/>
      <c r="JVW221" s="348"/>
      <c r="JVX221" s="348"/>
      <c r="JVY221" s="348"/>
      <c r="JVZ221" s="348"/>
      <c r="JWA221" s="348"/>
      <c r="JWB221" s="348"/>
      <c r="JWC221" s="348"/>
      <c r="JWD221" s="348"/>
      <c r="JWE221" s="348"/>
      <c r="JWF221" s="348"/>
      <c r="JWG221" s="348"/>
      <c r="JWH221" s="348"/>
      <c r="JWI221" s="348"/>
      <c r="JWJ221" s="348"/>
      <c r="JWK221" s="348"/>
      <c r="JWL221" s="348"/>
      <c r="JWM221" s="348"/>
      <c r="JWN221" s="348"/>
      <c r="JWO221" s="348"/>
      <c r="JWP221" s="348"/>
      <c r="JWQ221" s="348"/>
      <c r="JWR221" s="348"/>
      <c r="JWS221" s="348"/>
      <c r="JWT221" s="348"/>
      <c r="JWU221" s="348"/>
      <c r="JWV221" s="348"/>
      <c r="JWW221" s="348"/>
      <c r="JWX221" s="348"/>
      <c r="JWY221" s="348"/>
      <c r="JWZ221" s="348"/>
      <c r="JXA221" s="348"/>
      <c r="JXB221" s="348"/>
      <c r="JXC221" s="348"/>
      <c r="JXD221" s="348"/>
      <c r="JXE221" s="348"/>
      <c r="JXF221" s="348"/>
      <c r="JXG221" s="348"/>
      <c r="JXH221" s="348"/>
      <c r="JXI221" s="348"/>
      <c r="JXJ221" s="348"/>
      <c r="JXK221" s="348"/>
      <c r="JXL221" s="348"/>
      <c r="JXM221" s="348"/>
      <c r="JXN221" s="348"/>
      <c r="JXO221" s="348"/>
      <c r="JXP221" s="348"/>
      <c r="JXQ221" s="348"/>
      <c r="JXR221" s="348"/>
      <c r="JXS221" s="348"/>
      <c r="JXT221" s="348"/>
      <c r="JXU221" s="348"/>
      <c r="JXV221" s="348"/>
      <c r="JXW221" s="348"/>
      <c r="JXX221" s="348"/>
      <c r="JXY221" s="348"/>
      <c r="JXZ221" s="348"/>
      <c r="JYA221" s="348"/>
      <c r="JYB221" s="348"/>
      <c r="JYC221" s="348"/>
      <c r="JYD221" s="348"/>
      <c r="JYE221" s="348"/>
      <c r="JYF221" s="348"/>
      <c r="JYG221" s="348"/>
      <c r="JYH221" s="348"/>
      <c r="JYI221" s="348"/>
      <c r="JYJ221" s="348"/>
      <c r="JYK221" s="348"/>
      <c r="JYL221" s="348"/>
      <c r="JYM221" s="348"/>
      <c r="JYN221" s="348"/>
      <c r="JYO221" s="348"/>
      <c r="JYP221" s="348"/>
      <c r="JYQ221" s="348"/>
      <c r="JYR221" s="348"/>
      <c r="JYS221" s="348"/>
      <c r="JYT221" s="348"/>
      <c r="JYU221" s="348"/>
      <c r="JYV221" s="348"/>
      <c r="JYW221" s="348"/>
      <c r="JYX221" s="348"/>
      <c r="JYY221" s="348"/>
      <c r="JYZ221" s="348"/>
      <c r="JZA221" s="348"/>
      <c r="JZB221" s="348"/>
      <c r="JZC221" s="348"/>
      <c r="JZD221" s="348"/>
      <c r="JZE221" s="348"/>
      <c r="JZF221" s="348"/>
      <c r="JZG221" s="348"/>
      <c r="JZH221" s="348"/>
      <c r="JZI221" s="348"/>
      <c r="JZJ221" s="348"/>
      <c r="JZK221" s="348"/>
      <c r="JZL221" s="348"/>
      <c r="JZM221" s="348"/>
      <c r="JZN221" s="348"/>
      <c r="JZO221" s="348"/>
      <c r="JZP221" s="348"/>
      <c r="JZQ221" s="348"/>
      <c r="JZR221" s="348"/>
      <c r="JZS221" s="348"/>
      <c r="JZT221" s="348"/>
      <c r="JZU221" s="348"/>
      <c r="JZV221" s="348"/>
      <c r="JZW221" s="348"/>
      <c r="JZX221" s="348"/>
      <c r="JZY221" s="348"/>
      <c r="JZZ221" s="348"/>
      <c r="KAA221" s="348"/>
      <c r="KAB221" s="348"/>
      <c r="KAC221" s="348"/>
      <c r="KAD221" s="348"/>
      <c r="KAE221" s="348"/>
      <c r="KAF221" s="348"/>
      <c r="KAG221" s="348"/>
      <c r="KAH221" s="348"/>
      <c r="KAI221" s="348"/>
      <c r="KAJ221" s="348"/>
      <c r="KAK221" s="348"/>
      <c r="KAL221" s="348"/>
      <c r="KAM221" s="348"/>
      <c r="KAN221" s="348"/>
      <c r="KAO221" s="348"/>
      <c r="KAP221" s="348"/>
      <c r="KAQ221" s="348"/>
      <c r="KAR221" s="348"/>
      <c r="KAS221" s="348"/>
      <c r="KAT221" s="348"/>
      <c r="KAU221" s="348"/>
      <c r="KAV221" s="348"/>
      <c r="KAW221" s="348"/>
      <c r="KAX221" s="348"/>
      <c r="KAY221" s="348"/>
      <c r="KAZ221" s="348"/>
      <c r="KBA221" s="348"/>
      <c r="KBB221" s="348"/>
      <c r="KBC221" s="348"/>
      <c r="KBD221" s="348"/>
      <c r="KBE221" s="348"/>
      <c r="KBF221" s="348"/>
      <c r="KBG221" s="348"/>
      <c r="KBH221" s="348"/>
      <c r="KBI221" s="348"/>
      <c r="KBJ221" s="348"/>
      <c r="KBK221" s="348"/>
      <c r="KBL221" s="348"/>
      <c r="KBM221" s="348"/>
      <c r="KBN221" s="348"/>
      <c r="KBO221" s="348"/>
      <c r="KBP221" s="348"/>
      <c r="KBQ221" s="348"/>
      <c r="KBR221" s="348"/>
      <c r="KBS221" s="348"/>
      <c r="KBT221" s="348"/>
      <c r="KBU221" s="348"/>
      <c r="KBV221" s="348"/>
      <c r="KBW221" s="348"/>
      <c r="KBX221" s="348"/>
      <c r="KBY221" s="348"/>
      <c r="KBZ221" s="348"/>
      <c r="KCA221" s="348"/>
      <c r="KCB221" s="348"/>
      <c r="KCC221" s="348"/>
      <c r="KCD221" s="348"/>
      <c r="KCE221" s="348"/>
      <c r="KCF221" s="348"/>
      <c r="KCG221" s="348"/>
      <c r="KCH221" s="348"/>
      <c r="KCI221" s="348"/>
      <c r="KCJ221" s="348"/>
      <c r="KCK221" s="348"/>
      <c r="KCL221" s="348"/>
      <c r="KCM221" s="348"/>
      <c r="KCN221" s="348"/>
      <c r="KCO221" s="348"/>
      <c r="KCP221" s="348"/>
      <c r="KCQ221" s="348"/>
      <c r="KCR221" s="348"/>
      <c r="KCS221" s="348"/>
      <c r="KCT221" s="348"/>
      <c r="KCU221" s="348"/>
      <c r="KCV221" s="348"/>
      <c r="KCW221" s="348"/>
      <c r="KCX221" s="348"/>
      <c r="KCY221" s="348"/>
      <c r="KCZ221" s="348"/>
      <c r="KDA221" s="348"/>
      <c r="KDB221" s="348"/>
      <c r="KDC221" s="348"/>
      <c r="KDD221" s="348"/>
      <c r="KDE221" s="348"/>
      <c r="KDF221" s="348"/>
      <c r="KDG221" s="348"/>
      <c r="KDH221" s="348"/>
      <c r="KDI221" s="348"/>
      <c r="KDJ221" s="348"/>
      <c r="KDK221" s="348"/>
      <c r="KDL221" s="348"/>
      <c r="KDM221" s="348"/>
      <c r="KDN221" s="348"/>
      <c r="KDO221" s="348"/>
      <c r="KDP221" s="348"/>
      <c r="KDQ221" s="348"/>
      <c r="KDR221" s="348"/>
      <c r="KDS221" s="348"/>
      <c r="KDT221" s="348"/>
      <c r="KDU221" s="348"/>
      <c r="KDV221" s="348"/>
      <c r="KDW221" s="348"/>
      <c r="KDX221" s="348"/>
      <c r="KDY221" s="348"/>
      <c r="KDZ221" s="348"/>
      <c r="KEA221" s="348"/>
      <c r="KEB221" s="348"/>
      <c r="KEC221" s="348"/>
      <c r="KED221" s="348"/>
      <c r="KEE221" s="348"/>
      <c r="KEF221" s="348"/>
      <c r="KEG221" s="348"/>
      <c r="KEH221" s="348"/>
      <c r="KEI221" s="348"/>
      <c r="KEJ221" s="348"/>
      <c r="KEK221" s="348"/>
      <c r="KEL221" s="348"/>
      <c r="KEM221" s="348"/>
      <c r="KEN221" s="348"/>
      <c r="KEO221" s="348"/>
      <c r="KEP221" s="348"/>
      <c r="KEQ221" s="348"/>
      <c r="KER221" s="348"/>
      <c r="KES221" s="348"/>
      <c r="KET221" s="348"/>
      <c r="KEU221" s="348"/>
      <c r="KEV221" s="348"/>
      <c r="KEW221" s="348"/>
      <c r="KEX221" s="348"/>
      <c r="KEY221" s="348"/>
      <c r="KEZ221" s="348"/>
      <c r="KFA221" s="348"/>
      <c r="KFB221" s="348"/>
      <c r="KFC221" s="348"/>
      <c r="KFD221" s="348"/>
      <c r="KFE221" s="348"/>
      <c r="KFF221" s="348"/>
      <c r="KFG221" s="348"/>
      <c r="KFH221" s="348"/>
      <c r="KFI221" s="348"/>
      <c r="KFJ221" s="348"/>
      <c r="KFK221" s="348"/>
      <c r="KFL221" s="348"/>
      <c r="KFM221" s="348"/>
      <c r="KFN221" s="348"/>
      <c r="KFO221" s="348"/>
      <c r="KFP221" s="348"/>
      <c r="KFQ221" s="348"/>
      <c r="KFR221" s="348"/>
      <c r="KFS221" s="348"/>
      <c r="KFT221" s="348"/>
      <c r="KFU221" s="348"/>
      <c r="KFV221" s="348"/>
      <c r="KFW221" s="348"/>
      <c r="KFX221" s="348"/>
      <c r="KFY221" s="348"/>
      <c r="KFZ221" s="348"/>
      <c r="KGA221" s="348"/>
      <c r="KGB221" s="348"/>
      <c r="KGC221" s="348"/>
      <c r="KGD221" s="348"/>
      <c r="KGE221" s="348"/>
      <c r="KGF221" s="348"/>
      <c r="KGG221" s="348"/>
      <c r="KGH221" s="348"/>
      <c r="KGI221" s="348"/>
      <c r="KGJ221" s="348"/>
      <c r="KGK221" s="348"/>
      <c r="KGL221" s="348"/>
      <c r="KGM221" s="348"/>
      <c r="KGN221" s="348"/>
      <c r="KGO221" s="348"/>
      <c r="KGP221" s="348"/>
      <c r="KGQ221" s="348"/>
      <c r="KGR221" s="348"/>
      <c r="KGS221" s="348"/>
      <c r="KGT221" s="348"/>
      <c r="KGU221" s="348"/>
      <c r="KGV221" s="348"/>
      <c r="KGW221" s="348"/>
      <c r="KGX221" s="348"/>
      <c r="KGY221" s="348"/>
      <c r="KGZ221" s="348"/>
      <c r="KHA221" s="348"/>
      <c r="KHB221" s="348"/>
      <c r="KHC221" s="348"/>
      <c r="KHD221" s="348"/>
      <c r="KHE221" s="348"/>
      <c r="KHF221" s="348"/>
      <c r="KHG221" s="348"/>
      <c r="KHH221" s="348"/>
      <c r="KHI221" s="348"/>
      <c r="KHJ221" s="348"/>
      <c r="KHK221" s="348"/>
      <c r="KHL221" s="348"/>
      <c r="KHM221" s="348"/>
      <c r="KHN221" s="348"/>
      <c r="KHO221" s="348"/>
      <c r="KHP221" s="348"/>
      <c r="KHQ221" s="348"/>
      <c r="KHR221" s="348"/>
      <c r="KHS221" s="348"/>
      <c r="KHT221" s="348"/>
      <c r="KHU221" s="348"/>
      <c r="KHV221" s="348"/>
      <c r="KHW221" s="348"/>
      <c r="KHX221" s="348"/>
      <c r="KHY221" s="348"/>
      <c r="KHZ221" s="348"/>
      <c r="KIA221" s="348"/>
      <c r="KIB221" s="348"/>
      <c r="KIC221" s="348"/>
      <c r="KID221" s="348"/>
      <c r="KIE221" s="348"/>
      <c r="KIF221" s="348"/>
      <c r="KIG221" s="348"/>
      <c r="KIH221" s="348"/>
      <c r="KII221" s="348"/>
      <c r="KIJ221" s="348"/>
      <c r="KIK221" s="348"/>
      <c r="KIL221" s="348"/>
      <c r="KIM221" s="348"/>
      <c r="KIN221" s="348"/>
      <c r="KIO221" s="348"/>
      <c r="KIP221" s="348"/>
      <c r="KIQ221" s="348"/>
      <c r="KIR221" s="348"/>
      <c r="KIS221" s="348"/>
      <c r="KIT221" s="348"/>
      <c r="KIU221" s="348"/>
      <c r="KIV221" s="348"/>
      <c r="KIW221" s="348"/>
      <c r="KIX221" s="348"/>
      <c r="KIY221" s="348"/>
      <c r="KIZ221" s="348"/>
      <c r="KJA221" s="348"/>
      <c r="KJB221" s="348"/>
      <c r="KJC221" s="348"/>
      <c r="KJD221" s="348"/>
      <c r="KJE221" s="348"/>
      <c r="KJF221" s="348"/>
      <c r="KJG221" s="348"/>
      <c r="KJH221" s="348"/>
      <c r="KJI221" s="348"/>
      <c r="KJJ221" s="348"/>
      <c r="KJK221" s="348"/>
      <c r="KJL221" s="348"/>
      <c r="KJM221" s="348"/>
      <c r="KJN221" s="348"/>
      <c r="KJO221" s="348"/>
      <c r="KJP221" s="348"/>
      <c r="KJQ221" s="348"/>
      <c r="KJR221" s="348"/>
      <c r="KJS221" s="348"/>
      <c r="KJT221" s="348"/>
      <c r="KJU221" s="348"/>
      <c r="KJV221" s="348"/>
      <c r="KJW221" s="348"/>
      <c r="KJX221" s="348"/>
      <c r="KJY221" s="348"/>
      <c r="KJZ221" s="348"/>
      <c r="KKA221" s="348"/>
      <c r="KKB221" s="348"/>
      <c r="KKC221" s="348"/>
      <c r="KKD221" s="348"/>
      <c r="KKE221" s="348"/>
      <c r="KKF221" s="348"/>
      <c r="KKG221" s="348"/>
      <c r="KKH221" s="348"/>
      <c r="KKI221" s="348"/>
      <c r="KKJ221" s="348"/>
      <c r="KKK221" s="348"/>
      <c r="KKL221" s="348"/>
      <c r="KKM221" s="348"/>
      <c r="KKN221" s="348"/>
      <c r="KKO221" s="348"/>
      <c r="KKP221" s="348"/>
      <c r="KKQ221" s="348"/>
      <c r="KKR221" s="348"/>
      <c r="KKS221" s="348"/>
      <c r="KKT221" s="348"/>
      <c r="KKU221" s="348"/>
      <c r="KKV221" s="348"/>
      <c r="KKW221" s="348"/>
      <c r="KKX221" s="348"/>
      <c r="KKY221" s="348"/>
      <c r="KKZ221" s="348"/>
      <c r="KLA221" s="348"/>
      <c r="KLB221" s="348"/>
      <c r="KLC221" s="348"/>
      <c r="KLD221" s="348"/>
      <c r="KLE221" s="348"/>
      <c r="KLF221" s="348"/>
      <c r="KLG221" s="348"/>
      <c r="KLH221" s="348"/>
      <c r="KLI221" s="348"/>
      <c r="KLJ221" s="348"/>
      <c r="KLK221" s="348"/>
      <c r="KLL221" s="348"/>
      <c r="KLM221" s="348"/>
      <c r="KLN221" s="348"/>
      <c r="KLO221" s="348"/>
      <c r="KLP221" s="348"/>
      <c r="KLQ221" s="348"/>
      <c r="KLR221" s="348"/>
      <c r="KLS221" s="348"/>
      <c r="KLT221" s="348"/>
      <c r="KLU221" s="348"/>
      <c r="KLV221" s="348"/>
      <c r="KLW221" s="348"/>
      <c r="KLX221" s="348"/>
      <c r="KLY221" s="348"/>
      <c r="KLZ221" s="348"/>
      <c r="KMA221" s="348"/>
      <c r="KMB221" s="348"/>
      <c r="KMC221" s="348"/>
      <c r="KMD221" s="348"/>
      <c r="KME221" s="348"/>
      <c r="KMF221" s="348"/>
      <c r="KMG221" s="348"/>
      <c r="KMH221" s="348"/>
      <c r="KMI221" s="348"/>
      <c r="KMJ221" s="348"/>
      <c r="KMK221" s="348"/>
      <c r="KML221" s="348"/>
      <c r="KMM221" s="348"/>
      <c r="KMN221" s="348"/>
      <c r="KMO221" s="348"/>
      <c r="KMP221" s="348"/>
      <c r="KMQ221" s="348"/>
      <c r="KMR221" s="348"/>
      <c r="KMS221" s="348"/>
      <c r="KMT221" s="348"/>
      <c r="KMU221" s="348"/>
      <c r="KMV221" s="348"/>
      <c r="KMW221" s="348"/>
      <c r="KMX221" s="348"/>
      <c r="KMY221" s="348"/>
      <c r="KMZ221" s="348"/>
      <c r="KNA221" s="348"/>
      <c r="KNB221" s="348"/>
      <c r="KNC221" s="348"/>
      <c r="KND221" s="348"/>
      <c r="KNE221" s="348"/>
      <c r="KNF221" s="348"/>
      <c r="KNG221" s="348"/>
      <c r="KNH221" s="348"/>
      <c r="KNI221" s="348"/>
      <c r="KNJ221" s="348"/>
      <c r="KNK221" s="348"/>
      <c r="KNL221" s="348"/>
      <c r="KNM221" s="348"/>
      <c r="KNN221" s="348"/>
      <c r="KNO221" s="348"/>
      <c r="KNP221" s="348"/>
      <c r="KNQ221" s="348"/>
      <c r="KNR221" s="348"/>
      <c r="KNS221" s="348"/>
      <c r="KNT221" s="348"/>
      <c r="KNU221" s="348"/>
      <c r="KNV221" s="348"/>
      <c r="KNW221" s="348"/>
      <c r="KNX221" s="348"/>
      <c r="KNY221" s="348"/>
      <c r="KNZ221" s="348"/>
      <c r="KOA221" s="348"/>
      <c r="KOB221" s="348"/>
      <c r="KOC221" s="348"/>
      <c r="KOD221" s="348"/>
      <c r="KOE221" s="348"/>
      <c r="KOF221" s="348"/>
      <c r="KOG221" s="348"/>
      <c r="KOH221" s="348"/>
      <c r="KOI221" s="348"/>
      <c r="KOJ221" s="348"/>
      <c r="KOK221" s="348"/>
      <c r="KOL221" s="348"/>
      <c r="KOM221" s="348"/>
      <c r="KON221" s="348"/>
      <c r="KOO221" s="348"/>
      <c r="KOP221" s="348"/>
      <c r="KOQ221" s="348"/>
      <c r="KOR221" s="348"/>
      <c r="KOS221" s="348"/>
      <c r="KOT221" s="348"/>
      <c r="KOU221" s="348"/>
      <c r="KOV221" s="348"/>
      <c r="KOW221" s="348"/>
      <c r="KOX221" s="348"/>
      <c r="KOY221" s="348"/>
      <c r="KOZ221" s="348"/>
      <c r="KPA221" s="348"/>
      <c r="KPB221" s="348"/>
      <c r="KPC221" s="348"/>
      <c r="KPD221" s="348"/>
      <c r="KPE221" s="348"/>
      <c r="KPF221" s="348"/>
      <c r="KPG221" s="348"/>
      <c r="KPH221" s="348"/>
      <c r="KPI221" s="348"/>
      <c r="KPJ221" s="348"/>
      <c r="KPK221" s="348"/>
      <c r="KPL221" s="348"/>
      <c r="KPM221" s="348"/>
      <c r="KPN221" s="348"/>
      <c r="KPO221" s="348"/>
      <c r="KPP221" s="348"/>
      <c r="KPQ221" s="348"/>
      <c r="KPR221" s="348"/>
      <c r="KPS221" s="348"/>
      <c r="KPT221" s="348"/>
      <c r="KPU221" s="348"/>
      <c r="KPV221" s="348"/>
      <c r="KPW221" s="348"/>
      <c r="KPX221" s="348"/>
      <c r="KPY221" s="348"/>
      <c r="KPZ221" s="348"/>
      <c r="KQA221" s="348"/>
      <c r="KQB221" s="348"/>
      <c r="KQC221" s="348"/>
      <c r="KQD221" s="348"/>
      <c r="KQE221" s="348"/>
      <c r="KQF221" s="348"/>
      <c r="KQG221" s="348"/>
      <c r="KQH221" s="348"/>
      <c r="KQI221" s="348"/>
      <c r="KQJ221" s="348"/>
      <c r="KQK221" s="348"/>
      <c r="KQL221" s="348"/>
      <c r="KQM221" s="348"/>
      <c r="KQN221" s="348"/>
      <c r="KQO221" s="348"/>
      <c r="KQP221" s="348"/>
      <c r="KQQ221" s="348"/>
      <c r="KQR221" s="348"/>
      <c r="KQS221" s="348"/>
      <c r="KQT221" s="348"/>
      <c r="KQU221" s="348"/>
      <c r="KQV221" s="348"/>
      <c r="KQW221" s="348"/>
      <c r="KQX221" s="348"/>
      <c r="KQY221" s="348"/>
      <c r="KQZ221" s="348"/>
      <c r="KRA221" s="348"/>
      <c r="KRB221" s="348"/>
      <c r="KRC221" s="348"/>
      <c r="KRD221" s="348"/>
      <c r="KRE221" s="348"/>
      <c r="KRF221" s="348"/>
      <c r="KRG221" s="348"/>
      <c r="KRH221" s="348"/>
      <c r="KRI221" s="348"/>
      <c r="KRJ221" s="348"/>
      <c r="KRK221" s="348"/>
      <c r="KRL221" s="348"/>
      <c r="KRM221" s="348"/>
      <c r="KRN221" s="348"/>
      <c r="KRO221" s="348"/>
      <c r="KRP221" s="348"/>
      <c r="KRQ221" s="348"/>
      <c r="KRR221" s="348"/>
      <c r="KRS221" s="348"/>
      <c r="KRT221" s="348"/>
      <c r="KRU221" s="348"/>
      <c r="KRV221" s="348"/>
      <c r="KRW221" s="348"/>
      <c r="KRX221" s="348"/>
      <c r="KRY221" s="348"/>
      <c r="KRZ221" s="348"/>
      <c r="KSA221" s="348"/>
      <c r="KSB221" s="348"/>
      <c r="KSC221" s="348"/>
      <c r="KSD221" s="348"/>
      <c r="KSE221" s="348"/>
      <c r="KSF221" s="348"/>
      <c r="KSG221" s="348"/>
      <c r="KSH221" s="348"/>
      <c r="KSI221" s="348"/>
      <c r="KSJ221" s="348"/>
      <c r="KSK221" s="348"/>
      <c r="KSL221" s="348"/>
      <c r="KSM221" s="348"/>
      <c r="KSN221" s="348"/>
      <c r="KSO221" s="348"/>
      <c r="KSP221" s="348"/>
      <c r="KSQ221" s="348"/>
      <c r="KSR221" s="348"/>
      <c r="KSS221" s="348"/>
      <c r="KST221" s="348"/>
      <c r="KSU221" s="348"/>
      <c r="KSV221" s="348"/>
      <c r="KSW221" s="348"/>
      <c r="KSX221" s="348"/>
      <c r="KSY221" s="348"/>
      <c r="KSZ221" s="348"/>
      <c r="KTA221" s="348"/>
      <c r="KTB221" s="348"/>
      <c r="KTC221" s="348"/>
      <c r="KTD221" s="348"/>
      <c r="KTE221" s="348"/>
      <c r="KTF221" s="348"/>
      <c r="KTG221" s="348"/>
      <c r="KTH221" s="348"/>
      <c r="KTI221" s="348"/>
      <c r="KTJ221" s="348"/>
      <c r="KTK221" s="348"/>
      <c r="KTL221" s="348"/>
      <c r="KTM221" s="348"/>
      <c r="KTN221" s="348"/>
      <c r="KTO221" s="348"/>
      <c r="KTP221" s="348"/>
      <c r="KTQ221" s="348"/>
      <c r="KTR221" s="348"/>
      <c r="KTS221" s="348"/>
      <c r="KTT221" s="348"/>
      <c r="KTU221" s="348"/>
      <c r="KTV221" s="348"/>
      <c r="KTW221" s="348"/>
      <c r="KTX221" s="348"/>
      <c r="KTY221" s="348"/>
      <c r="KTZ221" s="348"/>
      <c r="KUA221" s="348"/>
      <c r="KUB221" s="348"/>
      <c r="KUC221" s="348"/>
      <c r="KUD221" s="348"/>
      <c r="KUE221" s="348"/>
      <c r="KUF221" s="348"/>
      <c r="KUG221" s="348"/>
      <c r="KUH221" s="348"/>
      <c r="KUI221" s="348"/>
      <c r="KUJ221" s="348"/>
      <c r="KUK221" s="348"/>
      <c r="KUL221" s="348"/>
      <c r="KUM221" s="348"/>
      <c r="KUN221" s="348"/>
      <c r="KUO221" s="348"/>
      <c r="KUP221" s="348"/>
      <c r="KUQ221" s="348"/>
      <c r="KUR221" s="348"/>
      <c r="KUS221" s="348"/>
      <c r="KUT221" s="348"/>
      <c r="KUU221" s="348"/>
      <c r="KUV221" s="348"/>
      <c r="KUW221" s="348"/>
      <c r="KUX221" s="348"/>
      <c r="KUY221" s="348"/>
      <c r="KUZ221" s="348"/>
      <c r="KVA221" s="348"/>
      <c r="KVB221" s="348"/>
      <c r="KVC221" s="348"/>
      <c r="KVD221" s="348"/>
      <c r="KVE221" s="348"/>
      <c r="KVF221" s="348"/>
      <c r="KVG221" s="348"/>
      <c r="KVH221" s="348"/>
      <c r="KVI221" s="348"/>
      <c r="KVJ221" s="348"/>
      <c r="KVK221" s="348"/>
      <c r="KVL221" s="348"/>
      <c r="KVM221" s="348"/>
      <c r="KVN221" s="348"/>
      <c r="KVO221" s="348"/>
      <c r="KVP221" s="348"/>
      <c r="KVQ221" s="348"/>
      <c r="KVR221" s="348"/>
      <c r="KVS221" s="348"/>
      <c r="KVT221" s="348"/>
      <c r="KVU221" s="348"/>
      <c r="KVV221" s="348"/>
      <c r="KVW221" s="348"/>
      <c r="KVX221" s="348"/>
      <c r="KVY221" s="348"/>
      <c r="KVZ221" s="348"/>
      <c r="KWA221" s="348"/>
      <c r="KWB221" s="348"/>
      <c r="KWC221" s="348"/>
      <c r="KWD221" s="348"/>
      <c r="KWE221" s="348"/>
      <c r="KWF221" s="348"/>
      <c r="KWG221" s="348"/>
      <c r="KWH221" s="348"/>
      <c r="KWI221" s="348"/>
      <c r="KWJ221" s="348"/>
      <c r="KWK221" s="348"/>
      <c r="KWL221" s="348"/>
      <c r="KWM221" s="348"/>
      <c r="KWN221" s="348"/>
      <c r="KWO221" s="348"/>
      <c r="KWP221" s="348"/>
      <c r="KWQ221" s="348"/>
      <c r="KWR221" s="348"/>
      <c r="KWS221" s="348"/>
      <c r="KWT221" s="348"/>
      <c r="KWU221" s="348"/>
      <c r="KWV221" s="348"/>
      <c r="KWW221" s="348"/>
      <c r="KWX221" s="348"/>
      <c r="KWY221" s="348"/>
      <c r="KWZ221" s="348"/>
      <c r="KXA221" s="348"/>
      <c r="KXB221" s="348"/>
      <c r="KXC221" s="348"/>
      <c r="KXD221" s="348"/>
      <c r="KXE221" s="348"/>
      <c r="KXF221" s="348"/>
      <c r="KXG221" s="348"/>
      <c r="KXH221" s="348"/>
      <c r="KXI221" s="348"/>
      <c r="KXJ221" s="348"/>
      <c r="KXK221" s="348"/>
      <c r="KXL221" s="348"/>
      <c r="KXM221" s="348"/>
      <c r="KXN221" s="348"/>
      <c r="KXO221" s="348"/>
      <c r="KXP221" s="348"/>
      <c r="KXQ221" s="348"/>
      <c r="KXR221" s="348"/>
      <c r="KXS221" s="348"/>
      <c r="KXT221" s="348"/>
      <c r="KXU221" s="348"/>
      <c r="KXV221" s="348"/>
      <c r="KXW221" s="348"/>
      <c r="KXX221" s="348"/>
      <c r="KXY221" s="348"/>
      <c r="KXZ221" s="348"/>
      <c r="KYA221" s="348"/>
      <c r="KYB221" s="348"/>
      <c r="KYC221" s="348"/>
      <c r="KYD221" s="348"/>
      <c r="KYE221" s="348"/>
      <c r="KYF221" s="348"/>
      <c r="KYG221" s="348"/>
      <c r="KYH221" s="348"/>
      <c r="KYI221" s="348"/>
      <c r="KYJ221" s="348"/>
      <c r="KYK221" s="348"/>
      <c r="KYL221" s="348"/>
      <c r="KYM221" s="348"/>
      <c r="KYN221" s="348"/>
      <c r="KYO221" s="348"/>
      <c r="KYP221" s="348"/>
      <c r="KYQ221" s="348"/>
      <c r="KYR221" s="348"/>
      <c r="KYS221" s="348"/>
      <c r="KYT221" s="348"/>
      <c r="KYU221" s="348"/>
      <c r="KYV221" s="348"/>
      <c r="KYW221" s="348"/>
      <c r="KYX221" s="348"/>
      <c r="KYY221" s="348"/>
      <c r="KYZ221" s="348"/>
      <c r="KZA221" s="348"/>
      <c r="KZB221" s="348"/>
      <c r="KZC221" s="348"/>
      <c r="KZD221" s="348"/>
      <c r="KZE221" s="348"/>
      <c r="KZF221" s="348"/>
      <c r="KZG221" s="348"/>
      <c r="KZH221" s="348"/>
      <c r="KZI221" s="348"/>
      <c r="KZJ221" s="348"/>
      <c r="KZK221" s="348"/>
      <c r="KZL221" s="348"/>
      <c r="KZM221" s="348"/>
      <c r="KZN221" s="348"/>
      <c r="KZO221" s="348"/>
      <c r="KZP221" s="348"/>
      <c r="KZQ221" s="348"/>
      <c r="KZR221" s="348"/>
      <c r="KZS221" s="348"/>
      <c r="KZT221" s="348"/>
      <c r="KZU221" s="348"/>
      <c r="KZV221" s="348"/>
      <c r="KZW221" s="348"/>
      <c r="KZX221" s="348"/>
      <c r="KZY221" s="348"/>
      <c r="KZZ221" s="348"/>
      <c r="LAA221" s="348"/>
      <c r="LAB221" s="348"/>
      <c r="LAC221" s="348"/>
      <c r="LAD221" s="348"/>
      <c r="LAE221" s="348"/>
      <c r="LAF221" s="348"/>
      <c r="LAG221" s="348"/>
      <c r="LAH221" s="348"/>
      <c r="LAI221" s="348"/>
      <c r="LAJ221" s="348"/>
      <c r="LAK221" s="348"/>
      <c r="LAL221" s="348"/>
      <c r="LAM221" s="348"/>
      <c r="LAN221" s="348"/>
      <c r="LAO221" s="348"/>
      <c r="LAP221" s="348"/>
      <c r="LAQ221" s="348"/>
      <c r="LAR221" s="348"/>
      <c r="LAS221" s="348"/>
      <c r="LAT221" s="348"/>
      <c r="LAU221" s="348"/>
      <c r="LAV221" s="348"/>
      <c r="LAW221" s="348"/>
      <c r="LAX221" s="348"/>
      <c r="LAY221" s="348"/>
      <c r="LAZ221" s="348"/>
      <c r="LBA221" s="348"/>
      <c r="LBB221" s="348"/>
      <c r="LBC221" s="348"/>
      <c r="LBD221" s="348"/>
      <c r="LBE221" s="348"/>
      <c r="LBF221" s="348"/>
      <c r="LBG221" s="348"/>
      <c r="LBH221" s="348"/>
      <c r="LBI221" s="348"/>
      <c r="LBJ221" s="348"/>
      <c r="LBK221" s="348"/>
      <c r="LBL221" s="348"/>
      <c r="LBM221" s="348"/>
      <c r="LBN221" s="348"/>
      <c r="LBO221" s="348"/>
      <c r="LBP221" s="348"/>
      <c r="LBQ221" s="348"/>
      <c r="LBR221" s="348"/>
      <c r="LBS221" s="348"/>
      <c r="LBT221" s="348"/>
      <c r="LBU221" s="348"/>
      <c r="LBV221" s="348"/>
      <c r="LBW221" s="348"/>
      <c r="LBX221" s="348"/>
      <c r="LBY221" s="348"/>
      <c r="LBZ221" s="348"/>
      <c r="LCA221" s="348"/>
      <c r="LCB221" s="348"/>
      <c r="LCC221" s="348"/>
      <c r="LCD221" s="348"/>
      <c r="LCE221" s="348"/>
      <c r="LCF221" s="348"/>
      <c r="LCG221" s="348"/>
      <c r="LCH221" s="348"/>
      <c r="LCI221" s="348"/>
      <c r="LCJ221" s="348"/>
      <c r="LCK221" s="348"/>
      <c r="LCL221" s="348"/>
      <c r="LCM221" s="348"/>
      <c r="LCN221" s="348"/>
      <c r="LCO221" s="348"/>
      <c r="LCP221" s="348"/>
      <c r="LCQ221" s="348"/>
      <c r="LCR221" s="348"/>
      <c r="LCS221" s="348"/>
      <c r="LCT221" s="348"/>
      <c r="LCU221" s="348"/>
      <c r="LCV221" s="348"/>
      <c r="LCW221" s="348"/>
      <c r="LCX221" s="348"/>
      <c r="LCY221" s="348"/>
      <c r="LCZ221" s="348"/>
      <c r="LDA221" s="348"/>
      <c r="LDB221" s="348"/>
      <c r="LDC221" s="348"/>
      <c r="LDD221" s="348"/>
      <c r="LDE221" s="348"/>
      <c r="LDF221" s="348"/>
      <c r="LDG221" s="348"/>
      <c r="LDH221" s="348"/>
      <c r="LDI221" s="348"/>
      <c r="LDJ221" s="348"/>
      <c r="LDK221" s="348"/>
      <c r="LDL221" s="348"/>
      <c r="LDM221" s="348"/>
      <c r="LDN221" s="348"/>
      <c r="LDO221" s="348"/>
      <c r="LDP221" s="348"/>
      <c r="LDQ221" s="348"/>
      <c r="LDR221" s="348"/>
      <c r="LDS221" s="348"/>
      <c r="LDT221" s="348"/>
      <c r="LDU221" s="348"/>
      <c r="LDV221" s="348"/>
      <c r="LDW221" s="348"/>
      <c r="LDX221" s="348"/>
      <c r="LDY221" s="348"/>
      <c r="LDZ221" s="348"/>
      <c r="LEA221" s="348"/>
      <c r="LEB221" s="348"/>
      <c r="LEC221" s="348"/>
      <c r="LED221" s="348"/>
      <c r="LEE221" s="348"/>
      <c r="LEF221" s="348"/>
      <c r="LEG221" s="348"/>
      <c r="LEH221" s="348"/>
      <c r="LEI221" s="348"/>
      <c r="LEJ221" s="348"/>
      <c r="LEK221" s="348"/>
      <c r="LEL221" s="348"/>
      <c r="LEM221" s="348"/>
      <c r="LEN221" s="348"/>
      <c r="LEO221" s="348"/>
      <c r="LEP221" s="348"/>
      <c r="LEQ221" s="348"/>
      <c r="LER221" s="348"/>
      <c r="LES221" s="348"/>
      <c r="LET221" s="348"/>
      <c r="LEU221" s="348"/>
      <c r="LEV221" s="348"/>
      <c r="LEW221" s="348"/>
      <c r="LEX221" s="348"/>
      <c r="LEY221" s="348"/>
      <c r="LEZ221" s="348"/>
      <c r="LFA221" s="348"/>
      <c r="LFB221" s="348"/>
      <c r="LFC221" s="348"/>
      <c r="LFD221" s="348"/>
      <c r="LFE221" s="348"/>
      <c r="LFF221" s="348"/>
      <c r="LFG221" s="348"/>
      <c r="LFH221" s="348"/>
      <c r="LFI221" s="348"/>
      <c r="LFJ221" s="348"/>
      <c r="LFK221" s="348"/>
      <c r="LFL221" s="348"/>
      <c r="LFM221" s="348"/>
      <c r="LFN221" s="348"/>
      <c r="LFO221" s="348"/>
      <c r="LFP221" s="348"/>
      <c r="LFQ221" s="348"/>
      <c r="LFR221" s="348"/>
      <c r="LFS221" s="348"/>
      <c r="LFT221" s="348"/>
      <c r="LFU221" s="348"/>
      <c r="LFV221" s="348"/>
      <c r="LFW221" s="348"/>
      <c r="LFX221" s="348"/>
      <c r="LFY221" s="348"/>
      <c r="LFZ221" s="348"/>
      <c r="LGA221" s="348"/>
      <c r="LGB221" s="348"/>
      <c r="LGC221" s="348"/>
      <c r="LGD221" s="348"/>
      <c r="LGE221" s="348"/>
      <c r="LGF221" s="348"/>
      <c r="LGG221" s="348"/>
      <c r="LGH221" s="348"/>
      <c r="LGI221" s="348"/>
      <c r="LGJ221" s="348"/>
      <c r="LGK221" s="348"/>
      <c r="LGL221" s="348"/>
      <c r="LGM221" s="348"/>
      <c r="LGN221" s="348"/>
      <c r="LGO221" s="348"/>
      <c r="LGP221" s="348"/>
      <c r="LGQ221" s="348"/>
      <c r="LGR221" s="348"/>
      <c r="LGS221" s="348"/>
      <c r="LGT221" s="348"/>
      <c r="LGU221" s="348"/>
      <c r="LGV221" s="348"/>
      <c r="LGW221" s="348"/>
      <c r="LGX221" s="348"/>
      <c r="LGY221" s="348"/>
      <c r="LGZ221" s="348"/>
      <c r="LHA221" s="348"/>
      <c r="LHB221" s="348"/>
      <c r="LHC221" s="348"/>
      <c r="LHD221" s="348"/>
      <c r="LHE221" s="348"/>
      <c r="LHF221" s="348"/>
      <c r="LHG221" s="348"/>
      <c r="LHH221" s="348"/>
      <c r="LHI221" s="348"/>
      <c r="LHJ221" s="348"/>
      <c r="LHK221" s="348"/>
      <c r="LHL221" s="348"/>
      <c r="LHM221" s="348"/>
      <c r="LHN221" s="348"/>
      <c r="LHO221" s="348"/>
      <c r="LHP221" s="348"/>
      <c r="LHQ221" s="348"/>
      <c r="LHR221" s="348"/>
      <c r="LHS221" s="348"/>
      <c r="LHT221" s="348"/>
      <c r="LHU221" s="348"/>
      <c r="LHV221" s="348"/>
      <c r="LHW221" s="348"/>
      <c r="LHX221" s="348"/>
      <c r="LHY221" s="348"/>
      <c r="LHZ221" s="348"/>
      <c r="LIA221" s="348"/>
      <c r="LIB221" s="348"/>
      <c r="LIC221" s="348"/>
      <c r="LID221" s="348"/>
      <c r="LIE221" s="348"/>
      <c r="LIF221" s="348"/>
      <c r="LIG221" s="348"/>
      <c r="LIH221" s="348"/>
      <c r="LII221" s="348"/>
      <c r="LIJ221" s="348"/>
      <c r="LIK221" s="348"/>
      <c r="LIL221" s="348"/>
      <c r="LIM221" s="348"/>
      <c r="LIN221" s="348"/>
      <c r="LIO221" s="348"/>
      <c r="LIP221" s="348"/>
      <c r="LIQ221" s="348"/>
      <c r="LIR221" s="348"/>
      <c r="LIS221" s="348"/>
      <c r="LIT221" s="348"/>
      <c r="LIU221" s="348"/>
      <c r="LIV221" s="348"/>
      <c r="LIW221" s="348"/>
      <c r="LIX221" s="348"/>
      <c r="LIY221" s="348"/>
      <c r="LIZ221" s="348"/>
      <c r="LJA221" s="348"/>
      <c r="LJB221" s="348"/>
      <c r="LJC221" s="348"/>
      <c r="LJD221" s="348"/>
      <c r="LJE221" s="348"/>
      <c r="LJF221" s="348"/>
      <c r="LJG221" s="348"/>
      <c r="LJH221" s="348"/>
      <c r="LJI221" s="348"/>
      <c r="LJJ221" s="348"/>
      <c r="LJK221" s="348"/>
      <c r="LJL221" s="348"/>
      <c r="LJM221" s="348"/>
      <c r="LJN221" s="348"/>
      <c r="LJO221" s="348"/>
      <c r="LJP221" s="348"/>
      <c r="LJQ221" s="348"/>
      <c r="LJR221" s="348"/>
      <c r="LJS221" s="348"/>
      <c r="LJT221" s="348"/>
      <c r="LJU221" s="348"/>
      <c r="LJV221" s="348"/>
      <c r="LJW221" s="348"/>
      <c r="LJX221" s="348"/>
      <c r="LJY221" s="348"/>
      <c r="LJZ221" s="348"/>
      <c r="LKA221" s="348"/>
      <c r="LKB221" s="348"/>
      <c r="LKC221" s="348"/>
      <c r="LKD221" s="348"/>
      <c r="LKE221" s="348"/>
      <c r="LKF221" s="348"/>
      <c r="LKG221" s="348"/>
      <c r="LKH221" s="348"/>
      <c r="LKI221" s="348"/>
      <c r="LKJ221" s="348"/>
      <c r="LKK221" s="348"/>
      <c r="LKL221" s="348"/>
      <c r="LKM221" s="348"/>
      <c r="LKN221" s="348"/>
      <c r="LKO221" s="348"/>
      <c r="LKP221" s="348"/>
      <c r="LKQ221" s="348"/>
      <c r="LKR221" s="348"/>
      <c r="LKS221" s="348"/>
      <c r="LKT221" s="348"/>
      <c r="LKU221" s="348"/>
      <c r="LKV221" s="348"/>
      <c r="LKW221" s="348"/>
      <c r="LKX221" s="348"/>
      <c r="LKY221" s="348"/>
      <c r="LKZ221" s="348"/>
      <c r="LLA221" s="348"/>
      <c r="LLB221" s="348"/>
      <c r="LLC221" s="348"/>
      <c r="LLD221" s="348"/>
      <c r="LLE221" s="348"/>
      <c r="LLF221" s="348"/>
      <c r="LLG221" s="348"/>
      <c r="LLH221" s="348"/>
      <c r="LLI221" s="348"/>
      <c r="LLJ221" s="348"/>
      <c r="LLK221" s="348"/>
      <c r="LLL221" s="348"/>
      <c r="LLM221" s="348"/>
      <c r="LLN221" s="348"/>
      <c r="LLO221" s="348"/>
      <c r="LLP221" s="348"/>
      <c r="LLQ221" s="348"/>
      <c r="LLR221" s="348"/>
      <c r="LLS221" s="348"/>
      <c r="LLT221" s="348"/>
      <c r="LLU221" s="348"/>
      <c r="LLV221" s="348"/>
      <c r="LLW221" s="348"/>
      <c r="LLX221" s="348"/>
      <c r="LLY221" s="348"/>
      <c r="LLZ221" s="348"/>
      <c r="LMA221" s="348"/>
      <c r="LMB221" s="348"/>
      <c r="LMC221" s="348"/>
      <c r="LMD221" s="348"/>
      <c r="LME221" s="348"/>
      <c r="LMF221" s="348"/>
      <c r="LMG221" s="348"/>
      <c r="LMH221" s="348"/>
      <c r="LMI221" s="348"/>
      <c r="LMJ221" s="348"/>
      <c r="LMK221" s="348"/>
      <c r="LML221" s="348"/>
      <c r="LMM221" s="348"/>
      <c r="LMN221" s="348"/>
      <c r="LMO221" s="348"/>
      <c r="LMP221" s="348"/>
      <c r="LMQ221" s="348"/>
      <c r="LMR221" s="348"/>
      <c r="LMS221" s="348"/>
      <c r="LMT221" s="348"/>
      <c r="LMU221" s="348"/>
      <c r="LMV221" s="348"/>
      <c r="LMW221" s="348"/>
      <c r="LMX221" s="348"/>
      <c r="LMY221" s="348"/>
      <c r="LMZ221" s="348"/>
      <c r="LNA221" s="348"/>
      <c r="LNB221" s="348"/>
      <c r="LNC221" s="348"/>
      <c r="LND221" s="348"/>
      <c r="LNE221" s="348"/>
      <c r="LNF221" s="348"/>
      <c r="LNG221" s="348"/>
      <c r="LNH221" s="348"/>
      <c r="LNI221" s="348"/>
      <c r="LNJ221" s="348"/>
      <c r="LNK221" s="348"/>
      <c r="LNL221" s="348"/>
      <c r="LNM221" s="348"/>
      <c r="LNN221" s="348"/>
      <c r="LNO221" s="348"/>
      <c r="LNP221" s="348"/>
      <c r="LNQ221" s="348"/>
      <c r="LNR221" s="348"/>
      <c r="LNS221" s="348"/>
      <c r="LNT221" s="348"/>
      <c r="LNU221" s="348"/>
      <c r="LNV221" s="348"/>
      <c r="LNW221" s="348"/>
      <c r="LNX221" s="348"/>
      <c r="LNY221" s="348"/>
      <c r="LNZ221" s="348"/>
      <c r="LOA221" s="348"/>
      <c r="LOB221" s="348"/>
      <c r="LOC221" s="348"/>
      <c r="LOD221" s="348"/>
      <c r="LOE221" s="348"/>
      <c r="LOF221" s="348"/>
      <c r="LOG221" s="348"/>
      <c r="LOH221" s="348"/>
      <c r="LOI221" s="348"/>
      <c r="LOJ221" s="348"/>
      <c r="LOK221" s="348"/>
      <c r="LOL221" s="348"/>
      <c r="LOM221" s="348"/>
      <c r="LON221" s="348"/>
      <c r="LOO221" s="348"/>
      <c r="LOP221" s="348"/>
      <c r="LOQ221" s="348"/>
      <c r="LOR221" s="348"/>
      <c r="LOS221" s="348"/>
      <c r="LOT221" s="348"/>
      <c r="LOU221" s="348"/>
      <c r="LOV221" s="348"/>
      <c r="LOW221" s="348"/>
      <c r="LOX221" s="348"/>
      <c r="LOY221" s="348"/>
      <c r="LOZ221" s="348"/>
      <c r="LPA221" s="348"/>
      <c r="LPB221" s="348"/>
      <c r="LPC221" s="348"/>
      <c r="LPD221" s="348"/>
      <c r="LPE221" s="348"/>
      <c r="LPF221" s="348"/>
      <c r="LPG221" s="348"/>
      <c r="LPH221" s="348"/>
      <c r="LPI221" s="348"/>
      <c r="LPJ221" s="348"/>
      <c r="LPK221" s="348"/>
      <c r="LPL221" s="348"/>
      <c r="LPM221" s="348"/>
      <c r="LPN221" s="348"/>
      <c r="LPO221" s="348"/>
      <c r="LPP221" s="348"/>
      <c r="LPQ221" s="348"/>
      <c r="LPR221" s="348"/>
      <c r="LPS221" s="348"/>
      <c r="LPT221" s="348"/>
      <c r="LPU221" s="348"/>
      <c r="LPV221" s="348"/>
      <c r="LPW221" s="348"/>
      <c r="LPX221" s="348"/>
      <c r="LPY221" s="348"/>
      <c r="LPZ221" s="348"/>
      <c r="LQA221" s="348"/>
      <c r="LQB221" s="348"/>
      <c r="LQC221" s="348"/>
      <c r="LQD221" s="348"/>
      <c r="LQE221" s="348"/>
      <c r="LQF221" s="348"/>
      <c r="LQG221" s="348"/>
      <c r="LQH221" s="348"/>
      <c r="LQI221" s="348"/>
      <c r="LQJ221" s="348"/>
      <c r="LQK221" s="348"/>
      <c r="LQL221" s="348"/>
      <c r="LQM221" s="348"/>
      <c r="LQN221" s="348"/>
      <c r="LQO221" s="348"/>
      <c r="LQP221" s="348"/>
      <c r="LQQ221" s="348"/>
      <c r="LQR221" s="348"/>
      <c r="LQS221" s="348"/>
      <c r="LQT221" s="348"/>
      <c r="LQU221" s="348"/>
      <c r="LQV221" s="348"/>
      <c r="LQW221" s="348"/>
      <c r="LQX221" s="348"/>
      <c r="LQY221" s="348"/>
      <c r="LQZ221" s="348"/>
      <c r="LRA221" s="348"/>
      <c r="LRB221" s="348"/>
      <c r="LRC221" s="348"/>
      <c r="LRD221" s="348"/>
      <c r="LRE221" s="348"/>
      <c r="LRF221" s="348"/>
      <c r="LRG221" s="348"/>
      <c r="LRH221" s="348"/>
      <c r="LRI221" s="348"/>
      <c r="LRJ221" s="348"/>
      <c r="LRK221" s="348"/>
      <c r="LRL221" s="348"/>
      <c r="LRM221" s="348"/>
      <c r="LRN221" s="348"/>
      <c r="LRO221" s="348"/>
      <c r="LRP221" s="348"/>
      <c r="LRQ221" s="348"/>
      <c r="LRR221" s="348"/>
      <c r="LRS221" s="348"/>
      <c r="LRT221" s="348"/>
      <c r="LRU221" s="348"/>
      <c r="LRV221" s="348"/>
      <c r="LRW221" s="348"/>
      <c r="LRX221" s="348"/>
      <c r="LRY221" s="348"/>
      <c r="LRZ221" s="348"/>
      <c r="LSA221" s="348"/>
      <c r="LSB221" s="348"/>
      <c r="LSC221" s="348"/>
      <c r="LSD221" s="348"/>
      <c r="LSE221" s="348"/>
      <c r="LSF221" s="348"/>
      <c r="LSG221" s="348"/>
      <c r="LSH221" s="348"/>
      <c r="LSI221" s="348"/>
      <c r="LSJ221" s="348"/>
      <c r="LSK221" s="348"/>
      <c r="LSL221" s="348"/>
      <c r="LSM221" s="348"/>
      <c r="LSN221" s="348"/>
      <c r="LSO221" s="348"/>
      <c r="LSP221" s="348"/>
      <c r="LSQ221" s="348"/>
      <c r="LSR221" s="348"/>
      <c r="LSS221" s="348"/>
      <c r="LST221" s="348"/>
      <c r="LSU221" s="348"/>
      <c r="LSV221" s="348"/>
      <c r="LSW221" s="348"/>
      <c r="LSX221" s="348"/>
      <c r="LSY221" s="348"/>
      <c r="LSZ221" s="348"/>
      <c r="LTA221" s="348"/>
      <c r="LTB221" s="348"/>
      <c r="LTC221" s="348"/>
      <c r="LTD221" s="348"/>
      <c r="LTE221" s="348"/>
      <c r="LTF221" s="348"/>
      <c r="LTG221" s="348"/>
      <c r="LTH221" s="348"/>
      <c r="LTI221" s="348"/>
      <c r="LTJ221" s="348"/>
      <c r="LTK221" s="348"/>
      <c r="LTL221" s="348"/>
      <c r="LTM221" s="348"/>
      <c r="LTN221" s="348"/>
      <c r="LTO221" s="348"/>
      <c r="LTP221" s="348"/>
      <c r="LTQ221" s="348"/>
      <c r="LTR221" s="348"/>
      <c r="LTS221" s="348"/>
      <c r="LTT221" s="348"/>
      <c r="LTU221" s="348"/>
      <c r="LTV221" s="348"/>
      <c r="LTW221" s="348"/>
      <c r="LTX221" s="348"/>
      <c r="LTY221" s="348"/>
      <c r="LTZ221" s="348"/>
      <c r="LUA221" s="348"/>
      <c r="LUB221" s="348"/>
      <c r="LUC221" s="348"/>
      <c r="LUD221" s="348"/>
      <c r="LUE221" s="348"/>
      <c r="LUF221" s="348"/>
      <c r="LUG221" s="348"/>
      <c r="LUH221" s="348"/>
      <c r="LUI221" s="348"/>
      <c r="LUJ221" s="348"/>
      <c r="LUK221" s="348"/>
      <c r="LUL221" s="348"/>
      <c r="LUM221" s="348"/>
      <c r="LUN221" s="348"/>
      <c r="LUO221" s="348"/>
      <c r="LUP221" s="348"/>
      <c r="LUQ221" s="348"/>
      <c r="LUR221" s="348"/>
      <c r="LUS221" s="348"/>
      <c r="LUT221" s="348"/>
      <c r="LUU221" s="348"/>
      <c r="LUV221" s="348"/>
      <c r="LUW221" s="348"/>
      <c r="LUX221" s="348"/>
      <c r="LUY221" s="348"/>
      <c r="LUZ221" s="348"/>
      <c r="LVA221" s="348"/>
      <c r="LVB221" s="348"/>
      <c r="LVC221" s="348"/>
      <c r="LVD221" s="348"/>
      <c r="LVE221" s="348"/>
      <c r="LVF221" s="348"/>
      <c r="LVG221" s="348"/>
      <c r="LVH221" s="348"/>
      <c r="LVI221" s="348"/>
      <c r="LVJ221" s="348"/>
      <c r="LVK221" s="348"/>
      <c r="LVL221" s="348"/>
      <c r="LVM221" s="348"/>
      <c r="LVN221" s="348"/>
      <c r="LVO221" s="348"/>
      <c r="LVP221" s="348"/>
      <c r="LVQ221" s="348"/>
      <c r="LVR221" s="348"/>
      <c r="LVS221" s="348"/>
      <c r="LVT221" s="348"/>
      <c r="LVU221" s="348"/>
      <c r="LVV221" s="348"/>
      <c r="LVW221" s="348"/>
      <c r="LVX221" s="348"/>
      <c r="LVY221" s="348"/>
      <c r="LVZ221" s="348"/>
      <c r="LWA221" s="348"/>
      <c r="LWB221" s="348"/>
      <c r="LWC221" s="348"/>
      <c r="LWD221" s="348"/>
      <c r="LWE221" s="348"/>
      <c r="LWF221" s="348"/>
      <c r="LWG221" s="348"/>
      <c r="LWH221" s="348"/>
      <c r="LWI221" s="348"/>
      <c r="LWJ221" s="348"/>
      <c r="LWK221" s="348"/>
      <c r="LWL221" s="348"/>
      <c r="LWM221" s="348"/>
      <c r="LWN221" s="348"/>
      <c r="LWO221" s="348"/>
      <c r="LWP221" s="348"/>
      <c r="LWQ221" s="348"/>
      <c r="LWR221" s="348"/>
      <c r="LWS221" s="348"/>
      <c r="LWT221" s="348"/>
      <c r="LWU221" s="348"/>
      <c r="LWV221" s="348"/>
      <c r="LWW221" s="348"/>
      <c r="LWX221" s="348"/>
      <c r="LWY221" s="348"/>
      <c r="LWZ221" s="348"/>
      <c r="LXA221" s="348"/>
      <c r="LXB221" s="348"/>
      <c r="LXC221" s="348"/>
      <c r="LXD221" s="348"/>
      <c r="LXE221" s="348"/>
      <c r="LXF221" s="348"/>
      <c r="LXG221" s="348"/>
      <c r="LXH221" s="348"/>
      <c r="LXI221" s="348"/>
      <c r="LXJ221" s="348"/>
      <c r="LXK221" s="348"/>
      <c r="LXL221" s="348"/>
      <c r="LXM221" s="348"/>
      <c r="LXN221" s="348"/>
      <c r="LXO221" s="348"/>
      <c r="LXP221" s="348"/>
      <c r="LXQ221" s="348"/>
      <c r="LXR221" s="348"/>
      <c r="LXS221" s="348"/>
      <c r="LXT221" s="348"/>
      <c r="LXU221" s="348"/>
      <c r="LXV221" s="348"/>
      <c r="LXW221" s="348"/>
      <c r="LXX221" s="348"/>
      <c r="LXY221" s="348"/>
      <c r="LXZ221" s="348"/>
      <c r="LYA221" s="348"/>
      <c r="LYB221" s="348"/>
      <c r="LYC221" s="348"/>
      <c r="LYD221" s="348"/>
      <c r="LYE221" s="348"/>
      <c r="LYF221" s="348"/>
      <c r="LYG221" s="348"/>
      <c r="LYH221" s="348"/>
      <c r="LYI221" s="348"/>
      <c r="LYJ221" s="348"/>
      <c r="LYK221" s="348"/>
      <c r="LYL221" s="348"/>
      <c r="LYM221" s="348"/>
      <c r="LYN221" s="348"/>
      <c r="LYO221" s="348"/>
      <c r="LYP221" s="348"/>
      <c r="LYQ221" s="348"/>
      <c r="LYR221" s="348"/>
      <c r="LYS221" s="348"/>
      <c r="LYT221" s="348"/>
      <c r="LYU221" s="348"/>
      <c r="LYV221" s="348"/>
      <c r="LYW221" s="348"/>
      <c r="LYX221" s="348"/>
      <c r="LYY221" s="348"/>
      <c r="LYZ221" s="348"/>
      <c r="LZA221" s="348"/>
      <c r="LZB221" s="348"/>
      <c r="LZC221" s="348"/>
      <c r="LZD221" s="348"/>
      <c r="LZE221" s="348"/>
      <c r="LZF221" s="348"/>
      <c r="LZG221" s="348"/>
      <c r="LZH221" s="348"/>
      <c r="LZI221" s="348"/>
      <c r="LZJ221" s="348"/>
      <c r="LZK221" s="348"/>
      <c r="LZL221" s="348"/>
      <c r="LZM221" s="348"/>
      <c r="LZN221" s="348"/>
      <c r="LZO221" s="348"/>
      <c r="LZP221" s="348"/>
      <c r="LZQ221" s="348"/>
      <c r="LZR221" s="348"/>
      <c r="LZS221" s="348"/>
      <c r="LZT221" s="348"/>
      <c r="LZU221" s="348"/>
      <c r="LZV221" s="348"/>
      <c r="LZW221" s="348"/>
      <c r="LZX221" s="348"/>
      <c r="LZY221" s="348"/>
      <c r="LZZ221" s="348"/>
      <c r="MAA221" s="348"/>
      <c r="MAB221" s="348"/>
      <c r="MAC221" s="348"/>
      <c r="MAD221" s="348"/>
      <c r="MAE221" s="348"/>
      <c r="MAF221" s="348"/>
      <c r="MAG221" s="348"/>
      <c r="MAH221" s="348"/>
      <c r="MAI221" s="348"/>
      <c r="MAJ221" s="348"/>
      <c r="MAK221" s="348"/>
      <c r="MAL221" s="348"/>
      <c r="MAM221" s="348"/>
      <c r="MAN221" s="348"/>
      <c r="MAO221" s="348"/>
      <c r="MAP221" s="348"/>
      <c r="MAQ221" s="348"/>
      <c r="MAR221" s="348"/>
      <c r="MAS221" s="348"/>
      <c r="MAT221" s="348"/>
      <c r="MAU221" s="348"/>
      <c r="MAV221" s="348"/>
      <c r="MAW221" s="348"/>
      <c r="MAX221" s="348"/>
      <c r="MAY221" s="348"/>
      <c r="MAZ221" s="348"/>
      <c r="MBA221" s="348"/>
      <c r="MBB221" s="348"/>
      <c r="MBC221" s="348"/>
      <c r="MBD221" s="348"/>
      <c r="MBE221" s="348"/>
      <c r="MBF221" s="348"/>
      <c r="MBG221" s="348"/>
      <c r="MBH221" s="348"/>
      <c r="MBI221" s="348"/>
      <c r="MBJ221" s="348"/>
      <c r="MBK221" s="348"/>
      <c r="MBL221" s="348"/>
      <c r="MBM221" s="348"/>
      <c r="MBN221" s="348"/>
      <c r="MBO221" s="348"/>
      <c r="MBP221" s="348"/>
      <c r="MBQ221" s="348"/>
      <c r="MBR221" s="348"/>
      <c r="MBS221" s="348"/>
      <c r="MBT221" s="348"/>
      <c r="MBU221" s="348"/>
      <c r="MBV221" s="348"/>
      <c r="MBW221" s="348"/>
      <c r="MBX221" s="348"/>
      <c r="MBY221" s="348"/>
      <c r="MBZ221" s="348"/>
      <c r="MCA221" s="348"/>
      <c r="MCB221" s="348"/>
      <c r="MCC221" s="348"/>
      <c r="MCD221" s="348"/>
      <c r="MCE221" s="348"/>
      <c r="MCF221" s="348"/>
      <c r="MCG221" s="348"/>
      <c r="MCH221" s="348"/>
      <c r="MCI221" s="348"/>
      <c r="MCJ221" s="348"/>
      <c r="MCK221" s="348"/>
      <c r="MCL221" s="348"/>
      <c r="MCM221" s="348"/>
      <c r="MCN221" s="348"/>
      <c r="MCO221" s="348"/>
      <c r="MCP221" s="348"/>
      <c r="MCQ221" s="348"/>
      <c r="MCR221" s="348"/>
      <c r="MCS221" s="348"/>
      <c r="MCT221" s="348"/>
      <c r="MCU221" s="348"/>
      <c r="MCV221" s="348"/>
      <c r="MCW221" s="348"/>
      <c r="MCX221" s="348"/>
      <c r="MCY221" s="348"/>
      <c r="MCZ221" s="348"/>
      <c r="MDA221" s="348"/>
      <c r="MDB221" s="348"/>
      <c r="MDC221" s="348"/>
      <c r="MDD221" s="348"/>
      <c r="MDE221" s="348"/>
      <c r="MDF221" s="348"/>
      <c r="MDG221" s="348"/>
      <c r="MDH221" s="348"/>
      <c r="MDI221" s="348"/>
      <c r="MDJ221" s="348"/>
      <c r="MDK221" s="348"/>
      <c r="MDL221" s="348"/>
      <c r="MDM221" s="348"/>
      <c r="MDN221" s="348"/>
      <c r="MDO221" s="348"/>
      <c r="MDP221" s="348"/>
      <c r="MDQ221" s="348"/>
      <c r="MDR221" s="348"/>
      <c r="MDS221" s="348"/>
      <c r="MDT221" s="348"/>
      <c r="MDU221" s="348"/>
      <c r="MDV221" s="348"/>
      <c r="MDW221" s="348"/>
      <c r="MDX221" s="348"/>
      <c r="MDY221" s="348"/>
      <c r="MDZ221" s="348"/>
      <c r="MEA221" s="348"/>
      <c r="MEB221" s="348"/>
      <c r="MEC221" s="348"/>
      <c r="MED221" s="348"/>
      <c r="MEE221" s="348"/>
      <c r="MEF221" s="348"/>
      <c r="MEG221" s="348"/>
      <c r="MEH221" s="348"/>
      <c r="MEI221" s="348"/>
      <c r="MEJ221" s="348"/>
      <c r="MEK221" s="348"/>
      <c r="MEL221" s="348"/>
      <c r="MEM221" s="348"/>
      <c r="MEN221" s="348"/>
      <c r="MEO221" s="348"/>
      <c r="MEP221" s="348"/>
      <c r="MEQ221" s="348"/>
      <c r="MER221" s="348"/>
      <c r="MES221" s="348"/>
      <c r="MET221" s="348"/>
      <c r="MEU221" s="348"/>
      <c r="MEV221" s="348"/>
      <c r="MEW221" s="348"/>
      <c r="MEX221" s="348"/>
      <c r="MEY221" s="348"/>
      <c r="MEZ221" s="348"/>
      <c r="MFA221" s="348"/>
      <c r="MFB221" s="348"/>
      <c r="MFC221" s="348"/>
      <c r="MFD221" s="348"/>
      <c r="MFE221" s="348"/>
      <c r="MFF221" s="348"/>
      <c r="MFG221" s="348"/>
      <c r="MFH221" s="348"/>
      <c r="MFI221" s="348"/>
      <c r="MFJ221" s="348"/>
      <c r="MFK221" s="348"/>
      <c r="MFL221" s="348"/>
      <c r="MFM221" s="348"/>
      <c r="MFN221" s="348"/>
      <c r="MFO221" s="348"/>
      <c r="MFP221" s="348"/>
      <c r="MFQ221" s="348"/>
      <c r="MFR221" s="348"/>
      <c r="MFS221" s="348"/>
      <c r="MFT221" s="348"/>
      <c r="MFU221" s="348"/>
      <c r="MFV221" s="348"/>
      <c r="MFW221" s="348"/>
      <c r="MFX221" s="348"/>
      <c r="MFY221" s="348"/>
      <c r="MFZ221" s="348"/>
      <c r="MGA221" s="348"/>
      <c r="MGB221" s="348"/>
      <c r="MGC221" s="348"/>
      <c r="MGD221" s="348"/>
      <c r="MGE221" s="348"/>
      <c r="MGF221" s="348"/>
      <c r="MGG221" s="348"/>
      <c r="MGH221" s="348"/>
      <c r="MGI221" s="348"/>
      <c r="MGJ221" s="348"/>
      <c r="MGK221" s="348"/>
      <c r="MGL221" s="348"/>
      <c r="MGM221" s="348"/>
      <c r="MGN221" s="348"/>
      <c r="MGO221" s="348"/>
      <c r="MGP221" s="348"/>
      <c r="MGQ221" s="348"/>
      <c r="MGR221" s="348"/>
      <c r="MGS221" s="348"/>
      <c r="MGT221" s="348"/>
      <c r="MGU221" s="348"/>
      <c r="MGV221" s="348"/>
      <c r="MGW221" s="348"/>
      <c r="MGX221" s="348"/>
      <c r="MGY221" s="348"/>
      <c r="MGZ221" s="348"/>
      <c r="MHA221" s="348"/>
      <c r="MHB221" s="348"/>
      <c r="MHC221" s="348"/>
      <c r="MHD221" s="348"/>
      <c r="MHE221" s="348"/>
      <c r="MHF221" s="348"/>
      <c r="MHG221" s="348"/>
      <c r="MHH221" s="348"/>
      <c r="MHI221" s="348"/>
      <c r="MHJ221" s="348"/>
      <c r="MHK221" s="348"/>
      <c r="MHL221" s="348"/>
      <c r="MHM221" s="348"/>
      <c r="MHN221" s="348"/>
      <c r="MHO221" s="348"/>
      <c r="MHP221" s="348"/>
      <c r="MHQ221" s="348"/>
      <c r="MHR221" s="348"/>
      <c r="MHS221" s="348"/>
      <c r="MHT221" s="348"/>
      <c r="MHU221" s="348"/>
      <c r="MHV221" s="348"/>
      <c r="MHW221" s="348"/>
      <c r="MHX221" s="348"/>
      <c r="MHY221" s="348"/>
      <c r="MHZ221" s="348"/>
      <c r="MIA221" s="348"/>
      <c r="MIB221" s="348"/>
      <c r="MIC221" s="348"/>
      <c r="MID221" s="348"/>
      <c r="MIE221" s="348"/>
      <c r="MIF221" s="348"/>
      <c r="MIG221" s="348"/>
      <c r="MIH221" s="348"/>
      <c r="MII221" s="348"/>
      <c r="MIJ221" s="348"/>
      <c r="MIK221" s="348"/>
      <c r="MIL221" s="348"/>
      <c r="MIM221" s="348"/>
      <c r="MIN221" s="348"/>
      <c r="MIO221" s="348"/>
      <c r="MIP221" s="348"/>
      <c r="MIQ221" s="348"/>
      <c r="MIR221" s="348"/>
      <c r="MIS221" s="348"/>
      <c r="MIT221" s="348"/>
      <c r="MIU221" s="348"/>
      <c r="MIV221" s="348"/>
      <c r="MIW221" s="348"/>
      <c r="MIX221" s="348"/>
      <c r="MIY221" s="348"/>
      <c r="MIZ221" s="348"/>
      <c r="MJA221" s="348"/>
      <c r="MJB221" s="348"/>
      <c r="MJC221" s="348"/>
      <c r="MJD221" s="348"/>
      <c r="MJE221" s="348"/>
      <c r="MJF221" s="348"/>
      <c r="MJG221" s="348"/>
      <c r="MJH221" s="348"/>
      <c r="MJI221" s="348"/>
      <c r="MJJ221" s="348"/>
      <c r="MJK221" s="348"/>
      <c r="MJL221" s="348"/>
      <c r="MJM221" s="348"/>
      <c r="MJN221" s="348"/>
      <c r="MJO221" s="348"/>
      <c r="MJP221" s="348"/>
      <c r="MJQ221" s="348"/>
      <c r="MJR221" s="348"/>
      <c r="MJS221" s="348"/>
      <c r="MJT221" s="348"/>
      <c r="MJU221" s="348"/>
      <c r="MJV221" s="348"/>
      <c r="MJW221" s="348"/>
      <c r="MJX221" s="348"/>
      <c r="MJY221" s="348"/>
      <c r="MJZ221" s="348"/>
      <c r="MKA221" s="348"/>
      <c r="MKB221" s="348"/>
      <c r="MKC221" s="348"/>
      <c r="MKD221" s="348"/>
      <c r="MKE221" s="348"/>
      <c r="MKF221" s="348"/>
      <c r="MKG221" s="348"/>
      <c r="MKH221" s="348"/>
      <c r="MKI221" s="348"/>
      <c r="MKJ221" s="348"/>
      <c r="MKK221" s="348"/>
      <c r="MKL221" s="348"/>
      <c r="MKM221" s="348"/>
      <c r="MKN221" s="348"/>
      <c r="MKO221" s="348"/>
      <c r="MKP221" s="348"/>
      <c r="MKQ221" s="348"/>
      <c r="MKR221" s="348"/>
      <c r="MKS221" s="348"/>
      <c r="MKT221" s="348"/>
      <c r="MKU221" s="348"/>
      <c r="MKV221" s="348"/>
      <c r="MKW221" s="348"/>
      <c r="MKX221" s="348"/>
      <c r="MKY221" s="348"/>
      <c r="MKZ221" s="348"/>
      <c r="MLA221" s="348"/>
      <c r="MLB221" s="348"/>
      <c r="MLC221" s="348"/>
      <c r="MLD221" s="348"/>
      <c r="MLE221" s="348"/>
      <c r="MLF221" s="348"/>
      <c r="MLG221" s="348"/>
      <c r="MLH221" s="348"/>
      <c r="MLI221" s="348"/>
      <c r="MLJ221" s="348"/>
      <c r="MLK221" s="348"/>
      <c r="MLL221" s="348"/>
      <c r="MLM221" s="348"/>
      <c r="MLN221" s="348"/>
      <c r="MLO221" s="348"/>
      <c r="MLP221" s="348"/>
      <c r="MLQ221" s="348"/>
      <c r="MLR221" s="348"/>
      <c r="MLS221" s="348"/>
      <c r="MLT221" s="348"/>
      <c r="MLU221" s="348"/>
      <c r="MLV221" s="348"/>
      <c r="MLW221" s="348"/>
      <c r="MLX221" s="348"/>
      <c r="MLY221" s="348"/>
      <c r="MLZ221" s="348"/>
      <c r="MMA221" s="348"/>
      <c r="MMB221" s="348"/>
      <c r="MMC221" s="348"/>
      <c r="MMD221" s="348"/>
      <c r="MME221" s="348"/>
      <c r="MMF221" s="348"/>
      <c r="MMG221" s="348"/>
      <c r="MMH221" s="348"/>
      <c r="MMI221" s="348"/>
      <c r="MMJ221" s="348"/>
      <c r="MMK221" s="348"/>
      <c r="MML221" s="348"/>
      <c r="MMM221" s="348"/>
      <c r="MMN221" s="348"/>
      <c r="MMO221" s="348"/>
      <c r="MMP221" s="348"/>
      <c r="MMQ221" s="348"/>
      <c r="MMR221" s="348"/>
      <c r="MMS221" s="348"/>
      <c r="MMT221" s="348"/>
      <c r="MMU221" s="348"/>
      <c r="MMV221" s="348"/>
      <c r="MMW221" s="348"/>
      <c r="MMX221" s="348"/>
      <c r="MMY221" s="348"/>
      <c r="MMZ221" s="348"/>
      <c r="MNA221" s="348"/>
      <c r="MNB221" s="348"/>
      <c r="MNC221" s="348"/>
      <c r="MND221" s="348"/>
      <c r="MNE221" s="348"/>
      <c r="MNF221" s="348"/>
      <c r="MNG221" s="348"/>
      <c r="MNH221" s="348"/>
      <c r="MNI221" s="348"/>
      <c r="MNJ221" s="348"/>
      <c r="MNK221" s="348"/>
      <c r="MNL221" s="348"/>
      <c r="MNM221" s="348"/>
      <c r="MNN221" s="348"/>
      <c r="MNO221" s="348"/>
      <c r="MNP221" s="348"/>
      <c r="MNQ221" s="348"/>
      <c r="MNR221" s="348"/>
      <c r="MNS221" s="348"/>
      <c r="MNT221" s="348"/>
      <c r="MNU221" s="348"/>
      <c r="MNV221" s="348"/>
      <c r="MNW221" s="348"/>
      <c r="MNX221" s="348"/>
      <c r="MNY221" s="348"/>
      <c r="MNZ221" s="348"/>
      <c r="MOA221" s="348"/>
      <c r="MOB221" s="348"/>
      <c r="MOC221" s="348"/>
      <c r="MOD221" s="348"/>
      <c r="MOE221" s="348"/>
      <c r="MOF221" s="348"/>
      <c r="MOG221" s="348"/>
      <c r="MOH221" s="348"/>
      <c r="MOI221" s="348"/>
      <c r="MOJ221" s="348"/>
      <c r="MOK221" s="348"/>
      <c r="MOL221" s="348"/>
      <c r="MOM221" s="348"/>
      <c r="MON221" s="348"/>
      <c r="MOO221" s="348"/>
      <c r="MOP221" s="348"/>
      <c r="MOQ221" s="348"/>
      <c r="MOR221" s="348"/>
      <c r="MOS221" s="348"/>
      <c r="MOT221" s="348"/>
      <c r="MOU221" s="348"/>
      <c r="MOV221" s="348"/>
      <c r="MOW221" s="348"/>
      <c r="MOX221" s="348"/>
      <c r="MOY221" s="348"/>
      <c r="MOZ221" s="348"/>
      <c r="MPA221" s="348"/>
      <c r="MPB221" s="348"/>
      <c r="MPC221" s="348"/>
      <c r="MPD221" s="348"/>
      <c r="MPE221" s="348"/>
      <c r="MPF221" s="348"/>
      <c r="MPG221" s="348"/>
      <c r="MPH221" s="348"/>
      <c r="MPI221" s="348"/>
      <c r="MPJ221" s="348"/>
      <c r="MPK221" s="348"/>
      <c r="MPL221" s="348"/>
      <c r="MPM221" s="348"/>
      <c r="MPN221" s="348"/>
      <c r="MPO221" s="348"/>
      <c r="MPP221" s="348"/>
      <c r="MPQ221" s="348"/>
      <c r="MPR221" s="348"/>
      <c r="MPS221" s="348"/>
      <c r="MPT221" s="348"/>
      <c r="MPU221" s="348"/>
      <c r="MPV221" s="348"/>
      <c r="MPW221" s="348"/>
      <c r="MPX221" s="348"/>
      <c r="MPY221" s="348"/>
      <c r="MPZ221" s="348"/>
      <c r="MQA221" s="348"/>
      <c r="MQB221" s="348"/>
      <c r="MQC221" s="348"/>
      <c r="MQD221" s="348"/>
      <c r="MQE221" s="348"/>
      <c r="MQF221" s="348"/>
      <c r="MQG221" s="348"/>
      <c r="MQH221" s="348"/>
      <c r="MQI221" s="348"/>
      <c r="MQJ221" s="348"/>
      <c r="MQK221" s="348"/>
      <c r="MQL221" s="348"/>
      <c r="MQM221" s="348"/>
      <c r="MQN221" s="348"/>
      <c r="MQO221" s="348"/>
      <c r="MQP221" s="348"/>
      <c r="MQQ221" s="348"/>
      <c r="MQR221" s="348"/>
      <c r="MQS221" s="348"/>
      <c r="MQT221" s="348"/>
      <c r="MQU221" s="348"/>
      <c r="MQV221" s="348"/>
      <c r="MQW221" s="348"/>
      <c r="MQX221" s="348"/>
      <c r="MQY221" s="348"/>
      <c r="MQZ221" s="348"/>
      <c r="MRA221" s="348"/>
      <c r="MRB221" s="348"/>
      <c r="MRC221" s="348"/>
      <c r="MRD221" s="348"/>
      <c r="MRE221" s="348"/>
      <c r="MRF221" s="348"/>
      <c r="MRG221" s="348"/>
      <c r="MRH221" s="348"/>
      <c r="MRI221" s="348"/>
      <c r="MRJ221" s="348"/>
      <c r="MRK221" s="348"/>
      <c r="MRL221" s="348"/>
      <c r="MRM221" s="348"/>
      <c r="MRN221" s="348"/>
      <c r="MRO221" s="348"/>
      <c r="MRP221" s="348"/>
      <c r="MRQ221" s="348"/>
      <c r="MRR221" s="348"/>
      <c r="MRS221" s="348"/>
      <c r="MRT221" s="348"/>
      <c r="MRU221" s="348"/>
      <c r="MRV221" s="348"/>
      <c r="MRW221" s="348"/>
      <c r="MRX221" s="348"/>
      <c r="MRY221" s="348"/>
      <c r="MRZ221" s="348"/>
      <c r="MSA221" s="348"/>
      <c r="MSB221" s="348"/>
      <c r="MSC221" s="348"/>
      <c r="MSD221" s="348"/>
      <c r="MSE221" s="348"/>
      <c r="MSF221" s="348"/>
      <c r="MSG221" s="348"/>
      <c r="MSH221" s="348"/>
      <c r="MSI221" s="348"/>
      <c r="MSJ221" s="348"/>
      <c r="MSK221" s="348"/>
      <c r="MSL221" s="348"/>
      <c r="MSM221" s="348"/>
      <c r="MSN221" s="348"/>
      <c r="MSO221" s="348"/>
      <c r="MSP221" s="348"/>
      <c r="MSQ221" s="348"/>
      <c r="MSR221" s="348"/>
      <c r="MSS221" s="348"/>
      <c r="MST221" s="348"/>
      <c r="MSU221" s="348"/>
      <c r="MSV221" s="348"/>
      <c r="MSW221" s="348"/>
      <c r="MSX221" s="348"/>
      <c r="MSY221" s="348"/>
      <c r="MSZ221" s="348"/>
      <c r="MTA221" s="348"/>
      <c r="MTB221" s="348"/>
      <c r="MTC221" s="348"/>
      <c r="MTD221" s="348"/>
      <c r="MTE221" s="348"/>
      <c r="MTF221" s="348"/>
      <c r="MTG221" s="348"/>
      <c r="MTH221" s="348"/>
      <c r="MTI221" s="348"/>
      <c r="MTJ221" s="348"/>
      <c r="MTK221" s="348"/>
      <c r="MTL221" s="348"/>
      <c r="MTM221" s="348"/>
      <c r="MTN221" s="348"/>
      <c r="MTO221" s="348"/>
      <c r="MTP221" s="348"/>
      <c r="MTQ221" s="348"/>
      <c r="MTR221" s="348"/>
      <c r="MTS221" s="348"/>
      <c r="MTT221" s="348"/>
      <c r="MTU221" s="348"/>
      <c r="MTV221" s="348"/>
      <c r="MTW221" s="348"/>
      <c r="MTX221" s="348"/>
      <c r="MTY221" s="348"/>
      <c r="MTZ221" s="348"/>
      <c r="MUA221" s="348"/>
      <c r="MUB221" s="348"/>
      <c r="MUC221" s="348"/>
      <c r="MUD221" s="348"/>
      <c r="MUE221" s="348"/>
      <c r="MUF221" s="348"/>
      <c r="MUG221" s="348"/>
      <c r="MUH221" s="348"/>
      <c r="MUI221" s="348"/>
      <c r="MUJ221" s="348"/>
      <c r="MUK221" s="348"/>
      <c r="MUL221" s="348"/>
      <c r="MUM221" s="348"/>
      <c r="MUN221" s="348"/>
      <c r="MUO221" s="348"/>
      <c r="MUP221" s="348"/>
      <c r="MUQ221" s="348"/>
      <c r="MUR221" s="348"/>
      <c r="MUS221" s="348"/>
      <c r="MUT221" s="348"/>
      <c r="MUU221" s="348"/>
      <c r="MUV221" s="348"/>
      <c r="MUW221" s="348"/>
      <c r="MUX221" s="348"/>
      <c r="MUY221" s="348"/>
      <c r="MUZ221" s="348"/>
      <c r="MVA221" s="348"/>
      <c r="MVB221" s="348"/>
      <c r="MVC221" s="348"/>
      <c r="MVD221" s="348"/>
      <c r="MVE221" s="348"/>
      <c r="MVF221" s="348"/>
      <c r="MVG221" s="348"/>
      <c r="MVH221" s="348"/>
      <c r="MVI221" s="348"/>
      <c r="MVJ221" s="348"/>
      <c r="MVK221" s="348"/>
      <c r="MVL221" s="348"/>
      <c r="MVM221" s="348"/>
      <c r="MVN221" s="348"/>
      <c r="MVO221" s="348"/>
      <c r="MVP221" s="348"/>
      <c r="MVQ221" s="348"/>
      <c r="MVR221" s="348"/>
      <c r="MVS221" s="348"/>
      <c r="MVT221" s="348"/>
      <c r="MVU221" s="348"/>
      <c r="MVV221" s="348"/>
      <c r="MVW221" s="348"/>
      <c r="MVX221" s="348"/>
      <c r="MVY221" s="348"/>
      <c r="MVZ221" s="348"/>
      <c r="MWA221" s="348"/>
      <c r="MWB221" s="348"/>
      <c r="MWC221" s="348"/>
      <c r="MWD221" s="348"/>
      <c r="MWE221" s="348"/>
      <c r="MWF221" s="348"/>
      <c r="MWG221" s="348"/>
      <c r="MWH221" s="348"/>
      <c r="MWI221" s="348"/>
      <c r="MWJ221" s="348"/>
      <c r="MWK221" s="348"/>
      <c r="MWL221" s="348"/>
      <c r="MWM221" s="348"/>
      <c r="MWN221" s="348"/>
      <c r="MWO221" s="348"/>
      <c r="MWP221" s="348"/>
      <c r="MWQ221" s="348"/>
      <c r="MWR221" s="348"/>
      <c r="MWS221" s="348"/>
      <c r="MWT221" s="348"/>
      <c r="MWU221" s="348"/>
      <c r="MWV221" s="348"/>
      <c r="MWW221" s="348"/>
      <c r="MWX221" s="348"/>
      <c r="MWY221" s="348"/>
      <c r="MWZ221" s="348"/>
      <c r="MXA221" s="348"/>
      <c r="MXB221" s="348"/>
      <c r="MXC221" s="348"/>
      <c r="MXD221" s="348"/>
      <c r="MXE221" s="348"/>
      <c r="MXF221" s="348"/>
      <c r="MXG221" s="348"/>
      <c r="MXH221" s="348"/>
      <c r="MXI221" s="348"/>
      <c r="MXJ221" s="348"/>
      <c r="MXK221" s="348"/>
      <c r="MXL221" s="348"/>
      <c r="MXM221" s="348"/>
      <c r="MXN221" s="348"/>
      <c r="MXO221" s="348"/>
      <c r="MXP221" s="348"/>
      <c r="MXQ221" s="348"/>
      <c r="MXR221" s="348"/>
      <c r="MXS221" s="348"/>
      <c r="MXT221" s="348"/>
      <c r="MXU221" s="348"/>
      <c r="MXV221" s="348"/>
      <c r="MXW221" s="348"/>
      <c r="MXX221" s="348"/>
      <c r="MXY221" s="348"/>
      <c r="MXZ221" s="348"/>
      <c r="MYA221" s="348"/>
      <c r="MYB221" s="348"/>
      <c r="MYC221" s="348"/>
      <c r="MYD221" s="348"/>
      <c r="MYE221" s="348"/>
      <c r="MYF221" s="348"/>
      <c r="MYG221" s="348"/>
      <c r="MYH221" s="348"/>
      <c r="MYI221" s="348"/>
      <c r="MYJ221" s="348"/>
      <c r="MYK221" s="348"/>
      <c r="MYL221" s="348"/>
      <c r="MYM221" s="348"/>
      <c r="MYN221" s="348"/>
      <c r="MYO221" s="348"/>
      <c r="MYP221" s="348"/>
      <c r="MYQ221" s="348"/>
      <c r="MYR221" s="348"/>
      <c r="MYS221" s="348"/>
      <c r="MYT221" s="348"/>
      <c r="MYU221" s="348"/>
      <c r="MYV221" s="348"/>
      <c r="MYW221" s="348"/>
      <c r="MYX221" s="348"/>
      <c r="MYY221" s="348"/>
      <c r="MYZ221" s="348"/>
      <c r="MZA221" s="348"/>
      <c r="MZB221" s="348"/>
      <c r="MZC221" s="348"/>
      <c r="MZD221" s="348"/>
      <c r="MZE221" s="348"/>
      <c r="MZF221" s="348"/>
      <c r="MZG221" s="348"/>
      <c r="MZH221" s="348"/>
      <c r="MZI221" s="348"/>
      <c r="MZJ221" s="348"/>
      <c r="MZK221" s="348"/>
      <c r="MZL221" s="348"/>
      <c r="MZM221" s="348"/>
      <c r="MZN221" s="348"/>
      <c r="MZO221" s="348"/>
      <c r="MZP221" s="348"/>
      <c r="MZQ221" s="348"/>
      <c r="MZR221" s="348"/>
      <c r="MZS221" s="348"/>
      <c r="MZT221" s="348"/>
      <c r="MZU221" s="348"/>
      <c r="MZV221" s="348"/>
      <c r="MZW221" s="348"/>
      <c r="MZX221" s="348"/>
      <c r="MZY221" s="348"/>
      <c r="MZZ221" s="348"/>
      <c r="NAA221" s="348"/>
      <c r="NAB221" s="348"/>
      <c r="NAC221" s="348"/>
      <c r="NAD221" s="348"/>
      <c r="NAE221" s="348"/>
      <c r="NAF221" s="348"/>
      <c r="NAG221" s="348"/>
      <c r="NAH221" s="348"/>
      <c r="NAI221" s="348"/>
      <c r="NAJ221" s="348"/>
      <c r="NAK221" s="348"/>
      <c r="NAL221" s="348"/>
      <c r="NAM221" s="348"/>
      <c r="NAN221" s="348"/>
      <c r="NAO221" s="348"/>
      <c r="NAP221" s="348"/>
      <c r="NAQ221" s="348"/>
      <c r="NAR221" s="348"/>
      <c r="NAS221" s="348"/>
      <c r="NAT221" s="348"/>
      <c r="NAU221" s="348"/>
      <c r="NAV221" s="348"/>
      <c r="NAW221" s="348"/>
      <c r="NAX221" s="348"/>
      <c r="NAY221" s="348"/>
      <c r="NAZ221" s="348"/>
      <c r="NBA221" s="348"/>
      <c r="NBB221" s="348"/>
      <c r="NBC221" s="348"/>
      <c r="NBD221" s="348"/>
      <c r="NBE221" s="348"/>
      <c r="NBF221" s="348"/>
      <c r="NBG221" s="348"/>
      <c r="NBH221" s="348"/>
      <c r="NBI221" s="348"/>
      <c r="NBJ221" s="348"/>
      <c r="NBK221" s="348"/>
      <c r="NBL221" s="348"/>
      <c r="NBM221" s="348"/>
      <c r="NBN221" s="348"/>
      <c r="NBO221" s="348"/>
      <c r="NBP221" s="348"/>
      <c r="NBQ221" s="348"/>
      <c r="NBR221" s="348"/>
      <c r="NBS221" s="348"/>
      <c r="NBT221" s="348"/>
      <c r="NBU221" s="348"/>
      <c r="NBV221" s="348"/>
      <c r="NBW221" s="348"/>
      <c r="NBX221" s="348"/>
      <c r="NBY221" s="348"/>
      <c r="NBZ221" s="348"/>
      <c r="NCA221" s="348"/>
      <c r="NCB221" s="348"/>
      <c r="NCC221" s="348"/>
      <c r="NCD221" s="348"/>
      <c r="NCE221" s="348"/>
      <c r="NCF221" s="348"/>
      <c r="NCG221" s="348"/>
      <c r="NCH221" s="348"/>
      <c r="NCI221" s="348"/>
      <c r="NCJ221" s="348"/>
      <c r="NCK221" s="348"/>
      <c r="NCL221" s="348"/>
      <c r="NCM221" s="348"/>
      <c r="NCN221" s="348"/>
      <c r="NCO221" s="348"/>
      <c r="NCP221" s="348"/>
      <c r="NCQ221" s="348"/>
      <c r="NCR221" s="348"/>
      <c r="NCS221" s="348"/>
      <c r="NCT221" s="348"/>
      <c r="NCU221" s="348"/>
      <c r="NCV221" s="348"/>
      <c r="NCW221" s="348"/>
      <c r="NCX221" s="348"/>
      <c r="NCY221" s="348"/>
      <c r="NCZ221" s="348"/>
      <c r="NDA221" s="348"/>
      <c r="NDB221" s="348"/>
      <c r="NDC221" s="348"/>
      <c r="NDD221" s="348"/>
      <c r="NDE221" s="348"/>
      <c r="NDF221" s="348"/>
      <c r="NDG221" s="348"/>
      <c r="NDH221" s="348"/>
      <c r="NDI221" s="348"/>
      <c r="NDJ221" s="348"/>
      <c r="NDK221" s="348"/>
      <c r="NDL221" s="348"/>
      <c r="NDM221" s="348"/>
      <c r="NDN221" s="348"/>
      <c r="NDO221" s="348"/>
      <c r="NDP221" s="348"/>
      <c r="NDQ221" s="348"/>
      <c r="NDR221" s="348"/>
      <c r="NDS221" s="348"/>
      <c r="NDT221" s="348"/>
      <c r="NDU221" s="348"/>
      <c r="NDV221" s="348"/>
      <c r="NDW221" s="348"/>
      <c r="NDX221" s="348"/>
      <c r="NDY221" s="348"/>
      <c r="NDZ221" s="348"/>
      <c r="NEA221" s="348"/>
      <c r="NEB221" s="348"/>
      <c r="NEC221" s="348"/>
      <c r="NED221" s="348"/>
      <c r="NEE221" s="348"/>
      <c r="NEF221" s="348"/>
      <c r="NEG221" s="348"/>
      <c r="NEH221" s="348"/>
      <c r="NEI221" s="348"/>
      <c r="NEJ221" s="348"/>
      <c r="NEK221" s="348"/>
      <c r="NEL221" s="348"/>
      <c r="NEM221" s="348"/>
      <c r="NEN221" s="348"/>
      <c r="NEO221" s="348"/>
      <c r="NEP221" s="348"/>
      <c r="NEQ221" s="348"/>
      <c r="NER221" s="348"/>
      <c r="NES221" s="348"/>
      <c r="NET221" s="348"/>
      <c r="NEU221" s="348"/>
      <c r="NEV221" s="348"/>
      <c r="NEW221" s="348"/>
      <c r="NEX221" s="348"/>
      <c r="NEY221" s="348"/>
      <c r="NEZ221" s="348"/>
      <c r="NFA221" s="348"/>
      <c r="NFB221" s="348"/>
      <c r="NFC221" s="348"/>
      <c r="NFD221" s="348"/>
      <c r="NFE221" s="348"/>
      <c r="NFF221" s="348"/>
      <c r="NFG221" s="348"/>
      <c r="NFH221" s="348"/>
      <c r="NFI221" s="348"/>
      <c r="NFJ221" s="348"/>
      <c r="NFK221" s="348"/>
      <c r="NFL221" s="348"/>
      <c r="NFM221" s="348"/>
      <c r="NFN221" s="348"/>
      <c r="NFO221" s="348"/>
      <c r="NFP221" s="348"/>
      <c r="NFQ221" s="348"/>
      <c r="NFR221" s="348"/>
      <c r="NFS221" s="348"/>
      <c r="NFT221" s="348"/>
      <c r="NFU221" s="348"/>
      <c r="NFV221" s="348"/>
      <c r="NFW221" s="348"/>
      <c r="NFX221" s="348"/>
      <c r="NFY221" s="348"/>
      <c r="NFZ221" s="348"/>
      <c r="NGA221" s="348"/>
      <c r="NGB221" s="348"/>
      <c r="NGC221" s="348"/>
      <c r="NGD221" s="348"/>
      <c r="NGE221" s="348"/>
      <c r="NGF221" s="348"/>
      <c r="NGG221" s="348"/>
      <c r="NGH221" s="348"/>
      <c r="NGI221" s="348"/>
      <c r="NGJ221" s="348"/>
      <c r="NGK221" s="348"/>
      <c r="NGL221" s="348"/>
      <c r="NGM221" s="348"/>
      <c r="NGN221" s="348"/>
      <c r="NGO221" s="348"/>
      <c r="NGP221" s="348"/>
      <c r="NGQ221" s="348"/>
      <c r="NGR221" s="348"/>
      <c r="NGS221" s="348"/>
      <c r="NGT221" s="348"/>
      <c r="NGU221" s="348"/>
      <c r="NGV221" s="348"/>
      <c r="NGW221" s="348"/>
      <c r="NGX221" s="348"/>
      <c r="NGY221" s="348"/>
      <c r="NGZ221" s="348"/>
      <c r="NHA221" s="348"/>
      <c r="NHB221" s="348"/>
      <c r="NHC221" s="348"/>
      <c r="NHD221" s="348"/>
      <c r="NHE221" s="348"/>
      <c r="NHF221" s="348"/>
      <c r="NHG221" s="348"/>
      <c r="NHH221" s="348"/>
      <c r="NHI221" s="348"/>
      <c r="NHJ221" s="348"/>
      <c r="NHK221" s="348"/>
      <c r="NHL221" s="348"/>
      <c r="NHM221" s="348"/>
      <c r="NHN221" s="348"/>
      <c r="NHO221" s="348"/>
      <c r="NHP221" s="348"/>
      <c r="NHQ221" s="348"/>
      <c r="NHR221" s="348"/>
      <c r="NHS221" s="348"/>
      <c r="NHT221" s="348"/>
      <c r="NHU221" s="348"/>
      <c r="NHV221" s="348"/>
      <c r="NHW221" s="348"/>
      <c r="NHX221" s="348"/>
      <c r="NHY221" s="348"/>
      <c r="NHZ221" s="348"/>
      <c r="NIA221" s="348"/>
      <c r="NIB221" s="348"/>
      <c r="NIC221" s="348"/>
      <c r="NID221" s="348"/>
      <c r="NIE221" s="348"/>
      <c r="NIF221" s="348"/>
      <c r="NIG221" s="348"/>
      <c r="NIH221" s="348"/>
      <c r="NII221" s="348"/>
      <c r="NIJ221" s="348"/>
      <c r="NIK221" s="348"/>
      <c r="NIL221" s="348"/>
      <c r="NIM221" s="348"/>
      <c r="NIN221" s="348"/>
      <c r="NIO221" s="348"/>
      <c r="NIP221" s="348"/>
      <c r="NIQ221" s="348"/>
      <c r="NIR221" s="348"/>
      <c r="NIS221" s="348"/>
      <c r="NIT221" s="348"/>
      <c r="NIU221" s="348"/>
      <c r="NIV221" s="348"/>
      <c r="NIW221" s="348"/>
      <c r="NIX221" s="348"/>
      <c r="NIY221" s="348"/>
      <c r="NIZ221" s="348"/>
      <c r="NJA221" s="348"/>
      <c r="NJB221" s="348"/>
      <c r="NJC221" s="348"/>
      <c r="NJD221" s="348"/>
      <c r="NJE221" s="348"/>
      <c r="NJF221" s="348"/>
      <c r="NJG221" s="348"/>
      <c r="NJH221" s="348"/>
      <c r="NJI221" s="348"/>
      <c r="NJJ221" s="348"/>
      <c r="NJK221" s="348"/>
      <c r="NJL221" s="348"/>
      <c r="NJM221" s="348"/>
      <c r="NJN221" s="348"/>
      <c r="NJO221" s="348"/>
      <c r="NJP221" s="348"/>
      <c r="NJQ221" s="348"/>
      <c r="NJR221" s="348"/>
      <c r="NJS221" s="348"/>
      <c r="NJT221" s="348"/>
      <c r="NJU221" s="348"/>
      <c r="NJV221" s="348"/>
      <c r="NJW221" s="348"/>
      <c r="NJX221" s="348"/>
      <c r="NJY221" s="348"/>
      <c r="NJZ221" s="348"/>
      <c r="NKA221" s="348"/>
      <c r="NKB221" s="348"/>
      <c r="NKC221" s="348"/>
      <c r="NKD221" s="348"/>
      <c r="NKE221" s="348"/>
      <c r="NKF221" s="348"/>
      <c r="NKG221" s="348"/>
      <c r="NKH221" s="348"/>
      <c r="NKI221" s="348"/>
      <c r="NKJ221" s="348"/>
      <c r="NKK221" s="348"/>
      <c r="NKL221" s="348"/>
      <c r="NKM221" s="348"/>
      <c r="NKN221" s="348"/>
      <c r="NKO221" s="348"/>
      <c r="NKP221" s="348"/>
      <c r="NKQ221" s="348"/>
      <c r="NKR221" s="348"/>
      <c r="NKS221" s="348"/>
      <c r="NKT221" s="348"/>
      <c r="NKU221" s="348"/>
      <c r="NKV221" s="348"/>
      <c r="NKW221" s="348"/>
      <c r="NKX221" s="348"/>
      <c r="NKY221" s="348"/>
      <c r="NKZ221" s="348"/>
      <c r="NLA221" s="348"/>
      <c r="NLB221" s="348"/>
      <c r="NLC221" s="348"/>
      <c r="NLD221" s="348"/>
      <c r="NLE221" s="348"/>
      <c r="NLF221" s="348"/>
      <c r="NLG221" s="348"/>
      <c r="NLH221" s="348"/>
      <c r="NLI221" s="348"/>
      <c r="NLJ221" s="348"/>
      <c r="NLK221" s="348"/>
      <c r="NLL221" s="348"/>
      <c r="NLM221" s="348"/>
      <c r="NLN221" s="348"/>
      <c r="NLO221" s="348"/>
      <c r="NLP221" s="348"/>
      <c r="NLQ221" s="348"/>
      <c r="NLR221" s="348"/>
      <c r="NLS221" s="348"/>
      <c r="NLT221" s="348"/>
      <c r="NLU221" s="348"/>
      <c r="NLV221" s="348"/>
      <c r="NLW221" s="348"/>
      <c r="NLX221" s="348"/>
      <c r="NLY221" s="348"/>
      <c r="NLZ221" s="348"/>
      <c r="NMA221" s="348"/>
      <c r="NMB221" s="348"/>
      <c r="NMC221" s="348"/>
      <c r="NMD221" s="348"/>
      <c r="NME221" s="348"/>
      <c r="NMF221" s="348"/>
      <c r="NMG221" s="348"/>
      <c r="NMH221" s="348"/>
      <c r="NMI221" s="348"/>
      <c r="NMJ221" s="348"/>
      <c r="NMK221" s="348"/>
      <c r="NML221" s="348"/>
      <c r="NMM221" s="348"/>
      <c r="NMN221" s="348"/>
      <c r="NMO221" s="348"/>
      <c r="NMP221" s="348"/>
      <c r="NMQ221" s="348"/>
      <c r="NMR221" s="348"/>
      <c r="NMS221" s="348"/>
      <c r="NMT221" s="348"/>
      <c r="NMU221" s="348"/>
      <c r="NMV221" s="348"/>
      <c r="NMW221" s="348"/>
      <c r="NMX221" s="348"/>
      <c r="NMY221" s="348"/>
      <c r="NMZ221" s="348"/>
      <c r="NNA221" s="348"/>
      <c r="NNB221" s="348"/>
      <c r="NNC221" s="348"/>
      <c r="NND221" s="348"/>
      <c r="NNE221" s="348"/>
      <c r="NNF221" s="348"/>
      <c r="NNG221" s="348"/>
      <c r="NNH221" s="348"/>
      <c r="NNI221" s="348"/>
      <c r="NNJ221" s="348"/>
      <c r="NNK221" s="348"/>
      <c r="NNL221" s="348"/>
      <c r="NNM221" s="348"/>
      <c r="NNN221" s="348"/>
      <c r="NNO221" s="348"/>
      <c r="NNP221" s="348"/>
      <c r="NNQ221" s="348"/>
      <c r="NNR221" s="348"/>
      <c r="NNS221" s="348"/>
      <c r="NNT221" s="348"/>
      <c r="NNU221" s="348"/>
      <c r="NNV221" s="348"/>
      <c r="NNW221" s="348"/>
      <c r="NNX221" s="348"/>
      <c r="NNY221" s="348"/>
      <c r="NNZ221" s="348"/>
      <c r="NOA221" s="348"/>
      <c r="NOB221" s="348"/>
      <c r="NOC221" s="348"/>
      <c r="NOD221" s="348"/>
      <c r="NOE221" s="348"/>
      <c r="NOF221" s="348"/>
      <c r="NOG221" s="348"/>
      <c r="NOH221" s="348"/>
      <c r="NOI221" s="348"/>
      <c r="NOJ221" s="348"/>
      <c r="NOK221" s="348"/>
      <c r="NOL221" s="348"/>
      <c r="NOM221" s="348"/>
      <c r="NON221" s="348"/>
      <c r="NOO221" s="348"/>
      <c r="NOP221" s="348"/>
      <c r="NOQ221" s="348"/>
      <c r="NOR221" s="348"/>
      <c r="NOS221" s="348"/>
      <c r="NOT221" s="348"/>
      <c r="NOU221" s="348"/>
      <c r="NOV221" s="348"/>
      <c r="NOW221" s="348"/>
      <c r="NOX221" s="348"/>
      <c r="NOY221" s="348"/>
      <c r="NOZ221" s="348"/>
      <c r="NPA221" s="348"/>
      <c r="NPB221" s="348"/>
      <c r="NPC221" s="348"/>
      <c r="NPD221" s="348"/>
      <c r="NPE221" s="348"/>
      <c r="NPF221" s="348"/>
      <c r="NPG221" s="348"/>
      <c r="NPH221" s="348"/>
      <c r="NPI221" s="348"/>
      <c r="NPJ221" s="348"/>
      <c r="NPK221" s="348"/>
      <c r="NPL221" s="348"/>
      <c r="NPM221" s="348"/>
      <c r="NPN221" s="348"/>
      <c r="NPO221" s="348"/>
      <c r="NPP221" s="348"/>
      <c r="NPQ221" s="348"/>
      <c r="NPR221" s="348"/>
      <c r="NPS221" s="348"/>
      <c r="NPT221" s="348"/>
      <c r="NPU221" s="348"/>
      <c r="NPV221" s="348"/>
      <c r="NPW221" s="348"/>
      <c r="NPX221" s="348"/>
      <c r="NPY221" s="348"/>
      <c r="NPZ221" s="348"/>
      <c r="NQA221" s="348"/>
      <c r="NQB221" s="348"/>
      <c r="NQC221" s="348"/>
      <c r="NQD221" s="348"/>
      <c r="NQE221" s="348"/>
      <c r="NQF221" s="348"/>
      <c r="NQG221" s="348"/>
      <c r="NQH221" s="348"/>
      <c r="NQI221" s="348"/>
      <c r="NQJ221" s="348"/>
      <c r="NQK221" s="348"/>
      <c r="NQL221" s="348"/>
      <c r="NQM221" s="348"/>
      <c r="NQN221" s="348"/>
      <c r="NQO221" s="348"/>
      <c r="NQP221" s="348"/>
      <c r="NQQ221" s="348"/>
      <c r="NQR221" s="348"/>
      <c r="NQS221" s="348"/>
      <c r="NQT221" s="348"/>
      <c r="NQU221" s="348"/>
      <c r="NQV221" s="348"/>
      <c r="NQW221" s="348"/>
      <c r="NQX221" s="348"/>
      <c r="NQY221" s="348"/>
      <c r="NQZ221" s="348"/>
      <c r="NRA221" s="348"/>
      <c r="NRB221" s="348"/>
      <c r="NRC221" s="348"/>
      <c r="NRD221" s="348"/>
      <c r="NRE221" s="348"/>
      <c r="NRF221" s="348"/>
      <c r="NRG221" s="348"/>
      <c r="NRH221" s="348"/>
      <c r="NRI221" s="348"/>
      <c r="NRJ221" s="348"/>
      <c r="NRK221" s="348"/>
      <c r="NRL221" s="348"/>
      <c r="NRM221" s="348"/>
      <c r="NRN221" s="348"/>
      <c r="NRO221" s="348"/>
      <c r="NRP221" s="348"/>
      <c r="NRQ221" s="348"/>
      <c r="NRR221" s="348"/>
      <c r="NRS221" s="348"/>
      <c r="NRT221" s="348"/>
      <c r="NRU221" s="348"/>
      <c r="NRV221" s="348"/>
      <c r="NRW221" s="348"/>
      <c r="NRX221" s="348"/>
      <c r="NRY221" s="348"/>
      <c r="NRZ221" s="348"/>
      <c r="NSA221" s="348"/>
      <c r="NSB221" s="348"/>
      <c r="NSC221" s="348"/>
      <c r="NSD221" s="348"/>
      <c r="NSE221" s="348"/>
      <c r="NSF221" s="348"/>
      <c r="NSG221" s="348"/>
      <c r="NSH221" s="348"/>
      <c r="NSI221" s="348"/>
      <c r="NSJ221" s="348"/>
      <c r="NSK221" s="348"/>
      <c r="NSL221" s="348"/>
      <c r="NSM221" s="348"/>
      <c r="NSN221" s="348"/>
      <c r="NSO221" s="348"/>
      <c r="NSP221" s="348"/>
      <c r="NSQ221" s="348"/>
      <c r="NSR221" s="348"/>
      <c r="NSS221" s="348"/>
      <c r="NST221" s="348"/>
      <c r="NSU221" s="348"/>
      <c r="NSV221" s="348"/>
      <c r="NSW221" s="348"/>
      <c r="NSX221" s="348"/>
      <c r="NSY221" s="348"/>
      <c r="NSZ221" s="348"/>
      <c r="NTA221" s="348"/>
      <c r="NTB221" s="348"/>
      <c r="NTC221" s="348"/>
      <c r="NTD221" s="348"/>
      <c r="NTE221" s="348"/>
      <c r="NTF221" s="348"/>
      <c r="NTG221" s="348"/>
      <c r="NTH221" s="348"/>
      <c r="NTI221" s="348"/>
      <c r="NTJ221" s="348"/>
      <c r="NTK221" s="348"/>
      <c r="NTL221" s="348"/>
      <c r="NTM221" s="348"/>
      <c r="NTN221" s="348"/>
      <c r="NTO221" s="348"/>
      <c r="NTP221" s="348"/>
      <c r="NTQ221" s="348"/>
      <c r="NTR221" s="348"/>
      <c r="NTS221" s="348"/>
      <c r="NTT221" s="348"/>
      <c r="NTU221" s="348"/>
      <c r="NTV221" s="348"/>
      <c r="NTW221" s="348"/>
      <c r="NTX221" s="348"/>
      <c r="NTY221" s="348"/>
      <c r="NTZ221" s="348"/>
      <c r="NUA221" s="348"/>
      <c r="NUB221" s="348"/>
      <c r="NUC221" s="348"/>
      <c r="NUD221" s="348"/>
      <c r="NUE221" s="348"/>
      <c r="NUF221" s="348"/>
      <c r="NUG221" s="348"/>
      <c r="NUH221" s="348"/>
      <c r="NUI221" s="348"/>
      <c r="NUJ221" s="348"/>
      <c r="NUK221" s="348"/>
      <c r="NUL221" s="348"/>
      <c r="NUM221" s="348"/>
      <c r="NUN221" s="348"/>
      <c r="NUO221" s="348"/>
      <c r="NUP221" s="348"/>
      <c r="NUQ221" s="348"/>
      <c r="NUR221" s="348"/>
      <c r="NUS221" s="348"/>
      <c r="NUT221" s="348"/>
      <c r="NUU221" s="348"/>
      <c r="NUV221" s="348"/>
      <c r="NUW221" s="348"/>
      <c r="NUX221" s="348"/>
      <c r="NUY221" s="348"/>
      <c r="NUZ221" s="348"/>
      <c r="NVA221" s="348"/>
      <c r="NVB221" s="348"/>
      <c r="NVC221" s="348"/>
      <c r="NVD221" s="348"/>
      <c r="NVE221" s="348"/>
      <c r="NVF221" s="348"/>
      <c r="NVG221" s="348"/>
      <c r="NVH221" s="348"/>
      <c r="NVI221" s="348"/>
      <c r="NVJ221" s="348"/>
      <c r="NVK221" s="348"/>
      <c r="NVL221" s="348"/>
      <c r="NVM221" s="348"/>
      <c r="NVN221" s="348"/>
      <c r="NVO221" s="348"/>
      <c r="NVP221" s="348"/>
      <c r="NVQ221" s="348"/>
      <c r="NVR221" s="348"/>
      <c r="NVS221" s="348"/>
      <c r="NVT221" s="348"/>
      <c r="NVU221" s="348"/>
      <c r="NVV221" s="348"/>
      <c r="NVW221" s="348"/>
      <c r="NVX221" s="348"/>
      <c r="NVY221" s="348"/>
      <c r="NVZ221" s="348"/>
      <c r="NWA221" s="348"/>
      <c r="NWB221" s="348"/>
      <c r="NWC221" s="348"/>
      <c r="NWD221" s="348"/>
      <c r="NWE221" s="348"/>
      <c r="NWF221" s="348"/>
      <c r="NWG221" s="348"/>
      <c r="NWH221" s="348"/>
      <c r="NWI221" s="348"/>
      <c r="NWJ221" s="348"/>
      <c r="NWK221" s="348"/>
      <c r="NWL221" s="348"/>
      <c r="NWM221" s="348"/>
      <c r="NWN221" s="348"/>
      <c r="NWO221" s="348"/>
      <c r="NWP221" s="348"/>
      <c r="NWQ221" s="348"/>
      <c r="NWR221" s="348"/>
      <c r="NWS221" s="348"/>
      <c r="NWT221" s="348"/>
      <c r="NWU221" s="348"/>
      <c r="NWV221" s="348"/>
      <c r="NWW221" s="348"/>
      <c r="NWX221" s="348"/>
      <c r="NWY221" s="348"/>
      <c r="NWZ221" s="348"/>
      <c r="NXA221" s="348"/>
      <c r="NXB221" s="348"/>
      <c r="NXC221" s="348"/>
      <c r="NXD221" s="348"/>
      <c r="NXE221" s="348"/>
      <c r="NXF221" s="348"/>
      <c r="NXG221" s="348"/>
      <c r="NXH221" s="348"/>
      <c r="NXI221" s="348"/>
      <c r="NXJ221" s="348"/>
      <c r="NXK221" s="348"/>
      <c r="NXL221" s="348"/>
      <c r="NXM221" s="348"/>
      <c r="NXN221" s="348"/>
      <c r="NXO221" s="348"/>
      <c r="NXP221" s="348"/>
      <c r="NXQ221" s="348"/>
      <c r="NXR221" s="348"/>
      <c r="NXS221" s="348"/>
      <c r="NXT221" s="348"/>
      <c r="NXU221" s="348"/>
      <c r="NXV221" s="348"/>
      <c r="NXW221" s="348"/>
      <c r="NXX221" s="348"/>
      <c r="NXY221" s="348"/>
      <c r="NXZ221" s="348"/>
      <c r="NYA221" s="348"/>
      <c r="NYB221" s="348"/>
      <c r="NYC221" s="348"/>
      <c r="NYD221" s="348"/>
      <c r="NYE221" s="348"/>
      <c r="NYF221" s="348"/>
      <c r="NYG221" s="348"/>
      <c r="NYH221" s="348"/>
      <c r="NYI221" s="348"/>
      <c r="NYJ221" s="348"/>
      <c r="NYK221" s="348"/>
      <c r="NYL221" s="348"/>
      <c r="NYM221" s="348"/>
      <c r="NYN221" s="348"/>
      <c r="NYO221" s="348"/>
      <c r="NYP221" s="348"/>
      <c r="NYQ221" s="348"/>
      <c r="NYR221" s="348"/>
      <c r="NYS221" s="348"/>
      <c r="NYT221" s="348"/>
      <c r="NYU221" s="348"/>
      <c r="NYV221" s="348"/>
      <c r="NYW221" s="348"/>
      <c r="NYX221" s="348"/>
      <c r="NYY221" s="348"/>
      <c r="NYZ221" s="348"/>
      <c r="NZA221" s="348"/>
      <c r="NZB221" s="348"/>
      <c r="NZC221" s="348"/>
      <c r="NZD221" s="348"/>
      <c r="NZE221" s="348"/>
      <c r="NZF221" s="348"/>
      <c r="NZG221" s="348"/>
      <c r="NZH221" s="348"/>
      <c r="NZI221" s="348"/>
      <c r="NZJ221" s="348"/>
      <c r="NZK221" s="348"/>
      <c r="NZL221" s="348"/>
      <c r="NZM221" s="348"/>
      <c r="NZN221" s="348"/>
      <c r="NZO221" s="348"/>
      <c r="NZP221" s="348"/>
      <c r="NZQ221" s="348"/>
      <c r="NZR221" s="348"/>
      <c r="NZS221" s="348"/>
      <c r="NZT221" s="348"/>
      <c r="NZU221" s="348"/>
      <c r="NZV221" s="348"/>
      <c r="NZW221" s="348"/>
      <c r="NZX221" s="348"/>
      <c r="NZY221" s="348"/>
      <c r="NZZ221" s="348"/>
      <c r="OAA221" s="348"/>
      <c r="OAB221" s="348"/>
      <c r="OAC221" s="348"/>
      <c r="OAD221" s="348"/>
      <c r="OAE221" s="348"/>
      <c r="OAF221" s="348"/>
      <c r="OAG221" s="348"/>
      <c r="OAH221" s="348"/>
      <c r="OAI221" s="348"/>
      <c r="OAJ221" s="348"/>
      <c r="OAK221" s="348"/>
      <c r="OAL221" s="348"/>
      <c r="OAM221" s="348"/>
      <c r="OAN221" s="348"/>
      <c r="OAO221" s="348"/>
      <c r="OAP221" s="348"/>
      <c r="OAQ221" s="348"/>
      <c r="OAR221" s="348"/>
      <c r="OAS221" s="348"/>
      <c r="OAT221" s="348"/>
      <c r="OAU221" s="348"/>
      <c r="OAV221" s="348"/>
      <c r="OAW221" s="348"/>
      <c r="OAX221" s="348"/>
      <c r="OAY221" s="348"/>
      <c r="OAZ221" s="348"/>
      <c r="OBA221" s="348"/>
      <c r="OBB221" s="348"/>
      <c r="OBC221" s="348"/>
      <c r="OBD221" s="348"/>
      <c r="OBE221" s="348"/>
      <c r="OBF221" s="348"/>
      <c r="OBG221" s="348"/>
      <c r="OBH221" s="348"/>
      <c r="OBI221" s="348"/>
      <c r="OBJ221" s="348"/>
      <c r="OBK221" s="348"/>
      <c r="OBL221" s="348"/>
      <c r="OBM221" s="348"/>
      <c r="OBN221" s="348"/>
      <c r="OBO221" s="348"/>
      <c r="OBP221" s="348"/>
      <c r="OBQ221" s="348"/>
      <c r="OBR221" s="348"/>
      <c r="OBS221" s="348"/>
      <c r="OBT221" s="348"/>
      <c r="OBU221" s="348"/>
      <c r="OBV221" s="348"/>
      <c r="OBW221" s="348"/>
      <c r="OBX221" s="348"/>
      <c r="OBY221" s="348"/>
      <c r="OBZ221" s="348"/>
      <c r="OCA221" s="348"/>
      <c r="OCB221" s="348"/>
      <c r="OCC221" s="348"/>
      <c r="OCD221" s="348"/>
      <c r="OCE221" s="348"/>
      <c r="OCF221" s="348"/>
      <c r="OCG221" s="348"/>
      <c r="OCH221" s="348"/>
      <c r="OCI221" s="348"/>
      <c r="OCJ221" s="348"/>
      <c r="OCK221" s="348"/>
      <c r="OCL221" s="348"/>
      <c r="OCM221" s="348"/>
      <c r="OCN221" s="348"/>
      <c r="OCO221" s="348"/>
      <c r="OCP221" s="348"/>
      <c r="OCQ221" s="348"/>
      <c r="OCR221" s="348"/>
      <c r="OCS221" s="348"/>
      <c r="OCT221" s="348"/>
      <c r="OCU221" s="348"/>
      <c r="OCV221" s="348"/>
      <c r="OCW221" s="348"/>
      <c r="OCX221" s="348"/>
      <c r="OCY221" s="348"/>
      <c r="OCZ221" s="348"/>
      <c r="ODA221" s="348"/>
      <c r="ODB221" s="348"/>
      <c r="ODC221" s="348"/>
      <c r="ODD221" s="348"/>
      <c r="ODE221" s="348"/>
      <c r="ODF221" s="348"/>
      <c r="ODG221" s="348"/>
      <c r="ODH221" s="348"/>
      <c r="ODI221" s="348"/>
      <c r="ODJ221" s="348"/>
      <c r="ODK221" s="348"/>
      <c r="ODL221" s="348"/>
      <c r="ODM221" s="348"/>
      <c r="ODN221" s="348"/>
      <c r="ODO221" s="348"/>
      <c r="ODP221" s="348"/>
      <c r="ODQ221" s="348"/>
      <c r="ODR221" s="348"/>
      <c r="ODS221" s="348"/>
      <c r="ODT221" s="348"/>
      <c r="ODU221" s="348"/>
      <c r="ODV221" s="348"/>
      <c r="ODW221" s="348"/>
      <c r="ODX221" s="348"/>
      <c r="ODY221" s="348"/>
      <c r="ODZ221" s="348"/>
      <c r="OEA221" s="348"/>
      <c r="OEB221" s="348"/>
      <c r="OEC221" s="348"/>
      <c r="OED221" s="348"/>
      <c r="OEE221" s="348"/>
      <c r="OEF221" s="348"/>
      <c r="OEG221" s="348"/>
      <c r="OEH221" s="348"/>
      <c r="OEI221" s="348"/>
      <c r="OEJ221" s="348"/>
      <c r="OEK221" s="348"/>
      <c r="OEL221" s="348"/>
      <c r="OEM221" s="348"/>
      <c r="OEN221" s="348"/>
      <c r="OEO221" s="348"/>
      <c r="OEP221" s="348"/>
      <c r="OEQ221" s="348"/>
      <c r="OER221" s="348"/>
      <c r="OES221" s="348"/>
      <c r="OET221" s="348"/>
      <c r="OEU221" s="348"/>
      <c r="OEV221" s="348"/>
      <c r="OEW221" s="348"/>
      <c r="OEX221" s="348"/>
      <c r="OEY221" s="348"/>
      <c r="OEZ221" s="348"/>
      <c r="OFA221" s="348"/>
      <c r="OFB221" s="348"/>
      <c r="OFC221" s="348"/>
      <c r="OFD221" s="348"/>
      <c r="OFE221" s="348"/>
      <c r="OFF221" s="348"/>
      <c r="OFG221" s="348"/>
      <c r="OFH221" s="348"/>
      <c r="OFI221" s="348"/>
      <c r="OFJ221" s="348"/>
      <c r="OFK221" s="348"/>
      <c r="OFL221" s="348"/>
      <c r="OFM221" s="348"/>
      <c r="OFN221" s="348"/>
      <c r="OFO221" s="348"/>
      <c r="OFP221" s="348"/>
      <c r="OFQ221" s="348"/>
      <c r="OFR221" s="348"/>
      <c r="OFS221" s="348"/>
      <c r="OFT221" s="348"/>
      <c r="OFU221" s="348"/>
      <c r="OFV221" s="348"/>
      <c r="OFW221" s="348"/>
      <c r="OFX221" s="348"/>
      <c r="OFY221" s="348"/>
      <c r="OFZ221" s="348"/>
      <c r="OGA221" s="348"/>
      <c r="OGB221" s="348"/>
      <c r="OGC221" s="348"/>
      <c r="OGD221" s="348"/>
      <c r="OGE221" s="348"/>
      <c r="OGF221" s="348"/>
      <c r="OGG221" s="348"/>
      <c r="OGH221" s="348"/>
      <c r="OGI221" s="348"/>
      <c r="OGJ221" s="348"/>
      <c r="OGK221" s="348"/>
      <c r="OGL221" s="348"/>
      <c r="OGM221" s="348"/>
      <c r="OGN221" s="348"/>
      <c r="OGO221" s="348"/>
      <c r="OGP221" s="348"/>
      <c r="OGQ221" s="348"/>
      <c r="OGR221" s="348"/>
      <c r="OGS221" s="348"/>
      <c r="OGT221" s="348"/>
      <c r="OGU221" s="348"/>
      <c r="OGV221" s="348"/>
      <c r="OGW221" s="348"/>
      <c r="OGX221" s="348"/>
      <c r="OGY221" s="348"/>
      <c r="OGZ221" s="348"/>
      <c r="OHA221" s="348"/>
      <c r="OHB221" s="348"/>
      <c r="OHC221" s="348"/>
      <c r="OHD221" s="348"/>
      <c r="OHE221" s="348"/>
      <c r="OHF221" s="348"/>
      <c r="OHG221" s="348"/>
      <c r="OHH221" s="348"/>
      <c r="OHI221" s="348"/>
      <c r="OHJ221" s="348"/>
      <c r="OHK221" s="348"/>
      <c r="OHL221" s="348"/>
      <c r="OHM221" s="348"/>
      <c r="OHN221" s="348"/>
      <c r="OHO221" s="348"/>
      <c r="OHP221" s="348"/>
      <c r="OHQ221" s="348"/>
      <c r="OHR221" s="348"/>
      <c r="OHS221" s="348"/>
      <c r="OHT221" s="348"/>
      <c r="OHU221" s="348"/>
      <c r="OHV221" s="348"/>
      <c r="OHW221" s="348"/>
      <c r="OHX221" s="348"/>
      <c r="OHY221" s="348"/>
      <c r="OHZ221" s="348"/>
      <c r="OIA221" s="348"/>
      <c r="OIB221" s="348"/>
      <c r="OIC221" s="348"/>
      <c r="OID221" s="348"/>
      <c r="OIE221" s="348"/>
      <c r="OIF221" s="348"/>
      <c r="OIG221" s="348"/>
      <c r="OIH221" s="348"/>
      <c r="OII221" s="348"/>
      <c r="OIJ221" s="348"/>
      <c r="OIK221" s="348"/>
      <c r="OIL221" s="348"/>
      <c r="OIM221" s="348"/>
      <c r="OIN221" s="348"/>
      <c r="OIO221" s="348"/>
      <c r="OIP221" s="348"/>
      <c r="OIQ221" s="348"/>
      <c r="OIR221" s="348"/>
      <c r="OIS221" s="348"/>
      <c r="OIT221" s="348"/>
      <c r="OIU221" s="348"/>
      <c r="OIV221" s="348"/>
      <c r="OIW221" s="348"/>
      <c r="OIX221" s="348"/>
      <c r="OIY221" s="348"/>
      <c r="OIZ221" s="348"/>
      <c r="OJA221" s="348"/>
      <c r="OJB221" s="348"/>
      <c r="OJC221" s="348"/>
      <c r="OJD221" s="348"/>
      <c r="OJE221" s="348"/>
      <c r="OJF221" s="348"/>
      <c r="OJG221" s="348"/>
      <c r="OJH221" s="348"/>
      <c r="OJI221" s="348"/>
      <c r="OJJ221" s="348"/>
      <c r="OJK221" s="348"/>
      <c r="OJL221" s="348"/>
      <c r="OJM221" s="348"/>
      <c r="OJN221" s="348"/>
      <c r="OJO221" s="348"/>
      <c r="OJP221" s="348"/>
      <c r="OJQ221" s="348"/>
      <c r="OJR221" s="348"/>
      <c r="OJS221" s="348"/>
      <c r="OJT221" s="348"/>
      <c r="OJU221" s="348"/>
      <c r="OJV221" s="348"/>
      <c r="OJW221" s="348"/>
      <c r="OJX221" s="348"/>
      <c r="OJY221" s="348"/>
      <c r="OJZ221" s="348"/>
      <c r="OKA221" s="348"/>
      <c r="OKB221" s="348"/>
      <c r="OKC221" s="348"/>
      <c r="OKD221" s="348"/>
      <c r="OKE221" s="348"/>
      <c r="OKF221" s="348"/>
      <c r="OKG221" s="348"/>
      <c r="OKH221" s="348"/>
      <c r="OKI221" s="348"/>
      <c r="OKJ221" s="348"/>
      <c r="OKK221" s="348"/>
      <c r="OKL221" s="348"/>
      <c r="OKM221" s="348"/>
      <c r="OKN221" s="348"/>
      <c r="OKO221" s="348"/>
      <c r="OKP221" s="348"/>
      <c r="OKQ221" s="348"/>
      <c r="OKR221" s="348"/>
      <c r="OKS221" s="348"/>
      <c r="OKT221" s="348"/>
      <c r="OKU221" s="348"/>
      <c r="OKV221" s="348"/>
      <c r="OKW221" s="348"/>
      <c r="OKX221" s="348"/>
      <c r="OKY221" s="348"/>
      <c r="OKZ221" s="348"/>
      <c r="OLA221" s="348"/>
      <c r="OLB221" s="348"/>
      <c r="OLC221" s="348"/>
      <c r="OLD221" s="348"/>
      <c r="OLE221" s="348"/>
      <c r="OLF221" s="348"/>
      <c r="OLG221" s="348"/>
      <c r="OLH221" s="348"/>
      <c r="OLI221" s="348"/>
      <c r="OLJ221" s="348"/>
      <c r="OLK221" s="348"/>
      <c r="OLL221" s="348"/>
      <c r="OLM221" s="348"/>
      <c r="OLN221" s="348"/>
      <c r="OLO221" s="348"/>
      <c r="OLP221" s="348"/>
      <c r="OLQ221" s="348"/>
      <c r="OLR221" s="348"/>
      <c r="OLS221" s="348"/>
      <c r="OLT221" s="348"/>
      <c r="OLU221" s="348"/>
      <c r="OLV221" s="348"/>
      <c r="OLW221" s="348"/>
      <c r="OLX221" s="348"/>
      <c r="OLY221" s="348"/>
      <c r="OLZ221" s="348"/>
      <c r="OMA221" s="348"/>
      <c r="OMB221" s="348"/>
      <c r="OMC221" s="348"/>
      <c r="OMD221" s="348"/>
      <c r="OME221" s="348"/>
      <c r="OMF221" s="348"/>
      <c r="OMG221" s="348"/>
      <c r="OMH221" s="348"/>
      <c r="OMI221" s="348"/>
      <c r="OMJ221" s="348"/>
      <c r="OMK221" s="348"/>
      <c r="OML221" s="348"/>
      <c r="OMM221" s="348"/>
      <c r="OMN221" s="348"/>
      <c r="OMO221" s="348"/>
      <c r="OMP221" s="348"/>
      <c r="OMQ221" s="348"/>
      <c r="OMR221" s="348"/>
      <c r="OMS221" s="348"/>
      <c r="OMT221" s="348"/>
      <c r="OMU221" s="348"/>
      <c r="OMV221" s="348"/>
      <c r="OMW221" s="348"/>
      <c r="OMX221" s="348"/>
      <c r="OMY221" s="348"/>
      <c r="OMZ221" s="348"/>
      <c r="ONA221" s="348"/>
      <c r="ONB221" s="348"/>
      <c r="ONC221" s="348"/>
      <c r="OND221" s="348"/>
      <c r="ONE221" s="348"/>
      <c r="ONF221" s="348"/>
      <c r="ONG221" s="348"/>
      <c r="ONH221" s="348"/>
      <c r="ONI221" s="348"/>
      <c r="ONJ221" s="348"/>
      <c r="ONK221" s="348"/>
      <c r="ONL221" s="348"/>
      <c r="ONM221" s="348"/>
      <c r="ONN221" s="348"/>
      <c r="ONO221" s="348"/>
      <c r="ONP221" s="348"/>
      <c r="ONQ221" s="348"/>
      <c r="ONR221" s="348"/>
      <c r="ONS221" s="348"/>
      <c r="ONT221" s="348"/>
      <c r="ONU221" s="348"/>
      <c r="ONV221" s="348"/>
      <c r="ONW221" s="348"/>
      <c r="ONX221" s="348"/>
      <c r="ONY221" s="348"/>
      <c r="ONZ221" s="348"/>
      <c r="OOA221" s="348"/>
      <c r="OOB221" s="348"/>
      <c r="OOC221" s="348"/>
      <c r="OOD221" s="348"/>
      <c r="OOE221" s="348"/>
      <c r="OOF221" s="348"/>
      <c r="OOG221" s="348"/>
      <c r="OOH221" s="348"/>
      <c r="OOI221" s="348"/>
      <c r="OOJ221" s="348"/>
      <c r="OOK221" s="348"/>
      <c r="OOL221" s="348"/>
      <c r="OOM221" s="348"/>
      <c r="OON221" s="348"/>
      <c r="OOO221" s="348"/>
      <c r="OOP221" s="348"/>
      <c r="OOQ221" s="348"/>
      <c r="OOR221" s="348"/>
      <c r="OOS221" s="348"/>
      <c r="OOT221" s="348"/>
      <c r="OOU221" s="348"/>
      <c r="OOV221" s="348"/>
      <c r="OOW221" s="348"/>
      <c r="OOX221" s="348"/>
      <c r="OOY221" s="348"/>
      <c r="OOZ221" s="348"/>
      <c r="OPA221" s="348"/>
      <c r="OPB221" s="348"/>
      <c r="OPC221" s="348"/>
      <c r="OPD221" s="348"/>
      <c r="OPE221" s="348"/>
      <c r="OPF221" s="348"/>
      <c r="OPG221" s="348"/>
      <c r="OPH221" s="348"/>
      <c r="OPI221" s="348"/>
      <c r="OPJ221" s="348"/>
      <c r="OPK221" s="348"/>
      <c r="OPL221" s="348"/>
      <c r="OPM221" s="348"/>
      <c r="OPN221" s="348"/>
      <c r="OPO221" s="348"/>
      <c r="OPP221" s="348"/>
      <c r="OPQ221" s="348"/>
      <c r="OPR221" s="348"/>
      <c r="OPS221" s="348"/>
      <c r="OPT221" s="348"/>
      <c r="OPU221" s="348"/>
      <c r="OPV221" s="348"/>
      <c r="OPW221" s="348"/>
      <c r="OPX221" s="348"/>
      <c r="OPY221" s="348"/>
      <c r="OPZ221" s="348"/>
      <c r="OQA221" s="348"/>
      <c r="OQB221" s="348"/>
      <c r="OQC221" s="348"/>
      <c r="OQD221" s="348"/>
      <c r="OQE221" s="348"/>
      <c r="OQF221" s="348"/>
      <c r="OQG221" s="348"/>
      <c r="OQH221" s="348"/>
      <c r="OQI221" s="348"/>
      <c r="OQJ221" s="348"/>
      <c r="OQK221" s="348"/>
      <c r="OQL221" s="348"/>
      <c r="OQM221" s="348"/>
      <c r="OQN221" s="348"/>
      <c r="OQO221" s="348"/>
      <c r="OQP221" s="348"/>
      <c r="OQQ221" s="348"/>
      <c r="OQR221" s="348"/>
      <c r="OQS221" s="348"/>
      <c r="OQT221" s="348"/>
      <c r="OQU221" s="348"/>
      <c r="OQV221" s="348"/>
      <c r="OQW221" s="348"/>
      <c r="OQX221" s="348"/>
      <c r="OQY221" s="348"/>
      <c r="OQZ221" s="348"/>
      <c r="ORA221" s="348"/>
      <c r="ORB221" s="348"/>
      <c r="ORC221" s="348"/>
      <c r="ORD221" s="348"/>
      <c r="ORE221" s="348"/>
      <c r="ORF221" s="348"/>
      <c r="ORG221" s="348"/>
      <c r="ORH221" s="348"/>
      <c r="ORI221" s="348"/>
      <c r="ORJ221" s="348"/>
      <c r="ORK221" s="348"/>
      <c r="ORL221" s="348"/>
      <c r="ORM221" s="348"/>
      <c r="ORN221" s="348"/>
      <c r="ORO221" s="348"/>
      <c r="ORP221" s="348"/>
      <c r="ORQ221" s="348"/>
      <c r="ORR221" s="348"/>
      <c r="ORS221" s="348"/>
      <c r="ORT221" s="348"/>
      <c r="ORU221" s="348"/>
      <c r="ORV221" s="348"/>
      <c r="ORW221" s="348"/>
      <c r="ORX221" s="348"/>
      <c r="ORY221" s="348"/>
      <c r="ORZ221" s="348"/>
      <c r="OSA221" s="348"/>
      <c r="OSB221" s="348"/>
      <c r="OSC221" s="348"/>
      <c r="OSD221" s="348"/>
      <c r="OSE221" s="348"/>
      <c r="OSF221" s="348"/>
      <c r="OSG221" s="348"/>
      <c r="OSH221" s="348"/>
      <c r="OSI221" s="348"/>
      <c r="OSJ221" s="348"/>
      <c r="OSK221" s="348"/>
      <c r="OSL221" s="348"/>
      <c r="OSM221" s="348"/>
      <c r="OSN221" s="348"/>
      <c r="OSO221" s="348"/>
      <c r="OSP221" s="348"/>
      <c r="OSQ221" s="348"/>
      <c r="OSR221" s="348"/>
      <c r="OSS221" s="348"/>
      <c r="OST221" s="348"/>
      <c r="OSU221" s="348"/>
      <c r="OSV221" s="348"/>
      <c r="OSW221" s="348"/>
      <c r="OSX221" s="348"/>
      <c r="OSY221" s="348"/>
      <c r="OSZ221" s="348"/>
      <c r="OTA221" s="348"/>
      <c r="OTB221" s="348"/>
      <c r="OTC221" s="348"/>
      <c r="OTD221" s="348"/>
      <c r="OTE221" s="348"/>
      <c r="OTF221" s="348"/>
      <c r="OTG221" s="348"/>
      <c r="OTH221" s="348"/>
      <c r="OTI221" s="348"/>
      <c r="OTJ221" s="348"/>
      <c r="OTK221" s="348"/>
      <c r="OTL221" s="348"/>
      <c r="OTM221" s="348"/>
      <c r="OTN221" s="348"/>
      <c r="OTO221" s="348"/>
      <c r="OTP221" s="348"/>
      <c r="OTQ221" s="348"/>
      <c r="OTR221" s="348"/>
      <c r="OTS221" s="348"/>
      <c r="OTT221" s="348"/>
      <c r="OTU221" s="348"/>
      <c r="OTV221" s="348"/>
      <c r="OTW221" s="348"/>
      <c r="OTX221" s="348"/>
      <c r="OTY221" s="348"/>
      <c r="OTZ221" s="348"/>
      <c r="OUA221" s="348"/>
      <c r="OUB221" s="348"/>
      <c r="OUC221" s="348"/>
      <c r="OUD221" s="348"/>
      <c r="OUE221" s="348"/>
      <c r="OUF221" s="348"/>
      <c r="OUG221" s="348"/>
      <c r="OUH221" s="348"/>
      <c r="OUI221" s="348"/>
      <c r="OUJ221" s="348"/>
      <c r="OUK221" s="348"/>
      <c r="OUL221" s="348"/>
      <c r="OUM221" s="348"/>
      <c r="OUN221" s="348"/>
      <c r="OUO221" s="348"/>
      <c r="OUP221" s="348"/>
      <c r="OUQ221" s="348"/>
      <c r="OUR221" s="348"/>
      <c r="OUS221" s="348"/>
      <c r="OUT221" s="348"/>
      <c r="OUU221" s="348"/>
      <c r="OUV221" s="348"/>
      <c r="OUW221" s="348"/>
      <c r="OUX221" s="348"/>
      <c r="OUY221" s="348"/>
      <c r="OUZ221" s="348"/>
      <c r="OVA221" s="348"/>
      <c r="OVB221" s="348"/>
      <c r="OVC221" s="348"/>
      <c r="OVD221" s="348"/>
      <c r="OVE221" s="348"/>
      <c r="OVF221" s="348"/>
      <c r="OVG221" s="348"/>
      <c r="OVH221" s="348"/>
      <c r="OVI221" s="348"/>
      <c r="OVJ221" s="348"/>
      <c r="OVK221" s="348"/>
      <c r="OVL221" s="348"/>
      <c r="OVM221" s="348"/>
      <c r="OVN221" s="348"/>
      <c r="OVO221" s="348"/>
      <c r="OVP221" s="348"/>
      <c r="OVQ221" s="348"/>
      <c r="OVR221" s="348"/>
      <c r="OVS221" s="348"/>
      <c r="OVT221" s="348"/>
      <c r="OVU221" s="348"/>
      <c r="OVV221" s="348"/>
      <c r="OVW221" s="348"/>
      <c r="OVX221" s="348"/>
      <c r="OVY221" s="348"/>
      <c r="OVZ221" s="348"/>
      <c r="OWA221" s="348"/>
      <c r="OWB221" s="348"/>
      <c r="OWC221" s="348"/>
      <c r="OWD221" s="348"/>
      <c r="OWE221" s="348"/>
      <c r="OWF221" s="348"/>
      <c r="OWG221" s="348"/>
      <c r="OWH221" s="348"/>
      <c r="OWI221" s="348"/>
      <c r="OWJ221" s="348"/>
      <c r="OWK221" s="348"/>
      <c r="OWL221" s="348"/>
      <c r="OWM221" s="348"/>
      <c r="OWN221" s="348"/>
      <c r="OWO221" s="348"/>
      <c r="OWP221" s="348"/>
      <c r="OWQ221" s="348"/>
      <c r="OWR221" s="348"/>
      <c r="OWS221" s="348"/>
      <c r="OWT221" s="348"/>
      <c r="OWU221" s="348"/>
      <c r="OWV221" s="348"/>
      <c r="OWW221" s="348"/>
      <c r="OWX221" s="348"/>
      <c r="OWY221" s="348"/>
      <c r="OWZ221" s="348"/>
      <c r="OXA221" s="348"/>
      <c r="OXB221" s="348"/>
      <c r="OXC221" s="348"/>
      <c r="OXD221" s="348"/>
      <c r="OXE221" s="348"/>
      <c r="OXF221" s="348"/>
      <c r="OXG221" s="348"/>
      <c r="OXH221" s="348"/>
      <c r="OXI221" s="348"/>
      <c r="OXJ221" s="348"/>
      <c r="OXK221" s="348"/>
      <c r="OXL221" s="348"/>
      <c r="OXM221" s="348"/>
      <c r="OXN221" s="348"/>
      <c r="OXO221" s="348"/>
      <c r="OXP221" s="348"/>
      <c r="OXQ221" s="348"/>
      <c r="OXR221" s="348"/>
      <c r="OXS221" s="348"/>
      <c r="OXT221" s="348"/>
      <c r="OXU221" s="348"/>
      <c r="OXV221" s="348"/>
      <c r="OXW221" s="348"/>
      <c r="OXX221" s="348"/>
      <c r="OXY221" s="348"/>
      <c r="OXZ221" s="348"/>
      <c r="OYA221" s="348"/>
      <c r="OYB221" s="348"/>
      <c r="OYC221" s="348"/>
      <c r="OYD221" s="348"/>
      <c r="OYE221" s="348"/>
      <c r="OYF221" s="348"/>
      <c r="OYG221" s="348"/>
      <c r="OYH221" s="348"/>
      <c r="OYI221" s="348"/>
      <c r="OYJ221" s="348"/>
      <c r="OYK221" s="348"/>
      <c r="OYL221" s="348"/>
      <c r="OYM221" s="348"/>
      <c r="OYN221" s="348"/>
      <c r="OYO221" s="348"/>
      <c r="OYP221" s="348"/>
      <c r="OYQ221" s="348"/>
      <c r="OYR221" s="348"/>
      <c r="OYS221" s="348"/>
      <c r="OYT221" s="348"/>
      <c r="OYU221" s="348"/>
      <c r="OYV221" s="348"/>
      <c r="OYW221" s="348"/>
      <c r="OYX221" s="348"/>
      <c r="OYY221" s="348"/>
      <c r="OYZ221" s="348"/>
      <c r="OZA221" s="348"/>
      <c r="OZB221" s="348"/>
      <c r="OZC221" s="348"/>
      <c r="OZD221" s="348"/>
      <c r="OZE221" s="348"/>
      <c r="OZF221" s="348"/>
      <c r="OZG221" s="348"/>
      <c r="OZH221" s="348"/>
      <c r="OZI221" s="348"/>
      <c r="OZJ221" s="348"/>
      <c r="OZK221" s="348"/>
      <c r="OZL221" s="348"/>
      <c r="OZM221" s="348"/>
      <c r="OZN221" s="348"/>
      <c r="OZO221" s="348"/>
      <c r="OZP221" s="348"/>
      <c r="OZQ221" s="348"/>
      <c r="OZR221" s="348"/>
      <c r="OZS221" s="348"/>
      <c r="OZT221" s="348"/>
      <c r="OZU221" s="348"/>
      <c r="OZV221" s="348"/>
      <c r="OZW221" s="348"/>
      <c r="OZX221" s="348"/>
      <c r="OZY221" s="348"/>
      <c r="OZZ221" s="348"/>
      <c r="PAA221" s="348"/>
      <c r="PAB221" s="348"/>
      <c r="PAC221" s="348"/>
      <c r="PAD221" s="348"/>
      <c r="PAE221" s="348"/>
      <c r="PAF221" s="348"/>
      <c r="PAG221" s="348"/>
      <c r="PAH221" s="348"/>
      <c r="PAI221" s="348"/>
      <c r="PAJ221" s="348"/>
      <c r="PAK221" s="348"/>
      <c r="PAL221" s="348"/>
      <c r="PAM221" s="348"/>
      <c r="PAN221" s="348"/>
      <c r="PAO221" s="348"/>
      <c r="PAP221" s="348"/>
      <c r="PAQ221" s="348"/>
      <c r="PAR221" s="348"/>
      <c r="PAS221" s="348"/>
      <c r="PAT221" s="348"/>
      <c r="PAU221" s="348"/>
      <c r="PAV221" s="348"/>
      <c r="PAW221" s="348"/>
      <c r="PAX221" s="348"/>
      <c r="PAY221" s="348"/>
      <c r="PAZ221" s="348"/>
      <c r="PBA221" s="348"/>
      <c r="PBB221" s="348"/>
      <c r="PBC221" s="348"/>
      <c r="PBD221" s="348"/>
      <c r="PBE221" s="348"/>
      <c r="PBF221" s="348"/>
      <c r="PBG221" s="348"/>
      <c r="PBH221" s="348"/>
      <c r="PBI221" s="348"/>
      <c r="PBJ221" s="348"/>
      <c r="PBK221" s="348"/>
      <c r="PBL221" s="348"/>
      <c r="PBM221" s="348"/>
      <c r="PBN221" s="348"/>
      <c r="PBO221" s="348"/>
      <c r="PBP221" s="348"/>
      <c r="PBQ221" s="348"/>
      <c r="PBR221" s="348"/>
      <c r="PBS221" s="348"/>
      <c r="PBT221" s="348"/>
      <c r="PBU221" s="348"/>
      <c r="PBV221" s="348"/>
      <c r="PBW221" s="348"/>
      <c r="PBX221" s="348"/>
      <c r="PBY221" s="348"/>
      <c r="PBZ221" s="348"/>
      <c r="PCA221" s="348"/>
      <c r="PCB221" s="348"/>
      <c r="PCC221" s="348"/>
      <c r="PCD221" s="348"/>
      <c r="PCE221" s="348"/>
      <c r="PCF221" s="348"/>
      <c r="PCG221" s="348"/>
      <c r="PCH221" s="348"/>
      <c r="PCI221" s="348"/>
      <c r="PCJ221" s="348"/>
      <c r="PCK221" s="348"/>
      <c r="PCL221" s="348"/>
      <c r="PCM221" s="348"/>
      <c r="PCN221" s="348"/>
      <c r="PCO221" s="348"/>
      <c r="PCP221" s="348"/>
      <c r="PCQ221" s="348"/>
      <c r="PCR221" s="348"/>
      <c r="PCS221" s="348"/>
      <c r="PCT221" s="348"/>
      <c r="PCU221" s="348"/>
      <c r="PCV221" s="348"/>
      <c r="PCW221" s="348"/>
      <c r="PCX221" s="348"/>
      <c r="PCY221" s="348"/>
      <c r="PCZ221" s="348"/>
      <c r="PDA221" s="348"/>
      <c r="PDB221" s="348"/>
      <c r="PDC221" s="348"/>
      <c r="PDD221" s="348"/>
      <c r="PDE221" s="348"/>
      <c r="PDF221" s="348"/>
      <c r="PDG221" s="348"/>
      <c r="PDH221" s="348"/>
      <c r="PDI221" s="348"/>
      <c r="PDJ221" s="348"/>
      <c r="PDK221" s="348"/>
      <c r="PDL221" s="348"/>
      <c r="PDM221" s="348"/>
      <c r="PDN221" s="348"/>
      <c r="PDO221" s="348"/>
      <c r="PDP221" s="348"/>
      <c r="PDQ221" s="348"/>
      <c r="PDR221" s="348"/>
      <c r="PDS221" s="348"/>
      <c r="PDT221" s="348"/>
      <c r="PDU221" s="348"/>
      <c r="PDV221" s="348"/>
      <c r="PDW221" s="348"/>
      <c r="PDX221" s="348"/>
      <c r="PDY221" s="348"/>
      <c r="PDZ221" s="348"/>
      <c r="PEA221" s="348"/>
      <c r="PEB221" s="348"/>
      <c r="PEC221" s="348"/>
      <c r="PED221" s="348"/>
      <c r="PEE221" s="348"/>
      <c r="PEF221" s="348"/>
      <c r="PEG221" s="348"/>
      <c r="PEH221" s="348"/>
      <c r="PEI221" s="348"/>
      <c r="PEJ221" s="348"/>
      <c r="PEK221" s="348"/>
      <c r="PEL221" s="348"/>
      <c r="PEM221" s="348"/>
      <c r="PEN221" s="348"/>
      <c r="PEO221" s="348"/>
      <c r="PEP221" s="348"/>
      <c r="PEQ221" s="348"/>
      <c r="PER221" s="348"/>
      <c r="PES221" s="348"/>
      <c r="PET221" s="348"/>
      <c r="PEU221" s="348"/>
      <c r="PEV221" s="348"/>
      <c r="PEW221" s="348"/>
      <c r="PEX221" s="348"/>
      <c r="PEY221" s="348"/>
      <c r="PEZ221" s="348"/>
      <c r="PFA221" s="348"/>
      <c r="PFB221" s="348"/>
      <c r="PFC221" s="348"/>
      <c r="PFD221" s="348"/>
      <c r="PFE221" s="348"/>
      <c r="PFF221" s="348"/>
      <c r="PFG221" s="348"/>
      <c r="PFH221" s="348"/>
      <c r="PFI221" s="348"/>
      <c r="PFJ221" s="348"/>
      <c r="PFK221" s="348"/>
      <c r="PFL221" s="348"/>
      <c r="PFM221" s="348"/>
      <c r="PFN221" s="348"/>
      <c r="PFO221" s="348"/>
      <c r="PFP221" s="348"/>
      <c r="PFQ221" s="348"/>
      <c r="PFR221" s="348"/>
      <c r="PFS221" s="348"/>
      <c r="PFT221" s="348"/>
      <c r="PFU221" s="348"/>
      <c r="PFV221" s="348"/>
      <c r="PFW221" s="348"/>
      <c r="PFX221" s="348"/>
      <c r="PFY221" s="348"/>
      <c r="PFZ221" s="348"/>
      <c r="PGA221" s="348"/>
      <c r="PGB221" s="348"/>
      <c r="PGC221" s="348"/>
      <c r="PGD221" s="348"/>
      <c r="PGE221" s="348"/>
      <c r="PGF221" s="348"/>
      <c r="PGG221" s="348"/>
      <c r="PGH221" s="348"/>
      <c r="PGI221" s="348"/>
      <c r="PGJ221" s="348"/>
      <c r="PGK221" s="348"/>
      <c r="PGL221" s="348"/>
      <c r="PGM221" s="348"/>
      <c r="PGN221" s="348"/>
      <c r="PGO221" s="348"/>
      <c r="PGP221" s="348"/>
      <c r="PGQ221" s="348"/>
      <c r="PGR221" s="348"/>
      <c r="PGS221" s="348"/>
      <c r="PGT221" s="348"/>
      <c r="PGU221" s="348"/>
      <c r="PGV221" s="348"/>
      <c r="PGW221" s="348"/>
      <c r="PGX221" s="348"/>
      <c r="PGY221" s="348"/>
      <c r="PGZ221" s="348"/>
      <c r="PHA221" s="348"/>
      <c r="PHB221" s="348"/>
      <c r="PHC221" s="348"/>
      <c r="PHD221" s="348"/>
      <c r="PHE221" s="348"/>
      <c r="PHF221" s="348"/>
      <c r="PHG221" s="348"/>
      <c r="PHH221" s="348"/>
      <c r="PHI221" s="348"/>
      <c r="PHJ221" s="348"/>
      <c r="PHK221" s="348"/>
      <c r="PHL221" s="348"/>
      <c r="PHM221" s="348"/>
      <c r="PHN221" s="348"/>
      <c r="PHO221" s="348"/>
      <c r="PHP221" s="348"/>
      <c r="PHQ221" s="348"/>
      <c r="PHR221" s="348"/>
      <c r="PHS221" s="348"/>
      <c r="PHT221" s="348"/>
      <c r="PHU221" s="348"/>
      <c r="PHV221" s="348"/>
      <c r="PHW221" s="348"/>
      <c r="PHX221" s="348"/>
      <c r="PHY221" s="348"/>
      <c r="PHZ221" s="348"/>
      <c r="PIA221" s="348"/>
      <c r="PIB221" s="348"/>
      <c r="PIC221" s="348"/>
      <c r="PID221" s="348"/>
      <c r="PIE221" s="348"/>
      <c r="PIF221" s="348"/>
      <c r="PIG221" s="348"/>
      <c r="PIH221" s="348"/>
      <c r="PII221" s="348"/>
      <c r="PIJ221" s="348"/>
      <c r="PIK221" s="348"/>
      <c r="PIL221" s="348"/>
      <c r="PIM221" s="348"/>
      <c r="PIN221" s="348"/>
      <c r="PIO221" s="348"/>
      <c r="PIP221" s="348"/>
      <c r="PIQ221" s="348"/>
      <c r="PIR221" s="348"/>
      <c r="PIS221" s="348"/>
      <c r="PIT221" s="348"/>
      <c r="PIU221" s="348"/>
      <c r="PIV221" s="348"/>
      <c r="PIW221" s="348"/>
      <c r="PIX221" s="348"/>
      <c r="PIY221" s="348"/>
      <c r="PIZ221" s="348"/>
      <c r="PJA221" s="348"/>
      <c r="PJB221" s="348"/>
      <c r="PJC221" s="348"/>
      <c r="PJD221" s="348"/>
      <c r="PJE221" s="348"/>
      <c r="PJF221" s="348"/>
      <c r="PJG221" s="348"/>
      <c r="PJH221" s="348"/>
      <c r="PJI221" s="348"/>
      <c r="PJJ221" s="348"/>
      <c r="PJK221" s="348"/>
      <c r="PJL221" s="348"/>
      <c r="PJM221" s="348"/>
      <c r="PJN221" s="348"/>
      <c r="PJO221" s="348"/>
      <c r="PJP221" s="348"/>
      <c r="PJQ221" s="348"/>
      <c r="PJR221" s="348"/>
      <c r="PJS221" s="348"/>
      <c r="PJT221" s="348"/>
      <c r="PJU221" s="348"/>
      <c r="PJV221" s="348"/>
      <c r="PJW221" s="348"/>
      <c r="PJX221" s="348"/>
      <c r="PJY221" s="348"/>
      <c r="PJZ221" s="348"/>
      <c r="PKA221" s="348"/>
      <c r="PKB221" s="348"/>
      <c r="PKC221" s="348"/>
      <c r="PKD221" s="348"/>
      <c r="PKE221" s="348"/>
      <c r="PKF221" s="348"/>
      <c r="PKG221" s="348"/>
      <c r="PKH221" s="348"/>
      <c r="PKI221" s="348"/>
      <c r="PKJ221" s="348"/>
      <c r="PKK221" s="348"/>
      <c r="PKL221" s="348"/>
      <c r="PKM221" s="348"/>
      <c r="PKN221" s="348"/>
      <c r="PKO221" s="348"/>
      <c r="PKP221" s="348"/>
      <c r="PKQ221" s="348"/>
      <c r="PKR221" s="348"/>
      <c r="PKS221" s="348"/>
      <c r="PKT221" s="348"/>
      <c r="PKU221" s="348"/>
      <c r="PKV221" s="348"/>
      <c r="PKW221" s="348"/>
      <c r="PKX221" s="348"/>
      <c r="PKY221" s="348"/>
      <c r="PKZ221" s="348"/>
      <c r="PLA221" s="348"/>
      <c r="PLB221" s="348"/>
      <c r="PLC221" s="348"/>
      <c r="PLD221" s="348"/>
      <c r="PLE221" s="348"/>
      <c r="PLF221" s="348"/>
      <c r="PLG221" s="348"/>
      <c r="PLH221" s="348"/>
      <c r="PLI221" s="348"/>
      <c r="PLJ221" s="348"/>
      <c r="PLK221" s="348"/>
      <c r="PLL221" s="348"/>
      <c r="PLM221" s="348"/>
      <c r="PLN221" s="348"/>
      <c r="PLO221" s="348"/>
      <c r="PLP221" s="348"/>
      <c r="PLQ221" s="348"/>
      <c r="PLR221" s="348"/>
      <c r="PLS221" s="348"/>
      <c r="PLT221" s="348"/>
      <c r="PLU221" s="348"/>
      <c r="PLV221" s="348"/>
      <c r="PLW221" s="348"/>
      <c r="PLX221" s="348"/>
      <c r="PLY221" s="348"/>
      <c r="PLZ221" s="348"/>
      <c r="PMA221" s="348"/>
      <c r="PMB221" s="348"/>
      <c r="PMC221" s="348"/>
      <c r="PMD221" s="348"/>
      <c r="PME221" s="348"/>
      <c r="PMF221" s="348"/>
      <c r="PMG221" s="348"/>
      <c r="PMH221" s="348"/>
      <c r="PMI221" s="348"/>
      <c r="PMJ221" s="348"/>
      <c r="PMK221" s="348"/>
      <c r="PML221" s="348"/>
      <c r="PMM221" s="348"/>
      <c r="PMN221" s="348"/>
      <c r="PMO221" s="348"/>
      <c r="PMP221" s="348"/>
      <c r="PMQ221" s="348"/>
      <c r="PMR221" s="348"/>
      <c r="PMS221" s="348"/>
      <c r="PMT221" s="348"/>
      <c r="PMU221" s="348"/>
      <c r="PMV221" s="348"/>
      <c r="PMW221" s="348"/>
      <c r="PMX221" s="348"/>
      <c r="PMY221" s="348"/>
      <c r="PMZ221" s="348"/>
      <c r="PNA221" s="348"/>
      <c r="PNB221" s="348"/>
      <c r="PNC221" s="348"/>
      <c r="PND221" s="348"/>
      <c r="PNE221" s="348"/>
      <c r="PNF221" s="348"/>
      <c r="PNG221" s="348"/>
      <c r="PNH221" s="348"/>
      <c r="PNI221" s="348"/>
      <c r="PNJ221" s="348"/>
      <c r="PNK221" s="348"/>
      <c r="PNL221" s="348"/>
      <c r="PNM221" s="348"/>
      <c r="PNN221" s="348"/>
      <c r="PNO221" s="348"/>
      <c r="PNP221" s="348"/>
      <c r="PNQ221" s="348"/>
      <c r="PNR221" s="348"/>
      <c r="PNS221" s="348"/>
      <c r="PNT221" s="348"/>
      <c r="PNU221" s="348"/>
      <c r="PNV221" s="348"/>
      <c r="PNW221" s="348"/>
      <c r="PNX221" s="348"/>
      <c r="PNY221" s="348"/>
      <c r="PNZ221" s="348"/>
      <c r="POA221" s="348"/>
      <c r="POB221" s="348"/>
      <c r="POC221" s="348"/>
      <c r="POD221" s="348"/>
      <c r="POE221" s="348"/>
      <c r="POF221" s="348"/>
      <c r="POG221" s="348"/>
      <c r="POH221" s="348"/>
      <c r="POI221" s="348"/>
      <c r="POJ221" s="348"/>
      <c r="POK221" s="348"/>
      <c r="POL221" s="348"/>
      <c r="POM221" s="348"/>
      <c r="PON221" s="348"/>
      <c r="POO221" s="348"/>
      <c r="POP221" s="348"/>
      <c r="POQ221" s="348"/>
      <c r="POR221" s="348"/>
      <c r="POS221" s="348"/>
      <c r="POT221" s="348"/>
      <c r="POU221" s="348"/>
      <c r="POV221" s="348"/>
      <c r="POW221" s="348"/>
      <c r="POX221" s="348"/>
      <c r="POY221" s="348"/>
      <c r="POZ221" s="348"/>
      <c r="PPA221" s="348"/>
      <c r="PPB221" s="348"/>
      <c r="PPC221" s="348"/>
      <c r="PPD221" s="348"/>
      <c r="PPE221" s="348"/>
      <c r="PPF221" s="348"/>
      <c r="PPG221" s="348"/>
      <c r="PPH221" s="348"/>
      <c r="PPI221" s="348"/>
      <c r="PPJ221" s="348"/>
      <c r="PPK221" s="348"/>
      <c r="PPL221" s="348"/>
      <c r="PPM221" s="348"/>
      <c r="PPN221" s="348"/>
      <c r="PPO221" s="348"/>
      <c r="PPP221" s="348"/>
      <c r="PPQ221" s="348"/>
      <c r="PPR221" s="348"/>
      <c r="PPS221" s="348"/>
      <c r="PPT221" s="348"/>
      <c r="PPU221" s="348"/>
      <c r="PPV221" s="348"/>
      <c r="PPW221" s="348"/>
      <c r="PPX221" s="348"/>
      <c r="PPY221" s="348"/>
      <c r="PPZ221" s="348"/>
      <c r="PQA221" s="348"/>
      <c r="PQB221" s="348"/>
      <c r="PQC221" s="348"/>
      <c r="PQD221" s="348"/>
      <c r="PQE221" s="348"/>
      <c r="PQF221" s="348"/>
      <c r="PQG221" s="348"/>
      <c r="PQH221" s="348"/>
      <c r="PQI221" s="348"/>
      <c r="PQJ221" s="348"/>
      <c r="PQK221" s="348"/>
      <c r="PQL221" s="348"/>
      <c r="PQM221" s="348"/>
      <c r="PQN221" s="348"/>
      <c r="PQO221" s="348"/>
      <c r="PQP221" s="348"/>
      <c r="PQQ221" s="348"/>
      <c r="PQR221" s="348"/>
      <c r="PQS221" s="348"/>
      <c r="PQT221" s="348"/>
      <c r="PQU221" s="348"/>
      <c r="PQV221" s="348"/>
      <c r="PQW221" s="348"/>
      <c r="PQX221" s="348"/>
      <c r="PQY221" s="348"/>
      <c r="PQZ221" s="348"/>
      <c r="PRA221" s="348"/>
      <c r="PRB221" s="348"/>
      <c r="PRC221" s="348"/>
      <c r="PRD221" s="348"/>
      <c r="PRE221" s="348"/>
      <c r="PRF221" s="348"/>
      <c r="PRG221" s="348"/>
      <c r="PRH221" s="348"/>
      <c r="PRI221" s="348"/>
      <c r="PRJ221" s="348"/>
      <c r="PRK221" s="348"/>
      <c r="PRL221" s="348"/>
      <c r="PRM221" s="348"/>
      <c r="PRN221" s="348"/>
      <c r="PRO221" s="348"/>
      <c r="PRP221" s="348"/>
      <c r="PRQ221" s="348"/>
      <c r="PRR221" s="348"/>
      <c r="PRS221" s="348"/>
      <c r="PRT221" s="348"/>
      <c r="PRU221" s="348"/>
      <c r="PRV221" s="348"/>
      <c r="PRW221" s="348"/>
      <c r="PRX221" s="348"/>
      <c r="PRY221" s="348"/>
      <c r="PRZ221" s="348"/>
      <c r="PSA221" s="348"/>
      <c r="PSB221" s="348"/>
      <c r="PSC221" s="348"/>
      <c r="PSD221" s="348"/>
      <c r="PSE221" s="348"/>
      <c r="PSF221" s="348"/>
      <c r="PSG221" s="348"/>
      <c r="PSH221" s="348"/>
      <c r="PSI221" s="348"/>
      <c r="PSJ221" s="348"/>
      <c r="PSK221" s="348"/>
      <c r="PSL221" s="348"/>
      <c r="PSM221" s="348"/>
      <c r="PSN221" s="348"/>
      <c r="PSO221" s="348"/>
      <c r="PSP221" s="348"/>
      <c r="PSQ221" s="348"/>
      <c r="PSR221" s="348"/>
      <c r="PSS221" s="348"/>
      <c r="PST221" s="348"/>
      <c r="PSU221" s="348"/>
      <c r="PSV221" s="348"/>
      <c r="PSW221" s="348"/>
      <c r="PSX221" s="348"/>
      <c r="PSY221" s="348"/>
      <c r="PSZ221" s="348"/>
      <c r="PTA221" s="348"/>
      <c r="PTB221" s="348"/>
      <c r="PTC221" s="348"/>
      <c r="PTD221" s="348"/>
      <c r="PTE221" s="348"/>
      <c r="PTF221" s="348"/>
      <c r="PTG221" s="348"/>
      <c r="PTH221" s="348"/>
      <c r="PTI221" s="348"/>
      <c r="PTJ221" s="348"/>
      <c r="PTK221" s="348"/>
      <c r="PTL221" s="348"/>
      <c r="PTM221" s="348"/>
      <c r="PTN221" s="348"/>
      <c r="PTO221" s="348"/>
      <c r="PTP221" s="348"/>
      <c r="PTQ221" s="348"/>
      <c r="PTR221" s="348"/>
      <c r="PTS221" s="348"/>
      <c r="PTT221" s="348"/>
      <c r="PTU221" s="348"/>
      <c r="PTV221" s="348"/>
      <c r="PTW221" s="348"/>
      <c r="PTX221" s="348"/>
      <c r="PTY221" s="348"/>
      <c r="PTZ221" s="348"/>
      <c r="PUA221" s="348"/>
      <c r="PUB221" s="348"/>
      <c r="PUC221" s="348"/>
      <c r="PUD221" s="348"/>
      <c r="PUE221" s="348"/>
      <c r="PUF221" s="348"/>
      <c r="PUG221" s="348"/>
      <c r="PUH221" s="348"/>
      <c r="PUI221" s="348"/>
      <c r="PUJ221" s="348"/>
      <c r="PUK221" s="348"/>
      <c r="PUL221" s="348"/>
      <c r="PUM221" s="348"/>
      <c r="PUN221" s="348"/>
      <c r="PUO221" s="348"/>
      <c r="PUP221" s="348"/>
      <c r="PUQ221" s="348"/>
      <c r="PUR221" s="348"/>
      <c r="PUS221" s="348"/>
      <c r="PUT221" s="348"/>
      <c r="PUU221" s="348"/>
      <c r="PUV221" s="348"/>
      <c r="PUW221" s="348"/>
      <c r="PUX221" s="348"/>
      <c r="PUY221" s="348"/>
      <c r="PUZ221" s="348"/>
      <c r="PVA221" s="348"/>
      <c r="PVB221" s="348"/>
      <c r="PVC221" s="348"/>
      <c r="PVD221" s="348"/>
      <c r="PVE221" s="348"/>
      <c r="PVF221" s="348"/>
      <c r="PVG221" s="348"/>
      <c r="PVH221" s="348"/>
      <c r="PVI221" s="348"/>
      <c r="PVJ221" s="348"/>
      <c r="PVK221" s="348"/>
      <c r="PVL221" s="348"/>
      <c r="PVM221" s="348"/>
      <c r="PVN221" s="348"/>
      <c r="PVO221" s="348"/>
      <c r="PVP221" s="348"/>
      <c r="PVQ221" s="348"/>
      <c r="PVR221" s="348"/>
      <c r="PVS221" s="348"/>
      <c r="PVT221" s="348"/>
      <c r="PVU221" s="348"/>
      <c r="PVV221" s="348"/>
      <c r="PVW221" s="348"/>
      <c r="PVX221" s="348"/>
      <c r="PVY221" s="348"/>
      <c r="PVZ221" s="348"/>
      <c r="PWA221" s="348"/>
      <c r="PWB221" s="348"/>
      <c r="PWC221" s="348"/>
      <c r="PWD221" s="348"/>
      <c r="PWE221" s="348"/>
      <c r="PWF221" s="348"/>
      <c r="PWG221" s="348"/>
      <c r="PWH221" s="348"/>
      <c r="PWI221" s="348"/>
      <c r="PWJ221" s="348"/>
      <c r="PWK221" s="348"/>
      <c r="PWL221" s="348"/>
      <c r="PWM221" s="348"/>
      <c r="PWN221" s="348"/>
      <c r="PWO221" s="348"/>
      <c r="PWP221" s="348"/>
      <c r="PWQ221" s="348"/>
      <c r="PWR221" s="348"/>
      <c r="PWS221" s="348"/>
      <c r="PWT221" s="348"/>
      <c r="PWU221" s="348"/>
      <c r="PWV221" s="348"/>
      <c r="PWW221" s="348"/>
      <c r="PWX221" s="348"/>
      <c r="PWY221" s="348"/>
      <c r="PWZ221" s="348"/>
      <c r="PXA221" s="348"/>
      <c r="PXB221" s="348"/>
      <c r="PXC221" s="348"/>
      <c r="PXD221" s="348"/>
      <c r="PXE221" s="348"/>
      <c r="PXF221" s="348"/>
      <c r="PXG221" s="348"/>
      <c r="PXH221" s="348"/>
      <c r="PXI221" s="348"/>
      <c r="PXJ221" s="348"/>
      <c r="PXK221" s="348"/>
      <c r="PXL221" s="348"/>
      <c r="PXM221" s="348"/>
      <c r="PXN221" s="348"/>
      <c r="PXO221" s="348"/>
      <c r="PXP221" s="348"/>
      <c r="PXQ221" s="348"/>
      <c r="PXR221" s="348"/>
      <c r="PXS221" s="348"/>
      <c r="PXT221" s="348"/>
      <c r="PXU221" s="348"/>
      <c r="PXV221" s="348"/>
      <c r="PXW221" s="348"/>
      <c r="PXX221" s="348"/>
      <c r="PXY221" s="348"/>
      <c r="PXZ221" s="348"/>
      <c r="PYA221" s="348"/>
      <c r="PYB221" s="348"/>
      <c r="PYC221" s="348"/>
      <c r="PYD221" s="348"/>
      <c r="PYE221" s="348"/>
      <c r="PYF221" s="348"/>
      <c r="PYG221" s="348"/>
      <c r="PYH221" s="348"/>
      <c r="PYI221" s="348"/>
      <c r="PYJ221" s="348"/>
      <c r="PYK221" s="348"/>
      <c r="PYL221" s="348"/>
      <c r="PYM221" s="348"/>
      <c r="PYN221" s="348"/>
      <c r="PYO221" s="348"/>
      <c r="PYP221" s="348"/>
      <c r="PYQ221" s="348"/>
      <c r="PYR221" s="348"/>
      <c r="PYS221" s="348"/>
      <c r="PYT221" s="348"/>
      <c r="PYU221" s="348"/>
      <c r="PYV221" s="348"/>
      <c r="PYW221" s="348"/>
      <c r="PYX221" s="348"/>
      <c r="PYY221" s="348"/>
      <c r="PYZ221" s="348"/>
      <c r="PZA221" s="348"/>
      <c r="PZB221" s="348"/>
      <c r="PZC221" s="348"/>
      <c r="PZD221" s="348"/>
      <c r="PZE221" s="348"/>
      <c r="PZF221" s="348"/>
      <c r="PZG221" s="348"/>
      <c r="PZH221" s="348"/>
      <c r="PZI221" s="348"/>
      <c r="PZJ221" s="348"/>
      <c r="PZK221" s="348"/>
      <c r="PZL221" s="348"/>
      <c r="PZM221" s="348"/>
      <c r="PZN221" s="348"/>
      <c r="PZO221" s="348"/>
      <c r="PZP221" s="348"/>
      <c r="PZQ221" s="348"/>
      <c r="PZR221" s="348"/>
      <c r="PZS221" s="348"/>
      <c r="PZT221" s="348"/>
      <c r="PZU221" s="348"/>
      <c r="PZV221" s="348"/>
      <c r="PZW221" s="348"/>
      <c r="PZX221" s="348"/>
      <c r="PZY221" s="348"/>
      <c r="PZZ221" s="348"/>
      <c r="QAA221" s="348"/>
      <c r="QAB221" s="348"/>
      <c r="QAC221" s="348"/>
      <c r="QAD221" s="348"/>
      <c r="QAE221" s="348"/>
      <c r="QAF221" s="348"/>
      <c r="QAG221" s="348"/>
      <c r="QAH221" s="348"/>
      <c r="QAI221" s="348"/>
      <c r="QAJ221" s="348"/>
      <c r="QAK221" s="348"/>
      <c r="QAL221" s="348"/>
      <c r="QAM221" s="348"/>
      <c r="QAN221" s="348"/>
      <c r="QAO221" s="348"/>
      <c r="QAP221" s="348"/>
      <c r="QAQ221" s="348"/>
      <c r="QAR221" s="348"/>
      <c r="QAS221" s="348"/>
      <c r="QAT221" s="348"/>
      <c r="QAU221" s="348"/>
      <c r="QAV221" s="348"/>
      <c r="QAW221" s="348"/>
      <c r="QAX221" s="348"/>
      <c r="QAY221" s="348"/>
      <c r="QAZ221" s="348"/>
      <c r="QBA221" s="348"/>
      <c r="QBB221" s="348"/>
      <c r="QBC221" s="348"/>
      <c r="QBD221" s="348"/>
      <c r="QBE221" s="348"/>
      <c r="QBF221" s="348"/>
      <c r="QBG221" s="348"/>
      <c r="QBH221" s="348"/>
      <c r="QBI221" s="348"/>
      <c r="QBJ221" s="348"/>
      <c r="QBK221" s="348"/>
      <c r="QBL221" s="348"/>
      <c r="QBM221" s="348"/>
      <c r="QBN221" s="348"/>
      <c r="QBO221" s="348"/>
      <c r="QBP221" s="348"/>
      <c r="QBQ221" s="348"/>
      <c r="QBR221" s="348"/>
      <c r="QBS221" s="348"/>
      <c r="QBT221" s="348"/>
      <c r="QBU221" s="348"/>
      <c r="QBV221" s="348"/>
      <c r="QBW221" s="348"/>
      <c r="QBX221" s="348"/>
      <c r="QBY221" s="348"/>
      <c r="QBZ221" s="348"/>
      <c r="QCA221" s="348"/>
      <c r="QCB221" s="348"/>
      <c r="QCC221" s="348"/>
      <c r="QCD221" s="348"/>
      <c r="QCE221" s="348"/>
      <c r="QCF221" s="348"/>
      <c r="QCG221" s="348"/>
      <c r="QCH221" s="348"/>
      <c r="QCI221" s="348"/>
      <c r="QCJ221" s="348"/>
      <c r="QCK221" s="348"/>
      <c r="QCL221" s="348"/>
      <c r="QCM221" s="348"/>
      <c r="QCN221" s="348"/>
      <c r="QCO221" s="348"/>
      <c r="QCP221" s="348"/>
      <c r="QCQ221" s="348"/>
      <c r="QCR221" s="348"/>
      <c r="QCS221" s="348"/>
      <c r="QCT221" s="348"/>
      <c r="QCU221" s="348"/>
      <c r="QCV221" s="348"/>
      <c r="QCW221" s="348"/>
      <c r="QCX221" s="348"/>
      <c r="QCY221" s="348"/>
      <c r="QCZ221" s="348"/>
      <c r="QDA221" s="348"/>
      <c r="QDB221" s="348"/>
      <c r="QDC221" s="348"/>
      <c r="QDD221" s="348"/>
      <c r="QDE221" s="348"/>
      <c r="QDF221" s="348"/>
      <c r="QDG221" s="348"/>
      <c r="QDH221" s="348"/>
      <c r="QDI221" s="348"/>
      <c r="QDJ221" s="348"/>
      <c r="QDK221" s="348"/>
      <c r="QDL221" s="348"/>
      <c r="QDM221" s="348"/>
      <c r="QDN221" s="348"/>
      <c r="QDO221" s="348"/>
      <c r="QDP221" s="348"/>
      <c r="QDQ221" s="348"/>
      <c r="QDR221" s="348"/>
      <c r="QDS221" s="348"/>
      <c r="QDT221" s="348"/>
      <c r="QDU221" s="348"/>
      <c r="QDV221" s="348"/>
      <c r="QDW221" s="348"/>
      <c r="QDX221" s="348"/>
      <c r="QDY221" s="348"/>
      <c r="QDZ221" s="348"/>
      <c r="QEA221" s="348"/>
      <c r="QEB221" s="348"/>
      <c r="QEC221" s="348"/>
      <c r="QED221" s="348"/>
      <c r="QEE221" s="348"/>
      <c r="QEF221" s="348"/>
      <c r="QEG221" s="348"/>
      <c r="QEH221" s="348"/>
      <c r="QEI221" s="348"/>
      <c r="QEJ221" s="348"/>
      <c r="QEK221" s="348"/>
      <c r="QEL221" s="348"/>
      <c r="QEM221" s="348"/>
      <c r="QEN221" s="348"/>
      <c r="QEO221" s="348"/>
      <c r="QEP221" s="348"/>
      <c r="QEQ221" s="348"/>
      <c r="QER221" s="348"/>
      <c r="QES221" s="348"/>
      <c r="QET221" s="348"/>
      <c r="QEU221" s="348"/>
      <c r="QEV221" s="348"/>
      <c r="QEW221" s="348"/>
      <c r="QEX221" s="348"/>
      <c r="QEY221" s="348"/>
      <c r="QEZ221" s="348"/>
      <c r="QFA221" s="348"/>
      <c r="QFB221" s="348"/>
      <c r="QFC221" s="348"/>
      <c r="QFD221" s="348"/>
      <c r="QFE221" s="348"/>
      <c r="QFF221" s="348"/>
      <c r="QFG221" s="348"/>
      <c r="QFH221" s="348"/>
      <c r="QFI221" s="348"/>
      <c r="QFJ221" s="348"/>
      <c r="QFK221" s="348"/>
      <c r="QFL221" s="348"/>
      <c r="QFM221" s="348"/>
      <c r="QFN221" s="348"/>
      <c r="QFO221" s="348"/>
      <c r="QFP221" s="348"/>
      <c r="QFQ221" s="348"/>
      <c r="QFR221" s="348"/>
      <c r="QFS221" s="348"/>
      <c r="QFT221" s="348"/>
      <c r="QFU221" s="348"/>
      <c r="QFV221" s="348"/>
      <c r="QFW221" s="348"/>
      <c r="QFX221" s="348"/>
      <c r="QFY221" s="348"/>
      <c r="QFZ221" s="348"/>
      <c r="QGA221" s="348"/>
      <c r="QGB221" s="348"/>
      <c r="QGC221" s="348"/>
      <c r="QGD221" s="348"/>
      <c r="QGE221" s="348"/>
      <c r="QGF221" s="348"/>
      <c r="QGG221" s="348"/>
      <c r="QGH221" s="348"/>
      <c r="QGI221" s="348"/>
      <c r="QGJ221" s="348"/>
      <c r="QGK221" s="348"/>
      <c r="QGL221" s="348"/>
      <c r="QGM221" s="348"/>
      <c r="QGN221" s="348"/>
      <c r="QGO221" s="348"/>
      <c r="QGP221" s="348"/>
      <c r="QGQ221" s="348"/>
      <c r="QGR221" s="348"/>
      <c r="QGS221" s="348"/>
      <c r="QGT221" s="348"/>
      <c r="QGU221" s="348"/>
      <c r="QGV221" s="348"/>
      <c r="QGW221" s="348"/>
      <c r="QGX221" s="348"/>
      <c r="QGY221" s="348"/>
      <c r="QGZ221" s="348"/>
      <c r="QHA221" s="348"/>
      <c r="QHB221" s="348"/>
      <c r="QHC221" s="348"/>
      <c r="QHD221" s="348"/>
      <c r="QHE221" s="348"/>
      <c r="QHF221" s="348"/>
      <c r="QHG221" s="348"/>
      <c r="QHH221" s="348"/>
      <c r="QHI221" s="348"/>
      <c r="QHJ221" s="348"/>
      <c r="QHK221" s="348"/>
      <c r="QHL221" s="348"/>
      <c r="QHM221" s="348"/>
      <c r="QHN221" s="348"/>
      <c r="QHO221" s="348"/>
      <c r="QHP221" s="348"/>
      <c r="QHQ221" s="348"/>
      <c r="QHR221" s="348"/>
      <c r="QHS221" s="348"/>
      <c r="QHT221" s="348"/>
      <c r="QHU221" s="348"/>
      <c r="QHV221" s="348"/>
      <c r="QHW221" s="348"/>
      <c r="QHX221" s="348"/>
      <c r="QHY221" s="348"/>
      <c r="QHZ221" s="348"/>
      <c r="QIA221" s="348"/>
      <c r="QIB221" s="348"/>
      <c r="QIC221" s="348"/>
      <c r="QID221" s="348"/>
      <c r="QIE221" s="348"/>
      <c r="QIF221" s="348"/>
      <c r="QIG221" s="348"/>
      <c r="QIH221" s="348"/>
      <c r="QII221" s="348"/>
      <c r="QIJ221" s="348"/>
      <c r="QIK221" s="348"/>
      <c r="QIL221" s="348"/>
      <c r="QIM221" s="348"/>
      <c r="QIN221" s="348"/>
      <c r="QIO221" s="348"/>
      <c r="QIP221" s="348"/>
      <c r="QIQ221" s="348"/>
      <c r="QIR221" s="348"/>
      <c r="QIS221" s="348"/>
      <c r="QIT221" s="348"/>
      <c r="QIU221" s="348"/>
      <c r="QIV221" s="348"/>
      <c r="QIW221" s="348"/>
      <c r="QIX221" s="348"/>
      <c r="QIY221" s="348"/>
      <c r="QIZ221" s="348"/>
      <c r="QJA221" s="348"/>
      <c r="QJB221" s="348"/>
      <c r="QJC221" s="348"/>
      <c r="QJD221" s="348"/>
      <c r="QJE221" s="348"/>
      <c r="QJF221" s="348"/>
      <c r="QJG221" s="348"/>
      <c r="QJH221" s="348"/>
      <c r="QJI221" s="348"/>
      <c r="QJJ221" s="348"/>
      <c r="QJK221" s="348"/>
      <c r="QJL221" s="348"/>
      <c r="QJM221" s="348"/>
      <c r="QJN221" s="348"/>
      <c r="QJO221" s="348"/>
      <c r="QJP221" s="348"/>
      <c r="QJQ221" s="348"/>
      <c r="QJR221" s="348"/>
      <c r="QJS221" s="348"/>
      <c r="QJT221" s="348"/>
      <c r="QJU221" s="348"/>
      <c r="QJV221" s="348"/>
      <c r="QJW221" s="348"/>
      <c r="QJX221" s="348"/>
      <c r="QJY221" s="348"/>
      <c r="QJZ221" s="348"/>
      <c r="QKA221" s="348"/>
      <c r="QKB221" s="348"/>
      <c r="QKC221" s="348"/>
      <c r="QKD221" s="348"/>
      <c r="QKE221" s="348"/>
      <c r="QKF221" s="348"/>
      <c r="QKG221" s="348"/>
      <c r="QKH221" s="348"/>
      <c r="QKI221" s="348"/>
      <c r="QKJ221" s="348"/>
      <c r="QKK221" s="348"/>
      <c r="QKL221" s="348"/>
      <c r="QKM221" s="348"/>
      <c r="QKN221" s="348"/>
      <c r="QKO221" s="348"/>
      <c r="QKP221" s="348"/>
      <c r="QKQ221" s="348"/>
      <c r="QKR221" s="348"/>
      <c r="QKS221" s="348"/>
      <c r="QKT221" s="348"/>
      <c r="QKU221" s="348"/>
      <c r="QKV221" s="348"/>
      <c r="QKW221" s="348"/>
      <c r="QKX221" s="348"/>
      <c r="QKY221" s="348"/>
      <c r="QKZ221" s="348"/>
      <c r="QLA221" s="348"/>
      <c r="QLB221" s="348"/>
      <c r="QLC221" s="348"/>
      <c r="QLD221" s="348"/>
      <c r="QLE221" s="348"/>
      <c r="QLF221" s="348"/>
      <c r="QLG221" s="348"/>
      <c r="QLH221" s="348"/>
      <c r="QLI221" s="348"/>
      <c r="QLJ221" s="348"/>
      <c r="QLK221" s="348"/>
      <c r="QLL221" s="348"/>
      <c r="QLM221" s="348"/>
      <c r="QLN221" s="348"/>
      <c r="QLO221" s="348"/>
      <c r="QLP221" s="348"/>
      <c r="QLQ221" s="348"/>
      <c r="QLR221" s="348"/>
      <c r="QLS221" s="348"/>
      <c r="QLT221" s="348"/>
      <c r="QLU221" s="348"/>
      <c r="QLV221" s="348"/>
      <c r="QLW221" s="348"/>
      <c r="QLX221" s="348"/>
      <c r="QLY221" s="348"/>
      <c r="QLZ221" s="348"/>
      <c r="QMA221" s="348"/>
      <c r="QMB221" s="348"/>
      <c r="QMC221" s="348"/>
      <c r="QMD221" s="348"/>
      <c r="QME221" s="348"/>
      <c r="QMF221" s="348"/>
      <c r="QMG221" s="348"/>
      <c r="QMH221" s="348"/>
      <c r="QMI221" s="348"/>
      <c r="QMJ221" s="348"/>
      <c r="QMK221" s="348"/>
      <c r="QML221" s="348"/>
      <c r="QMM221" s="348"/>
      <c r="QMN221" s="348"/>
      <c r="QMO221" s="348"/>
      <c r="QMP221" s="348"/>
      <c r="QMQ221" s="348"/>
      <c r="QMR221" s="348"/>
      <c r="QMS221" s="348"/>
      <c r="QMT221" s="348"/>
      <c r="QMU221" s="348"/>
      <c r="QMV221" s="348"/>
      <c r="QMW221" s="348"/>
      <c r="QMX221" s="348"/>
      <c r="QMY221" s="348"/>
      <c r="QMZ221" s="348"/>
      <c r="QNA221" s="348"/>
      <c r="QNB221" s="348"/>
      <c r="QNC221" s="348"/>
      <c r="QND221" s="348"/>
      <c r="QNE221" s="348"/>
      <c r="QNF221" s="348"/>
      <c r="QNG221" s="348"/>
      <c r="QNH221" s="348"/>
      <c r="QNI221" s="348"/>
      <c r="QNJ221" s="348"/>
      <c r="QNK221" s="348"/>
      <c r="QNL221" s="348"/>
      <c r="QNM221" s="348"/>
      <c r="QNN221" s="348"/>
      <c r="QNO221" s="348"/>
      <c r="QNP221" s="348"/>
      <c r="QNQ221" s="348"/>
      <c r="QNR221" s="348"/>
      <c r="QNS221" s="348"/>
      <c r="QNT221" s="348"/>
      <c r="QNU221" s="348"/>
      <c r="QNV221" s="348"/>
      <c r="QNW221" s="348"/>
      <c r="QNX221" s="348"/>
      <c r="QNY221" s="348"/>
      <c r="QNZ221" s="348"/>
      <c r="QOA221" s="348"/>
      <c r="QOB221" s="348"/>
      <c r="QOC221" s="348"/>
      <c r="QOD221" s="348"/>
      <c r="QOE221" s="348"/>
      <c r="QOF221" s="348"/>
      <c r="QOG221" s="348"/>
      <c r="QOH221" s="348"/>
      <c r="QOI221" s="348"/>
      <c r="QOJ221" s="348"/>
      <c r="QOK221" s="348"/>
      <c r="QOL221" s="348"/>
      <c r="QOM221" s="348"/>
      <c r="QON221" s="348"/>
      <c r="QOO221" s="348"/>
      <c r="QOP221" s="348"/>
      <c r="QOQ221" s="348"/>
      <c r="QOR221" s="348"/>
      <c r="QOS221" s="348"/>
      <c r="QOT221" s="348"/>
      <c r="QOU221" s="348"/>
      <c r="QOV221" s="348"/>
      <c r="QOW221" s="348"/>
      <c r="QOX221" s="348"/>
      <c r="QOY221" s="348"/>
      <c r="QOZ221" s="348"/>
      <c r="QPA221" s="348"/>
      <c r="QPB221" s="348"/>
      <c r="QPC221" s="348"/>
      <c r="QPD221" s="348"/>
      <c r="QPE221" s="348"/>
      <c r="QPF221" s="348"/>
      <c r="QPG221" s="348"/>
      <c r="QPH221" s="348"/>
      <c r="QPI221" s="348"/>
      <c r="QPJ221" s="348"/>
      <c r="QPK221" s="348"/>
      <c r="QPL221" s="348"/>
      <c r="QPM221" s="348"/>
      <c r="QPN221" s="348"/>
      <c r="QPO221" s="348"/>
      <c r="QPP221" s="348"/>
      <c r="QPQ221" s="348"/>
      <c r="QPR221" s="348"/>
      <c r="QPS221" s="348"/>
      <c r="QPT221" s="348"/>
      <c r="QPU221" s="348"/>
      <c r="QPV221" s="348"/>
      <c r="QPW221" s="348"/>
      <c r="QPX221" s="348"/>
      <c r="QPY221" s="348"/>
      <c r="QPZ221" s="348"/>
      <c r="QQA221" s="348"/>
      <c r="QQB221" s="348"/>
      <c r="QQC221" s="348"/>
      <c r="QQD221" s="348"/>
      <c r="QQE221" s="348"/>
      <c r="QQF221" s="348"/>
      <c r="QQG221" s="348"/>
      <c r="QQH221" s="348"/>
      <c r="QQI221" s="348"/>
      <c r="QQJ221" s="348"/>
      <c r="QQK221" s="348"/>
      <c r="QQL221" s="348"/>
      <c r="QQM221" s="348"/>
      <c r="QQN221" s="348"/>
      <c r="QQO221" s="348"/>
      <c r="QQP221" s="348"/>
      <c r="QQQ221" s="348"/>
      <c r="QQR221" s="348"/>
      <c r="QQS221" s="348"/>
      <c r="QQT221" s="348"/>
      <c r="QQU221" s="348"/>
      <c r="QQV221" s="348"/>
      <c r="QQW221" s="348"/>
      <c r="QQX221" s="348"/>
      <c r="QQY221" s="348"/>
      <c r="QQZ221" s="348"/>
      <c r="QRA221" s="348"/>
      <c r="QRB221" s="348"/>
      <c r="QRC221" s="348"/>
      <c r="QRD221" s="348"/>
      <c r="QRE221" s="348"/>
      <c r="QRF221" s="348"/>
      <c r="QRG221" s="348"/>
      <c r="QRH221" s="348"/>
      <c r="QRI221" s="348"/>
      <c r="QRJ221" s="348"/>
      <c r="QRK221" s="348"/>
      <c r="QRL221" s="348"/>
      <c r="QRM221" s="348"/>
      <c r="QRN221" s="348"/>
      <c r="QRO221" s="348"/>
      <c r="QRP221" s="348"/>
      <c r="QRQ221" s="348"/>
      <c r="QRR221" s="348"/>
      <c r="QRS221" s="348"/>
      <c r="QRT221" s="348"/>
      <c r="QRU221" s="348"/>
      <c r="QRV221" s="348"/>
      <c r="QRW221" s="348"/>
      <c r="QRX221" s="348"/>
      <c r="QRY221" s="348"/>
      <c r="QRZ221" s="348"/>
      <c r="QSA221" s="348"/>
      <c r="QSB221" s="348"/>
      <c r="QSC221" s="348"/>
      <c r="QSD221" s="348"/>
      <c r="QSE221" s="348"/>
      <c r="QSF221" s="348"/>
      <c r="QSG221" s="348"/>
      <c r="QSH221" s="348"/>
      <c r="QSI221" s="348"/>
      <c r="QSJ221" s="348"/>
      <c r="QSK221" s="348"/>
      <c r="QSL221" s="348"/>
      <c r="QSM221" s="348"/>
      <c r="QSN221" s="348"/>
      <c r="QSO221" s="348"/>
      <c r="QSP221" s="348"/>
      <c r="QSQ221" s="348"/>
      <c r="QSR221" s="348"/>
      <c r="QSS221" s="348"/>
      <c r="QST221" s="348"/>
      <c r="QSU221" s="348"/>
      <c r="QSV221" s="348"/>
      <c r="QSW221" s="348"/>
      <c r="QSX221" s="348"/>
      <c r="QSY221" s="348"/>
      <c r="QSZ221" s="348"/>
      <c r="QTA221" s="348"/>
      <c r="QTB221" s="348"/>
      <c r="QTC221" s="348"/>
      <c r="QTD221" s="348"/>
      <c r="QTE221" s="348"/>
      <c r="QTF221" s="348"/>
      <c r="QTG221" s="348"/>
      <c r="QTH221" s="348"/>
      <c r="QTI221" s="348"/>
      <c r="QTJ221" s="348"/>
      <c r="QTK221" s="348"/>
      <c r="QTL221" s="348"/>
      <c r="QTM221" s="348"/>
      <c r="QTN221" s="348"/>
      <c r="QTO221" s="348"/>
      <c r="QTP221" s="348"/>
      <c r="QTQ221" s="348"/>
      <c r="QTR221" s="348"/>
      <c r="QTS221" s="348"/>
      <c r="QTT221" s="348"/>
      <c r="QTU221" s="348"/>
      <c r="QTV221" s="348"/>
      <c r="QTW221" s="348"/>
      <c r="QTX221" s="348"/>
      <c r="QTY221" s="348"/>
      <c r="QTZ221" s="348"/>
      <c r="QUA221" s="348"/>
      <c r="QUB221" s="348"/>
      <c r="QUC221" s="348"/>
      <c r="QUD221" s="348"/>
      <c r="QUE221" s="348"/>
      <c r="QUF221" s="348"/>
      <c r="QUG221" s="348"/>
      <c r="QUH221" s="348"/>
      <c r="QUI221" s="348"/>
      <c r="QUJ221" s="348"/>
      <c r="QUK221" s="348"/>
      <c r="QUL221" s="348"/>
      <c r="QUM221" s="348"/>
      <c r="QUN221" s="348"/>
      <c r="QUO221" s="348"/>
      <c r="QUP221" s="348"/>
      <c r="QUQ221" s="348"/>
      <c r="QUR221" s="348"/>
      <c r="QUS221" s="348"/>
      <c r="QUT221" s="348"/>
      <c r="QUU221" s="348"/>
      <c r="QUV221" s="348"/>
      <c r="QUW221" s="348"/>
      <c r="QUX221" s="348"/>
      <c r="QUY221" s="348"/>
      <c r="QUZ221" s="348"/>
      <c r="QVA221" s="348"/>
      <c r="QVB221" s="348"/>
      <c r="QVC221" s="348"/>
      <c r="QVD221" s="348"/>
      <c r="QVE221" s="348"/>
      <c r="QVF221" s="348"/>
      <c r="QVG221" s="348"/>
      <c r="QVH221" s="348"/>
      <c r="QVI221" s="348"/>
      <c r="QVJ221" s="348"/>
      <c r="QVK221" s="348"/>
      <c r="QVL221" s="348"/>
      <c r="QVM221" s="348"/>
      <c r="QVN221" s="348"/>
      <c r="QVO221" s="348"/>
      <c r="QVP221" s="348"/>
      <c r="QVQ221" s="348"/>
      <c r="QVR221" s="348"/>
      <c r="QVS221" s="348"/>
      <c r="QVT221" s="348"/>
      <c r="QVU221" s="348"/>
      <c r="QVV221" s="348"/>
      <c r="QVW221" s="348"/>
      <c r="QVX221" s="348"/>
      <c r="QVY221" s="348"/>
      <c r="QVZ221" s="348"/>
      <c r="QWA221" s="348"/>
      <c r="QWB221" s="348"/>
      <c r="QWC221" s="348"/>
      <c r="QWD221" s="348"/>
      <c r="QWE221" s="348"/>
      <c r="QWF221" s="348"/>
      <c r="QWG221" s="348"/>
      <c r="QWH221" s="348"/>
      <c r="QWI221" s="348"/>
      <c r="QWJ221" s="348"/>
      <c r="QWK221" s="348"/>
      <c r="QWL221" s="348"/>
      <c r="QWM221" s="348"/>
      <c r="QWN221" s="348"/>
      <c r="QWO221" s="348"/>
      <c r="QWP221" s="348"/>
      <c r="QWQ221" s="348"/>
      <c r="QWR221" s="348"/>
      <c r="QWS221" s="348"/>
      <c r="QWT221" s="348"/>
      <c r="QWU221" s="348"/>
      <c r="QWV221" s="348"/>
      <c r="QWW221" s="348"/>
      <c r="QWX221" s="348"/>
      <c r="QWY221" s="348"/>
      <c r="QWZ221" s="348"/>
      <c r="QXA221" s="348"/>
      <c r="QXB221" s="348"/>
      <c r="QXC221" s="348"/>
      <c r="QXD221" s="348"/>
      <c r="QXE221" s="348"/>
      <c r="QXF221" s="348"/>
      <c r="QXG221" s="348"/>
      <c r="QXH221" s="348"/>
      <c r="QXI221" s="348"/>
      <c r="QXJ221" s="348"/>
      <c r="QXK221" s="348"/>
      <c r="QXL221" s="348"/>
      <c r="QXM221" s="348"/>
      <c r="QXN221" s="348"/>
      <c r="QXO221" s="348"/>
      <c r="QXP221" s="348"/>
      <c r="QXQ221" s="348"/>
      <c r="QXR221" s="348"/>
      <c r="QXS221" s="348"/>
      <c r="QXT221" s="348"/>
      <c r="QXU221" s="348"/>
      <c r="QXV221" s="348"/>
      <c r="QXW221" s="348"/>
      <c r="QXX221" s="348"/>
      <c r="QXY221" s="348"/>
      <c r="QXZ221" s="348"/>
      <c r="QYA221" s="348"/>
      <c r="QYB221" s="348"/>
      <c r="QYC221" s="348"/>
      <c r="QYD221" s="348"/>
      <c r="QYE221" s="348"/>
      <c r="QYF221" s="348"/>
      <c r="QYG221" s="348"/>
      <c r="QYH221" s="348"/>
      <c r="QYI221" s="348"/>
      <c r="QYJ221" s="348"/>
      <c r="QYK221" s="348"/>
      <c r="QYL221" s="348"/>
      <c r="QYM221" s="348"/>
      <c r="QYN221" s="348"/>
      <c r="QYO221" s="348"/>
      <c r="QYP221" s="348"/>
      <c r="QYQ221" s="348"/>
      <c r="QYR221" s="348"/>
      <c r="QYS221" s="348"/>
      <c r="QYT221" s="348"/>
      <c r="QYU221" s="348"/>
      <c r="QYV221" s="348"/>
      <c r="QYW221" s="348"/>
      <c r="QYX221" s="348"/>
      <c r="QYY221" s="348"/>
      <c r="QYZ221" s="348"/>
      <c r="QZA221" s="348"/>
      <c r="QZB221" s="348"/>
      <c r="QZC221" s="348"/>
      <c r="QZD221" s="348"/>
      <c r="QZE221" s="348"/>
      <c r="QZF221" s="348"/>
      <c r="QZG221" s="348"/>
      <c r="QZH221" s="348"/>
      <c r="QZI221" s="348"/>
      <c r="QZJ221" s="348"/>
      <c r="QZK221" s="348"/>
      <c r="QZL221" s="348"/>
      <c r="QZM221" s="348"/>
      <c r="QZN221" s="348"/>
      <c r="QZO221" s="348"/>
      <c r="QZP221" s="348"/>
      <c r="QZQ221" s="348"/>
      <c r="QZR221" s="348"/>
      <c r="QZS221" s="348"/>
      <c r="QZT221" s="348"/>
      <c r="QZU221" s="348"/>
      <c r="QZV221" s="348"/>
      <c r="QZW221" s="348"/>
      <c r="QZX221" s="348"/>
      <c r="QZY221" s="348"/>
      <c r="QZZ221" s="348"/>
      <c r="RAA221" s="348"/>
      <c r="RAB221" s="348"/>
      <c r="RAC221" s="348"/>
      <c r="RAD221" s="348"/>
      <c r="RAE221" s="348"/>
      <c r="RAF221" s="348"/>
      <c r="RAG221" s="348"/>
      <c r="RAH221" s="348"/>
      <c r="RAI221" s="348"/>
      <c r="RAJ221" s="348"/>
      <c r="RAK221" s="348"/>
      <c r="RAL221" s="348"/>
      <c r="RAM221" s="348"/>
      <c r="RAN221" s="348"/>
      <c r="RAO221" s="348"/>
      <c r="RAP221" s="348"/>
      <c r="RAQ221" s="348"/>
      <c r="RAR221" s="348"/>
      <c r="RAS221" s="348"/>
      <c r="RAT221" s="348"/>
      <c r="RAU221" s="348"/>
      <c r="RAV221" s="348"/>
      <c r="RAW221" s="348"/>
      <c r="RAX221" s="348"/>
      <c r="RAY221" s="348"/>
      <c r="RAZ221" s="348"/>
      <c r="RBA221" s="348"/>
      <c r="RBB221" s="348"/>
      <c r="RBC221" s="348"/>
      <c r="RBD221" s="348"/>
      <c r="RBE221" s="348"/>
      <c r="RBF221" s="348"/>
      <c r="RBG221" s="348"/>
      <c r="RBH221" s="348"/>
      <c r="RBI221" s="348"/>
      <c r="RBJ221" s="348"/>
      <c r="RBK221" s="348"/>
      <c r="RBL221" s="348"/>
      <c r="RBM221" s="348"/>
      <c r="RBN221" s="348"/>
      <c r="RBO221" s="348"/>
      <c r="RBP221" s="348"/>
      <c r="RBQ221" s="348"/>
      <c r="RBR221" s="348"/>
      <c r="RBS221" s="348"/>
      <c r="RBT221" s="348"/>
      <c r="RBU221" s="348"/>
      <c r="RBV221" s="348"/>
      <c r="RBW221" s="348"/>
      <c r="RBX221" s="348"/>
      <c r="RBY221" s="348"/>
      <c r="RBZ221" s="348"/>
      <c r="RCA221" s="348"/>
      <c r="RCB221" s="348"/>
      <c r="RCC221" s="348"/>
      <c r="RCD221" s="348"/>
      <c r="RCE221" s="348"/>
      <c r="RCF221" s="348"/>
      <c r="RCG221" s="348"/>
      <c r="RCH221" s="348"/>
      <c r="RCI221" s="348"/>
      <c r="RCJ221" s="348"/>
      <c r="RCK221" s="348"/>
      <c r="RCL221" s="348"/>
      <c r="RCM221" s="348"/>
      <c r="RCN221" s="348"/>
      <c r="RCO221" s="348"/>
      <c r="RCP221" s="348"/>
      <c r="RCQ221" s="348"/>
      <c r="RCR221" s="348"/>
      <c r="RCS221" s="348"/>
      <c r="RCT221" s="348"/>
      <c r="RCU221" s="348"/>
      <c r="RCV221" s="348"/>
      <c r="RCW221" s="348"/>
      <c r="RCX221" s="348"/>
      <c r="RCY221" s="348"/>
      <c r="RCZ221" s="348"/>
      <c r="RDA221" s="348"/>
      <c r="RDB221" s="348"/>
      <c r="RDC221" s="348"/>
      <c r="RDD221" s="348"/>
      <c r="RDE221" s="348"/>
      <c r="RDF221" s="348"/>
      <c r="RDG221" s="348"/>
      <c r="RDH221" s="348"/>
      <c r="RDI221" s="348"/>
      <c r="RDJ221" s="348"/>
      <c r="RDK221" s="348"/>
      <c r="RDL221" s="348"/>
      <c r="RDM221" s="348"/>
      <c r="RDN221" s="348"/>
      <c r="RDO221" s="348"/>
      <c r="RDP221" s="348"/>
      <c r="RDQ221" s="348"/>
      <c r="RDR221" s="348"/>
      <c r="RDS221" s="348"/>
      <c r="RDT221" s="348"/>
      <c r="RDU221" s="348"/>
      <c r="RDV221" s="348"/>
      <c r="RDW221" s="348"/>
      <c r="RDX221" s="348"/>
      <c r="RDY221" s="348"/>
      <c r="RDZ221" s="348"/>
      <c r="REA221" s="348"/>
      <c r="REB221" s="348"/>
      <c r="REC221" s="348"/>
      <c r="RED221" s="348"/>
      <c r="REE221" s="348"/>
      <c r="REF221" s="348"/>
      <c r="REG221" s="348"/>
      <c r="REH221" s="348"/>
      <c r="REI221" s="348"/>
      <c r="REJ221" s="348"/>
      <c r="REK221" s="348"/>
      <c r="REL221" s="348"/>
      <c r="REM221" s="348"/>
      <c r="REN221" s="348"/>
      <c r="REO221" s="348"/>
      <c r="REP221" s="348"/>
      <c r="REQ221" s="348"/>
      <c r="RER221" s="348"/>
      <c r="RES221" s="348"/>
      <c r="RET221" s="348"/>
      <c r="REU221" s="348"/>
      <c r="REV221" s="348"/>
      <c r="REW221" s="348"/>
      <c r="REX221" s="348"/>
      <c r="REY221" s="348"/>
      <c r="REZ221" s="348"/>
      <c r="RFA221" s="348"/>
      <c r="RFB221" s="348"/>
      <c r="RFC221" s="348"/>
      <c r="RFD221" s="348"/>
      <c r="RFE221" s="348"/>
      <c r="RFF221" s="348"/>
      <c r="RFG221" s="348"/>
      <c r="RFH221" s="348"/>
      <c r="RFI221" s="348"/>
      <c r="RFJ221" s="348"/>
      <c r="RFK221" s="348"/>
      <c r="RFL221" s="348"/>
      <c r="RFM221" s="348"/>
      <c r="RFN221" s="348"/>
      <c r="RFO221" s="348"/>
      <c r="RFP221" s="348"/>
      <c r="RFQ221" s="348"/>
      <c r="RFR221" s="348"/>
      <c r="RFS221" s="348"/>
      <c r="RFT221" s="348"/>
      <c r="RFU221" s="348"/>
      <c r="RFV221" s="348"/>
      <c r="RFW221" s="348"/>
      <c r="RFX221" s="348"/>
      <c r="RFY221" s="348"/>
      <c r="RFZ221" s="348"/>
      <c r="RGA221" s="348"/>
      <c r="RGB221" s="348"/>
      <c r="RGC221" s="348"/>
      <c r="RGD221" s="348"/>
      <c r="RGE221" s="348"/>
      <c r="RGF221" s="348"/>
      <c r="RGG221" s="348"/>
      <c r="RGH221" s="348"/>
      <c r="RGI221" s="348"/>
      <c r="RGJ221" s="348"/>
      <c r="RGK221" s="348"/>
      <c r="RGL221" s="348"/>
      <c r="RGM221" s="348"/>
      <c r="RGN221" s="348"/>
      <c r="RGO221" s="348"/>
      <c r="RGP221" s="348"/>
      <c r="RGQ221" s="348"/>
      <c r="RGR221" s="348"/>
      <c r="RGS221" s="348"/>
      <c r="RGT221" s="348"/>
      <c r="RGU221" s="348"/>
      <c r="RGV221" s="348"/>
      <c r="RGW221" s="348"/>
      <c r="RGX221" s="348"/>
      <c r="RGY221" s="348"/>
      <c r="RGZ221" s="348"/>
      <c r="RHA221" s="348"/>
      <c r="RHB221" s="348"/>
      <c r="RHC221" s="348"/>
      <c r="RHD221" s="348"/>
      <c r="RHE221" s="348"/>
      <c r="RHF221" s="348"/>
      <c r="RHG221" s="348"/>
      <c r="RHH221" s="348"/>
      <c r="RHI221" s="348"/>
      <c r="RHJ221" s="348"/>
      <c r="RHK221" s="348"/>
      <c r="RHL221" s="348"/>
      <c r="RHM221" s="348"/>
      <c r="RHN221" s="348"/>
      <c r="RHO221" s="348"/>
      <c r="RHP221" s="348"/>
      <c r="RHQ221" s="348"/>
      <c r="RHR221" s="348"/>
      <c r="RHS221" s="348"/>
      <c r="RHT221" s="348"/>
      <c r="RHU221" s="348"/>
      <c r="RHV221" s="348"/>
      <c r="RHW221" s="348"/>
      <c r="RHX221" s="348"/>
      <c r="RHY221" s="348"/>
      <c r="RHZ221" s="348"/>
      <c r="RIA221" s="348"/>
      <c r="RIB221" s="348"/>
      <c r="RIC221" s="348"/>
      <c r="RID221" s="348"/>
      <c r="RIE221" s="348"/>
      <c r="RIF221" s="348"/>
      <c r="RIG221" s="348"/>
      <c r="RIH221" s="348"/>
      <c r="RII221" s="348"/>
      <c r="RIJ221" s="348"/>
      <c r="RIK221" s="348"/>
      <c r="RIL221" s="348"/>
      <c r="RIM221" s="348"/>
      <c r="RIN221" s="348"/>
      <c r="RIO221" s="348"/>
      <c r="RIP221" s="348"/>
      <c r="RIQ221" s="348"/>
      <c r="RIR221" s="348"/>
      <c r="RIS221" s="348"/>
      <c r="RIT221" s="348"/>
      <c r="RIU221" s="348"/>
      <c r="RIV221" s="348"/>
      <c r="RIW221" s="348"/>
      <c r="RIX221" s="348"/>
      <c r="RIY221" s="348"/>
      <c r="RIZ221" s="348"/>
      <c r="RJA221" s="348"/>
      <c r="RJB221" s="348"/>
      <c r="RJC221" s="348"/>
      <c r="RJD221" s="348"/>
      <c r="RJE221" s="348"/>
      <c r="RJF221" s="348"/>
      <c r="RJG221" s="348"/>
      <c r="RJH221" s="348"/>
      <c r="RJI221" s="348"/>
      <c r="RJJ221" s="348"/>
      <c r="RJK221" s="348"/>
      <c r="RJL221" s="348"/>
      <c r="RJM221" s="348"/>
      <c r="RJN221" s="348"/>
      <c r="RJO221" s="348"/>
      <c r="RJP221" s="348"/>
      <c r="RJQ221" s="348"/>
      <c r="RJR221" s="348"/>
      <c r="RJS221" s="348"/>
      <c r="RJT221" s="348"/>
      <c r="RJU221" s="348"/>
      <c r="RJV221" s="348"/>
      <c r="RJW221" s="348"/>
      <c r="RJX221" s="348"/>
      <c r="RJY221" s="348"/>
      <c r="RJZ221" s="348"/>
      <c r="RKA221" s="348"/>
      <c r="RKB221" s="348"/>
      <c r="RKC221" s="348"/>
      <c r="RKD221" s="348"/>
      <c r="RKE221" s="348"/>
      <c r="RKF221" s="348"/>
      <c r="RKG221" s="348"/>
      <c r="RKH221" s="348"/>
      <c r="RKI221" s="348"/>
      <c r="RKJ221" s="348"/>
      <c r="RKK221" s="348"/>
      <c r="RKL221" s="348"/>
      <c r="RKM221" s="348"/>
      <c r="RKN221" s="348"/>
      <c r="RKO221" s="348"/>
      <c r="RKP221" s="348"/>
      <c r="RKQ221" s="348"/>
      <c r="RKR221" s="348"/>
      <c r="RKS221" s="348"/>
      <c r="RKT221" s="348"/>
      <c r="RKU221" s="348"/>
      <c r="RKV221" s="348"/>
      <c r="RKW221" s="348"/>
      <c r="RKX221" s="348"/>
      <c r="RKY221" s="348"/>
      <c r="RKZ221" s="348"/>
      <c r="RLA221" s="348"/>
      <c r="RLB221" s="348"/>
      <c r="RLC221" s="348"/>
      <c r="RLD221" s="348"/>
      <c r="RLE221" s="348"/>
      <c r="RLF221" s="348"/>
      <c r="RLG221" s="348"/>
      <c r="RLH221" s="348"/>
      <c r="RLI221" s="348"/>
      <c r="RLJ221" s="348"/>
      <c r="RLK221" s="348"/>
      <c r="RLL221" s="348"/>
      <c r="RLM221" s="348"/>
      <c r="RLN221" s="348"/>
      <c r="RLO221" s="348"/>
      <c r="RLP221" s="348"/>
      <c r="RLQ221" s="348"/>
      <c r="RLR221" s="348"/>
      <c r="RLS221" s="348"/>
      <c r="RLT221" s="348"/>
      <c r="RLU221" s="348"/>
      <c r="RLV221" s="348"/>
      <c r="RLW221" s="348"/>
      <c r="RLX221" s="348"/>
      <c r="RLY221" s="348"/>
      <c r="RLZ221" s="348"/>
      <c r="RMA221" s="348"/>
      <c r="RMB221" s="348"/>
      <c r="RMC221" s="348"/>
      <c r="RMD221" s="348"/>
      <c r="RME221" s="348"/>
      <c r="RMF221" s="348"/>
      <c r="RMG221" s="348"/>
      <c r="RMH221" s="348"/>
      <c r="RMI221" s="348"/>
      <c r="RMJ221" s="348"/>
      <c r="RMK221" s="348"/>
      <c r="RML221" s="348"/>
      <c r="RMM221" s="348"/>
      <c r="RMN221" s="348"/>
      <c r="RMO221" s="348"/>
      <c r="RMP221" s="348"/>
      <c r="RMQ221" s="348"/>
      <c r="RMR221" s="348"/>
      <c r="RMS221" s="348"/>
      <c r="RMT221" s="348"/>
      <c r="RMU221" s="348"/>
      <c r="RMV221" s="348"/>
      <c r="RMW221" s="348"/>
      <c r="RMX221" s="348"/>
      <c r="RMY221" s="348"/>
      <c r="RMZ221" s="348"/>
      <c r="RNA221" s="348"/>
      <c r="RNB221" s="348"/>
      <c r="RNC221" s="348"/>
      <c r="RND221" s="348"/>
      <c r="RNE221" s="348"/>
      <c r="RNF221" s="348"/>
      <c r="RNG221" s="348"/>
      <c r="RNH221" s="348"/>
      <c r="RNI221" s="348"/>
      <c r="RNJ221" s="348"/>
      <c r="RNK221" s="348"/>
      <c r="RNL221" s="348"/>
      <c r="RNM221" s="348"/>
      <c r="RNN221" s="348"/>
      <c r="RNO221" s="348"/>
      <c r="RNP221" s="348"/>
      <c r="RNQ221" s="348"/>
      <c r="RNR221" s="348"/>
      <c r="RNS221" s="348"/>
      <c r="RNT221" s="348"/>
      <c r="RNU221" s="348"/>
      <c r="RNV221" s="348"/>
      <c r="RNW221" s="348"/>
      <c r="RNX221" s="348"/>
      <c r="RNY221" s="348"/>
      <c r="RNZ221" s="348"/>
      <c r="ROA221" s="348"/>
      <c r="ROB221" s="348"/>
      <c r="ROC221" s="348"/>
      <c r="ROD221" s="348"/>
      <c r="ROE221" s="348"/>
      <c r="ROF221" s="348"/>
      <c r="ROG221" s="348"/>
      <c r="ROH221" s="348"/>
      <c r="ROI221" s="348"/>
      <c r="ROJ221" s="348"/>
      <c r="ROK221" s="348"/>
      <c r="ROL221" s="348"/>
      <c r="ROM221" s="348"/>
      <c r="RON221" s="348"/>
      <c r="ROO221" s="348"/>
      <c r="ROP221" s="348"/>
      <c r="ROQ221" s="348"/>
      <c r="ROR221" s="348"/>
      <c r="ROS221" s="348"/>
      <c r="ROT221" s="348"/>
      <c r="ROU221" s="348"/>
      <c r="ROV221" s="348"/>
      <c r="ROW221" s="348"/>
      <c r="ROX221" s="348"/>
      <c r="ROY221" s="348"/>
      <c r="ROZ221" s="348"/>
      <c r="RPA221" s="348"/>
      <c r="RPB221" s="348"/>
      <c r="RPC221" s="348"/>
      <c r="RPD221" s="348"/>
      <c r="RPE221" s="348"/>
      <c r="RPF221" s="348"/>
      <c r="RPG221" s="348"/>
      <c r="RPH221" s="348"/>
      <c r="RPI221" s="348"/>
      <c r="RPJ221" s="348"/>
      <c r="RPK221" s="348"/>
      <c r="RPL221" s="348"/>
      <c r="RPM221" s="348"/>
      <c r="RPN221" s="348"/>
      <c r="RPO221" s="348"/>
      <c r="RPP221" s="348"/>
      <c r="RPQ221" s="348"/>
      <c r="RPR221" s="348"/>
      <c r="RPS221" s="348"/>
      <c r="RPT221" s="348"/>
      <c r="RPU221" s="348"/>
      <c r="RPV221" s="348"/>
      <c r="RPW221" s="348"/>
      <c r="RPX221" s="348"/>
      <c r="RPY221" s="348"/>
      <c r="RPZ221" s="348"/>
      <c r="RQA221" s="348"/>
      <c r="RQB221" s="348"/>
      <c r="RQC221" s="348"/>
      <c r="RQD221" s="348"/>
      <c r="RQE221" s="348"/>
      <c r="RQF221" s="348"/>
      <c r="RQG221" s="348"/>
      <c r="RQH221" s="348"/>
      <c r="RQI221" s="348"/>
      <c r="RQJ221" s="348"/>
      <c r="RQK221" s="348"/>
      <c r="RQL221" s="348"/>
      <c r="RQM221" s="348"/>
      <c r="RQN221" s="348"/>
      <c r="RQO221" s="348"/>
      <c r="RQP221" s="348"/>
      <c r="RQQ221" s="348"/>
      <c r="RQR221" s="348"/>
      <c r="RQS221" s="348"/>
      <c r="RQT221" s="348"/>
      <c r="RQU221" s="348"/>
      <c r="RQV221" s="348"/>
      <c r="RQW221" s="348"/>
      <c r="RQX221" s="348"/>
      <c r="RQY221" s="348"/>
      <c r="RQZ221" s="348"/>
      <c r="RRA221" s="348"/>
      <c r="RRB221" s="348"/>
      <c r="RRC221" s="348"/>
      <c r="RRD221" s="348"/>
      <c r="RRE221" s="348"/>
      <c r="RRF221" s="348"/>
      <c r="RRG221" s="348"/>
      <c r="RRH221" s="348"/>
      <c r="RRI221" s="348"/>
      <c r="RRJ221" s="348"/>
      <c r="RRK221" s="348"/>
      <c r="RRL221" s="348"/>
      <c r="RRM221" s="348"/>
      <c r="RRN221" s="348"/>
      <c r="RRO221" s="348"/>
      <c r="RRP221" s="348"/>
      <c r="RRQ221" s="348"/>
      <c r="RRR221" s="348"/>
      <c r="RRS221" s="348"/>
      <c r="RRT221" s="348"/>
      <c r="RRU221" s="348"/>
      <c r="RRV221" s="348"/>
      <c r="RRW221" s="348"/>
      <c r="RRX221" s="348"/>
      <c r="RRY221" s="348"/>
      <c r="RRZ221" s="348"/>
      <c r="RSA221" s="348"/>
      <c r="RSB221" s="348"/>
      <c r="RSC221" s="348"/>
      <c r="RSD221" s="348"/>
      <c r="RSE221" s="348"/>
      <c r="RSF221" s="348"/>
      <c r="RSG221" s="348"/>
      <c r="RSH221" s="348"/>
      <c r="RSI221" s="348"/>
      <c r="RSJ221" s="348"/>
      <c r="RSK221" s="348"/>
      <c r="RSL221" s="348"/>
      <c r="RSM221" s="348"/>
      <c r="RSN221" s="348"/>
      <c r="RSO221" s="348"/>
      <c r="RSP221" s="348"/>
      <c r="RSQ221" s="348"/>
      <c r="RSR221" s="348"/>
      <c r="RSS221" s="348"/>
      <c r="RST221" s="348"/>
      <c r="RSU221" s="348"/>
      <c r="RSV221" s="348"/>
      <c r="RSW221" s="348"/>
      <c r="RSX221" s="348"/>
      <c r="RSY221" s="348"/>
      <c r="RSZ221" s="348"/>
      <c r="RTA221" s="348"/>
      <c r="RTB221" s="348"/>
      <c r="RTC221" s="348"/>
      <c r="RTD221" s="348"/>
      <c r="RTE221" s="348"/>
      <c r="RTF221" s="348"/>
      <c r="RTG221" s="348"/>
      <c r="RTH221" s="348"/>
      <c r="RTI221" s="348"/>
      <c r="RTJ221" s="348"/>
      <c r="RTK221" s="348"/>
      <c r="RTL221" s="348"/>
      <c r="RTM221" s="348"/>
      <c r="RTN221" s="348"/>
      <c r="RTO221" s="348"/>
      <c r="RTP221" s="348"/>
      <c r="RTQ221" s="348"/>
      <c r="RTR221" s="348"/>
      <c r="RTS221" s="348"/>
      <c r="RTT221" s="348"/>
      <c r="RTU221" s="348"/>
      <c r="RTV221" s="348"/>
      <c r="RTW221" s="348"/>
      <c r="RTX221" s="348"/>
      <c r="RTY221" s="348"/>
      <c r="RTZ221" s="348"/>
      <c r="RUA221" s="348"/>
      <c r="RUB221" s="348"/>
      <c r="RUC221" s="348"/>
      <c r="RUD221" s="348"/>
      <c r="RUE221" s="348"/>
      <c r="RUF221" s="348"/>
      <c r="RUG221" s="348"/>
      <c r="RUH221" s="348"/>
      <c r="RUI221" s="348"/>
      <c r="RUJ221" s="348"/>
      <c r="RUK221" s="348"/>
      <c r="RUL221" s="348"/>
      <c r="RUM221" s="348"/>
      <c r="RUN221" s="348"/>
      <c r="RUO221" s="348"/>
      <c r="RUP221" s="348"/>
      <c r="RUQ221" s="348"/>
      <c r="RUR221" s="348"/>
      <c r="RUS221" s="348"/>
      <c r="RUT221" s="348"/>
      <c r="RUU221" s="348"/>
      <c r="RUV221" s="348"/>
      <c r="RUW221" s="348"/>
      <c r="RUX221" s="348"/>
      <c r="RUY221" s="348"/>
      <c r="RUZ221" s="348"/>
      <c r="RVA221" s="348"/>
      <c r="RVB221" s="348"/>
      <c r="RVC221" s="348"/>
      <c r="RVD221" s="348"/>
      <c r="RVE221" s="348"/>
      <c r="RVF221" s="348"/>
      <c r="RVG221" s="348"/>
      <c r="RVH221" s="348"/>
      <c r="RVI221" s="348"/>
      <c r="RVJ221" s="348"/>
      <c r="RVK221" s="348"/>
      <c r="RVL221" s="348"/>
      <c r="RVM221" s="348"/>
      <c r="RVN221" s="348"/>
      <c r="RVO221" s="348"/>
      <c r="RVP221" s="348"/>
      <c r="RVQ221" s="348"/>
      <c r="RVR221" s="348"/>
      <c r="RVS221" s="348"/>
      <c r="RVT221" s="348"/>
      <c r="RVU221" s="348"/>
      <c r="RVV221" s="348"/>
      <c r="RVW221" s="348"/>
      <c r="RVX221" s="348"/>
      <c r="RVY221" s="348"/>
      <c r="RVZ221" s="348"/>
      <c r="RWA221" s="348"/>
      <c r="RWB221" s="348"/>
      <c r="RWC221" s="348"/>
      <c r="RWD221" s="348"/>
      <c r="RWE221" s="348"/>
      <c r="RWF221" s="348"/>
      <c r="RWG221" s="348"/>
      <c r="RWH221" s="348"/>
      <c r="RWI221" s="348"/>
      <c r="RWJ221" s="348"/>
      <c r="RWK221" s="348"/>
      <c r="RWL221" s="348"/>
      <c r="RWM221" s="348"/>
      <c r="RWN221" s="348"/>
      <c r="RWO221" s="348"/>
      <c r="RWP221" s="348"/>
      <c r="RWQ221" s="348"/>
      <c r="RWR221" s="348"/>
      <c r="RWS221" s="348"/>
      <c r="RWT221" s="348"/>
      <c r="RWU221" s="348"/>
      <c r="RWV221" s="348"/>
      <c r="RWW221" s="348"/>
      <c r="RWX221" s="348"/>
      <c r="RWY221" s="348"/>
      <c r="RWZ221" s="348"/>
      <c r="RXA221" s="348"/>
      <c r="RXB221" s="348"/>
      <c r="RXC221" s="348"/>
      <c r="RXD221" s="348"/>
      <c r="RXE221" s="348"/>
      <c r="RXF221" s="348"/>
      <c r="RXG221" s="348"/>
      <c r="RXH221" s="348"/>
      <c r="RXI221" s="348"/>
      <c r="RXJ221" s="348"/>
      <c r="RXK221" s="348"/>
      <c r="RXL221" s="348"/>
      <c r="RXM221" s="348"/>
      <c r="RXN221" s="348"/>
      <c r="RXO221" s="348"/>
      <c r="RXP221" s="348"/>
      <c r="RXQ221" s="348"/>
      <c r="RXR221" s="348"/>
      <c r="RXS221" s="348"/>
      <c r="RXT221" s="348"/>
      <c r="RXU221" s="348"/>
      <c r="RXV221" s="348"/>
      <c r="RXW221" s="348"/>
      <c r="RXX221" s="348"/>
      <c r="RXY221" s="348"/>
      <c r="RXZ221" s="348"/>
      <c r="RYA221" s="348"/>
      <c r="RYB221" s="348"/>
      <c r="RYC221" s="348"/>
      <c r="RYD221" s="348"/>
      <c r="RYE221" s="348"/>
      <c r="RYF221" s="348"/>
      <c r="RYG221" s="348"/>
      <c r="RYH221" s="348"/>
      <c r="RYI221" s="348"/>
      <c r="RYJ221" s="348"/>
      <c r="RYK221" s="348"/>
      <c r="RYL221" s="348"/>
      <c r="RYM221" s="348"/>
      <c r="RYN221" s="348"/>
      <c r="RYO221" s="348"/>
      <c r="RYP221" s="348"/>
      <c r="RYQ221" s="348"/>
      <c r="RYR221" s="348"/>
      <c r="RYS221" s="348"/>
      <c r="RYT221" s="348"/>
      <c r="RYU221" s="348"/>
      <c r="RYV221" s="348"/>
      <c r="RYW221" s="348"/>
      <c r="RYX221" s="348"/>
      <c r="RYY221" s="348"/>
      <c r="RYZ221" s="348"/>
      <c r="RZA221" s="348"/>
      <c r="RZB221" s="348"/>
      <c r="RZC221" s="348"/>
      <c r="RZD221" s="348"/>
      <c r="RZE221" s="348"/>
      <c r="RZF221" s="348"/>
      <c r="RZG221" s="348"/>
      <c r="RZH221" s="348"/>
      <c r="RZI221" s="348"/>
      <c r="RZJ221" s="348"/>
      <c r="RZK221" s="348"/>
      <c r="RZL221" s="348"/>
      <c r="RZM221" s="348"/>
      <c r="RZN221" s="348"/>
      <c r="RZO221" s="348"/>
      <c r="RZP221" s="348"/>
      <c r="RZQ221" s="348"/>
      <c r="RZR221" s="348"/>
      <c r="RZS221" s="348"/>
      <c r="RZT221" s="348"/>
      <c r="RZU221" s="348"/>
      <c r="RZV221" s="348"/>
      <c r="RZW221" s="348"/>
      <c r="RZX221" s="348"/>
      <c r="RZY221" s="348"/>
      <c r="RZZ221" s="348"/>
      <c r="SAA221" s="348"/>
      <c r="SAB221" s="348"/>
      <c r="SAC221" s="348"/>
      <c r="SAD221" s="348"/>
      <c r="SAE221" s="348"/>
      <c r="SAF221" s="348"/>
      <c r="SAG221" s="348"/>
      <c r="SAH221" s="348"/>
      <c r="SAI221" s="348"/>
      <c r="SAJ221" s="348"/>
      <c r="SAK221" s="348"/>
      <c r="SAL221" s="348"/>
      <c r="SAM221" s="348"/>
      <c r="SAN221" s="348"/>
      <c r="SAO221" s="348"/>
      <c r="SAP221" s="348"/>
      <c r="SAQ221" s="348"/>
      <c r="SAR221" s="348"/>
      <c r="SAS221" s="348"/>
      <c r="SAT221" s="348"/>
      <c r="SAU221" s="348"/>
      <c r="SAV221" s="348"/>
      <c r="SAW221" s="348"/>
      <c r="SAX221" s="348"/>
      <c r="SAY221" s="348"/>
      <c r="SAZ221" s="348"/>
      <c r="SBA221" s="348"/>
      <c r="SBB221" s="348"/>
      <c r="SBC221" s="348"/>
      <c r="SBD221" s="348"/>
      <c r="SBE221" s="348"/>
      <c r="SBF221" s="348"/>
      <c r="SBG221" s="348"/>
      <c r="SBH221" s="348"/>
      <c r="SBI221" s="348"/>
      <c r="SBJ221" s="348"/>
      <c r="SBK221" s="348"/>
      <c r="SBL221" s="348"/>
      <c r="SBM221" s="348"/>
      <c r="SBN221" s="348"/>
      <c r="SBO221" s="348"/>
      <c r="SBP221" s="348"/>
      <c r="SBQ221" s="348"/>
      <c r="SBR221" s="348"/>
      <c r="SBS221" s="348"/>
      <c r="SBT221" s="348"/>
      <c r="SBU221" s="348"/>
      <c r="SBV221" s="348"/>
      <c r="SBW221" s="348"/>
      <c r="SBX221" s="348"/>
      <c r="SBY221" s="348"/>
      <c r="SBZ221" s="348"/>
      <c r="SCA221" s="348"/>
      <c r="SCB221" s="348"/>
      <c r="SCC221" s="348"/>
      <c r="SCD221" s="348"/>
      <c r="SCE221" s="348"/>
      <c r="SCF221" s="348"/>
      <c r="SCG221" s="348"/>
      <c r="SCH221" s="348"/>
      <c r="SCI221" s="348"/>
      <c r="SCJ221" s="348"/>
      <c r="SCK221" s="348"/>
      <c r="SCL221" s="348"/>
      <c r="SCM221" s="348"/>
      <c r="SCN221" s="348"/>
      <c r="SCO221" s="348"/>
      <c r="SCP221" s="348"/>
      <c r="SCQ221" s="348"/>
      <c r="SCR221" s="348"/>
      <c r="SCS221" s="348"/>
      <c r="SCT221" s="348"/>
      <c r="SCU221" s="348"/>
      <c r="SCV221" s="348"/>
      <c r="SCW221" s="348"/>
      <c r="SCX221" s="348"/>
      <c r="SCY221" s="348"/>
      <c r="SCZ221" s="348"/>
      <c r="SDA221" s="348"/>
      <c r="SDB221" s="348"/>
      <c r="SDC221" s="348"/>
      <c r="SDD221" s="348"/>
      <c r="SDE221" s="348"/>
      <c r="SDF221" s="348"/>
      <c r="SDG221" s="348"/>
      <c r="SDH221" s="348"/>
      <c r="SDI221" s="348"/>
      <c r="SDJ221" s="348"/>
      <c r="SDK221" s="348"/>
      <c r="SDL221" s="348"/>
      <c r="SDM221" s="348"/>
      <c r="SDN221" s="348"/>
      <c r="SDO221" s="348"/>
      <c r="SDP221" s="348"/>
      <c r="SDQ221" s="348"/>
      <c r="SDR221" s="348"/>
      <c r="SDS221" s="348"/>
      <c r="SDT221" s="348"/>
      <c r="SDU221" s="348"/>
      <c r="SDV221" s="348"/>
      <c r="SDW221" s="348"/>
      <c r="SDX221" s="348"/>
      <c r="SDY221" s="348"/>
      <c r="SDZ221" s="348"/>
      <c r="SEA221" s="348"/>
      <c r="SEB221" s="348"/>
      <c r="SEC221" s="348"/>
      <c r="SED221" s="348"/>
      <c r="SEE221" s="348"/>
      <c r="SEF221" s="348"/>
      <c r="SEG221" s="348"/>
      <c r="SEH221" s="348"/>
      <c r="SEI221" s="348"/>
      <c r="SEJ221" s="348"/>
      <c r="SEK221" s="348"/>
      <c r="SEL221" s="348"/>
      <c r="SEM221" s="348"/>
      <c r="SEN221" s="348"/>
      <c r="SEO221" s="348"/>
      <c r="SEP221" s="348"/>
      <c r="SEQ221" s="348"/>
      <c r="SER221" s="348"/>
      <c r="SES221" s="348"/>
      <c r="SET221" s="348"/>
      <c r="SEU221" s="348"/>
      <c r="SEV221" s="348"/>
      <c r="SEW221" s="348"/>
      <c r="SEX221" s="348"/>
      <c r="SEY221" s="348"/>
      <c r="SEZ221" s="348"/>
      <c r="SFA221" s="348"/>
      <c r="SFB221" s="348"/>
      <c r="SFC221" s="348"/>
      <c r="SFD221" s="348"/>
      <c r="SFE221" s="348"/>
      <c r="SFF221" s="348"/>
      <c r="SFG221" s="348"/>
      <c r="SFH221" s="348"/>
      <c r="SFI221" s="348"/>
      <c r="SFJ221" s="348"/>
      <c r="SFK221" s="348"/>
      <c r="SFL221" s="348"/>
      <c r="SFM221" s="348"/>
      <c r="SFN221" s="348"/>
      <c r="SFO221" s="348"/>
      <c r="SFP221" s="348"/>
      <c r="SFQ221" s="348"/>
      <c r="SFR221" s="348"/>
      <c r="SFS221" s="348"/>
      <c r="SFT221" s="348"/>
      <c r="SFU221" s="348"/>
      <c r="SFV221" s="348"/>
      <c r="SFW221" s="348"/>
      <c r="SFX221" s="348"/>
      <c r="SFY221" s="348"/>
      <c r="SFZ221" s="348"/>
      <c r="SGA221" s="348"/>
      <c r="SGB221" s="348"/>
      <c r="SGC221" s="348"/>
      <c r="SGD221" s="348"/>
      <c r="SGE221" s="348"/>
      <c r="SGF221" s="348"/>
      <c r="SGG221" s="348"/>
      <c r="SGH221" s="348"/>
      <c r="SGI221" s="348"/>
      <c r="SGJ221" s="348"/>
      <c r="SGK221" s="348"/>
      <c r="SGL221" s="348"/>
      <c r="SGM221" s="348"/>
      <c r="SGN221" s="348"/>
      <c r="SGO221" s="348"/>
      <c r="SGP221" s="348"/>
      <c r="SGQ221" s="348"/>
      <c r="SGR221" s="348"/>
      <c r="SGS221" s="348"/>
      <c r="SGT221" s="348"/>
      <c r="SGU221" s="348"/>
      <c r="SGV221" s="348"/>
      <c r="SGW221" s="348"/>
      <c r="SGX221" s="348"/>
      <c r="SGY221" s="348"/>
      <c r="SGZ221" s="348"/>
      <c r="SHA221" s="348"/>
      <c r="SHB221" s="348"/>
      <c r="SHC221" s="348"/>
      <c r="SHD221" s="348"/>
      <c r="SHE221" s="348"/>
      <c r="SHF221" s="348"/>
      <c r="SHG221" s="348"/>
      <c r="SHH221" s="348"/>
      <c r="SHI221" s="348"/>
      <c r="SHJ221" s="348"/>
      <c r="SHK221" s="348"/>
      <c r="SHL221" s="348"/>
      <c r="SHM221" s="348"/>
      <c r="SHN221" s="348"/>
      <c r="SHO221" s="348"/>
      <c r="SHP221" s="348"/>
      <c r="SHQ221" s="348"/>
      <c r="SHR221" s="348"/>
      <c r="SHS221" s="348"/>
      <c r="SHT221" s="348"/>
      <c r="SHU221" s="348"/>
      <c r="SHV221" s="348"/>
      <c r="SHW221" s="348"/>
      <c r="SHX221" s="348"/>
      <c r="SHY221" s="348"/>
      <c r="SHZ221" s="348"/>
      <c r="SIA221" s="348"/>
      <c r="SIB221" s="348"/>
      <c r="SIC221" s="348"/>
      <c r="SID221" s="348"/>
      <c r="SIE221" s="348"/>
      <c r="SIF221" s="348"/>
      <c r="SIG221" s="348"/>
      <c r="SIH221" s="348"/>
      <c r="SII221" s="348"/>
      <c r="SIJ221" s="348"/>
      <c r="SIK221" s="348"/>
      <c r="SIL221" s="348"/>
      <c r="SIM221" s="348"/>
      <c r="SIN221" s="348"/>
      <c r="SIO221" s="348"/>
      <c r="SIP221" s="348"/>
      <c r="SIQ221" s="348"/>
      <c r="SIR221" s="348"/>
      <c r="SIS221" s="348"/>
      <c r="SIT221" s="348"/>
      <c r="SIU221" s="348"/>
      <c r="SIV221" s="348"/>
      <c r="SIW221" s="348"/>
      <c r="SIX221" s="348"/>
      <c r="SIY221" s="348"/>
      <c r="SIZ221" s="348"/>
      <c r="SJA221" s="348"/>
      <c r="SJB221" s="348"/>
      <c r="SJC221" s="348"/>
      <c r="SJD221" s="348"/>
      <c r="SJE221" s="348"/>
      <c r="SJF221" s="348"/>
      <c r="SJG221" s="348"/>
      <c r="SJH221" s="348"/>
      <c r="SJI221" s="348"/>
      <c r="SJJ221" s="348"/>
      <c r="SJK221" s="348"/>
      <c r="SJL221" s="348"/>
      <c r="SJM221" s="348"/>
      <c r="SJN221" s="348"/>
      <c r="SJO221" s="348"/>
      <c r="SJP221" s="348"/>
      <c r="SJQ221" s="348"/>
      <c r="SJR221" s="348"/>
      <c r="SJS221" s="348"/>
      <c r="SJT221" s="348"/>
      <c r="SJU221" s="348"/>
      <c r="SJV221" s="348"/>
      <c r="SJW221" s="348"/>
      <c r="SJX221" s="348"/>
      <c r="SJY221" s="348"/>
      <c r="SJZ221" s="348"/>
      <c r="SKA221" s="348"/>
      <c r="SKB221" s="348"/>
      <c r="SKC221" s="348"/>
      <c r="SKD221" s="348"/>
      <c r="SKE221" s="348"/>
      <c r="SKF221" s="348"/>
      <c r="SKG221" s="348"/>
      <c r="SKH221" s="348"/>
      <c r="SKI221" s="348"/>
      <c r="SKJ221" s="348"/>
      <c r="SKK221" s="348"/>
      <c r="SKL221" s="348"/>
      <c r="SKM221" s="348"/>
      <c r="SKN221" s="348"/>
      <c r="SKO221" s="348"/>
      <c r="SKP221" s="348"/>
      <c r="SKQ221" s="348"/>
      <c r="SKR221" s="348"/>
      <c r="SKS221" s="348"/>
      <c r="SKT221" s="348"/>
      <c r="SKU221" s="348"/>
      <c r="SKV221" s="348"/>
      <c r="SKW221" s="348"/>
      <c r="SKX221" s="348"/>
      <c r="SKY221" s="348"/>
      <c r="SKZ221" s="348"/>
      <c r="SLA221" s="348"/>
      <c r="SLB221" s="348"/>
      <c r="SLC221" s="348"/>
      <c r="SLD221" s="348"/>
      <c r="SLE221" s="348"/>
      <c r="SLF221" s="348"/>
      <c r="SLG221" s="348"/>
      <c r="SLH221" s="348"/>
      <c r="SLI221" s="348"/>
      <c r="SLJ221" s="348"/>
      <c r="SLK221" s="348"/>
      <c r="SLL221" s="348"/>
      <c r="SLM221" s="348"/>
      <c r="SLN221" s="348"/>
      <c r="SLO221" s="348"/>
      <c r="SLP221" s="348"/>
      <c r="SLQ221" s="348"/>
      <c r="SLR221" s="348"/>
      <c r="SLS221" s="348"/>
      <c r="SLT221" s="348"/>
      <c r="SLU221" s="348"/>
      <c r="SLV221" s="348"/>
      <c r="SLW221" s="348"/>
      <c r="SLX221" s="348"/>
      <c r="SLY221" s="348"/>
      <c r="SLZ221" s="348"/>
      <c r="SMA221" s="348"/>
      <c r="SMB221" s="348"/>
      <c r="SMC221" s="348"/>
      <c r="SMD221" s="348"/>
      <c r="SME221" s="348"/>
      <c r="SMF221" s="348"/>
      <c r="SMG221" s="348"/>
      <c r="SMH221" s="348"/>
      <c r="SMI221" s="348"/>
      <c r="SMJ221" s="348"/>
      <c r="SMK221" s="348"/>
      <c r="SML221" s="348"/>
      <c r="SMM221" s="348"/>
      <c r="SMN221" s="348"/>
      <c r="SMO221" s="348"/>
      <c r="SMP221" s="348"/>
      <c r="SMQ221" s="348"/>
      <c r="SMR221" s="348"/>
      <c r="SMS221" s="348"/>
      <c r="SMT221" s="348"/>
      <c r="SMU221" s="348"/>
      <c r="SMV221" s="348"/>
      <c r="SMW221" s="348"/>
      <c r="SMX221" s="348"/>
      <c r="SMY221" s="348"/>
      <c r="SMZ221" s="348"/>
      <c r="SNA221" s="348"/>
      <c r="SNB221" s="348"/>
      <c r="SNC221" s="348"/>
      <c r="SND221" s="348"/>
      <c r="SNE221" s="348"/>
      <c r="SNF221" s="348"/>
      <c r="SNG221" s="348"/>
      <c r="SNH221" s="348"/>
      <c r="SNI221" s="348"/>
      <c r="SNJ221" s="348"/>
      <c r="SNK221" s="348"/>
      <c r="SNL221" s="348"/>
      <c r="SNM221" s="348"/>
      <c r="SNN221" s="348"/>
      <c r="SNO221" s="348"/>
      <c r="SNP221" s="348"/>
      <c r="SNQ221" s="348"/>
      <c r="SNR221" s="348"/>
      <c r="SNS221" s="348"/>
      <c r="SNT221" s="348"/>
      <c r="SNU221" s="348"/>
      <c r="SNV221" s="348"/>
      <c r="SNW221" s="348"/>
      <c r="SNX221" s="348"/>
      <c r="SNY221" s="348"/>
      <c r="SNZ221" s="348"/>
      <c r="SOA221" s="348"/>
      <c r="SOB221" s="348"/>
      <c r="SOC221" s="348"/>
      <c r="SOD221" s="348"/>
      <c r="SOE221" s="348"/>
      <c r="SOF221" s="348"/>
      <c r="SOG221" s="348"/>
      <c r="SOH221" s="348"/>
      <c r="SOI221" s="348"/>
      <c r="SOJ221" s="348"/>
      <c r="SOK221" s="348"/>
      <c r="SOL221" s="348"/>
      <c r="SOM221" s="348"/>
      <c r="SON221" s="348"/>
      <c r="SOO221" s="348"/>
      <c r="SOP221" s="348"/>
      <c r="SOQ221" s="348"/>
      <c r="SOR221" s="348"/>
      <c r="SOS221" s="348"/>
      <c r="SOT221" s="348"/>
      <c r="SOU221" s="348"/>
      <c r="SOV221" s="348"/>
      <c r="SOW221" s="348"/>
      <c r="SOX221" s="348"/>
      <c r="SOY221" s="348"/>
      <c r="SOZ221" s="348"/>
      <c r="SPA221" s="348"/>
      <c r="SPB221" s="348"/>
      <c r="SPC221" s="348"/>
      <c r="SPD221" s="348"/>
      <c r="SPE221" s="348"/>
      <c r="SPF221" s="348"/>
      <c r="SPG221" s="348"/>
      <c r="SPH221" s="348"/>
      <c r="SPI221" s="348"/>
      <c r="SPJ221" s="348"/>
      <c r="SPK221" s="348"/>
      <c r="SPL221" s="348"/>
      <c r="SPM221" s="348"/>
      <c r="SPN221" s="348"/>
      <c r="SPO221" s="348"/>
      <c r="SPP221" s="348"/>
      <c r="SPQ221" s="348"/>
      <c r="SPR221" s="348"/>
      <c r="SPS221" s="348"/>
      <c r="SPT221" s="348"/>
      <c r="SPU221" s="348"/>
      <c r="SPV221" s="348"/>
      <c r="SPW221" s="348"/>
      <c r="SPX221" s="348"/>
      <c r="SPY221" s="348"/>
      <c r="SPZ221" s="348"/>
      <c r="SQA221" s="348"/>
      <c r="SQB221" s="348"/>
      <c r="SQC221" s="348"/>
      <c r="SQD221" s="348"/>
      <c r="SQE221" s="348"/>
      <c r="SQF221" s="348"/>
      <c r="SQG221" s="348"/>
      <c r="SQH221" s="348"/>
      <c r="SQI221" s="348"/>
      <c r="SQJ221" s="348"/>
      <c r="SQK221" s="348"/>
      <c r="SQL221" s="348"/>
      <c r="SQM221" s="348"/>
      <c r="SQN221" s="348"/>
      <c r="SQO221" s="348"/>
      <c r="SQP221" s="348"/>
      <c r="SQQ221" s="348"/>
      <c r="SQR221" s="348"/>
      <c r="SQS221" s="348"/>
      <c r="SQT221" s="348"/>
      <c r="SQU221" s="348"/>
      <c r="SQV221" s="348"/>
      <c r="SQW221" s="348"/>
      <c r="SQX221" s="348"/>
      <c r="SQY221" s="348"/>
      <c r="SQZ221" s="348"/>
      <c r="SRA221" s="348"/>
      <c r="SRB221" s="348"/>
      <c r="SRC221" s="348"/>
      <c r="SRD221" s="348"/>
      <c r="SRE221" s="348"/>
      <c r="SRF221" s="348"/>
      <c r="SRG221" s="348"/>
      <c r="SRH221" s="348"/>
      <c r="SRI221" s="348"/>
      <c r="SRJ221" s="348"/>
      <c r="SRK221" s="348"/>
      <c r="SRL221" s="348"/>
      <c r="SRM221" s="348"/>
      <c r="SRN221" s="348"/>
      <c r="SRO221" s="348"/>
      <c r="SRP221" s="348"/>
      <c r="SRQ221" s="348"/>
      <c r="SRR221" s="348"/>
      <c r="SRS221" s="348"/>
      <c r="SRT221" s="348"/>
      <c r="SRU221" s="348"/>
      <c r="SRV221" s="348"/>
      <c r="SRW221" s="348"/>
      <c r="SRX221" s="348"/>
      <c r="SRY221" s="348"/>
      <c r="SRZ221" s="348"/>
      <c r="SSA221" s="348"/>
      <c r="SSB221" s="348"/>
      <c r="SSC221" s="348"/>
      <c r="SSD221" s="348"/>
      <c r="SSE221" s="348"/>
      <c r="SSF221" s="348"/>
      <c r="SSG221" s="348"/>
      <c r="SSH221" s="348"/>
      <c r="SSI221" s="348"/>
      <c r="SSJ221" s="348"/>
      <c r="SSK221" s="348"/>
      <c r="SSL221" s="348"/>
      <c r="SSM221" s="348"/>
      <c r="SSN221" s="348"/>
      <c r="SSO221" s="348"/>
      <c r="SSP221" s="348"/>
      <c r="SSQ221" s="348"/>
      <c r="SSR221" s="348"/>
      <c r="SSS221" s="348"/>
      <c r="SST221" s="348"/>
      <c r="SSU221" s="348"/>
      <c r="SSV221" s="348"/>
      <c r="SSW221" s="348"/>
      <c r="SSX221" s="348"/>
      <c r="SSY221" s="348"/>
      <c r="SSZ221" s="348"/>
      <c r="STA221" s="348"/>
      <c r="STB221" s="348"/>
      <c r="STC221" s="348"/>
      <c r="STD221" s="348"/>
      <c r="STE221" s="348"/>
      <c r="STF221" s="348"/>
      <c r="STG221" s="348"/>
      <c r="STH221" s="348"/>
      <c r="STI221" s="348"/>
      <c r="STJ221" s="348"/>
      <c r="STK221" s="348"/>
      <c r="STL221" s="348"/>
      <c r="STM221" s="348"/>
      <c r="STN221" s="348"/>
      <c r="STO221" s="348"/>
      <c r="STP221" s="348"/>
      <c r="STQ221" s="348"/>
      <c r="STR221" s="348"/>
      <c r="STS221" s="348"/>
      <c r="STT221" s="348"/>
      <c r="STU221" s="348"/>
      <c r="STV221" s="348"/>
      <c r="STW221" s="348"/>
      <c r="STX221" s="348"/>
      <c r="STY221" s="348"/>
      <c r="STZ221" s="348"/>
      <c r="SUA221" s="348"/>
      <c r="SUB221" s="348"/>
      <c r="SUC221" s="348"/>
      <c r="SUD221" s="348"/>
      <c r="SUE221" s="348"/>
      <c r="SUF221" s="348"/>
      <c r="SUG221" s="348"/>
      <c r="SUH221" s="348"/>
      <c r="SUI221" s="348"/>
      <c r="SUJ221" s="348"/>
      <c r="SUK221" s="348"/>
      <c r="SUL221" s="348"/>
      <c r="SUM221" s="348"/>
      <c r="SUN221" s="348"/>
      <c r="SUO221" s="348"/>
      <c r="SUP221" s="348"/>
      <c r="SUQ221" s="348"/>
      <c r="SUR221" s="348"/>
      <c r="SUS221" s="348"/>
      <c r="SUT221" s="348"/>
      <c r="SUU221" s="348"/>
      <c r="SUV221" s="348"/>
      <c r="SUW221" s="348"/>
      <c r="SUX221" s="348"/>
      <c r="SUY221" s="348"/>
      <c r="SUZ221" s="348"/>
      <c r="SVA221" s="348"/>
      <c r="SVB221" s="348"/>
      <c r="SVC221" s="348"/>
      <c r="SVD221" s="348"/>
      <c r="SVE221" s="348"/>
      <c r="SVF221" s="348"/>
      <c r="SVG221" s="348"/>
      <c r="SVH221" s="348"/>
      <c r="SVI221" s="348"/>
      <c r="SVJ221" s="348"/>
      <c r="SVK221" s="348"/>
      <c r="SVL221" s="348"/>
      <c r="SVM221" s="348"/>
      <c r="SVN221" s="348"/>
      <c r="SVO221" s="348"/>
      <c r="SVP221" s="348"/>
      <c r="SVQ221" s="348"/>
      <c r="SVR221" s="348"/>
      <c r="SVS221" s="348"/>
      <c r="SVT221" s="348"/>
      <c r="SVU221" s="348"/>
      <c r="SVV221" s="348"/>
      <c r="SVW221" s="348"/>
      <c r="SVX221" s="348"/>
      <c r="SVY221" s="348"/>
      <c r="SVZ221" s="348"/>
      <c r="SWA221" s="348"/>
      <c r="SWB221" s="348"/>
      <c r="SWC221" s="348"/>
      <c r="SWD221" s="348"/>
      <c r="SWE221" s="348"/>
      <c r="SWF221" s="348"/>
      <c r="SWG221" s="348"/>
      <c r="SWH221" s="348"/>
      <c r="SWI221" s="348"/>
      <c r="SWJ221" s="348"/>
      <c r="SWK221" s="348"/>
      <c r="SWL221" s="348"/>
      <c r="SWM221" s="348"/>
      <c r="SWN221" s="348"/>
      <c r="SWO221" s="348"/>
      <c r="SWP221" s="348"/>
      <c r="SWQ221" s="348"/>
      <c r="SWR221" s="348"/>
      <c r="SWS221" s="348"/>
      <c r="SWT221" s="348"/>
      <c r="SWU221" s="348"/>
      <c r="SWV221" s="348"/>
      <c r="SWW221" s="348"/>
      <c r="SWX221" s="348"/>
      <c r="SWY221" s="348"/>
      <c r="SWZ221" s="348"/>
      <c r="SXA221" s="348"/>
      <c r="SXB221" s="348"/>
      <c r="SXC221" s="348"/>
      <c r="SXD221" s="348"/>
      <c r="SXE221" s="348"/>
      <c r="SXF221" s="348"/>
      <c r="SXG221" s="348"/>
      <c r="SXH221" s="348"/>
      <c r="SXI221" s="348"/>
      <c r="SXJ221" s="348"/>
      <c r="SXK221" s="348"/>
      <c r="SXL221" s="348"/>
      <c r="SXM221" s="348"/>
      <c r="SXN221" s="348"/>
      <c r="SXO221" s="348"/>
      <c r="SXP221" s="348"/>
      <c r="SXQ221" s="348"/>
      <c r="SXR221" s="348"/>
      <c r="SXS221" s="348"/>
      <c r="SXT221" s="348"/>
      <c r="SXU221" s="348"/>
      <c r="SXV221" s="348"/>
      <c r="SXW221" s="348"/>
      <c r="SXX221" s="348"/>
      <c r="SXY221" s="348"/>
      <c r="SXZ221" s="348"/>
      <c r="SYA221" s="348"/>
      <c r="SYB221" s="348"/>
      <c r="SYC221" s="348"/>
      <c r="SYD221" s="348"/>
      <c r="SYE221" s="348"/>
      <c r="SYF221" s="348"/>
      <c r="SYG221" s="348"/>
      <c r="SYH221" s="348"/>
      <c r="SYI221" s="348"/>
      <c r="SYJ221" s="348"/>
      <c r="SYK221" s="348"/>
      <c r="SYL221" s="348"/>
      <c r="SYM221" s="348"/>
      <c r="SYN221" s="348"/>
      <c r="SYO221" s="348"/>
      <c r="SYP221" s="348"/>
      <c r="SYQ221" s="348"/>
      <c r="SYR221" s="348"/>
      <c r="SYS221" s="348"/>
      <c r="SYT221" s="348"/>
      <c r="SYU221" s="348"/>
      <c r="SYV221" s="348"/>
      <c r="SYW221" s="348"/>
      <c r="SYX221" s="348"/>
      <c r="SYY221" s="348"/>
      <c r="SYZ221" s="348"/>
      <c r="SZA221" s="348"/>
      <c r="SZB221" s="348"/>
      <c r="SZC221" s="348"/>
      <c r="SZD221" s="348"/>
      <c r="SZE221" s="348"/>
      <c r="SZF221" s="348"/>
      <c r="SZG221" s="348"/>
      <c r="SZH221" s="348"/>
      <c r="SZI221" s="348"/>
      <c r="SZJ221" s="348"/>
      <c r="SZK221" s="348"/>
      <c r="SZL221" s="348"/>
      <c r="SZM221" s="348"/>
      <c r="SZN221" s="348"/>
      <c r="SZO221" s="348"/>
      <c r="SZP221" s="348"/>
      <c r="SZQ221" s="348"/>
      <c r="SZR221" s="348"/>
      <c r="SZS221" s="348"/>
      <c r="SZT221" s="348"/>
      <c r="SZU221" s="348"/>
      <c r="SZV221" s="348"/>
      <c r="SZW221" s="348"/>
      <c r="SZX221" s="348"/>
      <c r="SZY221" s="348"/>
      <c r="SZZ221" s="348"/>
      <c r="TAA221" s="348"/>
      <c r="TAB221" s="348"/>
      <c r="TAC221" s="348"/>
      <c r="TAD221" s="348"/>
      <c r="TAE221" s="348"/>
      <c r="TAF221" s="348"/>
      <c r="TAG221" s="348"/>
      <c r="TAH221" s="348"/>
      <c r="TAI221" s="348"/>
      <c r="TAJ221" s="348"/>
      <c r="TAK221" s="348"/>
      <c r="TAL221" s="348"/>
      <c r="TAM221" s="348"/>
      <c r="TAN221" s="348"/>
      <c r="TAO221" s="348"/>
      <c r="TAP221" s="348"/>
      <c r="TAQ221" s="348"/>
      <c r="TAR221" s="348"/>
      <c r="TAS221" s="348"/>
      <c r="TAT221" s="348"/>
      <c r="TAU221" s="348"/>
      <c r="TAV221" s="348"/>
      <c r="TAW221" s="348"/>
      <c r="TAX221" s="348"/>
      <c r="TAY221" s="348"/>
      <c r="TAZ221" s="348"/>
      <c r="TBA221" s="348"/>
      <c r="TBB221" s="348"/>
      <c r="TBC221" s="348"/>
      <c r="TBD221" s="348"/>
      <c r="TBE221" s="348"/>
      <c r="TBF221" s="348"/>
      <c r="TBG221" s="348"/>
      <c r="TBH221" s="348"/>
      <c r="TBI221" s="348"/>
      <c r="TBJ221" s="348"/>
      <c r="TBK221" s="348"/>
      <c r="TBL221" s="348"/>
      <c r="TBM221" s="348"/>
      <c r="TBN221" s="348"/>
      <c r="TBO221" s="348"/>
      <c r="TBP221" s="348"/>
      <c r="TBQ221" s="348"/>
      <c r="TBR221" s="348"/>
      <c r="TBS221" s="348"/>
      <c r="TBT221" s="348"/>
      <c r="TBU221" s="348"/>
      <c r="TBV221" s="348"/>
      <c r="TBW221" s="348"/>
      <c r="TBX221" s="348"/>
      <c r="TBY221" s="348"/>
      <c r="TBZ221" s="348"/>
      <c r="TCA221" s="348"/>
      <c r="TCB221" s="348"/>
      <c r="TCC221" s="348"/>
      <c r="TCD221" s="348"/>
      <c r="TCE221" s="348"/>
      <c r="TCF221" s="348"/>
      <c r="TCG221" s="348"/>
      <c r="TCH221" s="348"/>
      <c r="TCI221" s="348"/>
      <c r="TCJ221" s="348"/>
      <c r="TCK221" s="348"/>
      <c r="TCL221" s="348"/>
      <c r="TCM221" s="348"/>
      <c r="TCN221" s="348"/>
      <c r="TCO221" s="348"/>
      <c r="TCP221" s="348"/>
      <c r="TCQ221" s="348"/>
      <c r="TCR221" s="348"/>
      <c r="TCS221" s="348"/>
      <c r="TCT221" s="348"/>
      <c r="TCU221" s="348"/>
      <c r="TCV221" s="348"/>
      <c r="TCW221" s="348"/>
      <c r="TCX221" s="348"/>
      <c r="TCY221" s="348"/>
      <c r="TCZ221" s="348"/>
      <c r="TDA221" s="348"/>
      <c r="TDB221" s="348"/>
      <c r="TDC221" s="348"/>
      <c r="TDD221" s="348"/>
      <c r="TDE221" s="348"/>
      <c r="TDF221" s="348"/>
      <c r="TDG221" s="348"/>
      <c r="TDH221" s="348"/>
      <c r="TDI221" s="348"/>
      <c r="TDJ221" s="348"/>
      <c r="TDK221" s="348"/>
      <c r="TDL221" s="348"/>
      <c r="TDM221" s="348"/>
      <c r="TDN221" s="348"/>
      <c r="TDO221" s="348"/>
      <c r="TDP221" s="348"/>
      <c r="TDQ221" s="348"/>
      <c r="TDR221" s="348"/>
      <c r="TDS221" s="348"/>
      <c r="TDT221" s="348"/>
      <c r="TDU221" s="348"/>
      <c r="TDV221" s="348"/>
      <c r="TDW221" s="348"/>
      <c r="TDX221" s="348"/>
      <c r="TDY221" s="348"/>
      <c r="TDZ221" s="348"/>
      <c r="TEA221" s="348"/>
      <c r="TEB221" s="348"/>
      <c r="TEC221" s="348"/>
      <c r="TED221" s="348"/>
      <c r="TEE221" s="348"/>
      <c r="TEF221" s="348"/>
      <c r="TEG221" s="348"/>
      <c r="TEH221" s="348"/>
      <c r="TEI221" s="348"/>
      <c r="TEJ221" s="348"/>
      <c r="TEK221" s="348"/>
      <c r="TEL221" s="348"/>
      <c r="TEM221" s="348"/>
      <c r="TEN221" s="348"/>
      <c r="TEO221" s="348"/>
      <c r="TEP221" s="348"/>
      <c r="TEQ221" s="348"/>
      <c r="TER221" s="348"/>
      <c r="TES221" s="348"/>
      <c r="TET221" s="348"/>
      <c r="TEU221" s="348"/>
      <c r="TEV221" s="348"/>
      <c r="TEW221" s="348"/>
      <c r="TEX221" s="348"/>
      <c r="TEY221" s="348"/>
      <c r="TEZ221" s="348"/>
      <c r="TFA221" s="348"/>
      <c r="TFB221" s="348"/>
      <c r="TFC221" s="348"/>
      <c r="TFD221" s="348"/>
      <c r="TFE221" s="348"/>
      <c r="TFF221" s="348"/>
      <c r="TFG221" s="348"/>
      <c r="TFH221" s="348"/>
      <c r="TFI221" s="348"/>
      <c r="TFJ221" s="348"/>
      <c r="TFK221" s="348"/>
      <c r="TFL221" s="348"/>
      <c r="TFM221" s="348"/>
      <c r="TFN221" s="348"/>
      <c r="TFO221" s="348"/>
      <c r="TFP221" s="348"/>
      <c r="TFQ221" s="348"/>
      <c r="TFR221" s="348"/>
      <c r="TFS221" s="348"/>
      <c r="TFT221" s="348"/>
      <c r="TFU221" s="348"/>
      <c r="TFV221" s="348"/>
      <c r="TFW221" s="348"/>
      <c r="TFX221" s="348"/>
      <c r="TFY221" s="348"/>
      <c r="TFZ221" s="348"/>
      <c r="TGA221" s="348"/>
      <c r="TGB221" s="348"/>
      <c r="TGC221" s="348"/>
      <c r="TGD221" s="348"/>
      <c r="TGE221" s="348"/>
      <c r="TGF221" s="348"/>
      <c r="TGG221" s="348"/>
      <c r="TGH221" s="348"/>
      <c r="TGI221" s="348"/>
      <c r="TGJ221" s="348"/>
      <c r="TGK221" s="348"/>
      <c r="TGL221" s="348"/>
      <c r="TGM221" s="348"/>
      <c r="TGN221" s="348"/>
      <c r="TGO221" s="348"/>
      <c r="TGP221" s="348"/>
      <c r="TGQ221" s="348"/>
      <c r="TGR221" s="348"/>
      <c r="TGS221" s="348"/>
      <c r="TGT221" s="348"/>
      <c r="TGU221" s="348"/>
      <c r="TGV221" s="348"/>
      <c r="TGW221" s="348"/>
      <c r="TGX221" s="348"/>
      <c r="TGY221" s="348"/>
      <c r="TGZ221" s="348"/>
      <c r="THA221" s="348"/>
      <c r="THB221" s="348"/>
      <c r="THC221" s="348"/>
      <c r="THD221" s="348"/>
      <c r="THE221" s="348"/>
      <c r="THF221" s="348"/>
      <c r="THG221" s="348"/>
      <c r="THH221" s="348"/>
      <c r="THI221" s="348"/>
      <c r="THJ221" s="348"/>
      <c r="THK221" s="348"/>
      <c r="THL221" s="348"/>
      <c r="THM221" s="348"/>
      <c r="THN221" s="348"/>
      <c r="THO221" s="348"/>
      <c r="THP221" s="348"/>
      <c r="THQ221" s="348"/>
      <c r="THR221" s="348"/>
      <c r="THS221" s="348"/>
      <c r="THT221" s="348"/>
      <c r="THU221" s="348"/>
      <c r="THV221" s="348"/>
      <c r="THW221" s="348"/>
      <c r="THX221" s="348"/>
      <c r="THY221" s="348"/>
      <c r="THZ221" s="348"/>
      <c r="TIA221" s="348"/>
      <c r="TIB221" s="348"/>
      <c r="TIC221" s="348"/>
      <c r="TID221" s="348"/>
      <c r="TIE221" s="348"/>
      <c r="TIF221" s="348"/>
      <c r="TIG221" s="348"/>
      <c r="TIH221" s="348"/>
      <c r="TII221" s="348"/>
      <c r="TIJ221" s="348"/>
      <c r="TIK221" s="348"/>
      <c r="TIL221" s="348"/>
      <c r="TIM221" s="348"/>
      <c r="TIN221" s="348"/>
      <c r="TIO221" s="348"/>
      <c r="TIP221" s="348"/>
      <c r="TIQ221" s="348"/>
      <c r="TIR221" s="348"/>
      <c r="TIS221" s="348"/>
      <c r="TIT221" s="348"/>
      <c r="TIU221" s="348"/>
      <c r="TIV221" s="348"/>
      <c r="TIW221" s="348"/>
      <c r="TIX221" s="348"/>
      <c r="TIY221" s="348"/>
      <c r="TIZ221" s="348"/>
      <c r="TJA221" s="348"/>
      <c r="TJB221" s="348"/>
      <c r="TJC221" s="348"/>
      <c r="TJD221" s="348"/>
      <c r="TJE221" s="348"/>
      <c r="TJF221" s="348"/>
      <c r="TJG221" s="348"/>
      <c r="TJH221" s="348"/>
      <c r="TJI221" s="348"/>
      <c r="TJJ221" s="348"/>
      <c r="TJK221" s="348"/>
      <c r="TJL221" s="348"/>
      <c r="TJM221" s="348"/>
      <c r="TJN221" s="348"/>
      <c r="TJO221" s="348"/>
      <c r="TJP221" s="348"/>
      <c r="TJQ221" s="348"/>
      <c r="TJR221" s="348"/>
      <c r="TJS221" s="348"/>
      <c r="TJT221" s="348"/>
      <c r="TJU221" s="348"/>
      <c r="TJV221" s="348"/>
      <c r="TJW221" s="348"/>
      <c r="TJX221" s="348"/>
      <c r="TJY221" s="348"/>
      <c r="TJZ221" s="348"/>
      <c r="TKA221" s="348"/>
      <c r="TKB221" s="348"/>
      <c r="TKC221" s="348"/>
      <c r="TKD221" s="348"/>
      <c r="TKE221" s="348"/>
      <c r="TKF221" s="348"/>
      <c r="TKG221" s="348"/>
      <c r="TKH221" s="348"/>
      <c r="TKI221" s="348"/>
      <c r="TKJ221" s="348"/>
      <c r="TKK221" s="348"/>
      <c r="TKL221" s="348"/>
      <c r="TKM221" s="348"/>
      <c r="TKN221" s="348"/>
      <c r="TKO221" s="348"/>
      <c r="TKP221" s="348"/>
      <c r="TKQ221" s="348"/>
      <c r="TKR221" s="348"/>
      <c r="TKS221" s="348"/>
      <c r="TKT221" s="348"/>
      <c r="TKU221" s="348"/>
      <c r="TKV221" s="348"/>
      <c r="TKW221" s="348"/>
      <c r="TKX221" s="348"/>
      <c r="TKY221" s="348"/>
      <c r="TKZ221" s="348"/>
      <c r="TLA221" s="348"/>
      <c r="TLB221" s="348"/>
      <c r="TLC221" s="348"/>
      <c r="TLD221" s="348"/>
      <c r="TLE221" s="348"/>
      <c r="TLF221" s="348"/>
      <c r="TLG221" s="348"/>
      <c r="TLH221" s="348"/>
      <c r="TLI221" s="348"/>
      <c r="TLJ221" s="348"/>
      <c r="TLK221" s="348"/>
      <c r="TLL221" s="348"/>
      <c r="TLM221" s="348"/>
      <c r="TLN221" s="348"/>
      <c r="TLO221" s="348"/>
      <c r="TLP221" s="348"/>
      <c r="TLQ221" s="348"/>
      <c r="TLR221" s="348"/>
      <c r="TLS221" s="348"/>
      <c r="TLT221" s="348"/>
      <c r="TLU221" s="348"/>
      <c r="TLV221" s="348"/>
      <c r="TLW221" s="348"/>
      <c r="TLX221" s="348"/>
      <c r="TLY221" s="348"/>
      <c r="TLZ221" s="348"/>
      <c r="TMA221" s="348"/>
      <c r="TMB221" s="348"/>
      <c r="TMC221" s="348"/>
      <c r="TMD221" s="348"/>
      <c r="TME221" s="348"/>
      <c r="TMF221" s="348"/>
      <c r="TMG221" s="348"/>
      <c r="TMH221" s="348"/>
      <c r="TMI221" s="348"/>
      <c r="TMJ221" s="348"/>
      <c r="TMK221" s="348"/>
      <c r="TML221" s="348"/>
      <c r="TMM221" s="348"/>
      <c r="TMN221" s="348"/>
      <c r="TMO221" s="348"/>
      <c r="TMP221" s="348"/>
      <c r="TMQ221" s="348"/>
      <c r="TMR221" s="348"/>
      <c r="TMS221" s="348"/>
      <c r="TMT221" s="348"/>
      <c r="TMU221" s="348"/>
      <c r="TMV221" s="348"/>
      <c r="TMW221" s="348"/>
      <c r="TMX221" s="348"/>
      <c r="TMY221" s="348"/>
      <c r="TMZ221" s="348"/>
      <c r="TNA221" s="348"/>
      <c r="TNB221" s="348"/>
      <c r="TNC221" s="348"/>
      <c r="TND221" s="348"/>
      <c r="TNE221" s="348"/>
      <c r="TNF221" s="348"/>
      <c r="TNG221" s="348"/>
      <c r="TNH221" s="348"/>
      <c r="TNI221" s="348"/>
      <c r="TNJ221" s="348"/>
      <c r="TNK221" s="348"/>
      <c r="TNL221" s="348"/>
      <c r="TNM221" s="348"/>
      <c r="TNN221" s="348"/>
      <c r="TNO221" s="348"/>
      <c r="TNP221" s="348"/>
      <c r="TNQ221" s="348"/>
      <c r="TNR221" s="348"/>
      <c r="TNS221" s="348"/>
      <c r="TNT221" s="348"/>
      <c r="TNU221" s="348"/>
      <c r="TNV221" s="348"/>
      <c r="TNW221" s="348"/>
      <c r="TNX221" s="348"/>
      <c r="TNY221" s="348"/>
      <c r="TNZ221" s="348"/>
      <c r="TOA221" s="348"/>
      <c r="TOB221" s="348"/>
      <c r="TOC221" s="348"/>
      <c r="TOD221" s="348"/>
      <c r="TOE221" s="348"/>
      <c r="TOF221" s="348"/>
      <c r="TOG221" s="348"/>
      <c r="TOH221" s="348"/>
      <c r="TOI221" s="348"/>
      <c r="TOJ221" s="348"/>
      <c r="TOK221" s="348"/>
      <c r="TOL221" s="348"/>
      <c r="TOM221" s="348"/>
      <c r="TON221" s="348"/>
      <c r="TOO221" s="348"/>
      <c r="TOP221" s="348"/>
      <c r="TOQ221" s="348"/>
      <c r="TOR221" s="348"/>
      <c r="TOS221" s="348"/>
      <c r="TOT221" s="348"/>
      <c r="TOU221" s="348"/>
      <c r="TOV221" s="348"/>
      <c r="TOW221" s="348"/>
      <c r="TOX221" s="348"/>
      <c r="TOY221" s="348"/>
      <c r="TOZ221" s="348"/>
      <c r="TPA221" s="348"/>
      <c r="TPB221" s="348"/>
      <c r="TPC221" s="348"/>
      <c r="TPD221" s="348"/>
      <c r="TPE221" s="348"/>
      <c r="TPF221" s="348"/>
      <c r="TPG221" s="348"/>
      <c r="TPH221" s="348"/>
      <c r="TPI221" s="348"/>
      <c r="TPJ221" s="348"/>
      <c r="TPK221" s="348"/>
      <c r="TPL221" s="348"/>
      <c r="TPM221" s="348"/>
      <c r="TPN221" s="348"/>
      <c r="TPO221" s="348"/>
      <c r="TPP221" s="348"/>
      <c r="TPQ221" s="348"/>
      <c r="TPR221" s="348"/>
      <c r="TPS221" s="348"/>
      <c r="TPT221" s="348"/>
      <c r="TPU221" s="348"/>
      <c r="TPV221" s="348"/>
      <c r="TPW221" s="348"/>
      <c r="TPX221" s="348"/>
      <c r="TPY221" s="348"/>
      <c r="TPZ221" s="348"/>
      <c r="TQA221" s="348"/>
      <c r="TQB221" s="348"/>
      <c r="TQC221" s="348"/>
      <c r="TQD221" s="348"/>
      <c r="TQE221" s="348"/>
      <c r="TQF221" s="348"/>
      <c r="TQG221" s="348"/>
      <c r="TQH221" s="348"/>
      <c r="TQI221" s="348"/>
      <c r="TQJ221" s="348"/>
      <c r="TQK221" s="348"/>
      <c r="TQL221" s="348"/>
      <c r="TQM221" s="348"/>
      <c r="TQN221" s="348"/>
      <c r="TQO221" s="348"/>
      <c r="TQP221" s="348"/>
      <c r="TQQ221" s="348"/>
      <c r="TQR221" s="348"/>
      <c r="TQS221" s="348"/>
      <c r="TQT221" s="348"/>
      <c r="TQU221" s="348"/>
      <c r="TQV221" s="348"/>
      <c r="TQW221" s="348"/>
      <c r="TQX221" s="348"/>
      <c r="TQY221" s="348"/>
      <c r="TQZ221" s="348"/>
      <c r="TRA221" s="348"/>
      <c r="TRB221" s="348"/>
      <c r="TRC221" s="348"/>
      <c r="TRD221" s="348"/>
      <c r="TRE221" s="348"/>
      <c r="TRF221" s="348"/>
      <c r="TRG221" s="348"/>
      <c r="TRH221" s="348"/>
      <c r="TRI221" s="348"/>
      <c r="TRJ221" s="348"/>
      <c r="TRK221" s="348"/>
      <c r="TRL221" s="348"/>
      <c r="TRM221" s="348"/>
      <c r="TRN221" s="348"/>
      <c r="TRO221" s="348"/>
      <c r="TRP221" s="348"/>
      <c r="TRQ221" s="348"/>
      <c r="TRR221" s="348"/>
      <c r="TRS221" s="348"/>
      <c r="TRT221" s="348"/>
      <c r="TRU221" s="348"/>
      <c r="TRV221" s="348"/>
      <c r="TRW221" s="348"/>
      <c r="TRX221" s="348"/>
      <c r="TRY221" s="348"/>
      <c r="TRZ221" s="348"/>
      <c r="TSA221" s="348"/>
      <c r="TSB221" s="348"/>
      <c r="TSC221" s="348"/>
      <c r="TSD221" s="348"/>
      <c r="TSE221" s="348"/>
      <c r="TSF221" s="348"/>
      <c r="TSG221" s="348"/>
      <c r="TSH221" s="348"/>
      <c r="TSI221" s="348"/>
      <c r="TSJ221" s="348"/>
      <c r="TSK221" s="348"/>
      <c r="TSL221" s="348"/>
      <c r="TSM221" s="348"/>
      <c r="TSN221" s="348"/>
      <c r="TSO221" s="348"/>
      <c r="TSP221" s="348"/>
      <c r="TSQ221" s="348"/>
      <c r="TSR221" s="348"/>
      <c r="TSS221" s="348"/>
      <c r="TST221" s="348"/>
      <c r="TSU221" s="348"/>
      <c r="TSV221" s="348"/>
      <c r="TSW221" s="348"/>
      <c r="TSX221" s="348"/>
      <c r="TSY221" s="348"/>
      <c r="TSZ221" s="348"/>
      <c r="TTA221" s="348"/>
      <c r="TTB221" s="348"/>
      <c r="TTC221" s="348"/>
      <c r="TTD221" s="348"/>
      <c r="TTE221" s="348"/>
      <c r="TTF221" s="348"/>
      <c r="TTG221" s="348"/>
      <c r="TTH221" s="348"/>
      <c r="TTI221" s="348"/>
      <c r="TTJ221" s="348"/>
      <c r="TTK221" s="348"/>
      <c r="TTL221" s="348"/>
      <c r="TTM221" s="348"/>
      <c r="TTN221" s="348"/>
      <c r="TTO221" s="348"/>
      <c r="TTP221" s="348"/>
      <c r="TTQ221" s="348"/>
      <c r="TTR221" s="348"/>
      <c r="TTS221" s="348"/>
      <c r="TTT221" s="348"/>
      <c r="TTU221" s="348"/>
      <c r="TTV221" s="348"/>
      <c r="TTW221" s="348"/>
      <c r="TTX221" s="348"/>
      <c r="TTY221" s="348"/>
      <c r="TTZ221" s="348"/>
      <c r="TUA221" s="348"/>
      <c r="TUB221" s="348"/>
      <c r="TUC221" s="348"/>
      <c r="TUD221" s="348"/>
      <c r="TUE221" s="348"/>
      <c r="TUF221" s="348"/>
      <c r="TUG221" s="348"/>
      <c r="TUH221" s="348"/>
      <c r="TUI221" s="348"/>
      <c r="TUJ221" s="348"/>
      <c r="TUK221" s="348"/>
      <c r="TUL221" s="348"/>
      <c r="TUM221" s="348"/>
      <c r="TUN221" s="348"/>
      <c r="TUO221" s="348"/>
      <c r="TUP221" s="348"/>
      <c r="TUQ221" s="348"/>
      <c r="TUR221" s="348"/>
      <c r="TUS221" s="348"/>
      <c r="TUT221" s="348"/>
      <c r="TUU221" s="348"/>
      <c r="TUV221" s="348"/>
      <c r="TUW221" s="348"/>
      <c r="TUX221" s="348"/>
      <c r="TUY221" s="348"/>
      <c r="TUZ221" s="348"/>
      <c r="TVA221" s="348"/>
      <c r="TVB221" s="348"/>
      <c r="TVC221" s="348"/>
      <c r="TVD221" s="348"/>
      <c r="TVE221" s="348"/>
      <c r="TVF221" s="348"/>
      <c r="TVG221" s="348"/>
      <c r="TVH221" s="348"/>
      <c r="TVI221" s="348"/>
      <c r="TVJ221" s="348"/>
      <c r="TVK221" s="348"/>
      <c r="TVL221" s="348"/>
      <c r="TVM221" s="348"/>
      <c r="TVN221" s="348"/>
      <c r="TVO221" s="348"/>
      <c r="TVP221" s="348"/>
      <c r="TVQ221" s="348"/>
      <c r="TVR221" s="348"/>
      <c r="TVS221" s="348"/>
      <c r="TVT221" s="348"/>
      <c r="TVU221" s="348"/>
      <c r="TVV221" s="348"/>
      <c r="TVW221" s="348"/>
      <c r="TVX221" s="348"/>
      <c r="TVY221" s="348"/>
      <c r="TVZ221" s="348"/>
      <c r="TWA221" s="348"/>
      <c r="TWB221" s="348"/>
      <c r="TWC221" s="348"/>
      <c r="TWD221" s="348"/>
      <c r="TWE221" s="348"/>
      <c r="TWF221" s="348"/>
      <c r="TWG221" s="348"/>
      <c r="TWH221" s="348"/>
      <c r="TWI221" s="348"/>
      <c r="TWJ221" s="348"/>
      <c r="TWK221" s="348"/>
      <c r="TWL221" s="348"/>
      <c r="TWM221" s="348"/>
      <c r="TWN221" s="348"/>
      <c r="TWO221" s="348"/>
      <c r="TWP221" s="348"/>
      <c r="TWQ221" s="348"/>
      <c r="TWR221" s="348"/>
      <c r="TWS221" s="348"/>
      <c r="TWT221" s="348"/>
      <c r="TWU221" s="348"/>
      <c r="TWV221" s="348"/>
      <c r="TWW221" s="348"/>
      <c r="TWX221" s="348"/>
      <c r="TWY221" s="348"/>
      <c r="TWZ221" s="348"/>
      <c r="TXA221" s="348"/>
      <c r="TXB221" s="348"/>
      <c r="TXC221" s="348"/>
      <c r="TXD221" s="348"/>
      <c r="TXE221" s="348"/>
      <c r="TXF221" s="348"/>
      <c r="TXG221" s="348"/>
      <c r="TXH221" s="348"/>
      <c r="TXI221" s="348"/>
      <c r="TXJ221" s="348"/>
      <c r="TXK221" s="348"/>
      <c r="TXL221" s="348"/>
      <c r="TXM221" s="348"/>
      <c r="TXN221" s="348"/>
      <c r="TXO221" s="348"/>
      <c r="TXP221" s="348"/>
      <c r="TXQ221" s="348"/>
      <c r="TXR221" s="348"/>
      <c r="TXS221" s="348"/>
      <c r="TXT221" s="348"/>
      <c r="TXU221" s="348"/>
      <c r="TXV221" s="348"/>
      <c r="TXW221" s="348"/>
      <c r="TXX221" s="348"/>
      <c r="TXY221" s="348"/>
      <c r="TXZ221" s="348"/>
      <c r="TYA221" s="348"/>
      <c r="TYB221" s="348"/>
      <c r="TYC221" s="348"/>
      <c r="TYD221" s="348"/>
      <c r="TYE221" s="348"/>
      <c r="TYF221" s="348"/>
      <c r="TYG221" s="348"/>
      <c r="TYH221" s="348"/>
      <c r="TYI221" s="348"/>
      <c r="TYJ221" s="348"/>
      <c r="TYK221" s="348"/>
      <c r="TYL221" s="348"/>
      <c r="TYM221" s="348"/>
      <c r="TYN221" s="348"/>
      <c r="TYO221" s="348"/>
      <c r="TYP221" s="348"/>
      <c r="TYQ221" s="348"/>
      <c r="TYR221" s="348"/>
      <c r="TYS221" s="348"/>
      <c r="TYT221" s="348"/>
      <c r="TYU221" s="348"/>
      <c r="TYV221" s="348"/>
      <c r="TYW221" s="348"/>
      <c r="TYX221" s="348"/>
      <c r="TYY221" s="348"/>
      <c r="TYZ221" s="348"/>
      <c r="TZA221" s="348"/>
      <c r="TZB221" s="348"/>
      <c r="TZC221" s="348"/>
      <c r="TZD221" s="348"/>
      <c r="TZE221" s="348"/>
      <c r="TZF221" s="348"/>
      <c r="TZG221" s="348"/>
      <c r="TZH221" s="348"/>
      <c r="TZI221" s="348"/>
      <c r="TZJ221" s="348"/>
      <c r="TZK221" s="348"/>
      <c r="TZL221" s="348"/>
      <c r="TZM221" s="348"/>
      <c r="TZN221" s="348"/>
      <c r="TZO221" s="348"/>
      <c r="TZP221" s="348"/>
      <c r="TZQ221" s="348"/>
      <c r="TZR221" s="348"/>
      <c r="TZS221" s="348"/>
      <c r="TZT221" s="348"/>
      <c r="TZU221" s="348"/>
      <c r="TZV221" s="348"/>
      <c r="TZW221" s="348"/>
      <c r="TZX221" s="348"/>
      <c r="TZY221" s="348"/>
      <c r="TZZ221" s="348"/>
      <c r="UAA221" s="348"/>
      <c r="UAB221" s="348"/>
      <c r="UAC221" s="348"/>
      <c r="UAD221" s="348"/>
      <c r="UAE221" s="348"/>
      <c r="UAF221" s="348"/>
      <c r="UAG221" s="348"/>
      <c r="UAH221" s="348"/>
      <c r="UAI221" s="348"/>
      <c r="UAJ221" s="348"/>
      <c r="UAK221" s="348"/>
      <c r="UAL221" s="348"/>
      <c r="UAM221" s="348"/>
      <c r="UAN221" s="348"/>
      <c r="UAO221" s="348"/>
      <c r="UAP221" s="348"/>
      <c r="UAQ221" s="348"/>
      <c r="UAR221" s="348"/>
      <c r="UAS221" s="348"/>
      <c r="UAT221" s="348"/>
      <c r="UAU221" s="348"/>
      <c r="UAV221" s="348"/>
      <c r="UAW221" s="348"/>
      <c r="UAX221" s="348"/>
      <c r="UAY221" s="348"/>
      <c r="UAZ221" s="348"/>
      <c r="UBA221" s="348"/>
      <c r="UBB221" s="348"/>
      <c r="UBC221" s="348"/>
      <c r="UBD221" s="348"/>
      <c r="UBE221" s="348"/>
      <c r="UBF221" s="348"/>
      <c r="UBG221" s="348"/>
      <c r="UBH221" s="348"/>
      <c r="UBI221" s="348"/>
      <c r="UBJ221" s="348"/>
      <c r="UBK221" s="348"/>
      <c r="UBL221" s="348"/>
      <c r="UBM221" s="348"/>
      <c r="UBN221" s="348"/>
      <c r="UBO221" s="348"/>
      <c r="UBP221" s="348"/>
      <c r="UBQ221" s="348"/>
      <c r="UBR221" s="348"/>
      <c r="UBS221" s="348"/>
      <c r="UBT221" s="348"/>
      <c r="UBU221" s="348"/>
      <c r="UBV221" s="348"/>
      <c r="UBW221" s="348"/>
      <c r="UBX221" s="348"/>
      <c r="UBY221" s="348"/>
      <c r="UBZ221" s="348"/>
      <c r="UCA221" s="348"/>
      <c r="UCB221" s="348"/>
      <c r="UCC221" s="348"/>
      <c r="UCD221" s="348"/>
      <c r="UCE221" s="348"/>
      <c r="UCF221" s="348"/>
      <c r="UCG221" s="348"/>
      <c r="UCH221" s="348"/>
      <c r="UCI221" s="348"/>
      <c r="UCJ221" s="348"/>
      <c r="UCK221" s="348"/>
      <c r="UCL221" s="348"/>
      <c r="UCM221" s="348"/>
      <c r="UCN221" s="348"/>
      <c r="UCO221" s="348"/>
      <c r="UCP221" s="348"/>
      <c r="UCQ221" s="348"/>
      <c r="UCR221" s="348"/>
      <c r="UCS221" s="348"/>
      <c r="UCT221" s="348"/>
      <c r="UCU221" s="348"/>
      <c r="UCV221" s="348"/>
      <c r="UCW221" s="348"/>
      <c r="UCX221" s="348"/>
      <c r="UCY221" s="348"/>
      <c r="UCZ221" s="348"/>
      <c r="UDA221" s="348"/>
      <c r="UDB221" s="348"/>
      <c r="UDC221" s="348"/>
      <c r="UDD221" s="348"/>
      <c r="UDE221" s="348"/>
      <c r="UDF221" s="348"/>
      <c r="UDG221" s="348"/>
      <c r="UDH221" s="348"/>
      <c r="UDI221" s="348"/>
      <c r="UDJ221" s="348"/>
      <c r="UDK221" s="348"/>
      <c r="UDL221" s="348"/>
      <c r="UDM221" s="348"/>
      <c r="UDN221" s="348"/>
      <c r="UDO221" s="348"/>
      <c r="UDP221" s="348"/>
      <c r="UDQ221" s="348"/>
      <c r="UDR221" s="348"/>
      <c r="UDS221" s="348"/>
      <c r="UDT221" s="348"/>
      <c r="UDU221" s="348"/>
      <c r="UDV221" s="348"/>
      <c r="UDW221" s="348"/>
      <c r="UDX221" s="348"/>
      <c r="UDY221" s="348"/>
      <c r="UDZ221" s="348"/>
      <c r="UEA221" s="348"/>
      <c r="UEB221" s="348"/>
      <c r="UEC221" s="348"/>
      <c r="UED221" s="348"/>
      <c r="UEE221" s="348"/>
      <c r="UEF221" s="348"/>
      <c r="UEG221" s="348"/>
      <c r="UEH221" s="348"/>
      <c r="UEI221" s="348"/>
      <c r="UEJ221" s="348"/>
      <c r="UEK221" s="348"/>
      <c r="UEL221" s="348"/>
      <c r="UEM221" s="348"/>
      <c r="UEN221" s="348"/>
      <c r="UEO221" s="348"/>
      <c r="UEP221" s="348"/>
      <c r="UEQ221" s="348"/>
      <c r="UER221" s="348"/>
      <c r="UES221" s="348"/>
      <c r="UET221" s="348"/>
      <c r="UEU221" s="348"/>
      <c r="UEV221" s="348"/>
      <c r="UEW221" s="348"/>
      <c r="UEX221" s="348"/>
      <c r="UEY221" s="348"/>
      <c r="UEZ221" s="348"/>
      <c r="UFA221" s="348"/>
      <c r="UFB221" s="348"/>
      <c r="UFC221" s="348"/>
      <c r="UFD221" s="348"/>
      <c r="UFE221" s="348"/>
      <c r="UFF221" s="348"/>
      <c r="UFG221" s="348"/>
      <c r="UFH221" s="348"/>
      <c r="UFI221" s="348"/>
      <c r="UFJ221" s="348"/>
      <c r="UFK221" s="348"/>
      <c r="UFL221" s="348"/>
      <c r="UFM221" s="348"/>
      <c r="UFN221" s="348"/>
      <c r="UFO221" s="348"/>
      <c r="UFP221" s="348"/>
      <c r="UFQ221" s="348"/>
      <c r="UFR221" s="348"/>
      <c r="UFS221" s="348"/>
      <c r="UFT221" s="348"/>
      <c r="UFU221" s="348"/>
      <c r="UFV221" s="348"/>
      <c r="UFW221" s="348"/>
      <c r="UFX221" s="348"/>
      <c r="UFY221" s="348"/>
      <c r="UFZ221" s="348"/>
      <c r="UGA221" s="348"/>
      <c r="UGB221" s="348"/>
      <c r="UGC221" s="348"/>
      <c r="UGD221" s="348"/>
      <c r="UGE221" s="348"/>
      <c r="UGF221" s="348"/>
      <c r="UGG221" s="348"/>
      <c r="UGH221" s="348"/>
      <c r="UGI221" s="348"/>
      <c r="UGJ221" s="348"/>
      <c r="UGK221" s="348"/>
      <c r="UGL221" s="348"/>
      <c r="UGM221" s="348"/>
      <c r="UGN221" s="348"/>
      <c r="UGO221" s="348"/>
      <c r="UGP221" s="348"/>
      <c r="UGQ221" s="348"/>
      <c r="UGR221" s="348"/>
      <c r="UGS221" s="348"/>
      <c r="UGT221" s="348"/>
      <c r="UGU221" s="348"/>
      <c r="UGV221" s="348"/>
      <c r="UGW221" s="348"/>
      <c r="UGX221" s="348"/>
      <c r="UGY221" s="348"/>
      <c r="UGZ221" s="348"/>
      <c r="UHA221" s="348"/>
      <c r="UHB221" s="348"/>
      <c r="UHC221" s="348"/>
      <c r="UHD221" s="348"/>
      <c r="UHE221" s="348"/>
      <c r="UHF221" s="348"/>
      <c r="UHG221" s="348"/>
      <c r="UHH221" s="348"/>
      <c r="UHI221" s="348"/>
      <c r="UHJ221" s="348"/>
      <c r="UHK221" s="348"/>
      <c r="UHL221" s="348"/>
      <c r="UHM221" s="348"/>
      <c r="UHN221" s="348"/>
      <c r="UHO221" s="348"/>
      <c r="UHP221" s="348"/>
      <c r="UHQ221" s="348"/>
      <c r="UHR221" s="348"/>
      <c r="UHS221" s="348"/>
      <c r="UHT221" s="348"/>
      <c r="UHU221" s="348"/>
      <c r="UHV221" s="348"/>
      <c r="UHW221" s="348"/>
      <c r="UHX221" s="348"/>
      <c r="UHY221" s="348"/>
      <c r="UHZ221" s="348"/>
      <c r="UIA221" s="348"/>
      <c r="UIB221" s="348"/>
      <c r="UIC221" s="348"/>
      <c r="UID221" s="348"/>
      <c r="UIE221" s="348"/>
      <c r="UIF221" s="348"/>
      <c r="UIG221" s="348"/>
      <c r="UIH221" s="348"/>
      <c r="UII221" s="348"/>
      <c r="UIJ221" s="348"/>
      <c r="UIK221" s="348"/>
      <c r="UIL221" s="348"/>
      <c r="UIM221" s="348"/>
      <c r="UIN221" s="348"/>
      <c r="UIO221" s="348"/>
      <c r="UIP221" s="348"/>
      <c r="UIQ221" s="348"/>
      <c r="UIR221" s="348"/>
      <c r="UIS221" s="348"/>
      <c r="UIT221" s="348"/>
      <c r="UIU221" s="348"/>
      <c r="UIV221" s="348"/>
      <c r="UIW221" s="348"/>
      <c r="UIX221" s="348"/>
      <c r="UIY221" s="348"/>
      <c r="UIZ221" s="348"/>
      <c r="UJA221" s="348"/>
      <c r="UJB221" s="348"/>
      <c r="UJC221" s="348"/>
      <c r="UJD221" s="348"/>
      <c r="UJE221" s="348"/>
      <c r="UJF221" s="348"/>
      <c r="UJG221" s="348"/>
      <c r="UJH221" s="348"/>
      <c r="UJI221" s="348"/>
      <c r="UJJ221" s="348"/>
      <c r="UJK221" s="348"/>
      <c r="UJL221" s="348"/>
      <c r="UJM221" s="348"/>
      <c r="UJN221" s="348"/>
      <c r="UJO221" s="348"/>
      <c r="UJP221" s="348"/>
      <c r="UJQ221" s="348"/>
      <c r="UJR221" s="348"/>
      <c r="UJS221" s="348"/>
      <c r="UJT221" s="348"/>
      <c r="UJU221" s="348"/>
      <c r="UJV221" s="348"/>
      <c r="UJW221" s="348"/>
      <c r="UJX221" s="348"/>
      <c r="UJY221" s="348"/>
      <c r="UJZ221" s="348"/>
      <c r="UKA221" s="348"/>
      <c r="UKB221" s="348"/>
      <c r="UKC221" s="348"/>
      <c r="UKD221" s="348"/>
      <c r="UKE221" s="348"/>
      <c r="UKF221" s="348"/>
      <c r="UKG221" s="348"/>
      <c r="UKH221" s="348"/>
      <c r="UKI221" s="348"/>
      <c r="UKJ221" s="348"/>
      <c r="UKK221" s="348"/>
      <c r="UKL221" s="348"/>
      <c r="UKM221" s="348"/>
      <c r="UKN221" s="348"/>
      <c r="UKO221" s="348"/>
      <c r="UKP221" s="348"/>
      <c r="UKQ221" s="348"/>
      <c r="UKR221" s="348"/>
      <c r="UKS221" s="348"/>
      <c r="UKT221" s="348"/>
      <c r="UKU221" s="348"/>
      <c r="UKV221" s="348"/>
      <c r="UKW221" s="348"/>
      <c r="UKX221" s="348"/>
      <c r="UKY221" s="348"/>
      <c r="UKZ221" s="348"/>
      <c r="ULA221" s="348"/>
      <c r="ULB221" s="348"/>
      <c r="ULC221" s="348"/>
      <c r="ULD221" s="348"/>
      <c r="ULE221" s="348"/>
      <c r="ULF221" s="348"/>
      <c r="ULG221" s="348"/>
      <c r="ULH221" s="348"/>
      <c r="ULI221" s="348"/>
      <c r="ULJ221" s="348"/>
      <c r="ULK221" s="348"/>
      <c r="ULL221" s="348"/>
      <c r="ULM221" s="348"/>
      <c r="ULN221" s="348"/>
      <c r="ULO221" s="348"/>
      <c r="ULP221" s="348"/>
      <c r="ULQ221" s="348"/>
      <c r="ULR221" s="348"/>
      <c r="ULS221" s="348"/>
      <c r="ULT221" s="348"/>
      <c r="ULU221" s="348"/>
      <c r="ULV221" s="348"/>
      <c r="ULW221" s="348"/>
      <c r="ULX221" s="348"/>
      <c r="ULY221" s="348"/>
      <c r="ULZ221" s="348"/>
      <c r="UMA221" s="348"/>
      <c r="UMB221" s="348"/>
      <c r="UMC221" s="348"/>
      <c r="UMD221" s="348"/>
      <c r="UME221" s="348"/>
      <c r="UMF221" s="348"/>
      <c r="UMG221" s="348"/>
      <c r="UMH221" s="348"/>
      <c r="UMI221" s="348"/>
      <c r="UMJ221" s="348"/>
      <c r="UMK221" s="348"/>
      <c r="UML221" s="348"/>
      <c r="UMM221" s="348"/>
      <c r="UMN221" s="348"/>
      <c r="UMO221" s="348"/>
      <c r="UMP221" s="348"/>
      <c r="UMQ221" s="348"/>
      <c r="UMR221" s="348"/>
      <c r="UMS221" s="348"/>
      <c r="UMT221" s="348"/>
      <c r="UMU221" s="348"/>
      <c r="UMV221" s="348"/>
      <c r="UMW221" s="348"/>
      <c r="UMX221" s="348"/>
      <c r="UMY221" s="348"/>
      <c r="UMZ221" s="348"/>
      <c r="UNA221" s="348"/>
      <c r="UNB221" s="348"/>
      <c r="UNC221" s="348"/>
      <c r="UND221" s="348"/>
      <c r="UNE221" s="348"/>
      <c r="UNF221" s="348"/>
      <c r="UNG221" s="348"/>
      <c r="UNH221" s="348"/>
      <c r="UNI221" s="348"/>
      <c r="UNJ221" s="348"/>
      <c r="UNK221" s="348"/>
      <c r="UNL221" s="348"/>
      <c r="UNM221" s="348"/>
      <c r="UNN221" s="348"/>
      <c r="UNO221" s="348"/>
      <c r="UNP221" s="348"/>
      <c r="UNQ221" s="348"/>
      <c r="UNR221" s="348"/>
      <c r="UNS221" s="348"/>
      <c r="UNT221" s="348"/>
      <c r="UNU221" s="348"/>
      <c r="UNV221" s="348"/>
      <c r="UNW221" s="348"/>
      <c r="UNX221" s="348"/>
      <c r="UNY221" s="348"/>
      <c r="UNZ221" s="348"/>
      <c r="UOA221" s="348"/>
      <c r="UOB221" s="348"/>
      <c r="UOC221" s="348"/>
      <c r="UOD221" s="348"/>
      <c r="UOE221" s="348"/>
      <c r="UOF221" s="348"/>
      <c r="UOG221" s="348"/>
      <c r="UOH221" s="348"/>
      <c r="UOI221" s="348"/>
      <c r="UOJ221" s="348"/>
      <c r="UOK221" s="348"/>
      <c r="UOL221" s="348"/>
      <c r="UOM221" s="348"/>
      <c r="UON221" s="348"/>
      <c r="UOO221" s="348"/>
      <c r="UOP221" s="348"/>
      <c r="UOQ221" s="348"/>
      <c r="UOR221" s="348"/>
      <c r="UOS221" s="348"/>
      <c r="UOT221" s="348"/>
      <c r="UOU221" s="348"/>
      <c r="UOV221" s="348"/>
      <c r="UOW221" s="348"/>
      <c r="UOX221" s="348"/>
      <c r="UOY221" s="348"/>
      <c r="UOZ221" s="348"/>
      <c r="UPA221" s="348"/>
      <c r="UPB221" s="348"/>
      <c r="UPC221" s="348"/>
      <c r="UPD221" s="348"/>
      <c r="UPE221" s="348"/>
      <c r="UPF221" s="348"/>
      <c r="UPG221" s="348"/>
      <c r="UPH221" s="348"/>
      <c r="UPI221" s="348"/>
      <c r="UPJ221" s="348"/>
      <c r="UPK221" s="348"/>
      <c r="UPL221" s="348"/>
      <c r="UPM221" s="348"/>
      <c r="UPN221" s="348"/>
      <c r="UPO221" s="348"/>
      <c r="UPP221" s="348"/>
      <c r="UPQ221" s="348"/>
      <c r="UPR221" s="348"/>
      <c r="UPS221" s="348"/>
      <c r="UPT221" s="348"/>
      <c r="UPU221" s="348"/>
      <c r="UPV221" s="348"/>
      <c r="UPW221" s="348"/>
      <c r="UPX221" s="348"/>
      <c r="UPY221" s="348"/>
      <c r="UPZ221" s="348"/>
      <c r="UQA221" s="348"/>
      <c r="UQB221" s="348"/>
      <c r="UQC221" s="348"/>
      <c r="UQD221" s="348"/>
      <c r="UQE221" s="348"/>
      <c r="UQF221" s="348"/>
      <c r="UQG221" s="348"/>
      <c r="UQH221" s="348"/>
      <c r="UQI221" s="348"/>
      <c r="UQJ221" s="348"/>
      <c r="UQK221" s="348"/>
      <c r="UQL221" s="348"/>
      <c r="UQM221" s="348"/>
      <c r="UQN221" s="348"/>
      <c r="UQO221" s="348"/>
      <c r="UQP221" s="348"/>
      <c r="UQQ221" s="348"/>
      <c r="UQR221" s="348"/>
      <c r="UQS221" s="348"/>
      <c r="UQT221" s="348"/>
      <c r="UQU221" s="348"/>
      <c r="UQV221" s="348"/>
      <c r="UQW221" s="348"/>
      <c r="UQX221" s="348"/>
      <c r="UQY221" s="348"/>
      <c r="UQZ221" s="348"/>
      <c r="URA221" s="348"/>
      <c r="URB221" s="348"/>
      <c r="URC221" s="348"/>
      <c r="URD221" s="348"/>
      <c r="URE221" s="348"/>
      <c r="URF221" s="348"/>
      <c r="URG221" s="348"/>
      <c r="URH221" s="348"/>
      <c r="URI221" s="348"/>
      <c r="URJ221" s="348"/>
      <c r="URK221" s="348"/>
      <c r="URL221" s="348"/>
      <c r="URM221" s="348"/>
      <c r="URN221" s="348"/>
      <c r="URO221" s="348"/>
      <c r="URP221" s="348"/>
      <c r="URQ221" s="348"/>
      <c r="URR221" s="348"/>
      <c r="URS221" s="348"/>
      <c r="URT221" s="348"/>
      <c r="URU221" s="348"/>
      <c r="URV221" s="348"/>
      <c r="URW221" s="348"/>
      <c r="URX221" s="348"/>
      <c r="URY221" s="348"/>
      <c r="URZ221" s="348"/>
      <c r="USA221" s="348"/>
      <c r="USB221" s="348"/>
      <c r="USC221" s="348"/>
      <c r="USD221" s="348"/>
      <c r="USE221" s="348"/>
      <c r="USF221" s="348"/>
      <c r="USG221" s="348"/>
      <c r="USH221" s="348"/>
      <c r="USI221" s="348"/>
      <c r="USJ221" s="348"/>
      <c r="USK221" s="348"/>
      <c r="USL221" s="348"/>
      <c r="USM221" s="348"/>
      <c r="USN221" s="348"/>
      <c r="USO221" s="348"/>
      <c r="USP221" s="348"/>
      <c r="USQ221" s="348"/>
      <c r="USR221" s="348"/>
      <c r="USS221" s="348"/>
      <c r="UST221" s="348"/>
      <c r="USU221" s="348"/>
      <c r="USV221" s="348"/>
      <c r="USW221" s="348"/>
      <c r="USX221" s="348"/>
      <c r="USY221" s="348"/>
      <c r="USZ221" s="348"/>
      <c r="UTA221" s="348"/>
      <c r="UTB221" s="348"/>
      <c r="UTC221" s="348"/>
      <c r="UTD221" s="348"/>
      <c r="UTE221" s="348"/>
      <c r="UTF221" s="348"/>
      <c r="UTG221" s="348"/>
      <c r="UTH221" s="348"/>
      <c r="UTI221" s="348"/>
      <c r="UTJ221" s="348"/>
      <c r="UTK221" s="348"/>
      <c r="UTL221" s="348"/>
      <c r="UTM221" s="348"/>
      <c r="UTN221" s="348"/>
      <c r="UTO221" s="348"/>
      <c r="UTP221" s="348"/>
      <c r="UTQ221" s="348"/>
      <c r="UTR221" s="348"/>
      <c r="UTS221" s="348"/>
      <c r="UTT221" s="348"/>
      <c r="UTU221" s="348"/>
      <c r="UTV221" s="348"/>
      <c r="UTW221" s="348"/>
      <c r="UTX221" s="348"/>
      <c r="UTY221" s="348"/>
      <c r="UTZ221" s="348"/>
      <c r="UUA221" s="348"/>
      <c r="UUB221" s="348"/>
      <c r="UUC221" s="348"/>
      <c r="UUD221" s="348"/>
      <c r="UUE221" s="348"/>
      <c r="UUF221" s="348"/>
      <c r="UUG221" s="348"/>
      <c r="UUH221" s="348"/>
      <c r="UUI221" s="348"/>
      <c r="UUJ221" s="348"/>
      <c r="UUK221" s="348"/>
      <c r="UUL221" s="348"/>
      <c r="UUM221" s="348"/>
      <c r="UUN221" s="348"/>
      <c r="UUO221" s="348"/>
      <c r="UUP221" s="348"/>
      <c r="UUQ221" s="348"/>
      <c r="UUR221" s="348"/>
      <c r="UUS221" s="348"/>
      <c r="UUT221" s="348"/>
      <c r="UUU221" s="348"/>
      <c r="UUV221" s="348"/>
      <c r="UUW221" s="348"/>
      <c r="UUX221" s="348"/>
      <c r="UUY221" s="348"/>
      <c r="UUZ221" s="348"/>
      <c r="UVA221" s="348"/>
      <c r="UVB221" s="348"/>
      <c r="UVC221" s="348"/>
      <c r="UVD221" s="348"/>
      <c r="UVE221" s="348"/>
      <c r="UVF221" s="348"/>
      <c r="UVG221" s="348"/>
      <c r="UVH221" s="348"/>
      <c r="UVI221" s="348"/>
      <c r="UVJ221" s="348"/>
      <c r="UVK221" s="348"/>
      <c r="UVL221" s="348"/>
      <c r="UVM221" s="348"/>
      <c r="UVN221" s="348"/>
      <c r="UVO221" s="348"/>
      <c r="UVP221" s="348"/>
      <c r="UVQ221" s="348"/>
      <c r="UVR221" s="348"/>
      <c r="UVS221" s="348"/>
      <c r="UVT221" s="348"/>
      <c r="UVU221" s="348"/>
      <c r="UVV221" s="348"/>
      <c r="UVW221" s="348"/>
      <c r="UVX221" s="348"/>
      <c r="UVY221" s="348"/>
      <c r="UVZ221" s="348"/>
      <c r="UWA221" s="348"/>
      <c r="UWB221" s="348"/>
      <c r="UWC221" s="348"/>
      <c r="UWD221" s="348"/>
      <c r="UWE221" s="348"/>
      <c r="UWF221" s="348"/>
      <c r="UWG221" s="348"/>
      <c r="UWH221" s="348"/>
      <c r="UWI221" s="348"/>
      <c r="UWJ221" s="348"/>
      <c r="UWK221" s="348"/>
      <c r="UWL221" s="348"/>
      <c r="UWM221" s="348"/>
      <c r="UWN221" s="348"/>
      <c r="UWO221" s="348"/>
      <c r="UWP221" s="348"/>
      <c r="UWQ221" s="348"/>
      <c r="UWR221" s="348"/>
      <c r="UWS221" s="348"/>
      <c r="UWT221" s="348"/>
      <c r="UWU221" s="348"/>
      <c r="UWV221" s="348"/>
      <c r="UWW221" s="348"/>
      <c r="UWX221" s="348"/>
      <c r="UWY221" s="348"/>
      <c r="UWZ221" s="348"/>
      <c r="UXA221" s="348"/>
      <c r="UXB221" s="348"/>
      <c r="UXC221" s="348"/>
      <c r="UXD221" s="348"/>
      <c r="UXE221" s="348"/>
      <c r="UXF221" s="348"/>
      <c r="UXG221" s="348"/>
      <c r="UXH221" s="348"/>
      <c r="UXI221" s="348"/>
      <c r="UXJ221" s="348"/>
      <c r="UXK221" s="348"/>
      <c r="UXL221" s="348"/>
      <c r="UXM221" s="348"/>
      <c r="UXN221" s="348"/>
      <c r="UXO221" s="348"/>
      <c r="UXP221" s="348"/>
      <c r="UXQ221" s="348"/>
      <c r="UXR221" s="348"/>
      <c r="UXS221" s="348"/>
      <c r="UXT221" s="348"/>
      <c r="UXU221" s="348"/>
      <c r="UXV221" s="348"/>
      <c r="UXW221" s="348"/>
      <c r="UXX221" s="348"/>
      <c r="UXY221" s="348"/>
      <c r="UXZ221" s="348"/>
      <c r="UYA221" s="348"/>
      <c r="UYB221" s="348"/>
      <c r="UYC221" s="348"/>
      <c r="UYD221" s="348"/>
      <c r="UYE221" s="348"/>
      <c r="UYF221" s="348"/>
      <c r="UYG221" s="348"/>
      <c r="UYH221" s="348"/>
      <c r="UYI221" s="348"/>
      <c r="UYJ221" s="348"/>
      <c r="UYK221" s="348"/>
      <c r="UYL221" s="348"/>
      <c r="UYM221" s="348"/>
      <c r="UYN221" s="348"/>
      <c r="UYO221" s="348"/>
      <c r="UYP221" s="348"/>
      <c r="UYQ221" s="348"/>
      <c r="UYR221" s="348"/>
      <c r="UYS221" s="348"/>
      <c r="UYT221" s="348"/>
      <c r="UYU221" s="348"/>
      <c r="UYV221" s="348"/>
      <c r="UYW221" s="348"/>
      <c r="UYX221" s="348"/>
      <c r="UYY221" s="348"/>
      <c r="UYZ221" s="348"/>
      <c r="UZA221" s="348"/>
      <c r="UZB221" s="348"/>
      <c r="UZC221" s="348"/>
      <c r="UZD221" s="348"/>
      <c r="UZE221" s="348"/>
      <c r="UZF221" s="348"/>
      <c r="UZG221" s="348"/>
      <c r="UZH221" s="348"/>
      <c r="UZI221" s="348"/>
      <c r="UZJ221" s="348"/>
      <c r="UZK221" s="348"/>
      <c r="UZL221" s="348"/>
      <c r="UZM221" s="348"/>
      <c r="UZN221" s="348"/>
      <c r="UZO221" s="348"/>
      <c r="UZP221" s="348"/>
      <c r="UZQ221" s="348"/>
      <c r="UZR221" s="348"/>
      <c r="UZS221" s="348"/>
      <c r="UZT221" s="348"/>
      <c r="UZU221" s="348"/>
      <c r="UZV221" s="348"/>
      <c r="UZW221" s="348"/>
      <c r="UZX221" s="348"/>
      <c r="UZY221" s="348"/>
      <c r="UZZ221" s="348"/>
      <c r="VAA221" s="348"/>
      <c r="VAB221" s="348"/>
      <c r="VAC221" s="348"/>
      <c r="VAD221" s="348"/>
      <c r="VAE221" s="348"/>
      <c r="VAF221" s="348"/>
      <c r="VAG221" s="348"/>
      <c r="VAH221" s="348"/>
      <c r="VAI221" s="348"/>
      <c r="VAJ221" s="348"/>
      <c r="VAK221" s="348"/>
      <c r="VAL221" s="348"/>
      <c r="VAM221" s="348"/>
      <c r="VAN221" s="348"/>
      <c r="VAO221" s="348"/>
      <c r="VAP221" s="348"/>
      <c r="VAQ221" s="348"/>
      <c r="VAR221" s="348"/>
      <c r="VAS221" s="348"/>
      <c r="VAT221" s="348"/>
      <c r="VAU221" s="348"/>
      <c r="VAV221" s="348"/>
      <c r="VAW221" s="348"/>
      <c r="VAX221" s="348"/>
      <c r="VAY221" s="348"/>
      <c r="VAZ221" s="348"/>
      <c r="VBA221" s="348"/>
      <c r="VBB221" s="348"/>
      <c r="VBC221" s="348"/>
      <c r="VBD221" s="348"/>
      <c r="VBE221" s="348"/>
      <c r="VBF221" s="348"/>
      <c r="VBG221" s="348"/>
      <c r="VBH221" s="348"/>
      <c r="VBI221" s="348"/>
      <c r="VBJ221" s="348"/>
      <c r="VBK221" s="348"/>
      <c r="VBL221" s="348"/>
      <c r="VBM221" s="348"/>
      <c r="VBN221" s="348"/>
      <c r="VBO221" s="348"/>
      <c r="VBP221" s="348"/>
      <c r="VBQ221" s="348"/>
      <c r="VBR221" s="348"/>
      <c r="VBS221" s="348"/>
      <c r="VBT221" s="348"/>
      <c r="VBU221" s="348"/>
      <c r="VBV221" s="348"/>
      <c r="VBW221" s="348"/>
      <c r="VBX221" s="348"/>
      <c r="VBY221" s="348"/>
      <c r="VBZ221" s="348"/>
      <c r="VCA221" s="348"/>
      <c r="VCB221" s="348"/>
      <c r="VCC221" s="348"/>
      <c r="VCD221" s="348"/>
      <c r="VCE221" s="348"/>
      <c r="VCF221" s="348"/>
      <c r="VCG221" s="348"/>
      <c r="VCH221" s="348"/>
      <c r="VCI221" s="348"/>
      <c r="VCJ221" s="348"/>
      <c r="VCK221" s="348"/>
      <c r="VCL221" s="348"/>
      <c r="VCM221" s="348"/>
      <c r="VCN221" s="348"/>
      <c r="VCO221" s="348"/>
      <c r="VCP221" s="348"/>
      <c r="VCQ221" s="348"/>
      <c r="VCR221" s="348"/>
      <c r="VCS221" s="348"/>
      <c r="VCT221" s="348"/>
      <c r="VCU221" s="348"/>
      <c r="VCV221" s="348"/>
      <c r="VCW221" s="348"/>
      <c r="VCX221" s="348"/>
      <c r="VCY221" s="348"/>
      <c r="VCZ221" s="348"/>
      <c r="VDA221" s="348"/>
      <c r="VDB221" s="348"/>
      <c r="VDC221" s="348"/>
      <c r="VDD221" s="348"/>
      <c r="VDE221" s="348"/>
      <c r="VDF221" s="348"/>
      <c r="VDG221" s="348"/>
      <c r="VDH221" s="348"/>
      <c r="VDI221" s="348"/>
      <c r="VDJ221" s="348"/>
      <c r="VDK221" s="348"/>
      <c r="VDL221" s="348"/>
      <c r="VDM221" s="348"/>
      <c r="VDN221" s="348"/>
      <c r="VDO221" s="348"/>
      <c r="VDP221" s="348"/>
      <c r="VDQ221" s="348"/>
      <c r="VDR221" s="348"/>
      <c r="VDS221" s="348"/>
      <c r="VDT221" s="348"/>
      <c r="VDU221" s="348"/>
      <c r="VDV221" s="348"/>
      <c r="VDW221" s="348"/>
      <c r="VDX221" s="348"/>
      <c r="VDY221" s="348"/>
      <c r="VDZ221" s="348"/>
      <c r="VEA221" s="348"/>
      <c r="VEB221" s="348"/>
      <c r="VEC221" s="348"/>
      <c r="VED221" s="348"/>
      <c r="VEE221" s="348"/>
      <c r="VEF221" s="348"/>
      <c r="VEG221" s="348"/>
      <c r="VEH221" s="348"/>
      <c r="VEI221" s="348"/>
      <c r="VEJ221" s="348"/>
      <c r="VEK221" s="348"/>
      <c r="VEL221" s="348"/>
      <c r="VEM221" s="348"/>
      <c r="VEN221" s="348"/>
      <c r="VEO221" s="348"/>
      <c r="VEP221" s="348"/>
      <c r="VEQ221" s="348"/>
      <c r="VER221" s="348"/>
      <c r="VES221" s="348"/>
      <c r="VET221" s="348"/>
      <c r="VEU221" s="348"/>
      <c r="VEV221" s="348"/>
      <c r="VEW221" s="348"/>
      <c r="VEX221" s="348"/>
      <c r="VEY221" s="348"/>
      <c r="VEZ221" s="348"/>
      <c r="VFA221" s="348"/>
      <c r="VFB221" s="348"/>
      <c r="VFC221" s="348"/>
      <c r="VFD221" s="348"/>
      <c r="VFE221" s="348"/>
      <c r="VFF221" s="348"/>
      <c r="VFG221" s="348"/>
      <c r="VFH221" s="348"/>
      <c r="VFI221" s="348"/>
      <c r="VFJ221" s="348"/>
      <c r="VFK221" s="348"/>
      <c r="VFL221" s="348"/>
      <c r="VFM221" s="348"/>
      <c r="VFN221" s="348"/>
      <c r="VFO221" s="348"/>
      <c r="VFP221" s="348"/>
      <c r="VFQ221" s="348"/>
      <c r="VFR221" s="348"/>
      <c r="VFS221" s="348"/>
      <c r="VFT221" s="348"/>
      <c r="VFU221" s="348"/>
      <c r="VFV221" s="348"/>
      <c r="VFW221" s="348"/>
      <c r="VFX221" s="348"/>
      <c r="VFY221" s="348"/>
      <c r="VFZ221" s="348"/>
      <c r="VGA221" s="348"/>
      <c r="VGB221" s="348"/>
      <c r="VGC221" s="348"/>
      <c r="VGD221" s="348"/>
      <c r="VGE221" s="348"/>
      <c r="VGF221" s="348"/>
      <c r="VGG221" s="348"/>
      <c r="VGH221" s="348"/>
      <c r="VGI221" s="348"/>
      <c r="VGJ221" s="348"/>
      <c r="VGK221" s="348"/>
      <c r="VGL221" s="348"/>
      <c r="VGM221" s="348"/>
      <c r="VGN221" s="348"/>
      <c r="VGO221" s="348"/>
      <c r="VGP221" s="348"/>
      <c r="VGQ221" s="348"/>
      <c r="VGR221" s="348"/>
      <c r="VGS221" s="348"/>
      <c r="VGT221" s="348"/>
      <c r="VGU221" s="348"/>
      <c r="VGV221" s="348"/>
      <c r="VGW221" s="348"/>
      <c r="VGX221" s="348"/>
      <c r="VGY221" s="348"/>
      <c r="VGZ221" s="348"/>
      <c r="VHA221" s="348"/>
      <c r="VHB221" s="348"/>
      <c r="VHC221" s="348"/>
      <c r="VHD221" s="348"/>
      <c r="VHE221" s="348"/>
      <c r="VHF221" s="348"/>
      <c r="VHG221" s="348"/>
      <c r="VHH221" s="348"/>
      <c r="VHI221" s="348"/>
      <c r="VHJ221" s="348"/>
      <c r="VHK221" s="348"/>
      <c r="VHL221" s="348"/>
      <c r="VHM221" s="348"/>
      <c r="VHN221" s="348"/>
      <c r="VHO221" s="348"/>
      <c r="VHP221" s="348"/>
      <c r="VHQ221" s="348"/>
      <c r="VHR221" s="348"/>
      <c r="VHS221" s="348"/>
      <c r="VHT221" s="348"/>
      <c r="VHU221" s="348"/>
      <c r="VHV221" s="348"/>
      <c r="VHW221" s="348"/>
      <c r="VHX221" s="348"/>
      <c r="VHY221" s="348"/>
      <c r="VHZ221" s="348"/>
      <c r="VIA221" s="348"/>
      <c r="VIB221" s="348"/>
      <c r="VIC221" s="348"/>
      <c r="VID221" s="348"/>
      <c r="VIE221" s="348"/>
      <c r="VIF221" s="348"/>
      <c r="VIG221" s="348"/>
      <c r="VIH221" s="348"/>
      <c r="VII221" s="348"/>
      <c r="VIJ221" s="348"/>
      <c r="VIK221" s="348"/>
      <c r="VIL221" s="348"/>
      <c r="VIM221" s="348"/>
      <c r="VIN221" s="348"/>
      <c r="VIO221" s="348"/>
      <c r="VIP221" s="348"/>
      <c r="VIQ221" s="348"/>
      <c r="VIR221" s="348"/>
      <c r="VIS221" s="348"/>
      <c r="VIT221" s="348"/>
      <c r="VIU221" s="348"/>
      <c r="VIV221" s="348"/>
      <c r="VIW221" s="348"/>
      <c r="VIX221" s="348"/>
      <c r="VIY221" s="348"/>
      <c r="VIZ221" s="348"/>
      <c r="VJA221" s="348"/>
      <c r="VJB221" s="348"/>
      <c r="VJC221" s="348"/>
      <c r="VJD221" s="348"/>
      <c r="VJE221" s="348"/>
      <c r="VJF221" s="348"/>
      <c r="VJG221" s="348"/>
      <c r="VJH221" s="348"/>
      <c r="VJI221" s="348"/>
      <c r="VJJ221" s="348"/>
      <c r="VJK221" s="348"/>
      <c r="VJL221" s="348"/>
      <c r="VJM221" s="348"/>
      <c r="VJN221" s="348"/>
      <c r="VJO221" s="348"/>
      <c r="VJP221" s="348"/>
      <c r="VJQ221" s="348"/>
      <c r="VJR221" s="348"/>
      <c r="VJS221" s="348"/>
      <c r="VJT221" s="348"/>
      <c r="VJU221" s="348"/>
      <c r="VJV221" s="348"/>
      <c r="VJW221" s="348"/>
      <c r="VJX221" s="348"/>
      <c r="VJY221" s="348"/>
      <c r="VJZ221" s="348"/>
      <c r="VKA221" s="348"/>
      <c r="VKB221" s="348"/>
      <c r="VKC221" s="348"/>
      <c r="VKD221" s="348"/>
      <c r="VKE221" s="348"/>
      <c r="VKF221" s="348"/>
      <c r="VKG221" s="348"/>
      <c r="VKH221" s="348"/>
      <c r="VKI221" s="348"/>
      <c r="VKJ221" s="348"/>
      <c r="VKK221" s="348"/>
      <c r="VKL221" s="348"/>
      <c r="VKM221" s="348"/>
      <c r="VKN221" s="348"/>
      <c r="VKO221" s="348"/>
      <c r="VKP221" s="348"/>
      <c r="VKQ221" s="348"/>
      <c r="VKR221" s="348"/>
      <c r="VKS221" s="348"/>
      <c r="VKT221" s="348"/>
      <c r="VKU221" s="348"/>
      <c r="VKV221" s="348"/>
      <c r="VKW221" s="348"/>
      <c r="VKX221" s="348"/>
      <c r="VKY221" s="348"/>
      <c r="VKZ221" s="348"/>
      <c r="VLA221" s="348"/>
      <c r="VLB221" s="348"/>
      <c r="VLC221" s="348"/>
      <c r="VLD221" s="348"/>
      <c r="VLE221" s="348"/>
      <c r="VLF221" s="348"/>
      <c r="VLG221" s="348"/>
      <c r="VLH221" s="348"/>
      <c r="VLI221" s="348"/>
      <c r="VLJ221" s="348"/>
      <c r="VLK221" s="348"/>
      <c r="VLL221" s="348"/>
      <c r="VLM221" s="348"/>
      <c r="VLN221" s="348"/>
      <c r="VLO221" s="348"/>
      <c r="VLP221" s="348"/>
      <c r="VLQ221" s="348"/>
      <c r="VLR221" s="348"/>
      <c r="VLS221" s="348"/>
      <c r="VLT221" s="348"/>
      <c r="VLU221" s="348"/>
      <c r="VLV221" s="348"/>
      <c r="VLW221" s="348"/>
      <c r="VLX221" s="348"/>
      <c r="VLY221" s="348"/>
      <c r="VLZ221" s="348"/>
      <c r="VMA221" s="348"/>
      <c r="VMB221" s="348"/>
      <c r="VMC221" s="348"/>
      <c r="VMD221" s="348"/>
      <c r="VME221" s="348"/>
      <c r="VMF221" s="348"/>
      <c r="VMG221" s="348"/>
      <c r="VMH221" s="348"/>
      <c r="VMI221" s="348"/>
      <c r="VMJ221" s="348"/>
      <c r="VMK221" s="348"/>
      <c r="VML221" s="348"/>
      <c r="VMM221" s="348"/>
      <c r="VMN221" s="348"/>
      <c r="VMO221" s="348"/>
      <c r="VMP221" s="348"/>
      <c r="VMQ221" s="348"/>
      <c r="VMR221" s="348"/>
      <c r="VMS221" s="348"/>
      <c r="VMT221" s="348"/>
      <c r="VMU221" s="348"/>
      <c r="VMV221" s="348"/>
      <c r="VMW221" s="348"/>
      <c r="VMX221" s="348"/>
      <c r="VMY221" s="348"/>
      <c r="VMZ221" s="348"/>
      <c r="VNA221" s="348"/>
      <c r="VNB221" s="348"/>
      <c r="VNC221" s="348"/>
      <c r="VND221" s="348"/>
      <c r="VNE221" s="348"/>
      <c r="VNF221" s="348"/>
      <c r="VNG221" s="348"/>
      <c r="VNH221" s="348"/>
      <c r="VNI221" s="348"/>
      <c r="VNJ221" s="348"/>
      <c r="VNK221" s="348"/>
      <c r="VNL221" s="348"/>
      <c r="VNM221" s="348"/>
      <c r="VNN221" s="348"/>
      <c r="VNO221" s="348"/>
      <c r="VNP221" s="348"/>
      <c r="VNQ221" s="348"/>
      <c r="VNR221" s="348"/>
      <c r="VNS221" s="348"/>
      <c r="VNT221" s="348"/>
      <c r="VNU221" s="348"/>
      <c r="VNV221" s="348"/>
      <c r="VNW221" s="348"/>
      <c r="VNX221" s="348"/>
      <c r="VNY221" s="348"/>
      <c r="VNZ221" s="348"/>
      <c r="VOA221" s="348"/>
      <c r="VOB221" s="348"/>
      <c r="VOC221" s="348"/>
      <c r="VOD221" s="348"/>
      <c r="VOE221" s="348"/>
      <c r="VOF221" s="348"/>
      <c r="VOG221" s="348"/>
      <c r="VOH221" s="348"/>
      <c r="VOI221" s="348"/>
      <c r="VOJ221" s="348"/>
      <c r="VOK221" s="348"/>
      <c r="VOL221" s="348"/>
      <c r="VOM221" s="348"/>
      <c r="VON221" s="348"/>
      <c r="VOO221" s="348"/>
      <c r="VOP221" s="348"/>
      <c r="VOQ221" s="348"/>
      <c r="VOR221" s="348"/>
      <c r="VOS221" s="348"/>
      <c r="VOT221" s="348"/>
      <c r="VOU221" s="348"/>
      <c r="VOV221" s="348"/>
      <c r="VOW221" s="348"/>
      <c r="VOX221" s="348"/>
      <c r="VOY221" s="348"/>
      <c r="VOZ221" s="348"/>
      <c r="VPA221" s="348"/>
      <c r="VPB221" s="348"/>
      <c r="VPC221" s="348"/>
      <c r="VPD221" s="348"/>
      <c r="VPE221" s="348"/>
      <c r="VPF221" s="348"/>
      <c r="VPG221" s="348"/>
      <c r="VPH221" s="348"/>
      <c r="VPI221" s="348"/>
      <c r="VPJ221" s="348"/>
      <c r="VPK221" s="348"/>
      <c r="VPL221" s="348"/>
      <c r="VPM221" s="348"/>
      <c r="VPN221" s="348"/>
      <c r="VPO221" s="348"/>
      <c r="VPP221" s="348"/>
      <c r="VPQ221" s="348"/>
      <c r="VPR221" s="348"/>
      <c r="VPS221" s="348"/>
      <c r="VPT221" s="348"/>
      <c r="VPU221" s="348"/>
      <c r="VPV221" s="348"/>
      <c r="VPW221" s="348"/>
      <c r="VPX221" s="348"/>
      <c r="VPY221" s="348"/>
      <c r="VPZ221" s="348"/>
      <c r="VQA221" s="348"/>
      <c r="VQB221" s="348"/>
      <c r="VQC221" s="348"/>
      <c r="VQD221" s="348"/>
      <c r="VQE221" s="348"/>
      <c r="VQF221" s="348"/>
      <c r="VQG221" s="348"/>
      <c r="VQH221" s="348"/>
      <c r="VQI221" s="348"/>
      <c r="VQJ221" s="348"/>
      <c r="VQK221" s="348"/>
      <c r="VQL221" s="348"/>
      <c r="VQM221" s="348"/>
      <c r="VQN221" s="348"/>
      <c r="VQO221" s="348"/>
      <c r="VQP221" s="348"/>
      <c r="VQQ221" s="348"/>
      <c r="VQR221" s="348"/>
      <c r="VQS221" s="348"/>
      <c r="VQT221" s="348"/>
      <c r="VQU221" s="348"/>
      <c r="VQV221" s="348"/>
      <c r="VQW221" s="348"/>
      <c r="VQX221" s="348"/>
      <c r="VQY221" s="348"/>
      <c r="VQZ221" s="348"/>
      <c r="VRA221" s="348"/>
      <c r="VRB221" s="348"/>
      <c r="VRC221" s="348"/>
      <c r="VRD221" s="348"/>
      <c r="VRE221" s="348"/>
      <c r="VRF221" s="348"/>
      <c r="VRG221" s="348"/>
      <c r="VRH221" s="348"/>
      <c r="VRI221" s="348"/>
      <c r="VRJ221" s="348"/>
      <c r="VRK221" s="348"/>
      <c r="VRL221" s="348"/>
      <c r="VRM221" s="348"/>
      <c r="VRN221" s="348"/>
      <c r="VRO221" s="348"/>
      <c r="VRP221" s="348"/>
      <c r="VRQ221" s="348"/>
      <c r="VRR221" s="348"/>
      <c r="VRS221" s="348"/>
      <c r="VRT221" s="348"/>
      <c r="VRU221" s="348"/>
      <c r="VRV221" s="348"/>
      <c r="VRW221" s="348"/>
      <c r="VRX221" s="348"/>
      <c r="VRY221" s="348"/>
      <c r="VRZ221" s="348"/>
      <c r="VSA221" s="348"/>
      <c r="VSB221" s="348"/>
      <c r="VSC221" s="348"/>
      <c r="VSD221" s="348"/>
      <c r="VSE221" s="348"/>
      <c r="VSF221" s="348"/>
      <c r="VSG221" s="348"/>
      <c r="VSH221" s="348"/>
      <c r="VSI221" s="348"/>
      <c r="VSJ221" s="348"/>
      <c r="VSK221" s="348"/>
      <c r="VSL221" s="348"/>
      <c r="VSM221" s="348"/>
      <c r="VSN221" s="348"/>
      <c r="VSO221" s="348"/>
      <c r="VSP221" s="348"/>
      <c r="VSQ221" s="348"/>
      <c r="VSR221" s="348"/>
      <c r="VSS221" s="348"/>
      <c r="VST221" s="348"/>
      <c r="VSU221" s="348"/>
      <c r="VSV221" s="348"/>
      <c r="VSW221" s="348"/>
      <c r="VSX221" s="348"/>
      <c r="VSY221" s="348"/>
      <c r="VSZ221" s="348"/>
      <c r="VTA221" s="348"/>
      <c r="VTB221" s="348"/>
      <c r="VTC221" s="348"/>
      <c r="VTD221" s="348"/>
      <c r="VTE221" s="348"/>
      <c r="VTF221" s="348"/>
      <c r="VTG221" s="348"/>
      <c r="VTH221" s="348"/>
      <c r="VTI221" s="348"/>
      <c r="VTJ221" s="348"/>
      <c r="VTK221" s="348"/>
      <c r="VTL221" s="348"/>
      <c r="VTM221" s="348"/>
      <c r="VTN221" s="348"/>
      <c r="VTO221" s="348"/>
      <c r="VTP221" s="348"/>
      <c r="VTQ221" s="348"/>
      <c r="VTR221" s="348"/>
      <c r="VTS221" s="348"/>
      <c r="VTT221" s="348"/>
      <c r="VTU221" s="348"/>
      <c r="VTV221" s="348"/>
      <c r="VTW221" s="348"/>
      <c r="VTX221" s="348"/>
      <c r="VTY221" s="348"/>
      <c r="VTZ221" s="348"/>
      <c r="VUA221" s="348"/>
      <c r="VUB221" s="348"/>
      <c r="VUC221" s="348"/>
      <c r="VUD221" s="348"/>
      <c r="VUE221" s="348"/>
      <c r="VUF221" s="348"/>
      <c r="VUG221" s="348"/>
      <c r="VUH221" s="348"/>
      <c r="VUI221" s="348"/>
      <c r="VUJ221" s="348"/>
      <c r="VUK221" s="348"/>
      <c r="VUL221" s="348"/>
      <c r="VUM221" s="348"/>
      <c r="VUN221" s="348"/>
      <c r="VUO221" s="348"/>
      <c r="VUP221" s="348"/>
      <c r="VUQ221" s="348"/>
      <c r="VUR221" s="348"/>
      <c r="VUS221" s="348"/>
      <c r="VUT221" s="348"/>
      <c r="VUU221" s="348"/>
      <c r="VUV221" s="348"/>
      <c r="VUW221" s="348"/>
      <c r="VUX221" s="348"/>
      <c r="VUY221" s="348"/>
      <c r="VUZ221" s="348"/>
      <c r="VVA221" s="348"/>
      <c r="VVB221" s="348"/>
      <c r="VVC221" s="348"/>
      <c r="VVD221" s="348"/>
      <c r="VVE221" s="348"/>
      <c r="VVF221" s="348"/>
      <c r="VVG221" s="348"/>
      <c r="VVH221" s="348"/>
      <c r="VVI221" s="348"/>
      <c r="VVJ221" s="348"/>
      <c r="VVK221" s="348"/>
      <c r="VVL221" s="348"/>
      <c r="VVM221" s="348"/>
      <c r="VVN221" s="348"/>
      <c r="VVO221" s="348"/>
      <c r="VVP221" s="348"/>
      <c r="VVQ221" s="348"/>
      <c r="VVR221" s="348"/>
      <c r="VVS221" s="348"/>
      <c r="VVT221" s="348"/>
      <c r="VVU221" s="348"/>
      <c r="VVV221" s="348"/>
      <c r="VVW221" s="348"/>
      <c r="VVX221" s="348"/>
      <c r="VVY221" s="348"/>
      <c r="VVZ221" s="348"/>
      <c r="VWA221" s="348"/>
      <c r="VWB221" s="348"/>
      <c r="VWC221" s="348"/>
      <c r="VWD221" s="348"/>
      <c r="VWE221" s="348"/>
      <c r="VWF221" s="348"/>
      <c r="VWG221" s="348"/>
      <c r="VWH221" s="348"/>
      <c r="VWI221" s="348"/>
      <c r="VWJ221" s="348"/>
      <c r="VWK221" s="348"/>
      <c r="VWL221" s="348"/>
      <c r="VWM221" s="348"/>
      <c r="VWN221" s="348"/>
      <c r="VWO221" s="348"/>
      <c r="VWP221" s="348"/>
      <c r="VWQ221" s="348"/>
      <c r="VWR221" s="348"/>
      <c r="VWS221" s="348"/>
      <c r="VWT221" s="348"/>
      <c r="VWU221" s="348"/>
      <c r="VWV221" s="348"/>
      <c r="VWW221" s="348"/>
      <c r="VWX221" s="348"/>
      <c r="VWY221" s="348"/>
      <c r="VWZ221" s="348"/>
      <c r="VXA221" s="348"/>
      <c r="VXB221" s="348"/>
      <c r="VXC221" s="348"/>
      <c r="VXD221" s="348"/>
      <c r="VXE221" s="348"/>
      <c r="VXF221" s="348"/>
      <c r="VXG221" s="348"/>
      <c r="VXH221" s="348"/>
      <c r="VXI221" s="348"/>
      <c r="VXJ221" s="348"/>
      <c r="VXK221" s="348"/>
      <c r="VXL221" s="348"/>
      <c r="VXM221" s="348"/>
      <c r="VXN221" s="348"/>
      <c r="VXO221" s="348"/>
      <c r="VXP221" s="348"/>
      <c r="VXQ221" s="348"/>
      <c r="VXR221" s="348"/>
      <c r="VXS221" s="348"/>
      <c r="VXT221" s="348"/>
      <c r="VXU221" s="348"/>
      <c r="VXV221" s="348"/>
      <c r="VXW221" s="348"/>
      <c r="VXX221" s="348"/>
      <c r="VXY221" s="348"/>
      <c r="VXZ221" s="348"/>
      <c r="VYA221" s="348"/>
      <c r="VYB221" s="348"/>
      <c r="VYC221" s="348"/>
      <c r="VYD221" s="348"/>
      <c r="VYE221" s="348"/>
      <c r="VYF221" s="348"/>
      <c r="VYG221" s="348"/>
      <c r="VYH221" s="348"/>
      <c r="VYI221" s="348"/>
      <c r="VYJ221" s="348"/>
      <c r="VYK221" s="348"/>
      <c r="VYL221" s="348"/>
      <c r="VYM221" s="348"/>
      <c r="VYN221" s="348"/>
      <c r="VYO221" s="348"/>
      <c r="VYP221" s="348"/>
      <c r="VYQ221" s="348"/>
      <c r="VYR221" s="348"/>
      <c r="VYS221" s="348"/>
      <c r="VYT221" s="348"/>
      <c r="VYU221" s="348"/>
      <c r="VYV221" s="348"/>
      <c r="VYW221" s="348"/>
      <c r="VYX221" s="348"/>
      <c r="VYY221" s="348"/>
      <c r="VYZ221" s="348"/>
      <c r="VZA221" s="348"/>
      <c r="VZB221" s="348"/>
      <c r="VZC221" s="348"/>
      <c r="VZD221" s="348"/>
      <c r="VZE221" s="348"/>
      <c r="VZF221" s="348"/>
      <c r="VZG221" s="348"/>
      <c r="VZH221" s="348"/>
      <c r="VZI221" s="348"/>
      <c r="VZJ221" s="348"/>
      <c r="VZK221" s="348"/>
      <c r="VZL221" s="348"/>
      <c r="VZM221" s="348"/>
      <c r="VZN221" s="348"/>
      <c r="VZO221" s="348"/>
      <c r="VZP221" s="348"/>
      <c r="VZQ221" s="348"/>
      <c r="VZR221" s="348"/>
      <c r="VZS221" s="348"/>
      <c r="VZT221" s="348"/>
      <c r="VZU221" s="348"/>
      <c r="VZV221" s="348"/>
      <c r="VZW221" s="348"/>
      <c r="VZX221" s="348"/>
      <c r="VZY221" s="348"/>
      <c r="VZZ221" s="348"/>
      <c r="WAA221" s="348"/>
      <c r="WAB221" s="348"/>
      <c r="WAC221" s="348"/>
      <c r="WAD221" s="348"/>
      <c r="WAE221" s="348"/>
      <c r="WAF221" s="348"/>
      <c r="WAG221" s="348"/>
      <c r="WAH221" s="348"/>
      <c r="WAI221" s="348"/>
      <c r="WAJ221" s="348"/>
      <c r="WAK221" s="348"/>
      <c r="WAL221" s="348"/>
      <c r="WAM221" s="348"/>
      <c r="WAN221" s="348"/>
      <c r="WAO221" s="348"/>
      <c r="WAP221" s="348"/>
      <c r="WAQ221" s="348"/>
      <c r="WAR221" s="348"/>
      <c r="WAS221" s="348"/>
      <c r="WAT221" s="348"/>
      <c r="WAU221" s="348"/>
      <c r="WAV221" s="348"/>
      <c r="WAW221" s="348"/>
      <c r="WAX221" s="348"/>
      <c r="WAY221" s="348"/>
      <c r="WAZ221" s="348"/>
      <c r="WBA221" s="348"/>
      <c r="WBB221" s="348"/>
      <c r="WBC221" s="348"/>
      <c r="WBD221" s="348"/>
      <c r="WBE221" s="348"/>
      <c r="WBF221" s="348"/>
      <c r="WBG221" s="348"/>
      <c r="WBH221" s="348"/>
      <c r="WBI221" s="348"/>
      <c r="WBJ221" s="348"/>
      <c r="WBK221" s="348"/>
      <c r="WBL221" s="348"/>
      <c r="WBM221" s="348"/>
      <c r="WBN221" s="348"/>
      <c r="WBO221" s="348"/>
      <c r="WBP221" s="348"/>
      <c r="WBQ221" s="348"/>
      <c r="WBR221" s="348"/>
      <c r="WBS221" s="348"/>
      <c r="WBT221" s="348"/>
      <c r="WBU221" s="348"/>
      <c r="WBV221" s="348"/>
      <c r="WBW221" s="348"/>
      <c r="WBX221" s="348"/>
      <c r="WBY221" s="348"/>
      <c r="WBZ221" s="348"/>
      <c r="WCA221" s="348"/>
      <c r="WCB221" s="348"/>
      <c r="WCC221" s="348"/>
      <c r="WCD221" s="348"/>
      <c r="WCE221" s="348"/>
      <c r="WCF221" s="348"/>
      <c r="WCG221" s="348"/>
      <c r="WCH221" s="348"/>
      <c r="WCI221" s="348"/>
      <c r="WCJ221" s="348"/>
      <c r="WCK221" s="348"/>
      <c r="WCL221" s="348"/>
      <c r="WCM221" s="348"/>
      <c r="WCN221" s="348"/>
      <c r="WCO221" s="348"/>
      <c r="WCP221" s="348"/>
      <c r="WCQ221" s="348"/>
      <c r="WCR221" s="348"/>
      <c r="WCS221" s="348"/>
      <c r="WCT221" s="348"/>
      <c r="WCU221" s="348"/>
      <c r="WCV221" s="348"/>
      <c r="WCW221" s="348"/>
      <c r="WCX221" s="348"/>
      <c r="WCY221" s="348"/>
      <c r="WCZ221" s="348"/>
      <c r="WDA221" s="348"/>
      <c r="WDB221" s="348"/>
      <c r="WDC221" s="348"/>
      <c r="WDD221" s="348"/>
      <c r="WDE221" s="348"/>
      <c r="WDF221" s="348"/>
      <c r="WDG221" s="348"/>
      <c r="WDH221" s="348"/>
      <c r="WDI221" s="348"/>
      <c r="WDJ221" s="348"/>
      <c r="WDK221" s="348"/>
      <c r="WDL221" s="348"/>
      <c r="WDM221" s="348"/>
      <c r="WDN221" s="348"/>
      <c r="WDO221" s="348"/>
      <c r="WDP221" s="348"/>
      <c r="WDQ221" s="348"/>
      <c r="WDR221" s="348"/>
      <c r="WDS221" s="348"/>
      <c r="WDT221" s="348"/>
      <c r="WDU221" s="348"/>
      <c r="WDV221" s="348"/>
      <c r="WDW221" s="348"/>
      <c r="WDX221" s="348"/>
      <c r="WDY221" s="348"/>
      <c r="WDZ221" s="348"/>
      <c r="WEA221" s="348"/>
      <c r="WEB221" s="348"/>
      <c r="WEC221" s="348"/>
      <c r="WED221" s="348"/>
      <c r="WEE221" s="348"/>
      <c r="WEF221" s="348"/>
      <c r="WEG221" s="348"/>
      <c r="WEH221" s="348"/>
      <c r="WEI221" s="348"/>
      <c r="WEJ221" s="348"/>
      <c r="WEK221" s="348"/>
      <c r="WEL221" s="348"/>
      <c r="WEM221" s="348"/>
      <c r="WEN221" s="348"/>
      <c r="WEO221" s="348"/>
      <c r="WEP221" s="348"/>
      <c r="WEQ221" s="348"/>
      <c r="WER221" s="348"/>
      <c r="WES221" s="348"/>
      <c r="WET221" s="348"/>
      <c r="WEU221" s="348"/>
      <c r="WEV221" s="348"/>
      <c r="WEW221" s="348"/>
      <c r="WEX221" s="348"/>
      <c r="WEY221" s="348"/>
      <c r="WEZ221" s="348"/>
      <c r="WFA221" s="348"/>
      <c r="WFB221" s="348"/>
      <c r="WFC221" s="348"/>
      <c r="WFD221" s="348"/>
      <c r="WFE221" s="348"/>
      <c r="WFF221" s="348"/>
      <c r="WFG221" s="348"/>
      <c r="WFH221" s="348"/>
      <c r="WFI221" s="348"/>
      <c r="WFJ221" s="348"/>
      <c r="WFK221" s="348"/>
      <c r="WFL221" s="348"/>
      <c r="WFM221" s="348"/>
      <c r="WFN221" s="348"/>
      <c r="WFO221" s="348"/>
      <c r="WFP221" s="348"/>
      <c r="WFQ221" s="348"/>
      <c r="WFR221" s="348"/>
      <c r="WFS221" s="348"/>
      <c r="WFT221" s="348"/>
      <c r="WFU221" s="348"/>
      <c r="WFV221" s="348"/>
      <c r="WFW221" s="348"/>
      <c r="WFX221" s="348"/>
      <c r="WFY221" s="348"/>
      <c r="WFZ221" s="348"/>
      <c r="WGA221" s="348"/>
      <c r="WGB221" s="348"/>
      <c r="WGC221" s="348"/>
      <c r="WGD221" s="348"/>
      <c r="WGE221" s="348"/>
      <c r="WGF221" s="348"/>
      <c r="WGG221" s="348"/>
      <c r="WGH221" s="348"/>
      <c r="WGI221" s="348"/>
      <c r="WGJ221" s="348"/>
      <c r="WGK221" s="348"/>
      <c r="WGL221" s="348"/>
      <c r="WGM221" s="348"/>
      <c r="WGN221" s="348"/>
      <c r="WGO221" s="348"/>
      <c r="WGP221" s="348"/>
      <c r="WGQ221" s="348"/>
      <c r="WGR221" s="348"/>
      <c r="WGS221" s="348"/>
      <c r="WGT221" s="348"/>
      <c r="WGU221" s="348"/>
      <c r="WGV221" s="348"/>
      <c r="WGW221" s="348"/>
      <c r="WGX221" s="348"/>
      <c r="WGY221" s="348"/>
      <c r="WGZ221" s="348"/>
      <c r="WHA221" s="348"/>
      <c r="WHB221" s="348"/>
      <c r="WHC221" s="348"/>
      <c r="WHD221" s="348"/>
      <c r="WHE221" s="348"/>
      <c r="WHF221" s="348"/>
      <c r="WHG221" s="348"/>
      <c r="WHH221" s="348"/>
      <c r="WHI221" s="348"/>
      <c r="WHJ221" s="348"/>
      <c r="WHK221" s="348"/>
      <c r="WHL221" s="348"/>
      <c r="WHM221" s="348"/>
      <c r="WHN221" s="348"/>
      <c r="WHO221" s="348"/>
      <c r="WHP221" s="348"/>
      <c r="WHQ221" s="348"/>
      <c r="WHR221" s="348"/>
      <c r="WHS221" s="348"/>
      <c r="WHT221" s="348"/>
      <c r="WHU221" s="348"/>
      <c r="WHV221" s="348"/>
      <c r="WHW221" s="348"/>
      <c r="WHX221" s="348"/>
      <c r="WHY221" s="348"/>
      <c r="WHZ221" s="348"/>
      <c r="WIA221" s="348"/>
      <c r="WIB221" s="348"/>
      <c r="WIC221" s="348"/>
      <c r="WID221" s="348"/>
      <c r="WIE221" s="348"/>
      <c r="WIF221" s="348"/>
      <c r="WIG221" s="348"/>
      <c r="WIH221" s="348"/>
      <c r="WII221" s="348"/>
      <c r="WIJ221" s="348"/>
      <c r="WIK221" s="348"/>
      <c r="WIL221" s="348"/>
      <c r="WIM221" s="348"/>
      <c r="WIN221" s="348"/>
      <c r="WIO221" s="348"/>
      <c r="WIP221" s="348"/>
      <c r="WIQ221" s="348"/>
      <c r="WIR221" s="348"/>
      <c r="WIS221" s="348"/>
      <c r="WIT221" s="348"/>
      <c r="WIU221" s="348"/>
      <c r="WIV221" s="348"/>
      <c r="WIW221" s="348"/>
      <c r="WIX221" s="348"/>
      <c r="WIY221" s="348"/>
      <c r="WIZ221" s="348"/>
      <c r="WJA221" s="348"/>
      <c r="WJB221" s="348"/>
      <c r="WJC221" s="348"/>
      <c r="WJD221" s="348"/>
      <c r="WJE221" s="348"/>
      <c r="WJF221" s="348"/>
      <c r="WJG221" s="348"/>
      <c r="WJH221" s="348"/>
      <c r="WJI221" s="348"/>
      <c r="WJJ221" s="348"/>
      <c r="WJK221" s="348"/>
      <c r="WJL221" s="348"/>
      <c r="WJM221" s="348"/>
      <c r="WJN221" s="348"/>
      <c r="WJO221" s="348"/>
      <c r="WJP221" s="348"/>
      <c r="WJQ221" s="348"/>
      <c r="WJR221" s="348"/>
      <c r="WJS221" s="348"/>
      <c r="WJT221" s="348"/>
      <c r="WJU221" s="348"/>
      <c r="WJV221" s="348"/>
      <c r="WJW221" s="348"/>
      <c r="WJX221" s="348"/>
      <c r="WJY221" s="348"/>
      <c r="WJZ221" s="348"/>
      <c r="WKA221" s="348"/>
      <c r="WKB221" s="348"/>
      <c r="WKC221" s="348"/>
      <c r="WKD221" s="348"/>
      <c r="WKE221" s="348"/>
      <c r="WKF221" s="348"/>
      <c r="WKG221" s="348"/>
      <c r="WKH221" s="348"/>
      <c r="WKI221" s="348"/>
      <c r="WKJ221" s="348"/>
      <c r="WKK221" s="348"/>
      <c r="WKL221" s="348"/>
      <c r="WKM221" s="348"/>
      <c r="WKN221" s="348"/>
      <c r="WKO221" s="348"/>
      <c r="WKP221" s="348"/>
      <c r="WKQ221" s="348"/>
      <c r="WKR221" s="348"/>
      <c r="WKS221" s="348"/>
      <c r="WKT221" s="348"/>
      <c r="WKU221" s="348"/>
      <c r="WKV221" s="348"/>
      <c r="WKW221" s="348"/>
      <c r="WKX221" s="348"/>
      <c r="WKY221" s="348"/>
      <c r="WKZ221" s="348"/>
      <c r="WLA221" s="348"/>
      <c r="WLB221" s="348"/>
      <c r="WLC221" s="348"/>
      <c r="WLD221" s="348"/>
      <c r="WLE221" s="348"/>
      <c r="WLF221" s="348"/>
      <c r="WLG221" s="348"/>
      <c r="WLH221" s="348"/>
      <c r="WLI221" s="348"/>
      <c r="WLJ221" s="348"/>
      <c r="WLK221" s="348"/>
      <c r="WLL221" s="348"/>
      <c r="WLM221" s="348"/>
      <c r="WLN221" s="348"/>
      <c r="WLO221" s="348"/>
      <c r="WLP221" s="348"/>
      <c r="WLQ221" s="348"/>
      <c r="WLR221" s="348"/>
      <c r="WLS221" s="348"/>
      <c r="WLT221" s="348"/>
      <c r="WLU221" s="348"/>
      <c r="WLV221" s="348"/>
      <c r="WLW221" s="348"/>
      <c r="WLX221" s="348"/>
      <c r="WLY221" s="348"/>
      <c r="WLZ221" s="348"/>
      <c r="WMA221" s="348"/>
      <c r="WMB221" s="348"/>
      <c r="WMC221" s="348"/>
      <c r="WMD221" s="348"/>
      <c r="WME221" s="348"/>
      <c r="WMF221" s="348"/>
      <c r="WMG221" s="348"/>
      <c r="WMH221" s="348"/>
      <c r="WMI221" s="348"/>
      <c r="WMJ221" s="348"/>
      <c r="WMK221" s="348"/>
      <c r="WML221" s="348"/>
      <c r="WMM221" s="348"/>
      <c r="WMN221" s="348"/>
      <c r="WMO221" s="348"/>
      <c r="WMP221" s="348"/>
      <c r="WMQ221" s="348"/>
      <c r="WMR221" s="348"/>
      <c r="WMS221" s="348"/>
      <c r="WMT221" s="348"/>
      <c r="WMU221" s="348"/>
      <c r="WMV221" s="348"/>
      <c r="WMW221" s="348"/>
      <c r="WMX221" s="348"/>
      <c r="WMY221" s="348"/>
      <c r="WMZ221" s="348"/>
      <c r="WNA221" s="348"/>
      <c r="WNB221" s="348"/>
      <c r="WNC221" s="348"/>
      <c r="WND221" s="348"/>
      <c r="WNE221" s="348"/>
      <c r="WNF221" s="348"/>
      <c r="WNG221" s="348"/>
      <c r="WNH221" s="348"/>
      <c r="WNI221" s="348"/>
      <c r="WNJ221" s="348"/>
      <c r="WNK221" s="348"/>
      <c r="WNL221" s="348"/>
      <c r="WNM221" s="348"/>
      <c r="WNN221" s="348"/>
      <c r="WNO221" s="348"/>
      <c r="WNP221" s="348"/>
      <c r="WNQ221" s="348"/>
      <c r="WNR221" s="348"/>
      <c r="WNS221" s="348"/>
      <c r="WNT221" s="348"/>
      <c r="WNU221" s="348"/>
      <c r="WNV221" s="348"/>
      <c r="WNW221" s="348"/>
      <c r="WNX221" s="348"/>
      <c r="WNY221" s="348"/>
      <c r="WNZ221" s="348"/>
      <c r="WOA221" s="348"/>
      <c r="WOB221" s="348"/>
      <c r="WOC221" s="348"/>
      <c r="WOD221" s="348"/>
      <c r="WOE221" s="348"/>
      <c r="WOF221" s="348"/>
      <c r="WOG221" s="348"/>
      <c r="WOH221" s="348"/>
      <c r="WOI221" s="348"/>
      <c r="WOJ221" s="348"/>
      <c r="WOK221" s="348"/>
      <c r="WOL221" s="348"/>
      <c r="WOM221" s="348"/>
      <c r="WON221" s="348"/>
      <c r="WOO221" s="348"/>
      <c r="WOP221" s="348"/>
      <c r="WOQ221" s="348"/>
      <c r="WOR221" s="348"/>
      <c r="WOS221" s="348"/>
      <c r="WOT221" s="348"/>
      <c r="WOU221" s="348"/>
      <c r="WOV221" s="348"/>
      <c r="WOW221" s="348"/>
      <c r="WOX221" s="348"/>
      <c r="WOY221" s="348"/>
      <c r="WOZ221" s="348"/>
      <c r="WPA221" s="348"/>
      <c r="WPB221" s="348"/>
      <c r="WPC221" s="348"/>
      <c r="WPD221" s="348"/>
      <c r="WPE221" s="348"/>
      <c r="WPF221" s="348"/>
      <c r="WPG221" s="348"/>
      <c r="WPH221" s="348"/>
      <c r="WPI221" s="348"/>
      <c r="WPJ221" s="348"/>
      <c r="WPK221" s="348"/>
      <c r="WPL221" s="348"/>
      <c r="WPM221" s="348"/>
      <c r="WPN221" s="348"/>
      <c r="WPO221" s="348"/>
      <c r="WPP221" s="348"/>
      <c r="WPQ221" s="348"/>
      <c r="WPR221" s="348"/>
      <c r="WPS221" s="348"/>
      <c r="WPT221" s="348"/>
      <c r="WPU221" s="348"/>
      <c r="WPV221" s="348"/>
      <c r="WPW221" s="348"/>
      <c r="WPX221" s="348"/>
      <c r="WPY221" s="348"/>
      <c r="WPZ221" s="348"/>
      <c r="WQA221" s="348"/>
      <c r="WQB221" s="348"/>
      <c r="WQC221" s="348"/>
      <c r="WQD221" s="348"/>
      <c r="WQE221" s="348"/>
      <c r="WQF221" s="348"/>
      <c r="WQG221" s="348"/>
      <c r="WQH221" s="348"/>
      <c r="WQI221" s="348"/>
      <c r="WQJ221" s="348"/>
      <c r="WQK221" s="348"/>
      <c r="WQL221" s="348"/>
      <c r="WQM221" s="348"/>
      <c r="WQN221" s="348"/>
      <c r="WQO221" s="348"/>
      <c r="WQP221" s="348"/>
      <c r="WQQ221" s="348"/>
      <c r="WQR221" s="348"/>
      <c r="WQS221" s="348"/>
      <c r="WQT221" s="348"/>
      <c r="WQU221" s="348"/>
      <c r="WQV221" s="348"/>
      <c r="WQW221" s="348"/>
      <c r="WQX221" s="348"/>
      <c r="WQY221" s="348"/>
      <c r="WQZ221" s="348"/>
      <c r="WRA221" s="348"/>
      <c r="WRB221" s="348"/>
      <c r="WRC221" s="348"/>
      <c r="WRD221" s="348"/>
      <c r="WRE221" s="348"/>
      <c r="WRF221" s="348"/>
      <c r="WRG221" s="348"/>
      <c r="WRH221" s="348"/>
      <c r="WRI221" s="348"/>
      <c r="WRJ221" s="348"/>
      <c r="WRK221" s="348"/>
      <c r="WRL221" s="348"/>
      <c r="WRM221" s="348"/>
      <c r="WRN221" s="348"/>
      <c r="WRO221" s="348"/>
      <c r="WRP221" s="348"/>
      <c r="WRQ221" s="348"/>
      <c r="WRR221" s="348"/>
      <c r="WRS221" s="348"/>
      <c r="WRT221" s="348"/>
      <c r="WRU221" s="348"/>
      <c r="WRV221" s="348"/>
      <c r="WRW221" s="348"/>
      <c r="WRX221" s="348"/>
      <c r="WRY221" s="348"/>
      <c r="WRZ221" s="348"/>
      <c r="WSA221" s="348"/>
      <c r="WSB221" s="348"/>
      <c r="WSC221" s="348"/>
      <c r="WSD221" s="348"/>
      <c r="WSE221" s="348"/>
      <c r="WSF221" s="348"/>
      <c r="WSG221" s="348"/>
      <c r="WSH221" s="348"/>
      <c r="WSI221" s="348"/>
      <c r="WSJ221" s="348"/>
      <c r="WSK221" s="348"/>
      <c r="WSL221" s="348"/>
      <c r="WSM221" s="348"/>
      <c r="WSN221" s="348"/>
      <c r="WSO221" s="348"/>
      <c r="WSP221" s="348"/>
      <c r="WSQ221" s="348"/>
      <c r="WSR221" s="348"/>
      <c r="WSS221" s="348"/>
      <c r="WST221" s="348"/>
      <c r="WSU221" s="348"/>
      <c r="WSV221" s="348"/>
      <c r="WSW221" s="348"/>
      <c r="WSX221" s="348"/>
      <c r="WSY221" s="348"/>
      <c r="WSZ221" s="348"/>
      <c r="WTA221" s="348"/>
      <c r="WTB221" s="348"/>
      <c r="WTC221" s="348"/>
      <c r="WTD221" s="348"/>
      <c r="WTE221" s="348"/>
      <c r="WTF221" s="348"/>
      <c r="WTG221" s="348"/>
      <c r="WTH221" s="348"/>
      <c r="WTI221" s="348"/>
      <c r="WTJ221" s="348"/>
      <c r="WTK221" s="348"/>
      <c r="WTL221" s="348"/>
      <c r="WTM221" s="348"/>
      <c r="WTN221" s="348"/>
      <c r="WTO221" s="348"/>
      <c r="WTP221" s="348"/>
      <c r="WTQ221" s="348"/>
      <c r="WTR221" s="348"/>
      <c r="WTS221" s="348"/>
      <c r="WTT221" s="348"/>
      <c r="WTU221" s="348"/>
      <c r="WTV221" s="348"/>
      <c r="WTW221" s="348"/>
      <c r="WTX221" s="348"/>
      <c r="WTY221" s="348"/>
      <c r="WTZ221" s="348"/>
      <c r="WUA221" s="348"/>
      <c r="WUB221" s="348"/>
      <c r="WUC221" s="348"/>
      <c r="WUD221" s="348"/>
      <c r="WUE221" s="348"/>
      <c r="WUF221" s="348"/>
      <c r="WUG221" s="348"/>
      <c r="WUH221" s="348"/>
      <c r="WUI221" s="348"/>
      <c r="WUJ221" s="348"/>
      <c r="WUK221" s="348"/>
      <c r="WUL221" s="348"/>
      <c r="WUM221" s="348"/>
      <c r="WUN221" s="348"/>
      <c r="WUO221" s="348"/>
      <c r="WUP221" s="348"/>
      <c r="WUQ221" s="348"/>
      <c r="WUR221" s="348"/>
      <c r="WUS221" s="348"/>
      <c r="WUT221" s="348"/>
      <c r="WUU221" s="348"/>
      <c r="WUV221" s="348"/>
      <c r="WUW221" s="348"/>
      <c r="WUX221" s="348"/>
      <c r="WUY221" s="348"/>
      <c r="WUZ221" s="348"/>
      <c r="WVA221" s="348"/>
      <c r="WVB221" s="348"/>
      <c r="WVC221" s="348"/>
      <c r="WVD221" s="348"/>
      <c r="WVE221" s="348"/>
      <c r="WVF221" s="348"/>
      <c r="WVG221" s="348"/>
      <c r="WVH221" s="348"/>
      <c r="WVI221" s="348"/>
      <c r="WVJ221" s="348"/>
      <c r="WVK221" s="348"/>
      <c r="WVL221" s="348"/>
      <c r="WVM221" s="348"/>
      <c r="WVN221" s="348"/>
      <c r="WVO221" s="348"/>
      <c r="WVP221" s="348"/>
      <c r="WVQ221" s="348"/>
      <c r="WVR221" s="348"/>
      <c r="WVS221" s="348"/>
      <c r="WVT221" s="348"/>
      <c r="WVU221" s="348"/>
      <c r="WVV221" s="348"/>
      <c r="WVW221" s="348"/>
      <c r="WVX221" s="348"/>
      <c r="WVY221" s="348"/>
      <c r="WVZ221" s="348"/>
      <c r="WWA221" s="348"/>
      <c r="WWB221" s="348"/>
      <c r="WWC221" s="348"/>
      <c r="WWD221" s="348"/>
      <c r="WWE221" s="348"/>
      <c r="WWF221" s="348"/>
      <c r="WWG221" s="348"/>
      <c r="WWH221" s="348"/>
      <c r="WWI221" s="348"/>
      <c r="WWJ221" s="348"/>
      <c r="WWK221" s="348"/>
      <c r="WWL221" s="348"/>
      <c r="WWM221" s="348"/>
      <c r="WWN221" s="348"/>
      <c r="WWO221" s="348"/>
      <c r="WWP221" s="348"/>
      <c r="WWQ221" s="348"/>
      <c r="WWR221" s="348"/>
      <c r="WWS221" s="348"/>
      <c r="WWT221" s="348"/>
      <c r="WWU221" s="348"/>
      <c r="WWV221" s="348"/>
      <c r="WWW221" s="348"/>
      <c r="WWX221" s="348"/>
      <c r="WWY221" s="348"/>
      <c r="WWZ221" s="348"/>
      <c r="WXA221" s="348"/>
      <c r="WXB221" s="348"/>
      <c r="WXC221" s="348"/>
      <c r="WXD221" s="348"/>
      <c r="WXE221" s="348"/>
      <c r="WXF221" s="348"/>
      <c r="WXG221" s="348"/>
      <c r="WXH221" s="348"/>
      <c r="WXI221" s="348"/>
      <c r="WXJ221" s="348"/>
      <c r="WXK221" s="348"/>
      <c r="WXL221" s="348"/>
      <c r="WXM221" s="348"/>
      <c r="WXN221" s="348"/>
      <c r="WXO221" s="348"/>
      <c r="WXP221" s="348"/>
      <c r="WXQ221" s="348"/>
      <c r="WXR221" s="348"/>
      <c r="WXS221" s="348"/>
      <c r="WXT221" s="348"/>
      <c r="WXU221" s="348"/>
      <c r="WXV221" s="348"/>
      <c r="WXW221" s="348"/>
      <c r="WXX221" s="348"/>
      <c r="WXY221" s="348"/>
      <c r="WXZ221" s="348"/>
      <c r="WYA221" s="348"/>
      <c r="WYB221" s="348"/>
      <c r="WYC221" s="348"/>
      <c r="WYD221" s="348"/>
      <c r="WYE221" s="348"/>
      <c r="WYF221" s="348"/>
      <c r="WYG221" s="348"/>
      <c r="WYH221" s="348"/>
      <c r="WYI221" s="348"/>
      <c r="WYJ221" s="348"/>
      <c r="WYK221" s="348"/>
      <c r="WYL221" s="348"/>
      <c r="WYM221" s="348"/>
      <c r="WYN221" s="348"/>
      <c r="WYO221" s="348"/>
      <c r="WYP221" s="348"/>
      <c r="WYQ221" s="348"/>
      <c r="WYR221" s="348"/>
      <c r="WYS221" s="348"/>
      <c r="WYT221" s="348"/>
      <c r="WYU221" s="348"/>
      <c r="WYV221" s="348"/>
      <c r="WYW221" s="348"/>
      <c r="WYX221" s="348"/>
      <c r="WYY221" s="348"/>
      <c r="WYZ221" s="348"/>
      <c r="WZA221" s="348"/>
      <c r="WZB221" s="348"/>
      <c r="WZC221" s="348"/>
      <c r="WZD221" s="348"/>
      <c r="WZE221" s="348"/>
      <c r="WZF221" s="348"/>
      <c r="WZG221" s="348"/>
      <c r="WZH221" s="348"/>
      <c r="WZI221" s="348"/>
      <c r="WZJ221" s="348"/>
      <c r="WZK221" s="348"/>
      <c r="WZL221" s="348"/>
      <c r="WZM221" s="348"/>
      <c r="WZN221" s="348"/>
      <c r="WZO221" s="348"/>
      <c r="WZP221" s="348"/>
      <c r="WZQ221" s="348"/>
      <c r="WZR221" s="348"/>
      <c r="WZS221" s="348"/>
      <c r="WZT221" s="348"/>
      <c r="WZU221" s="348"/>
      <c r="WZV221" s="348"/>
      <c r="WZW221" s="348"/>
      <c r="WZX221" s="348"/>
      <c r="WZY221" s="348"/>
      <c r="WZZ221" s="348"/>
      <c r="XAA221" s="348"/>
      <c r="XAB221" s="348"/>
      <c r="XAC221" s="348"/>
      <c r="XAD221" s="348"/>
      <c r="XAE221" s="348"/>
      <c r="XAF221" s="348"/>
      <c r="XAG221" s="348"/>
      <c r="XAH221" s="348"/>
      <c r="XAI221" s="348"/>
      <c r="XAJ221" s="348"/>
      <c r="XAK221" s="348"/>
      <c r="XAL221" s="348"/>
      <c r="XAM221" s="348"/>
      <c r="XAN221" s="348"/>
      <c r="XAO221" s="348"/>
      <c r="XAP221" s="348"/>
      <c r="XAQ221" s="348"/>
      <c r="XAR221" s="348"/>
      <c r="XAS221" s="348"/>
      <c r="XAT221" s="348"/>
      <c r="XAU221" s="348"/>
      <c r="XAV221" s="348"/>
      <c r="XAW221" s="348"/>
      <c r="XAX221" s="348"/>
      <c r="XAY221" s="348"/>
      <c r="XAZ221" s="348"/>
      <c r="XBA221" s="348"/>
      <c r="XBB221" s="348"/>
      <c r="XBC221" s="348"/>
      <c r="XBD221" s="348"/>
      <c r="XBE221" s="348"/>
      <c r="XBF221" s="348"/>
      <c r="XBG221" s="348"/>
      <c r="XBH221" s="348"/>
      <c r="XBI221" s="348"/>
      <c r="XBJ221" s="348"/>
      <c r="XBK221" s="348"/>
      <c r="XBL221" s="348"/>
      <c r="XBM221" s="348"/>
      <c r="XBN221" s="348"/>
      <c r="XBO221" s="348"/>
      <c r="XBP221" s="348"/>
      <c r="XBQ221" s="348"/>
      <c r="XBR221" s="348"/>
      <c r="XBS221" s="348"/>
      <c r="XBT221" s="348"/>
      <c r="XBU221" s="348"/>
      <c r="XBV221" s="348"/>
      <c r="XBW221" s="348"/>
      <c r="XBX221" s="348"/>
      <c r="XBY221" s="348"/>
      <c r="XBZ221" s="348"/>
      <c r="XCA221" s="348"/>
      <c r="XCB221" s="348"/>
      <c r="XCC221" s="348"/>
      <c r="XCD221" s="348"/>
      <c r="XCE221" s="348"/>
      <c r="XCF221" s="348"/>
      <c r="XCG221" s="348"/>
      <c r="XCH221" s="348"/>
      <c r="XCI221" s="348"/>
      <c r="XCJ221" s="348"/>
      <c r="XCK221" s="348"/>
      <c r="XCL221" s="348"/>
      <c r="XCM221" s="348"/>
      <c r="XCN221" s="348"/>
      <c r="XCO221" s="348"/>
      <c r="XCP221" s="348"/>
      <c r="XCQ221" s="348"/>
      <c r="XCR221" s="348"/>
      <c r="XCS221" s="348"/>
      <c r="XCT221" s="348"/>
      <c r="XCU221" s="348"/>
      <c r="XCV221" s="348"/>
      <c r="XCW221" s="348"/>
      <c r="XCX221" s="348"/>
      <c r="XCY221" s="348"/>
      <c r="XCZ221" s="348"/>
      <c r="XDA221" s="348"/>
      <c r="XDB221" s="348"/>
      <c r="XDC221" s="348"/>
      <c r="XDD221" s="348"/>
      <c r="XDE221" s="348"/>
      <c r="XDF221" s="348"/>
      <c r="XDG221" s="348"/>
      <c r="XDH221" s="348"/>
      <c r="XDI221" s="348"/>
      <c r="XDJ221" s="348"/>
      <c r="XDK221" s="348"/>
      <c r="XDL221" s="348"/>
      <c r="XDM221" s="348"/>
      <c r="XDN221" s="348"/>
      <c r="XDO221" s="348"/>
      <c r="XDP221" s="348"/>
      <c r="XDQ221" s="348"/>
      <c r="XDR221" s="348"/>
      <c r="XDS221" s="348"/>
      <c r="XDT221" s="348"/>
      <c r="XDU221" s="348"/>
      <c r="XDV221" s="348"/>
      <c r="XDW221" s="348"/>
      <c r="XDX221" s="348"/>
      <c r="XDY221" s="348"/>
      <c r="XDZ221" s="348"/>
      <c r="XEA221" s="348"/>
      <c r="XEB221" s="348"/>
      <c r="XEC221" s="348"/>
      <c r="XED221" s="348"/>
      <c r="XEE221" s="348"/>
      <c r="XEF221" s="348"/>
      <c r="XEG221" s="348"/>
      <c r="XEH221" s="348"/>
      <c r="XEI221" s="348"/>
      <c r="XEJ221" s="348"/>
      <c r="XEK221" s="348"/>
      <c r="XEL221" s="348"/>
      <c r="XEM221" s="348"/>
      <c r="XEN221" s="348"/>
      <c r="XEO221" s="348"/>
      <c r="XEP221" s="348"/>
      <c r="XEQ221" s="348"/>
      <c r="XER221" s="348"/>
      <c r="XES221" s="348"/>
      <c r="XET221" s="348"/>
      <c r="XEU221" s="348"/>
      <c r="XEV221" s="348"/>
      <c r="XEW221" s="348"/>
      <c r="XEX221" s="348"/>
      <c r="XEY221" s="348"/>
      <c r="XEZ221" s="348"/>
      <c r="XFA221" s="348"/>
      <c r="XFB221" s="348"/>
      <c r="XFC221" s="348"/>
      <c r="XFD221" s="348"/>
    </row>
    <row r="222" spans="1:16384" ht="15" x14ac:dyDescent="0.2">
      <c r="A222" s="58">
        <v>42382</v>
      </c>
      <c r="B222" s="76">
        <v>90.2</v>
      </c>
      <c r="C222" s="1">
        <v>157791229</v>
      </c>
      <c r="D222" s="348"/>
      <c r="E222" s="348"/>
      <c r="F222" s="348"/>
      <c r="G222" s="348"/>
      <c r="H222" s="348"/>
      <c r="I222" s="348"/>
      <c r="J222" s="348"/>
      <c r="K222" s="348"/>
      <c r="L222" s="348"/>
      <c r="M222" s="348"/>
      <c r="N222" s="348"/>
      <c r="O222" s="348"/>
      <c r="P222" s="348"/>
      <c r="Q222" s="348"/>
      <c r="R222" s="348"/>
      <c r="S222" s="348"/>
      <c r="T222" s="348"/>
      <c r="U222" s="348"/>
      <c r="V222" s="348"/>
      <c r="W222" s="348"/>
      <c r="X222" s="348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  <c r="AL222" s="348"/>
      <c r="AM222" s="348"/>
      <c r="AN222" s="348"/>
      <c r="AO222" s="348"/>
      <c r="AP222" s="348"/>
      <c r="AQ222" s="348"/>
      <c r="AR222" s="348"/>
      <c r="AS222" s="348"/>
      <c r="AT222" s="348"/>
      <c r="AU222" s="348"/>
      <c r="AV222" s="348"/>
      <c r="AW222" s="348"/>
      <c r="AX222" s="348"/>
      <c r="AY222" s="348"/>
      <c r="AZ222" s="348"/>
      <c r="BA222" s="348"/>
      <c r="BB222" s="348"/>
      <c r="BC222" s="348"/>
      <c r="BD222" s="348"/>
      <c r="BE222" s="348"/>
      <c r="BF222" s="348"/>
      <c r="BG222" s="348"/>
      <c r="BH222" s="348"/>
      <c r="BI222" s="348"/>
      <c r="BJ222" s="348"/>
      <c r="BK222" s="348"/>
      <c r="BL222" s="348"/>
      <c r="BM222" s="348"/>
      <c r="BN222" s="348"/>
      <c r="BO222" s="348"/>
      <c r="BP222" s="348"/>
      <c r="BQ222" s="348"/>
      <c r="BR222" s="348"/>
      <c r="BS222" s="348"/>
      <c r="BT222" s="348"/>
      <c r="BU222" s="348"/>
      <c r="BV222" s="348"/>
      <c r="BW222" s="348"/>
      <c r="BX222" s="348"/>
      <c r="BY222" s="348"/>
      <c r="BZ222" s="348"/>
      <c r="CA222" s="348"/>
      <c r="CB222" s="348"/>
      <c r="CC222" s="348"/>
      <c r="CD222" s="348"/>
      <c r="CE222" s="348"/>
      <c r="CF222" s="348"/>
      <c r="CG222" s="348"/>
      <c r="CH222" s="348"/>
      <c r="CI222" s="348"/>
      <c r="CJ222" s="348"/>
      <c r="CK222" s="348"/>
      <c r="CL222" s="348"/>
      <c r="CM222" s="348"/>
      <c r="CN222" s="348"/>
      <c r="CO222" s="348"/>
      <c r="CP222" s="348"/>
      <c r="CQ222" s="348"/>
      <c r="CR222" s="348"/>
      <c r="CS222" s="348"/>
      <c r="CT222" s="348"/>
      <c r="CU222" s="348"/>
      <c r="CV222" s="348"/>
      <c r="CW222" s="348"/>
      <c r="CX222" s="348"/>
      <c r="CY222" s="348"/>
      <c r="CZ222" s="348"/>
      <c r="DA222" s="348"/>
      <c r="DB222" s="348"/>
      <c r="DC222" s="348"/>
      <c r="DD222" s="348"/>
      <c r="DE222" s="348"/>
      <c r="DF222" s="348"/>
      <c r="DG222" s="348"/>
      <c r="DH222" s="348"/>
      <c r="DI222" s="348"/>
      <c r="DJ222" s="348"/>
      <c r="DK222" s="348"/>
      <c r="DL222" s="348"/>
      <c r="DM222" s="348"/>
      <c r="DN222" s="348"/>
      <c r="DO222" s="348"/>
      <c r="DP222" s="348"/>
      <c r="DQ222" s="348"/>
      <c r="DR222" s="348"/>
      <c r="DS222" s="348"/>
      <c r="DT222" s="348"/>
      <c r="DU222" s="348"/>
      <c r="DV222" s="348"/>
      <c r="DW222" s="348"/>
      <c r="DX222" s="348"/>
      <c r="DY222" s="348"/>
      <c r="DZ222" s="348"/>
      <c r="EA222" s="348"/>
      <c r="EB222" s="348"/>
      <c r="EC222" s="348"/>
      <c r="ED222" s="348"/>
      <c r="EE222" s="348"/>
      <c r="EF222" s="348"/>
      <c r="EG222" s="348"/>
      <c r="EH222" s="348"/>
      <c r="EI222" s="348"/>
      <c r="EJ222" s="348"/>
      <c r="EK222" s="348"/>
      <c r="EL222" s="348"/>
      <c r="EM222" s="348"/>
      <c r="EN222" s="348"/>
      <c r="EO222" s="348"/>
      <c r="EP222" s="348"/>
      <c r="EQ222" s="348"/>
      <c r="ER222" s="348"/>
      <c r="ES222" s="348"/>
      <c r="ET222" s="348"/>
      <c r="EU222" s="348"/>
      <c r="EV222" s="348"/>
      <c r="EW222" s="348"/>
      <c r="EX222" s="348"/>
      <c r="EY222" s="348"/>
      <c r="EZ222" s="348"/>
      <c r="FA222" s="348"/>
      <c r="FB222" s="348"/>
      <c r="FC222" s="348"/>
      <c r="FD222" s="348"/>
      <c r="FE222" s="348"/>
      <c r="FF222" s="348"/>
      <c r="FG222" s="348"/>
      <c r="FH222" s="348"/>
      <c r="FI222" s="348"/>
      <c r="FJ222" s="348"/>
      <c r="FK222" s="348"/>
      <c r="FL222" s="348"/>
      <c r="FM222" s="348"/>
      <c r="FN222" s="348"/>
      <c r="FO222" s="348"/>
      <c r="FP222" s="348"/>
      <c r="FQ222" s="348"/>
      <c r="FR222" s="348"/>
      <c r="FS222" s="348"/>
      <c r="FT222" s="348"/>
      <c r="FU222" s="348"/>
      <c r="FV222" s="348"/>
      <c r="FW222" s="348"/>
      <c r="FX222" s="348"/>
      <c r="FY222" s="348"/>
      <c r="FZ222" s="348"/>
      <c r="GA222" s="348"/>
      <c r="GB222" s="348"/>
      <c r="GC222" s="348"/>
      <c r="GD222" s="348"/>
      <c r="GE222" s="348"/>
      <c r="GF222" s="348"/>
      <c r="GG222" s="348"/>
      <c r="GH222" s="348"/>
      <c r="GI222" s="348"/>
      <c r="GJ222" s="348"/>
      <c r="GK222" s="348"/>
      <c r="GL222" s="348"/>
      <c r="GM222" s="348"/>
      <c r="GN222" s="348"/>
      <c r="GO222" s="348"/>
      <c r="GP222" s="348"/>
      <c r="GQ222" s="348"/>
      <c r="GR222" s="348"/>
      <c r="GS222" s="348"/>
      <c r="GT222" s="348"/>
      <c r="GU222" s="348"/>
      <c r="GV222" s="348"/>
      <c r="GW222" s="348"/>
      <c r="GX222" s="348"/>
      <c r="GY222" s="348"/>
      <c r="GZ222" s="348"/>
      <c r="HA222" s="348"/>
      <c r="HB222" s="348"/>
      <c r="HC222" s="348"/>
      <c r="HD222" s="348"/>
      <c r="HE222" s="348"/>
      <c r="HF222" s="348"/>
      <c r="HG222" s="348"/>
      <c r="HH222" s="348"/>
      <c r="HI222" s="348"/>
      <c r="HJ222" s="348"/>
      <c r="HK222" s="348"/>
      <c r="HL222" s="348"/>
      <c r="HM222" s="348"/>
      <c r="HN222" s="348"/>
      <c r="HO222" s="348"/>
      <c r="HP222" s="348"/>
      <c r="HQ222" s="348"/>
      <c r="HR222" s="348"/>
      <c r="HS222" s="348"/>
      <c r="HT222" s="348"/>
      <c r="HU222" s="348"/>
      <c r="HV222" s="348"/>
      <c r="HW222" s="348"/>
      <c r="HX222" s="348"/>
      <c r="HY222" s="348"/>
      <c r="HZ222" s="348"/>
      <c r="IA222" s="348"/>
      <c r="IB222" s="348"/>
      <c r="IC222" s="348"/>
      <c r="ID222" s="348"/>
      <c r="IE222" s="348"/>
      <c r="IF222" s="348"/>
      <c r="IG222" s="348"/>
      <c r="IH222" s="348"/>
      <c r="II222" s="348"/>
      <c r="IJ222" s="348"/>
      <c r="IK222" s="348"/>
      <c r="IL222" s="348"/>
      <c r="IM222" s="348"/>
      <c r="IN222" s="348"/>
      <c r="IO222" s="348"/>
      <c r="IP222" s="348"/>
      <c r="IQ222" s="348"/>
      <c r="IR222" s="348"/>
      <c r="IS222" s="348"/>
      <c r="IT222" s="348"/>
      <c r="IU222" s="348"/>
      <c r="IV222" s="348"/>
      <c r="IW222" s="348"/>
      <c r="IX222" s="348"/>
      <c r="IY222" s="348"/>
      <c r="IZ222" s="348"/>
      <c r="JA222" s="348"/>
      <c r="JB222" s="348"/>
      <c r="JC222" s="348"/>
      <c r="JD222" s="348"/>
      <c r="JE222" s="348"/>
      <c r="JF222" s="348"/>
      <c r="JG222" s="348"/>
      <c r="JH222" s="348"/>
      <c r="JI222" s="348"/>
      <c r="JJ222" s="348"/>
      <c r="JK222" s="348"/>
      <c r="JL222" s="348"/>
      <c r="JM222" s="348"/>
      <c r="JN222" s="348"/>
      <c r="JO222" s="348"/>
      <c r="JP222" s="348"/>
      <c r="JQ222" s="348"/>
      <c r="JR222" s="348"/>
      <c r="JS222" s="348"/>
      <c r="JT222" s="348"/>
      <c r="JU222" s="348"/>
      <c r="JV222" s="348"/>
      <c r="JW222" s="348"/>
      <c r="JX222" s="348"/>
      <c r="JY222" s="348"/>
      <c r="JZ222" s="348"/>
      <c r="KA222" s="348"/>
      <c r="KB222" s="348"/>
      <c r="KC222" s="348"/>
      <c r="KD222" s="348"/>
      <c r="KE222" s="348"/>
      <c r="KF222" s="348"/>
      <c r="KG222" s="348"/>
      <c r="KH222" s="348"/>
      <c r="KI222" s="348"/>
      <c r="KJ222" s="348"/>
      <c r="KK222" s="348"/>
      <c r="KL222" s="348"/>
      <c r="KM222" s="348"/>
      <c r="KN222" s="348"/>
      <c r="KO222" s="348"/>
      <c r="KP222" s="348"/>
      <c r="KQ222" s="348"/>
      <c r="KR222" s="348"/>
      <c r="KS222" s="348"/>
      <c r="KT222" s="348"/>
      <c r="KU222" s="348"/>
      <c r="KV222" s="348"/>
      <c r="KW222" s="348"/>
      <c r="KX222" s="348"/>
      <c r="KY222" s="348"/>
      <c r="KZ222" s="348"/>
      <c r="LA222" s="348"/>
      <c r="LB222" s="348"/>
      <c r="LC222" s="348"/>
      <c r="LD222" s="348"/>
      <c r="LE222" s="348"/>
      <c r="LF222" s="348"/>
      <c r="LG222" s="348"/>
      <c r="LH222" s="348"/>
      <c r="LI222" s="348"/>
      <c r="LJ222" s="348"/>
      <c r="LK222" s="348"/>
      <c r="LL222" s="348"/>
      <c r="LM222" s="348"/>
      <c r="LN222" s="348"/>
      <c r="LO222" s="348"/>
      <c r="LP222" s="348"/>
      <c r="LQ222" s="348"/>
      <c r="LR222" s="348"/>
      <c r="LS222" s="348"/>
      <c r="LT222" s="348"/>
      <c r="LU222" s="348"/>
      <c r="LV222" s="348"/>
      <c r="LW222" s="348"/>
      <c r="LX222" s="348"/>
      <c r="LY222" s="348"/>
      <c r="LZ222" s="348"/>
      <c r="MA222" s="348"/>
      <c r="MB222" s="348"/>
      <c r="MC222" s="348"/>
      <c r="MD222" s="348"/>
      <c r="ME222" s="348"/>
      <c r="MF222" s="348"/>
      <c r="MG222" s="348"/>
      <c r="MH222" s="348"/>
      <c r="MI222" s="348"/>
      <c r="MJ222" s="348"/>
      <c r="MK222" s="348"/>
      <c r="ML222" s="348"/>
      <c r="MM222" s="348"/>
      <c r="MN222" s="348"/>
      <c r="MO222" s="348"/>
      <c r="MP222" s="348"/>
      <c r="MQ222" s="348"/>
      <c r="MR222" s="348"/>
      <c r="MS222" s="348"/>
      <c r="MT222" s="348"/>
      <c r="MU222" s="348"/>
      <c r="MV222" s="348"/>
      <c r="MW222" s="348"/>
      <c r="MX222" s="348"/>
      <c r="MY222" s="348"/>
      <c r="MZ222" s="348"/>
      <c r="NA222" s="348"/>
      <c r="NB222" s="348"/>
      <c r="NC222" s="348"/>
      <c r="ND222" s="348"/>
      <c r="NE222" s="348"/>
      <c r="NF222" s="348"/>
      <c r="NG222" s="348"/>
      <c r="NH222" s="348"/>
      <c r="NI222" s="348"/>
      <c r="NJ222" s="348"/>
      <c r="NK222" s="348"/>
      <c r="NL222" s="348"/>
      <c r="NM222" s="348"/>
      <c r="NN222" s="348"/>
      <c r="NO222" s="348"/>
      <c r="NP222" s="348"/>
      <c r="NQ222" s="348"/>
      <c r="NR222" s="348"/>
      <c r="NS222" s="348"/>
      <c r="NT222" s="348"/>
      <c r="NU222" s="348"/>
      <c r="NV222" s="348"/>
      <c r="NW222" s="348"/>
      <c r="NX222" s="348"/>
      <c r="NY222" s="348"/>
      <c r="NZ222" s="348"/>
      <c r="OA222" s="348"/>
      <c r="OB222" s="348"/>
      <c r="OC222" s="348"/>
      <c r="OD222" s="348"/>
      <c r="OE222" s="348"/>
      <c r="OF222" s="348"/>
      <c r="OG222" s="348"/>
      <c r="OH222" s="348"/>
      <c r="OI222" s="348"/>
      <c r="OJ222" s="348"/>
      <c r="OK222" s="348"/>
      <c r="OL222" s="348"/>
      <c r="OM222" s="348"/>
      <c r="ON222" s="348"/>
      <c r="OO222" s="348"/>
      <c r="OP222" s="348"/>
      <c r="OQ222" s="348"/>
      <c r="OR222" s="348"/>
      <c r="OS222" s="348"/>
      <c r="OT222" s="348"/>
      <c r="OU222" s="348"/>
      <c r="OV222" s="348"/>
      <c r="OW222" s="348"/>
      <c r="OX222" s="348"/>
      <c r="OY222" s="348"/>
      <c r="OZ222" s="348"/>
      <c r="PA222" s="348"/>
      <c r="PB222" s="348"/>
      <c r="PC222" s="348"/>
      <c r="PD222" s="348"/>
      <c r="PE222" s="348"/>
      <c r="PF222" s="348"/>
      <c r="PG222" s="348"/>
      <c r="PH222" s="348"/>
      <c r="PI222" s="348"/>
      <c r="PJ222" s="348"/>
      <c r="PK222" s="348"/>
      <c r="PL222" s="348"/>
      <c r="PM222" s="348"/>
      <c r="PN222" s="348"/>
      <c r="PO222" s="348"/>
      <c r="PP222" s="348"/>
      <c r="PQ222" s="348"/>
      <c r="PR222" s="348"/>
      <c r="PS222" s="348"/>
      <c r="PT222" s="348"/>
      <c r="PU222" s="348"/>
      <c r="PV222" s="348"/>
      <c r="PW222" s="348"/>
      <c r="PX222" s="348"/>
      <c r="PY222" s="348"/>
      <c r="PZ222" s="348"/>
      <c r="QA222" s="348"/>
      <c r="QB222" s="348"/>
      <c r="QC222" s="348"/>
      <c r="QD222" s="348"/>
      <c r="QE222" s="348"/>
      <c r="QF222" s="348"/>
      <c r="QG222" s="348"/>
      <c r="QH222" s="348"/>
      <c r="QI222" s="348"/>
      <c r="QJ222" s="348"/>
      <c r="QK222" s="348"/>
      <c r="QL222" s="348"/>
      <c r="QM222" s="348"/>
      <c r="QN222" s="348"/>
      <c r="QO222" s="348"/>
      <c r="QP222" s="348"/>
      <c r="QQ222" s="348"/>
      <c r="QR222" s="348"/>
      <c r="QS222" s="348"/>
      <c r="QT222" s="348"/>
      <c r="QU222" s="348"/>
      <c r="QV222" s="348"/>
      <c r="QW222" s="348"/>
      <c r="QX222" s="348"/>
      <c r="QY222" s="348"/>
      <c r="QZ222" s="348"/>
      <c r="RA222" s="348"/>
      <c r="RB222" s="348"/>
      <c r="RC222" s="348"/>
      <c r="RD222" s="348"/>
      <c r="RE222" s="348"/>
      <c r="RF222" s="348"/>
      <c r="RG222" s="348"/>
      <c r="RH222" s="348"/>
      <c r="RI222" s="348"/>
      <c r="RJ222" s="348"/>
      <c r="RK222" s="348"/>
      <c r="RL222" s="348"/>
      <c r="RM222" s="348"/>
      <c r="RN222" s="348"/>
      <c r="RO222" s="348"/>
      <c r="RP222" s="348"/>
      <c r="RQ222" s="348"/>
      <c r="RR222" s="348"/>
      <c r="RS222" s="348"/>
      <c r="RT222" s="348"/>
      <c r="RU222" s="348"/>
      <c r="RV222" s="348"/>
      <c r="RW222" s="348"/>
      <c r="RX222" s="348"/>
      <c r="RY222" s="348"/>
      <c r="RZ222" s="348"/>
      <c r="SA222" s="348"/>
      <c r="SB222" s="348"/>
      <c r="SC222" s="348"/>
      <c r="SD222" s="348"/>
      <c r="SE222" s="348"/>
      <c r="SF222" s="348"/>
      <c r="SG222" s="348"/>
      <c r="SH222" s="348"/>
      <c r="SI222" s="348"/>
      <c r="SJ222" s="348"/>
      <c r="SK222" s="348"/>
      <c r="SL222" s="348"/>
      <c r="SM222" s="348"/>
      <c r="SN222" s="348"/>
      <c r="SO222" s="348"/>
      <c r="SP222" s="348"/>
      <c r="SQ222" s="348"/>
      <c r="SR222" s="348"/>
      <c r="SS222" s="348"/>
      <c r="ST222" s="348"/>
      <c r="SU222" s="348"/>
      <c r="SV222" s="348"/>
      <c r="SW222" s="348"/>
      <c r="SX222" s="348"/>
      <c r="SY222" s="348"/>
      <c r="SZ222" s="348"/>
      <c r="TA222" s="348"/>
      <c r="TB222" s="348"/>
      <c r="TC222" s="348"/>
      <c r="TD222" s="348"/>
      <c r="TE222" s="348"/>
      <c r="TF222" s="348"/>
      <c r="TG222" s="348"/>
      <c r="TH222" s="348"/>
      <c r="TI222" s="348"/>
      <c r="TJ222" s="348"/>
      <c r="TK222" s="348"/>
      <c r="TL222" s="348"/>
      <c r="TM222" s="348"/>
      <c r="TN222" s="348"/>
      <c r="TO222" s="348"/>
      <c r="TP222" s="348"/>
      <c r="TQ222" s="348"/>
      <c r="TR222" s="348"/>
      <c r="TS222" s="348"/>
      <c r="TT222" s="348"/>
      <c r="TU222" s="348"/>
      <c r="TV222" s="348"/>
      <c r="TW222" s="348"/>
      <c r="TX222" s="348"/>
      <c r="TY222" s="348"/>
      <c r="TZ222" s="348"/>
      <c r="UA222" s="348"/>
      <c r="UB222" s="348"/>
      <c r="UC222" s="348"/>
      <c r="UD222" s="348"/>
      <c r="UE222" s="348"/>
      <c r="UF222" s="348"/>
      <c r="UG222" s="348"/>
      <c r="UH222" s="348"/>
      <c r="UI222" s="348"/>
      <c r="UJ222" s="348"/>
      <c r="UK222" s="348"/>
      <c r="UL222" s="348"/>
      <c r="UM222" s="348"/>
      <c r="UN222" s="348"/>
      <c r="UO222" s="348"/>
      <c r="UP222" s="348"/>
      <c r="UQ222" s="348"/>
      <c r="UR222" s="348"/>
      <c r="US222" s="348"/>
      <c r="UT222" s="348"/>
      <c r="UU222" s="348"/>
      <c r="UV222" s="348"/>
      <c r="UW222" s="348"/>
      <c r="UX222" s="348"/>
      <c r="UY222" s="348"/>
      <c r="UZ222" s="348"/>
      <c r="VA222" s="348"/>
      <c r="VB222" s="348"/>
      <c r="VC222" s="348"/>
      <c r="VD222" s="348"/>
      <c r="VE222" s="348"/>
      <c r="VF222" s="348"/>
      <c r="VG222" s="348"/>
      <c r="VH222" s="348"/>
      <c r="VI222" s="348"/>
      <c r="VJ222" s="348"/>
      <c r="VK222" s="348"/>
      <c r="VL222" s="348"/>
      <c r="VM222" s="348"/>
      <c r="VN222" s="348"/>
      <c r="VO222" s="348"/>
      <c r="VP222" s="348"/>
      <c r="VQ222" s="348"/>
      <c r="VR222" s="348"/>
      <c r="VS222" s="348"/>
      <c r="VT222" s="348"/>
      <c r="VU222" s="348"/>
      <c r="VV222" s="348"/>
      <c r="VW222" s="348"/>
      <c r="VX222" s="348"/>
      <c r="VY222" s="348"/>
      <c r="VZ222" s="348"/>
      <c r="WA222" s="348"/>
      <c r="WB222" s="348"/>
      <c r="WC222" s="348"/>
      <c r="WD222" s="348"/>
      <c r="WE222" s="348"/>
      <c r="WF222" s="348"/>
      <c r="WG222" s="348"/>
      <c r="WH222" s="348"/>
      <c r="WI222" s="348"/>
      <c r="WJ222" s="348"/>
      <c r="WK222" s="348"/>
      <c r="WL222" s="348"/>
      <c r="WM222" s="348"/>
      <c r="WN222" s="348"/>
      <c r="WO222" s="348"/>
      <c r="WP222" s="348"/>
      <c r="WQ222" s="348"/>
      <c r="WR222" s="348"/>
      <c r="WS222" s="348"/>
      <c r="WT222" s="348"/>
      <c r="WU222" s="348"/>
      <c r="WV222" s="348"/>
      <c r="WW222" s="348"/>
      <c r="WX222" s="348"/>
      <c r="WY222" s="348"/>
      <c r="WZ222" s="348"/>
      <c r="XA222" s="348"/>
      <c r="XB222" s="348"/>
      <c r="XC222" s="348"/>
      <c r="XD222" s="348"/>
      <c r="XE222" s="348"/>
      <c r="XF222" s="348"/>
      <c r="XG222" s="348"/>
      <c r="XH222" s="348"/>
      <c r="XI222" s="348"/>
      <c r="XJ222" s="348"/>
      <c r="XK222" s="348"/>
      <c r="XL222" s="348"/>
      <c r="XM222" s="348"/>
      <c r="XN222" s="348"/>
      <c r="XO222" s="348"/>
      <c r="XP222" s="348"/>
      <c r="XQ222" s="348"/>
      <c r="XR222" s="348"/>
      <c r="XS222" s="348"/>
      <c r="XT222" s="348"/>
      <c r="XU222" s="348"/>
      <c r="XV222" s="348"/>
      <c r="XW222" s="348"/>
      <c r="XX222" s="348"/>
      <c r="XY222" s="348"/>
      <c r="XZ222" s="348"/>
      <c r="YA222" s="348"/>
      <c r="YB222" s="348"/>
      <c r="YC222" s="348"/>
      <c r="YD222" s="348"/>
      <c r="YE222" s="348"/>
      <c r="YF222" s="348"/>
      <c r="YG222" s="348"/>
      <c r="YH222" s="348"/>
      <c r="YI222" s="348"/>
      <c r="YJ222" s="348"/>
      <c r="YK222" s="348"/>
      <c r="YL222" s="348"/>
      <c r="YM222" s="348"/>
      <c r="YN222" s="348"/>
      <c r="YO222" s="348"/>
      <c r="YP222" s="348"/>
      <c r="YQ222" s="348"/>
      <c r="YR222" s="348"/>
      <c r="YS222" s="348"/>
      <c r="YT222" s="348"/>
      <c r="YU222" s="348"/>
      <c r="YV222" s="348"/>
      <c r="YW222" s="348"/>
      <c r="YX222" s="348"/>
      <c r="YY222" s="348"/>
      <c r="YZ222" s="348"/>
      <c r="ZA222" s="348"/>
      <c r="ZB222" s="348"/>
      <c r="ZC222" s="348"/>
      <c r="ZD222" s="348"/>
      <c r="ZE222" s="348"/>
      <c r="ZF222" s="348"/>
      <c r="ZG222" s="348"/>
      <c r="ZH222" s="348"/>
      <c r="ZI222" s="348"/>
      <c r="ZJ222" s="348"/>
      <c r="ZK222" s="348"/>
      <c r="ZL222" s="348"/>
      <c r="ZM222" s="348"/>
      <c r="ZN222" s="348"/>
      <c r="ZO222" s="348"/>
      <c r="ZP222" s="348"/>
      <c r="ZQ222" s="348"/>
      <c r="ZR222" s="348"/>
      <c r="ZS222" s="348"/>
      <c r="ZT222" s="348"/>
      <c r="ZU222" s="348"/>
      <c r="ZV222" s="348"/>
      <c r="ZW222" s="348"/>
      <c r="ZX222" s="348"/>
      <c r="ZY222" s="348"/>
      <c r="ZZ222" s="348"/>
      <c r="AAA222" s="348"/>
      <c r="AAB222" s="348"/>
      <c r="AAC222" s="348"/>
      <c r="AAD222" s="348"/>
      <c r="AAE222" s="348"/>
      <c r="AAF222" s="348"/>
      <c r="AAG222" s="348"/>
      <c r="AAH222" s="348"/>
      <c r="AAI222" s="348"/>
      <c r="AAJ222" s="348"/>
      <c r="AAK222" s="348"/>
      <c r="AAL222" s="348"/>
      <c r="AAM222" s="348"/>
      <c r="AAN222" s="348"/>
      <c r="AAO222" s="348"/>
      <c r="AAP222" s="348"/>
      <c r="AAQ222" s="348"/>
      <c r="AAR222" s="348"/>
      <c r="AAS222" s="348"/>
      <c r="AAT222" s="348"/>
      <c r="AAU222" s="348"/>
      <c r="AAV222" s="348"/>
      <c r="AAW222" s="348"/>
      <c r="AAX222" s="348"/>
      <c r="AAY222" s="348"/>
      <c r="AAZ222" s="348"/>
      <c r="ABA222" s="348"/>
      <c r="ABB222" s="348"/>
      <c r="ABC222" s="348"/>
      <c r="ABD222" s="348"/>
      <c r="ABE222" s="348"/>
      <c r="ABF222" s="348"/>
      <c r="ABG222" s="348"/>
      <c r="ABH222" s="348"/>
      <c r="ABI222" s="348"/>
      <c r="ABJ222" s="348"/>
      <c r="ABK222" s="348"/>
      <c r="ABL222" s="348"/>
      <c r="ABM222" s="348"/>
      <c r="ABN222" s="348"/>
      <c r="ABO222" s="348"/>
      <c r="ABP222" s="348"/>
      <c r="ABQ222" s="348"/>
      <c r="ABR222" s="348"/>
      <c r="ABS222" s="348"/>
      <c r="ABT222" s="348"/>
      <c r="ABU222" s="348"/>
      <c r="ABV222" s="348"/>
      <c r="ABW222" s="348"/>
      <c r="ABX222" s="348"/>
      <c r="ABY222" s="348"/>
      <c r="ABZ222" s="348"/>
      <c r="ACA222" s="348"/>
      <c r="ACB222" s="348"/>
      <c r="ACC222" s="348"/>
      <c r="ACD222" s="348"/>
      <c r="ACE222" s="348"/>
      <c r="ACF222" s="348"/>
      <c r="ACG222" s="348"/>
      <c r="ACH222" s="348"/>
      <c r="ACI222" s="348"/>
      <c r="ACJ222" s="348"/>
      <c r="ACK222" s="348"/>
      <c r="ACL222" s="348"/>
      <c r="ACM222" s="348"/>
      <c r="ACN222" s="348"/>
      <c r="ACO222" s="348"/>
      <c r="ACP222" s="348"/>
      <c r="ACQ222" s="348"/>
      <c r="ACR222" s="348"/>
      <c r="ACS222" s="348"/>
      <c r="ACT222" s="348"/>
      <c r="ACU222" s="348"/>
      <c r="ACV222" s="348"/>
      <c r="ACW222" s="348"/>
      <c r="ACX222" s="348"/>
      <c r="ACY222" s="348"/>
      <c r="ACZ222" s="348"/>
      <c r="ADA222" s="348"/>
      <c r="ADB222" s="348"/>
      <c r="ADC222" s="348"/>
      <c r="ADD222" s="348"/>
      <c r="ADE222" s="348"/>
      <c r="ADF222" s="348"/>
      <c r="ADG222" s="348"/>
      <c r="ADH222" s="348"/>
      <c r="ADI222" s="348"/>
      <c r="ADJ222" s="348"/>
      <c r="ADK222" s="348"/>
      <c r="ADL222" s="348"/>
      <c r="ADM222" s="348"/>
      <c r="ADN222" s="348"/>
      <c r="ADO222" s="348"/>
      <c r="ADP222" s="348"/>
      <c r="ADQ222" s="348"/>
      <c r="ADR222" s="348"/>
      <c r="ADS222" s="348"/>
      <c r="ADT222" s="348"/>
      <c r="ADU222" s="348"/>
      <c r="ADV222" s="348"/>
      <c r="ADW222" s="348"/>
      <c r="ADX222" s="348"/>
      <c r="ADY222" s="348"/>
      <c r="ADZ222" s="348"/>
      <c r="AEA222" s="348"/>
      <c r="AEB222" s="348"/>
      <c r="AEC222" s="348"/>
      <c r="AED222" s="348"/>
      <c r="AEE222" s="348"/>
      <c r="AEF222" s="348"/>
      <c r="AEG222" s="348"/>
      <c r="AEH222" s="348"/>
      <c r="AEI222" s="348"/>
      <c r="AEJ222" s="348"/>
      <c r="AEK222" s="348"/>
      <c r="AEL222" s="348"/>
      <c r="AEM222" s="348"/>
      <c r="AEN222" s="348"/>
      <c r="AEO222" s="348"/>
      <c r="AEP222" s="348"/>
      <c r="AEQ222" s="348"/>
      <c r="AER222" s="348"/>
      <c r="AES222" s="348"/>
      <c r="AET222" s="348"/>
      <c r="AEU222" s="348"/>
      <c r="AEV222" s="348"/>
      <c r="AEW222" s="348"/>
      <c r="AEX222" s="348"/>
      <c r="AEY222" s="348"/>
      <c r="AEZ222" s="348"/>
      <c r="AFA222" s="348"/>
      <c r="AFB222" s="348"/>
      <c r="AFC222" s="348"/>
      <c r="AFD222" s="348"/>
      <c r="AFE222" s="348"/>
      <c r="AFF222" s="348"/>
      <c r="AFG222" s="348"/>
      <c r="AFH222" s="348"/>
      <c r="AFI222" s="348"/>
      <c r="AFJ222" s="348"/>
      <c r="AFK222" s="348"/>
      <c r="AFL222" s="348"/>
      <c r="AFM222" s="348"/>
      <c r="AFN222" s="348"/>
      <c r="AFO222" s="348"/>
      <c r="AFP222" s="348"/>
      <c r="AFQ222" s="348"/>
      <c r="AFR222" s="348"/>
      <c r="AFS222" s="348"/>
      <c r="AFT222" s="348"/>
      <c r="AFU222" s="348"/>
      <c r="AFV222" s="348"/>
      <c r="AFW222" s="348"/>
      <c r="AFX222" s="348"/>
      <c r="AFY222" s="348"/>
      <c r="AFZ222" s="348"/>
      <c r="AGA222" s="348"/>
      <c r="AGB222" s="348"/>
      <c r="AGC222" s="348"/>
      <c r="AGD222" s="348"/>
      <c r="AGE222" s="348"/>
      <c r="AGF222" s="348"/>
      <c r="AGG222" s="348"/>
      <c r="AGH222" s="348"/>
      <c r="AGI222" s="348"/>
      <c r="AGJ222" s="348"/>
      <c r="AGK222" s="348"/>
      <c r="AGL222" s="348"/>
      <c r="AGM222" s="348"/>
      <c r="AGN222" s="348"/>
      <c r="AGO222" s="348"/>
      <c r="AGP222" s="348"/>
      <c r="AGQ222" s="348"/>
      <c r="AGR222" s="348"/>
      <c r="AGS222" s="348"/>
      <c r="AGT222" s="348"/>
      <c r="AGU222" s="348"/>
      <c r="AGV222" s="348"/>
      <c r="AGW222" s="348"/>
      <c r="AGX222" s="348"/>
      <c r="AGY222" s="348"/>
      <c r="AGZ222" s="348"/>
      <c r="AHA222" s="348"/>
      <c r="AHB222" s="348"/>
      <c r="AHC222" s="348"/>
      <c r="AHD222" s="348"/>
      <c r="AHE222" s="348"/>
      <c r="AHF222" s="348"/>
      <c r="AHG222" s="348"/>
      <c r="AHH222" s="348"/>
      <c r="AHI222" s="348"/>
      <c r="AHJ222" s="348"/>
      <c r="AHK222" s="348"/>
      <c r="AHL222" s="348"/>
      <c r="AHM222" s="348"/>
      <c r="AHN222" s="348"/>
      <c r="AHO222" s="348"/>
      <c r="AHP222" s="348"/>
      <c r="AHQ222" s="348"/>
      <c r="AHR222" s="348"/>
      <c r="AHS222" s="348"/>
      <c r="AHT222" s="348"/>
      <c r="AHU222" s="348"/>
      <c r="AHV222" s="348"/>
      <c r="AHW222" s="348"/>
      <c r="AHX222" s="348"/>
      <c r="AHY222" s="348"/>
      <c r="AHZ222" s="348"/>
      <c r="AIA222" s="348"/>
      <c r="AIB222" s="348"/>
      <c r="AIC222" s="348"/>
      <c r="AID222" s="348"/>
      <c r="AIE222" s="348"/>
      <c r="AIF222" s="348"/>
      <c r="AIG222" s="348"/>
      <c r="AIH222" s="348"/>
      <c r="AII222" s="348"/>
      <c r="AIJ222" s="348"/>
      <c r="AIK222" s="348"/>
      <c r="AIL222" s="348"/>
      <c r="AIM222" s="348"/>
      <c r="AIN222" s="348"/>
      <c r="AIO222" s="348"/>
      <c r="AIP222" s="348"/>
      <c r="AIQ222" s="348"/>
      <c r="AIR222" s="348"/>
      <c r="AIS222" s="348"/>
      <c r="AIT222" s="348"/>
      <c r="AIU222" s="348"/>
      <c r="AIV222" s="348"/>
      <c r="AIW222" s="348"/>
      <c r="AIX222" s="348"/>
      <c r="AIY222" s="348"/>
      <c r="AIZ222" s="348"/>
      <c r="AJA222" s="348"/>
      <c r="AJB222" s="348"/>
      <c r="AJC222" s="348"/>
      <c r="AJD222" s="348"/>
      <c r="AJE222" s="348"/>
      <c r="AJF222" s="348"/>
      <c r="AJG222" s="348"/>
      <c r="AJH222" s="348"/>
      <c r="AJI222" s="348"/>
      <c r="AJJ222" s="348"/>
      <c r="AJK222" s="348"/>
      <c r="AJL222" s="348"/>
      <c r="AJM222" s="348"/>
      <c r="AJN222" s="348"/>
      <c r="AJO222" s="348"/>
      <c r="AJP222" s="348"/>
      <c r="AJQ222" s="348"/>
      <c r="AJR222" s="348"/>
      <c r="AJS222" s="348"/>
      <c r="AJT222" s="348"/>
      <c r="AJU222" s="348"/>
      <c r="AJV222" s="348"/>
      <c r="AJW222" s="348"/>
      <c r="AJX222" s="348"/>
      <c r="AJY222" s="348"/>
      <c r="AJZ222" s="348"/>
      <c r="AKA222" s="348"/>
      <c r="AKB222" s="348"/>
      <c r="AKC222" s="348"/>
      <c r="AKD222" s="348"/>
      <c r="AKE222" s="348"/>
      <c r="AKF222" s="348"/>
      <c r="AKG222" s="348"/>
      <c r="AKH222" s="348"/>
      <c r="AKI222" s="348"/>
      <c r="AKJ222" s="348"/>
      <c r="AKK222" s="348"/>
      <c r="AKL222" s="348"/>
      <c r="AKM222" s="348"/>
      <c r="AKN222" s="348"/>
      <c r="AKO222" s="348"/>
      <c r="AKP222" s="348"/>
      <c r="AKQ222" s="348"/>
      <c r="AKR222" s="348"/>
      <c r="AKS222" s="348"/>
      <c r="AKT222" s="348"/>
      <c r="AKU222" s="348"/>
      <c r="AKV222" s="348"/>
      <c r="AKW222" s="348"/>
      <c r="AKX222" s="348"/>
      <c r="AKY222" s="348"/>
      <c r="AKZ222" s="348"/>
      <c r="ALA222" s="348"/>
      <c r="ALB222" s="348"/>
      <c r="ALC222" s="348"/>
      <c r="ALD222" s="348"/>
      <c r="ALE222" s="348"/>
      <c r="ALF222" s="348"/>
      <c r="ALG222" s="348"/>
      <c r="ALH222" s="348"/>
      <c r="ALI222" s="348"/>
      <c r="ALJ222" s="348"/>
      <c r="ALK222" s="348"/>
      <c r="ALL222" s="348"/>
      <c r="ALM222" s="348"/>
      <c r="ALN222" s="348"/>
      <c r="ALO222" s="348"/>
      <c r="ALP222" s="348"/>
      <c r="ALQ222" s="348"/>
      <c r="ALR222" s="348"/>
      <c r="ALS222" s="348"/>
      <c r="ALT222" s="348"/>
      <c r="ALU222" s="348"/>
      <c r="ALV222" s="348"/>
      <c r="ALW222" s="348"/>
      <c r="ALX222" s="348"/>
      <c r="ALY222" s="348"/>
      <c r="ALZ222" s="348"/>
      <c r="AMA222" s="348"/>
      <c r="AMB222" s="348"/>
      <c r="AMC222" s="348"/>
      <c r="AMD222" s="348"/>
      <c r="AME222" s="348"/>
      <c r="AMF222" s="348"/>
      <c r="AMG222" s="348"/>
      <c r="AMH222" s="348"/>
      <c r="AMI222" s="348"/>
      <c r="AMJ222" s="348"/>
      <c r="AMK222" s="348"/>
      <c r="AML222" s="348"/>
      <c r="AMM222" s="348"/>
      <c r="AMN222" s="348"/>
      <c r="AMO222" s="348"/>
      <c r="AMP222" s="348"/>
      <c r="AMQ222" s="348"/>
      <c r="AMR222" s="348"/>
      <c r="AMS222" s="348"/>
      <c r="AMT222" s="348"/>
      <c r="AMU222" s="348"/>
      <c r="AMV222" s="348"/>
      <c r="AMW222" s="348"/>
      <c r="AMX222" s="348"/>
      <c r="AMY222" s="348"/>
      <c r="AMZ222" s="348"/>
      <c r="ANA222" s="348"/>
      <c r="ANB222" s="348"/>
      <c r="ANC222" s="348"/>
      <c r="AND222" s="348"/>
      <c r="ANE222" s="348"/>
      <c r="ANF222" s="348"/>
      <c r="ANG222" s="348"/>
      <c r="ANH222" s="348"/>
      <c r="ANI222" s="348"/>
      <c r="ANJ222" s="348"/>
      <c r="ANK222" s="348"/>
      <c r="ANL222" s="348"/>
      <c r="ANM222" s="348"/>
      <c r="ANN222" s="348"/>
      <c r="ANO222" s="348"/>
      <c r="ANP222" s="348"/>
      <c r="ANQ222" s="348"/>
      <c r="ANR222" s="348"/>
      <c r="ANS222" s="348"/>
      <c r="ANT222" s="348"/>
      <c r="ANU222" s="348"/>
      <c r="ANV222" s="348"/>
      <c r="ANW222" s="348"/>
      <c r="ANX222" s="348"/>
      <c r="ANY222" s="348"/>
      <c r="ANZ222" s="348"/>
      <c r="AOA222" s="348"/>
      <c r="AOB222" s="348"/>
      <c r="AOC222" s="348"/>
      <c r="AOD222" s="348"/>
      <c r="AOE222" s="348"/>
      <c r="AOF222" s="348"/>
      <c r="AOG222" s="348"/>
      <c r="AOH222" s="348"/>
      <c r="AOI222" s="348"/>
      <c r="AOJ222" s="348"/>
      <c r="AOK222" s="348"/>
      <c r="AOL222" s="348"/>
      <c r="AOM222" s="348"/>
      <c r="AON222" s="348"/>
      <c r="AOO222" s="348"/>
      <c r="AOP222" s="348"/>
      <c r="AOQ222" s="348"/>
      <c r="AOR222" s="348"/>
      <c r="AOS222" s="348"/>
      <c r="AOT222" s="348"/>
      <c r="AOU222" s="348"/>
      <c r="AOV222" s="348"/>
      <c r="AOW222" s="348"/>
      <c r="AOX222" s="348"/>
      <c r="AOY222" s="348"/>
      <c r="AOZ222" s="348"/>
      <c r="APA222" s="348"/>
      <c r="APB222" s="348"/>
      <c r="APC222" s="348"/>
      <c r="APD222" s="348"/>
      <c r="APE222" s="348"/>
      <c r="APF222" s="348"/>
      <c r="APG222" s="348"/>
      <c r="APH222" s="348"/>
      <c r="API222" s="348"/>
      <c r="APJ222" s="348"/>
      <c r="APK222" s="348"/>
      <c r="APL222" s="348"/>
      <c r="APM222" s="348"/>
      <c r="APN222" s="348"/>
      <c r="APO222" s="348"/>
      <c r="APP222" s="348"/>
      <c r="APQ222" s="348"/>
      <c r="APR222" s="348"/>
      <c r="APS222" s="348"/>
      <c r="APT222" s="348"/>
      <c r="APU222" s="348"/>
      <c r="APV222" s="348"/>
      <c r="APW222" s="348"/>
      <c r="APX222" s="348"/>
      <c r="APY222" s="348"/>
      <c r="APZ222" s="348"/>
      <c r="AQA222" s="348"/>
      <c r="AQB222" s="348"/>
      <c r="AQC222" s="348"/>
      <c r="AQD222" s="348"/>
      <c r="AQE222" s="348"/>
      <c r="AQF222" s="348"/>
      <c r="AQG222" s="348"/>
      <c r="AQH222" s="348"/>
      <c r="AQI222" s="348"/>
      <c r="AQJ222" s="348"/>
      <c r="AQK222" s="348"/>
      <c r="AQL222" s="348"/>
      <c r="AQM222" s="348"/>
      <c r="AQN222" s="348"/>
      <c r="AQO222" s="348"/>
      <c r="AQP222" s="348"/>
      <c r="AQQ222" s="348"/>
      <c r="AQR222" s="348"/>
      <c r="AQS222" s="348"/>
      <c r="AQT222" s="348"/>
      <c r="AQU222" s="348"/>
      <c r="AQV222" s="348"/>
      <c r="AQW222" s="348"/>
      <c r="AQX222" s="348"/>
      <c r="AQY222" s="348"/>
      <c r="AQZ222" s="348"/>
      <c r="ARA222" s="348"/>
      <c r="ARB222" s="348"/>
      <c r="ARC222" s="348"/>
      <c r="ARD222" s="348"/>
      <c r="ARE222" s="348"/>
      <c r="ARF222" s="348"/>
      <c r="ARG222" s="348"/>
      <c r="ARH222" s="348"/>
      <c r="ARI222" s="348"/>
      <c r="ARJ222" s="348"/>
      <c r="ARK222" s="348"/>
      <c r="ARL222" s="348"/>
      <c r="ARM222" s="348"/>
      <c r="ARN222" s="348"/>
      <c r="ARO222" s="348"/>
      <c r="ARP222" s="348"/>
      <c r="ARQ222" s="348"/>
      <c r="ARR222" s="348"/>
      <c r="ARS222" s="348"/>
      <c r="ART222" s="348"/>
      <c r="ARU222" s="348"/>
      <c r="ARV222" s="348"/>
      <c r="ARW222" s="348"/>
      <c r="ARX222" s="348"/>
      <c r="ARY222" s="348"/>
      <c r="ARZ222" s="348"/>
      <c r="ASA222" s="348"/>
      <c r="ASB222" s="348"/>
      <c r="ASC222" s="348"/>
      <c r="ASD222" s="348"/>
      <c r="ASE222" s="348"/>
      <c r="ASF222" s="348"/>
      <c r="ASG222" s="348"/>
      <c r="ASH222" s="348"/>
      <c r="ASI222" s="348"/>
      <c r="ASJ222" s="348"/>
      <c r="ASK222" s="348"/>
      <c r="ASL222" s="348"/>
      <c r="ASM222" s="348"/>
      <c r="ASN222" s="348"/>
      <c r="ASO222" s="348"/>
      <c r="ASP222" s="348"/>
      <c r="ASQ222" s="348"/>
      <c r="ASR222" s="348"/>
      <c r="ASS222" s="348"/>
      <c r="AST222" s="348"/>
      <c r="ASU222" s="348"/>
      <c r="ASV222" s="348"/>
      <c r="ASW222" s="348"/>
      <c r="ASX222" s="348"/>
      <c r="ASY222" s="348"/>
      <c r="ASZ222" s="348"/>
      <c r="ATA222" s="348"/>
      <c r="ATB222" s="348"/>
      <c r="ATC222" s="348"/>
      <c r="ATD222" s="348"/>
      <c r="ATE222" s="348"/>
      <c r="ATF222" s="348"/>
      <c r="ATG222" s="348"/>
      <c r="ATH222" s="348"/>
      <c r="ATI222" s="348"/>
      <c r="ATJ222" s="348"/>
      <c r="ATK222" s="348"/>
      <c r="ATL222" s="348"/>
      <c r="ATM222" s="348"/>
      <c r="ATN222" s="348"/>
      <c r="ATO222" s="348"/>
      <c r="ATP222" s="348"/>
      <c r="ATQ222" s="348"/>
      <c r="ATR222" s="348"/>
      <c r="ATS222" s="348"/>
      <c r="ATT222" s="348"/>
      <c r="ATU222" s="348"/>
      <c r="ATV222" s="348"/>
      <c r="ATW222" s="348"/>
      <c r="ATX222" s="348"/>
      <c r="ATY222" s="348"/>
      <c r="ATZ222" s="348"/>
      <c r="AUA222" s="348"/>
      <c r="AUB222" s="348"/>
      <c r="AUC222" s="348"/>
      <c r="AUD222" s="348"/>
      <c r="AUE222" s="348"/>
      <c r="AUF222" s="348"/>
      <c r="AUG222" s="348"/>
      <c r="AUH222" s="348"/>
      <c r="AUI222" s="348"/>
      <c r="AUJ222" s="348"/>
      <c r="AUK222" s="348"/>
      <c r="AUL222" s="348"/>
      <c r="AUM222" s="348"/>
      <c r="AUN222" s="348"/>
      <c r="AUO222" s="348"/>
      <c r="AUP222" s="348"/>
      <c r="AUQ222" s="348"/>
      <c r="AUR222" s="348"/>
      <c r="AUS222" s="348"/>
      <c r="AUT222" s="348"/>
      <c r="AUU222" s="348"/>
      <c r="AUV222" s="348"/>
      <c r="AUW222" s="348"/>
      <c r="AUX222" s="348"/>
      <c r="AUY222" s="348"/>
      <c r="AUZ222" s="348"/>
      <c r="AVA222" s="348"/>
      <c r="AVB222" s="348"/>
      <c r="AVC222" s="348"/>
      <c r="AVD222" s="348"/>
      <c r="AVE222" s="348"/>
      <c r="AVF222" s="348"/>
      <c r="AVG222" s="348"/>
      <c r="AVH222" s="348"/>
      <c r="AVI222" s="348"/>
      <c r="AVJ222" s="348"/>
      <c r="AVK222" s="348"/>
      <c r="AVL222" s="348"/>
      <c r="AVM222" s="348"/>
      <c r="AVN222" s="348"/>
      <c r="AVO222" s="348"/>
      <c r="AVP222" s="348"/>
      <c r="AVQ222" s="348"/>
      <c r="AVR222" s="348"/>
      <c r="AVS222" s="348"/>
      <c r="AVT222" s="348"/>
      <c r="AVU222" s="348"/>
      <c r="AVV222" s="348"/>
      <c r="AVW222" s="348"/>
      <c r="AVX222" s="348"/>
      <c r="AVY222" s="348"/>
      <c r="AVZ222" s="348"/>
      <c r="AWA222" s="348"/>
      <c r="AWB222" s="348"/>
      <c r="AWC222" s="348"/>
      <c r="AWD222" s="348"/>
      <c r="AWE222" s="348"/>
      <c r="AWF222" s="348"/>
      <c r="AWG222" s="348"/>
      <c r="AWH222" s="348"/>
      <c r="AWI222" s="348"/>
      <c r="AWJ222" s="348"/>
      <c r="AWK222" s="348"/>
      <c r="AWL222" s="348"/>
      <c r="AWM222" s="348"/>
      <c r="AWN222" s="348"/>
      <c r="AWO222" s="348"/>
      <c r="AWP222" s="348"/>
      <c r="AWQ222" s="348"/>
      <c r="AWR222" s="348"/>
      <c r="AWS222" s="348"/>
      <c r="AWT222" s="348"/>
      <c r="AWU222" s="348"/>
      <c r="AWV222" s="348"/>
      <c r="AWW222" s="348"/>
      <c r="AWX222" s="348"/>
      <c r="AWY222" s="348"/>
      <c r="AWZ222" s="348"/>
      <c r="AXA222" s="348"/>
      <c r="AXB222" s="348"/>
      <c r="AXC222" s="348"/>
      <c r="AXD222" s="348"/>
      <c r="AXE222" s="348"/>
      <c r="AXF222" s="348"/>
      <c r="AXG222" s="348"/>
      <c r="AXH222" s="348"/>
      <c r="AXI222" s="348"/>
      <c r="AXJ222" s="348"/>
      <c r="AXK222" s="348"/>
      <c r="AXL222" s="348"/>
      <c r="AXM222" s="348"/>
      <c r="AXN222" s="348"/>
      <c r="AXO222" s="348"/>
      <c r="AXP222" s="348"/>
      <c r="AXQ222" s="348"/>
      <c r="AXR222" s="348"/>
      <c r="AXS222" s="348"/>
      <c r="AXT222" s="348"/>
      <c r="AXU222" s="348"/>
      <c r="AXV222" s="348"/>
      <c r="AXW222" s="348"/>
      <c r="AXX222" s="348"/>
      <c r="AXY222" s="348"/>
      <c r="AXZ222" s="348"/>
      <c r="AYA222" s="348"/>
      <c r="AYB222" s="348"/>
      <c r="AYC222" s="348"/>
      <c r="AYD222" s="348"/>
      <c r="AYE222" s="348"/>
      <c r="AYF222" s="348"/>
      <c r="AYG222" s="348"/>
      <c r="AYH222" s="348"/>
      <c r="AYI222" s="348"/>
      <c r="AYJ222" s="348"/>
      <c r="AYK222" s="348"/>
      <c r="AYL222" s="348"/>
      <c r="AYM222" s="348"/>
      <c r="AYN222" s="348"/>
      <c r="AYO222" s="348"/>
      <c r="AYP222" s="348"/>
      <c r="AYQ222" s="348"/>
      <c r="AYR222" s="348"/>
      <c r="AYS222" s="348"/>
      <c r="AYT222" s="348"/>
      <c r="AYU222" s="348"/>
      <c r="AYV222" s="348"/>
      <c r="AYW222" s="348"/>
      <c r="AYX222" s="348"/>
      <c r="AYY222" s="348"/>
      <c r="AYZ222" s="348"/>
      <c r="AZA222" s="348"/>
      <c r="AZB222" s="348"/>
      <c r="AZC222" s="348"/>
      <c r="AZD222" s="348"/>
      <c r="AZE222" s="348"/>
      <c r="AZF222" s="348"/>
      <c r="AZG222" s="348"/>
      <c r="AZH222" s="348"/>
      <c r="AZI222" s="348"/>
      <c r="AZJ222" s="348"/>
      <c r="AZK222" s="348"/>
      <c r="AZL222" s="348"/>
      <c r="AZM222" s="348"/>
      <c r="AZN222" s="348"/>
      <c r="AZO222" s="348"/>
      <c r="AZP222" s="348"/>
      <c r="AZQ222" s="348"/>
      <c r="AZR222" s="348"/>
      <c r="AZS222" s="348"/>
      <c r="AZT222" s="348"/>
      <c r="AZU222" s="348"/>
      <c r="AZV222" s="348"/>
      <c r="AZW222" s="348"/>
      <c r="AZX222" s="348"/>
      <c r="AZY222" s="348"/>
      <c r="AZZ222" s="348"/>
      <c r="BAA222" s="348"/>
      <c r="BAB222" s="348"/>
      <c r="BAC222" s="348"/>
      <c r="BAD222" s="348"/>
      <c r="BAE222" s="348"/>
      <c r="BAF222" s="348"/>
      <c r="BAG222" s="348"/>
      <c r="BAH222" s="348"/>
      <c r="BAI222" s="348"/>
      <c r="BAJ222" s="348"/>
      <c r="BAK222" s="348"/>
      <c r="BAL222" s="348"/>
      <c r="BAM222" s="348"/>
      <c r="BAN222" s="348"/>
      <c r="BAO222" s="348"/>
      <c r="BAP222" s="348"/>
      <c r="BAQ222" s="348"/>
      <c r="BAR222" s="348"/>
      <c r="BAS222" s="348"/>
      <c r="BAT222" s="348"/>
      <c r="BAU222" s="348"/>
      <c r="BAV222" s="348"/>
      <c r="BAW222" s="348"/>
      <c r="BAX222" s="348"/>
      <c r="BAY222" s="348"/>
      <c r="BAZ222" s="348"/>
      <c r="BBA222" s="348"/>
      <c r="BBB222" s="348"/>
      <c r="BBC222" s="348"/>
      <c r="BBD222" s="348"/>
      <c r="BBE222" s="348"/>
      <c r="BBF222" s="348"/>
      <c r="BBG222" s="348"/>
      <c r="BBH222" s="348"/>
      <c r="BBI222" s="348"/>
      <c r="BBJ222" s="348"/>
      <c r="BBK222" s="348"/>
      <c r="BBL222" s="348"/>
      <c r="BBM222" s="348"/>
      <c r="BBN222" s="348"/>
      <c r="BBO222" s="348"/>
      <c r="BBP222" s="348"/>
      <c r="BBQ222" s="348"/>
      <c r="BBR222" s="348"/>
      <c r="BBS222" s="348"/>
      <c r="BBT222" s="348"/>
      <c r="BBU222" s="348"/>
      <c r="BBV222" s="348"/>
      <c r="BBW222" s="348"/>
      <c r="BBX222" s="348"/>
      <c r="BBY222" s="348"/>
      <c r="BBZ222" s="348"/>
      <c r="BCA222" s="348"/>
      <c r="BCB222" s="348"/>
      <c r="BCC222" s="348"/>
      <c r="BCD222" s="348"/>
      <c r="BCE222" s="348"/>
      <c r="BCF222" s="348"/>
      <c r="BCG222" s="348"/>
      <c r="BCH222" s="348"/>
      <c r="BCI222" s="348"/>
      <c r="BCJ222" s="348"/>
      <c r="BCK222" s="348"/>
      <c r="BCL222" s="348"/>
      <c r="BCM222" s="348"/>
      <c r="BCN222" s="348"/>
      <c r="BCO222" s="348"/>
      <c r="BCP222" s="348"/>
      <c r="BCQ222" s="348"/>
      <c r="BCR222" s="348"/>
      <c r="BCS222" s="348"/>
      <c r="BCT222" s="348"/>
      <c r="BCU222" s="348"/>
      <c r="BCV222" s="348"/>
      <c r="BCW222" s="348"/>
      <c r="BCX222" s="348"/>
      <c r="BCY222" s="348"/>
      <c r="BCZ222" s="348"/>
      <c r="BDA222" s="348"/>
      <c r="BDB222" s="348"/>
      <c r="BDC222" s="348"/>
      <c r="BDD222" s="348"/>
      <c r="BDE222" s="348"/>
      <c r="BDF222" s="348"/>
      <c r="BDG222" s="348"/>
      <c r="BDH222" s="348"/>
      <c r="BDI222" s="348"/>
      <c r="BDJ222" s="348"/>
      <c r="BDK222" s="348"/>
      <c r="BDL222" s="348"/>
      <c r="BDM222" s="348"/>
      <c r="BDN222" s="348"/>
      <c r="BDO222" s="348"/>
      <c r="BDP222" s="348"/>
      <c r="BDQ222" s="348"/>
      <c r="BDR222" s="348"/>
      <c r="BDS222" s="348"/>
      <c r="BDT222" s="348"/>
      <c r="BDU222" s="348"/>
      <c r="BDV222" s="348"/>
      <c r="BDW222" s="348"/>
      <c r="BDX222" s="348"/>
      <c r="BDY222" s="348"/>
      <c r="BDZ222" s="348"/>
      <c r="BEA222" s="348"/>
      <c r="BEB222" s="348"/>
      <c r="BEC222" s="348"/>
      <c r="BED222" s="348"/>
      <c r="BEE222" s="348"/>
      <c r="BEF222" s="348"/>
      <c r="BEG222" s="348"/>
      <c r="BEH222" s="348"/>
      <c r="BEI222" s="348"/>
      <c r="BEJ222" s="348"/>
      <c r="BEK222" s="348"/>
      <c r="BEL222" s="348"/>
      <c r="BEM222" s="348"/>
      <c r="BEN222" s="348"/>
      <c r="BEO222" s="348"/>
      <c r="BEP222" s="348"/>
      <c r="BEQ222" s="348"/>
      <c r="BER222" s="348"/>
      <c r="BES222" s="348"/>
      <c r="BET222" s="348"/>
      <c r="BEU222" s="348"/>
      <c r="BEV222" s="348"/>
      <c r="BEW222" s="348"/>
      <c r="BEX222" s="348"/>
      <c r="BEY222" s="348"/>
      <c r="BEZ222" s="348"/>
      <c r="BFA222" s="348"/>
      <c r="BFB222" s="348"/>
      <c r="BFC222" s="348"/>
      <c r="BFD222" s="348"/>
      <c r="BFE222" s="348"/>
      <c r="BFF222" s="348"/>
      <c r="BFG222" s="348"/>
      <c r="BFH222" s="348"/>
      <c r="BFI222" s="348"/>
      <c r="BFJ222" s="348"/>
      <c r="BFK222" s="348"/>
      <c r="BFL222" s="348"/>
      <c r="BFM222" s="348"/>
      <c r="BFN222" s="348"/>
      <c r="BFO222" s="348"/>
      <c r="BFP222" s="348"/>
      <c r="BFQ222" s="348"/>
      <c r="BFR222" s="348"/>
      <c r="BFS222" s="348"/>
      <c r="BFT222" s="348"/>
      <c r="BFU222" s="348"/>
      <c r="BFV222" s="348"/>
      <c r="BFW222" s="348"/>
      <c r="BFX222" s="348"/>
      <c r="BFY222" s="348"/>
      <c r="BFZ222" s="348"/>
      <c r="BGA222" s="348"/>
      <c r="BGB222" s="348"/>
      <c r="BGC222" s="348"/>
      <c r="BGD222" s="348"/>
      <c r="BGE222" s="348"/>
      <c r="BGF222" s="348"/>
      <c r="BGG222" s="348"/>
      <c r="BGH222" s="348"/>
      <c r="BGI222" s="348"/>
      <c r="BGJ222" s="348"/>
      <c r="BGK222" s="348"/>
      <c r="BGL222" s="348"/>
      <c r="BGM222" s="348"/>
      <c r="BGN222" s="348"/>
      <c r="BGO222" s="348"/>
      <c r="BGP222" s="348"/>
      <c r="BGQ222" s="348"/>
      <c r="BGR222" s="348"/>
      <c r="BGS222" s="348"/>
      <c r="BGT222" s="348"/>
      <c r="BGU222" s="348"/>
      <c r="BGV222" s="348"/>
      <c r="BGW222" s="348"/>
      <c r="BGX222" s="348"/>
      <c r="BGY222" s="348"/>
      <c r="BGZ222" s="348"/>
      <c r="BHA222" s="348"/>
      <c r="BHB222" s="348"/>
      <c r="BHC222" s="348"/>
      <c r="BHD222" s="348"/>
      <c r="BHE222" s="348"/>
      <c r="BHF222" s="348"/>
      <c r="BHG222" s="348"/>
      <c r="BHH222" s="348"/>
      <c r="BHI222" s="348"/>
      <c r="BHJ222" s="348"/>
      <c r="BHK222" s="348"/>
      <c r="BHL222" s="348"/>
      <c r="BHM222" s="348"/>
      <c r="BHN222" s="348"/>
      <c r="BHO222" s="348"/>
      <c r="BHP222" s="348"/>
      <c r="BHQ222" s="348"/>
      <c r="BHR222" s="348"/>
      <c r="BHS222" s="348"/>
      <c r="BHT222" s="348"/>
      <c r="BHU222" s="348"/>
      <c r="BHV222" s="348"/>
      <c r="BHW222" s="348"/>
      <c r="BHX222" s="348"/>
      <c r="BHY222" s="348"/>
      <c r="BHZ222" s="348"/>
      <c r="BIA222" s="348"/>
      <c r="BIB222" s="348"/>
      <c r="BIC222" s="348"/>
      <c r="BID222" s="348"/>
      <c r="BIE222" s="348"/>
      <c r="BIF222" s="348"/>
      <c r="BIG222" s="348"/>
      <c r="BIH222" s="348"/>
      <c r="BII222" s="348"/>
      <c r="BIJ222" s="348"/>
      <c r="BIK222" s="348"/>
      <c r="BIL222" s="348"/>
      <c r="BIM222" s="348"/>
      <c r="BIN222" s="348"/>
      <c r="BIO222" s="348"/>
      <c r="BIP222" s="348"/>
      <c r="BIQ222" s="348"/>
      <c r="BIR222" s="348"/>
      <c r="BIS222" s="348"/>
      <c r="BIT222" s="348"/>
      <c r="BIU222" s="348"/>
      <c r="BIV222" s="348"/>
      <c r="BIW222" s="348"/>
      <c r="BIX222" s="348"/>
      <c r="BIY222" s="348"/>
      <c r="BIZ222" s="348"/>
      <c r="BJA222" s="348"/>
      <c r="BJB222" s="348"/>
      <c r="BJC222" s="348"/>
      <c r="BJD222" s="348"/>
      <c r="BJE222" s="348"/>
      <c r="BJF222" s="348"/>
      <c r="BJG222" s="348"/>
      <c r="BJH222" s="348"/>
      <c r="BJI222" s="348"/>
      <c r="BJJ222" s="348"/>
      <c r="BJK222" s="348"/>
      <c r="BJL222" s="348"/>
      <c r="BJM222" s="348"/>
      <c r="BJN222" s="348"/>
      <c r="BJO222" s="348"/>
      <c r="BJP222" s="348"/>
      <c r="BJQ222" s="348"/>
      <c r="BJR222" s="348"/>
      <c r="BJS222" s="348"/>
      <c r="BJT222" s="348"/>
      <c r="BJU222" s="348"/>
      <c r="BJV222" s="348"/>
      <c r="BJW222" s="348"/>
      <c r="BJX222" s="348"/>
      <c r="BJY222" s="348"/>
      <c r="BJZ222" s="348"/>
      <c r="BKA222" s="348"/>
      <c r="BKB222" s="348"/>
      <c r="BKC222" s="348"/>
      <c r="BKD222" s="348"/>
      <c r="BKE222" s="348"/>
      <c r="BKF222" s="348"/>
      <c r="BKG222" s="348"/>
      <c r="BKH222" s="348"/>
      <c r="BKI222" s="348"/>
      <c r="BKJ222" s="348"/>
      <c r="BKK222" s="348"/>
      <c r="BKL222" s="348"/>
      <c r="BKM222" s="348"/>
      <c r="BKN222" s="348"/>
      <c r="BKO222" s="348"/>
      <c r="BKP222" s="348"/>
      <c r="BKQ222" s="348"/>
      <c r="BKR222" s="348"/>
      <c r="BKS222" s="348"/>
      <c r="BKT222" s="348"/>
      <c r="BKU222" s="348"/>
      <c r="BKV222" s="348"/>
      <c r="BKW222" s="348"/>
      <c r="BKX222" s="348"/>
      <c r="BKY222" s="348"/>
      <c r="BKZ222" s="348"/>
      <c r="BLA222" s="348"/>
      <c r="BLB222" s="348"/>
      <c r="BLC222" s="348"/>
      <c r="BLD222" s="348"/>
      <c r="BLE222" s="348"/>
      <c r="BLF222" s="348"/>
      <c r="BLG222" s="348"/>
      <c r="BLH222" s="348"/>
      <c r="BLI222" s="348"/>
      <c r="BLJ222" s="348"/>
      <c r="BLK222" s="348"/>
      <c r="BLL222" s="348"/>
      <c r="BLM222" s="348"/>
      <c r="BLN222" s="348"/>
      <c r="BLO222" s="348"/>
      <c r="BLP222" s="348"/>
      <c r="BLQ222" s="348"/>
      <c r="BLR222" s="348"/>
      <c r="BLS222" s="348"/>
      <c r="BLT222" s="348"/>
      <c r="BLU222" s="348"/>
      <c r="BLV222" s="348"/>
      <c r="BLW222" s="348"/>
      <c r="BLX222" s="348"/>
      <c r="BLY222" s="348"/>
      <c r="BLZ222" s="348"/>
      <c r="BMA222" s="348"/>
      <c r="BMB222" s="348"/>
      <c r="BMC222" s="348"/>
      <c r="BMD222" s="348"/>
      <c r="BME222" s="348"/>
      <c r="BMF222" s="348"/>
      <c r="BMG222" s="348"/>
      <c r="BMH222" s="348"/>
      <c r="BMI222" s="348"/>
      <c r="BMJ222" s="348"/>
      <c r="BMK222" s="348"/>
      <c r="BML222" s="348"/>
      <c r="BMM222" s="348"/>
      <c r="BMN222" s="348"/>
      <c r="BMO222" s="348"/>
      <c r="BMP222" s="348"/>
      <c r="BMQ222" s="348"/>
      <c r="BMR222" s="348"/>
      <c r="BMS222" s="348"/>
      <c r="BMT222" s="348"/>
      <c r="BMU222" s="348"/>
      <c r="BMV222" s="348"/>
      <c r="BMW222" s="348"/>
      <c r="BMX222" s="348"/>
      <c r="BMY222" s="348"/>
      <c r="BMZ222" s="348"/>
      <c r="BNA222" s="348"/>
      <c r="BNB222" s="348"/>
      <c r="BNC222" s="348"/>
      <c r="BND222" s="348"/>
      <c r="BNE222" s="348"/>
      <c r="BNF222" s="348"/>
      <c r="BNG222" s="348"/>
      <c r="BNH222" s="348"/>
      <c r="BNI222" s="348"/>
      <c r="BNJ222" s="348"/>
      <c r="BNK222" s="348"/>
      <c r="BNL222" s="348"/>
      <c r="BNM222" s="348"/>
      <c r="BNN222" s="348"/>
      <c r="BNO222" s="348"/>
      <c r="BNP222" s="348"/>
      <c r="BNQ222" s="348"/>
      <c r="BNR222" s="348"/>
      <c r="BNS222" s="348"/>
      <c r="BNT222" s="348"/>
      <c r="BNU222" s="348"/>
      <c r="BNV222" s="348"/>
      <c r="BNW222" s="348"/>
      <c r="BNX222" s="348"/>
      <c r="BNY222" s="348"/>
      <c r="BNZ222" s="348"/>
      <c r="BOA222" s="348"/>
      <c r="BOB222" s="348"/>
      <c r="BOC222" s="348"/>
      <c r="BOD222" s="348"/>
      <c r="BOE222" s="348"/>
      <c r="BOF222" s="348"/>
      <c r="BOG222" s="348"/>
      <c r="BOH222" s="348"/>
      <c r="BOI222" s="348"/>
      <c r="BOJ222" s="348"/>
      <c r="BOK222" s="348"/>
      <c r="BOL222" s="348"/>
      <c r="BOM222" s="348"/>
      <c r="BON222" s="348"/>
      <c r="BOO222" s="348"/>
      <c r="BOP222" s="348"/>
      <c r="BOQ222" s="348"/>
      <c r="BOR222" s="348"/>
      <c r="BOS222" s="348"/>
      <c r="BOT222" s="348"/>
      <c r="BOU222" s="348"/>
      <c r="BOV222" s="348"/>
      <c r="BOW222" s="348"/>
      <c r="BOX222" s="348"/>
      <c r="BOY222" s="348"/>
      <c r="BOZ222" s="348"/>
      <c r="BPA222" s="348"/>
      <c r="BPB222" s="348"/>
      <c r="BPC222" s="348"/>
      <c r="BPD222" s="348"/>
      <c r="BPE222" s="348"/>
      <c r="BPF222" s="348"/>
      <c r="BPG222" s="348"/>
      <c r="BPH222" s="348"/>
      <c r="BPI222" s="348"/>
      <c r="BPJ222" s="348"/>
      <c r="BPK222" s="348"/>
      <c r="BPL222" s="348"/>
      <c r="BPM222" s="348"/>
      <c r="BPN222" s="348"/>
      <c r="BPO222" s="348"/>
      <c r="BPP222" s="348"/>
      <c r="BPQ222" s="348"/>
      <c r="BPR222" s="348"/>
      <c r="BPS222" s="348"/>
      <c r="BPT222" s="348"/>
      <c r="BPU222" s="348"/>
      <c r="BPV222" s="348"/>
      <c r="BPW222" s="348"/>
      <c r="BPX222" s="348"/>
      <c r="BPY222" s="348"/>
      <c r="BPZ222" s="348"/>
      <c r="BQA222" s="348"/>
      <c r="BQB222" s="348"/>
      <c r="BQC222" s="348"/>
      <c r="BQD222" s="348"/>
      <c r="BQE222" s="348"/>
      <c r="BQF222" s="348"/>
      <c r="BQG222" s="348"/>
      <c r="BQH222" s="348"/>
      <c r="BQI222" s="348"/>
      <c r="BQJ222" s="348"/>
      <c r="BQK222" s="348"/>
      <c r="BQL222" s="348"/>
      <c r="BQM222" s="348"/>
      <c r="BQN222" s="348"/>
      <c r="BQO222" s="348"/>
      <c r="BQP222" s="348"/>
      <c r="BQQ222" s="348"/>
      <c r="BQR222" s="348"/>
      <c r="BQS222" s="348"/>
      <c r="BQT222" s="348"/>
      <c r="BQU222" s="348"/>
      <c r="BQV222" s="348"/>
      <c r="BQW222" s="348"/>
      <c r="BQX222" s="348"/>
      <c r="BQY222" s="348"/>
      <c r="BQZ222" s="348"/>
      <c r="BRA222" s="348"/>
      <c r="BRB222" s="348"/>
      <c r="BRC222" s="348"/>
      <c r="BRD222" s="348"/>
      <c r="BRE222" s="348"/>
      <c r="BRF222" s="348"/>
      <c r="BRG222" s="348"/>
      <c r="BRH222" s="348"/>
      <c r="BRI222" s="348"/>
      <c r="BRJ222" s="348"/>
      <c r="BRK222" s="348"/>
      <c r="BRL222" s="348"/>
      <c r="BRM222" s="348"/>
      <c r="BRN222" s="348"/>
      <c r="BRO222" s="348"/>
      <c r="BRP222" s="348"/>
      <c r="BRQ222" s="348"/>
      <c r="BRR222" s="348"/>
      <c r="BRS222" s="348"/>
      <c r="BRT222" s="348"/>
      <c r="BRU222" s="348"/>
      <c r="BRV222" s="348"/>
      <c r="BRW222" s="348"/>
      <c r="BRX222" s="348"/>
      <c r="BRY222" s="348"/>
      <c r="BRZ222" s="348"/>
      <c r="BSA222" s="348"/>
      <c r="BSB222" s="348"/>
      <c r="BSC222" s="348"/>
      <c r="BSD222" s="348"/>
      <c r="BSE222" s="348"/>
      <c r="BSF222" s="348"/>
      <c r="BSG222" s="348"/>
      <c r="BSH222" s="348"/>
      <c r="BSI222" s="348"/>
      <c r="BSJ222" s="348"/>
      <c r="BSK222" s="348"/>
      <c r="BSL222" s="348"/>
      <c r="BSM222" s="348"/>
      <c r="BSN222" s="348"/>
      <c r="BSO222" s="348"/>
      <c r="BSP222" s="348"/>
      <c r="BSQ222" s="348"/>
      <c r="BSR222" s="348"/>
      <c r="BSS222" s="348"/>
      <c r="BST222" s="348"/>
      <c r="BSU222" s="348"/>
      <c r="BSV222" s="348"/>
      <c r="BSW222" s="348"/>
      <c r="BSX222" s="348"/>
      <c r="BSY222" s="348"/>
      <c r="BSZ222" s="348"/>
      <c r="BTA222" s="348"/>
      <c r="BTB222" s="348"/>
      <c r="BTC222" s="348"/>
      <c r="BTD222" s="348"/>
      <c r="BTE222" s="348"/>
      <c r="BTF222" s="348"/>
      <c r="BTG222" s="348"/>
      <c r="BTH222" s="348"/>
      <c r="BTI222" s="348"/>
      <c r="BTJ222" s="348"/>
      <c r="BTK222" s="348"/>
      <c r="BTL222" s="348"/>
      <c r="BTM222" s="348"/>
      <c r="BTN222" s="348"/>
      <c r="BTO222" s="348"/>
      <c r="BTP222" s="348"/>
      <c r="BTQ222" s="348"/>
      <c r="BTR222" s="348"/>
      <c r="BTS222" s="348"/>
      <c r="BTT222" s="348"/>
      <c r="BTU222" s="348"/>
      <c r="BTV222" s="348"/>
      <c r="BTW222" s="348"/>
      <c r="BTX222" s="348"/>
      <c r="BTY222" s="348"/>
      <c r="BTZ222" s="348"/>
      <c r="BUA222" s="348"/>
      <c r="BUB222" s="348"/>
      <c r="BUC222" s="348"/>
      <c r="BUD222" s="348"/>
      <c r="BUE222" s="348"/>
      <c r="BUF222" s="348"/>
      <c r="BUG222" s="348"/>
      <c r="BUH222" s="348"/>
      <c r="BUI222" s="348"/>
      <c r="BUJ222" s="348"/>
      <c r="BUK222" s="348"/>
      <c r="BUL222" s="348"/>
      <c r="BUM222" s="348"/>
      <c r="BUN222" s="348"/>
      <c r="BUO222" s="348"/>
      <c r="BUP222" s="348"/>
      <c r="BUQ222" s="348"/>
      <c r="BUR222" s="348"/>
      <c r="BUS222" s="348"/>
      <c r="BUT222" s="348"/>
      <c r="BUU222" s="348"/>
      <c r="BUV222" s="348"/>
      <c r="BUW222" s="348"/>
      <c r="BUX222" s="348"/>
      <c r="BUY222" s="348"/>
      <c r="BUZ222" s="348"/>
      <c r="BVA222" s="348"/>
      <c r="BVB222" s="348"/>
      <c r="BVC222" s="348"/>
      <c r="BVD222" s="348"/>
      <c r="BVE222" s="348"/>
      <c r="BVF222" s="348"/>
      <c r="BVG222" s="348"/>
      <c r="BVH222" s="348"/>
      <c r="BVI222" s="348"/>
      <c r="BVJ222" s="348"/>
      <c r="BVK222" s="348"/>
      <c r="BVL222" s="348"/>
      <c r="BVM222" s="348"/>
      <c r="BVN222" s="348"/>
      <c r="BVO222" s="348"/>
      <c r="BVP222" s="348"/>
      <c r="BVQ222" s="348"/>
      <c r="BVR222" s="348"/>
      <c r="BVS222" s="348"/>
      <c r="BVT222" s="348"/>
      <c r="BVU222" s="348"/>
      <c r="BVV222" s="348"/>
      <c r="BVW222" s="348"/>
      <c r="BVX222" s="348"/>
      <c r="BVY222" s="348"/>
      <c r="BVZ222" s="348"/>
      <c r="BWA222" s="348"/>
      <c r="BWB222" s="348"/>
      <c r="BWC222" s="348"/>
      <c r="BWD222" s="348"/>
      <c r="BWE222" s="348"/>
      <c r="BWF222" s="348"/>
      <c r="BWG222" s="348"/>
      <c r="BWH222" s="348"/>
      <c r="BWI222" s="348"/>
      <c r="BWJ222" s="348"/>
      <c r="BWK222" s="348"/>
      <c r="BWL222" s="348"/>
      <c r="BWM222" s="348"/>
      <c r="BWN222" s="348"/>
      <c r="BWO222" s="348"/>
      <c r="BWP222" s="348"/>
      <c r="BWQ222" s="348"/>
      <c r="BWR222" s="348"/>
      <c r="BWS222" s="348"/>
      <c r="BWT222" s="348"/>
      <c r="BWU222" s="348"/>
      <c r="BWV222" s="348"/>
      <c r="BWW222" s="348"/>
      <c r="BWX222" s="348"/>
      <c r="BWY222" s="348"/>
      <c r="BWZ222" s="348"/>
      <c r="BXA222" s="348"/>
      <c r="BXB222" s="348"/>
      <c r="BXC222" s="348"/>
      <c r="BXD222" s="348"/>
      <c r="BXE222" s="348"/>
      <c r="BXF222" s="348"/>
      <c r="BXG222" s="348"/>
      <c r="BXH222" s="348"/>
      <c r="BXI222" s="348"/>
      <c r="BXJ222" s="348"/>
      <c r="BXK222" s="348"/>
      <c r="BXL222" s="348"/>
      <c r="BXM222" s="348"/>
      <c r="BXN222" s="348"/>
      <c r="BXO222" s="348"/>
      <c r="BXP222" s="348"/>
      <c r="BXQ222" s="348"/>
      <c r="BXR222" s="348"/>
      <c r="BXS222" s="348"/>
      <c r="BXT222" s="348"/>
      <c r="BXU222" s="348"/>
      <c r="BXV222" s="348"/>
      <c r="BXW222" s="348"/>
      <c r="BXX222" s="348"/>
      <c r="BXY222" s="348"/>
      <c r="BXZ222" s="348"/>
      <c r="BYA222" s="348"/>
      <c r="BYB222" s="348"/>
      <c r="BYC222" s="348"/>
      <c r="BYD222" s="348"/>
      <c r="BYE222" s="348"/>
      <c r="BYF222" s="348"/>
      <c r="BYG222" s="348"/>
      <c r="BYH222" s="348"/>
      <c r="BYI222" s="348"/>
      <c r="BYJ222" s="348"/>
      <c r="BYK222" s="348"/>
      <c r="BYL222" s="348"/>
      <c r="BYM222" s="348"/>
      <c r="BYN222" s="348"/>
      <c r="BYO222" s="348"/>
      <c r="BYP222" s="348"/>
      <c r="BYQ222" s="348"/>
      <c r="BYR222" s="348"/>
      <c r="BYS222" s="348"/>
      <c r="BYT222" s="348"/>
      <c r="BYU222" s="348"/>
      <c r="BYV222" s="348"/>
      <c r="BYW222" s="348"/>
      <c r="BYX222" s="348"/>
      <c r="BYY222" s="348"/>
      <c r="BYZ222" s="348"/>
      <c r="BZA222" s="348"/>
      <c r="BZB222" s="348"/>
      <c r="BZC222" s="348"/>
      <c r="BZD222" s="348"/>
      <c r="BZE222" s="348"/>
      <c r="BZF222" s="348"/>
      <c r="BZG222" s="348"/>
      <c r="BZH222" s="348"/>
      <c r="BZI222" s="348"/>
      <c r="BZJ222" s="348"/>
      <c r="BZK222" s="348"/>
      <c r="BZL222" s="348"/>
      <c r="BZM222" s="348"/>
      <c r="BZN222" s="348"/>
      <c r="BZO222" s="348"/>
      <c r="BZP222" s="348"/>
      <c r="BZQ222" s="348"/>
      <c r="BZR222" s="348"/>
      <c r="BZS222" s="348"/>
      <c r="BZT222" s="348"/>
      <c r="BZU222" s="348"/>
      <c r="BZV222" s="348"/>
      <c r="BZW222" s="348"/>
      <c r="BZX222" s="348"/>
      <c r="BZY222" s="348"/>
      <c r="BZZ222" s="348"/>
      <c r="CAA222" s="348"/>
      <c r="CAB222" s="348"/>
      <c r="CAC222" s="348"/>
      <c r="CAD222" s="348"/>
      <c r="CAE222" s="348"/>
      <c r="CAF222" s="348"/>
      <c r="CAG222" s="348"/>
      <c r="CAH222" s="348"/>
      <c r="CAI222" s="348"/>
      <c r="CAJ222" s="348"/>
      <c r="CAK222" s="348"/>
      <c r="CAL222" s="348"/>
      <c r="CAM222" s="348"/>
      <c r="CAN222" s="348"/>
      <c r="CAO222" s="348"/>
      <c r="CAP222" s="348"/>
      <c r="CAQ222" s="348"/>
      <c r="CAR222" s="348"/>
      <c r="CAS222" s="348"/>
      <c r="CAT222" s="348"/>
      <c r="CAU222" s="348"/>
      <c r="CAV222" s="348"/>
      <c r="CAW222" s="348"/>
      <c r="CAX222" s="348"/>
      <c r="CAY222" s="348"/>
      <c r="CAZ222" s="348"/>
      <c r="CBA222" s="348"/>
      <c r="CBB222" s="348"/>
      <c r="CBC222" s="348"/>
      <c r="CBD222" s="348"/>
      <c r="CBE222" s="348"/>
      <c r="CBF222" s="348"/>
      <c r="CBG222" s="348"/>
      <c r="CBH222" s="348"/>
      <c r="CBI222" s="348"/>
      <c r="CBJ222" s="348"/>
      <c r="CBK222" s="348"/>
      <c r="CBL222" s="348"/>
      <c r="CBM222" s="348"/>
      <c r="CBN222" s="348"/>
      <c r="CBO222" s="348"/>
      <c r="CBP222" s="348"/>
      <c r="CBQ222" s="348"/>
      <c r="CBR222" s="348"/>
      <c r="CBS222" s="348"/>
      <c r="CBT222" s="348"/>
      <c r="CBU222" s="348"/>
      <c r="CBV222" s="348"/>
      <c r="CBW222" s="348"/>
      <c r="CBX222" s="348"/>
      <c r="CBY222" s="348"/>
      <c r="CBZ222" s="348"/>
      <c r="CCA222" s="348"/>
      <c r="CCB222" s="348"/>
      <c r="CCC222" s="348"/>
      <c r="CCD222" s="348"/>
      <c r="CCE222" s="348"/>
      <c r="CCF222" s="348"/>
      <c r="CCG222" s="348"/>
      <c r="CCH222" s="348"/>
      <c r="CCI222" s="348"/>
      <c r="CCJ222" s="348"/>
      <c r="CCK222" s="348"/>
      <c r="CCL222" s="348"/>
      <c r="CCM222" s="348"/>
      <c r="CCN222" s="348"/>
      <c r="CCO222" s="348"/>
      <c r="CCP222" s="348"/>
      <c r="CCQ222" s="348"/>
      <c r="CCR222" s="348"/>
      <c r="CCS222" s="348"/>
      <c r="CCT222" s="348"/>
      <c r="CCU222" s="348"/>
      <c r="CCV222" s="348"/>
      <c r="CCW222" s="348"/>
      <c r="CCX222" s="348"/>
      <c r="CCY222" s="348"/>
      <c r="CCZ222" s="348"/>
      <c r="CDA222" s="348"/>
      <c r="CDB222" s="348"/>
      <c r="CDC222" s="348"/>
      <c r="CDD222" s="348"/>
      <c r="CDE222" s="348"/>
      <c r="CDF222" s="348"/>
      <c r="CDG222" s="348"/>
      <c r="CDH222" s="348"/>
      <c r="CDI222" s="348"/>
      <c r="CDJ222" s="348"/>
      <c r="CDK222" s="348"/>
      <c r="CDL222" s="348"/>
      <c r="CDM222" s="348"/>
      <c r="CDN222" s="348"/>
      <c r="CDO222" s="348"/>
      <c r="CDP222" s="348"/>
      <c r="CDQ222" s="348"/>
      <c r="CDR222" s="348"/>
      <c r="CDS222" s="348"/>
      <c r="CDT222" s="348"/>
      <c r="CDU222" s="348"/>
      <c r="CDV222" s="348"/>
      <c r="CDW222" s="348"/>
      <c r="CDX222" s="348"/>
      <c r="CDY222" s="348"/>
      <c r="CDZ222" s="348"/>
      <c r="CEA222" s="348"/>
      <c r="CEB222" s="348"/>
      <c r="CEC222" s="348"/>
      <c r="CED222" s="348"/>
      <c r="CEE222" s="348"/>
      <c r="CEF222" s="348"/>
      <c r="CEG222" s="348"/>
      <c r="CEH222" s="348"/>
      <c r="CEI222" s="348"/>
      <c r="CEJ222" s="348"/>
      <c r="CEK222" s="348"/>
      <c r="CEL222" s="348"/>
      <c r="CEM222" s="348"/>
      <c r="CEN222" s="348"/>
      <c r="CEO222" s="348"/>
      <c r="CEP222" s="348"/>
      <c r="CEQ222" s="348"/>
      <c r="CER222" s="348"/>
      <c r="CES222" s="348"/>
      <c r="CET222" s="348"/>
      <c r="CEU222" s="348"/>
      <c r="CEV222" s="348"/>
      <c r="CEW222" s="348"/>
      <c r="CEX222" s="348"/>
      <c r="CEY222" s="348"/>
      <c r="CEZ222" s="348"/>
      <c r="CFA222" s="348"/>
      <c r="CFB222" s="348"/>
      <c r="CFC222" s="348"/>
      <c r="CFD222" s="348"/>
      <c r="CFE222" s="348"/>
      <c r="CFF222" s="348"/>
      <c r="CFG222" s="348"/>
      <c r="CFH222" s="348"/>
      <c r="CFI222" s="348"/>
      <c r="CFJ222" s="348"/>
      <c r="CFK222" s="348"/>
      <c r="CFL222" s="348"/>
      <c r="CFM222" s="348"/>
      <c r="CFN222" s="348"/>
      <c r="CFO222" s="348"/>
      <c r="CFP222" s="348"/>
      <c r="CFQ222" s="348"/>
      <c r="CFR222" s="348"/>
      <c r="CFS222" s="348"/>
      <c r="CFT222" s="348"/>
      <c r="CFU222" s="348"/>
      <c r="CFV222" s="348"/>
      <c r="CFW222" s="348"/>
      <c r="CFX222" s="348"/>
      <c r="CFY222" s="348"/>
      <c r="CFZ222" s="348"/>
      <c r="CGA222" s="348"/>
      <c r="CGB222" s="348"/>
      <c r="CGC222" s="348"/>
      <c r="CGD222" s="348"/>
      <c r="CGE222" s="348"/>
      <c r="CGF222" s="348"/>
      <c r="CGG222" s="348"/>
      <c r="CGH222" s="348"/>
      <c r="CGI222" s="348"/>
      <c r="CGJ222" s="348"/>
      <c r="CGK222" s="348"/>
      <c r="CGL222" s="348"/>
      <c r="CGM222" s="348"/>
      <c r="CGN222" s="348"/>
      <c r="CGO222" s="348"/>
      <c r="CGP222" s="348"/>
      <c r="CGQ222" s="348"/>
      <c r="CGR222" s="348"/>
      <c r="CGS222" s="348"/>
      <c r="CGT222" s="348"/>
      <c r="CGU222" s="348"/>
      <c r="CGV222" s="348"/>
      <c r="CGW222" s="348"/>
      <c r="CGX222" s="348"/>
      <c r="CGY222" s="348"/>
      <c r="CGZ222" s="348"/>
      <c r="CHA222" s="348"/>
      <c r="CHB222" s="348"/>
      <c r="CHC222" s="348"/>
      <c r="CHD222" s="348"/>
      <c r="CHE222" s="348"/>
      <c r="CHF222" s="348"/>
      <c r="CHG222" s="348"/>
      <c r="CHH222" s="348"/>
      <c r="CHI222" s="348"/>
      <c r="CHJ222" s="348"/>
      <c r="CHK222" s="348"/>
      <c r="CHL222" s="348"/>
      <c r="CHM222" s="348"/>
      <c r="CHN222" s="348"/>
      <c r="CHO222" s="348"/>
      <c r="CHP222" s="348"/>
      <c r="CHQ222" s="348"/>
      <c r="CHR222" s="348"/>
      <c r="CHS222" s="348"/>
      <c r="CHT222" s="348"/>
      <c r="CHU222" s="348"/>
      <c r="CHV222" s="348"/>
      <c r="CHW222" s="348"/>
      <c r="CHX222" s="348"/>
      <c r="CHY222" s="348"/>
      <c r="CHZ222" s="348"/>
      <c r="CIA222" s="348"/>
      <c r="CIB222" s="348"/>
      <c r="CIC222" s="348"/>
      <c r="CID222" s="348"/>
      <c r="CIE222" s="348"/>
      <c r="CIF222" s="348"/>
      <c r="CIG222" s="348"/>
      <c r="CIH222" s="348"/>
      <c r="CII222" s="348"/>
      <c r="CIJ222" s="348"/>
      <c r="CIK222" s="348"/>
      <c r="CIL222" s="348"/>
      <c r="CIM222" s="348"/>
      <c r="CIN222" s="348"/>
      <c r="CIO222" s="348"/>
      <c r="CIP222" s="348"/>
      <c r="CIQ222" s="348"/>
      <c r="CIR222" s="348"/>
      <c r="CIS222" s="348"/>
      <c r="CIT222" s="348"/>
      <c r="CIU222" s="348"/>
      <c r="CIV222" s="348"/>
      <c r="CIW222" s="348"/>
      <c r="CIX222" s="348"/>
      <c r="CIY222" s="348"/>
      <c r="CIZ222" s="348"/>
      <c r="CJA222" s="348"/>
      <c r="CJB222" s="348"/>
      <c r="CJC222" s="348"/>
      <c r="CJD222" s="348"/>
      <c r="CJE222" s="348"/>
      <c r="CJF222" s="348"/>
      <c r="CJG222" s="348"/>
      <c r="CJH222" s="348"/>
      <c r="CJI222" s="348"/>
      <c r="CJJ222" s="348"/>
      <c r="CJK222" s="348"/>
      <c r="CJL222" s="348"/>
      <c r="CJM222" s="348"/>
      <c r="CJN222" s="348"/>
      <c r="CJO222" s="348"/>
      <c r="CJP222" s="348"/>
      <c r="CJQ222" s="348"/>
      <c r="CJR222" s="348"/>
      <c r="CJS222" s="348"/>
      <c r="CJT222" s="348"/>
      <c r="CJU222" s="348"/>
      <c r="CJV222" s="348"/>
      <c r="CJW222" s="348"/>
      <c r="CJX222" s="348"/>
      <c r="CJY222" s="348"/>
      <c r="CJZ222" s="348"/>
      <c r="CKA222" s="348"/>
      <c r="CKB222" s="348"/>
      <c r="CKC222" s="348"/>
      <c r="CKD222" s="348"/>
      <c r="CKE222" s="348"/>
      <c r="CKF222" s="348"/>
      <c r="CKG222" s="348"/>
      <c r="CKH222" s="348"/>
      <c r="CKI222" s="348"/>
      <c r="CKJ222" s="348"/>
      <c r="CKK222" s="348"/>
      <c r="CKL222" s="348"/>
      <c r="CKM222" s="348"/>
      <c r="CKN222" s="348"/>
      <c r="CKO222" s="348"/>
      <c r="CKP222" s="348"/>
      <c r="CKQ222" s="348"/>
      <c r="CKR222" s="348"/>
      <c r="CKS222" s="348"/>
      <c r="CKT222" s="348"/>
      <c r="CKU222" s="348"/>
      <c r="CKV222" s="348"/>
      <c r="CKW222" s="348"/>
      <c r="CKX222" s="348"/>
      <c r="CKY222" s="348"/>
      <c r="CKZ222" s="348"/>
      <c r="CLA222" s="348"/>
      <c r="CLB222" s="348"/>
      <c r="CLC222" s="348"/>
      <c r="CLD222" s="348"/>
      <c r="CLE222" s="348"/>
      <c r="CLF222" s="348"/>
      <c r="CLG222" s="348"/>
      <c r="CLH222" s="348"/>
      <c r="CLI222" s="348"/>
      <c r="CLJ222" s="348"/>
      <c r="CLK222" s="348"/>
      <c r="CLL222" s="348"/>
      <c r="CLM222" s="348"/>
      <c r="CLN222" s="348"/>
      <c r="CLO222" s="348"/>
      <c r="CLP222" s="348"/>
      <c r="CLQ222" s="348"/>
      <c r="CLR222" s="348"/>
      <c r="CLS222" s="348"/>
      <c r="CLT222" s="348"/>
      <c r="CLU222" s="348"/>
      <c r="CLV222" s="348"/>
      <c r="CLW222" s="348"/>
      <c r="CLX222" s="348"/>
      <c r="CLY222" s="348"/>
      <c r="CLZ222" s="348"/>
      <c r="CMA222" s="348"/>
      <c r="CMB222" s="348"/>
      <c r="CMC222" s="348"/>
      <c r="CMD222" s="348"/>
      <c r="CME222" s="348"/>
      <c r="CMF222" s="348"/>
      <c r="CMG222" s="348"/>
      <c r="CMH222" s="348"/>
      <c r="CMI222" s="348"/>
      <c r="CMJ222" s="348"/>
      <c r="CMK222" s="348"/>
      <c r="CML222" s="348"/>
      <c r="CMM222" s="348"/>
      <c r="CMN222" s="348"/>
      <c r="CMO222" s="348"/>
      <c r="CMP222" s="348"/>
      <c r="CMQ222" s="348"/>
      <c r="CMR222" s="348"/>
      <c r="CMS222" s="348"/>
      <c r="CMT222" s="348"/>
      <c r="CMU222" s="348"/>
      <c r="CMV222" s="348"/>
      <c r="CMW222" s="348"/>
      <c r="CMX222" s="348"/>
      <c r="CMY222" s="348"/>
      <c r="CMZ222" s="348"/>
      <c r="CNA222" s="348"/>
      <c r="CNB222" s="348"/>
      <c r="CNC222" s="348"/>
      <c r="CND222" s="348"/>
      <c r="CNE222" s="348"/>
      <c r="CNF222" s="348"/>
      <c r="CNG222" s="348"/>
      <c r="CNH222" s="348"/>
      <c r="CNI222" s="348"/>
      <c r="CNJ222" s="348"/>
      <c r="CNK222" s="348"/>
      <c r="CNL222" s="348"/>
      <c r="CNM222" s="348"/>
      <c r="CNN222" s="348"/>
      <c r="CNO222" s="348"/>
      <c r="CNP222" s="348"/>
      <c r="CNQ222" s="348"/>
      <c r="CNR222" s="348"/>
      <c r="CNS222" s="348"/>
      <c r="CNT222" s="348"/>
      <c r="CNU222" s="348"/>
      <c r="CNV222" s="348"/>
      <c r="CNW222" s="348"/>
      <c r="CNX222" s="348"/>
      <c r="CNY222" s="348"/>
      <c r="CNZ222" s="348"/>
      <c r="COA222" s="348"/>
      <c r="COB222" s="348"/>
      <c r="COC222" s="348"/>
      <c r="COD222" s="348"/>
      <c r="COE222" s="348"/>
      <c r="COF222" s="348"/>
      <c r="COG222" s="348"/>
      <c r="COH222" s="348"/>
      <c r="COI222" s="348"/>
      <c r="COJ222" s="348"/>
      <c r="COK222" s="348"/>
      <c r="COL222" s="348"/>
      <c r="COM222" s="348"/>
      <c r="CON222" s="348"/>
      <c r="COO222" s="348"/>
      <c r="COP222" s="348"/>
      <c r="COQ222" s="348"/>
      <c r="COR222" s="348"/>
      <c r="COS222" s="348"/>
      <c r="COT222" s="348"/>
      <c r="COU222" s="348"/>
      <c r="COV222" s="348"/>
      <c r="COW222" s="348"/>
      <c r="COX222" s="348"/>
      <c r="COY222" s="348"/>
      <c r="COZ222" s="348"/>
      <c r="CPA222" s="348"/>
      <c r="CPB222" s="348"/>
      <c r="CPC222" s="348"/>
      <c r="CPD222" s="348"/>
      <c r="CPE222" s="348"/>
      <c r="CPF222" s="348"/>
      <c r="CPG222" s="348"/>
      <c r="CPH222" s="348"/>
      <c r="CPI222" s="348"/>
      <c r="CPJ222" s="348"/>
      <c r="CPK222" s="348"/>
      <c r="CPL222" s="348"/>
      <c r="CPM222" s="348"/>
      <c r="CPN222" s="348"/>
      <c r="CPO222" s="348"/>
      <c r="CPP222" s="348"/>
      <c r="CPQ222" s="348"/>
      <c r="CPR222" s="348"/>
      <c r="CPS222" s="348"/>
      <c r="CPT222" s="348"/>
      <c r="CPU222" s="348"/>
      <c r="CPV222" s="348"/>
      <c r="CPW222" s="348"/>
      <c r="CPX222" s="348"/>
      <c r="CPY222" s="348"/>
      <c r="CPZ222" s="348"/>
      <c r="CQA222" s="348"/>
      <c r="CQB222" s="348"/>
      <c r="CQC222" s="348"/>
      <c r="CQD222" s="348"/>
      <c r="CQE222" s="348"/>
      <c r="CQF222" s="348"/>
      <c r="CQG222" s="348"/>
      <c r="CQH222" s="348"/>
      <c r="CQI222" s="348"/>
      <c r="CQJ222" s="348"/>
      <c r="CQK222" s="348"/>
      <c r="CQL222" s="348"/>
      <c r="CQM222" s="348"/>
      <c r="CQN222" s="348"/>
      <c r="CQO222" s="348"/>
      <c r="CQP222" s="348"/>
      <c r="CQQ222" s="348"/>
      <c r="CQR222" s="348"/>
      <c r="CQS222" s="348"/>
      <c r="CQT222" s="348"/>
      <c r="CQU222" s="348"/>
      <c r="CQV222" s="348"/>
      <c r="CQW222" s="348"/>
      <c r="CQX222" s="348"/>
      <c r="CQY222" s="348"/>
      <c r="CQZ222" s="348"/>
      <c r="CRA222" s="348"/>
      <c r="CRB222" s="348"/>
      <c r="CRC222" s="348"/>
      <c r="CRD222" s="348"/>
      <c r="CRE222" s="348"/>
      <c r="CRF222" s="348"/>
      <c r="CRG222" s="348"/>
      <c r="CRH222" s="348"/>
      <c r="CRI222" s="348"/>
      <c r="CRJ222" s="348"/>
      <c r="CRK222" s="348"/>
      <c r="CRL222" s="348"/>
      <c r="CRM222" s="348"/>
      <c r="CRN222" s="348"/>
      <c r="CRO222" s="348"/>
      <c r="CRP222" s="348"/>
      <c r="CRQ222" s="348"/>
      <c r="CRR222" s="348"/>
      <c r="CRS222" s="348"/>
      <c r="CRT222" s="348"/>
      <c r="CRU222" s="348"/>
      <c r="CRV222" s="348"/>
      <c r="CRW222" s="348"/>
      <c r="CRX222" s="348"/>
      <c r="CRY222" s="348"/>
      <c r="CRZ222" s="348"/>
      <c r="CSA222" s="348"/>
      <c r="CSB222" s="348"/>
      <c r="CSC222" s="348"/>
      <c r="CSD222" s="348"/>
      <c r="CSE222" s="348"/>
      <c r="CSF222" s="348"/>
      <c r="CSG222" s="348"/>
      <c r="CSH222" s="348"/>
      <c r="CSI222" s="348"/>
      <c r="CSJ222" s="348"/>
      <c r="CSK222" s="348"/>
      <c r="CSL222" s="348"/>
      <c r="CSM222" s="348"/>
      <c r="CSN222" s="348"/>
      <c r="CSO222" s="348"/>
      <c r="CSP222" s="348"/>
      <c r="CSQ222" s="348"/>
      <c r="CSR222" s="348"/>
      <c r="CSS222" s="348"/>
      <c r="CST222" s="348"/>
      <c r="CSU222" s="348"/>
      <c r="CSV222" s="348"/>
      <c r="CSW222" s="348"/>
      <c r="CSX222" s="348"/>
      <c r="CSY222" s="348"/>
      <c r="CSZ222" s="348"/>
      <c r="CTA222" s="348"/>
      <c r="CTB222" s="348"/>
      <c r="CTC222" s="348"/>
      <c r="CTD222" s="348"/>
      <c r="CTE222" s="348"/>
      <c r="CTF222" s="348"/>
      <c r="CTG222" s="348"/>
      <c r="CTH222" s="348"/>
      <c r="CTI222" s="348"/>
      <c r="CTJ222" s="348"/>
      <c r="CTK222" s="348"/>
      <c r="CTL222" s="348"/>
      <c r="CTM222" s="348"/>
      <c r="CTN222" s="348"/>
      <c r="CTO222" s="348"/>
      <c r="CTP222" s="348"/>
      <c r="CTQ222" s="348"/>
      <c r="CTR222" s="348"/>
      <c r="CTS222" s="348"/>
      <c r="CTT222" s="348"/>
      <c r="CTU222" s="348"/>
      <c r="CTV222" s="348"/>
      <c r="CTW222" s="348"/>
      <c r="CTX222" s="348"/>
      <c r="CTY222" s="348"/>
      <c r="CTZ222" s="348"/>
      <c r="CUA222" s="348"/>
      <c r="CUB222" s="348"/>
      <c r="CUC222" s="348"/>
      <c r="CUD222" s="348"/>
      <c r="CUE222" s="348"/>
      <c r="CUF222" s="348"/>
      <c r="CUG222" s="348"/>
      <c r="CUH222" s="348"/>
      <c r="CUI222" s="348"/>
      <c r="CUJ222" s="348"/>
      <c r="CUK222" s="348"/>
      <c r="CUL222" s="348"/>
      <c r="CUM222" s="348"/>
      <c r="CUN222" s="348"/>
      <c r="CUO222" s="348"/>
      <c r="CUP222" s="348"/>
      <c r="CUQ222" s="348"/>
      <c r="CUR222" s="348"/>
      <c r="CUS222" s="348"/>
      <c r="CUT222" s="348"/>
      <c r="CUU222" s="348"/>
      <c r="CUV222" s="348"/>
      <c r="CUW222" s="348"/>
      <c r="CUX222" s="348"/>
      <c r="CUY222" s="348"/>
      <c r="CUZ222" s="348"/>
      <c r="CVA222" s="348"/>
      <c r="CVB222" s="348"/>
      <c r="CVC222" s="348"/>
      <c r="CVD222" s="348"/>
      <c r="CVE222" s="348"/>
      <c r="CVF222" s="348"/>
      <c r="CVG222" s="348"/>
      <c r="CVH222" s="348"/>
      <c r="CVI222" s="348"/>
      <c r="CVJ222" s="348"/>
      <c r="CVK222" s="348"/>
      <c r="CVL222" s="348"/>
      <c r="CVM222" s="348"/>
      <c r="CVN222" s="348"/>
      <c r="CVO222" s="348"/>
      <c r="CVP222" s="348"/>
      <c r="CVQ222" s="348"/>
      <c r="CVR222" s="348"/>
      <c r="CVS222" s="348"/>
      <c r="CVT222" s="348"/>
      <c r="CVU222" s="348"/>
      <c r="CVV222" s="348"/>
      <c r="CVW222" s="348"/>
      <c r="CVX222" s="348"/>
      <c r="CVY222" s="348"/>
      <c r="CVZ222" s="348"/>
      <c r="CWA222" s="348"/>
      <c r="CWB222" s="348"/>
      <c r="CWC222" s="348"/>
      <c r="CWD222" s="348"/>
      <c r="CWE222" s="348"/>
      <c r="CWF222" s="348"/>
      <c r="CWG222" s="348"/>
      <c r="CWH222" s="348"/>
      <c r="CWI222" s="348"/>
      <c r="CWJ222" s="348"/>
      <c r="CWK222" s="348"/>
      <c r="CWL222" s="348"/>
      <c r="CWM222" s="348"/>
      <c r="CWN222" s="348"/>
      <c r="CWO222" s="348"/>
      <c r="CWP222" s="348"/>
      <c r="CWQ222" s="348"/>
      <c r="CWR222" s="348"/>
      <c r="CWS222" s="348"/>
      <c r="CWT222" s="348"/>
      <c r="CWU222" s="348"/>
      <c r="CWV222" s="348"/>
      <c r="CWW222" s="348"/>
      <c r="CWX222" s="348"/>
      <c r="CWY222" s="348"/>
      <c r="CWZ222" s="348"/>
      <c r="CXA222" s="348"/>
      <c r="CXB222" s="348"/>
      <c r="CXC222" s="348"/>
      <c r="CXD222" s="348"/>
      <c r="CXE222" s="348"/>
      <c r="CXF222" s="348"/>
      <c r="CXG222" s="348"/>
      <c r="CXH222" s="348"/>
      <c r="CXI222" s="348"/>
      <c r="CXJ222" s="348"/>
      <c r="CXK222" s="348"/>
      <c r="CXL222" s="348"/>
      <c r="CXM222" s="348"/>
      <c r="CXN222" s="348"/>
      <c r="CXO222" s="348"/>
      <c r="CXP222" s="348"/>
      <c r="CXQ222" s="348"/>
      <c r="CXR222" s="348"/>
      <c r="CXS222" s="348"/>
      <c r="CXT222" s="348"/>
      <c r="CXU222" s="348"/>
      <c r="CXV222" s="348"/>
      <c r="CXW222" s="348"/>
      <c r="CXX222" s="348"/>
      <c r="CXY222" s="348"/>
      <c r="CXZ222" s="348"/>
      <c r="CYA222" s="348"/>
      <c r="CYB222" s="348"/>
      <c r="CYC222" s="348"/>
      <c r="CYD222" s="348"/>
      <c r="CYE222" s="348"/>
      <c r="CYF222" s="348"/>
      <c r="CYG222" s="348"/>
      <c r="CYH222" s="348"/>
      <c r="CYI222" s="348"/>
      <c r="CYJ222" s="348"/>
      <c r="CYK222" s="348"/>
      <c r="CYL222" s="348"/>
      <c r="CYM222" s="348"/>
      <c r="CYN222" s="348"/>
      <c r="CYO222" s="348"/>
      <c r="CYP222" s="348"/>
      <c r="CYQ222" s="348"/>
      <c r="CYR222" s="348"/>
      <c r="CYS222" s="348"/>
      <c r="CYT222" s="348"/>
      <c r="CYU222" s="348"/>
      <c r="CYV222" s="348"/>
      <c r="CYW222" s="348"/>
      <c r="CYX222" s="348"/>
      <c r="CYY222" s="348"/>
      <c r="CYZ222" s="348"/>
      <c r="CZA222" s="348"/>
      <c r="CZB222" s="348"/>
      <c r="CZC222" s="348"/>
      <c r="CZD222" s="348"/>
      <c r="CZE222" s="348"/>
      <c r="CZF222" s="348"/>
      <c r="CZG222" s="348"/>
      <c r="CZH222" s="348"/>
      <c r="CZI222" s="348"/>
      <c r="CZJ222" s="348"/>
      <c r="CZK222" s="348"/>
      <c r="CZL222" s="348"/>
      <c r="CZM222" s="348"/>
      <c r="CZN222" s="348"/>
      <c r="CZO222" s="348"/>
      <c r="CZP222" s="348"/>
      <c r="CZQ222" s="348"/>
      <c r="CZR222" s="348"/>
      <c r="CZS222" s="348"/>
      <c r="CZT222" s="348"/>
      <c r="CZU222" s="348"/>
      <c r="CZV222" s="348"/>
      <c r="CZW222" s="348"/>
      <c r="CZX222" s="348"/>
      <c r="CZY222" s="348"/>
      <c r="CZZ222" s="348"/>
      <c r="DAA222" s="348"/>
      <c r="DAB222" s="348"/>
      <c r="DAC222" s="348"/>
      <c r="DAD222" s="348"/>
      <c r="DAE222" s="348"/>
      <c r="DAF222" s="348"/>
      <c r="DAG222" s="348"/>
      <c r="DAH222" s="348"/>
      <c r="DAI222" s="348"/>
      <c r="DAJ222" s="348"/>
      <c r="DAK222" s="348"/>
      <c r="DAL222" s="348"/>
      <c r="DAM222" s="348"/>
      <c r="DAN222" s="348"/>
      <c r="DAO222" s="348"/>
      <c r="DAP222" s="348"/>
      <c r="DAQ222" s="348"/>
      <c r="DAR222" s="348"/>
      <c r="DAS222" s="348"/>
      <c r="DAT222" s="348"/>
      <c r="DAU222" s="348"/>
      <c r="DAV222" s="348"/>
      <c r="DAW222" s="348"/>
      <c r="DAX222" s="348"/>
      <c r="DAY222" s="348"/>
      <c r="DAZ222" s="348"/>
      <c r="DBA222" s="348"/>
      <c r="DBB222" s="348"/>
      <c r="DBC222" s="348"/>
      <c r="DBD222" s="348"/>
      <c r="DBE222" s="348"/>
      <c r="DBF222" s="348"/>
      <c r="DBG222" s="348"/>
      <c r="DBH222" s="348"/>
      <c r="DBI222" s="348"/>
      <c r="DBJ222" s="348"/>
      <c r="DBK222" s="348"/>
      <c r="DBL222" s="348"/>
      <c r="DBM222" s="348"/>
      <c r="DBN222" s="348"/>
      <c r="DBO222" s="348"/>
      <c r="DBP222" s="348"/>
      <c r="DBQ222" s="348"/>
      <c r="DBR222" s="348"/>
      <c r="DBS222" s="348"/>
      <c r="DBT222" s="348"/>
      <c r="DBU222" s="348"/>
      <c r="DBV222" s="348"/>
      <c r="DBW222" s="348"/>
      <c r="DBX222" s="348"/>
      <c r="DBY222" s="348"/>
      <c r="DBZ222" s="348"/>
      <c r="DCA222" s="348"/>
      <c r="DCB222" s="348"/>
      <c r="DCC222" s="348"/>
      <c r="DCD222" s="348"/>
      <c r="DCE222" s="348"/>
      <c r="DCF222" s="348"/>
      <c r="DCG222" s="348"/>
      <c r="DCH222" s="348"/>
      <c r="DCI222" s="348"/>
      <c r="DCJ222" s="348"/>
      <c r="DCK222" s="348"/>
      <c r="DCL222" s="348"/>
      <c r="DCM222" s="348"/>
      <c r="DCN222" s="348"/>
      <c r="DCO222" s="348"/>
      <c r="DCP222" s="348"/>
      <c r="DCQ222" s="348"/>
      <c r="DCR222" s="348"/>
      <c r="DCS222" s="348"/>
      <c r="DCT222" s="348"/>
      <c r="DCU222" s="348"/>
      <c r="DCV222" s="348"/>
      <c r="DCW222" s="348"/>
      <c r="DCX222" s="348"/>
      <c r="DCY222" s="348"/>
      <c r="DCZ222" s="348"/>
      <c r="DDA222" s="348"/>
      <c r="DDB222" s="348"/>
      <c r="DDC222" s="348"/>
      <c r="DDD222" s="348"/>
      <c r="DDE222" s="348"/>
      <c r="DDF222" s="348"/>
      <c r="DDG222" s="348"/>
      <c r="DDH222" s="348"/>
      <c r="DDI222" s="348"/>
      <c r="DDJ222" s="348"/>
      <c r="DDK222" s="348"/>
      <c r="DDL222" s="348"/>
      <c r="DDM222" s="348"/>
      <c r="DDN222" s="348"/>
      <c r="DDO222" s="348"/>
      <c r="DDP222" s="348"/>
      <c r="DDQ222" s="348"/>
      <c r="DDR222" s="348"/>
      <c r="DDS222" s="348"/>
      <c r="DDT222" s="348"/>
      <c r="DDU222" s="348"/>
      <c r="DDV222" s="348"/>
      <c r="DDW222" s="348"/>
      <c r="DDX222" s="348"/>
      <c r="DDY222" s="348"/>
      <c r="DDZ222" s="348"/>
      <c r="DEA222" s="348"/>
      <c r="DEB222" s="348"/>
      <c r="DEC222" s="348"/>
      <c r="DED222" s="348"/>
      <c r="DEE222" s="348"/>
      <c r="DEF222" s="348"/>
      <c r="DEG222" s="348"/>
      <c r="DEH222" s="348"/>
      <c r="DEI222" s="348"/>
      <c r="DEJ222" s="348"/>
      <c r="DEK222" s="348"/>
      <c r="DEL222" s="348"/>
      <c r="DEM222" s="348"/>
      <c r="DEN222" s="348"/>
      <c r="DEO222" s="348"/>
      <c r="DEP222" s="348"/>
      <c r="DEQ222" s="348"/>
      <c r="DER222" s="348"/>
      <c r="DES222" s="348"/>
      <c r="DET222" s="348"/>
      <c r="DEU222" s="348"/>
      <c r="DEV222" s="348"/>
      <c r="DEW222" s="348"/>
      <c r="DEX222" s="348"/>
      <c r="DEY222" s="348"/>
      <c r="DEZ222" s="348"/>
      <c r="DFA222" s="348"/>
      <c r="DFB222" s="348"/>
      <c r="DFC222" s="348"/>
      <c r="DFD222" s="348"/>
      <c r="DFE222" s="348"/>
      <c r="DFF222" s="348"/>
      <c r="DFG222" s="348"/>
      <c r="DFH222" s="348"/>
      <c r="DFI222" s="348"/>
      <c r="DFJ222" s="348"/>
      <c r="DFK222" s="348"/>
      <c r="DFL222" s="348"/>
      <c r="DFM222" s="348"/>
      <c r="DFN222" s="348"/>
      <c r="DFO222" s="348"/>
      <c r="DFP222" s="348"/>
      <c r="DFQ222" s="348"/>
      <c r="DFR222" s="348"/>
      <c r="DFS222" s="348"/>
      <c r="DFT222" s="348"/>
      <c r="DFU222" s="348"/>
      <c r="DFV222" s="348"/>
      <c r="DFW222" s="348"/>
      <c r="DFX222" s="348"/>
      <c r="DFY222" s="348"/>
      <c r="DFZ222" s="348"/>
      <c r="DGA222" s="348"/>
      <c r="DGB222" s="348"/>
      <c r="DGC222" s="348"/>
      <c r="DGD222" s="348"/>
      <c r="DGE222" s="348"/>
      <c r="DGF222" s="348"/>
      <c r="DGG222" s="348"/>
      <c r="DGH222" s="348"/>
      <c r="DGI222" s="348"/>
      <c r="DGJ222" s="348"/>
      <c r="DGK222" s="348"/>
      <c r="DGL222" s="348"/>
      <c r="DGM222" s="348"/>
      <c r="DGN222" s="348"/>
      <c r="DGO222" s="348"/>
      <c r="DGP222" s="348"/>
      <c r="DGQ222" s="348"/>
      <c r="DGR222" s="348"/>
      <c r="DGS222" s="348"/>
      <c r="DGT222" s="348"/>
      <c r="DGU222" s="348"/>
      <c r="DGV222" s="348"/>
      <c r="DGW222" s="348"/>
      <c r="DGX222" s="348"/>
      <c r="DGY222" s="348"/>
      <c r="DGZ222" s="348"/>
      <c r="DHA222" s="348"/>
      <c r="DHB222" s="348"/>
      <c r="DHC222" s="348"/>
      <c r="DHD222" s="348"/>
      <c r="DHE222" s="348"/>
      <c r="DHF222" s="348"/>
      <c r="DHG222" s="348"/>
      <c r="DHH222" s="348"/>
      <c r="DHI222" s="348"/>
      <c r="DHJ222" s="348"/>
      <c r="DHK222" s="348"/>
      <c r="DHL222" s="348"/>
      <c r="DHM222" s="348"/>
      <c r="DHN222" s="348"/>
      <c r="DHO222" s="348"/>
      <c r="DHP222" s="348"/>
      <c r="DHQ222" s="348"/>
      <c r="DHR222" s="348"/>
      <c r="DHS222" s="348"/>
      <c r="DHT222" s="348"/>
      <c r="DHU222" s="348"/>
      <c r="DHV222" s="348"/>
      <c r="DHW222" s="348"/>
      <c r="DHX222" s="348"/>
      <c r="DHY222" s="348"/>
      <c r="DHZ222" s="348"/>
      <c r="DIA222" s="348"/>
      <c r="DIB222" s="348"/>
      <c r="DIC222" s="348"/>
      <c r="DID222" s="348"/>
      <c r="DIE222" s="348"/>
      <c r="DIF222" s="348"/>
      <c r="DIG222" s="348"/>
      <c r="DIH222" s="348"/>
      <c r="DII222" s="348"/>
      <c r="DIJ222" s="348"/>
      <c r="DIK222" s="348"/>
      <c r="DIL222" s="348"/>
      <c r="DIM222" s="348"/>
      <c r="DIN222" s="348"/>
      <c r="DIO222" s="348"/>
      <c r="DIP222" s="348"/>
      <c r="DIQ222" s="348"/>
      <c r="DIR222" s="348"/>
      <c r="DIS222" s="348"/>
      <c r="DIT222" s="348"/>
      <c r="DIU222" s="348"/>
      <c r="DIV222" s="348"/>
      <c r="DIW222" s="348"/>
      <c r="DIX222" s="348"/>
      <c r="DIY222" s="348"/>
      <c r="DIZ222" s="348"/>
      <c r="DJA222" s="348"/>
      <c r="DJB222" s="348"/>
      <c r="DJC222" s="348"/>
      <c r="DJD222" s="348"/>
      <c r="DJE222" s="348"/>
      <c r="DJF222" s="348"/>
      <c r="DJG222" s="348"/>
      <c r="DJH222" s="348"/>
      <c r="DJI222" s="348"/>
      <c r="DJJ222" s="348"/>
      <c r="DJK222" s="348"/>
      <c r="DJL222" s="348"/>
      <c r="DJM222" s="348"/>
      <c r="DJN222" s="348"/>
      <c r="DJO222" s="348"/>
      <c r="DJP222" s="348"/>
      <c r="DJQ222" s="348"/>
      <c r="DJR222" s="348"/>
      <c r="DJS222" s="348"/>
      <c r="DJT222" s="348"/>
      <c r="DJU222" s="348"/>
      <c r="DJV222" s="348"/>
      <c r="DJW222" s="348"/>
      <c r="DJX222" s="348"/>
      <c r="DJY222" s="348"/>
      <c r="DJZ222" s="348"/>
      <c r="DKA222" s="348"/>
      <c r="DKB222" s="348"/>
      <c r="DKC222" s="348"/>
      <c r="DKD222" s="348"/>
      <c r="DKE222" s="348"/>
      <c r="DKF222" s="348"/>
      <c r="DKG222" s="348"/>
      <c r="DKH222" s="348"/>
      <c r="DKI222" s="348"/>
      <c r="DKJ222" s="348"/>
      <c r="DKK222" s="348"/>
      <c r="DKL222" s="348"/>
      <c r="DKM222" s="348"/>
      <c r="DKN222" s="348"/>
      <c r="DKO222" s="348"/>
      <c r="DKP222" s="348"/>
      <c r="DKQ222" s="348"/>
      <c r="DKR222" s="348"/>
      <c r="DKS222" s="348"/>
      <c r="DKT222" s="348"/>
      <c r="DKU222" s="348"/>
      <c r="DKV222" s="348"/>
      <c r="DKW222" s="348"/>
      <c r="DKX222" s="348"/>
      <c r="DKY222" s="348"/>
      <c r="DKZ222" s="348"/>
      <c r="DLA222" s="348"/>
      <c r="DLB222" s="348"/>
      <c r="DLC222" s="348"/>
      <c r="DLD222" s="348"/>
      <c r="DLE222" s="348"/>
      <c r="DLF222" s="348"/>
      <c r="DLG222" s="348"/>
      <c r="DLH222" s="348"/>
      <c r="DLI222" s="348"/>
      <c r="DLJ222" s="348"/>
      <c r="DLK222" s="348"/>
      <c r="DLL222" s="348"/>
      <c r="DLM222" s="348"/>
      <c r="DLN222" s="348"/>
      <c r="DLO222" s="348"/>
      <c r="DLP222" s="348"/>
      <c r="DLQ222" s="348"/>
      <c r="DLR222" s="348"/>
      <c r="DLS222" s="348"/>
      <c r="DLT222" s="348"/>
      <c r="DLU222" s="348"/>
      <c r="DLV222" s="348"/>
      <c r="DLW222" s="348"/>
      <c r="DLX222" s="348"/>
      <c r="DLY222" s="348"/>
      <c r="DLZ222" s="348"/>
      <c r="DMA222" s="348"/>
      <c r="DMB222" s="348"/>
      <c r="DMC222" s="348"/>
      <c r="DMD222" s="348"/>
      <c r="DME222" s="348"/>
      <c r="DMF222" s="348"/>
      <c r="DMG222" s="348"/>
      <c r="DMH222" s="348"/>
      <c r="DMI222" s="348"/>
      <c r="DMJ222" s="348"/>
      <c r="DMK222" s="348"/>
      <c r="DML222" s="348"/>
      <c r="DMM222" s="348"/>
      <c r="DMN222" s="348"/>
      <c r="DMO222" s="348"/>
      <c r="DMP222" s="348"/>
      <c r="DMQ222" s="348"/>
      <c r="DMR222" s="348"/>
      <c r="DMS222" s="348"/>
      <c r="DMT222" s="348"/>
      <c r="DMU222" s="348"/>
      <c r="DMV222" s="348"/>
      <c r="DMW222" s="348"/>
      <c r="DMX222" s="348"/>
      <c r="DMY222" s="348"/>
      <c r="DMZ222" s="348"/>
      <c r="DNA222" s="348"/>
      <c r="DNB222" s="348"/>
      <c r="DNC222" s="348"/>
      <c r="DND222" s="348"/>
      <c r="DNE222" s="348"/>
      <c r="DNF222" s="348"/>
      <c r="DNG222" s="348"/>
      <c r="DNH222" s="348"/>
      <c r="DNI222" s="348"/>
      <c r="DNJ222" s="348"/>
      <c r="DNK222" s="348"/>
      <c r="DNL222" s="348"/>
      <c r="DNM222" s="348"/>
      <c r="DNN222" s="348"/>
      <c r="DNO222" s="348"/>
      <c r="DNP222" s="348"/>
      <c r="DNQ222" s="348"/>
      <c r="DNR222" s="348"/>
      <c r="DNS222" s="348"/>
      <c r="DNT222" s="348"/>
      <c r="DNU222" s="348"/>
      <c r="DNV222" s="348"/>
      <c r="DNW222" s="348"/>
      <c r="DNX222" s="348"/>
      <c r="DNY222" s="348"/>
      <c r="DNZ222" s="348"/>
      <c r="DOA222" s="348"/>
      <c r="DOB222" s="348"/>
      <c r="DOC222" s="348"/>
      <c r="DOD222" s="348"/>
      <c r="DOE222" s="348"/>
      <c r="DOF222" s="348"/>
      <c r="DOG222" s="348"/>
      <c r="DOH222" s="348"/>
      <c r="DOI222" s="348"/>
      <c r="DOJ222" s="348"/>
      <c r="DOK222" s="348"/>
      <c r="DOL222" s="348"/>
      <c r="DOM222" s="348"/>
      <c r="DON222" s="348"/>
      <c r="DOO222" s="348"/>
      <c r="DOP222" s="348"/>
      <c r="DOQ222" s="348"/>
      <c r="DOR222" s="348"/>
      <c r="DOS222" s="348"/>
      <c r="DOT222" s="348"/>
      <c r="DOU222" s="348"/>
      <c r="DOV222" s="348"/>
      <c r="DOW222" s="348"/>
      <c r="DOX222" s="348"/>
      <c r="DOY222" s="348"/>
      <c r="DOZ222" s="348"/>
      <c r="DPA222" s="348"/>
      <c r="DPB222" s="348"/>
      <c r="DPC222" s="348"/>
      <c r="DPD222" s="348"/>
      <c r="DPE222" s="348"/>
      <c r="DPF222" s="348"/>
      <c r="DPG222" s="348"/>
      <c r="DPH222" s="348"/>
      <c r="DPI222" s="348"/>
      <c r="DPJ222" s="348"/>
      <c r="DPK222" s="348"/>
      <c r="DPL222" s="348"/>
      <c r="DPM222" s="348"/>
      <c r="DPN222" s="348"/>
      <c r="DPO222" s="348"/>
      <c r="DPP222" s="348"/>
      <c r="DPQ222" s="348"/>
      <c r="DPR222" s="348"/>
      <c r="DPS222" s="348"/>
      <c r="DPT222" s="348"/>
      <c r="DPU222" s="348"/>
      <c r="DPV222" s="348"/>
      <c r="DPW222" s="348"/>
      <c r="DPX222" s="348"/>
      <c r="DPY222" s="348"/>
      <c r="DPZ222" s="348"/>
      <c r="DQA222" s="348"/>
      <c r="DQB222" s="348"/>
      <c r="DQC222" s="348"/>
      <c r="DQD222" s="348"/>
      <c r="DQE222" s="348"/>
      <c r="DQF222" s="348"/>
      <c r="DQG222" s="348"/>
      <c r="DQH222" s="348"/>
      <c r="DQI222" s="348"/>
      <c r="DQJ222" s="348"/>
      <c r="DQK222" s="348"/>
      <c r="DQL222" s="348"/>
      <c r="DQM222" s="348"/>
      <c r="DQN222" s="348"/>
      <c r="DQO222" s="348"/>
      <c r="DQP222" s="348"/>
      <c r="DQQ222" s="348"/>
      <c r="DQR222" s="348"/>
      <c r="DQS222" s="348"/>
      <c r="DQT222" s="348"/>
      <c r="DQU222" s="348"/>
      <c r="DQV222" s="348"/>
      <c r="DQW222" s="348"/>
      <c r="DQX222" s="348"/>
      <c r="DQY222" s="348"/>
      <c r="DQZ222" s="348"/>
      <c r="DRA222" s="348"/>
      <c r="DRB222" s="348"/>
      <c r="DRC222" s="348"/>
      <c r="DRD222" s="348"/>
      <c r="DRE222" s="348"/>
      <c r="DRF222" s="348"/>
      <c r="DRG222" s="348"/>
      <c r="DRH222" s="348"/>
      <c r="DRI222" s="348"/>
      <c r="DRJ222" s="348"/>
      <c r="DRK222" s="348"/>
      <c r="DRL222" s="348"/>
      <c r="DRM222" s="348"/>
      <c r="DRN222" s="348"/>
      <c r="DRO222" s="348"/>
      <c r="DRP222" s="348"/>
      <c r="DRQ222" s="348"/>
      <c r="DRR222" s="348"/>
      <c r="DRS222" s="348"/>
      <c r="DRT222" s="348"/>
      <c r="DRU222" s="348"/>
      <c r="DRV222" s="348"/>
      <c r="DRW222" s="348"/>
      <c r="DRX222" s="348"/>
      <c r="DRY222" s="348"/>
      <c r="DRZ222" s="348"/>
      <c r="DSA222" s="348"/>
      <c r="DSB222" s="348"/>
      <c r="DSC222" s="348"/>
      <c r="DSD222" s="348"/>
      <c r="DSE222" s="348"/>
      <c r="DSF222" s="348"/>
      <c r="DSG222" s="348"/>
      <c r="DSH222" s="348"/>
      <c r="DSI222" s="348"/>
      <c r="DSJ222" s="348"/>
      <c r="DSK222" s="348"/>
      <c r="DSL222" s="348"/>
      <c r="DSM222" s="348"/>
      <c r="DSN222" s="348"/>
      <c r="DSO222" s="348"/>
      <c r="DSP222" s="348"/>
      <c r="DSQ222" s="348"/>
      <c r="DSR222" s="348"/>
      <c r="DSS222" s="348"/>
      <c r="DST222" s="348"/>
      <c r="DSU222" s="348"/>
      <c r="DSV222" s="348"/>
      <c r="DSW222" s="348"/>
      <c r="DSX222" s="348"/>
      <c r="DSY222" s="348"/>
      <c r="DSZ222" s="348"/>
      <c r="DTA222" s="348"/>
      <c r="DTB222" s="348"/>
      <c r="DTC222" s="348"/>
      <c r="DTD222" s="348"/>
      <c r="DTE222" s="348"/>
      <c r="DTF222" s="348"/>
      <c r="DTG222" s="348"/>
      <c r="DTH222" s="348"/>
      <c r="DTI222" s="348"/>
      <c r="DTJ222" s="348"/>
      <c r="DTK222" s="348"/>
      <c r="DTL222" s="348"/>
      <c r="DTM222" s="348"/>
      <c r="DTN222" s="348"/>
      <c r="DTO222" s="348"/>
      <c r="DTP222" s="348"/>
      <c r="DTQ222" s="348"/>
      <c r="DTR222" s="348"/>
      <c r="DTS222" s="348"/>
      <c r="DTT222" s="348"/>
      <c r="DTU222" s="348"/>
      <c r="DTV222" s="348"/>
      <c r="DTW222" s="348"/>
      <c r="DTX222" s="348"/>
      <c r="DTY222" s="348"/>
      <c r="DTZ222" s="348"/>
      <c r="DUA222" s="348"/>
      <c r="DUB222" s="348"/>
      <c r="DUC222" s="348"/>
      <c r="DUD222" s="348"/>
      <c r="DUE222" s="348"/>
      <c r="DUF222" s="348"/>
      <c r="DUG222" s="348"/>
      <c r="DUH222" s="348"/>
      <c r="DUI222" s="348"/>
      <c r="DUJ222" s="348"/>
      <c r="DUK222" s="348"/>
      <c r="DUL222" s="348"/>
      <c r="DUM222" s="348"/>
      <c r="DUN222" s="348"/>
      <c r="DUO222" s="348"/>
      <c r="DUP222" s="348"/>
      <c r="DUQ222" s="348"/>
      <c r="DUR222" s="348"/>
      <c r="DUS222" s="348"/>
      <c r="DUT222" s="348"/>
      <c r="DUU222" s="348"/>
      <c r="DUV222" s="348"/>
      <c r="DUW222" s="348"/>
      <c r="DUX222" s="348"/>
      <c r="DUY222" s="348"/>
      <c r="DUZ222" s="348"/>
      <c r="DVA222" s="348"/>
      <c r="DVB222" s="348"/>
      <c r="DVC222" s="348"/>
      <c r="DVD222" s="348"/>
      <c r="DVE222" s="348"/>
      <c r="DVF222" s="348"/>
      <c r="DVG222" s="348"/>
      <c r="DVH222" s="348"/>
      <c r="DVI222" s="348"/>
      <c r="DVJ222" s="348"/>
      <c r="DVK222" s="348"/>
      <c r="DVL222" s="348"/>
      <c r="DVM222" s="348"/>
      <c r="DVN222" s="348"/>
      <c r="DVO222" s="348"/>
      <c r="DVP222" s="348"/>
      <c r="DVQ222" s="348"/>
      <c r="DVR222" s="348"/>
      <c r="DVS222" s="348"/>
      <c r="DVT222" s="348"/>
      <c r="DVU222" s="348"/>
      <c r="DVV222" s="348"/>
      <c r="DVW222" s="348"/>
      <c r="DVX222" s="348"/>
      <c r="DVY222" s="348"/>
      <c r="DVZ222" s="348"/>
      <c r="DWA222" s="348"/>
      <c r="DWB222" s="348"/>
      <c r="DWC222" s="348"/>
      <c r="DWD222" s="348"/>
      <c r="DWE222" s="348"/>
      <c r="DWF222" s="348"/>
      <c r="DWG222" s="348"/>
      <c r="DWH222" s="348"/>
      <c r="DWI222" s="348"/>
      <c r="DWJ222" s="348"/>
      <c r="DWK222" s="348"/>
      <c r="DWL222" s="348"/>
      <c r="DWM222" s="348"/>
      <c r="DWN222" s="348"/>
      <c r="DWO222" s="348"/>
      <c r="DWP222" s="348"/>
      <c r="DWQ222" s="348"/>
      <c r="DWR222" s="348"/>
      <c r="DWS222" s="348"/>
      <c r="DWT222" s="348"/>
      <c r="DWU222" s="348"/>
      <c r="DWV222" s="348"/>
      <c r="DWW222" s="348"/>
      <c r="DWX222" s="348"/>
      <c r="DWY222" s="348"/>
      <c r="DWZ222" s="348"/>
      <c r="DXA222" s="348"/>
      <c r="DXB222" s="348"/>
      <c r="DXC222" s="348"/>
      <c r="DXD222" s="348"/>
      <c r="DXE222" s="348"/>
      <c r="DXF222" s="348"/>
      <c r="DXG222" s="348"/>
      <c r="DXH222" s="348"/>
      <c r="DXI222" s="348"/>
      <c r="DXJ222" s="348"/>
      <c r="DXK222" s="348"/>
      <c r="DXL222" s="348"/>
      <c r="DXM222" s="348"/>
      <c r="DXN222" s="348"/>
      <c r="DXO222" s="348"/>
      <c r="DXP222" s="348"/>
      <c r="DXQ222" s="348"/>
      <c r="DXR222" s="348"/>
      <c r="DXS222" s="348"/>
      <c r="DXT222" s="348"/>
      <c r="DXU222" s="348"/>
      <c r="DXV222" s="348"/>
      <c r="DXW222" s="348"/>
      <c r="DXX222" s="348"/>
      <c r="DXY222" s="348"/>
      <c r="DXZ222" s="348"/>
      <c r="DYA222" s="348"/>
      <c r="DYB222" s="348"/>
      <c r="DYC222" s="348"/>
      <c r="DYD222" s="348"/>
      <c r="DYE222" s="348"/>
      <c r="DYF222" s="348"/>
      <c r="DYG222" s="348"/>
      <c r="DYH222" s="348"/>
      <c r="DYI222" s="348"/>
      <c r="DYJ222" s="348"/>
      <c r="DYK222" s="348"/>
      <c r="DYL222" s="348"/>
      <c r="DYM222" s="348"/>
      <c r="DYN222" s="348"/>
      <c r="DYO222" s="348"/>
      <c r="DYP222" s="348"/>
      <c r="DYQ222" s="348"/>
      <c r="DYR222" s="348"/>
      <c r="DYS222" s="348"/>
      <c r="DYT222" s="348"/>
      <c r="DYU222" s="348"/>
      <c r="DYV222" s="348"/>
      <c r="DYW222" s="348"/>
      <c r="DYX222" s="348"/>
      <c r="DYY222" s="348"/>
      <c r="DYZ222" s="348"/>
      <c r="DZA222" s="348"/>
      <c r="DZB222" s="348"/>
      <c r="DZC222" s="348"/>
      <c r="DZD222" s="348"/>
      <c r="DZE222" s="348"/>
      <c r="DZF222" s="348"/>
      <c r="DZG222" s="348"/>
      <c r="DZH222" s="348"/>
      <c r="DZI222" s="348"/>
      <c r="DZJ222" s="348"/>
      <c r="DZK222" s="348"/>
      <c r="DZL222" s="348"/>
      <c r="DZM222" s="348"/>
      <c r="DZN222" s="348"/>
      <c r="DZO222" s="348"/>
      <c r="DZP222" s="348"/>
      <c r="DZQ222" s="348"/>
      <c r="DZR222" s="348"/>
      <c r="DZS222" s="348"/>
      <c r="DZT222" s="348"/>
      <c r="DZU222" s="348"/>
      <c r="DZV222" s="348"/>
      <c r="DZW222" s="348"/>
      <c r="DZX222" s="348"/>
      <c r="DZY222" s="348"/>
      <c r="DZZ222" s="348"/>
      <c r="EAA222" s="348"/>
      <c r="EAB222" s="348"/>
      <c r="EAC222" s="348"/>
      <c r="EAD222" s="348"/>
      <c r="EAE222" s="348"/>
      <c r="EAF222" s="348"/>
      <c r="EAG222" s="348"/>
      <c r="EAH222" s="348"/>
      <c r="EAI222" s="348"/>
      <c r="EAJ222" s="348"/>
      <c r="EAK222" s="348"/>
      <c r="EAL222" s="348"/>
      <c r="EAM222" s="348"/>
      <c r="EAN222" s="348"/>
      <c r="EAO222" s="348"/>
      <c r="EAP222" s="348"/>
      <c r="EAQ222" s="348"/>
      <c r="EAR222" s="348"/>
      <c r="EAS222" s="348"/>
      <c r="EAT222" s="348"/>
      <c r="EAU222" s="348"/>
      <c r="EAV222" s="348"/>
      <c r="EAW222" s="348"/>
      <c r="EAX222" s="348"/>
      <c r="EAY222" s="348"/>
      <c r="EAZ222" s="348"/>
      <c r="EBA222" s="348"/>
      <c r="EBB222" s="348"/>
      <c r="EBC222" s="348"/>
      <c r="EBD222" s="348"/>
      <c r="EBE222" s="348"/>
      <c r="EBF222" s="348"/>
      <c r="EBG222" s="348"/>
      <c r="EBH222" s="348"/>
      <c r="EBI222" s="348"/>
      <c r="EBJ222" s="348"/>
      <c r="EBK222" s="348"/>
      <c r="EBL222" s="348"/>
      <c r="EBM222" s="348"/>
      <c r="EBN222" s="348"/>
      <c r="EBO222" s="348"/>
      <c r="EBP222" s="348"/>
      <c r="EBQ222" s="348"/>
      <c r="EBR222" s="348"/>
      <c r="EBS222" s="348"/>
      <c r="EBT222" s="348"/>
      <c r="EBU222" s="348"/>
      <c r="EBV222" s="348"/>
      <c r="EBW222" s="348"/>
      <c r="EBX222" s="348"/>
      <c r="EBY222" s="348"/>
      <c r="EBZ222" s="348"/>
      <c r="ECA222" s="348"/>
      <c r="ECB222" s="348"/>
      <c r="ECC222" s="348"/>
      <c r="ECD222" s="348"/>
      <c r="ECE222" s="348"/>
      <c r="ECF222" s="348"/>
      <c r="ECG222" s="348"/>
      <c r="ECH222" s="348"/>
      <c r="ECI222" s="348"/>
      <c r="ECJ222" s="348"/>
      <c r="ECK222" s="348"/>
      <c r="ECL222" s="348"/>
      <c r="ECM222" s="348"/>
      <c r="ECN222" s="348"/>
      <c r="ECO222" s="348"/>
      <c r="ECP222" s="348"/>
      <c r="ECQ222" s="348"/>
      <c r="ECR222" s="348"/>
      <c r="ECS222" s="348"/>
      <c r="ECT222" s="348"/>
      <c r="ECU222" s="348"/>
      <c r="ECV222" s="348"/>
      <c r="ECW222" s="348"/>
      <c r="ECX222" s="348"/>
      <c r="ECY222" s="348"/>
      <c r="ECZ222" s="348"/>
      <c r="EDA222" s="348"/>
      <c r="EDB222" s="348"/>
      <c r="EDC222" s="348"/>
      <c r="EDD222" s="348"/>
      <c r="EDE222" s="348"/>
      <c r="EDF222" s="348"/>
      <c r="EDG222" s="348"/>
      <c r="EDH222" s="348"/>
      <c r="EDI222" s="348"/>
      <c r="EDJ222" s="348"/>
      <c r="EDK222" s="348"/>
      <c r="EDL222" s="348"/>
      <c r="EDM222" s="348"/>
      <c r="EDN222" s="348"/>
      <c r="EDO222" s="348"/>
      <c r="EDP222" s="348"/>
      <c r="EDQ222" s="348"/>
      <c r="EDR222" s="348"/>
      <c r="EDS222" s="348"/>
      <c r="EDT222" s="348"/>
      <c r="EDU222" s="348"/>
      <c r="EDV222" s="348"/>
      <c r="EDW222" s="348"/>
      <c r="EDX222" s="348"/>
      <c r="EDY222" s="348"/>
      <c r="EDZ222" s="348"/>
      <c r="EEA222" s="348"/>
      <c r="EEB222" s="348"/>
      <c r="EEC222" s="348"/>
      <c r="EED222" s="348"/>
      <c r="EEE222" s="348"/>
      <c r="EEF222" s="348"/>
      <c r="EEG222" s="348"/>
      <c r="EEH222" s="348"/>
      <c r="EEI222" s="348"/>
      <c r="EEJ222" s="348"/>
      <c r="EEK222" s="348"/>
      <c r="EEL222" s="348"/>
      <c r="EEM222" s="348"/>
      <c r="EEN222" s="348"/>
      <c r="EEO222" s="348"/>
      <c r="EEP222" s="348"/>
      <c r="EEQ222" s="348"/>
      <c r="EER222" s="348"/>
      <c r="EES222" s="348"/>
      <c r="EET222" s="348"/>
      <c r="EEU222" s="348"/>
      <c r="EEV222" s="348"/>
      <c r="EEW222" s="348"/>
      <c r="EEX222" s="348"/>
      <c r="EEY222" s="348"/>
      <c r="EEZ222" s="348"/>
      <c r="EFA222" s="348"/>
      <c r="EFB222" s="348"/>
      <c r="EFC222" s="348"/>
      <c r="EFD222" s="348"/>
      <c r="EFE222" s="348"/>
      <c r="EFF222" s="348"/>
      <c r="EFG222" s="348"/>
      <c r="EFH222" s="348"/>
      <c r="EFI222" s="348"/>
      <c r="EFJ222" s="348"/>
      <c r="EFK222" s="348"/>
      <c r="EFL222" s="348"/>
      <c r="EFM222" s="348"/>
      <c r="EFN222" s="348"/>
      <c r="EFO222" s="348"/>
      <c r="EFP222" s="348"/>
      <c r="EFQ222" s="348"/>
      <c r="EFR222" s="348"/>
      <c r="EFS222" s="348"/>
      <c r="EFT222" s="348"/>
      <c r="EFU222" s="348"/>
      <c r="EFV222" s="348"/>
      <c r="EFW222" s="348"/>
      <c r="EFX222" s="348"/>
      <c r="EFY222" s="348"/>
      <c r="EFZ222" s="348"/>
      <c r="EGA222" s="348"/>
      <c r="EGB222" s="348"/>
      <c r="EGC222" s="348"/>
      <c r="EGD222" s="348"/>
      <c r="EGE222" s="348"/>
      <c r="EGF222" s="348"/>
      <c r="EGG222" s="348"/>
      <c r="EGH222" s="348"/>
      <c r="EGI222" s="348"/>
      <c r="EGJ222" s="348"/>
      <c r="EGK222" s="348"/>
      <c r="EGL222" s="348"/>
      <c r="EGM222" s="348"/>
      <c r="EGN222" s="348"/>
      <c r="EGO222" s="348"/>
      <c r="EGP222" s="348"/>
      <c r="EGQ222" s="348"/>
      <c r="EGR222" s="348"/>
      <c r="EGS222" s="348"/>
      <c r="EGT222" s="348"/>
      <c r="EGU222" s="348"/>
      <c r="EGV222" s="348"/>
      <c r="EGW222" s="348"/>
      <c r="EGX222" s="348"/>
      <c r="EGY222" s="348"/>
      <c r="EGZ222" s="348"/>
      <c r="EHA222" s="348"/>
      <c r="EHB222" s="348"/>
      <c r="EHC222" s="348"/>
      <c r="EHD222" s="348"/>
      <c r="EHE222" s="348"/>
      <c r="EHF222" s="348"/>
      <c r="EHG222" s="348"/>
      <c r="EHH222" s="348"/>
      <c r="EHI222" s="348"/>
      <c r="EHJ222" s="348"/>
      <c r="EHK222" s="348"/>
      <c r="EHL222" s="348"/>
      <c r="EHM222" s="348"/>
      <c r="EHN222" s="348"/>
      <c r="EHO222" s="348"/>
      <c r="EHP222" s="348"/>
      <c r="EHQ222" s="348"/>
      <c r="EHR222" s="348"/>
      <c r="EHS222" s="348"/>
      <c r="EHT222" s="348"/>
      <c r="EHU222" s="348"/>
      <c r="EHV222" s="348"/>
      <c r="EHW222" s="348"/>
      <c r="EHX222" s="348"/>
      <c r="EHY222" s="348"/>
      <c r="EHZ222" s="348"/>
      <c r="EIA222" s="348"/>
      <c r="EIB222" s="348"/>
      <c r="EIC222" s="348"/>
      <c r="EID222" s="348"/>
      <c r="EIE222" s="348"/>
      <c r="EIF222" s="348"/>
      <c r="EIG222" s="348"/>
      <c r="EIH222" s="348"/>
      <c r="EII222" s="348"/>
      <c r="EIJ222" s="348"/>
      <c r="EIK222" s="348"/>
      <c r="EIL222" s="348"/>
      <c r="EIM222" s="348"/>
      <c r="EIN222" s="348"/>
      <c r="EIO222" s="348"/>
      <c r="EIP222" s="348"/>
      <c r="EIQ222" s="348"/>
      <c r="EIR222" s="348"/>
      <c r="EIS222" s="348"/>
      <c r="EIT222" s="348"/>
      <c r="EIU222" s="348"/>
      <c r="EIV222" s="348"/>
      <c r="EIW222" s="348"/>
      <c r="EIX222" s="348"/>
      <c r="EIY222" s="348"/>
      <c r="EIZ222" s="348"/>
      <c r="EJA222" s="348"/>
      <c r="EJB222" s="348"/>
      <c r="EJC222" s="348"/>
      <c r="EJD222" s="348"/>
      <c r="EJE222" s="348"/>
      <c r="EJF222" s="348"/>
      <c r="EJG222" s="348"/>
      <c r="EJH222" s="348"/>
      <c r="EJI222" s="348"/>
      <c r="EJJ222" s="348"/>
      <c r="EJK222" s="348"/>
      <c r="EJL222" s="348"/>
      <c r="EJM222" s="348"/>
      <c r="EJN222" s="348"/>
      <c r="EJO222" s="348"/>
      <c r="EJP222" s="348"/>
      <c r="EJQ222" s="348"/>
      <c r="EJR222" s="348"/>
      <c r="EJS222" s="348"/>
      <c r="EJT222" s="348"/>
      <c r="EJU222" s="348"/>
      <c r="EJV222" s="348"/>
      <c r="EJW222" s="348"/>
      <c r="EJX222" s="348"/>
      <c r="EJY222" s="348"/>
      <c r="EJZ222" s="348"/>
      <c r="EKA222" s="348"/>
      <c r="EKB222" s="348"/>
      <c r="EKC222" s="348"/>
      <c r="EKD222" s="348"/>
      <c r="EKE222" s="348"/>
      <c r="EKF222" s="348"/>
      <c r="EKG222" s="348"/>
      <c r="EKH222" s="348"/>
      <c r="EKI222" s="348"/>
      <c r="EKJ222" s="348"/>
      <c r="EKK222" s="348"/>
      <c r="EKL222" s="348"/>
      <c r="EKM222" s="348"/>
      <c r="EKN222" s="348"/>
      <c r="EKO222" s="348"/>
      <c r="EKP222" s="348"/>
      <c r="EKQ222" s="348"/>
      <c r="EKR222" s="348"/>
      <c r="EKS222" s="348"/>
      <c r="EKT222" s="348"/>
      <c r="EKU222" s="348"/>
      <c r="EKV222" s="348"/>
      <c r="EKW222" s="348"/>
      <c r="EKX222" s="348"/>
      <c r="EKY222" s="348"/>
      <c r="EKZ222" s="348"/>
      <c r="ELA222" s="348"/>
      <c r="ELB222" s="348"/>
      <c r="ELC222" s="348"/>
      <c r="ELD222" s="348"/>
      <c r="ELE222" s="348"/>
      <c r="ELF222" s="348"/>
      <c r="ELG222" s="348"/>
      <c r="ELH222" s="348"/>
      <c r="ELI222" s="348"/>
      <c r="ELJ222" s="348"/>
      <c r="ELK222" s="348"/>
      <c r="ELL222" s="348"/>
      <c r="ELM222" s="348"/>
      <c r="ELN222" s="348"/>
      <c r="ELO222" s="348"/>
      <c r="ELP222" s="348"/>
      <c r="ELQ222" s="348"/>
      <c r="ELR222" s="348"/>
      <c r="ELS222" s="348"/>
      <c r="ELT222" s="348"/>
      <c r="ELU222" s="348"/>
      <c r="ELV222" s="348"/>
      <c r="ELW222" s="348"/>
      <c r="ELX222" s="348"/>
      <c r="ELY222" s="348"/>
      <c r="ELZ222" s="348"/>
      <c r="EMA222" s="348"/>
      <c r="EMB222" s="348"/>
      <c r="EMC222" s="348"/>
      <c r="EMD222" s="348"/>
      <c r="EME222" s="348"/>
      <c r="EMF222" s="348"/>
      <c r="EMG222" s="348"/>
      <c r="EMH222" s="348"/>
      <c r="EMI222" s="348"/>
      <c r="EMJ222" s="348"/>
      <c r="EMK222" s="348"/>
      <c r="EML222" s="348"/>
      <c r="EMM222" s="348"/>
      <c r="EMN222" s="348"/>
      <c r="EMO222" s="348"/>
      <c r="EMP222" s="348"/>
      <c r="EMQ222" s="348"/>
      <c r="EMR222" s="348"/>
      <c r="EMS222" s="348"/>
      <c r="EMT222" s="348"/>
      <c r="EMU222" s="348"/>
      <c r="EMV222" s="348"/>
      <c r="EMW222" s="348"/>
      <c r="EMX222" s="348"/>
      <c r="EMY222" s="348"/>
      <c r="EMZ222" s="348"/>
      <c r="ENA222" s="348"/>
      <c r="ENB222" s="348"/>
      <c r="ENC222" s="348"/>
      <c r="END222" s="348"/>
      <c r="ENE222" s="348"/>
      <c r="ENF222" s="348"/>
      <c r="ENG222" s="348"/>
      <c r="ENH222" s="348"/>
      <c r="ENI222" s="348"/>
      <c r="ENJ222" s="348"/>
      <c r="ENK222" s="348"/>
      <c r="ENL222" s="348"/>
      <c r="ENM222" s="348"/>
      <c r="ENN222" s="348"/>
      <c r="ENO222" s="348"/>
      <c r="ENP222" s="348"/>
      <c r="ENQ222" s="348"/>
      <c r="ENR222" s="348"/>
      <c r="ENS222" s="348"/>
      <c r="ENT222" s="348"/>
      <c r="ENU222" s="348"/>
      <c r="ENV222" s="348"/>
      <c r="ENW222" s="348"/>
      <c r="ENX222" s="348"/>
      <c r="ENY222" s="348"/>
      <c r="ENZ222" s="348"/>
      <c r="EOA222" s="348"/>
      <c r="EOB222" s="348"/>
      <c r="EOC222" s="348"/>
      <c r="EOD222" s="348"/>
      <c r="EOE222" s="348"/>
      <c r="EOF222" s="348"/>
      <c r="EOG222" s="348"/>
      <c r="EOH222" s="348"/>
      <c r="EOI222" s="348"/>
      <c r="EOJ222" s="348"/>
      <c r="EOK222" s="348"/>
      <c r="EOL222" s="348"/>
      <c r="EOM222" s="348"/>
      <c r="EON222" s="348"/>
      <c r="EOO222" s="348"/>
      <c r="EOP222" s="348"/>
      <c r="EOQ222" s="348"/>
      <c r="EOR222" s="348"/>
      <c r="EOS222" s="348"/>
      <c r="EOT222" s="348"/>
      <c r="EOU222" s="348"/>
      <c r="EOV222" s="348"/>
      <c r="EOW222" s="348"/>
      <c r="EOX222" s="348"/>
      <c r="EOY222" s="348"/>
      <c r="EOZ222" s="348"/>
      <c r="EPA222" s="348"/>
      <c r="EPB222" s="348"/>
      <c r="EPC222" s="348"/>
      <c r="EPD222" s="348"/>
      <c r="EPE222" s="348"/>
      <c r="EPF222" s="348"/>
      <c r="EPG222" s="348"/>
      <c r="EPH222" s="348"/>
      <c r="EPI222" s="348"/>
      <c r="EPJ222" s="348"/>
      <c r="EPK222" s="348"/>
      <c r="EPL222" s="348"/>
      <c r="EPM222" s="348"/>
      <c r="EPN222" s="348"/>
      <c r="EPO222" s="348"/>
      <c r="EPP222" s="348"/>
      <c r="EPQ222" s="348"/>
      <c r="EPR222" s="348"/>
      <c r="EPS222" s="348"/>
      <c r="EPT222" s="348"/>
      <c r="EPU222" s="348"/>
      <c r="EPV222" s="348"/>
      <c r="EPW222" s="348"/>
      <c r="EPX222" s="348"/>
      <c r="EPY222" s="348"/>
      <c r="EPZ222" s="348"/>
      <c r="EQA222" s="348"/>
      <c r="EQB222" s="348"/>
      <c r="EQC222" s="348"/>
      <c r="EQD222" s="348"/>
      <c r="EQE222" s="348"/>
      <c r="EQF222" s="348"/>
      <c r="EQG222" s="348"/>
      <c r="EQH222" s="348"/>
      <c r="EQI222" s="348"/>
      <c r="EQJ222" s="348"/>
      <c r="EQK222" s="348"/>
      <c r="EQL222" s="348"/>
      <c r="EQM222" s="348"/>
      <c r="EQN222" s="348"/>
      <c r="EQO222" s="348"/>
      <c r="EQP222" s="348"/>
      <c r="EQQ222" s="348"/>
      <c r="EQR222" s="348"/>
      <c r="EQS222" s="348"/>
      <c r="EQT222" s="348"/>
      <c r="EQU222" s="348"/>
      <c r="EQV222" s="348"/>
      <c r="EQW222" s="348"/>
      <c r="EQX222" s="348"/>
      <c r="EQY222" s="348"/>
      <c r="EQZ222" s="348"/>
      <c r="ERA222" s="348"/>
      <c r="ERB222" s="348"/>
      <c r="ERC222" s="348"/>
      <c r="ERD222" s="348"/>
      <c r="ERE222" s="348"/>
      <c r="ERF222" s="348"/>
      <c r="ERG222" s="348"/>
      <c r="ERH222" s="348"/>
      <c r="ERI222" s="348"/>
      <c r="ERJ222" s="348"/>
      <c r="ERK222" s="348"/>
      <c r="ERL222" s="348"/>
      <c r="ERM222" s="348"/>
      <c r="ERN222" s="348"/>
      <c r="ERO222" s="348"/>
      <c r="ERP222" s="348"/>
      <c r="ERQ222" s="348"/>
      <c r="ERR222" s="348"/>
      <c r="ERS222" s="348"/>
      <c r="ERT222" s="348"/>
      <c r="ERU222" s="348"/>
      <c r="ERV222" s="348"/>
      <c r="ERW222" s="348"/>
      <c r="ERX222" s="348"/>
      <c r="ERY222" s="348"/>
      <c r="ERZ222" s="348"/>
      <c r="ESA222" s="348"/>
      <c r="ESB222" s="348"/>
      <c r="ESC222" s="348"/>
      <c r="ESD222" s="348"/>
      <c r="ESE222" s="348"/>
      <c r="ESF222" s="348"/>
      <c r="ESG222" s="348"/>
      <c r="ESH222" s="348"/>
      <c r="ESI222" s="348"/>
      <c r="ESJ222" s="348"/>
      <c r="ESK222" s="348"/>
      <c r="ESL222" s="348"/>
      <c r="ESM222" s="348"/>
      <c r="ESN222" s="348"/>
      <c r="ESO222" s="348"/>
      <c r="ESP222" s="348"/>
      <c r="ESQ222" s="348"/>
      <c r="ESR222" s="348"/>
      <c r="ESS222" s="348"/>
      <c r="EST222" s="348"/>
      <c r="ESU222" s="348"/>
      <c r="ESV222" s="348"/>
      <c r="ESW222" s="348"/>
      <c r="ESX222" s="348"/>
      <c r="ESY222" s="348"/>
      <c r="ESZ222" s="348"/>
      <c r="ETA222" s="348"/>
      <c r="ETB222" s="348"/>
      <c r="ETC222" s="348"/>
      <c r="ETD222" s="348"/>
      <c r="ETE222" s="348"/>
      <c r="ETF222" s="348"/>
      <c r="ETG222" s="348"/>
      <c r="ETH222" s="348"/>
      <c r="ETI222" s="348"/>
      <c r="ETJ222" s="348"/>
      <c r="ETK222" s="348"/>
      <c r="ETL222" s="348"/>
      <c r="ETM222" s="348"/>
      <c r="ETN222" s="348"/>
      <c r="ETO222" s="348"/>
      <c r="ETP222" s="348"/>
      <c r="ETQ222" s="348"/>
      <c r="ETR222" s="348"/>
      <c r="ETS222" s="348"/>
      <c r="ETT222" s="348"/>
      <c r="ETU222" s="348"/>
      <c r="ETV222" s="348"/>
      <c r="ETW222" s="348"/>
      <c r="ETX222" s="348"/>
      <c r="ETY222" s="348"/>
      <c r="ETZ222" s="348"/>
      <c r="EUA222" s="348"/>
      <c r="EUB222" s="348"/>
      <c r="EUC222" s="348"/>
      <c r="EUD222" s="348"/>
      <c r="EUE222" s="348"/>
      <c r="EUF222" s="348"/>
      <c r="EUG222" s="348"/>
      <c r="EUH222" s="348"/>
      <c r="EUI222" s="348"/>
      <c r="EUJ222" s="348"/>
      <c r="EUK222" s="348"/>
      <c r="EUL222" s="348"/>
      <c r="EUM222" s="348"/>
      <c r="EUN222" s="348"/>
      <c r="EUO222" s="348"/>
      <c r="EUP222" s="348"/>
      <c r="EUQ222" s="348"/>
      <c r="EUR222" s="348"/>
      <c r="EUS222" s="348"/>
      <c r="EUT222" s="348"/>
      <c r="EUU222" s="348"/>
      <c r="EUV222" s="348"/>
      <c r="EUW222" s="348"/>
      <c r="EUX222" s="348"/>
      <c r="EUY222" s="348"/>
      <c r="EUZ222" s="348"/>
      <c r="EVA222" s="348"/>
      <c r="EVB222" s="348"/>
      <c r="EVC222" s="348"/>
      <c r="EVD222" s="348"/>
      <c r="EVE222" s="348"/>
      <c r="EVF222" s="348"/>
      <c r="EVG222" s="348"/>
      <c r="EVH222" s="348"/>
      <c r="EVI222" s="348"/>
      <c r="EVJ222" s="348"/>
      <c r="EVK222" s="348"/>
      <c r="EVL222" s="348"/>
      <c r="EVM222" s="348"/>
      <c r="EVN222" s="348"/>
      <c r="EVO222" s="348"/>
      <c r="EVP222" s="348"/>
      <c r="EVQ222" s="348"/>
      <c r="EVR222" s="348"/>
      <c r="EVS222" s="348"/>
      <c r="EVT222" s="348"/>
      <c r="EVU222" s="348"/>
      <c r="EVV222" s="348"/>
      <c r="EVW222" s="348"/>
      <c r="EVX222" s="348"/>
      <c r="EVY222" s="348"/>
      <c r="EVZ222" s="348"/>
      <c r="EWA222" s="348"/>
      <c r="EWB222" s="348"/>
      <c r="EWC222" s="348"/>
      <c r="EWD222" s="348"/>
      <c r="EWE222" s="348"/>
      <c r="EWF222" s="348"/>
      <c r="EWG222" s="348"/>
      <c r="EWH222" s="348"/>
      <c r="EWI222" s="348"/>
      <c r="EWJ222" s="348"/>
      <c r="EWK222" s="348"/>
      <c r="EWL222" s="348"/>
      <c r="EWM222" s="348"/>
      <c r="EWN222" s="348"/>
      <c r="EWO222" s="348"/>
      <c r="EWP222" s="348"/>
      <c r="EWQ222" s="348"/>
      <c r="EWR222" s="348"/>
      <c r="EWS222" s="348"/>
      <c r="EWT222" s="348"/>
      <c r="EWU222" s="348"/>
      <c r="EWV222" s="348"/>
      <c r="EWW222" s="348"/>
      <c r="EWX222" s="348"/>
      <c r="EWY222" s="348"/>
      <c r="EWZ222" s="348"/>
      <c r="EXA222" s="348"/>
      <c r="EXB222" s="348"/>
      <c r="EXC222" s="348"/>
      <c r="EXD222" s="348"/>
      <c r="EXE222" s="348"/>
      <c r="EXF222" s="348"/>
      <c r="EXG222" s="348"/>
      <c r="EXH222" s="348"/>
      <c r="EXI222" s="348"/>
      <c r="EXJ222" s="348"/>
      <c r="EXK222" s="348"/>
      <c r="EXL222" s="348"/>
      <c r="EXM222" s="348"/>
      <c r="EXN222" s="348"/>
      <c r="EXO222" s="348"/>
      <c r="EXP222" s="348"/>
      <c r="EXQ222" s="348"/>
      <c r="EXR222" s="348"/>
      <c r="EXS222" s="348"/>
      <c r="EXT222" s="348"/>
      <c r="EXU222" s="348"/>
      <c r="EXV222" s="348"/>
      <c r="EXW222" s="348"/>
      <c r="EXX222" s="348"/>
      <c r="EXY222" s="348"/>
      <c r="EXZ222" s="348"/>
      <c r="EYA222" s="348"/>
      <c r="EYB222" s="348"/>
      <c r="EYC222" s="348"/>
      <c r="EYD222" s="348"/>
      <c r="EYE222" s="348"/>
      <c r="EYF222" s="348"/>
      <c r="EYG222" s="348"/>
      <c r="EYH222" s="348"/>
      <c r="EYI222" s="348"/>
      <c r="EYJ222" s="348"/>
      <c r="EYK222" s="348"/>
      <c r="EYL222" s="348"/>
      <c r="EYM222" s="348"/>
      <c r="EYN222" s="348"/>
      <c r="EYO222" s="348"/>
      <c r="EYP222" s="348"/>
      <c r="EYQ222" s="348"/>
      <c r="EYR222" s="348"/>
      <c r="EYS222" s="348"/>
      <c r="EYT222" s="348"/>
      <c r="EYU222" s="348"/>
      <c r="EYV222" s="348"/>
      <c r="EYW222" s="348"/>
      <c r="EYX222" s="348"/>
      <c r="EYY222" s="348"/>
      <c r="EYZ222" s="348"/>
      <c r="EZA222" s="348"/>
      <c r="EZB222" s="348"/>
      <c r="EZC222" s="348"/>
      <c r="EZD222" s="348"/>
      <c r="EZE222" s="348"/>
      <c r="EZF222" s="348"/>
      <c r="EZG222" s="348"/>
      <c r="EZH222" s="348"/>
      <c r="EZI222" s="348"/>
      <c r="EZJ222" s="348"/>
      <c r="EZK222" s="348"/>
      <c r="EZL222" s="348"/>
      <c r="EZM222" s="348"/>
      <c r="EZN222" s="348"/>
      <c r="EZO222" s="348"/>
      <c r="EZP222" s="348"/>
      <c r="EZQ222" s="348"/>
      <c r="EZR222" s="348"/>
      <c r="EZS222" s="348"/>
      <c r="EZT222" s="348"/>
      <c r="EZU222" s="348"/>
      <c r="EZV222" s="348"/>
      <c r="EZW222" s="348"/>
      <c r="EZX222" s="348"/>
      <c r="EZY222" s="348"/>
      <c r="EZZ222" s="348"/>
      <c r="FAA222" s="348"/>
      <c r="FAB222" s="348"/>
      <c r="FAC222" s="348"/>
      <c r="FAD222" s="348"/>
      <c r="FAE222" s="348"/>
      <c r="FAF222" s="348"/>
      <c r="FAG222" s="348"/>
      <c r="FAH222" s="348"/>
      <c r="FAI222" s="348"/>
      <c r="FAJ222" s="348"/>
      <c r="FAK222" s="348"/>
      <c r="FAL222" s="348"/>
      <c r="FAM222" s="348"/>
      <c r="FAN222" s="348"/>
      <c r="FAO222" s="348"/>
      <c r="FAP222" s="348"/>
      <c r="FAQ222" s="348"/>
      <c r="FAR222" s="348"/>
      <c r="FAS222" s="348"/>
      <c r="FAT222" s="348"/>
      <c r="FAU222" s="348"/>
      <c r="FAV222" s="348"/>
      <c r="FAW222" s="348"/>
      <c r="FAX222" s="348"/>
      <c r="FAY222" s="348"/>
      <c r="FAZ222" s="348"/>
      <c r="FBA222" s="348"/>
      <c r="FBB222" s="348"/>
      <c r="FBC222" s="348"/>
      <c r="FBD222" s="348"/>
      <c r="FBE222" s="348"/>
      <c r="FBF222" s="348"/>
      <c r="FBG222" s="348"/>
      <c r="FBH222" s="348"/>
      <c r="FBI222" s="348"/>
      <c r="FBJ222" s="348"/>
      <c r="FBK222" s="348"/>
      <c r="FBL222" s="348"/>
      <c r="FBM222" s="348"/>
      <c r="FBN222" s="348"/>
      <c r="FBO222" s="348"/>
      <c r="FBP222" s="348"/>
      <c r="FBQ222" s="348"/>
      <c r="FBR222" s="348"/>
      <c r="FBS222" s="348"/>
      <c r="FBT222" s="348"/>
      <c r="FBU222" s="348"/>
      <c r="FBV222" s="348"/>
      <c r="FBW222" s="348"/>
      <c r="FBX222" s="348"/>
      <c r="FBY222" s="348"/>
      <c r="FBZ222" s="348"/>
      <c r="FCA222" s="348"/>
      <c r="FCB222" s="348"/>
      <c r="FCC222" s="348"/>
      <c r="FCD222" s="348"/>
      <c r="FCE222" s="348"/>
      <c r="FCF222" s="348"/>
      <c r="FCG222" s="348"/>
      <c r="FCH222" s="348"/>
      <c r="FCI222" s="348"/>
      <c r="FCJ222" s="348"/>
      <c r="FCK222" s="348"/>
      <c r="FCL222" s="348"/>
      <c r="FCM222" s="348"/>
      <c r="FCN222" s="348"/>
      <c r="FCO222" s="348"/>
      <c r="FCP222" s="348"/>
      <c r="FCQ222" s="348"/>
      <c r="FCR222" s="348"/>
      <c r="FCS222" s="348"/>
      <c r="FCT222" s="348"/>
      <c r="FCU222" s="348"/>
      <c r="FCV222" s="348"/>
      <c r="FCW222" s="348"/>
      <c r="FCX222" s="348"/>
      <c r="FCY222" s="348"/>
      <c r="FCZ222" s="348"/>
      <c r="FDA222" s="348"/>
      <c r="FDB222" s="348"/>
      <c r="FDC222" s="348"/>
      <c r="FDD222" s="348"/>
      <c r="FDE222" s="348"/>
      <c r="FDF222" s="348"/>
      <c r="FDG222" s="348"/>
      <c r="FDH222" s="348"/>
      <c r="FDI222" s="348"/>
      <c r="FDJ222" s="348"/>
      <c r="FDK222" s="348"/>
      <c r="FDL222" s="348"/>
      <c r="FDM222" s="348"/>
      <c r="FDN222" s="348"/>
      <c r="FDO222" s="348"/>
      <c r="FDP222" s="348"/>
      <c r="FDQ222" s="348"/>
      <c r="FDR222" s="348"/>
      <c r="FDS222" s="348"/>
      <c r="FDT222" s="348"/>
      <c r="FDU222" s="348"/>
      <c r="FDV222" s="348"/>
      <c r="FDW222" s="348"/>
      <c r="FDX222" s="348"/>
      <c r="FDY222" s="348"/>
      <c r="FDZ222" s="348"/>
      <c r="FEA222" s="348"/>
      <c r="FEB222" s="348"/>
      <c r="FEC222" s="348"/>
      <c r="FED222" s="348"/>
      <c r="FEE222" s="348"/>
      <c r="FEF222" s="348"/>
      <c r="FEG222" s="348"/>
      <c r="FEH222" s="348"/>
      <c r="FEI222" s="348"/>
      <c r="FEJ222" s="348"/>
      <c r="FEK222" s="348"/>
      <c r="FEL222" s="348"/>
      <c r="FEM222" s="348"/>
      <c r="FEN222" s="348"/>
      <c r="FEO222" s="348"/>
      <c r="FEP222" s="348"/>
      <c r="FEQ222" s="348"/>
      <c r="FER222" s="348"/>
      <c r="FES222" s="348"/>
      <c r="FET222" s="348"/>
      <c r="FEU222" s="348"/>
      <c r="FEV222" s="348"/>
      <c r="FEW222" s="348"/>
      <c r="FEX222" s="348"/>
      <c r="FEY222" s="348"/>
      <c r="FEZ222" s="348"/>
      <c r="FFA222" s="348"/>
      <c r="FFB222" s="348"/>
      <c r="FFC222" s="348"/>
      <c r="FFD222" s="348"/>
      <c r="FFE222" s="348"/>
      <c r="FFF222" s="348"/>
      <c r="FFG222" s="348"/>
      <c r="FFH222" s="348"/>
      <c r="FFI222" s="348"/>
      <c r="FFJ222" s="348"/>
      <c r="FFK222" s="348"/>
      <c r="FFL222" s="348"/>
      <c r="FFM222" s="348"/>
      <c r="FFN222" s="348"/>
      <c r="FFO222" s="348"/>
      <c r="FFP222" s="348"/>
      <c r="FFQ222" s="348"/>
      <c r="FFR222" s="348"/>
      <c r="FFS222" s="348"/>
      <c r="FFT222" s="348"/>
      <c r="FFU222" s="348"/>
      <c r="FFV222" s="348"/>
      <c r="FFW222" s="348"/>
      <c r="FFX222" s="348"/>
      <c r="FFY222" s="348"/>
      <c r="FFZ222" s="348"/>
      <c r="FGA222" s="348"/>
      <c r="FGB222" s="348"/>
      <c r="FGC222" s="348"/>
      <c r="FGD222" s="348"/>
      <c r="FGE222" s="348"/>
      <c r="FGF222" s="348"/>
      <c r="FGG222" s="348"/>
      <c r="FGH222" s="348"/>
      <c r="FGI222" s="348"/>
      <c r="FGJ222" s="348"/>
      <c r="FGK222" s="348"/>
      <c r="FGL222" s="348"/>
      <c r="FGM222" s="348"/>
      <c r="FGN222" s="348"/>
      <c r="FGO222" s="348"/>
      <c r="FGP222" s="348"/>
      <c r="FGQ222" s="348"/>
      <c r="FGR222" s="348"/>
      <c r="FGS222" s="348"/>
      <c r="FGT222" s="348"/>
      <c r="FGU222" s="348"/>
      <c r="FGV222" s="348"/>
      <c r="FGW222" s="348"/>
      <c r="FGX222" s="348"/>
      <c r="FGY222" s="348"/>
      <c r="FGZ222" s="348"/>
      <c r="FHA222" s="348"/>
      <c r="FHB222" s="348"/>
      <c r="FHC222" s="348"/>
      <c r="FHD222" s="348"/>
      <c r="FHE222" s="348"/>
      <c r="FHF222" s="348"/>
      <c r="FHG222" s="348"/>
      <c r="FHH222" s="348"/>
      <c r="FHI222" s="348"/>
      <c r="FHJ222" s="348"/>
      <c r="FHK222" s="348"/>
      <c r="FHL222" s="348"/>
      <c r="FHM222" s="348"/>
      <c r="FHN222" s="348"/>
      <c r="FHO222" s="348"/>
      <c r="FHP222" s="348"/>
      <c r="FHQ222" s="348"/>
      <c r="FHR222" s="348"/>
      <c r="FHS222" s="348"/>
      <c r="FHT222" s="348"/>
      <c r="FHU222" s="348"/>
      <c r="FHV222" s="348"/>
      <c r="FHW222" s="348"/>
      <c r="FHX222" s="348"/>
      <c r="FHY222" s="348"/>
      <c r="FHZ222" s="348"/>
      <c r="FIA222" s="348"/>
      <c r="FIB222" s="348"/>
      <c r="FIC222" s="348"/>
      <c r="FID222" s="348"/>
      <c r="FIE222" s="348"/>
      <c r="FIF222" s="348"/>
      <c r="FIG222" s="348"/>
      <c r="FIH222" s="348"/>
      <c r="FII222" s="348"/>
      <c r="FIJ222" s="348"/>
      <c r="FIK222" s="348"/>
      <c r="FIL222" s="348"/>
      <c r="FIM222" s="348"/>
      <c r="FIN222" s="348"/>
      <c r="FIO222" s="348"/>
      <c r="FIP222" s="348"/>
      <c r="FIQ222" s="348"/>
      <c r="FIR222" s="348"/>
      <c r="FIS222" s="348"/>
      <c r="FIT222" s="348"/>
      <c r="FIU222" s="348"/>
      <c r="FIV222" s="348"/>
      <c r="FIW222" s="348"/>
      <c r="FIX222" s="348"/>
      <c r="FIY222" s="348"/>
      <c r="FIZ222" s="348"/>
      <c r="FJA222" s="348"/>
      <c r="FJB222" s="348"/>
      <c r="FJC222" s="348"/>
      <c r="FJD222" s="348"/>
      <c r="FJE222" s="348"/>
      <c r="FJF222" s="348"/>
      <c r="FJG222" s="348"/>
      <c r="FJH222" s="348"/>
      <c r="FJI222" s="348"/>
      <c r="FJJ222" s="348"/>
      <c r="FJK222" s="348"/>
      <c r="FJL222" s="348"/>
      <c r="FJM222" s="348"/>
      <c r="FJN222" s="348"/>
      <c r="FJO222" s="348"/>
      <c r="FJP222" s="348"/>
      <c r="FJQ222" s="348"/>
      <c r="FJR222" s="348"/>
      <c r="FJS222" s="348"/>
      <c r="FJT222" s="348"/>
      <c r="FJU222" s="348"/>
      <c r="FJV222" s="348"/>
      <c r="FJW222" s="348"/>
      <c r="FJX222" s="348"/>
      <c r="FJY222" s="348"/>
      <c r="FJZ222" s="348"/>
      <c r="FKA222" s="348"/>
      <c r="FKB222" s="348"/>
      <c r="FKC222" s="348"/>
      <c r="FKD222" s="348"/>
      <c r="FKE222" s="348"/>
      <c r="FKF222" s="348"/>
      <c r="FKG222" s="348"/>
      <c r="FKH222" s="348"/>
      <c r="FKI222" s="348"/>
      <c r="FKJ222" s="348"/>
      <c r="FKK222" s="348"/>
      <c r="FKL222" s="348"/>
      <c r="FKM222" s="348"/>
      <c r="FKN222" s="348"/>
      <c r="FKO222" s="348"/>
      <c r="FKP222" s="348"/>
      <c r="FKQ222" s="348"/>
      <c r="FKR222" s="348"/>
      <c r="FKS222" s="348"/>
      <c r="FKT222" s="348"/>
      <c r="FKU222" s="348"/>
      <c r="FKV222" s="348"/>
      <c r="FKW222" s="348"/>
      <c r="FKX222" s="348"/>
      <c r="FKY222" s="348"/>
      <c r="FKZ222" s="348"/>
      <c r="FLA222" s="348"/>
      <c r="FLB222" s="348"/>
      <c r="FLC222" s="348"/>
      <c r="FLD222" s="348"/>
      <c r="FLE222" s="348"/>
      <c r="FLF222" s="348"/>
      <c r="FLG222" s="348"/>
      <c r="FLH222" s="348"/>
      <c r="FLI222" s="348"/>
      <c r="FLJ222" s="348"/>
      <c r="FLK222" s="348"/>
      <c r="FLL222" s="348"/>
      <c r="FLM222" s="348"/>
      <c r="FLN222" s="348"/>
      <c r="FLO222" s="348"/>
      <c r="FLP222" s="348"/>
      <c r="FLQ222" s="348"/>
      <c r="FLR222" s="348"/>
      <c r="FLS222" s="348"/>
      <c r="FLT222" s="348"/>
      <c r="FLU222" s="348"/>
      <c r="FLV222" s="348"/>
      <c r="FLW222" s="348"/>
      <c r="FLX222" s="348"/>
      <c r="FLY222" s="348"/>
      <c r="FLZ222" s="348"/>
      <c r="FMA222" s="348"/>
      <c r="FMB222" s="348"/>
      <c r="FMC222" s="348"/>
      <c r="FMD222" s="348"/>
      <c r="FME222" s="348"/>
      <c r="FMF222" s="348"/>
      <c r="FMG222" s="348"/>
      <c r="FMH222" s="348"/>
      <c r="FMI222" s="348"/>
      <c r="FMJ222" s="348"/>
      <c r="FMK222" s="348"/>
      <c r="FML222" s="348"/>
      <c r="FMM222" s="348"/>
      <c r="FMN222" s="348"/>
      <c r="FMO222" s="348"/>
      <c r="FMP222" s="348"/>
      <c r="FMQ222" s="348"/>
      <c r="FMR222" s="348"/>
      <c r="FMS222" s="348"/>
      <c r="FMT222" s="348"/>
      <c r="FMU222" s="348"/>
      <c r="FMV222" s="348"/>
      <c r="FMW222" s="348"/>
      <c r="FMX222" s="348"/>
      <c r="FMY222" s="348"/>
      <c r="FMZ222" s="348"/>
      <c r="FNA222" s="348"/>
      <c r="FNB222" s="348"/>
      <c r="FNC222" s="348"/>
      <c r="FND222" s="348"/>
      <c r="FNE222" s="348"/>
      <c r="FNF222" s="348"/>
      <c r="FNG222" s="348"/>
      <c r="FNH222" s="348"/>
      <c r="FNI222" s="348"/>
      <c r="FNJ222" s="348"/>
      <c r="FNK222" s="348"/>
      <c r="FNL222" s="348"/>
      <c r="FNM222" s="348"/>
      <c r="FNN222" s="348"/>
      <c r="FNO222" s="348"/>
      <c r="FNP222" s="348"/>
      <c r="FNQ222" s="348"/>
      <c r="FNR222" s="348"/>
      <c r="FNS222" s="348"/>
      <c r="FNT222" s="348"/>
      <c r="FNU222" s="348"/>
      <c r="FNV222" s="348"/>
      <c r="FNW222" s="348"/>
      <c r="FNX222" s="348"/>
      <c r="FNY222" s="348"/>
      <c r="FNZ222" s="348"/>
      <c r="FOA222" s="348"/>
      <c r="FOB222" s="348"/>
      <c r="FOC222" s="348"/>
      <c r="FOD222" s="348"/>
      <c r="FOE222" s="348"/>
      <c r="FOF222" s="348"/>
      <c r="FOG222" s="348"/>
      <c r="FOH222" s="348"/>
      <c r="FOI222" s="348"/>
      <c r="FOJ222" s="348"/>
      <c r="FOK222" s="348"/>
      <c r="FOL222" s="348"/>
      <c r="FOM222" s="348"/>
      <c r="FON222" s="348"/>
      <c r="FOO222" s="348"/>
      <c r="FOP222" s="348"/>
      <c r="FOQ222" s="348"/>
      <c r="FOR222" s="348"/>
      <c r="FOS222" s="348"/>
      <c r="FOT222" s="348"/>
      <c r="FOU222" s="348"/>
      <c r="FOV222" s="348"/>
      <c r="FOW222" s="348"/>
      <c r="FOX222" s="348"/>
      <c r="FOY222" s="348"/>
      <c r="FOZ222" s="348"/>
      <c r="FPA222" s="348"/>
      <c r="FPB222" s="348"/>
      <c r="FPC222" s="348"/>
      <c r="FPD222" s="348"/>
      <c r="FPE222" s="348"/>
      <c r="FPF222" s="348"/>
      <c r="FPG222" s="348"/>
      <c r="FPH222" s="348"/>
      <c r="FPI222" s="348"/>
      <c r="FPJ222" s="348"/>
      <c r="FPK222" s="348"/>
      <c r="FPL222" s="348"/>
      <c r="FPM222" s="348"/>
      <c r="FPN222" s="348"/>
      <c r="FPO222" s="348"/>
      <c r="FPP222" s="348"/>
      <c r="FPQ222" s="348"/>
      <c r="FPR222" s="348"/>
      <c r="FPS222" s="348"/>
      <c r="FPT222" s="348"/>
      <c r="FPU222" s="348"/>
      <c r="FPV222" s="348"/>
      <c r="FPW222" s="348"/>
      <c r="FPX222" s="348"/>
      <c r="FPY222" s="348"/>
      <c r="FPZ222" s="348"/>
      <c r="FQA222" s="348"/>
      <c r="FQB222" s="348"/>
      <c r="FQC222" s="348"/>
      <c r="FQD222" s="348"/>
      <c r="FQE222" s="348"/>
      <c r="FQF222" s="348"/>
      <c r="FQG222" s="348"/>
      <c r="FQH222" s="348"/>
      <c r="FQI222" s="348"/>
      <c r="FQJ222" s="348"/>
      <c r="FQK222" s="348"/>
      <c r="FQL222" s="348"/>
      <c r="FQM222" s="348"/>
      <c r="FQN222" s="348"/>
      <c r="FQO222" s="348"/>
      <c r="FQP222" s="348"/>
      <c r="FQQ222" s="348"/>
      <c r="FQR222" s="348"/>
      <c r="FQS222" s="348"/>
      <c r="FQT222" s="348"/>
      <c r="FQU222" s="348"/>
      <c r="FQV222" s="348"/>
      <c r="FQW222" s="348"/>
      <c r="FQX222" s="348"/>
      <c r="FQY222" s="348"/>
      <c r="FQZ222" s="348"/>
      <c r="FRA222" s="348"/>
      <c r="FRB222" s="348"/>
      <c r="FRC222" s="348"/>
      <c r="FRD222" s="348"/>
      <c r="FRE222" s="348"/>
      <c r="FRF222" s="348"/>
      <c r="FRG222" s="348"/>
      <c r="FRH222" s="348"/>
      <c r="FRI222" s="348"/>
      <c r="FRJ222" s="348"/>
      <c r="FRK222" s="348"/>
      <c r="FRL222" s="348"/>
      <c r="FRM222" s="348"/>
      <c r="FRN222" s="348"/>
      <c r="FRO222" s="348"/>
      <c r="FRP222" s="348"/>
      <c r="FRQ222" s="348"/>
      <c r="FRR222" s="348"/>
      <c r="FRS222" s="348"/>
      <c r="FRT222" s="348"/>
      <c r="FRU222" s="348"/>
      <c r="FRV222" s="348"/>
      <c r="FRW222" s="348"/>
      <c r="FRX222" s="348"/>
      <c r="FRY222" s="348"/>
      <c r="FRZ222" s="348"/>
      <c r="FSA222" s="348"/>
      <c r="FSB222" s="348"/>
      <c r="FSC222" s="348"/>
      <c r="FSD222" s="348"/>
      <c r="FSE222" s="348"/>
      <c r="FSF222" s="348"/>
      <c r="FSG222" s="348"/>
      <c r="FSH222" s="348"/>
      <c r="FSI222" s="348"/>
      <c r="FSJ222" s="348"/>
      <c r="FSK222" s="348"/>
      <c r="FSL222" s="348"/>
      <c r="FSM222" s="348"/>
      <c r="FSN222" s="348"/>
      <c r="FSO222" s="348"/>
      <c r="FSP222" s="348"/>
      <c r="FSQ222" s="348"/>
      <c r="FSR222" s="348"/>
      <c r="FSS222" s="348"/>
      <c r="FST222" s="348"/>
      <c r="FSU222" s="348"/>
      <c r="FSV222" s="348"/>
      <c r="FSW222" s="348"/>
      <c r="FSX222" s="348"/>
      <c r="FSY222" s="348"/>
      <c r="FSZ222" s="348"/>
      <c r="FTA222" s="348"/>
      <c r="FTB222" s="348"/>
      <c r="FTC222" s="348"/>
      <c r="FTD222" s="348"/>
      <c r="FTE222" s="348"/>
      <c r="FTF222" s="348"/>
      <c r="FTG222" s="348"/>
      <c r="FTH222" s="348"/>
      <c r="FTI222" s="348"/>
      <c r="FTJ222" s="348"/>
      <c r="FTK222" s="348"/>
      <c r="FTL222" s="348"/>
      <c r="FTM222" s="348"/>
      <c r="FTN222" s="348"/>
      <c r="FTO222" s="348"/>
      <c r="FTP222" s="348"/>
      <c r="FTQ222" s="348"/>
      <c r="FTR222" s="348"/>
      <c r="FTS222" s="348"/>
      <c r="FTT222" s="348"/>
      <c r="FTU222" s="348"/>
      <c r="FTV222" s="348"/>
      <c r="FTW222" s="348"/>
      <c r="FTX222" s="348"/>
      <c r="FTY222" s="348"/>
      <c r="FTZ222" s="348"/>
      <c r="FUA222" s="348"/>
      <c r="FUB222" s="348"/>
      <c r="FUC222" s="348"/>
      <c r="FUD222" s="348"/>
      <c r="FUE222" s="348"/>
      <c r="FUF222" s="348"/>
      <c r="FUG222" s="348"/>
      <c r="FUH222" s="348"/>
      <c r="FUI222" s="348"/>
      <c r="FUJ222" s="348"/>
      <c r="FUK222" s="348"/>
      <c r="FUL222" s="348"/>
      <c r="FUM222" s="348"/>
      <c r="FUN222" s="348"/>
      <c r="FUO222" s="348"/>
      <c r="FUP222" s="348"/>
      <c r="FUQ222" s="348"/>
      <c r="FUR222" s="348"/>
      <c r="FUS222" s="348"/>
      <c r="FUT222" s="348"/>
      <c r="FUU222" s="348"/>
      <c r="FUV222" s="348"/>
      <c r="FUW222" s="348"/>
      <c r="FUX222" s="348"/>
      <c r="FUY222" s="348"/>
      <c r="FUZ222" s="348"/>
      <c r="FVA222" s="348"/>
      <c r="FVB222" s="348"/>
      <c r="FVC222" s="348"/>
      <c r="FVD222" s="348"/>
      <c r="FVE222" s="348"/>
      <c r="FVF222" s="348"/>
      <c r="FVG222" s="348"/>
      <c r="FVH222" s="348"/>
      <c r="FVI222" s="348"/>
      <c r="FVJ222" s="348"/>
      <c r="FVK222" s="348"/>
      <c r="FVL222" s="348"/>
      <c r="FVM222" s="348"/>
      <c r="FVN222" s="348"/>
      <c r="FVO222" s="348"/>
      <c r="FVP222" s="348"/>
      <c r="FVQ222" s="348"/>
      <c r="FVR222" s="348"/>
      <c r="FVS222" s="348"/>
      <c r="FVT222" s="348"/>
      <c r="FVU222" s="348"/>
      <c r="FVV222" s="348"/>
      <c r="FVW222" s="348"/>
      <c r="FVX222" s="348"/>
      <c r="FVY222" s="348"/>
      <c r="FVZ222" s="348"/>
      <c r="FWA222" s="348"/>
      <c r="FWB222" s="348"/>
      <c r="FWC222" s="348"/>
      <c r="FWD222" s="348"/>
      <c r="FWE222" s="348"/>
      <c r="FWF222" s="348"/>
      <c r="FWG222" s="348"/>
      <c r="FWH222" s="348"/>
      <c r="FWI222" s="348"/>
      <c r="FWJ222" s="348"/>
      <c r="FWK222" s="348"/>
      <c r="FWL222" s="348"/>
      <c r="FWM222" s="348"/>
      <c r="FWN222" s="348"/>
      <c r="FWO222" s="348"/>
      <c r="FWP222" s="348"/>
      <c r="FWQ222" s="348"/>
      <c r="FWR222" s="348"/>
      <c r="FWS222" s="348"/>
      <c r="FWT222" s="348"/>
      <c r="FWU222" s="348"/>
      <c r="FWV222" s="348"/>
      <c r="FWW222" s="348"/>
      <c r="FWX222" s="348"/>
      <c r="FWY222" s="348"/>
      <c r="FWZ222" s="348"/>
      <c r="FXA222" s="348"/>
      <c r="FXB222" s="348"/>
      <c r="FXC222" s="348"/>
      <c r="FXD222" s="348"/>
      <c r="FXE222" s="348"/>
      <c r="FXF222" s="348"/>
      <c r="FXG222" s="348"/>
      <c r="FXH222" s="348"/>
      <c r="FXI222" s="348"/>
      <c r="FXJ222" s="348"/>
      <c r="FXK222" s="348"/>
      <c r="FXL222" s="348"/>
      <c r="FXM222" s="348"/>
      <c r="FXN222" s="348"/>
      <c r="FXO222" s="348"/>
      <c r="FXP222" s="348"/>
      <c r="FXQ222" s="348"/>
      <c r="FXR222" s="348"/>
      <c r="FXS222" s="348"/>
      <c r="FXT222" s="348"/>
      <c r="FXU222" s="348"/>
      <c r="FXV222" s="348"/>
      <c r="FXW222" s="348"/>
      <c r="FXX222" s="348"/>
      <c r="FXY222" s="348"/>
      <c r="FXZ222" s="348"/>
      <c r="FYA222" s="348"/>
      <c r="FYB222" s="348"/>
      <c r="FYC222" s="348"/>
      <c r="FYD222" s="348"/>
      <c r="FYE222" s="348"/>
      <c r="FYF222" s="348"/>
      <c r="FYG222" s="348"/>
      <c r="FYH222" s="348"/>
      <c r="FYI222" s="348"/>
      <c r="FYJ222" s="348"/>
      <c r="FYK222" s="348"/>
      <c r="FYL222" s="348"/>
      <c r="FYM222" s="348"/>
      <c r="FYN222" s="348"/>
      <c r="FYO222" s="348"/>
      <c r="FYP222" s="348"/>
      <c r="FYQ222" s="348"/>
      <c r="FYR222" s="348"/>
      <c r="FYS222" s="348"/>
      <c r="FYT222" s="348"/>
      <c r="FYU222" s="348"/>
      <c r="FYV222" s="348"/>
      <c r="FYW222" s="348"/>
      <c r="FYX222" s="348"/>
      <c r="FYY222" s="348"/>
      <c r="FYZ222" s="348"/>
      <c r="FZA222" s="348"/>
      <c r="FZB222" s="348"/>
      <c r="FZC222" s="348"/>
      <c r="FZD222" s="348"/>
      <c r="FZE222" s="348"/>
      <c r="FZF222" s="348"/>
      <c r="FZG222" s="348"/>
      <c r="FZH222" s="348"/>
      <c r="FZI222" s="348"/>
      <c r="FZJ222" s="348"/>
      <c r="FZK222" s="348"/>
      <c r="FZL222" s="348"/>
      <c r="FZM222" s="348"/>
      <c r="FZN222" s="348"/>
      <c r="FZO222" s="348"/>
      <c r="FZP222" s="348"/>
      <c r="FZQ222" s="348"/>
      <c r="FZR222" s="348"/>
      <c r="FZS222" s="348"/>
      <c r="FZT222" s="348"/>
      <c r="FZU222" s="348"/>
      <c r="FZV222" s="348"/>
      <c r="FZW222" s="348"/>
      <c r="FZX222" s="348"/>
      <c r="FZY222" s="348"/>
      <c r="FZZ222" s="348"/>
      <c r="GAA222" s="348"/>
      <c r="GAB222" s="348"/>
      <c r="GAC222" s="348"/>
      <c r="GAD222" s="348"/>
      <c r="GAE222" s="348"/>
      <c r="GAF222" s="348"/>
      <c r="GAG222" s="348"/>
      <c r="GAH222" s="348"/>
      <c r="GAI222" s="348"/>
      <c r="GAJ222" s="348"/>
      <c r="GAK222" s="348"/>
      <c r="GAL222" s="348"/>
      <c r="GAM222" s="348"/>
      <c r="GAN222" s="348"/>
      <c r="GAO222" s="348"/>
      <c r="GAP222" s="348"/>
      <c r="GAQ222" s="348"/>
      <c r="GAR222" s="348"/>
      <c r="GAS222" s="348"/>
      <c r="GAT222" s="348"/>
      <c r="GAU222" s="348"/>
      <c r="GAV222" s="348"/>
      <c r="GAW222" s="348"/>
      <c r="GAX222" s="348"/>
      <c r="GAY222" s="348"/>
      <c r="GAZ222" s="348"/>
      <c r="GBA222" s="348"/>
      <c r="GBB222" s="348"/>
      <c r="GBC222" s="348"/>
      <c r="GBD222" s="348"/>
      <c r="GBE222" s="348"/>
      <c r="GBF222" s="348"/>
      <c r="GBG222" s="348"/>
      <c r="GBH222" s="348"/>
      <c r="GBI222" s="348"/>
      <c r="GBJ222" s="348"/>
      <c r="GBK222" s="348"/>
      <c r="GBL222" s="348"/>
      <c r="GBM222" s="348"/>
      <c r="GBN222" s="348"/>
      <c r="GBO222" s="348"/>
      <c r="GBP222" s="348"/>
      <c r="GBQ222" s="348"/>
      <c r="GBR222" s="348"/>
      <c r="GBS222" s="348"/>
      <c r="GBT222" s="348"/>
      <c r="GBU222" s="348"/>
      <c r="GBV222" s="348"/>
      <c r="GBW222" s="348"/>
      <c r="GBX222" s="348"/>
      <c r="GBY222" s="348"/>
      <c r="GBZ222" s="348"/>
      <c r="GCA222" s="348"/>
      <c r="GCB222" s="348"/>
      <c r="GCC222" s="348"/>
      <c r="GCD222" s="348"/>
      <c r="GCE222" s="348"/>
      <c r="GCF222" s="348"/>
      <c r="GCG222" s="348"/>
      <c r="GCH222" s="348"/>
      <c r="GCI222" s="348"/>
      <c r="GCJ222" s="348"/>
      <c r="GCK222" s="348"/>
      <c r="GCL222" s="348"/>
      <c r="GCM222" s="348"/>
      <c r="GCN222" s="348"/>
      <c r="GCO222" s="348"/>
      <c r="GCP222" s="348"/>
      <c r="GCQ222" s="348"/>
      <c r="GCR222" s="348"/>
      <c r="GCS222" s="348"/>
      <c r="GCT222" s="348"/>
      <c r="GCU222" s="348"/>
      <c r="GCV222" s="348"/>
      <c r="GCW222" s="348"/>
      <c r="GCX222" s="348"/>
      <c r="GCY222" s="348"/>
      <c r="GCZ222" s="348"/>
      <c r="GDA222" s="348"/>
      <c r="GDB222" s="348"/>
      <c r="GDC222" s="348"/>
      <c r="GDD222" s="348"/>
      <c r="GDE222" s="348"/>
      <c r="GDF222" s="348"/>
      <c r="GDG222" s="348"/>
      <c r="GDH222" s="348"/>
      <c r="GDI222" s="348"/>
      <c r="GDJ222" s="348"/>
      <c r="GDK222" s="348"/>
      <c r="GDL222" s="348"/>
      <c r="GDM222" s="348"/>
      <c r="GDN222" s="348"/>
      <c r="GDO222" s="348"/>
      <c r="GDP222" s="348"/>
      <c r="GDQ222" s="348"/>
      <c r="GDR222" s="348"/>
      <c r="GDS222" s="348"/>
      <c r="GDT222" s="348"/>
      <c r="GDU222" s="348"/>
      <c r="GDV222" s="348"/>
      <c r="GDW222" s="348"/>
      <c r="GDX222" s="348"/>
      <c r="GDY222" s="348"/>
      <c r="GDZ222" s="348"/>
      <c r="GEA222" s="348"/>
      <c r="GEB222" s="348"/>
      <c r="GEC222" s="348"/>
      <c r="GED222" s="348"/>
      <c r="GEE222" s="348"/>
      <c r="GEF222" s="348"/>
      <c r="GEG222" s="348"/>
      <c r="GEH222" s="348"/>
      <c r="GEI222" s="348"/>
      <c r="GEJ222" s="348"/>
      <c r="GEK222" s="348"/>
      <c r="GEL222" s="348"/>
      <c r="GEM222" s="348"/>
      <c r="GEN222" s="348"/>
      <c r="GEO222" s="348"/>
      <c r="GEP222" s="348"/>
      <c r="GEQ222" s="348"/>
      <c r="GER222" s="348"/>
      <c r="GES222" s="348"/>
      <c r="GET222" s="348"/>
      <c r="GEU222" s="348"/>
      <c r="GEV222" s="348"/>
      <c r="GEW222" s="348"/>
      <c r="GEX222" s="348"/>
      <c r="GEY222" s="348"/>
      <c r="GEZ222" s="348"/>
      <c r="GFA222" s="348"/>
      <c r="GFB222" s="348"/>
      <c r="GFC222" s="348"/>
      <c r="GFD222" s="348"/>
      <c r="GFE222" s="348"/>
      <c r="GFF222" s="348"/>
      <c r="GFG222" s="348"/>
      <c r="GFH222" s="348"/>
      <c r="GFI222" s="348"/>
      <c r="GFJ222" s="348"/>
      <c r="GFK222" s="348"/>
      <c r="GFL222" s="348"/>
      <c r="GFM222" s="348"/>
      <c r="GFN222" s="348"/>
      <c r="GFO222" s="348"/>
      <c r="GFP222" s="348"/>
      <c r="GFQ222" s="348"/>
      <c r="GFR222" s="348"/>
      <c r="GFS222" s="348"/>
      <c r="GFT222" s="348"/>
      <c r="GFU222" s="348"/>
      <c r="GFV222" s="348"/>
      <c r="GFW222" s="348"/>
      <c r="GFX222" s="348"/>
      <c r="GFY222" s="348"/>
      <c r="GFZ222" s="348"/>
      <c r="GGA222" s="348"/>
      <c r="GGB222" s="348"/>
      <c r="GGC222" s="348"/>
      <c r="GGD222" s="348"/>
      <c r="GGE222" s="348"/>
      <c r="GGF222" s="348"/>
      <c r="GGG222" s="348"/>
      <c r="GGH222" s="348"/>
      <c r="GGI222" s="348"/>
      <c r="GGJ222" s="348"/>
      <c r="GGK222" s="348"/>
      <c r="GGL222" s="348"/>
      <c r="GGM222" s="348"/>
      <c r="GGN222" s="348"/>
      <c r="GGO222" s="348"/>
      <c r="GGP222" s="348"/>
      <c r="GGQ222" s="348"/>
      <c r="GGR222" s="348"/>
      <c r="GGS222" s="348"/>
      <c r="GGT222" s="348"/>
      <c r="GGU222" s="348"/>
      <c r="GGV222" s="348"/>
      <c r="GGW222" s="348"/>
      <c r="GGX222" s="348"/>
      <c r="GGY222" s="348"/>
      <c r="GGZ222" s="348"/>
      <c r="GHA222" s="348"/>
      <c r="GHB222" s="348"/>
      <c r="GHC222" s="348"/>
      <c r="GHD222" s="348"/>
      <c r="GHE222" s="348"/>
      <c r="GHF222" s="348"/>
      <c r="GHG222" s="348"/>
      <c r="GHH222" s="348"/>
      <c r="GHI222" s="348"/>
      <c r="GHJ222" s="348"/>
      <c r="GHK222" s="348"/>
      <c r="GHL222" s="348"/>
      <c r="GHM222" s="348"/>
      <c r="GHN222" s="348"/>
      <c r="GHO222" s="348"/>
      <c r="GHP222" s="348"/>
      <c r="GHQ222" s="348"/>
      <c r="GHR222" s="348"/>
      <c r="GHS222" s="348"/>
      <c r="GHT222" s="348"/>
      <c r="GHU222" s="348"/>
      <c r="GHV222" s="348"/>
      <c r="GHW222" s="348"/>
      <c r="GHX222" s="348"/>
      <c r="GHY222" s="348"/>
      <c r="GHZ222" s="348"/>
      <c r="GIA222" s="348"/>
      <c r="GIB222" s="348"/>
      <c r="GIC222" s="348"/>
      <c r="GID222" s="348"/>
      <c r="GIE222" s="348"/>
      <c r="GIF222" s="348"/>
      <c r="GIG222" s="348"/>
      <c r="GIH222" s="348"/>
      <c r="GII222" s="348"/>
      <c r="GIJ222" s="348"/>
      <c r="GIK222" s="348"/>
      <c r="GIL222" s="348"/>
      <c r="GIM222" s="348"/>
      <c r="GIN222" s="348"/>
      <c r="GIO222" s="348"/>
      <c r="GIP222" s="348"/>
      <c r="GIQ222" s="348"/>
      <c r="GIR222" s="348"/>
      <c r="GIS222" s="348"/>
      <c r="GIT222" s="348"/>
      <c r="GIU222" s="348"/>
      <c r="GIV222" s="348"/>
      <c r="GIW222" s="348"/>
      <c r="GIX222" s="348"/>
      <c r="GIY222" s="348"/>
      <c r="GIZ222" s="348"/>
      <c r="GJA222" s="348"/>
      <c r="GJB222" s="348"/>
      <c r="GJC222" s="348"/>
      <c r="GJD222" s="348"/>
      <c r="GJE222" s="348"/>
      <c r="GJF222" s="348"/>
      <c r="GJG222" s="348"/>
      <c r="GJH222" s="348"/>
      <c r="GJI222" s="348"/>
      <c r="GJJ222" s="348"/>
      <c r="GJK222" s="348"/>
      <c r="GJL222" s="348"/>
      <c r="GJM222" s="348"/>
      <c r="GJN222" s="348"/>
      <c r="GJO222" s="348"/>
      <c r="GJP222" s="348"/>
      <c r="GJQ222" s="348"/>
      <c r="GJR222" s="348"/>
      <c r="GJS222" s="348"/>
      <c r="GJT222" s="348"/>
      <c r="GJU222" s="348"/>
      <c r="GJV222" s="348"/>
      <c r="GJW222" s="348"/>
      <c r="GJX222" s="348"/>
      <c r="GJY222" s="348"/>
      <c r="GJZ222" s="348"/>
      <c r="GKA222" s="348"/>
      <c r="GKB222" s="348"/>
      <c r="GKC222" s="348"/>
      <c r="GKD222" s="348"/>
      <c r="GKE222" s="348"/>
      <c r="GKF222" s="348"/>
      <c r="GKG222" s="348"/>
      <c r="GKH222" s="348"/>
      <c r="GKI222" s="348"/>
      <c r="GKJ222" s="348"/>
      <c r="GKK222" s="348"/>
      <c r="GKL222" s="348"/>
      <c r="GKM222" s="348"/>
      <c r="GKN222" s="348"/>
      <c r="GKO222" s="348"/>
      <c r="GKP222" s="348"/>
      <c r="GKQ222" s="348"/>
      <c r="GKR222" s="348"/>
      <c r="GKS222" s="348"/>
      <c r="GKT222" s="348"/>
      <c r="GKU222" s="348"/>
      <c r="GKV222" s="348"/>
      <c r="GKW222" s="348"/>
      <c r="GKX222" s="348"/>
      <c r="GKY222" s="348"/>
      <c r="GKZ222" s="348"/>
      <c r="GLA222" s="348"/>
      <c r="GLB222" s="348"/>
      <c r="GLC222" s="348"/>
      <c r="GLD222" s="348"/>
      <c r="GLE222" s="348"/>
      <c r="GLF222" s="348"/>
      <c r="GLG222" s="348"/>
      <c r="GLH222" s="348"/>
      <c r="GLI222" s="348"/>
      <c r="GLJ222" s="348"/>
      <c r="GLK222" s="348"/>
      <c r="GLL222" s="348"/>
      <c r="GLM222" s="348"/>
      <c r="GLN222" s="348"/>
      <c r="GLO222" s="348"/>
      <c r="GLP222" s="348"/>
      <c r="GLQ222" s="348"/>
      <c r="GLR222" s="348"/>
      <c r="GLS222" s="348"/>
      <c r="GLT222" s="348"/>
      <c r="GLU222" s="348"/>
      <c r="GLV222" s="348"/>
      <c r="GLW222" s="348"/>
      <c r="GLX222" s="348"/>
      <c r="GLY222" s="348"/>
      <c r="GLZ222" s="348"/>
      <c r="GMA222" s="348"/>
      <c r="GMB222" s="348"/>
      <c r="GMC222" s="348"/>
      <c r="GMD222" s="348"/>
      <c r="GME222" s="348"/>
      <c r="GMF222" s="348"/>
      <c r="GMG222" s="348"/>
      <c r="GMH222" s="348"/>
      <c r="GMI222" s="348"/>
      <c r="GMJ222" s="348"/>
      <c r="GMK222" s="348"/>
      <c r="GML222" s="348"/>
      <c r="GMM222" s="348"/>
      <c r="GMN222" s="348"/>
      <c r="GMO222" s="348"/>
      <c r="GMP222" s="348"/>
      <c r="GMQ222" s="348"/>
      <c r="GMR222" s="348"/>
      <c r="GMS222" s="348"/>
      <c r="GMT222" s="348"/>
      <c r="GMU222" s="348"/>
      <c r="GMV222" s="348"/>
      <c r="GMW222" s="348"/>
      <c r="GMX222" s="348"/>
      <c r="GMY222" s="348"/>
      <c r="GMZ222" s="348"/>
      <c r="GNA222" s="348"/>
      <c r="GNB222" s="348"/>
      <c r="GNC222" s="348"/>
      <c r="GND222" s="348"/>
      <c r="GNE222" s="348"/>
      <c r="GNF222" s="348"/>
      <c r="GNG222" s="348"/>
      <c r="GNH222" s="348"/>
      <c r="GNI222" s="348"/>
      <c r="GNJ222" s="348"/>
      <c r="GNK222" s="348"/>
      <c r="GNL222" s="348"/>
      <c r="GNM222" s="348"/>
      <c r="GNN222" s="348"/>
      <c r="GNO222" s="348"/>
      <c r="GNP222" s="348"/>
      <c r="GNQ222" s="348"/>
      <c r="GNR222" s="348"/>
      <c r="GNS222" s="348"/>
      <c r="GNT222" s="348"/>
      <c r="GNU222" s="348"/>
      <c r="GNV222" s="348"/>
      <c r="GNW222" s="348"/>
      <c r="GNX222" s="348"/>
      <c r="GNY222" s="348"/>
      <c r="GNZ222" s="348"/>
      <c r="GOA222" s="348"/>
      <c r="GOB222" s="348"/>
      <c r="GOC222" s="348"/>
      <c r="GOD222" s="348"/>
      <c r="GOE222" s="348"/>
      <c r="GOF222" s="348"/>
      <c r="GOG222" s="348"/>
      <c r="GOH222" s="348"/>
      <c r="GOI222" s="348"/>
      <c r="GOJ222" s="348"/>
      <c r="GOK222" s="348"/>
      <c r="GOL222" s="348"/>
      <c r="GOM222" s="348"/>
      <c r="GON222" s="348"/>
      <c r="GOO222" s="348"/>
      <c r="GOP222" s="348"/>
      <c r="GOQ222" s="348"/>
      <c r="GOR222" s="348"/>
      <c r="GOS222" s="348"/>
      <c r="GOT222" s="348"/>
      <c r="GOU222" s="348"/>
      <c r="GOV222" s="348"/>
      <c r="GOW222" s="348"/>
      <c r="GOX222" s="348"/>
      <c r="GOY222" s="348"/>
      <c r="GOZ222" s="348"/>
      <c r="GPA222" s="348"/>
      <c r="GPB222" s="348"/>
      <c r="GPC222" s="348"/>
      <c r="GPD222" s="348"/>
      <c r="GPE222" s="348"/>
      <c r="GPF222" s="348"/>
      <c r="GPG222" s="348"/>
      <c r="GPH222" s="348"/>
      <c r="GPI222" s="348"/>
      <c r="GPJ222" s="348"/>
      <c r="GPK222" s="348"/>
      <c r="GPL222" s="348"/>
      <c r="GPM222" s="348"/>
      <c r="GPN222" s="348"/>
      <c r="GPO222" s="348"/>
      <c r="GPP222" s="348"/>
      <c r="GPQ222" s="348"/>
      <c r="GPR222" s="348"/>
      <c r="GPS222" s="348"/>
      <c r="GPT222" s="348"/>
      <c r="GPU222" s="348"/>
      <c r="GPV222" s="348"/>
      <c r="GPW222" s="348"/>
      <c r="GPX222" s="348"/>
      <c r="GPY222" s="348"/>
      <c r="GPZ222" s="348"/>
      <c r="GQA222" s="348"/>
      <c r="GQB222" s="348"/>
      <c r="GQC222" s="348"/>
      <c r="GQD222" s="348"/>
      <c r="GQE222" s="348"/>
      <c r="GQF222" s="348"/>
      <c r="GQG222" s="348"/>
      <c r="GQH222" s="348"/>
      <c r="GQI222" s="348"/>
      <c r="GQJ222" s="348"/>
      <c r="GQK222" s="348"/>
      <c r="GQL222" s="348"/>
      <c r="GQM222" s="348"/>
      <c r="GQN222" s="348"/>
      <c r="GQO222" s="348"/>
      <c r="GQP222" s="348"/>
      <c r="GQQ222" s="348"/>
      <c r="GQR222" s="348"/>
      <c r="GQS222" s="348"/>
      <c r="GQT222" s="348"/>
      <c r="GQU222" s="348"/>
      <c r="GQV222" s="348"/>
      <c r="GQW222" s="348"/>
      <c r="GQX222" s="348"/>
      <c r="GQY222" s="348"/>
      <c r="GQZ222" s="348"/>
      <c r="GRA222" s="348"/>
      <c r="GRB222" s="348"/>
      <c r="GRC222" s="348"/>
      <c r="GRD222" s="348"/>
      <c r="GRE222" s="348"/>
      <c r="GRF222" s="348"/>
      <c r="GRG222" s="348"/>
      <c r="GRH222" s="348"/>
      <c r="GRI222" s="348"/>
      <c r="GRJ222" s="348"/>
      <c r="GRK222" s="348"/>
      <c r="GRL222" s="348"/>
      <c r="GRM222" s="348"/>
      <c r="GRN222" s="348"/>
      <c r="GRO222" s="348"/>
      <c r="GRP222" s="348"/>
      <c r="GRQ222" s="348"/>
      <c r="GRR222" s="348"/>
      <c r="GRS222" s="348"/>
      <c r="GRT222" s="348"/>
      <c r="GRU222" s="348"/>
      <c r="GRV222" s="348"/>
      <c r="GRW222" s="348"/>
      <c r="GRX222" s="348"/>
      <c r="GRY222" s="348"/>
      <c r="GRZ222" s="348"/>
      <c r="GSA222" s="348"/>
      <c r="GSB222" s="348"/>
      <c r="GSC222" s="348"/>
      <c r="GSD222" s="348"/>
      <c r="GSE222" s="348"/>
      <c r="GSF222" s="348"/>
      <c r="GSG222" s="348"/>
      <c r="GSH222" s="348"/>
      <c r="GSI222" s="348"/>
      <c r="GSJ222" s="348"/>
      <c r="GSK222" s="348"/>
      <c r="GSL222" s="348"/>
      <c r="GSM222" s="348"/>
      <c r="GSN222" s="348"/>
      <c r="GSO222" s="348"/>
      <c r="GSP222" s="348"/>
      <c r="GSQ222" s="348"/>
      <c r="GSR222" s="348"/>
      <c r="GSS222" s="348"/>
      <c r="GST222" s="348"/>
      <c r="GSU222" s="348"/>
      <c r="GSV222" s="348"/>
      <c r="GSW222" s="348"/>
      <c r="GSX222" s="348"/>
      <c r="GSY222" s="348"/>
      <c r="GSZ222" s="348"/>
      <c r="GTA222" s="348"/>
      <c r="GTB222" s="348"/>
      <c r="GTC222" s="348"/>
      <c r="GTD222" s="348"/>
      <c r="GTE222" s="348"/>
      <c r="GTF222" s="348"/>
      <c r="GTG222" s="348"/>
      <c r="GTH222" s="348"/>
      <c r="GTI222" s="348"/>
      <c r="GTJ222" s="348"/>
      <c r="GTK222" s="348"/>
      <c r="GTL222" s="348"/>
      <c r="GTM222" s="348"/>
      <c r="GTN222" s="348"/>
      <c r="GTO222" s="348"/>
      <c r="GTP222" s="348"/>
      <c r="GTQ222" s="348"/>
      <c r="GTR222" s="348"/>
      <c r="GTS222" s="348"/>
      <c r="GTT222" s="348"/>
      <c r="GTU222" s="348"/>
      <c r="GTV222" s="348"/>
      <c r="GTW222" s="348"/>
      <c r="GTX222" s="348"/>
      <c r="GTY222" s="348"/>
      <c r="GTZ222" s="348"/>
      <c r="GUA222" s="348"/>
      <c r="GUB222" s="348"/>
      <c r="GUC222" s="348"/>
      <c r="GUD222" s="348"/>
      <c r="GUE222" s="348"/>
      <c r="GUF222" s="348"/>
      <c r="GUG222" s="348"/>
      <c r="GUH222" s="348"/>
      <c r="GUI222" s="348"/>
      <c r="GUJ222" s="348"/>
      <c r="GUK222" s="348"/>
      <c r="GUL222" s="348"/>
      <c r="GUM222" s="348"/>
      <c r="GUN222" s="348"/>
      <c r="GUO222" s="348"/>
      <c r="GUP222" s="348"/>
      <c r="GUQ222" s="348"/>
      <c r="GUR222" s="348"/>
      <c r="GUS222" s="348"/>
      <c r="GUT222" s="348"/>
      <c r="GUU222" s="348"/>
      <c r="GUV222" s="348"/>
      <c r="GUW222" s="348"/>
      <c r="GUX222" s="348"/>
      <c r="GUY222" s="348"/>
      <c r="GUZ222" s="348"/>
      <c r="GVA222" s="348"/>
      <c r="GVB222" s="348"/>
      <c r="GVC222" s="348"/>
      <c r="GVD222" s="348"/>
      <c r="GVE222" s="348"/>
      <c r="GVF222" s="348"/>
      <c r="GVG222" s="348"/>
      <c r="GVH222" s="348"/>
      <c r="GVI222" s="348"/>
      <c r="GVJ222" s="348"/>
      <c r="GVK222" s="348"/>
      <c r="GVL222" s="348"/>
      <c r="GVM222" s="348"/>
      <c r="GVN222" s="348"/>
      <c r="GVO222" s="348"/>
      <c r="GVP222" s="348"/>
      <c r="GVQ222" s="348"/>
      <c r="GVR222" s="348"/>
      <c r="GVS222" s="348"/>
      <c r="GVT222" s="348"/>
      <c r="GVU222" s="348"/>
      <c r="GVV222" s="348"/>
      <c r="GVW222" s="348"/>
      <c r="GVX222" s="348"/>
      <c r="GVY222" s="348"/>
      <c r="GVZ222" s="348"/>
      <c r="GWA222" s="348"/>
      <c r="GWB222" s="348"/>
      <c r="GWC222" s="348"/>
      <c r="GWD222" s="348"/>
      <c r="GWE222" s="348"/>
      <c r="GWF222" s="348"/>
      <c r="GWG222" s="348"/>
      <c r="GWH222" s="348"/>
      <c r="GWI222" s="348"/>
      <c r="GWJ222" s="348"/>
      <c r="GWK222" s="348"/>
      <c r="GWL222" s="348"/>
      <c r="GWM222" s="348"/>
      <c r="GWN222" s="348"/>
      <c r="GWO222" s="348"/>
      <c r="GWP222" s="348"/>
      <c r="GWQ222" s="348"/>
      <c r="GWR222" s="348"/>
      <c r="GWS222" s="348"/>
      <c r="GWT222" s="348"/>
      <c r="GWU222" s="348"/>
      <c r="GWV222" s="348"/>
      <c r="GWW222" s="348"/>
      <c r="GWX222" s="348"/>
      <c r="GWY222" s="348"/>
      <c r="GWZ222" s="348"/>
      <c r="GXA222" s="348"/>
      <c r="GXB222" s="348"/>
      <c r="GXC222" s="348"/>
      <c r="GXD222" s="348"/>
      <c r="GXE222" s="348"/>
      <c r="GXF222" s="348"/>
      <c r="GXG222" s="348"/>
      <c r="GXH222" s="348"/>
      <c r="GXI222" s="348"/>
      <c r="GXJ222" s="348"/>
      <c r="GXK222" s="348"/>
      <c r="GXL222" s="348"/>
      <c r="GXM222" s="348"/>
      <c r="GXN222" s="348"/>
      <c r="GXO222" s="348"/>
      <c r="GXP222" s="348"/>
      <c r="GXQ222" s="348"/>
      <c r="GXR222" s="348"/>
      <c r="GXS222" s="348"/>
      <c r="GXT222" s="348"/>
      <c r="GXU222" s="348"/>
      <c r="GXV222" s="348"/>
      <c r="GXW222" s="348"/>
      <c r="GXX222" s="348"/>
      <c r="GXY222" s="348"/>
      <c r="GXZ222" s="348"/>
      <c r="GYA222" s="348"/>
      <c r="GYB222" s="348"/>
      <c r="GYC222" s="348"/>
      <c r="GYD222" s="348"/>
      <c r="GYE222" s="348"/>
      <c r="GYF222" s="348"/>
      <c r="GYG222" s="348"/>
      <c r="GYH222" s="348"/>
      <c r="GYI222" s="348"/>
      <c r="GYJ222" s="348"/>
      <c r="GYK222" s="348"/>
      <c r="GYL222" s="348"/>
      <c r="GYM222" s="348"/>
      <c r="GYN222" s="348"/>
      <c r="GYO222" s="348"/>
      <c r="GYP222" s="348"/>
      <c r="GYQ222" s="348"/>
      <c r="GYR222" s="348"/>
      <c r="GYS222" s="348"/>
      <c r="GYT222" s="348"/>
      <c r="GYU222" s="348"/>
      <c r="GYV222" s="348"/>
      <c r="GYW222" s="348"/>
      <c r="GYX222" s="348"/>
      <c r="GYY222" s="348"/>
      <c r="GYZ222" s="348"/>
      <c r="GZA222" s="348"/>
      <c r="GZB222" s="348"/>
      <c r="GZC222" s="348"/>
      <c r="GZD222" s="348"/>
      <c r="GZE222" s="348"/>
      <c r="GZF222" s="348"/>
      <c r="GZG222" s="348"/>
      <c r="GZH222" s="348"/>
      <c r="GZI222" s="348"/>
      <c r="GZJ222" s="348"/>
      <c r="GZK222" s="348"/>
      <c r="GZL222" s="348"/>
      <c r="GZM222" s="348"/>
      <c r="GZN222" s="348"/>
      <c r="GZO222" s="348"/>
      <c r="GZP222" s="348"/>
      <c r="GZQ222" s="348"/>
      <c r="GZR222" s="348"/>
      <c r="GZS222" s="348"/>
      <c r="GZT222" s="348"/>
      <c r="GZU222" s="348"/>
      <c r="GZV222" s="348"/>
      <c r="GZW222" s="348"/>
      <c r="GZX222" s="348"/>
      <c r="GZY222" s="348"/>
      <c r="GZZ222" s="348"/>
      <c r="HAA222" s="348"/>
      <c r="HAB222" s="348"/>
      <c r="HAC222" s="348"/>
      <c r="HAD222" s="348"/>
      <c r="HAE222" s="348"/>
      <c r="HAF222" s="348"/>
      <c r="HAG222" s="348"/>
      <c r="HAH222" s="348"/>
      <c r="HAI222" s="348"/>
      <c r="HAJ222" s="348"/>
      <c r="HAK222" s="348"/>
      <c r="HAL222" s="348"/>
      <c r="HAM222" s="348"/>
      <c r="HAN222" s="348"/>
      <c r="HAO222" s="348"/>
      <c r="HAP222" s="348"/>
      <c r="HAQ222" s="348"/>
      <c r="HAR222" s="348"/>
      <c r="HAS222" s="348"/>
      <c r="HAT222" s="348"/>
      <c r="HAU222" s="348"/>
      <c r="HAV222" s="348"/>
      <c r="HAW222" s="348"/>
      <c r="HAX222" s="348"/>
      <c r="HAY222" s="348"/>
      <c r="HAZ222" s="348"/>
      <c r="HBA222" s="348"/>
      <c r="HBB222" s="348"/>
      <c r="HBC222" s="348"/>
      <c r="HBD222" s="348"/>
      <c r="HBE222" s="348"/>
      <c r="HBF222" s="348"/>
      <c r="HBG222" s="348"/>
      <c r="HBH222" s="348"/>
      <c r="HBI222" s="348"/>
      <c r="HBJ222" s="348"/>
      <c r="HBK222" s="348"/>
      <c r="HBL222" s="348"/>
      <c r="HBM222" s="348"/>
      <c r="HBN222" s="348"/>
      <c r="HBO222" s="348"/>
      <c r="HBP222" s="348"/>
      <c r="HBQ222" s="348"/>
      <c r="HBR222" s="348"/>
      <c r="HBS222" s="348"/>
      <c r="HBT222" s="348"/>
      <c r="HBU222" s="348"/>
      <c r="HBV222" s="348"/>
      <c r="HBW222" s="348"/>
      <c r="HBX222" s="348"/>
      <c r="HBY222" s="348"/>
      <c r="HBZ222" s="348"/>
      <c r="HCA222" s="348"/>
      <c r="HCB222" s="348"/>
      <c r="HCC222" s="348"/>
      <c r="HCD222" s="348"/>
      <c r="HCE222" s="348"/>
      <c r="HCF222" s="348"/>
      <c r="HCG222" s="348"/>
      <c r="HCH222" s="348"/>
      <c r="HCI222" s="348"/>
      <c r="HCJ222" s="348"/>
      <c r="HCK222" s="348"/>
      <c r="HCL222" s="348"/>
      <c r="HCM222" s="348"/>
      <c r="HCN222" s="348"/>
      <c r="HCO222" s="348"/>
      <c r="HCP222" s="348"/>
      <c r="HCQ222" s="348"/>
      <c r="HCR222" s="348"/>
      <c r="HCS222" s="348"/>
      <c r="HCT222" s="348"/>
      <c r="HCU222" s="348"/>
      <c r="HCV222" s="348"/>
      <c r="HCW222" s="348"/>
      <c r="HCX222" s="348"/>
      <c r="HCY222" s="348"/>
      <c r="HCZ222" s="348"/>
      <c r="HDA222" s="348"/>
      <c r="HDB222" s="348"/>
      <c r="HDC222" s="348"/>
      <c r="HDD222" s="348"/>
      <c r="HDE222" s="348"/>
      <c r="HDF222" s="348"/>
      <c r="HDG222" s="348"/>
      <c r="HDH222" s="348"/>
      <c r="HDI222" s="348"/>
      <c r="HDJ222" s="348"/>
      <c r="HDK222" s="348"/>
      <c r="HDL222" s="348"/>
      <c r="HDM222" s="348"/>
      <c r="HDN222" s="348"/>
      <c r="HDO222" s="348"/>
      <c r="HDP222" s="348"/>
      <c r="HDQ222" s="348"/>
      <c r="HDR222" s="348"/>
      <c r="HDS222" s="348"/>
      <c r="HDT222" s="348"/>
      <c r="HDU222" s="348"/>
      <c r="HDV222" s="348"/>
      <c r="HDW222" s="348"/>
      <c r="HDX222" s="348"/>
      <c r="HDY222" s="348"/>
      <c r="HDZ222" s="348"/>
      <c r="HEA222" s="348"/>
      <c r="HEB222" s="348"/>
      <c r="HEC222" s="348"/>
      <c r="HED222" s="348"/>
      <c r="HEE222" s="348"/>
      <c r="HEF222" s="348"/>
      <c r="HEG222" s="348"/>
      <c r="HEH222" s="348"/>
      <c r="HEI222" s="348"/>
      <c r="HEJ222" s="348"/>
      <c r="HEK222" s="348"/>
      <c r="HEL222" s="348"/>
      <c r="HEM222" s="348"/>
      <c r="HEN222" s="348"/>
      <c r="HEO222" s="348"/>
      <c r="HEP222" s="348"/>
      <c r="HEQ222" s="348"/>
      <c r="HER222" s="348"/>
      <c r="HES222" s="348"/>
      <c r="HET222" s="348"/>
      <c r="HEU222" s="348"/>
      <c r="HEV222" s="348"/>
      <c r="HEW222" s="348"/>
      <c r="HEX222" s="348"/>
      <c r="HEY222" s="348"/>
      <c r="HEZ222" s="348"/>
      <c r="HFA222" s="348"/>
      <c r="HFB222" s="348"/>
      <c r="HFC222" s="348"/>
      <c r="HFD222" s="348"/>
      <c r="HFE222" s="348"/>
      <c r="HFF222" s="348"/>
      <c r="HFG222" s="348"/>
      <c r="HFH222" s="348"/>
      <c r="HFI222" s="348"/>
      <c r="HFJ222" s="348"/>
      <c r="HFK222" s="348"/>
      <c r="HFL222" s="348"/>
      <c r="HFM222" s="348"/>
      <c r="HFN222" s="348"/>
      <c r="HFO222" s="348"/>
      <c r="HFP222" s="348"/>
      <c r="HFQ222" s="348"/>
      <c r="HFR222" s="348"/>
      <c r="HFS222" s="348"/>
      <c r="HFT222" s="348"/>
      <c r="HFU222" s="348"/>
      <c r="HFV222" s="348"/>
      <c r="HFW222" s="348"/>
      <c r="HFX222" s="348"/>
      <c r="HFY222" s="348"/>
      <c r="HFZ222" s="348"/>
      <c r="HGA222" s="348"/>
      <c r="HGB222" s="348"/>
      <c r="HGC222" s="348"/>
      <c r="HGD222" s="348"/>
      <c r="HGE222" s="348"/>
      <c r="HGF222" s="348"/>
      <c r="HGG222" s="348"/>
      <c r="HGH222" s="348"/>
      <c r="HGI222" s="348"/>
      <c r="HGJ222" s="348"/>
      <c r="HGK222" s="348"/>
      <c r="HGL222" s="348"/>
      <c r="HGM222" s="348"/>
      <c r="HGN222" s="348"/>
      <c r="HGO222" s="348"/>
      <c r="HGP222" s="348"/>
      <c r="HGQ222" s="348"/>
      <c r="HGR222" s="348"/>
      <c r="HGS222" s="348"/>
      <c r="HGT222" s="348"/>
      <c r="HGU222" s="348"/>
      <c r="HGV222" s="348"/>
      <c r="HGW222" s="348"/>
      <c r="HGX222" s="348"/>
      <c r="HGY222" s="348"/>
      <c r="HGZ222" s="348"/>
      <c r="HHA222" s="348"/>
      <c r="HHB222" s="348"/>
      <c r="HHC222" s="348"/>
      <c r="HHD222" s="348"/>
      <c r="HHE222" s="348"/>
      <c r="HHF222" s="348"/>
      <c r="HHG222" s="348"/>
      <c r="HHH222" s="348"/>
      <c r="HHI222" s="348"/>
      <c r="HHJ222" s="348"/>
      <c r="HHK222" s="348"/>
      <c r="HHL222" s="348"/>
      <c r="HHM222" s="348"/>
      <c r="HHN222" s="348"/>
      <c r="HHO222" s="348"/>
      <c r="HHP222" s="348"/>
      <c r="HHQ222" s="348"/>
      <c r="HHR222" s="348"/>
      <c r="HHS222" s="348"/>
      <c r="HHT222" s="348"/>
      <c r="HHU222" s="348"/>
      <c r="HHV222" s="348"/>
      <c r="HHW222" s="348"/>
      <c r="HHX222" s="348"/>
      <c r="HHY222" s="348"/>
      <c r="HHZ222" s="348"/>
      <c r="HIA222" s="348"/>
      <c r="HIB222" s="348"/>
      <c r="HIC222" s="348"/>
      <c r="HID222" s="348"/>
      <c r="HIE222" s="348"/>
      <c r="HIF222" s="348"/>
      <c r="HIG222" s="348"/>
      <c r="HIH222" s="348"/>
      <c r="HII222" s="348"/>
      <c r="HIJ222" s="348"/>
      <c r="HIK222" s="348"/>
      <c r="HIL222" s="348"/>
      <c r="HIM222" s="348"/>
      <c r="HIN222" s="348"/>
      <c r="HIO222" s="348"/>
      <c r="HIP222" s="348"/>
      <c r="HIQ222" s="348"/>
      <c r="HIR222" s="348"/>
      <c r="HIS222" s="348"/>
      <c r="HIT222" s="348"/>
      <c r="HIU222" s="348"/>
      <c r="HIV222" s="348"/>
      <c r="HIW222" s="348"/>
      <c r="HIX222" s="348"/>
      <c r="HIY222" s="348"/>
      <c r="HIZ222" s="348"/>
      <c r="HJA222" s="348"/>
      <c r="HJB222" s="348"/>
      <c r="HJC222" s="348"/>
      <c r="HJD222" s="348"/>
      <c r="HJE222" s="348"/>
      <c r="HJF222" s="348"/>
      <c r="HJG222" s="348"/>
      <c r="HJH222" s="348"/>
      <c r="HJI222" s="348"/>
      <c r="HJJ222" s="348"/>
      <c r="HJK222" s="348"/>
      <c r="HJL222" s="348"/>
      <c r="HJM222" s="348"/>
      <c r="HJN222" s="348"/>
      <c r="HJO222" s="348"/>
      <c r="HJP222" s="348"/>
      <c r="HJQ222" s="348"/>
      <c r="HJR222" s="348"/>
      <c r="HJS222" s="348"/>
      <c r="HJT222" s="348"/>
      <c r="HJU222" s="348"/>
      <c r="HJV222" s="348"/>
      <c r="HJW222" s="348"/>
      <c r="HJX222" s="348"/>
      <c r="HJY222" s="348"/>
      <c r="HJZ222" s="348"/>
      <c r="HKA222" s="348"/>
      <c r="HKB222" s="348"/>
      <c r="HKC222" s="348"/>
      <c r="HKD222" s="348"/>
      <c r="HKE222" s="348"/>
      <c r="HKF222" s="348"/>
      <c r="HKG222" s="348"/>
      <c r="HKH222" s="348"/>
      <c r="HKI222" s="348"/>
      <c r="HKJ222" s="348"/>
      <c r="HKK222" s="348"/>
      <c r="HKL222" s="348"/>
      <c r="HKM222" s="348"/>
      <c r="HKN222" s="348"/>
      <c r="HKO222" s="348"/>
      <c r="HKP222" s="348"/>
      <c r="HKQ222" s="348"/>
      <c r="HKR222" s="348"/>
      <c r="HKS222" s="348"/>
      <c r="HKT222" s="348"/>
      <c r="HKU222" s="348"/>
      <c r="HKV222" s="348"/>
      <c r="HKW222" s="348"/>
      <c r="HKX222" s="348"/>
      <c r="HKY222" s="348"/>
      <c r="HKZ222" s="348"/>
      <c r="HLA222" s="348"/>
      <c r="HLB222" s="348"/>
      <c r="HLC222" s="348"/>
      <c r="HLD222" s="348"/>
      <c r="HLE222" s="348"/>
      <c r="HLF222" s="348"/>
      <c r="HLG222" s="348"/>
      <c r="HLH222" s="348"/>
      <c r="HLI222" s="348"/>
      <c r="HLJ222" s="348"/>
      <c r="HLK222" s="348"/>
      <c r="HLL222" s="348"/>
      <c r="HLM222" s="348"/>
      <c r="HLN222" s="348"/>
      <c r="HLO222" s="348"/>
      <c r="HLP222" s="348"/>
      <c r="HLQ222" s="348"/>
      <c r="HLR222" s="348"/>
      <c r="HLS222" s="348"/>
      <c r="HLT222" s="348"/>
      <c r="HLU222" s="348"/>
      <c r="HLV222" s="348"/>
      <c r="HLW222" s="348"/>
      <c r="HLX222" s="348"/>
      <c r="HLY222" s="348"/>
      <c r="HLZ222" s="348"/>
      <c r="HMA222" s="348"/>
      <c r="HMB222" s="348"/>
      <c r="HMC222" s="348"/>
      <c r="HMD222" s="348"/>
      <c r="HME222" s="348"/>
      <c r="HMF222" s="348"/>
      <c r="HMG222" s="348"/>
      <c r="HMH222" s="348"/>
      <c r="HMI222" s="348"/>
      <c r="HMJ222" s="348"/>
      <c r="HMK222" s="348"/>
      <c r="HML222" s="348"/>
      <c r="HMM222" s="348"/>
      <c r="HMN222" s="348"/>
      <c r="HMO222" s="348"/>
      <c r="HMP222" s="348"/>
      <c r="HMQ222" s="348"/>
      <c r="HMR222" s="348"/>
      <c r="HMS222" s="348"/>
      <c r="HMT222" s="348"/>
      <c r="HMU222" s="348"/>
      <c r="HMV222" s="348"/>
      <c r="HMW222" s="348"/>
      <c r="HMX222" s="348"/>
      <c r="HMY222" s="348"/>
      <c r="HMZ222" s="348"/>
      <c r="HNA222" s="348"/>
      <c r="HNB222" s="348"/>
      <c r="HNC222" s="348"/>
      <c r="HND222" s="348"/>
      <c r="HNE222" s="348"/>
      <c r="HNF222" s="348"/>
      <c r="HNG222" s="348"/>
      <c r="HNH222" s="348"/>
      <c r="HNI222" s="348"/>
      <c r="HNJ222" s="348"/>
      <c r="HNK222" s="348"/>
      <c r="HNL222" s="348"/>
      <c r="HNM222" s="348"/>
      <c r="HNN222" s="348"/>
      <c r="HNO222" s="348"/>
      <c r="HNP222" s="348"/>
      <c r="HNQ222" s="348"/>
      <c r="HNR222" s="348"/>
      <c r="HNS222" s="348"/>
      <c r="HNT222" s="348"/>
      <c r="HNU222" s="348"/>
      <c r="HNV222" s="348"/>
      <c r="HNW222" s="348"/>
      <c r="HNX222" s="348"/>
      <c r="HNY222" s="348"/>
      <c r="HNZ222" s="348"/>
      <c r="HOA222" s="348"/>
      <c r="HOB222" s="348"/>
      <c r="HOC222" s="348"/>
      <c r="HOD222" s="348"/>
      <c r="HOE222" s="348"/>
      <c r="HOF222" s="348"/>
      <c r="HOG222" s="348"/>
      <c r="HOH222" s="348"/>
      <c r="HOI222" s="348"/>
      <c r="HOJ222" s="348"/>
      <c r="HOK222" s="348"/>
      <c r="HOL222" s="348"/>
      <c r="HOM222" s="348"/>
      <c r="HON222" s="348"/>
      <c r="HOO222" s="348"/>
      <c r="HOP222" s="348"/>
      <c r="HOQ222" s="348"/>
      <c r="HOR222" s="348"/>
      <c r="HOS222" s="348"/>
      <c r="HOT222" s="348"/>
      <c r="HOU222" s="348"/>
      <c r="HOV222" s="348"/>
      <c r="HOW222" s="348"/>
      <c r="HOX222" s="348"/>
      <c r="HOY222" s="348"/>
      <c r="HOZ222" s="348"/>
      <c r="HPA222" s="348"/>
      <c r="HPB222" s="348"/>
      <c r="HPC222" s="348"/>
      <c r="HPD222" s="348"/>
      <c r="HPE222" s="348"/>
      <c r="HPF222" s="348"/>
      <c r="HPG222" s="348"/>
      <c r="HPH222" s="348"/>
      <c r="HPI222" s="348"/>
      <c r="HPJ222" s="348"/>
      <c r="HPK222" s="348"/>
      <c r="HPL222" s="348"/>
      <c r="HPM222" s="348"/>
      <c r="HPN222" s="348"/>
      <c r="HPO222" s="348"/>
      <c r="HPP222" s="348"/>
      <c r="HPQ222" s="348"/>
      <c r="HPR222" s="348"/>
      <c r="HPS222" s="348"/>
      <c r="HPT222" s="348"/>
      <c r="HPU222" s="348"/>
      <c r="HPV222" s="348"/>
      <c r="HPW222" s="348"/>
      <c r="HPX222" s="348"/>
      <c r="HPY222" s="348"/>
      <c r="HPZ222" s="348"/>
      <c r="HQA222" s="348"/>
      <c r="HQB222" s="348"/>
      <c r="HQC222" s="348"/>
      <c r="HQD222" s="348"/>
      <c r="HQE222" s="348"/>
      <c r="HQF222" s="348"/>
      <c r="HQG222" s="348"/>
      <c r="HQH222" s="348"/>
      <c r="HQI222" s="348"/>
      <c r="HQJ222" s="348"/>
      <c r="HQK222" s="348"/>
      <c r="HQL222" s="348"/>
      <c r="HQM222" s="348"/>
      <c r="HQN222" s="348"/>
      <c r="HQO222" s="348"/>
      <c r="HQP222" s="348"/>
      <c r="HQQ222" s="348"/>
      <c r="HQR222" s="348"/>
      <c r="HQS222" s="348"/>
      <c r="HQT222" s="348"/>
      <c r="HQU222" s="348"/>
      <c r="HQV222" s="348"/>
      <c r="HQW222" s="348"/>
      <c r="HQX222" s="348"/>
      <c r="HQY222" s="348"/>
      <c r="HQZ222" s="348"/>
      <c r="HRA222" s="348"/>
      <c r="HRB222" s="348"/>
      <c r="HRC222" s="348"/>
      <c r="HRD222" s="348"/>
      <c r="HRE222" s="348"/>
      <c r="HRF222" s="348"/>
      <c r="HRG222" s="348"/>
      <c r="HRH222" s="348"/>
      <c r="HRI222" s="348"/>
      <c r="HRJ222" s="348"/>
      <c r="HRK222" s="348"/>
      <c r="HRL222" s="348"/>
      <c r="HRM222" s="348"/>
      <c r="HRN222" s="348"/>
      <c r="HRO222" s="348"/>
      <c r="HRP222" s="348"/>
      <c r="HRQ222" s="348"/>
      <c r="HRR222" s="348"/>
      <c r="HRS222" s="348"/>
      <c r="HRT222" s="348"/>
      <c r="HRU222" s="348"/>
      <c r="HRV222" s="348"/>
      <c r="HRW222" s="348"/>
      <c r="HRX222" s="348"/>
      <c r="HRY222" s="348"/>
      <c r="HRZ222" s="348"/>
      <c r="HSA222" s="348"/>
      <c r="HSB222" s="348"/>
      <c r="HSC222" s="348"/>
      <c r="HSD222" s="348"/>
      <c r="HSE222" s="348"/>
      <c r="HSF222" s="348"/>
      <c r="HSG222" s="348"/>
      <c r="HSH222" s="348"/>
      <c r="HSI222" s="348"/>
      <c r="HSJ222" s="348"/>
      <c r="HSK222" s="348"/>
      <c r="HSL222" s="348"/>
      <c r="HSM222" s="348"/>
      <c r="HSN222" s="348"/>
      <c r="HSO222" s="348"/>
      <c r="HSP222" s="348"/>
      <c r="HSQ222" s="348"/>
      <c r="HSR222" s="348"/>
      <c r="HSS222" s="348"/>
      <c r="HST222" s="348"/>
      <c r="HSU222" s="348"/>
      <c r="HSV222" s="348"/>
      <c r="HSW222" s="348"/>
      <c r="HSX222" s="348"/>
      <c r="HSY222" s="348"/>
      <c r="HSZ222" s="348"/>
      <c r="HTA222" s="348"/>
      <c r="HTB222" s="348"/>
      <c r="HTC222" s="348"/>
      <c r="HTD222" s="348"/>
      <c r="HTE222" s="348"/>
      <c r="HTF222" s="348"/>
      <c r="HTG222" s="348"/>
      <c r="HTH222" s="348"/>
      <c r="HTI222" s="348"/>
      <c r="HTJ222" s="348"/>
      <c r="HTK222" s="348"/>
      <c r="HTL222" s="348"/>
      <c r="HTM222" s="348"/>
      <c r="HTN222" s="348"/>
      <c r="HTO222" s="348"/>
      <c r="HTP222" s="348"/>
      <c r="HTQ222" s="348"/>
      <c r="HTR222" s="348"/>
      <c r="HTS222" s="348"/>
      <c r="HTT222" s="348"/>
      <c r="HTU222" s="348"/>
      <c r="HTV222" s="348"/>
      <c r="HTW222" s="348"/>
      <c r="HTX222" s="348"/>
      <c r="HTY222" s="348"/>
      <c r="HTZ222" s="348"/>
      <c r="HUA222" s="348"/>
      <c r="HUB222" s="348"/>
      <c r="HUC222" s="348"/>
      <c r="HUD222" s="348"/>
      <c r="HUE222" s="348"/>
      <c r="HUF222" s="348"/>
      <c r="HUG222" s="348"/>
      <c r="HUH222" s="348"/>
      <c r="HUI222" s="348"/>
      <c r="HUJ222" s="348"/>
      <c r="HUK222" s="348"/>
      <c r="HUL222" s="348"/>
      <c r="HUM222" s="348"/>
      <c r="HUN222" s="348"/>
      <c r="HUO222" s="348"/>
      <c r="HUP222" s="348"/>
      <c r="HUQ222" s="348"/>
      <c r="HUR222" s="348"/>
      <c r="HUS222" s="348"/>
      <c r="HUT222" s="348"/>
      <c r="HUU222" s="348"/>
      <c r="HUV222" s="348"/>
      <c r="HUW222" s="348"/>
      <c r="HUX222" s="348"/>
      <c r="HUY222" s="348"/>
      <c r="HUZ222" s="348"/>
      <c r="HVA222" s="348"/>
      <c r="HVB222" s="348"/>
      <c r="HVC222" s="348"/>
      <c r="HVD222" s="348"/>
      <c r="HVE222" s="348"/>
      <c r="HVF222" s="348"/>
      <c r="HVG222" s="348"/>
      <c r="HVH222" s="348"/>
      <c r="HVI222" s="348"/>
      <c r="HVJ222" s="348"/>
      <c r="HVK222" s="348"/>
      <c r="HVL222" s="348"/>
      <c r="HVM222" s="348"/>
      <c r="HVN222" s="348"/>
      <c r="HVO222" s="348"/>
      <c r="HVP222" s="348"/>
      <c r="HVQ222" s="348"/>
      <c r="HVR222" s="348"/>
      <c r="HVS222" s="348"/>
      <c r="HVT222" s="348"/>
      <c r="HVU222" s="348"/>
      <c r="HVV222" s="348"/>
      <c r="HVW222" s="348"/>
      <c r="HVX222" s="348"/>
      <c r="HVY222" s="348"/>
      <c r="HVZ222" s="348"/>
      <c r="HWA222" s="348"/>
      <c r="HWB222" s="348"/>
      <c r="HWC222" s="348"/>
      <c r="HWD222" s="348"/>
      <c r="HWE222" s="348"/>
      <c r="HWF222" s="348"/>
      <c r="HWG222" s="348"/>
      <c r="HWH222" s="348"/>
      <c r="HWI222" s="348"/>
      <c r="HWJ222" s="348"/>
      <c r="HWK222" s="348"/>
      <c r="HWL222" s="348"/>
      <c r="HWM222" s="348"/>
      <c r="HWN222" s="348"/>
      <c r="HWO222" s="348"/>
      <c r="HWP222" s="348"/>
      <c r="HWQ222" s="348"/>
      <c r="HWR222" s="348"/>
      <c r="HWS222" s="348"/>
      <c r="HWT222" s="348"/>
      <c r="HWU222" s="348"/>
      <c r="HWV222" s="348"/>
      <c r="HWW222" s="348"/>
      <c r="HWX222" s="348"/>
      <c r="HWY222" s="348"/>
      <c r="HWZ222" s="348"/>
      <c r="HXA222" s="348"/>
      <c r="HXB222" s="348"/>
      <c r="HXC222" s="348"/>
      <c r="HXD222" s="348"/>
      <c r="HXE222" s="348"/>
      <c r="HXF222" s="348"/>
      <c r="HXG222" s="348"/>
      <c r="HXH222" s="348"/>
      <c r="HXI222" s="348"/>
      <c r="HXJ222" s="348"/>
      <c r="HXK222" s="348"/>
      <c r="HXL222" s="348"/>
      <c r="HXM222" s="348"/>
      <c r="HXN222" s="348"/>
      <c r="HXO222" s="348"/>
      <c r="HXP222" s="348"/>
      <c r="HXQ222" s="348"/>
      <c r="HXR222" s="348"/>
      <c r="HXS222" s="348"/>
      <c r="HXT222" s="348"/>
      <c r="HXU222" s="348"/>
      <c r="HXV222" s="348"/>
      <c r="HXW222" s="348"/>
      <c r="HXX222" s="348"/>
      <c r="HXY222" s="348"/>
      <c r="HXZ222" s="348"/>
      <c r="HYA222" s="348"/>
      <c r="HYB222" s="348"/>
      <c r="HYC222" s="348"/>
      <c r="HYD222" s="348"/>
      <c r="HYE222" s="348"/>
      <c r="HYF222" s="348"/>
      <c r="HYG222" s="348"/>
      <c r="HYH222" s="348"/>
      <c r="HYI222" s="348"/>
      <c r="HYJ222" s="348"/>
      <c r="HYK222" s="348"/>
      <c r="HYL222" s="348"/>
      <c r="HYM222" s="348"/>
      <c r="HYN222" s="348"/>
      <c r="HYO222" s="348"/>
      <c r="HYP222" s="348"/>
      <c r="HYQ222" s="348"/>
      <c r="HYR222" s="348"/>
      <c r="HYS222" s="348"/>
      <c r="HYT222" s="348"/>
      <c r="HYU222" s="348"/>
      <c r="HYV222" s="348"/>
      <c r="HYW222" s="348"/>
      <c r="HYX222" s="348"/>
      <c r="HYY222" s="348"/>
      <c r="HYZ222" s="348"/>
      <c r="HZA222" s="348"/>
      <c r="HZB222" s="348"/>
      <c r="HZC222" s="348"/>
      <c r="HZD222" s="348"/>
      <c r="HZE222" s="348"/>
      <c r="HZF222" s="348"/>
      <c r="HZG222" s="348"/>
      <c r="HZH222" s="348"/>
      <c r="HZI222" s="348"/>
      <c r="HZJ222" s="348"/>
      <c r="HZK222" s="348"/>
      <c r="HZL222" s="348"/>
      <c r="HZM222" s="348"/>
      <c r="HZN222" s="348"/>
      <c r="HZO222" s="348"/>
      <c r="HZP222" s="348"/>
      <c r="HZQ222" s="348"/>
      <c r="HZR222" s="348"/>
      <c r="HZS222" s="348"/>
      <c r="HZT222" s="348"/>
      <c r="HZU222" s="348"/>
      <c r="HZV222" s="348"/>
      <c r="HZW222" s="348"/>
      <c r="HZX222" s="348"/>
      <c r="HZY222" s="348"/>
      <c r="HZZ222" s="348"/>
      <c r="IAA222" s="348"/>
      <c r="IAB222" s="348"/>
      <c r="IAC222" s="348"/>
      <c r="IAD222" s="348"/>
      <c r="IAE222" s="348"/>
      <c r="IAF222" s="348"/>
      <c r="IAG222" s="348"/>
      <c r="IAH222" s="348"/>
      <c r="IAI222" s="348"/>
      <c r="IAJ222" s="348"/>
      <c r="IAK222" s="348"/>
      <c r="IAL222" s="348"/>
      <c r="IAM222" s="348"/>
      <c r="IAN222" s="348"/>
      <c r="IAO222" s="348"/>
      <c r="IAP222" s="348"/>
      <c r="IAQ222" s="348"/>
      <c r="IAR222" s="348"/>
      <c r="IAS222" s="348"/>
      <c r="IAT222" s="348"/>
      <c r="IAU222" s="348"/>
      <c r="IAV222" s="348"/>
      <c r="IAW222" s="348"/>
      <c r="IAX222" s="348"/>
      <c r="IAY222" s="348"/>
      <c r="IAZ222" s="348"/>
      <c r="IBA222" s="348"/>
      <c r="IBB222" s="348"/>
      <c r="IBC222" s="348"/>
      <c r="IBD222" s="348"/>
      <c r="IBE222" s="348"/>
      <c r="IBF222" s="348"/>
      <c r="IBG222" s="348"/>
      <c r="IBH222" s="348"/>
      <c r="IBI222" s="348"/>
      <c r="IBJ222" s="348"/>
      <c r="IBK222" s="348"/>
      <c r="IBL222" s="348"/>
      <c r="IBM222" s="348"/>
      <c r="IBN222" s="348"/>
      <c r="IBO222" s="348"/>
      <c r="IBP222" s="348"/>
      <c r="IBQ222" s="348"/>
      <c r="IBR222" s="348"/>
      <c r="IBS222" s="348"/>
      <c r="IBT222" s="348"/>
      <c r="IBU222" s="348"/>
      <c r="IBV222" s="348"/>
      <c r="IBW222" s="348"/>
      <c r="IBX222" s="348"/>
      <c r="IBY222" s="348"/>
      <c r="IBZ222" s="348"/>
      <c r="ICA222" s="348"/>
      <c r="ICB222" s="348"/>
      <c r="ICC222" s="348"/>
      <c r="ICD222" s="348"/>
      <c r="ICE222" s="348"/>
      <c r="ICF222" s="348"/>
      <c r="ICG222" s="348"/>
      <c r="ICH222" s="348"/>
      <c r="ICI222" s="348"/>
      <c r="ICJ222" s="348"/>
      <c r="ICK222" s="348"/>
      <c r="ICL222" s="348"/>
      <c r="ICM222" s="348"/>
      <c r="ICN222" s="348"/>
      <c r="ICO222" s="348"/>
      <c r="ICP222" s="348"/>
      <c r="ICQ222" s="348"/>
      <c r="ICR222" s="348"/>
      <c r="ICS222" s="348"/>
      <c r="ICT222" s="348"/>
      <c r="ICU222" s="348"/>
      <c r="ICV222" s="348"/>
      <c r="ICW222" s="348"/>
      <c r="ICX222" s="348"/>
      <c r="ICY222" s="348"/>
      <c r="ICZ222" s="348"/>
      <c r="IDA222" s="348"/>
      <c r="IDB222" s="348"/>
      <c r="IDC222" s="348"/>
      <c r="IDD222" s="348"/>
      <c r="IDE222" s="348"/>
      <c r="IDF222" s="348"/>
      <c r="IDG222" s="348"/>
      <c r="IDH222" s="348"/>
      <c r="IDI222" s="348"/>
      <c r="IDJ222" s="348"/>
      <c r="IDK222" s="348"/>
      <c r="IDL222" s="348"/>
      <c r="IDM222" s="348"/>
      <c r="IDN222" s="348"/>
      <c r="IDO222" s="348"/>
      <c r="IDP222" s="348"/>
      <c r="IDQ222" s="348"/>
      <c r="IDR222" s="348"/>
      <c r="IDS222" s="348"/>
      <c r="IDT222" s="348"/>
      <c r="IDU222" s="348"/>
      <c r="IDV222" s="348"/>
      <c r="IDW222" s="348"/>
      <c r="IDX222" s="348"/>
      <c r="IDY222" s="348"/>
      <c r="IDZ222" s="348"/>
      <c r="IEA222" s="348"/>
      <c r="IEB222" s="348"/>
      <c r="IEC222" s="348"/>
      <c r="IED222" s="348"/>
      <c r="IEE222" s="348"/>
      <c r="IEF222" s="348"/>
      <c r="IEG222" s="348"/>
      <c r="IEH222" s="348"/>
      <c r="IEI222" s="348"/>
      <c r="IEJ222" s="348"/>
      <c r="IEK222" s="348"/>
      <c r="IEL222" s="348"/>
      <c r="IEM222" s="348"/>
      <c r="IEN222" s="348"/>
      <c r="IEO222" s="348"/>
      <c r="IEP222" s="348"/>
      <c r="IEQ222" s="348"/>
      <c r="IER222" s="348"/>
      <c r="IES222" s="348"/>
      <c r="IET222" s="348"/>
      <c r="IEU222" s="348"/>
      <c r="IEV222" s="348"/>
      <c r="IEW222" s="348"/>
      <c r="IEX222" s="348"/>
      <c r="IEY222" s="348"/>
      <c r="IEZ222" s="348"/>
      <c r="IFA222" s="348"/>
      <c r="IFB222" s="348"/>
      <c r="IFC222" s="348"/>
      <c r="IFD222" s="348"/>
      <c r="IFE222" s="348"/>
      <c r="IFF222" s="348"/>
      <c r="IFG222" s="348"/>
      <c r="IFH222" s="348"/>
      <c r="IFI222" s="348"/>
      <c r="IFJ222" s="348"/>
      <c r="IFK222" s="348"/>
      <c r="IFL222" s="348"/>
      <c r="IFM222" s="348"/>
      <c r="IFN222" s="348"/>
      <c r="IFO222" s="348"/>
      <c r="IFP222" s="348"/>
      <c r="IFQ222" s="348"/>
      <c r="IFR222" s="348"/>
      <c r="IFS222" s="348"/>
      <c r="IFT222" s="348"/>
      <c r="IFU222" s="348"/>
      <c r="IFV222" s="348"/>
      <c r="IFW222" s="348"/>
      <c r="IFX222" s="348"/>
      <c r="IFY222" s="348"/>
      <c r="IFZ222" s="348"/>
      <c r="IGA222" s="348"/>
      <c r="IGB222" s="348"/>
      <c r="IGC222" s="348"/>
      <c r="IGD222" s="348"/>
      <c r="IGE222" s="348"/>
      <c r="IGF222" s="348"/>
      <c r="IGG222" s="348"/>
      <c r="IGH222" s="348"/>
      <c r="IGI222" s="348"/>
      <c r="IGJ222" s="348"/>
      <c r="IGK222" s="348"/>
      <c r="IGL222" s="348"/>
      <c r="IGM222" s="348"/>
      <c r="IGN222" s="348"/>
      <c r="IGO222" s="348"/>
      <c r="IGP222" s="348"/>
      <c r="IGQ222" s="348"/>
      <c r="IGR222" s="348"/>
      <c r="IGS222" s="348"/>
      <c r="IGT222" s="348"/>
      <c r="IGU222" s="348"/>
      <c r="IGV222" s="348"/>
      <c r="IGW222" s="348"/>
      <c r="IGX222" s="348"/>
      <c r="IGY222" s="348"/>
      <c r="IGZ222" s="348"/>
      <c r="IHA222" s="348"/>
      <c r="IHB222" s="348"/>
      <c r="IHC222" s="348"/>
      <c r="IHD222" s="348"/>
      <c r="IHE222" s="348"/>
      <c r="IHF222" s="348"/>
      <c r="IHG222" s="348"/>
      <c r="IHH222" s="348"/>
      <c r="IHI222" s="348"/>
      <c r="IHJ222" s="348"/>
      <c r="IHK222" s="348"/>
      <c r="IHL222" s="348"/>
      <c r="IHM222" s="348"/>
      <c r="IHN222" s="348"/>
      <c r="IHO222" s="348"/>
      <c r="IHP222" s="348"/>
      <c r="IHQ222" s="348"/>
      <c r="IHR222" s="348"/>
      <c r="IHS222" s="348"/>
      <c r="IHT222" s="348"/>
      <c r="IHU222" s="348"/>
      <c r="IHV222" s="348"/>
      <c r="IHW222" s="348"/>
      <c r="IHX222" s="348"/>
      <c r="IHY222" s="348"/>
      <c r="IHZ222" s="348"/>
      <c r="IIA222" s="348"/>
      <c r="IIB222" s="348"/>
      <c r="IIC222" s="348"/>
      <c r="IID222" s="348"/>
      <c r="IIE222" s="348"/>
      <c r="IIF222" s="348"/>
      <c r="IIG222" s="348"/>
      <c r="IIH222" s="348"/>
      <c r="III222" s="348"/>
      <c r="IIJ222" s="348"/>
      <c r="IIK222" s="348"/>
      <c r="IIL222" s="348"/>
      <c r="IIM222" s="348"/>
      <c r="IIN222" s="348"/>
      <c r="IIO222" s="348"/>
      <c r="IIP222" s="348"/>
      <c r="IIQ222" s="348"/>
      <c r="IIR222" s="348"/>
      <c r="IIS222" s="348"/>
      <c r="IIT222" s="348"/>
      <c r="IIU222" s="348"/>
      <c r="IIV222" s="348"/>
      <c r="IIW222" s="348"/>
      <c r="IIX222" s="348"/>
      <c r="IIY222" s="348"/>
      <c r="IIZ222" s="348"/>
      <c r="IJA222" s="348"/>
      <c r="IJB222" s="348"/>
      <c r="IJC222" s="348"/>
      <c r="IJD222" s="348"/>
      <c r="IJE222" s="348"/>
      <c r="IJF222" s="348"/>
      <c r="IJG222" s="348"/>
      <c r="IJH222" s="348"/>
      <c r="IJI222" s="348"/>
      <c r="IJJ222" s="348"/>
      <c r="IJK222" s="348"/>
      <c r="IJL222" s="348"/>
      <c r="IJM222" s="348"/>
      <c r="IJN222" s="348"/>
      <c r="IJO222" s="348"/>
      <c r="IJP222" s="348"/>
      <c r="IJQ222" s="348"/>
      <c r="IJR222" s="348"/>
      <c r="IJS222" s="348"/>
      <c r="IJT222" s="348"/>
      <c r="IJU222" s="348"/>
      <c r="IJV222" s="348"/>
      <c r="IJW222" s="348"/>
      <c r="IJX222" s="348"/>
      <c r="IJY222" s="348"/>
      <c r="IJZ222" s="348"/>
      <c r="IKA222" s="348"/>
      <c r="IKB222" s="348"/>
      <c r="IKC222" s="348"/>
      <c r="IKD222" s="348"/>
      <c r="IKE222" s="348"/>
      <c r="IKF222" s="348"/>
      <c r="IKG222" s="348"/>
      <c r="IKH222" s="348"/>
      <c r="IKI222" s="348"/>
      <c r="IKJ222" s="348"/>
      <c r="IKK222" s="348"/>
      <c r="IKL222" s="348"/>
      <c r="IKM222" s="348"/>
      <c r="IKN222" s="348"/>
      <c r="IKO222" s="348"/>
      <c r="IKP222" s="348"/>
      <c r="IKQ222" s="348"/>
      <c r="IKR222" s="348"/>
      <c r="IKS222" s="348"/>
      <c r="IKT222" s="348"/>
      <c r="IKU222" s="348"/>
      <c r="IKV222" s="348"/>
      <c r="IKW222" s="348"/>
      <c r="IKX222" s="348"/>
      <c r="IKY222" s="348"/>
      <c r="IKZ222" s="348"/>
      <c r="ILA222" s="348"/>
      <c r="ILB222" s="348"/>
      <c r="ILC222" s="348"/>
      <c r="ILD222" s="348"/>
      <c r="ILE222" s="348"/>
      <c r="ILF222" s="348"/>
      <c r="ILG222" s="348"/>
      <c r="ILH222" s="348"/>
      <c r="ILI222" s="348"/>
      <c r="ILJ222" s="348"/>
      <c r="ILK222" s="348"/>
      <c r="ILL222" s="348"/>
      <c r="ILM222" s="348"/>
      <c r="ILN222" s="348"/>
      <c r="ILO222" s="348"/>
      <c r="ILP222" s="348"/>
      <c r="ILQ222" s="348"/>
      <c r="ILR222" s="348"/>
      <c r="ILS222" s="348"/>
      <c r="ILT222" s="348"/>
      <c r="ILU222" s="348"/>
      <c r="ILV222" s="348"/>
      <c r="ILW222" s="348"/>
      <c r="ILX222" s="348"/>
      <c r="ILY222" s="348"/>
      <c r="ILZ222" s="348"/>
      <c r="IMA222" s="348"/>
      <c r="IMB222" s="348"/>
      <c r="IMC222" s="348"/>
      <c r="IMD222" s="348"/>
      <c r="IME222" s="348"/>
      <c r="IMF222" s="348"/>
      <c r="IMG222" s="348"/>
      <c r="IMH222" s="348"/>
      <c r="IMI222" s="348"/>
      <c r="IMJ222" s="348"/>
      <c r="IMK222" s="348"/>
      <c r="IML222" s="348"/>
      <c r="IMM222" s="348"/>
      <c r="IMN222" s="348"/>
      <c r="IMO222" s="348"/>
      <c r="IMP222" s="348"/>
      <c r="IMQ222" s="348"/>
      <c r="IMR222" s="348"/>
      <c r="IMS222" s="348"/>
      <c r="IMT222" s="348"/>
      <c r="IMU222" s="348"/>
      <c r="IMV222" s="348"/>
      <c r="IMW222" s="348"/>
      <c r="IMX222" s="348"/>
      <c r="IMY222" s="348"/>
      <c r="IMZ222" s="348"/>
      <c r="INA222" s="348"/>
      <c r="INB222" s="348"/>
      <c r="INC222" s="348"/>
      <c r="IND222" s="348"/>
      <c r="INE222" s="348"/>
      <c r="INF222" s="348"/>
      <c r="ING222" s="348"/>
      <c r="INH222" s="348"/>
      <c r="INI222" s="348"/>
      <c r="INJ222" s="348"/>
      <c r="INK222" s="348"/>
      <c r="INL222" s="348"/>
      <c r="INM222" s="348"/>
      <c r="INN222" s="348"/>
      <c r="INO222" s="348"/>
      <c r="INP222" s="348"/>
      <c r="INQ222" s="348"/>
      <c r="INR222" s="348"/>
      <c r="INS222" s="348"/>
      <c r="INT222" s="348"/>
      <c r="INU222" s="348"/>
      <c r="INV222" s="348"/>
      <c r="INW222" s="348"/>
      <c r="INX222" s="348"/>
      <c r="INY222" s="348"/>
      <c r="INZ222" s="348"/>
      <c r="IOA222" s="348"/>
      <c r="IOB222" s="348"/>
      <c r="IOC222" s="348"/>
      <c r="IOD222" s="348"/>
      <c r="IOE222" s="348"/>
      <c r="IOF222" s="348"/>
      <c r="IOG222" s="348"/>
      <c r="IOH222" s="348"/>
      <c r="IOI222" s="348"/>
      <c r="IOJ222" s="348"/>
      <c r="IOK222" s="348"/>
      <c r="IOL222" s="348"/>
      <c r="IOM222" s="348"/>
      <c r="ION222" s="348"/>
      <c r="IOO222" s="348"/>
      <c r="IOP222" s="348"/>
      <c r="IOQ222" s="348"/>
      <c r="IOR222" s="348"/>
      <c r="IOS222" s="348"/>
      <c r="IOT222" s="348"/>
      <c r="IOU222" s="348"/>
      <c r="IOV222" s="348"/>
      <c r="IOW222" s="348"/>
      <c r="IOX222" s="348"/>
      <c r="IOY222" s="348"/>
      <c r="IOZ222" s="348"/>
      <c r="IPA222" s="348"/>
      <c r="IPB222" s="348"/>
      <c r="IPC222" s="348"/>
      <c r="IPD222" s="348"/>
      <c r="IPE222" s="348"/>
      <c r="IPF222" s="348"/>
      <c r="IPG222" s="348"/>
      <c r="IPH222" s="348"/>
      <c r="IPI222" s="348"/>
      <c r="IPJ222" s="348"/>
      <c r="IPK222" s="348"/>
      <c r="IPL222" s="348"/>
      <c r="IPM222" s="348"/>
      <c r="IPN222" s="348"/>
      <c r="IPO222" s="348"/>
      <c r="IPP222" s="348"/>
      <c r="IPQ222" s="348"/>
      <c r="IPR222" s="348"/>
      <c r="IPS222" s="348"/>
      <c r="IPT222" s="348"/>
      <c r="IPU222" s="348"/>
      <c r="IPV222" s="348"/>
      <c r="IPW222" s="348"/>
      <c r="IPX222" s="348"/>
      <c r="IPY222" s="348"/>
      <c r="IPZ222" s="348"/>
      <c r="IQA222" s="348"/>
      <c r="IQB222" s="348"/>
      <c r="IQC222" s="348"/>
      <c r="IQD222" s="348"/>
      <c r="IQE222" s="348"/>
      <c r="IQF222" s="348"/>
      <c r="IQG222" s="348"/>
      <c r="IQH222" s="348"/>
      <c r="IQI222" s="348"/>
      <c r="IQJ222" s="348"/>
      <c r="IQK222" s="348"/>
      <c r="IQL222" s="348"/>
      <c r="IQM222" s="348"/>
      <c r="IQN222" s="348"/>
      <c r="IQO222" s="348"/>
      <c r="IQP222" s="348"/>
      <c r="IQQ222" s="348"/>
      <c r="IQR222" s="348"/>
      <c r="IQS222" s="348"/>
      <c r="IQT222" s="348"/>
      <c r="IQU222" s="348"/>
      <c r="IQV222" s="348"/>
      <c r="IQW222" s="348"/>
      <c r="IQX222" s="348"/>
      <c r="IQY222" s="348"/>
      <c r="IQZ222" s="348"/>
      <c r="IRA222" s="348"/>
      <c r="IRB222" s="348"/>
      <c r="IRC222" s="348"/>
      <c r="IRD222" s="348"/>
      <c r="IRE222" s="348"/>
      <c r="IRF222" s="348"/>
      <c r="IRG222" s="348"/>
      <c r="IRH222" s="348"/>
      <c r="IRI222" s="348"/>
      <c r="IRJ222" s="348"/>
      <c r="IRK222" s="348"/>
      <c r="IRL222" s="348"/>
      <c r="IRM222" s="348"/>
      <c r="IRN222" s="348"/>
      <c r="IRO222" s="348"/>
      <c r="IRP222" s="348"/>
      <c r="IRQ222" s="348"/>
      <c r="IRR222" s="348"/>
      <c r="IRS222" s="348"/>
      <c r="IRT222" s="348"/>
      <c r="IRU222" s="348"/>
      <c r="IRV222" s="348"/>
      <c r="IRW222" s="348"/>
      <c r="IRX222" s="348"/>
      <c r="IRY222" s="348"/>
      <c r="IRZ222" s="348"/>
      <c r="ISA222" s="348"/>
      <c r="ISB222" s="348"/>
      <c r="ISC222" s="348"/>
      <c r="ISD222" s="348"/>
      <c r="ISE222" s="348"/>
      <c r="ISF222" s="348"/>
      <c r="ISG222" s="348"/>
      <c r="ISH222" s="348"/>
      <c r="ISI222" s="348"/>
      <c r="ISJ222" s="348"/>
      <c r="ISK222" s="348"/>
      <c r="ISL222" s="348"/>
      <c r="ISM222" s="348"/>
      <c r="ISN222" s="348"/>
      <c r="ISO222" s="348"/>
      <c r="ISP222" s="348"/>
      <c r="ISQ222" s="348"/>
      <c r="ISR222" s="348"/>
      <c r="ISS222" s="348"/>
      <c r="IST222" s="348"/>
      <c r="ISU222" s="348"/>
      <c r="ISV222" s="348"/>
      <c r="ISW222" s="348"/>
      <c r="ISX222" s="348"/>
      <c r="ISY222" s="348"/>
      <c r="ISZ222" s="348"/>
      <c r="ITA222" s="348"/>
      <c r="ITB222" s="348"/>
      <c r="ITC222" s="348"/>
      <c r="ITD222" s="348"/>
      <c r="ITE222" s="348"/>
      <c r="ITF222" s="348"/>
      <c r="ITG222" s="348"/>
      <c r="ITH222" s="348"/>
      <c r="ITI222" s="348"/>
      <c r="ITJ222" s="348"/>
      <c r="ITK222" s="348"/>
      <c r="ITL222" s="348"/>
      <c r="ITM222" s="348"/>
      <c r="ITN222" s="348"/>
      <c r="ITO222" s="348"/>
      <c r="ITP222" s="348"/>
      <c r="ITQ222" s="348"/>
      <c r="ITR222" s="348"/>
      <c r="ITS222" s="348"/>
      <c r="ITT222" s="348"/>
      <c r="ITU222" s="348"/>
      <c r="ITV222" s="348"/>
      <c r="ITW222" s="348"/>
      <c r="ITX222" s="348"/>
      <c r="ITY222" s="348"/>
      <c r="ITZ222" s="348"/>
      <c r="IUA222" s="348"/>
      <c r="IUB222" s="348"/>
      <c r="IUC222" s="348"/>
      <c r="IUD222" s="348"/>
      <c r="IUE222" s="348"/>
      <c r="IUF222" s="348"/>
      <c r="IUG222" s="348"/>
      <c r="IUH222" s="348"/>
      <c r="IUI222" s="348"/>
      <c r="IUJ222" s="348"/>
      <c r="IUK222" s="348"/>
      <c r="IUL222" s="348"/>
      <c r="IUM222" s="348"/>
      <c r="IUN222" s="348"/>
      <c r="IUO222" s="348"/>
      <c r="IUP222" s="348"/>
      <c r="IUQ222" s="348"/>
      <c r="IUR222" s="348"/>
      <c r="IUS222" s="348"/>
      <c r="IUT222" s="348"/>
      <c r="IUU222" s="348"/>
      <c r="IUV222" s="348"/>
      <c r="IUW222" s="348"/>
      <c r="IUX222" s="348"/>
      <c r="IUY222" s="348"/>
      <c r="IUZ222" s="348"/>
      <c r="IVA222" s="348"/>
      <c r="IVB222" s="348"/>
      <c r="IVC222" s="348"/>
      <c r="IVD222" s="348"/>
      <c r="IVE222" s="348"/>
      <c r="IVF222" s="348"/>
      <c r="IVG222" s="348"/>
      <c r="IVH222" s="348"/>
      <c r="IVI222" s="348"/>
      <c r="IVJ222" s="348"/>
      <c r="IVK222" s="348"/>
      <c r="IVL222" s="348"/>
      <c r="IVM222" s="348"/>
      <c r="IVN222" s="348"/>
      <c r="IVO222" s="348"/>
      <c r="IVP222" s="348"/>
      <c r="IVQ222" s="348"/>
      <c r="IVR222" s="348"/>
      <c r="IVS222" s="348"/>
      <c r="IVT222" s="348"/>
      <c r="IVU222" s="348"/>
      <c r="IVV222" s="348"/>
      <c r="IVW222" s="348"/>
      <c r="IVX222" s="348"/>
      <c r="IVY222" s="348"/>
      <c r="IVZ222" s="348"/>
      <c r="IWA222" s="348"/>
      <c r="IWB222" s="348"/>
      <c r="IWC222" s="348"/>
      <c r="IWD222" s="348"/>
      <c r="IWE222" s="348"/>
      <c r="IWF222" s="348"/>
      <c r="IWG222" s="348"/>
      <c r="IWH222" s="348"/>
      <c r="IWI222" s="348"/>
      <c r="IWJ222" s="348"/>
      <c r="IWK222" s="348"/>
      <c r="IWL222" s="348"/>
      <c r="IWM222" s="348"/>
      <c r="IWN222" s="348"/>
      <c r="IWO222" s="348"/>
      <c r="IWP222" s="348"/>
      <c r="IWQ222" s="348"/>
      <c r="IWR222" s="348"/>
      <c r="IWS222" s="348"/>
      <c r="IWT222" s="348"/>
      <c r="IWU222" s="348"/>
      <c r="IWV222" s="348"/>
      <c r="IWW222" s="348"/>
      <c r="IWX222" s="348"/>
      <c r="IWY222" s="348"/>
      <c r="IWZ222" s="348"/>
      <c r="IXA222" s="348"/>
      <c r="IXB222" s="348"/>
      <c r="IXC222" s="348"/>
      <c r="IXD222" s="348"/>
      <c r="IXE222" s="348"/>
      <c r="IXF222" s="348"/>
      <c r="IXG222" s="348"/>
      <c r="IXH222" s="348"/>
      <c r="IXI222" s="348"/>
      <c r="IXJ222" s="348"/>
      <c r="IXK222" s="348"/>
      <c r="IXL222" s="348"/>
      <c r="IXM222" s="348"/>
      <c r="IXN222" s="348"/>
      <c r="IXO222" s="348"/>
      <c r="IXP222" s="348"/>
      <c r="IXQ222" s="348"/>
      <c r="IXR222" s="348"/>
      <c r="IXS222" s="348"/>
      <c r="IXT222" s="348"/>
      <c r="IXU222" s="348"/>
      <c r="IXV222" s="348"/>
      <c r="IXW222" s="348"/>
      <c r="IXX222" s="348"/>
      <c r="IXY222" s="348"/>
      <c r="IXZ222" s="348"/>
      <c r="IYA222" s="348"/>
      <c r="IYB222" s="348"/>
      <c r="IYC222" s="348"/>
      <c r="IYD222" s="348"/>
      <c r="IYE222" s="348"/>
      <c r="IYF222" s="348"/>
      <c r="IYG222" s="348"/>
      <c r="IYH222" s="348"/>
      <c r="IYI222" s="348"/>
      <c r="IYJ222" s="348"/>
      <c r="IYK222" s="348"/>
      <c r="IYL222" s="348"/>
      <c r="IYM222" s="348"/>
      <c r="IYN222" s="348"/>
      <c r="IYO222" s="348"/>
      <c r="IYP222" s="348"/>
      <c r="IYQ222" s="348"/>
      <c r="IYR222" s="348"/>
      <c r="IYS222" s="348"/>
      <c r="IYT222" s="348"/>
      <c r="IYU222" s="348"/>
      <c r="IYV222" s="348"/>
      <c r="IYW222" s="348"/>
      <c r="IYX222" s="348"/>
      <c r="IYY222" s="348"/>
      <c r="IYZ222" s="348"/>
      <c r="IZA222" s="348"/>
      <c r="IZB222" s="348"/>
      <c r="IZC222" s="348"/>
      <c r="IZD222" s="348"/>
      <c r="IZE222" s="348"/>
      <c r="IZF222" s="348"/>
      <c r="IZG222" s="348"/>
      <c r="IZH222" s="348"/>
      <c r="IZI222" s="348"/>
      <c r="IZJ222" s="348"/>
      <c r="IZK222" s="348"/>
      <c r="IZL222" s="348"/>
      <c r="IZM222" s="348"/>
      <c r="IZN222" s="348"/>
      <c r="IZO222" s="348"/>
      <c r="IZP222" s="348"/>
      <c r="IZQ222" s="348"/>
      <c r="IZR222" s="348"/>
      <c r="IZS222" s="348"/>
      <c r="IZT222" s="348"/>
      <c r="IZU222" s="348"/>
      <c r="IZV222" s="348"/>
      <c r="IZW222" s="348"/>
      <c r="IZX222" s="348"/>
      <c r="IZY222" s="348"/>
      <c r="IZZ222" s="348"/>
      <c r="JAA222" s="348"/>
      <c r="JAB222" s="348"/>
      <c r="JAC222" s="348"/>
      <c r="JAD222" s="348"/>
      <c r="JAE222" s="348"/>
      <c r="JAF222" s="348"/>
      <c r="JAG222" s="348"/>
      <c r="JAH222" s="348"/>
      <c r="JAI222" s="348"/>
      <c r="JAJ222" s="348"/>
      <c r="JAK222" s="348"/>
      <c r="JAL222" s="348"/>
      <c r="JAM222" s="348"/>
      <c r="JAN222" s="348"/>
      <c r="JAO222" s="348"/>
      <c r="JAP222" s="348"/>
      <c r="JAQ222" s="348"/>
      <c r="JAR222" s="348"/>
      <c r="JAS222" s="348"/>
      <c r="JAT222" s="348"/>
      <c r="JAU222" s="348"/>
      <c r="JAV222" s="348"/>
      <c r="JAW222" s="348"/>
      <c r="JAX222" s="348"/>
      <c r="JAY222" s="348"/>
      <c r="JAZ222" s="348"/>
      <c r="JBA222" s="348"/>
      <c r="JBB222" s="348"/>
      <c r="JBC222" s="348"/>
      <c r="JBD222" s="348"/>
      <c r="JBE222" s="348"/>
      <c r="JBF222" s="348"/>
      <c r="JBG222" s="348"/>
      <c r="JBH222" s="348"/>
      <c r="JBI222" s="348"/>
      <c r="JBJ222" s="348"/>
      <c r="JBK222" s="348"/>
      <c r="JBL222" s="348"/>
      <c r="JBM222" s="348"/>
      <c r="JBN222" s="348"/>
      <c r="JBO222" s="348"/>
      <c r="JBP222" s="348"/>
      <c r="JBQ222" s="348"/>
      <c r="JBR222" s="348"/>
      <c r="JBS222" s="348"/>
      <c r="JBT222" s="348"/>
      <c r="JBU222" s="348"/>
      <c r="JBV222" s="348"/>
      <c r="JBW222" s="348"/>
      <c r="JBX222" s="348"/>
      <c r="JBY222" s="348"/>
      <c r="JBZ222" s="348"/>
      <c r="JCA222" s="348"/>
      <c r="JCB222" s="348"/>
      <c r="JCC222" s="348"/>
      <c r="JCD222" s="348"/>
      <c r="JCE222" s="348"/>
      <c r="JCF222" s="348"/>
      <c r="JCG222" s="348"/>
      <c r="JCH222" s="348"/>
      <c r="JCI222" s="348"/>
      <c r="JCJ222" s="348"/>
      <c r="JCK222" s="348"/>
      <c r="JCL222" s="348"/>
      <c r="JCM222" s="348"/>
      <c r="JCN222" s="348"/>
      <c r="JCO222" s="348"/>
      <c r="JCP222" s="348"/>
      <c r="JCQ222" s="348"/>
      <c r="JCR222" s="348"/>
      <c r="JCS222" s="348"/>
      <c r="JCT222" s="348"/>
      <c r="JCU222" s="348"/>
      <c r="JCV222" s="348"/>
      <c r="JCW222" s="348"/>
      <c r="JCX222" s="348"/>
      <c r="JCY222" s="348"/>
      <c r="JCZ222" s="348"/>
      <c r="JDA222" s="348"/>
      <c r="JDB222" s="348"/>
      <c r="JDC222" s="348"/>
      <c r="JDD222" s="348"/>
      <c r="JDE222" s="348"/>
      <c r="JDF222" s="348"/>
      <c r="JDG222" s="348"/>
      <c r="JDH222" s="348"/>
      <c r="JDI222" s="348"/>
      <c r="JDJ222" s="348"/>
      <c r="JDK222" s="348"/>
      <c r="JDL222" s="348"/>
      <c r="JDM222" s="348"/>
      <c r="JDN222" s="348"/>
      <c r="JDO222" s="348"/>
      <c r="JDP222" s="348"/>
      <c r="JDQ222" s="348"/>
      <c r="JDR222" s="348"/>
      <c r="JDS222" s="348"/>
      <c r="JDT222" s="348"/>
      <c r="JDU222" s="348"/>
      <c r="JDV222" s="348"/>
      <c r="JDW222" s="348"/>
      <c r="JDX222" s="348"/>
      <c r="JDY222" s="348"/>
      <c r="JDZ222" s="348"/>
      <c r="JEA222" s="348"/>
      <c r="JEB222" s="348"/>
      <c r="JEC222" s="348"/>
      <c r="JED222" s="348"/>
      <c r="JEE222" s="348"/>
      <c r="JEF222" s="348"/>
      <c r="JEG222" s="348"/>
      <c r="JEH222" s="348"/>
      <c r="JEI222" s="348"/>
      <c r="JEJ222" s="348"/>
      <c r="JEK222" s="348"/>
      <c r="JEL222" s="348"/>
      <c r="JEM222" s="348"/>
      <c r="JEN222" s="348"/>
      <c r="JEO222" s="348"/>
      <c r="JEP222" s="348"/>
      <c r="JEQ222" s="348"/>
      <c r="JER222" s="348"/>
      <c r="JES222" s="348"/>
      <c r="JET222" s="348"/>
      <c r="JEU222" s="348"/>
      <c r="JEV222" s="348"/>
      <c r="JEW222" s="348"/>
      <c r="JEX222" s="348"/>
      <c r="JEY222" s="348"/>
      <c r="JEZ222" s="348"/>
      <c r="JFA222" s="348"/>
      <c r="JFB222" s="348"/>
      <c r="JFC222" s="348"/>
      <c r="JFD222" s="348"/>
      <c r="JFE222" s="348"/>
      <c r="JFF222" s="348"/>
      <c r="JFG222" s="348"/>
      <c r="JFH222" s="348"/>
      <c r="JFI222" s="348"/>
      <c r="JFJ222" s="348"/>
      <c r="JFK222" s="348"/>
      <c r="JFL222" s="348"/>
      <c r="JFM222" s="348"/>
      <c r="JFN222" s="348"/>
      <c r="JFO222" s="348"/>
      <c r="JFP222" s="348"/>
      <c r="JFQ222" s="348"/>
      <c r="JFR222" s="348"/>
      <c r="JFS222" s="348"/>
      <c r="JFT222" s="348"/>
      <c r="JFU222" s="348"/>
      <c r="JFV222" s="348"/>
      <c r="JFW222" s="348"/>
      <c r="JFX222" s="348"/>
      <c r="JFY222" s="348"/>
      <c r="JFZ222" s="348"/>
      <c r="JGA222" s="348"/>
      <c r="JGB222" s="348"/>
      <c r="JGC222" s="348"/>
      <c r="JGD222" s="348"/>
      <c r="JGE222" s="348"/>
      <c r="JGF222" s="348"/>
      <c r="JGG222" s="348"/>
      <c r="JGH222" s="348"/>
      <c r="JGI222" s="348"/>
      <c r="JGJ222" s="348"/>
      <c r="JGK222" s="348"/>
      <c r="JGL222" s="348"/>
      <c r="JGM222" s="348"/>
      <c r="JGN222" s="348"/>
      <c r="JGO222" s="348"/>
      <c r="JGP222" s="348"/>
      <c r="JGQ222" s="348"/>
      <c r="JGR222" s="348"/>
      <c r="JGS222" s="348"/>
      <c r="JGT222" s="348"/>
      <c r="JGU222" s="348"/>
      <c r="JGV222" s="348"/>
      <c r="JGW222" s="348"/>
      <c r="JGX222" s="348"/>
      <c r="JGY222" s="348"/>
      <c r="JGZ222" s="348"/>
      <c r="JHA222" s="348"/>
      <c r="JHB222" s="348"/>
      <c r="JHC222" s="348"/>
      <c r="JHD222" s="348"/>
      <c r="JHE222" s="348"/>
      <c r="JHF222" s="348"/>
      <c r="JHG222" s="348"/>
      <c r="JHH222" s="348"/>
      <c r="JHI222" s="348"/>
      <c r="JHJ222" s="348"/>
      <c r="JHK222" s="348"/>
      <c r="JHL222" s="348"/>
      <c r="JHM222" s="348"/>
      <c r="JHN222" s="348"/>
      <c r="JHO222" s="348"/>
      <c r="JHP222" s="348"/>
      <c r="JHQ222" s="348"/>
      <c r="JHR222" s="348"/>
      <c r="JHS222" s="348"/>
      <c r="JHT222" s="348"/>
      <c r="JHU222" s="348"/>
      <c r="JHV222" s="348"/>
      <c r="JHW222" s="348"/>
      <c r="JHX222" s="348"/>
      <c r="JHY222" s="348"/>
      <c r="JHZ222" s="348"/>
      <c r="JIA222" s="348"/>
      <c r="JIB222" s="348"/>
      <c r="JIC222" s="348"/>
      <c r="JID222" s="348"/>
      <c r="JIE222" s="348"/>
      <c r="JIF222" s="348"/>
      <c r="JIG222" s="348"/>
      <c r="JIH222" s="348"/>
      <c r="JII222" s="348"/>
      <c r="JIJ222" s="348"/>
      <c r="JIK222" s="348"/>
      <c r="JIL222" s="348"/>
      <c r="JIM222" s="348"/>
      <c r="JIN222" s="348"/>
      <c r="JIO222" s="348"/>
      <c r="JIP222" s="348"/>
      <c r="JIQ222" s="348"/>
      <c r="JIR222" s="348"/>
      <c r="JIS222" s="348"/>
      <c r="JIT222" s="348"/>
      <c r="JIU222" s="348"/>
      <c r="JIV222" s="348"/>
      <c r="JIW222" s="348"/>
      <c r="JIX222" s="348"/>
      <c r="JIY222" s="348"/>
      <c r="JIZ222" s="348"/>
      <c r="JJA222" s="348"/>
      <c r="JJB222" s="348"/>
      <c r="JJC222" s="348"/>
      <c r="JJD222" s="348"/>
      <c r="JJE222" s="348"/>
      <c r="JJF222" s="348"/>
      <c r="JJG222" s="348"/>
      <c r="JJH222" s="348"/>
      <c r="JJI222" s="348"/>
      <c r="JJJ222" s="348"/>
      <c r="JJK222" s="348"/>
      <c r="JJL222" s="348"/>
      <c r="JJM222" s="348"/>
      <c r="JJN222" s="348"/>
      <c r="JJO222" s="348"/>
      <c r="JJP222" s="348"/>
      <c r="JJQ222" s="348"/>
      <c r="JJR222" s="348"/>
      <c r="JJS222" s="348"/>
      <c r="JJT222" s="348"/>
      <c r="JJU222" s="348"/>
      <c r="JJV222" s="348"/>
      <c r="JJW222" s="348"/>
      <c r="JJX222" s="348"/>
      <c r="JJY222" s="348"/>
      <c r="JJZ222" s="348"/>
      <c r="JKA222" s="348"/>
      <c r="JKB222" s="348"/>
      <c r="JKC222" s="348"/>
      <c r="JKD222" s="348"/>
      <c r="JKE222" s="348"/>
      <c r="JKF222" s="348"/>
      <c r="JKG222" s="348"/>
      <c r="JKH222" s="348"/>
      <c r="JKI222" s="348"/>
      <c r="JKJ222" s="348"/>
      <c r="JKK222" s="348"/>
      <c r="JKL222" s="348"/>
      <c r="JKM222" s="348"/>
      <c r="JKN222" s="348"/>
      <c r="JKO222" s="348"/>
      <c r="JKP222" s="348"/>
      <c r="JKQ222" s="348"/>
      <c r="JKR222" s="348"/>
      <c r="JKS222" s="348"/>
      <c r="JKT222" s="348"/>
      <c r="JKU222" s="348"/>
      <c r="JKV222" s="348"/>
      <c r="JKW222" s="348"/>
      <c r="JKX222" s="348"/>
      <c r="JKY222" s="348"/>
      <c r="JKZ222" s="348"/>
      <c r="JLA222" s="348"/>
      <c r="JLB222" s="348"/>
      <c r="JLC222" s="348"/>
      <c r="JLD222" s="348"/>
      <c r="JLE222" s="348"/>
      <c r="JLF222" s="348"/>
      <c r="JLG222" s="348"/>
      <c r="JLH222" s="348"/>
      <c r="JLI222" s="348"/>
      <c r="JLJ222" s="348"/>
      <c r="JLK222" s="348"/>
      <c r="JLL222" s="348"/>
      <c r="JLM222" s="348"/>
      <c r="JLN222" s="348"/>
      <c r="JLO222" s="348"/>
      <c r="JLP222" s="348"/>
      <c r="JLQ222" s="348"/>
      <c r="JLR222" s="348"/>
      <c r="JLS222" s="348"/>
      <c r="JLT222" s="348"/>
      <c r="JLU222" s="348"/>
      <c r="JLV222" s="348"/>
      <c r="JLW222" s="348"/>
      <c r="JLX222" s="348"/>
      <c r="JLY222" s="348"/>
      <c r="JLZ222" s="348"/>
      <c r="JMA222" s="348"/>
      <c r="JMB222" s="348"/>
      <c r="JMC222" s="348"/>
      <c r="JMD222" s="348"/>
      <c r="JME222" s="348"/>
      <c r="JMF222" s="348"/>
      <c r="JMG222" s="348"/>
      <c r="JMH222" s="348"/>
      <c r="JMI222" s="348"/>
      <c r="JMJ222" s="348"/>
      <c r="JMK222" s="348"/>
      <c r="JML222" s="348"/>
      <c r="JMM222" s="348"/>
      <c r="JMN222" s="348"/>
      <c r="JMO222" s="348"/>
      <c r="JMP222" s="348"/>
      <c r="JMQ222" s="348"/>
      <c r="JMR222" s="348"/>
      <c r="JMS222" s="348"/>
      <c r="JMT222" s="348"/>
      <c r="JMU222" s="348"/>
      <c r="JMV222" s="348"/>
      <c r="JMW222" s="348"/>
      <c r="JMX222" s="348"/>
      <c r="JMY222" s="348"/>
      <c r="JMZ222" s="348"/>
      <c r="JNA222" s="348"/>
      <c r="JNB222" s="348"/>
      <c r="JNC222" s="348"/>
      <c r="JND222" s="348"/>
      <c r="JNE222" s="348"/>
      <c r="JNF222" s="348"/>
      <c r="JNG222" s="348"/>
      <c r="JNH222" s="348"/>
      <c r="JNI222" s="348"/>
      <c r="JNJ222" s="348"/>
      <c r="JNK222" s="348"/>
      <c r="JNL222" s="348"/>
      <c r="JNM222" s="348"/>
      <c r="JNN222" s="348"/>
      <c r="JNO222" s="348"/>
      <c r="JNP222" s="348"/>
      <c r="JNQ222" s="348"/>
      <c r="JNR222" s="348"/>
      <c r="JNS222" s="348"/>
      <c r="JNT222" s="348"/>
      <c r="JNU222" s="348"/>
      <c r="JNV222" s="348"/>
      <c r="JNW222" s="348"/>
      <c r="JNX222" s="348"/>
      <c r="JNY222" s="348"/>
      <c r="JNZ222" s="348"/>
      <c r="JOA222" s="348"/>
      <c r="JOB222" s="348"/>
      <c r="JOC222" s="348"/>
      <c r="JOD222" s="348"/>
      <c r="JOE222" s="348"/>
      <c r="JOF222" s="348"/>
      <c r="JOG222" s="348"/>
      <c r="JOH222" s="348"/>
      <c r="JOI222" s="348"/>
      <c r="JOJ222" s="348"/>
      <c r="JOK222" s="348"/>
      <c r="JOL222" s="348"/>
      <c r="JOM222" s="348"/>
      <c r="JON222" s="348"/>
      <c r="JOO222" s="348"/>
      <c r="JOP222" s="348"/>
      <c r="JOQ222" s="348"/>
      <c r="JOR222" s="348"/>
      <c r="JOS222" s="348"/>
      <c r="JOT222" s="348"/>
      <c r="JOU222" s="348"/>
      <c r="JOV222" s="348"/>
      <c r="JOW222" s="348"/>
      <c r="JOX222" s="348"/>
      <c r="JOY222" s="348"/>
      <c r="JOZ222" s="348"/>
      <c r="JPA222" s="348"/>
      <c r="JPB222" s="348"/>
      <c r="JPC222" s="348"/>
      <c r="JPD222" s="348"/>
      <c r="JPE222" s="348"/>
      <c r="JPF222" s="348"/>
      <c r="JPG222" s="348"/>
      <c r="JPH222" s="348"/>
      <c r="JPI222" s="348"/>
      <c r="JPJ222" s="348"/>
      <c r="JPK222" s="348"/>
      <c r="JPL222" s="348"/>
      <c r="JPM222" s="348"/>
      <c r="JPN222" s="348"/>
      <c r="JPO222" s="348"/>
      <c r="JPP222" s="348"/>
      <c r="JPQ222" s="348"/>
      <c r="JPR222" s="348"/>
      <c r="JPS222" s="348"/>
      <c r="JPT222" s="348"/>
      <c r="JPU222" s="348"/>
      <c r="JPV222" s="348"/>
      <c r="JPW222" s="348"/>
      <c r="JPX222" s="348"/>
      <c r="JPY222" s="348"/>
      <c r="JPZ222" s="348"/>
      <c r="JQA222" s="348"/>
      <c r="JQB222" s="348"/>
      <c r="JQC222" s="348"/>
      <c r="JQD222" s="348"/>
      <c r="JQE222" s="348"/>
      <c r="JQF222" s="348"/>
      <c r="JQG222" s="348"/>
      <c r="JQH222" s="348"/>
      <c r="JQI222" s="348"/>
      <c r="JQJ222" s="348"/>
      <c r="JQK222" s="348"/>
      <c r="JQL222" s="348"/>
      <c r="JQM222" s="348"/>
      <c r="JQN222" s="348"/>
      <c r="JQO222" s="348"/>
      <c r="JQP222" s="348"/>
      <c r="JQQ222" s="348"/>
      <c r="JQR222" s="348"/>
      <c r="JQS222" s="348"/>
      <c r="JQT222" s="348"/>
      <c r="JQU222" s="348"/>
      <c r="JQV222" s="348"/>
      <c r="JQW222" s="348"/>
      <c r="JQX222" s="348"/>
      <c r="JQY222" s="348"/>
      <c r="JQZ222" s="348"/>
      <c r="JRA222" s="348"/>
      <c r="JRB222" s="348"/>
      <c r="JRC222" s="348"/>
      <c r="JRD222" s="348"/>
      <c r="JRE222" s="348"/>
      <c r="JRF222" s="348"/>
      <c r="JRG222" s="348"/>
      <c r="JRH222" s="348"/>
      <c r="JRI222" s="348"/>
      <c r="JRJ222" s="348"/>
      <c r="JRK222" s="348"/>
      <c r="JRL222" s="348"/>
      <c r="JRM222" s="348"/>
      <c r="JRN222" s="348"/>
      <c r="JRO222" s="348"/>
      <c r="JRP222" s="348"/>
      <c r="JRQ222" s="348"/>
      <c r="JRR222" s="348"/>
      <c r="JRS222" s="348"/>
      <c r="JRT222" s="348"/>
      <c r="JRU222" s="348"/>
      <c r="JRV222" s="348"/>
      <c r="JRW222" s="348"/>
      <c r="JRX222" s="348"/>
      <c r="JRY222" s="348"/>
      <c r="JRZ222" s="348"/>
      <c r="JSA222" s="348"/>
      <c r="JSB222" s="348"/>
      <c r="JSC222" s="348"/>
      <c r="JSD222" s="348"/>
      <c r="JSE222" s="348"/>
      <c r="JSF222" s="348"/>
      <c r="JSG222" s="348"/>
      <c r="JSH222" s="348"/>
      <c r="JSI222" s="348"/>
      <c r="JSJ222" s="348"/>
      <c r="JSK222" s="348"/>
      <c r="JSL222" s="348"/>
      <c r="JSM222" s="348"/>
      <c r="JSN222" s="348"/>
      <c r="JSO222" s="348"/>
      <c r="JSP222" s="348"/>
      <c r="JSQ222" s="348"/>
      <c r="JSR222" s="348"/>
      <c r="JSS222" s="348"/>
      <c r="JST222" s="348"/>
      <c r="JSU222" s="348"/>
      <c r="JSV222" s="348"/>
      <c r="JSW222" s="348"/>
      <c r="JSX222" s="348"/>
      <c r="JSY222" s="348"/>
      <c r="JSZ222" s="348"/>
      <c r="JTA222" s="348"/>
      <c r="JTB222" s="348"/>
      <c r="JTC222" s="348"/>
      <c r="JTD222" s="348"/>
      <c r="JTE222" s="348"/>
      <c r="JTF222" s="348"/>
      <c r="JTG222" s="348"/>
      <c r="JTH222" s="348"/>
      <c r="JTI222" s="348"/>
      <c r="JTJ222" s="348"/>
      <c r="JTK222" s="348"/>
      <c r="JTL222" s="348"/>
      <c r="JTM222" s="348"/>
      <c r="JTN222" s="348"/>
      <c r="JTO222" s="348"/>
      <c r="JTP222" s="348"/>
      <c r="JTQ222" s="348"/>
      <c r="JTR222" s="348"/>
      <c r="JTS222" s="348"/>
      <c r="JTT222" s="348"/>
      <c r="JTU222" s="348"/>
      <c r="JTV222" s="348"/>
      <c r="JTW222" s="348"/>
      <c r="JTX222" s="348"/>
      <c r="JTY222" s="348"/>
      <c r="JTZ222" s="348"/>
      <c r="JUA222" s="348"/>
      <c r="JUB222" s="348"/>
      <c r="JUC222" s="348"/>
      <c r="JUD222" s="348"/>
      <c r="JUE222" s="348"/>
      <c r="JUF222" s="348"/>
      <c r="JUG222" s="348"/>
      <c r="JUH222" s="348"/>
      <c r="JUI222" s="348"/>
      <c r="JUJ222" s="348"/>
      <c r="JUK222" s="348"/>
      <c r="JUL222" s="348"/>
      <c r="JUM222" s="348"/>
      <c r="JUN222" s="348"/>
      <c r="JUO222" s="348"/>
      <c r="JUP222" s="348"/>
      <c r="JUQ222" s="348"/>
      <c r="JUR222" s="348"/>
      <c r="JUS222" s="348"/>
      <c r="JUT222" s="348"/>
      <c r="JUU222" s="348"/>
      <c r="JUV222" s="348"/>
      <c r="JUW222" s="348"/>
      <c r="JUX222" s="348"/>
      <c r="JUY222" s="348"/>
      <c r="JUZ222" s="348"/>
      <c r="JVA222" s="348"/>
      <c r="JVB222" s="348"/>
      <c r="JVC222" s="348"/>
      <c r="JVD222" s="348"/>
      <c r="JVE222" s="348"/>
      <c r="JVF222" s="348"/>
      <c r="JVG222" s="348"/>
      <c r="JVH222" s="348"/>
      <c r="JVI222" s="348"/>
      <c r="JVJ222" s="348"/>
      <c r="JVK222" s="348"/>
      <c r="JVL222" s="348"/>
      <c r="JVM222" s="348"/>
      <c r="JVN222" s="348"/>
      <c r="JVO222" s="348"/>
      <c r="JVP222" s="348"/>
      <c r="JVQ222" s="348"/>
      <c r="JVR222" s="348"/>
      <c r="JVS222" s="348"/>
      <c r="JVT222" s="348"/>
      <c r="JVU222" s="348"/>
      <c r="JVV222" s="348"/>
      <c r="JVW222" s="348"/>
      <c r="JVX222" s="348"/>
      <c r="JVY222" s="348"/>
      <c r="JVZ222" s="348"/>
      <c r="JWA222" s="348"/>
      <c r="JWB222" s="348"/>
      <c r="JWC222" s="348"/>
      <c r="JWD222" s="348"/>
      <c r="JWE222" s="348"/>
      <c r="JWF222" s="348"/>
      <c r="JWG222" s="348"/>
      <c r="JWH222" s="348"/>
      <c r="JWI222" s="348"/>
      <c r="JWJ222" s="348"/>
      <c r="JWK222" s="348"/>
      <c r="JWL222" s="348"/>
      <c r="JWM222" s="348"/>
      <c r="JWN222" s="348"/>
      <c r="JWO222" s="348"/>
      <c r="JWP222" s="348"/>
      <c r="JWQ222" s="348"/>
      <c r="JWR222" s="348"/>
      <c r="JWS222" s="348"/>
      <c r="JWT222" s="348"/>
      <c r="JWU222" s="348"/>
      <c r="JWV222" s="348"/>
      <c r="JWW222" s="348"/>
      <c r="JWX222" s="348"/>
      <c r="JWY222" s="348"/>
      <c r="JWZ222" s="348"/>
      <c r="JXA222" s="348"/>
      <c r="JXB222" s="348"/>
      <c r="JXC222" s="348"/>
      <c r="JXD222" s="348"/>
      <c r="JXE222" s="348"/>
      <c r="JXF222" s="348"/>
      <c r="JXG222" s="348"/>
      <c r="JXH222" s="348"/>
      <c r="JXI222" s="348"/>
      <c r="JXJ222" s="348"/>
      <c r="JXK222" s="348"/>
      <c r="JXL222" s="348"/>
      <c r="JXM222" s="348"/>
      <c r="JXN222" s="348"/>
      <c r="JXO222" s="348"/>
      <c r="JXP222" s="348"/>
      <c r="JXQ222" s="348"/>
      <c r="JXR222" s="348"/>
      <c r="JXS222" s="348"/>
      <c r="JXT222" s="348"/>
      <c r="JXU222" s="348"/>
      <c r="JXV222" s="348"/>
      <c r="JXW222" s="348"/>
      <c r="JXX222" s="348"/>
      <c r="JXY222" s="348"/>
      <c r="JXZ222" s="348"/>
      <c r="JYA222" s="348"/>
      <c r="JYB222" s="348"/>
      <c r="JYC222" s="348"/>
      <c r="JYD222" s="348"/>
      <c r="JYE222" s="348"/>
      <c r="JYF222" s="348"/>
      <c r="JYG222" s="348"/>
      <c r="JYH222" s="348"/>
      <c r="JYI222" s="348"/>
      <c r="JYJ222" s="348"/>
      <c r="JYK222" s="348"/>
      <c r="JYL222" s="348"/>
      <c r="JYM222" s="348"/>
      <c r="JYN222" s="348"/>
      <c r="JYO222" s="348"/>
      <c r="JYP222" s="348"/>
      <c r="JYQ222" s="348"/>
      <c r="JYR222" s="348"/>
      <c r="JYS222" s="348"/>
      <c r="JYT222" s="348"/>
      <c r="JYU222" s="348"/>
      <c r="JYV222" s="348"/>
      <c r="JYW222" s="348"/>
      <c r="JYX222" s="348"/>
      <c r="JYY222" s="348"/>
      <c r="JYZ222" s="348"/>
      <c r="JZA222" s="348"/>
      <c r="JZB222" s="348"/>
      <c r="JZC222" s="348"/>
      <c r="JZD222" s="348"/>
      <c r="JZE222" s="348"/>
      <c r="JZF222" s="348"/>
      <c r="JZG222" s="348"/>
      <c r="JZH222" s="348"/>
      <c r="JZI222" s="348"/>
      <c r="JZJ222" s="348"/>
      <c r="JZK222" s="348"/>
      <c r="JZL222" s="348"/>
      <c r="JZM222" s="348"/>
      <c r="JZN222" s="348"/>
      <c r="JZO222" s="348"/>
      <c r="JZP222" s="348"/>
      <c r="JZQ222" s="348"/>
      <c r="JZR222" s="348"/>
      <c r="JZS222" s="348"/>
      <c r="JZT222" s="348"/>
      <c r="JZU222" s="348"/>
      <c r="JZV222" s="348"/>
      <c r="JZW222" s="348"/>
      <c r="JZX222" s="348"/>
      <c r="JZY222" s="348"/>
      <c r="JZZ222" s="348"/>
      <c r="KAA222" s="348"/>
      <c r="KAB222" s="348"/>
      <c r="KAC222" s="348"/>
      <c r="KAD222" s="348"/>
      <c r="KAE222" s="348"/>
      <c r="KAF222" s="348"/>
      <c r="KAG222" s="348"/>
      <c r="KAH222" s="348"/>
      <c r="KAI222" s="348"/>
      <c r="KAJ222" s="348"/>
      <c r="KAK222" s="348"/>
      <c r="KAL222" s="348"/>
      <c r="KAM222" s="348"/>
      <c r="KAN222" s="348"/>
      <c r="KAO222" s="348"/>
      <c r="KAP222" s="348"/>
      <c r="KAQ222" s="348"/>
      <c r="KAR222" s="348"/>
      <c r="KAS222" s="348"/>
      <c r="KAT222" s="348"/>
      <c r="KAU222" s="348"/>
      <c r="KAV222" s="348"/>
      <c r="KAW222" s="348"/>
      <c r="KAX222" s="348"/>
      <c r="KAY222" s="348"/>
      <c r="KAZ222" s="348"/>
      <c r="KBA222" s="348"/>
      <c r="KBB222" s="348"/>
      <c r="KBC222" s="348"/>
      <c r="KBD222" s="348"/>
      <c r="KBE222" s="348"/>
      <c r="KBF222" s="348"/>
      <c r="KBG222" s="348"/>
      <c r="KBH222" s="348"/>
      <c r="KBI222" s="348"/>
      <c r="KBJ222" s="348"/>
      <c r="KBK222" s="348"/>
      <c r="KBL222" s="348"/>
      <c r="KBM222" s="348"/>
      <c r="KBN222" s="348"/>
      <c r="KBO222" s="348"/>
      <c r="KBP222" s="348"/>
      <c r="KBQ222" s="348"/>
      <c r="KBR222" s="348"/>
      <c r="KBS222" s="348"/>
      <c r="KBT222" s="348"/>
      <c r="KBU222" s="348"/>
      <c r="KBV222" s="348"/>
      <c r="KBW222" s="348"/>
      <c r="KBX222" s="348"/>
      <c r="KBY222" s="348"/>
      <c r="KBZ222" s="348"/>
      <c r="KCA222" s="348"/>
      <c r="KCB222" s="348"/>
      <c r="KCC222" s="348"/>
      <c r="KCD222" s="348"/>
      <c r="KCE222" s="348"/>
      <c r="KCF222" s="348"/>
      <c r="KCG222" s="348"/>
      <c r="KCH222" s="348"/>
      <c r="KCI222" s="348"/>
      <c r="KCJ222" s="348"/>
      <c r="KCK222" s="348"/>
      <c r="KCL222" s="348"/>
      <c r="KCM222" s="348"/>
      <c r="KCN222" s="348"/>
      <c r="KCO222" s="348"/>
      <c r="KCP222" s="348"/>
      <c r="KCQ222" s="348"/>
      <c r="KCR222" s="348"/>
      <c r="KCS222" s="348"/>
      <c r="KCT222" s="348"/>
      <c r="KCU222" s="348"/>
      <c r="KCV222" s="348"/>
      <c r="KCW222" s="348"/>
      <c r="KCX222" s="348"/>
      <c r="KCY222" s="348"/>
      <c r="KCZ222" s="348"/>
      <c r="KDA222" s="348"/>
      <c r="KDB222" s="348"/>
      <c r="KDC222" s="348"/>
      <c r="KDD222" s="348"/>
      <c r="KDE222" s="348"/>
      <c r="KDF222" s="348"/>
      <c r="KDG222" s="348"/>
      <c r="KDH222" s="348"/>
      <c r="KDI222" s="348"/>
      <c r="KDJ222" s="348"/>
      <c r="KDK222" s="348"/>
      <c r="KDL222" s="348"/>
      <c r="KDM222" s="348"/>
      <c r="KDN222" s="348"/>
      <c r="KDO222" s="348"/>
      <c r="KDP222" s="348"/>
      <c r="KDQ222" s="348"/>
      <c r="KDR222" s="348"/>
      <c r="KDS222" s="348"/>
      <c r="KDT222" s="348"/>
      <c r="KDU222" s="348"/>
      <c r="KDV222" s="348"/>
      <c r="KDW222" s="348"/>
      <c r="KDX222" s="348"/>
      <c r="KDY222" s="348"/>
      <c r="KDZ222" s="348"/>
      <c r="KEA222" s="348"/>
      <c r="KEB222" s="348"/>
      <c r="KEC222" s="348"/>
      <c r="KED222" s="348"/>
      <c r="KEE222" s="348"/>
      <c r="KEF222" s="348"/>
      <c r="KEG222" s="348"/>
      <c r="KEH222" s="348"/>
      <c r="KEI222" s="348"/>
      <c r="KEJ222" s="348"/>
      <c r="KEK222" s="348"/>
      <c r="KEL222" s="348"/>
      <c r="KEM222" s="348"/>
      <c r="KEN222" s="348"/>
      <c r="KEO222" s="348"/>
      <c r="KEP222" s="348"/>
      <c r="KEQ222" s="348"/>
      <c r="KER222" s="348"/>
      <c r="KES222" s="348"/>
      <c r="KET222" s="348"/>
      <c r="KEU222" s="348"/>
      <c r="KEV222" s="348"/>
      <c r="KEW222" s="348"/>
      <c r="KEX222" s="348"/>
      <c r="KEY222" s="348"/>
      <c r="KEZ222" s="348"/>
      <c r="KFA222" s="348"/>
      <c r="KFB222" s="348"/>
      <c r="KFC222" s="348"/>
      <c r="KFD222" s="348"/>
      <c r="KFE222" s="348"/>
      <c r="KFF222" s="348"/>
      <c r="KFG222" s="348"/>
      <c r="KFH222" s="348"/>
      <c r="KFI222" s="348"/>
      <c r="KFJ222" s="348"/>
      <c r="KFK222" s="348"/>
      <c r="KFL222" s="348"/>
      <c r="KFM222" s="348"/>
      <c r="KFN222" s="348"/>
      <c r="KFO222" s="348"/>
      <c r="KFP222" s="348"/>
      <c r="KFQ222" s="348"/>
      <c r="KFR222" s="348"/>
      <c r="KFS222" s="348"/>
      <c r="KFT222" s="348"/>
      <c r="KFU222" s="348"/>
      <c r="KFV222" s="348"/>
      <c r="KFW222" s="348"/>
      <c r="KFX222" s="348"/>
      <c r="KFY222" s="348"/>
      <c r="KFZ222" s="348"/>
      <c r="KGA222" s="348"/>
      <c r="KGB222" s="348"/>
      <c r="KGC222" s="348"/>
      <c r="KGD222" s="348"/>
      <c r="KGE222" s="348"/>
      <c r="KGF222" s="348"/>
      <c r="KGG222" s="348"/>
      <c r="KGH222" s="348"/>
      <c r="KGI222" s="348"/>
      <c r="KGJ222" s="348"/>
      <c r="KGK222" s="348"/>
      <c r="KGL222" s="348"/>
      <c r="KGM222" s="348"/>
      <c r="KGN222" s="348"/>
      <c r="KGO222" s="348"/>
      <c r="KGP222" s="348"/>
      <c r="KGQ222" s="348"/>
      <c r="KGR222" s="348"/>
      <c r="KGS222" s="348"/>
      <c r="KGT222" s="348"/>
      <c r="KGU222" s="348"/>
      <c r="KGV222" s="348"/>
      <c r="KGW222" s="348"/>
      <c r="KGX222" s="348"/>
      <c r="KGY222" s="348"/>
      <c r="KGZ222" s="348"/>
      <c r="KHA222" s="348"/>
      <c r="KHB222" s="348"/>
      <c r="KHC222" s="348"/>
      <c r="KHD222" s="348"/>
      <c r="KHE222" s="348"/>
      <c r="KHF222" s="348"/>
      <c r="KHG222" s="348"/>
      <c r="KHH222" s="348"/>
      <c r="KHI222" s="348"/>
      <c r="KHJ222" s="348"/>
      <c r="KHK222" s="348"/>
      <c r="KHL222" s="348"/>
      <c r="KHM222" s="348"/>
      <c r="KHN222" s="348"/>
      <c r="KHO222" s="348"/>
      <c r="KHP222" s="348"/>
      <c r="KHQ222" s="348"/>
      <c r="KHR222" s="348"/>
      <c r="KHS222" s="348"/>
      <c r="KHT222" s="348"/>
      <c r="KHU222" s="348"/>
      <c r="KHV222" s="348"/>
      <c r="KHW222" s="348"/>
      <c r="KHX222" s="348"/>
      <c r="KHY222" s="348"/>
      <c r="KHZ222" s="348"/>
      <c r="KIA222" s="348"/>
      <c r="KIB222" s="348"/>
      <c r="KIC222" s="348"/>
      <c r="KID222" s="348"/>
      <c r="KIE222" s="348"/>
      <c r="KIF222" s="348"/>
      <c r="KIG222" s="348"/>
      <c r="KIH222" s="348"/>
      <c r="KII222" s="348"/>
      <c r="KIJ222" s="348"/>
      <c r="KIK222" s="348"/>
      <c r="KIL222" s="348"/>
      <c r="KIM222" s="348"/>
      <c r="KIN222" s="348"/>
      <c r="KIO222" s="348"/>
      <c r="KIP222" s="348"/>
      <c r="KIQ222" s="348"/>
      <c r="KIR222" s="348"/>
      <c r="KIS222" s="348"/>
      <c r="KIT222" s="348"/>
      <c r="KIU222" s="348"/>
      <c r="KIV222" s="348"/>
      <c r="KIW222" s="348"/>
      <c r="KIX222" s="348"/>
      <c r="KIY222" s="348"/>
      <c r="KIZ222" s="348"/>
      <c r="KJA222" s="348"/>
      <c r="KJB222" s="348"/>
      <c r="KJC222" s="348"/>
      <c r="KJD222" s="348"/>
      <c r="KJE222" s="348"/>
      <c r="KJF222" s="348"/>
      <c r="KJG222" s="348"/>
      <c r="KJH222" s="348"/>
      <c r="KJI222" s="348"/>
      <c r="KJJ222" s="348"/>
      <c r="KJK222" s="348"/>
      <c r="KJL222" s="348"/>
      <c r="KJM222" s="348"/>
      <c r="KJN222" s="348"/>
      <c r="KJO222" s="348"/>
      <c r="KJP222" s="348"/>
      <c r="KJQ222" s="348"/>
      <c r="KJR222" s="348"/>
      <c r="KJS222" s="348"/>
      <c r="KJT222" s="348"/>
      <c r="KJU222" s="348"/>
      <c r="KJV222" s="348"/>
      <c r="KJW222" s="348"/>
      <c r="KJX222" s="348"/>
      <c r="KJY222" s="348"/>
      <c r="KJZ222" s="348"/>
      <c r="KKA222" s="348"/>
      <c r="KKB222" s="348"/>
      <c r="KKC222" s="348"/>
      <c r="KKD222" s="348"/>
      <c r="KKE222" s="348"/>
      <c r="KKF222" s="348"/>
      <c r="KKG222" s="348"/>
      <c r="KKH222" s="348"/>
      <c r="KKI222" s="348"/>
      <c r="KKJ222" s="348"/>
      <c r="KKK222" s="348"/>
      <c r="KKL222" s="348"/>
      <c r="KKM222" s="348"/>
      <c r="KKN222" s="348"/>
      <c r="KKO222" s="348"/>
      <c r="KKP222" s="348"/>
      <c r="KKQ222" s="348"/>
      <c r="KKR222" s="348"/>
      <c r="KKS222" s="348"/>
      <c r="KKT222" s="348"/>
      <c r="KKU222" s="348"/>
      <c r="KKV222" s="348"/>
      <c r="KKW222" s="348"/>
      <c r="KKX222" s="348"/>
      <c r="KKY222" s="348"/>
      <c r="KKZ222" s="348"/>
      <c r="KLA222" s="348"/>
      <c r="KLB222" s="348"/>
      <c r="KLC222" s="348"/>
      <c r="KLD222" s="348"/>
      <c r="KLE222" s="348"/>
      <c r="KLF222" s="348"/>
      <c r="KLG222" s="348"/>
      <c r="KLH222" s="348"/>
      <c r="KLI222" s="348"/>
      <c r="KLJ222" s="348"/>
      <c r="KLK222" s="348"/>
      <c r="KLL222" s="348"/>
      <c r="KLM222" s="348"/>
      <c r="KLN222" s="348"/>
      <c r="KLO222" s="348"/>
      <c r="KLP222" s="348"/>
      <c r="KLQ222" s="348"/>
      <c r="KLR222" s="348"/>
      <c r="KLS222" s="348"/>
      <c r="KLT222" s="348"/>
      <c r="KLU222" s="348"/>
      <c r="KLV222" s="348"/>
      <c r="KLW222" s="348"/>
      <c r="KLX222" s="348"/>
      <c r="KLY222" s="348"/>
      <c r="KLZ222" s="348"/>
      <c r="KMA222" s="348"/>
      <c r="KMB222" s="348"/>
      <c r="KMC222" s="348"/>
      <c r="KMD222" s="348"/>
      <c r="KME222" s="348"/>
      <c r="KMF222" s="348"/>
      <c r="KMG222" s="348"/>
      <c r="KMH222" s="348"/>
      <c r="KMI222" s="348"/>
      <c r="KMJ222" s="348"/>
      <c r="KMK222" s="348"/>
      <c r="KML222" s="348"/>
      <c r="KMM222" s="348"/>
      <c r="KMN222" s="348"/>
      <c r="KMO222" s="348"/>
      <c r="KMP222" s="348"/>
      <c r="KMQ222" s="348"/>
      <c r="KMR222" s="348"/>
      <c r="KMS222" s="348"/>
      <c r="KMT222" s="348"/>
      <c r="KMU222" s="348"/>
      <c r="KMV222" s="348"/>
      <c r="KMW222" s="348"/>
      <c r="KMX222" s="348"/>
      <c r="KMY222" s="348"/>
      <c r="KMZ222" s="348"/>
      <c r="KNA222" s="348"/>
      <c r="KNB222" s="348"/>
      <c r="KNC222" s="348"/>
      <c r="KND222" s="348"/>
      <c r="KNE222" s="348"/>
      <c r="KNF222" s="348"/>
      <c r="KNG222" s="348"/>
      <c r="KNH222" s="348"/>
      <c r="KNI222" s="348"/>
      <c r="KNJ222" s="348"/>
      <c r="KNK222" s="348"/>
      <c r="KNL222" s="348"/>
      <c r="KNM222" s="348"/>
      <c r="KNN222" s="348"/>
      <c r="KNO222" s="348"/>
      <c r="KNP222" s="348"/>
      <c r="KNQ222" s="348"/>
      <c r="KNR222" s="348"/>
      <c r="KNS222" s="348"/>
      <c r="KNT222" s="348"/>
      <c r="KNU222" s="348"/>
      <c r="KNV222" s="348"/>
      <c r="KNW222" s="348"/>
      <c r="KNX222" s="348"/>
      <c r="KNY222" s="348"/>
      <c r="KNZ222" s="348"/>
      <c r="KOA222" s="348"/>
      <c r="KOB222" s="348"/>
      <c r="KOC222" s="348"/>
      <c r="KOD222" s="348"/>
      <c r="KOE222" s="348"/>
      <c r="KOF222" s="348"/>
      <c r="KOG222" s="348"/>
      <c r="KOH222" s="348"/>
      <c r="KOI222" s="348"/>
      <c r="KOJ222" s="348"/>
      <c r="KOK222" s="348"/>
      <c r="KOL222" s="348"/>
      <c r="KOM222" s="348"/>
      <c r="KON222" s="348"/>
      <c r="KOO222" s="348"/>
      <c r="KOP222" s="348"/>
      <c r="KOQ222" s="348"/>
      <c r="KOR222" s="348"/>
      <c r="KOS222" s="348"/>
      <c r="KOT222" s="348"/>
      <c r="KOU222" s="348"/>
      <c r="KOV222" s="348"/>
      <c r="KOW222" s="348"/>
      <c r="KOX222" s="348"/>
      <c r="KOY222" s="348"/>
      <c r="KOZ222" s="348"/>
      <c r="KPA222" s="348"/>
      <c r="KPB222" s="348"/>
      <c r="KPC222" s="348"/>
      <c r="KPD222" s="348"/>
      <c r="KPE222" s="348"/>
      <c r="KPF222" s="348"/>
      <c r="KPG222" s="348"/>
      <c r="KPH222" s="348"/>
      <c r="KPI222" s="348"/>
      <c r="KPJ222" s="348"/>
      <c r="KPK222" s="348"/>
      <c r="KPL222" s="348"/>
      <c r="KPM222" s="348"/>
      <c r="KPN222" s="348"/>
      <c r="KPO222" s="348"/>
      <c r="KPP222" s="348"/>
      <c r="KPQ222" s="348"/>
      <c r="KPR222" s="348"/>
      <c r="KPS222" s="348"/>
      <c r="KPT222" s="348"/>
      <c r="KPU222" s="348"/>
      <c r="KPV222" s="348"/>
      <c r="KPW222" s="348"/>
      <c r="KPX222" s="348"/>
      <c r="KPY222" s="348"/>
      <c r="KPZ222" s="348"/>
      <c r="KQA222" s="348"/>
      <c r="KQB222" s="348"/>
      <c r="KQC222" s="348"/>
      <c r="KQD222" s="348"/>
      <c r="KQE222" s="348"/>
      <c r="KQF222" s="348"/>
      <c r="KQG222" s="348"/>
      <c r="KQH222" s="348"/>
      <c r="KQI222" s="348"/>
      <c r="KQJ222" s="348"/>
      <c r="KQK222" s="348"/>
      <c r="KQL222" s="348"/>
      <c r="KQM222" s="348"/>
      <c r="KQN222" s="348"/>
      <c r="KQO222" s="348"/>
      <c r="KQP222" s="348"/>
      <c r="KQQ222" s="348"/>
      <c r="KQR222" s="348"/>
      <c r="KQS222" s="348"/>
      <c r="KQT222" s="348"/>
      <c r="KQU222" s="348"/>
      <c r="KQV222" s="348"/>
      <c r="KQW222" s="348"/>
      <c r="KQX222" s="348"/>
      <c r="KQY222" s="348"/>
      <c r="KQZ222" s="348"/>
      <c r="KRA222" s="348"/>
      <c r="KRB222" s="348"/>
      <c r="KRC222" s="348"/>
      <c r="KRD222" s="348"/>
      <c r="KRE222" s="348"/>
      <c r="KRF222" s="348"/>
      <c r="KRG222" s="348"/>
      <c r="KRH222" s="348"/>
      <c r="KRI222" s="348"/>
      <c r="KRJ222" s="348"/>
      <c r="KRK222" s="348"/>
      <c r="KRL222" s="348"/>
      <c r="KRM222" s="348"/>
      <c r="KRN222" s="348"/>
      <c r="KRO222" s="348"/>
      <c r="KRP222" s="348"/>
      <c r="KRQ222" s="348"/>
      <c r="KRR222" s="348"/>
      <c r="KRS222" s="348"/>
      <c r="KRT222" s="348"/>
      <c r="KRU222" s="348"/>
      <c r="KRV222" s="348"/>
      <c r="KRW222" s="348"/>
      <c r="KRX222" s="348"/>
      <c r="KRY222" s="348"/>
      <c r="KRZ222" s="348"/>
      <c r="KSA222" s="348"/>
      <c r="KSB222" s="348"/>
      <c r="KSC222" s="348"/>
      <c r="KSD222" s="348"/>
      <c r="KSE222" s="348"/>
      <c r="KSF222" s="348"/>
      <c r="KSG222" s="348"/>
      <c r="KSH222" s="348"/>
      <c r="KSI222" s="348"/>
      <c r="KSJ222" s="348"/>
      <c r="KSK222" s="348"/>
      <c r="KSL222" s="348"/>
      <c r="KSM222" s="348"/>
      <c r="KSN222" s="348"/>
      <c r="KSO222" s="348"/>
      <c r="KSP222" s="348"/>
      <c r="KSQ222" s="348"/>
      <c r="KSR222" s="348"/>
      <c r="KSS222" s="348"/>
      <c r="KST222" s="348"/>
      <c r="KSU222" s="348"/>
      <c r="KSV222" s="348"/>
      <c r="KSW222" s="348"/>
      <c r="KSX222" s="348"/>
      <c r="KSY222" s="348"/>
      <c r="KSZ222" s="348"/>
      <c r="KTA222" s="348"/>
      <c r="KTB222" s="348"/>
      <c r="KTC222" s="348"/>
      <c r="KTD222" s="348"/>
      <c r="KTE222" s="348"/>
      <c r="KTF222" s="348"/>
      <c r="KTG222" s="348"/>
      <c r="KTH222" s="348"/>
      <c r="KTI222" s="348"/>
      <c r="KTJ222" s="348"/>
      <c r="KTK222" s="348"/>
      <c r="KTL222" s="348"/>
      <c r="KTM222" s="348"/>
      <c r="KTN222" s="348"/>
      <c r="KTO222" s="348"/>
      <c r="KTP222" s="348"/>
      <c r="KTQ222" s="348"/>
      <c r="KTR222" s="348"/>
      <c r="KTS222" s="348"/>
      <c r="KTT222" s="348"/>
      <c r="KTU222" s="348"/>
      <c r="KTV222" s="348"/>
      <c r="KTW222" s="348"/>
      <c r="KTX222" s="348"/>
      <c r="KTY222" s="348"/>
      <c r="KTZ222" s="348"/>
      <c r="KUA222" s="348"/>
      <c r="KUB222" s="348"/>
      <c r="KUC222" s="348"/>
      <c r="KUD222" s="348"/>
      <c r="KUE222" s="348"/>
      <c r="KUF222" s="348"/>
      <c r="KUG222" s="348"/>
      <c r="KUH222" s="348"/>
      <c r="KUI222" s="348"/>
      <c r="KUJ222" s="348"/>
      <c r="KUK222" s="348"/>
      <c r="KUL222" s="348"/>
      <c r="KUM222" s="348"/>
      <c r="KUN222" s="348"/>
      <c r="KUO222" s="348"/>
      <c r="KUP222" s="348"/>
      <c r="KUQ222" s="348"/>
      <c r="KUR222" s="348"/>
      <c r="KUS222" s="348"/>
      <c r="KUT222" s="348"/>
      <c r="KUU222" s="348"/>
      <c r="KUV222" s="348"/>
      <c r="KUW222" s="348"/>
      <c r="KUX222" s="348"/>
      <c r="KUY222" s="348"/>
      <c r="KUZ222" s="348"/>
      <c r="KVA222" s="348"/>
      <c r="KVB222" s="348"/>
      <c r="KVC222" s="348"/>
      <c r="KVD222" s="348"/>
      <c r="KVE222" s="348"/>
      <c r="KVF222" s="348"/>
      <c r="KVG222" s="348"/>
      <c r="KVH222" s="348"/>
      <c r="KVI222" s="348"/>
      <c r="KVJ222" s="348"/>
      <c r="KVK222" s="348"/>
      <c r="KVL222" s="348"/>
      <c r="KVM222" s="348"/>
      <c r="KVN222" s="348"/>
      <c r="KVO222" s="348"/>
      <c r="KVP222" s="348"/>
      <c r="KVQ222" s="348"/>
      <c r="KVR222" s="348"/>
      <c r="KVS222" s="348"/>
      <c r="KVT222" s="348"/>
      <c r="KVU222" s="348"/>
      <c r="KVV222" s="348"/>
      <c r="KVW222" s="348"/>
      <c r="KVX222" s="348"/>
      <c r="KVY222" s="348"/>
      <c r="KVZ222" s="348"/>
      <c r="KWA222" s="348"/>
      <c r="KWB222" s="348"/>
      <c r="KWC222" s="348"/>
      <c r="KWD222" s="348"/>
      <c r="KWE222" s="348"/>
      <c r="KWF222" s="348"/>
      <c r="KWG222" s="348"/>
      <c r="KWH222" s="348"/>
      <c r="KWI222" s="348"/>
      <c r="KWJ222" s="348"/>
      <c r="KWK222" s="348"/>
      <c r="KWL222" s="348"/>
      <c r="KWM222" s="348"/>
      <c r="KWN222" s="348"/>
      <c r="KWO222" s="348"/>
      <c r="KWP222" s="348"/>
      <c r="KWQ222" s="348"/>
      <c r="KWR222" s="348"/>
      <c r="KWS222" s="348"/>
      <c r="KWT222" s="348"/>
      <c r="KWU222" s="348"/>
      <c r="KWV222" s="348"/>
      <c r="KWW222" s="348"/>
      <c r="KWX222" s="348"/>
      <c r="KWY222" s="348"/>
      <c r="KWZ222" s="348"/>
      <c r="KXA222" s="348"/>
      <c r="KXB222" s="348"/>
      <c r="KXC222" s="348"/>
      <c r="KXD222" s="348"/>
      <c r="KXE222" s="348"/>
      <c r="KXF222" s="348"/>
      <c r="KXG222" s="348"/>
      <c r="KXH222" s="348"/>
      <c r="KXI222" s="348"/>
      <c r="KXJ222" s="348"/>
      <c r="KXK222" s="348"/>
      <c r="KXL222" s="348"/>
      <c r="KXM222" s="348"/>
      <c r="KXN222" s="348"/>
      <c r="KXO222" s="348"/>
      <c r="KXP222" s="348"/>
      <c r="KXQ222" s="348"/>
      <c r="KXR222" s="348"/>
      <c r="KXS222" s="348"/>
      <c r="KXT222" s="348"/>
      <c r="KXU222" s="348"/>
      <c r="KXV222" s="348"/>
      <c r="KXW222" s="348"/>
      <c r="KXX222" s="348"/>
      <c r="KXY222" s="348"/>
      <c r="KXZ222" s="348"/>
      <c r="KYA222" s="348"/>
      <c r="KYB222" s="348"/>
      <c r="KYC222" s="348"/>
      <c r="KYD222" s="348"/>
      <c r="KYE222" s="348"/>
      <c r="KYF222" s="348"/>
      <c r="KYG222" s="348"/>
      <c r="KYH222" s="348"/>
      <c r="KYI222" s="348"/>
      <c r="KYJ222" s="348"/>
      <c r="KYK222" s="348"/>
      <c r="KYL222" s="348"/>
      <c r="KYM222" s="348"/>
      <c r="KYN222" s="348"/>
      <c r="KYO222" s="348"/>
      <c r="KYP222" s="348"/>
      <c r="KYQ222" s="348"/>
      <c r="KYR222" s="348"/>
      <c r="KYS222" s="348"/>
      <c r="KYT222" s="348"/>
      <c r="KYU222" s="348"/>
      <c r="KYV222" s="348"/>
      <c r="KYW222" s="348"/>
      <c r="KYX222" s="348"/>
      <c r="KYY222" s="348"/>
      <c r="KYZ222" s="348"/>
      <c r="KZA222" s="348"/>
      <c r="KZB222" s="348"/>
      <c r="KZC222" s="348"/>
      <c r="KZD222" s="348"/>
      <c r="KZE222" s="348"/>
      <c r="KZF222" s="348"/>
      <c r="KZG222" s="348"/>
      <c r="KZH222" s="348"/>
      <c r="KZI222" s="348"/>
      <c r="KZJ222" s="348"/>
      <c r="KZK222" s="348"/>
      <c r="KZL222" s="348"/>
      <c r="KZM222" s="348"/>
      <c r="KZN222" s="348"/>
      <c r="KZO222" s="348"/>
      <c r="KZP222" s="348"/>
      <c r="KZQ222" s="348"/>
      <c r="KZR222" s="348"/>
      <c r="KZS222" s="348"/>
      <c r="KZT222" s="348"/>
      <c r="KZU222" s="348"/>
      <c r="KZV222" s="348"/>
      <c r="KZW222" s="348"/>
      <c r="KZX222" s="348"/>
      <c r="KZY222" s="348"/>
      <c r="KZZ222" s="348"/>
      <c r="LAA222" s="348"/>
      <c r="LAB222" s="348"/>
      <c r="LAC222" s="348"/>
      <c r="LAD222" s="348"/>
      <c r="LAE222" s="348"/>
      <c r="LAF222" s="348"/>
      <c r="LAG222" s="348"/>
      <c r="LAH222" s="348"/>
      <c r="LAI222" s="348"/>
      <c r="LAJ222" s="348"/>
      <c r="LAK222" s="348"/>
      <c r="LAL222" s="348"/>
      <c r="LAM222" s="348"/>
      <c r="LAN222" s="348"/>
      <c r="LAO222" s="348"/>
      <c r="LAP222" s="348"/>
      <c r="LAQ222" s="348"/>
      <c r="LAR222" s="348"/>
      <c r="LAS222" s="348"/>
      <c r="LAT222" s="348"/>
      <c r="LAU222" s="348"/>
      <c r="LAV222" s="348"/>
      <c r="LAW222" s="348"/>
      <c r="LAX222" s="348"/>
      <c r="LAY222" s="348"/>
      <c r="LAZ222" s="348"/>
      <c r="LBA222" s="348"/>
      <c r="LBB222" s="348"/>
      <c r="LBC222" s="348"/>
      <c r="LBD222" s="348"/>
      <c r="LBE222" s="348"/>
      <c r="LBF222" s="348"/>
      <c r="LBG222" s="348"/>
      <c r="LBH222" s="348"/>
      <c r="LBI222" s="348"/>
      <c r="LBJ222" s="348"/>
      <c r="LBK222" s="348"/>
      <c r="LBL222" s="348"/>
      <c r="LBM222" s="348"/>
      <c r="LBN222" s="348"/>
      <c r="LBO222" s="348"/>
      <c r="LBP222" s="348"/>
      <c r="LBQ222" s="348"/>
      <c r="LBR222" s="348"/>
      <c r="LBS222" s="348"/>
      <c r="LBT222" s="348"/>
      <c r="LBU222" s="348"/>
      <c r="LBV222" s="348"/>
      <c r="LBW222" s="348"/>
      <c r="LBX222" s="348"/>
      <c r="LBY222" s="348"/>
      <c r="LBZ222" s="348"/>
      <c r="LCA222" s="348"/>
      <c r="LCB222" s="348"/>
      <c r="LCC222" s="348"/>
      <c r="LCD222" s="348"/>
      <c r="LCE222" s="348"/>
      <c r="LCF222" s="348"/>
      <c r="LCG222" s="348"/>
      <c r="LCH222" s="348"/>
      <c r="LCI222" s="348"/>
      <c r="LCJ222" s="348"/>
      <c r="LCK222" s="348"/>
      <c r="LCL222" s="348"/>
      <c r="LCM222" s="348"/>
      <c r="LCN222" s="348"/>
      <c r="LCO222" s="348"/>
      <c r="LCP222" s="348"/>
      <c r="LCQ222" s="348"/>
      <c r="LCR222" s="348"/>
      <c r="LCS222" s="348"/>
      <c r="LCT222" s="348"/>
      <c r="LCU222" s="348"/>
      <c r="LCV222" s="348"/>
      <c r="LCW222" s="348"/>
      <c r="LCX222" s="348"/>
      <c r="LCY222" s="348"/>
      <c r="LCZ222" s="348"/>
      <c r="LDA222" s="348"/>
      <c r="LDB222" s="348"/>
      <c r="LDC222" s="348"/>
      <c r="LDD222" s="348"/>
      <c r="LDE222" s="348"/>
      <c r="LDF222" s="348"/>
      <c r="LDG222" s="348"/>
      <c r="LDH222" s="348"/>
      <c r="LDI222" s="348"/>
      <c r="LDJ222" s="348"/>
      <c r="LDK222" s="348"/>
      <c r="LDL222" s="348"/>
      <c r="LDM222" s="348"/>
      <c r="LDN222" s="348"/>
      <c r="LDO222" s="348"/>
      <c r="LDP222" s="348"/>
      <c r="LDQ222" s="348"/>
      <c r="LDR222" s="348"/>
      <c r="LDS222" s="348"/>
      <c r="LDT222" s="348"/>
      <c r="LDU222" s="348"/>
      <c r="LDV222" s="348"/>
      <c r="LDW222" s="348"/>
      <c r="LDX222" s="348"/>
      <c r="LDY222" s="348"/>
      <c r="LDZ222" s="348"/>
      <c r="LEA222" s="348"/>
      <c r="LEB222" s="348"/>
      <c r="LEC222" s="348"/>
      <c r="LED222" s="348"/>
      <c r="LEE222" s="348"/>
      <c r="LEF222" s="348"/>
      <c r="LEG222" s="348"/>
      <c r="LEH222" s="348"/>
      <c r="LEI222" s="348"/>
      <c r="LEJ222" s="348"/>
      <c r="LEK222" s="348"/>
      <c r="LEL222" s="348"/>
      <c r="LEM222" s="348"/>
      <c r="LEN222" s="348"/>
      <c r="LEO222" s="348"/>
      <c r="LEP222" s="348"/>
      <c r="LEQ222" s="348"/>
      <c r="LER222" s="348"/>
      <c r="LES222" s="348"/>
      <c r="LET222" s="348"/>
      <c r="LEU222" s="348"/>
      <c r="LEV222" s="348"/>
      <c r="LEW222" s="348"/>
      <c r="LEX222" s="348"/>
      <c r="LEY222" s="348"/>
      <c r="LEZ222" s="348"/>
      <c r="LFA222" s="348"/>
      <c r="LFB222" s="348"/>
      <c r="LFC222" s="348"/>
      <c r="LFD222" s="348"/>
      <c r="LFE222" s="348"/>
      <c r="LFF222" s="348"/>
      <c r="LFG222" s="348"/>
      <c r="LFH222" s="348"/>
      <c r="LFI222" s="348"/>
      <c r="LFJ222" s="348"/>
      <c r="LFK222" s="348"/>
      <c r="LFL222" s="348"/>
      <c r="LFM222" s="348"/>
      <c r="LFN222" s="348"/>
      <c r="LFO222" s="348"/>
      <c r="LFP222" s="348"/>
      <c r="LFQ222" s="348"/>
      <c r="LFR222" s="348"/>
      <c r="LFS222" s="348"/>
      <c r="LFT222" s="348"/>
      <c r="LFU222" s="348"/>
      <c r="LFV222" s="348"/>
      <c r="LFW222" s="348"/>
      <c r="LFX222" s="348"/>
      <c r="LFY222" s="348"/>
      <c r="LFZ222" s="348"/>
      <c r="LGA222" s="348"/>
      <c r="LGB222" s="348"/>
      <c r="LGC222" s="348"/>
      <c r="LGD222" s="348"/>
      <c r="LGE222" s="348"/>
      <c r="LGF222" s="348"/>
      <c r="LGG222" s="348"/>
      <c r="LGH222" s="348"/>
      <c r="LGI222" s="348"/>
      <c r="LGJ222" s="348"/>
      <c r="LGK222" s="348"/>
      <c r="LGL222" s="348"/>
      <c r="LGM222" s="348"/>
      <c r="LGN222" s="348"/>
      <c r="LGO222" s="348"/>
      <c r="LGP222" s="348"/>
      <c r="LGQ222" s="348"/>
      <c r="LGR222" s="348"/>
      <c r="LGS222" s="348"/>
      <c r="LGT222" s="348"/>
      <c r="LGU222" s="348"/>
      <c r="LGV222" s="348"/>
      <c r="LGW222" s="348"/>
      <c r="LGX222" s="348"/>
      <c r="LGY222" s="348"/>
      <c r="LGZ222" s="348"/>
      <c r="LHA222" s="348"/>
      <c r="LHB222" s="348"/>
      <c r="LHC222" s="348"/>
      <c r="LHD222" s="348"/>
      <c r="LHE222" s="348"/>
      <c r="LHF222" s="348"/>
      <c r="LHG222" s="348"/>
      <c r="LHH222" s="348"/>
      <c r="LHI222" s="348"/>
      <c r="LHJ222" s="348"/>
      <c r="LHK222" s="348"/>
      <c r="LHL222" s="348"/>
      <c r="LHM222" s="348"/>
      <c r="LHN222" s="348"/>
      <c r="LHO222" s="348"/>
      <c r="LHP222" s="348"/>
      <c r="LHQ222" s="348"/>
      <c r="LHR222" s="348"/>
      <c r="LHS222" s="348"/>
      <c r="LHT222" s="348"/>
      <c r="LHU222" s="348"/>
      <c r="LHV222" s="348"/>
      <c r="LHW222" s="348"/>
      <c r="LHX222" s="348"/>
      <c r="LHY222" s="348"/>
      <c r="LHZ222" s="348"/>
      <c r="LIA222" s="348"/>
      <c r="LIB222" s="348"/>
      <c r="LIC222" s="348"/>
      <c r="LID222" s="348"/>
      <c r="LIE222" s="348"/>
      <c r="LIF222" s="348"/>
      <c r="LIG222" s="348"/>
      <c r="LIH222" s="348"/>
      <c r="LII222" s="348"/>
      <c r="LIJ222" s="348"/>
      <c r="LIK222" s="348"/>
      <c r="LIL222" s="348"/>
      <c r="LIM222" s="348"/>
      <c r="LIN222" s="348"/>
      <c r="LIO222" s="348"/>
      <c r="LIP222" s="348"/>
      <c r="LIQ222" s="348"/>
      <c r="LIR222" s="348"/>
      <c r="LIS222" s="348"/>
      <c r="LIT222" s="348"/>
      <c r="LIU222" s="348"/>
      <c r="LIV222" s="348"/>
      <c r="LIW222" s="348"/>
      <c r="LIX222" s="348"/>
      <c r="LIY222" s="348"/>
      <c r="LIZ222" s="348"/>
      <c r="LJA222" s="348"/>
      <c r="LJB222" s="348"/>
      <c r="LJC222" s="348"/>
      <c r="LJD222" s="348"/>
      <c r="LJE222" s="348"/>
      <c r="LJF222" s="348"/>
      <c r="LJG222" s="348"/>
      <c r="LJH222" s="348"/>
      <c r="LJI222" s="348"/>
      <c r="LJJ222" s="348"/>
      <c r="LJK222" s="348"/>
      <c r="LJL222" s="348"/>
      <c r="LJM222" s="348"/>
      <c r="LJN222" s="348"/>
      <c r="LJO222" s="348"/>
      <c r="LJP222" s="348"/>
      <c r="LJQ222" s="348"/>
      <c r="LJR222" s="348"/>
      <c r="LJS222" s="348"/>
      <c r="LJT222" s="348"/>
      <c r="LJU222" s="348"/>
      <c r="LJV222" s="348"/>
      <c r="LJW222" s="348"/>
      <c r="LJX222" s="348"/>
      <c r="LJY222" s="348"/>
      <c r="LJZ222" s="348"/>
      <c r="LKA222" s="348"/>
      <c r="LKB222" s="348"/>
      <c r="LKC222" s="348"/>
      <c r="LKD222" s="348"/>
      <c r="LKE222" s="348"/>
      <c r="LKF222" s="348"/>
      <c r="LKG222" s="348"/>
      <c r="LKH222" s="348"/>
      <c r="LKI222" s="348"/>
      <c r="LKJ222" s="348"/>
      <c r="LKK222" s="348"/>
      <c r="LKL222" s="348"/>
      <c r="LKM222" s="348"/>
      <c r="LKN222" s="348"/>
      <c r="LKO222" s="348"/>
      <c r="LKP222" s="348"/>
      <c r="LKQ222" s="348"/>
      <c r="LKR222" s="348"/>
      <c r="LKS222" s="348"/>
      <c r="LKT222" s="348"/>
      <c r="LKU222" s="348"/>
      <c r="LKV222" s="348"/>
      <c r="LKW222" s="348"/>
      <c r="LKX222" s="348"/>
      <c r="LKY222" s="348"/>
      <c r="LKZ222" s="348"/>
      <c r="LLA222" s="348"/>
      <c r="LLB222" s="348"/>
      <c r="LLC222" s="348"/>
      <c r="LLD222" s="348"/>
      <c r="LLE222" s="348"/>
      <c r="LLF222" s="348"/>
      <c r="LLG222" s="348"/>
      <c r="LLH222" s="348"/>
      <c r="LLI222" s="348"/>
      <c r="LLJ222" s="348"/>
      <c r="LLK222" s="348"/>
      <c r="LLL222" s="348"/>
      <c r="LLM222" s="348"/>
      <c r="LLN222" s="348"/>
      <c r="LLO222" s="348"/>
      <c r="LLP222" s="348"/>
      <c r="LLQ222" s="348"/>
      <c r="LLR222" s="348"/>
      <c r="LLS222" s="348"/>
      <c r="LLT222" s="348"/>
      <c r="LLU222" s="348"/>
      <c r="LLV222" s="348"/>
      <c r="LLW222" s="348"/>
      <c r="LLX222" s="348"/>
      <c r="LLY222" s="348"/>
      <c r="LLZ222" s="348"/>
      <c r="LMA222" s="348"/>
      <c r="LMB222" s="348"/>
      <c r="LMC222" s="348"/>
      <c r="LMD222" s="348"/>
      <c r="LME222" s="348"/>
      <c r="LMF222" s="348"/>
      <c r="LMG222" s="348"/>
      <c r="LMH222" s="348"/>
      <c r="LMI222" s="348"/>
      <c r="LMJ222" s="348"/>
      <c r="LMK222" s="348"/>
      <c r="LML222" s="348"/>
      <c r="LMM222" s="348"/>
      <c r="LMN222" s="348"/>
      <c r="LMO222" s="348"/>
      <c r="LMP222" s="348"/>
      <c r="LMQ222" s="348"/>
      <c r="LMR222" s="348"/>
      <c r="LMS222" s="348"/>
      <c r="LMT222" s="348"/>
      <c r="LMU222" s="348"/>
      <c r="LMV222" s="348"/>
      <c r="LMW222" s="348"/>
      <c r="LMX222" s="348"/>
      <c r="LMY222" s="348"/>
      <c r="LMZ222" s="348"/>
      <c r="LNA222" s="348"/>
      <c r="LNB222" s="348"/>
      <c r="LNC222" s="348"/>
      <c r="LND222" s="348"/>
      <c r="LNE222" s="348"/>
      <c r="LNF222" s="348"/>
      <c r="LNG222" s="348"/>
      <c r="LNH222" s="348"/>
      <c r="LNI222" s="348"/>
      <c r="LNJ222" s="348"/>
      <c r="LNK222" s="348"/>
      <c r="LNL222" s="348"/>
      <c r="LNM222" s="348"/>
      <c r="LNN222" s="348"/>
      <c r="LNO222" s="348"/>
      <c r="LNP222" s="348"/>
      <c r="LNQ222" s="348"/>
      <c r="LNR222" s="348"/>
      <c r="LNS222" s="348"/>
      <c r="LNT222" s="348"/>
      <c r="LNU222" s="348"/>
      <c r="LNV222" s="348"/>
      <c r="LNW222" s="348"/>
      <c r="LNX222" s="348"/>
      <c r="LNY222" s="348"/>
      <c r="LNZ222" s="348"/>
      <c r="LOA222" s="348"/>
      <c r="LOB222" s="348"/>
      <c r="LOC222" s="348"/>
      <c r="LOD222" s="348"/>
      <c r="LOE222" s="348"/>
      <c r="LOF222" s="348"/>
      <c r="LOG222" s="348"/>
      <c r="LOH222" s="348"/>
      <c r="LOI222" s="348"/>
      <c r="LOJ222" s="348"/>
      <c r="LOK222" s="348"/>
      <c r="LOL222" s="348"/>
      <c r="LOM222" s="348"/>
      <c r="LON222" s="348"/>
      <c r="LOO222" s="348"/>
      <c r="LOP222" s="348"/>
      <c r="LOQ222" s="348"/>
      <c r="LOR222" s="348"/>
      <c r="LOS222" s="348"/>
      <c r="LOT222" s="348"/>
      <c r="LOU222" s="348"/>
      <c r="LOV222" s="348"/>
      <c r="LOW222" s="348"/>
      <c r="LOX222" s="348"/>
      <c r="LOY222" s="348"/>
      <c r="LOZ222" s="348"/>
      <c r="LPA222" s="348"/>
      <c r="LPB222" s="348"/>
      <c r="LPC222" s="348"/>
      <c r="LPD222" s="348"/>
      <c r="LPE222" s="348"/>
      <c r="LPF222" s="348"/>
      <c r="LPG222" s="348"/>
      <c r="LPH222" s="348"/>
      <c r="LPI222" s="348"/>
      <c r="LPJ222" s="348"/>
      <c r="LPK222" s="348"/>
      <c r="LPL222" s="348"/>
      <c r="LPM222" s="348"/>
      <c r="LPN222" s="348"/>
      <c r="LPO222" s="348"/>
      <c r="LPP222" s="348"/>
      <c r="LPQ222" s="348"/>
      <c r="LPR222" s="348"/>
      <c r="LPS222" s="348"/>
      <c r="LPT222" s="348"/>
      <c r="LPU222" s="348"/>
      <c r="LPV222" s="348"/>
      <c r="LPW222" s="348"/>
      <c r="LPX222" s="348"/>
      <c r="LPY222" s="348"/>
      <c r="LPZ222" s="348"/>
      <c r="LQA222" s="348"/>
      <c r="LQB222" s="348"/>
      <c r="LQC222" s="348"/>
      <c r="LQD222" s="348"/>
      <c r="LQE222" s="348"/>
      <c r="LQF222" s="348"/>
      <c r="LQG222" s="348"/>
      <c r="LQH222" s="348"/>
      <c r="LQI222" s="348"/>
      <c r="LQJ222" s="348"/>
      <c r="LQK222" s="348"/>
      <c r="LQL222" s="348"/>
      <c r="LQM222" s="348"/>
      <c r="LQN222" s="348"/>
      <c r="LQO222" s="348"/>
      <c r="LQP222" s="348"/>
      <c r="LQQ222" s="348"/>
      <c r="LQR222" s="348"/>
      <c r="LQS222" s="348"/>
      <c r="LQT222" s="348"/>
      <c r="LQU222" s="348"/>
      <c r="LQV222" s="348"/>
      <c r="LQW222" s="348"/>
      <c r="LQX222" s="348"/>
      <c r="LQY222" s="348"/>
      <c r="LQZ222" s="348"/>
      <c r="LRA222" s="348"/>
      <c r="LRB222" s="348"/>
      <c r="LRC222" s="348"/>
      <c r="LRD222" s="348"/>
      <c r="LRE222" s="348"/>
      <c r="LRF222" s="348"/>
      <c r="LRG222" s="348"/>
      <c r="LRH222" s="348"/>
      <c r="LRI222" s="348"/>
      <c r="LRJ222" s="348"/>
      <c r="LRK222" s="348"/>
      <c r="LRL222" s="348"/>
      <c r="LRM222" s="348"/>
      <c r="LRN222" s="348"/>
      <c r="LRO222" s="348"/>
      <c r="LRP222" s="348"/>
      <c r="LRQ222" s="348"/>
      <c r="LRR222" s="348"/>
      <c r="LRS222" s="348"/>
      <c r="LRT222" s="348"/>
      <c r="LRU222" s="348"/>
      <c r="LRV222" s="348"/>
      <c r="LRW222" s="348"/>
      <c r="LRX222" s="348"/>
      <c r="LRY222" s="348"/>
      <c r="LRZ222" s="348"/>
      <c r="LSA222" s="348"/>
      <c r="LSB222" s="348"/>
      <c r="LSC222" s="348"/>
      <c r="LSD222" s="348"/>
      <c r="LSE222" s="348"/>
      <c r="LSF222" s="348"/>
      <c r="LSG222" s="348"/>
      <c r="LSH222" s="348"/>
      <c r="LSI222" s="348"/>
      <c r="LSJ222" s="348"/>
      <c r="LSK222" s="348"/>
      <c r="LSL222" s="348"/>
      <c r="LSM222" s="348"/>
      <c r="LSN222" s="348"/>
      <c r="LSO222" s="348"/>
      <c r="LSP222" s="348"/>
      <c r="LSQ222" s="348"/>
      <c r="LSR222" s="348"/>
      <c r="LSS222" s="348"/>
      <c r="LST222" s="348"/>
      <c r="LSU222" s="348"/>
      <c r="LSV222" s="348"/>
      <c r="LSW222" s="348"/>
      <c r="LSX222" s="348"/>
      <c r="LSY222" s="348"/>
      <c r="LSZ222" s="348"/>
      <c r="LTA222" s="348"/>
      <c r="LTB222" s="348"/>
      <c r="LTC222" s="348"/>
      <c r="LTD222" s="348"/>
      <c r="LTE222" s="348"/>
      <c r="LTF222" s="348"/>
      <c r="LTG222" s="348"/>
      <c r="LTH222" s="348"/>
      <c r="LTI222" s="348"/>
      <c r="LTJ222" s="348"/>
      <c r="LTK222" s="348"/>
      <c r="LTL222" s="348"/>
      <c r="LTM222" s="348"/>
      <c r="LTN222" s="348"/>
      <c r="LTO222" s="348"/>
      <c r="LTP222" s="348"/>
      <c r="LTQ222" s="348"/>
      <c r="LTR222" s="348"/>
      <c r="LTS222" s="348"/>
      <c r="LTT222" s="348"/>
      <c r="LTU222" s="348"/>
      <c r="LTV222" s="348"/>
      <c r="LTW222" s="348"/>
      <c r="LTX222" s="348"/>
      <c r="LTY222" s="348"/>
      <c r="LTZ222" s="348"/>
      <c r="LUA222" s="348"/>
      <c r="LUB222" s="348"/>
      <c r="LUC222" s="348"/>
      <c r="LUD222" s="348"/>
      <c r="LUE222" s="348"/>
      <c r="LUF222" s="348"/>
      <c r="LUG222" s="348"/>
      <c r="LUH222" s="348"/>
      <c r="LUI222" s="348"/>
      <c r="LUJ222" s="348"/>
      <c r="LUK222" s="348"/>
      <c r="LUL222" s="348"/>
      <c r="LUM222" s="348"/>
      <c r="LUN222" s="348"/>
      <c r="LUO222" s="348"/>
      <c r="LUP222" s="348"/>
      <c r="LUQ222" s="348"/>
      <c r="LUR222" s="348"/>
      <c r="LUS222" s="348"/>
      <c r="LUT222" s="348"/>
      <c r="LUU222" s="348"/>
      <c r="LUV222" s="348"/>
      <c r="LUW222" s="348"/>
      <c r="LUX222" s="348"/>
      <c r="LUY222" s="348"/>
      <c r="LUZ222" s="348"/>
      <c r="LVA222" s="348"/>
      <c r="LVB222" s="348"/>
      <c r="LVC222" s="348"/>
      <c r="LVD222" s="348"/>
      <c r="LVE222" s="348"/>
      <c r="LVF222" s="348"/>
      <c r="LVG222" s="348"/>
      <c r="LVH222" s="348"/>
      <c r="LVI222" s="348"/>
      <c r="LVJ222" s="348"/>
      <c r="LVK222" s="348"/>
      <c r="LVL222" s="348"/>
      <c r="LVM222" s="348"/>
      <c r="LVN222" s="348"/>
      <c r="LVO222" s="348"/>
      <c r="LVP222" s="348"/>
      <c r="LVQ222" s="348"/>
      <c r="LVR222" s="348"/>
      <c r="LVS222" s="348"/>
      <c r="LVT222" s="348"/>
      <c r="LVU222" s="348"/>
      <c r="LVV222" s="348"/>
      <c r="LVW222" s="348"/>
      <c r="LVX222" s="348"/>
      <c r="LVY222" s="348"/>
      <c r="LVZ222" s="348"/>
      <c r="LWA222" s="348"/>
      <c r="LWB222" s="348"/>
      <c r="LWC222" s="348"/>
      <c r="LWD222" s="348"/>
      <c r="LWE222" s="348"/>
      <c r="LWF222" s="348"/>
      <c r="LWG222" s="348"/>
      <c r="LWH222" s="348"/>
      <c r="LWI222" s="348"/>
      <c r="LWJ222" s="348"/>
      <c r="LWK222" s="348"/>
      <c r="LWL222" s="348"/>
      <c r="LWM222" s="348"/>
      <c r="LWN222" s="348"/>
      <c r="LWO222" s="348"/>
      <c r="LWP222" s="348"/>
      <c r="LWQ222" s="348"/>
      <c r="LWR222" s="348"/>
      <c r="LWS222" s="348"/>
      <c r="LWT222" s="348"/>
      <c r="LWU222" s="348"/>
      <c r="LWV222" s="348"/>
      <c r="LWW222" s="348"/>
      <c r="LWX222" s="348"/>
      <c r="LWY222" s="348"/>
      <c r="LWZ222" s="348"/>
      <c r="LXA222" s="348"/>
      <c r="LXB222" s="348"/>
      <c r="LXC222" s="348"/>
      <c r="LXD222" s="348"/>
      <c r="LXE222" s="348"/>
      <c r="LXF222" s="348"/>
      <c r="LXG222" s="348"/>
      <c r="LXH222" s="348"/>
      <c r="LXI222" s="348"/>
      <c r="LXJ222" s="348"/>
      <c r="LXK222" s="348"/>
      <c r="LXL222" s="348"/>
      <c r="LXM222" s="348"/>
      <c r="LXN222" s="348"/>
      <c r="LXO222" s="348"/>
      <c r="LXP222" s="348"/>
      <c r="LXQ222" s="348"/>
      <c r="LXR222" s="348"/>
      <c r="LXS222" s="348"/>
      <c r="LXT222" s="348"/>
      <c r="LXU222" s="348"/>
      <c r="LXV222" s="348"/>
      <c r="LXW222" s="348"/>
      <c r="LXX222" s="348"/>
      <c r="LXY222" s="348"/>
      <c r="LXZ222" s="348"/>
      <c r="LYA222" s="348"/>
      <c r="LYB222" s="348"/>
      <c r="LYC222" s="348"/>
      <c r="LYD222" s="348"/>
      <c r="LYE222" s="348"/>
      <c r="LYF222" s="348"/>
      <c r="LYG222" s="348"/>
      <c r="LYH222" s="348"/>
      <c r="LYI222" s="348"/>
      <c r="LYJ222" s="348"/>
      <c r="LYK222" s="348"/>
      <c r="LYL222" s="348"/>
      <c r="LYM222" s="348"/>
      <c r="LYN222" s="348"/>
      <c r="LYO222" s="348"/>
      <c r="LYP222" s="348"/>
      <c r="LYQ222" s="348"/>
      <c r="LYR222" s="348"/>
      <c r="LYS222" s="348"/>
      <c r="LYT222" s="348"/>
      <c r="LYU222" s="348"/>
      <c r="LYV222" s="348"/>
      <c r="LYW222" s="348"/>
      <c r="LYX222" s="348"/>
      <c r="LYY222" s="348"/>
      <c r="LYZ222" s="348"/>
      <c r="LZA222" s="348"/>
      <c r="LZB222" s="348"/>
      <c r="LZC222" s="348"/>
      <c r="LZD222" s="348"/>
      <c r="LZE222" s="348"/>
      <c r="LZF222" s="348"/>
      <c r="LZG222" s="348"/>
      <c r="LZH222" s="348"/>
      <c r="LZI222" s="348"/>
      <c r="LZJ222" s="348"/>
      <c r="LZK222" s="348"/>
      <c r="LZL222" s="348"/>
      <c r="LZM222" s="348"/>
      <c r="LZN222" s="348"/>
      <c r="LZO222" s="348"/>
      <c r="LZP222" s="348"/>
      <c r="LZQ222" s="348"/>
      <c r="LZR222" s="348"/>
      <c r="LZS222" s="348"/>
      <c r="LZT222" s="348"/>
      <c r="LZU222" s="348"/>
      <c r="LZV222" s="348"/>
      <c r="LZW222" s="348"/>
      <c r="LZX222" s="348"/>
      <c r="LZY222" s="348"/>
      <c r="LZZ222" s="348"/>
      <c r="MAA222" s="348"/>
      <c r="MAB222" s="348"/>
      <c r="MAC222" s="348"/>
      <c r="MAD222" s="348"/>
      <c r="MAE222" s="348"/>
      <c r="MAF222" s="348"/>
      <c r="MAG222" s="348"/>
      <c r="MAH222" s="348"/>
      <c r="MAI222" s="348"/>
      <c r="MAJ222" s="348"/>
      <c r="MAK222" s="348"/>
      <c r="MAL222" s="348"/>
      <c r="MAM222" s="348"/>
      <c r="MAN222" s="348"/>
      <c r="MAO222" s="348"/>
      <c r="MAP222" s="348"/>
      <c r="MAQ222" s="348"/>
      <c r="MAR222" s="348"/>
      <c r="MAS222" s="348"/>
      <c r="MAT222" s="348"/>
      <c r="MAU222" s="348"/>
      <c r="MAV222" s="348"/>
      <c r="MAW222" s="348"/>
      <c r="MAX222" s="348"/>
      <c r="MAY222" s="348"/>
      <c r="MAZ222" s="348"/>
      <c r="MBA222" s="348"/>
      <c r="MBB222" s="348"/>
      <c r="MBC222" s="348"/>
      <c r="MBD222" s="348"/>
      <c r="MBE222" s="348"/>
      <c r="MBF222" s="348"/>
      <c r="MBG222" s="348"/>
      <c r="MBH222" s="348"/>
      <c r="MBI222" s="348"/>
      <c r="MBJ222" s="348"/>
      <c r="MBK222" s="348"/>
      <c r="MBL222" s="348"/>
      <c r="MBM222" s="348"/>
      <c r="MBN222" s="348"/>
      <c r="MBO222" s="348"/>
      <c r="MBP222" s="348"/>
      <c r="MBQ222" s="348"/>
      <c r="MBR222" s="348"/>
      <c r="MBS222" s="348"/>
      <c r="MBT222" s="348"/>
      <c r="MBU222" s="348"/>
      <c r="MBV222" s="348"/>
      <c r="MBW222" s="348"/>
      <c r="MBX222" s="348"/>
      <c r="MBY222" s="348"/>
      <c r="MBZ222" s="348"/>
      <c r="MCA222" s="348"/>
      <c r="MCB222" s="348"/>
      <c r="MCC222" s="348"/>
      <c r="MCD222" s="348"/>
      <c r="MCE222" s="348"/>
      <c r="MCF222" s="348"/>
      <c r="MCG222" s="348"/>
      <c r="MCH222" s="348"/>
      <c r="MCI222" s="348"/>
      <c r="MCJ222" s="348"/>
      <c r="MCK222" s="348"/>
      <c r="MCL222" s="348"/>
      <c r="MCM222" s="348"/>
      <c r="MCN222" s="348"/>
      <c r="MCO222" s="348"/>
      <c r="MCP222" s="348"/>
      <c r="MCQ222" s="348"/>
      <c r="MCR222" s="348"/>
      <c r="MCS222" s="348"/>
      <c r="MCT222" s="348"/>
      <c r="MCU222" s="348"/>
      <c r="MCV222" s="348"/>
      <c r="MCW222" s="348"/>
      <c r="MCX222" s="348"/>
      <c r="MCY222" s="348"/>
      <c r="MCZ222" s="348"/>
      <c r="MDA222" s="348"/>
      <c r="MDB222" s="348"/>
      <c r="MDC222" s="348"/>
      <c r="MDD222" s="348"/>
      <c r="MDE222" s="348"/>
      <c r="MDF222" s="348"/>
      <c r="MDG222" s="348"/>
      <c r="MDH222" s="348"/>
      <c r="MDI222" s="348"/>
      <c r="MDJ222" s="348"/>
      <c r="MDK222" s="348"/>
      <c r="MDL222" s="348"/>
      <c r="MDM222" s="348"/>
      <c r="MDN222" s="348"/>
      <c r="MDO222" s="348"/>
      <c r="MDP222" s="348"/>
      <c r="MDQ222" s="348"/>
      <c r="MDR222" s="348"/>
      <c r="MDS222" s="348"/>
      <c r="MDT222" s="348"/>
      <c r="MDU222" s="348"/>
      <c r="MDV222" s="348"/>
      <c r="MDW222" s="348"/>
      <c r="MDX222" s="348"/>
      <c r="MDY222" s="348"/>
      <c r="MDZ222" s="348"/>
      <c r="MEA222" s="348"/>
      <c r="MEB222" s="348"/>
      <c r="MEC222" s="348"/>
      <c r="MED222" s="348"/>
      <c r="MEE222" s="348"/>
      <c r="MEF222" s="348"/>
      <c r="MEG222" s="348"/>
      <c r="MEH222" s="348"/>
      <c r="MEI222" s="348"/>
      <c r="MEJ222" s="348"/>
      <c r="MEK222" s="348"/>
      <c r="MEL222" s="348"/>
      <c r="MEM222" s="348"/>
      <c r="MEN222" s="348"/>
      <c r="MEO222" s="348"/>
      <c r="MEP222" s="348"/>
      <c r="MEQ222" s="348"/>
      <c r="MER222" s="348"/>
      <c r="MES222" s="348"/>
      <c r="MET222" s="348"/>
      <c r="MEU222" s="348"/>
      <c r="MEV222" s="348"/>
      <c r="MEW222" s="348"/>
      <c r="MEX222" s="348"/>
      <c r="MEY222" s="348"/>
      <c r="MEZ222" s="348"/>
      <c r="MFA222" s="348"/>
      <c r="MFB222" s="348"/>
      <c r="MFC222" s="348"/>
      <c r="MFD222" s="348"/>
      <c r="MFE222" s="348"/>
      <c r="MFF222" s="348"/>
      <c r="MFG222" s="348"/>
      <c r="MFH222" s="348"/>
      <c r="MFI222" s="348"/>
      <c r="MFJ222" s="348"/>
      <c r="MFK222" s="348"/>
      <c r="MFL222" s="348"/>
      <c r="MFM222" s="348"/>
      <c r="MFN222" s="348"/>
      <c r="MFO222" s="348"/>
      <c r="MFP222" s="348"/>
      <c r="MFQ222" s="348"/>
      <c r="MFR222" s="348"/>
      <c r="MFS222" s="348"/>
      <c r="MFT222" s="348"/>
      <c r="MFU222" s="348"/>
      <c r="MFV222" s="348"/>
      <c r="MFW222" s="348"/>
      <c r="MFX222" s="348"/>
      <c r="MFY222" s="348"/>
      <c r="MFZ222" s="348"/>
      <c r="MGA222" s="348"/>
      <c r="MGB222" s="348"/>
      <c r="MGC222" s="348"/>
      <c r="MGD222" s="348"/>
      <c r="MGE222" s="348"/>
      <c r="MGF222" s="348"/>
      <c r="MGG222" s="348"/>
      <c r="MGH222" s="348"/>
      <c r="MGI222" s="348"/>
      <c r="MGJ222" s="348"/>
      <c r="MGK222" s="348"/>
      <c r="MGL222" s="348"/>
      <c r="MGM222" s="348"/>
      <c r="MGN222" s="348"/>
      <c r="MGO222" s="348"/>
      <c r="MGP222" s="348"/>
      <c r="MGQ222" s="348"/>
      <c r="MGR222" s="348"/>
      <c r="MGS222" s="348"/>
      <c r="MGT222" s="348"/>
      <c r="MGU222" s="348"/>
      <c r="MGV222" s="348"/>
      <c r="MGW222" s="348"/>
      <c r="MGX222" s="348"/>
      <c r="MGY222" s="348"/>
      <c r="MGZ222" s="348"/>
      <c r="MHA222" s="348"/>
      <c r="MHB222" s="348"/>
      <c r="MHC222" s="348"/>
      <c r="MHD222" s="348"/>
      <c r="MHE222" s="348"/>
      <c r="MHF222" s="348"/>
      <c r="MHG222" s="348"/>
      <c r="MHH222" s="348"/>
      <c r="MHI222" s="348"/>
      <c r="MHJ222" s="348"/>
      <c r="MHK222" s="348"/>
      <c r="MHL222" s="348"/>
      <c r="MHM222" s="348"/>
      <c r="MHN222" s="348"/>
      <c r="MHO222" s="348"/>
      <c r="MHP222" s="348"/>
      <c r="MHQ222" s="348"/>
      <c r="MHR222" s="348"/>
      <c r="MHS222" s="348"/>
      <c r="MHT222" s="348"/>
      <c r="MHU222" s="348"/>
      <c r="MHV222" s="348"/>
      <c r="MHW222" s="348"/>
      <c r="MHX222" s="348"/>
      <c r="MHY222" s="348"/>
      <c r="MHZ222" s="348"/>
      <c r="MIA222" s="348"/>
      <c r="MIB222" s="348"/>
      <c r="MIC222" s="348"/>
      <c r="MID222" s="348"/>
      <c r="MIE222" s="348"/>
      <c r="MIF222" s="348"/>
      <c r="MIG222" s="348"/>
      <c r="MIH222" s="348"/>
      <c r="MII222" s="348"/>
      <c r="MIJ222" s="348"/>
      <c r="MIK222" s="348"/>
      <c r="MIL222" s="348"/>
      <c r="MIM222" s="348"/>
      <c r="MIN222" s="348"/>
      <c r="MIO222" s="348"/>
      <c r="MIP222" s="348"/>
      <c r="MIQ222" s="348"/>
      <c r="MIR222" s="348"/>
      <c r="MIS222" s="348"/>
      <c r="MIT222" s="348"/>
      <c r="MIU222" s="348"/>
      <c r="MIV222" s="348"/>
      <c r="MIW222" s="348"/>
      <c r="MIX222" s="348"/>
      <c r="MIY222" s="348"/>
      <c r="MIZ222" s="348"/>
      <c r="MJA222" s="348"/>
      <c r="MJB222" s="348"/>
      <c r="MJC222" s="348"/>
      <c r="MJD222" s="348"/>
      <c r="MJE222" s="348"/>
      <c r="MJF222" s="348"/>
      <c r="MJG222" s="348"/>
      <c r="MJH222" s="348"/>
      <c r="MJI222" s="348"/>
      <c r="MJJ222" s="348"/>
      <c r="MJK222" s="348"/>
      <c r="MJL222" s="348"/>
      <c r="MJM222" s="348"/>
      <c r="MJN222" s="348"/>
      <c r="MJO222" s="348"/>
      <c r="MJP222" s="348"/>
      <c r="MJQ222" s="348"/>
      <c r="MJR222" s="348"/>
      <c r="MJS222" s="348"/>
      <c r="MJT222" s="348"/>
      <c r="MJU222" s="348"/>
      <c r="MJV222" s="348"/>
      <c r="MJW222" s="348"/>
      <c r="MJX222" s="348"/>
      <c r="MJY222" s="348"/>
      <c r="MJZ222" s="348"/>
      <c r="MKA222" s="348"/>
      <c r="MKB222" s="348"/>
      <c r="MKC222" s="348"/>
      <c r="MKD222" s="348"/>
      <c r="MKE222" s="348"/>
      <c r="MKF222" s="348"/>
      <c r="MKG222" s="348"/>
      <c r="MKH222" s="348"/>
      <c r="MKI222" s="348"/>
      <c r="MKJ222" s="348"/>
      <c r="MKK222" s="348"/>
      <c r="MKL222" s="348"/>
      <c r="MKM222" s="348"/>
      <c r="MKN222" s="348"/>
      <c r="MKO222" s="348"/>
      <c r="MKP222" s="348"/>
      <c r="MKQ222" s="348"/>
      <c r="MKR222" s="348"/>
      <c r="MKS222" s="348"/>
      <c r="MKT222" s="348"/>
      <c r="MKU222" s="348"/>
      <c r="MKV222" s="348"/>
      <c r="MKW222" s="348"/>
      <c r="MKX222" s="348"/>
      <c r="MKY222" s="348"/>
      <c r="MKZ222" s="348"/>
      <c r="MLA222" s="348"/>
      <c r="MLB222" s="348"/>
      <c r="MLC222" s="348"/>
      <c r="MLD222" s="348"/>
      <c r="MLE222" s="348"/>
      <c r="MLF222" s="348"/>
      <c r="MLG222" s="348"/>
      <c r="MLH222" s="348"/>
      <c r="MLI222" s="348"/>
      <c r="MLJ222" s="348"/>
      <c r="MLK222" s="348"/>
      <c r="MLL222" s="348"/>
      <c r="MLM222" s="348"/>
      <c r="MLN222" s="348"/>
      <c r="MLO222" s="348"/>
      <c r="MLP222" s="348"/>
      <c r="MLQ222" s="348"/>
      <c r="MLR222" s="348"/>
      <c r="MLS222" s="348"/>
      <c r="MLT222" s="348"/>
      <c r="MLU222" s="348"/>
      <c r="MLV222" s="348"/>
      <c r="MLW222" s="348"/>
      <c r="MLX222" s="348"/>
      <c r="MLY222" s="348"/>
      <c r="MLZ222" s="348"/>
      <c r="MMA222" s="348"/>
      <c r="MMB222" s="348"/>
      <c r="MMC222" s="348"/>
      <c r="MMD222" s="348"/>
      <c r="MME222" s="348"/>
      <c r="MMF222" s="348"/>
      <c r="MMG222" s="348"/>
      <c r="MMH222" s="348"/>
      <c r="MMI222" s="348"/>
      <c r="MMJ222" s="348"/>
      <c r="MMK222" s="348"/>
      <c r="MML222" s="348"/>
      <c r="MMM222" s="348"/>
      <c r="MMN222" s="348"/>
      <c r="MMO222" s="348"/>
      <c r="MMP222" s="348"/>
      <c r="MMQ222" s="348"/>
      <c r="MMR222" s="348"/>
      <c r="MMS222" s="348"/>
      <c r="MMT222" s="348"/>
      <c r="MMU222" s="348"/>
      <c r="MMV222" s="348"/>
      <c r="MMW222" s="348"/>
      <c r="MMX222" s="348"/>
      <c r="MMY222" s="348"/>
      <c r="MMZ222" s="348"/>
      <c r="MNA222" s="348"/>
      <c r="MNB222" s="348"/>
      <c r="MNC222" s="348"/>
      <c r="MND222" s="348"/>
      <c r="MNE222" s="348"/>
      <c r="MNF222" s="348"/>
      <c r="MNG222" s="348"/>
      <c r="MNH222" s="348"/>
      <c r="MNI222" s="348"/>
      <c r="MNJ222" s="348"/>
      <c r="MNK222" s="348"/>
      <c r="MNL222" s="348"/>
      <c r="MNM222" s="348"/>
      <c r="MNN222" s="348"/>
      <c r="MNO222" s="348"/>
      <c r="MNP222" s="348"/>
      <c r="MNQ222" s="348"/>
      <c r="MNR222" s="348"/>
      <c r="MNS222" s="348"/>
      <c r="MNT222" s="348"/>
      <c r="MNU222" s="348"/>
      <c r="MNV222" s="348"/>
      <c r="MNW222" s="348"/>
      <c r="MNX222" s="348"/>
      <c r="MNY222" s="348"/>
      <c r="MNZ222" s="348"/>
      <c r="MOA222" s="348"/>
      <c r="MOB222" s="348"/>
      <c r="MOC222" s="348"/>
      <c r="MOD222" s="348"/>
      <c r="MOE222" s="348"/>
      <c r="MOF222" s="348"/>
      <c r="MOG222" s="348"/>
      <c r="MOH222" s="348"/>
      <c r="MOI222" s="348"/>
      <c r="MOJ222" s="348"/>
      <c r="MOK222" s="348"/>
      <c r="MOL222" s="348"/>
      <c r="MOM222" s="348"/>
      <c r="MON222" s="348"/>
      <c r="MOO222" s="348"/>
      <c r="MOP222" s="348"/>
      <c r="MOQ222" s="348"/>
      <c r="MOR222" s="348"/>
      <c r="MOS222" s="348"/>
      <c r="MOT222" s="348"/>
      <c r="MOU222" s="348"/>
      <c r="MOV222" s="348"/>
      <c r="MOW222" s="348"/>
      <c r="MOX222" s="348"/>
      <c r="MOY222" s="348"/>
      <c r="MOZ222" s="348"/>
      <c r="MPA222" s="348"/>
      <c r="MPB222" s="348"/>
      <c r="MPC222" s="348"/>
      <c r="MPD222" s="348"/>
      <c r="MPE222" s="348"/>
      <c r="MPF222" s="348"/>
      <c r="MPG222" s="348"/>
      <c r="MPH222" s="348"/>
      <c r="MPI222" s="348"/>
      <c r="MPJ222" s="348"/>
      <c r="MPK222" s="348"/>
      <c r="MPL222" s="348"/>
      <c r="MPM222" s="348"/>
      <c r="MPN222" s="348"/>
      <c r="MPO222" s="348"/>
      <c r="MPP222" s="348"/>
      <c r="MPQ222" s="348"/>
      <c r="MPR222" s="348"/>
      <c r="MPS222" s="348"/>
      <c r="MPT222" s="348"/>
      <c r="MPU222" s="348"/>
      <c r="MPV222" s="348"/>
      <c r="MPW222" s="348"/>
      <c r="MPX222" s="348"/>
      <c r="MPY222" s="348"/>
      <c r="MPZ222" s="348"/>
      <c r="MQA222" s="348"/>
      <c r="MQB222" s="348"/>
      <c r="MQC222" s="348"/>
      <c r="MQD222" s="348"/>
      <c r="MQE222" s="348"/>
      <c r="MQF222" s="348"/>
      <c r="MQG222" s="348"/>
      <c r="MQH222" s="348"/>
      <c r="MQI222" s="348"/>
      <c r="MQJ222" s="348"/>
      <c r="MQK222" s="348"/>
      <c r="MQL222" s="348"/>
      <c r="MQM222" s="348"/>
      <c r="MQN222" s="348"/>
      <c r="MQO222" s="348"/>
      <c r="MQP222" s="348"/>
      <c r="MQQ222" s="348"/>
      <c r="MQR222" s="348"/>
      <c r="MQS222" s="348"/>
      <c r="MQT222" s="348"/>
      <c r="MQU222" s="348"/>
      <c r="MQV222" s="348"/>
      <c r="MQW222" s="348"/>
      <c r="MQX222" s="348"/>
      <c r="MQY222" s="348"/>
      <c r="MQZ222" s="348"/>
      <c r="MRA222" s="348"/>
      <c r="MRB222" s="348"/>
      <c r="MRC222" s="348"/>
      <c r="MRD222" s="348"/>
      <c r="MRE222" s="348"/>
      <c r="MRF222" s="348"/>
      <c r="MRG222" s="348"/>
      <c r="MRH222" s="348"/>
      <c r="MRI222" s="348"/>
      <c r="MRJ222" s="348"/>
      <c r="MRK222" s="348"/>
      <c r="MRL222" s="348"/>
      <c r="MRM222" s="348"/>
      <c r="MRN222" s="348"/>
      <c r="MRO222" s="348"/>
      <c r="MRP222" s="348"/>
      <c r="MRQ222" s="348"/>
      <c r="MRR222" s="348"/>
      <c r="MRS222" s="348"/>
      <c r="MRT222" s="348"/>
      <c r="MRU222" s="348"/>
      <c r="MRV222" s="348"/>
      <c r="MRW222" s="348"/>
      <c r="MRX222" s="348"/>
      <c r="MRY222" s="348"/>
      <c r="MRZ222" s="348"/>
      <c r="MSA222" s="348"/>
      <c r="MSB222" s="348"/>
      <c r="MSC222" s="348"/>
      <c r="MSD222" s="348"/>
      <c r="MSE222" s="348"/>
      <c r="MSF222" s="348"/>
      <c r="MSG222" s="348"/>
      <c r="MSH222" s="348"/>
      <c r="MSI222" s="348"/>
      <c r="MSJ222" s="348"/>
      <c r="MSK222" s="348"/>
      <c r="MSL222" s="348"/>
      <c r="MSM222" s="348"/>
      <c r="MSN222" s="348"/>
      <c r="MSO222" s="348"/>
      <c r="MSP222" s="348"/>
      <c r="MSQ222" s="348"/>
      <c r="MSR222" s="348"/>
      <c r="MSS222" s="348"/>
      <c r="MST222" s="348"/>
      <c r="MSU222" s="348"/>
      <c r="MSV222" s="348"/>
      <c r="MSW222" s="348"/>
      <c r="MSX222" s="348"/>
      <c r="MSY222" s="348"/>
      <c r="MSZ222" s="348"/>
      <c r="MTA222" s="348"/>
      <c r="MTB222" s="348"/>
      <c r="MTC222" s="348"/>
      <c r="MTD222" s="348"/>
      <c r="MTE222" s="348"/>
      <c r="MTF222" s="348"/>
      <c r="MTG222" s="348"/>
      <c r="MTH222" s="348"/>
      <c r="MTI222" s="348"/>
      <c r="MTJ222" s="348"/>
      <c r="MTK222" s="348"/>
      <c r="MTL222" s="348"/>
      <c r="MTM222" s="348"/>
      <c r="MTN222" s="348"/>
      <c r="MTO222" s="348"/>
      <c r="MTP222" s="348"/>
      <c r="MTQ222" s="348"/>
      <c r="MTR222" s="348"/>
      <c r="MTS222" s="348"/>
      <c r="MTT222" s="348"/>
      <c r="MTU222" s="348"/>
      <c r="MTV222" s="348"/>
      <c r="MTW222" s="348"/>
      <c r="MTX222" s="348"/>
      <c r="MTY222" s="348"/>
      <c r="MTZ222" s="348"/>
      <c r="MUA222" s="348"/>
      <c r="MUB222" s="348"/>
      <c r="MUC222" s="348"/>
      <c r="MUD222" s="348"/>
      <c r="MUE222" s="348"/>
      <c r="MUF222" s="348"/>
      <c r="MUG222" s="348"/>
      <c r="MUH222" s="348"/>
      <c r="MUI222" s="348"/>
      <c r="MUJ222" s="348"/>
      <c r="MUK222" s="348"/>
      <c r="MUL222" s="348"/>
      <c r="MUM222" s="348"/>
      <c r="MUN222" s="348"/>
      <c r="MUO222" s="348"/>
      <c r="MUP222" s="348"/>
      <c r="MUQ222" s="348"/>
      <c r="MUR222" s="348"/>
      <c r="MUS222" s="348"/>
      <c r="MUT222" s="348"/>
      <c r="MUU222" s="348"/>
      <c r="MUV222" s="348"/>
      <c r="MUW222" s="348"/>
      <c r="MUX222" s="348"/>
      <c r="MUY222" s="348"/>
      <c r="MUZ222" s="348"/>
      <c r="MVA222" s="348"/>
      <c r="MVB222" s="348"/>
      <c r="MVC222" s="348"/>
      <c r="MVD222" s="348"/>
      <c r="MVE222" s="348"/>
      <c r="MVF222" s="348"/>
      <c r="MVG222" s="348"/>
      <c r="MVH222" s="348"/>
      <c r="MVI222" s="348"/>
      <c r="MVJ222" s="348"/>
      <c r="MVK222" s="348"/>
      <c r="MVL222" s="348"/>
      <c r="MVM222" s="348"/>
      <c r="MVN222" s="348"/>
      <c r="MVO222" s="348"/>
      <c r="MVP222" s="348"/>
      <c r="MVQ222" s="348"/>
      <c r="MVR222" s="348"/>
      <c r="MVS222" s="348"/>
      <c r="MVT222" s="348"/>
      <c r="MVU222" s="348"/>
      <c r="MVV222" s="348"/>
      <c r="MVW222" s="348"/>
      <c r="MVX222" s="348"/>
      <c r="MVY222" s="348"/>
      <c r="MVZ222" s="348"/>
      <c r="MWA222" s="348"/>
      <c r="MWB222" s="348"/>
      <c r="MWC222" s="348"/>
      <c r="MWD222" s="348"/>
      <c r="MWE222" s="348"/>
      <c r="MWF222" s="348"/>
      <c r="MWG222" s="348"/>
      <c r="MWH222" s="348"/>
      <c r="MWI222" s="348"/>
      <c r="MWJ222" s="348"/>
      <c r="MWK222" s="348"/>
      <c r="MWL222" s="348"/>
      <c r="MWM222" s="348"/>
      <c r="MWN222" s="348"/>
      <c r="MWO222" s="348"/>
      <c r="MWP222" s="348"/>
      <c r="MWQ222" s="348"/>
      <c r="MWR222" s="348"/>
      <c r="MWS222" s="348"/>
      <c r="MWT222" s="348"/>
      <c r="MWU222" s="348"/>
      <c r="MWV222" s="348"/>
      <c r="MWW222" s="348"/>
      <c r="MWX222" s="348"/>
      <c r="MWY222" s="348"/>
      <c r="MWZ222" s="348"/>
      <c r="MXA222" s="348"/>
      <c r="MXB222" s="348"/>
      <c r="MXC222" s="348"/>
      <c r="MXD222" s="348"/>
      <c r="MXE222" s="348"/>
      <c r="MXF222" s="348"/>
      <c r="MXG222" s="348"/>
      <c r="MXH222" s="348"/>
      <c r="MXI222" s="348"/>
      <c r="MXJ222" s="348"/>
      <c r="MXK222" s="348"/>
      <c r="MXL222" s="348"/>
      <c r="MXM222" s="348"/>
      <c r="MXN222" s="348"/>
      <c r="MXO222" s="348"/>
      <c r="MXP222" s="348"/>
      <c r="MXQ222" s="348"/>
      <c r="MXR222" s="348"/>
      <c r="MXS222" s="348"/>
      <c r="MXT222" s="348"/>
      <c r="MXU222" s="348"/>
      <c r="MXV222" s="348"/>
      <c r="MXW222" s="348"/>
      <c r="MXX222" s="348"/>
      <c r="MXY222" s="348"/>
      <c r="MXZ222" s="348"/>
      <c r="MYA222" s="348"/>
      <c r="MYB222" s="348"/>
      <c r="MYC222" s="348"/>
      <c r="MYD222" s="348"/>
      <c r="MYE222" s="348"/>
      <c r="MYF222" s="348"/>
      <c r="MYG222" s="348"/>
      <c r="MYH222" s="348"/>
      <c r="MYI222" s="348"/>
      <c r="MYJ222" s="348"/>
      <c r="MYK222" s="348"/>
      <c r="MYL222" s="348"/>
      <c r="MYM222" s="348"/>
      <c r="MYN222" s="348"/>
      <c r="MYO222" s="348"/>
      <c r="MYP222" s="348"/>
      <c r="MYQ222" s="348"/>
      <c r="MYR222" s="348"/>
      <c r="MYS222" s="348"/>
      <c r="MYT222" s="348"/>
      <c r="MYU222" s="348"/>
      <c r="MYV222" s="348"/>
      <c r="MYW222" s="348"/>
      <c r="MYX222" s="348"/>
      <c r="MYY222" s="348"/>
      <c r="MYZ222" s="348"/>
      <c r="MZA222" s="348"/>
      <c r="MZB222" s="348"/>
      <c r="MZC222" s="348"/>
      <c r="MZD222" s="348"/>
      <c r="MZE222" s="348"/>
      <c r="MZF222" s="348"/>
      <c r="MZG222" s="348"/>
      <c r="MZH222" s="348"/>
      <c r="MZI222" s="348"/>
      <c r="MZJ222" s="348"/>
      <c r="MZK222" s="348"/>
      <c r="MZL222" s="348"/>
      <c r="MZM222" s="348"/>
      <c r="MZN222" s="348"/>
      <c r="MZO222" s="348"/>
      <c r="MZP222" s="348"/>
      <c r="MZQ222" s="348"/>
      <c r="MZR222" s="348"/>
      <c r="MZS222" s="348"/>
      <c r="MZT222" s="348"/>
      <c r="MZU222" s="348"/>
      <c r="MZV222" s="348"/>
      <c r="MZW222" s="348"/>
      <c r="MZX222" s="348"/>
      <c r="MZY222" s="348"/>
      <c r="MZZ222" s="348"/>
      <c r="NAA222" s="348"/>
      <c r="NAB222" s="348"/>
      <c r="NAC222" s="348"/>
      <c r="NAD222" s="348"/>
      <c r="NAE222" s="348"/>
      <c r="NAF222" s="348"/>
      <c r="NAG222" s="348"/>
      <c r="NAH222" s="348"/>
      <c r="NAI222" s="348"/>
      <c r="NAJ222" s="348"/>
      <c r="NAK222" s="348"/>
      <c r="NAL222" s="348"/>
      <c r="NAM222" s="348"/>
      <c r="NAN222" s="348"/>
      <c r="NAO222" s="348"/>
      <c r="NAP222" s="348"/>
      <c r="NAQ222" s="348"/>
      <c r="NAR222" s="348"/>
      <c r="NAS222" s="348"/>
      <c r="NAT222" s="348"/>
      <c r="NAU222" s="348"/>
      <c r="NAV222" s="348"/>
      <c r="NAW222" s="348"/>
      <c r="NAX222" s="348"/>
      <c r="NAY222" s="348"/>
      <c r="NAZ222" s="348"/>
      <c r="NBA222" s="348"/>
      <c r="NBB222" s="348"/>
      <c r="NBC222" s="348"/>
      <c r="NBD222" s="348"/>
      <c r="NBE222" s="348"/>
      <c r="NBF222" s="348"/>
      <c r="NBG222" s="348"/>
      <c r="NBH222" s="348"/>
      <c r="NBI222" s="348"/>
      <c r="NBJ222" s="348"/>
      <c r="NBK222" s="348"/>
      <c r="NBL222" s="348"/>
      <c r="NBM222" s="348"/>
      <c r="NBN222" s="348"/>
      <c r="NBO222" s="348"/>
      <c r="NBP222" s="348"/>
      <c r="NBQ222" s="348"/>
      <c r="NBR222" s="348"/>
      <c r="NBS222" s="348"/>
      <c r="NBT222" s="348"/>
      <c r="NBU222" s="348"/>
      <c r="NBV222" s="348"/>
      <c r="NBW222" s="348"/>
      <c r="NBX222" s="348"/>
      <c r="NBY222" s="348"/>
      <c r="NBZ222" s="348"/>
      <c r="NCA222" s="348"/>
      <c r="NCB222" s="348"/>
      <c r="NCC222" s="348"/>
      <c r="NCD222" s="348"/>
      <c r="NCE222" s="348"/>
      <c r="NCF222" s="348"/>
      <c r="NCG222" s="348"/>
      <c r="NCH222" s="348"/>
      <c r="NCI222" s="348"/>
      <c r="NCJ222" s="348"/>
      <c r="NCK222" s="348"/>
      <c r="NCL222" s="348"/>
      <c r="NCM222" s="348"/>
      <c r="NCN222" s="348"/>
      <c r="NCO222" s="348"/>
      <c r="NCP222" s="348"/>
      <c r="NCQ222" s="348"/>
      <c r="NCR222" s="348"/>
      <c r="NCS222" s="348"/>
      <c r="NCT222" s="348"/>
      <c r="NCU222" s="348"/>
      <c r="NCV222" s="348"/>
      <c r="NCW222" s="348"/>
      <c r="NCX222" s="348"/>
      <c r="NCY222" s="348"/>
      <c r="NCZ222" s="348"/>
      <c r="NDA222" s="348"/>
      <c r="NDB222" s="348"/>
      <c r="NDC222" s="348"/>
      <c r="NDD222" s="348"/>
      <c r="NDE222" s="348"/>
      <c r="NDF222" s="348"/>
      <c r="NDG222" s="348"/>
      <c r="NDH222" s="348"/>
      <c r="NDI222" s="348"/>
      <c r="NDJ222" s="348"/>
      <c r="NDK222" s="348"/>
      <c r="NDL222" s="348"/>
      <c r="NDM222" s="348"/>
      <c r="NDN222" s="348"/>
      <c r="NDO222" s="348"/>
      <c r="NDP222" s="348"/>
      <c r="NDQ222" s="348"/>
      <c r="NDR222" s="348"/>
      <c r="NDS222" s="348"/>
      <c r="NDT222" s="348"/>
      <c r="NDU222" s="348"/>
      <c r="NDV222" s="348"/>
      <c r="NDW222" s="348"/>
      <c r="NDX222" s="348"/>
      <c r="NDY222" s="348"/>
      <c r="NDZ222" s="348"/>
      <c r="NEA222" s="348"/>
      <c r="NEB222" s="348"/>
      <c r="NEC222" s="348"/>
      <c r="NED222" s="348"/>
      <c r="NEE222" s="348"/>
      <c r="NEF222" s="348"/>
      <c r="NEG222" s="348"/>
      <c r="NEH222" s="348"/>
      <c r="NEI222" s="348"/>
      <c r="NEJ222" s="348"/>
      <c r="NEK222" s="348"/>
      <c r="NEL222" s="348"/>
      <c r="NEM222" s="348"/>
      <c r="NEN222" s="348"/>
      <c r="NEO222" s="348"/>
      <c r="NEP222" s="348"/>
      <c r="NEQ222" s="348"/>
      <c r="NER222" s="348"/>
      <c r="NES222" s="348"/>
      <c r="NET222" s="348"/>
      <c r="NEU222" s="348"/>
      <c r="NEV222" s="348"/>
      <c r="NEW222" s="348"/>
      <c r="NEX222" s="348"/>
      <c r="NEY222" s="348"/>
      <c r="NEZ222" s="348"/>
      <c r="NFA222" s="348"/>
      <c r="NFB222" s="348"/>
      <c r="NFC222" s="348"/>
      <c r="NFD222" s="348"/>
      <c r="NFE222" s="348"/>
      <c r="NFF222" s="348"/>
      <c r="NFG222" s="348"/>
      <c r="NFH222" s="348"/>
      <c r="NFI222" s="348"/>
      <c r="NFJ222" s="348"/>
      <c r="NFK222" s="348"/>
      <c r="NFL222" s="348"/>
      <c r="NFM222" s="348"/>
      <c r="NFN222" s="348"/>
      <c r="NFO222" s="348"/>
      <c r="NFP222" s="348"/>
      <c r="NFQ222" s="348"/>
      <c r="NFR222" s="348"/>
      <c r="NFS222" s="348"/>
      <c r="NFT222" s="348"/>
      <c r="NFU222" s="348"/>
      <c r="NFV222" s="348"/>
      <c r="NFW222" s="348"/>
      <c r="NFX222" s="348"/>
      <c r="NFY222" s="348"/>
      <c r="NFZ222" s="348"/>
      <c r="NGA222" s="348"/>
      <c r="NGB222" s="348"/>
      <c r="NGC222" s="348"/>
      <c r="NGD222" s="348"/>
      <c r="NGE222" s="348"/>
      <c r="NGF222" s="348"/>
      <c r="NGG222" s="348"/>
      <c r="NGH222" s="348"/>
      <c r="NGI222" s="348"/>
      <c r="NGJ222" s="348"/>
      <c r="NGK222" s="348"/>
      <c r="NGL222" s="348"/>
      <c r="NGM222" s="348"/>
      <c r="NGN222" s="348"/>
      <c r="NGO222" s="348"/>
      <c r="NGP222" s="348"/>
      <c r="NGQ222" s="348"/>
      <c r="NGR222" s="348"/>
      <c r="NGS222" s="348"/>
      <c r="NGT222" s="348"/>
      <c r="NGU222" s="348"/>
      <c r="NGV222" s="348"/>
      <c r="NGW222" s="348"/>
      <c r="NGX222" s="348"/>
      <c r="NGY222" s="348"/>
      <c r="NGZ222" s="348"/>
      <c r="NHA222" s="348"/>
      <c r="NHB222" s="348"/>
      <c r="NHC222" s="348"/>
      <c r="NHD222" s="348"/>
      <c r="NHE222" s="348"/>
      <c r="NHF222" s="348"/>
      <c r="NHG222" s="348"/>
      <c r="NHH222" s="348"/>
      <c r="NHI222" s="348"/>
      <c r="NHJ222" s="348"/>
      <c r="NHK222" s="348"/>
      <c r="NHL222" s="348"/>
      <c r="NHM222" s="348"/>
      <c r="NHN222" s="348"/>
      <c r="NHO222" s="348"/>
      <c r="NHP222" s="348"/>
      <c r="NHQ222" s="348"/>
      <c r="NHR222" s="348"/>
      <c r="NHS222" s="348"/>
      <c r="NHT222" s="348"/>
      <c r="NHU222" s="348"/>
      <c r="NHV222" s="348"/>
      <c r="NHW222" s="348"/>
      <c r="NHX222" s="348"/>
      <c r="NHY222" s="348"/>
      <c r="NHZ222" s="348"/>
      <c r="NIA222" s="348"/>
      <c r="NIB222" s="348"/>
      <c r="NIC222" s="348"/>
      <c r="NID222" s="348"/>
      <c r="NIE222" s="348"/>
      <c r="NIF222" s="348"/>
      <c r="NIG222" s="348"/>
      <c r="NIH222" s="348"/>
      <c r="NII222" s="348"/>
      <c r="NIJ222" s="348"/>
      <c r="NIK222" s="348"/>
      <c r="NIL222" s="348"/>
      <c r="NIM222" s="348"/>
      <c r="NIN222" s="348"/>
      <c r="NIO222" s="348"/>
      <c r="NIP222" s="348"/>
      <c r="NIQ222" s="348"/>
      <c r="NIR222" s="348"/>
      <c r="NIS222" s="348"/>
      <c r="NIT222" s="348"/>
      <c r="NIU222" s="348"/>
      <c r="NIV222" s="348"/>
      <c r="NIW222" s="348"/>
      <c r="NIX222" s="348"/>
      <c r="NIY222" s="348"/>
      <c r="NIZ222" s="348"/>
      <c r="NJA222" s="348"/>
      <c r="NJB222" s="348"/>
      <c r="NJC222" s="348"/>
      <c r="NJD222" s="348"/>
      <c r="NJE222" s="348"/>
      <c r="NJF222" s="348"/>
      <c r="NJG222" s="348"/>
      <c r="NJH222" s="348"/>
      <c r="NJI222" s="348"/>
      <c r="NJJ222" s="348"/>
      <c r="NJK222" s="348"/>
      <c r="NJL222" s="348"/>
      <c r="NJM222" s="348"/>
      <c r="NJN222" s="348"/>
      <c r="NJO222" s="348"/>
      <c r="NJP222" s="348"/>
      <c r="NJQ222" s="348"/>
      <c r="NJR222" s="348"/>
      <c r="NJS222" s="348"/>
      <c r="NJT222" s="348"/>
      <c r="NJU222" s="348"/>
      <c r="NJV222" s="348"/>
      <c r="NJW222" s="348"/>
      <c r="NJX222" s="348"/>
      <c r="NJY222" s="348"/>
      <c r="NJZ222" s="348"/>
      <c r="NKA222" s="348"/>
      <c r="NKB222" s="348"/>
      <c r="NKC222" s="348"/>
      <c r="NKD222" s="348"/>
      <c r="NKE222" s="348"/>
      <c r="NKF222" s="348"/>
      <c r="NKG222" s="348"/>
      <c r="NKH222" s="348"/>
      <c r="NKI222" s="348"/>
      <c r="NKJ222" s="348"/>
      <c r="NKK222" s="348"/>
      <c r="NKL222" s="348"/>
      <c r="NKM222" s="348"/>
      <c r="NKN222" s="348"/>
      <c r="NKO222" s="348"/>
      <c r="NKP222" s="348"/>
      <c r="NKQ222" s="348"/>
      <c r="NKR222" s="348"/>
      <c r="NKS222" s="348"/>
      <c r="NKT222" s="348"/>
      <c r="NKU222" s="348"/>
      <c r="NKV222" s="348"/>
      <c r="NKW222" s="348"/>
      <c r="NKX222" s="348"/>
      <c r="NKY222" s="348"/>
      <c r="NKZ222" s="348"/>
      <c r="NLA222" s="348"/>
      <c r="NLB222" s="348"/>
      <c r="NLC222" s="348"/>
      <c r="NLD222" s="348"/>
      <c r="NLE222" s="348"/>
      <c r="NLF222" s="348"/>
      <c r="NLG222" s="348"/>
      <c r="NLH222" s="348"/>
      <c r="NLI222" s="348"/>
      <c r="NLJ222" s="348"/>
      <c r="NLK222" s="348"/>
      <c r="NLL222" s="348"/>
      <c r="NLM222" s="348"/>
      <c r="NLN222" s="348"/>
      <c r="NLO222" s="348"/>
      <c r="NLP222" s="348"/>
      <c r="NLQ222" s="348"/>
      <c r="NLR222" s="348"/>
      <c r="NLS222" s="348"/>
      <c r="NLT222" s="348"/>
      <c r="NLU222" s="348"/>
      <c r="NLV222" s="348"/>
      <c r="NLW222" s="348"/>
      <c r="NLX222" s="348"/>
      <c r="NLY222" s="348"/>
      <c r="NLZ222" s="348"/>
      <c r="NMA222" s="348"/>
      <c r="NMB222" s="348"/>
      <c r="NMC222" s="348"/>
      <c r="NMD222" s="348"/>
      <c r="NME222" s="348"/>
      <c r="NMF222" s="348"/>
      <c r="NMG222" s="348"/>
      <c r="NMH222" s="348"/>
      <c r="NMI222" s="348"/>
      <c r="NMJ222" s="348"/>
      <c r="NMK222" s="348"/>
      <c r="NML222" s="348"/>
      <c r="NMM222" s="348"/>
      <c r="NMN222" s="348"/>
      <c r="NMO222" s="348"/>
      <c r="NMP222" s="348"/>
      <c r="NMQ222" s="348"/>
      <c r="NMR222" s="348"/>
      <c r="NMS222" s="348"/>
      <c r="NMT222" s="348"/>
      <c r="NMU222" s="348"/>
      <c r="NMV222" s="348"/>
      <c r="NMW222" s="348"/>
      <c r="NMX222" s="348"/>
      <c r="NMY222" s="348"/>
      <c r="NMZ222" s="348"/>
      <c r="NNA222" s="348"/>
      <c r="NNB222" s="348"/>
      <c r="NNC222" s="348"/>
      <c r="NND222" s="348"/>
      <c r="NNE222" s="348"/>
      <c r="NNF222" s="348"/>
      <c r="NNG222" s="348"/>
      <c r="NNH222" s="348"/>
      <c r="NNI222" s="348"/>
      <c r="NNJ222" s="348"/>
      <c r="NNK222" s="348"/>
      <c r="NNL222" s="348"/>
      <c r="NNM222" s="348"/>
      <c r="NNN222" s="348"/>
      <c r="NNO222" s="348"/>
      <c r="NNP222" s="348"/>
      <c r="NNQ222" s="348"/>
      <c r="NNR222" s="348"/>
      <c r="NNS222" s="348"/>
      <c r="NNT222" s="348"/>
      <c r="NNU222" s="348"/>
      <c r="NNV222" s="348"/>
      <c r="NNW222" s="348"/>
      <c r="NNX222" s="348"/>
      <c r="NNY222" s="348"/>
      <c r="NNZ222" s="348"/>
      <c r="NOA222" s="348"/>
      <c r="NOB222" s="348"/>
      <c r="NOC222" s="348"/>
      <c r="NOD222" s="348"/>
      <c r="NOE222" s="348"/>
      <c r="NOF222" s="348"/>
      <c r="NOG222" s="348"/>
      <c r="NOH222" s="348"/>
      <c r="NOI222" s="348"/>
      <c r="NOJ222" s="348"/>
      <c r="NOK222" s="348"/>
      <c r="NOL222" s="348"/>
      <c r="NOM222" s="348"/>
      <c r="NON222" s="348"/>
      <c r="NOO222" s="348"/>
      <c r="NOP222" s="348"/>
      <c r="NOQ222" s="348"/>
      <c r="NOR222" s="348"/>
      <c r="NOS222" s="348"/>
      <c r="NOT222" s="348"/>
      <c r="NOU222" s="348"/>
      <c r="NOV222" s="348"/>
      <c r="NOW222" s="348"/>
      <c r="NOX222" s="348"/>
      <c r="NOY222" s="348"/>
      <c r="NOZ222" s="348"/>
      <c r="NPA222" s="348"/>
      <c r="NPB222" s="348"/>
      <c r="NPC222" s="348"/>
      <c r="NPD222" s="348"/>
      <c r="NPE222" s="348"/>
      <c r="NPF222" s="348"/>
      <c r="NPG222" s="348"/>
      <c r="NPH222" s="348"/>
      <c r="NPI222" s="348"/>
      <c r="NPJ222" s="348"/>
      <c r="NPK222" s="348"/>
      <c r="NPL222" s="348"/>
      <c r="NPM222" s="348"/>
      <c r="NPN222" s="348"/>
      <c r="NPO222" s="348"/>
      <c r="NPP222" s="348"/>
      <c r="NPQ222" s="348"/>
      <c r="NPR222" s="348"/>
      <c r="NPS222" s="348"/>
      <c r="NPT222" s="348"/>
      <c r="NPU222" s="348"/>
      <c r="NPV222" s="348"/>
      <c r="NPW222" s="348"/>
      <c r="NPX222" s="348"/>
      <c r="NPY222" s="348"/>
      <c r="NPZ222" s="348"/>
      <c r="NQA222" s="348"/>
      <c r="NQB222" s="348"/>
      <c r="NQC222" s="348"/>
      <c r="NQD222" s="348"/>
      <c r="NQE222" s="348"/>
      <c r="NQF222" s="348"/>
      <c r="NQG222" s="348"/>
      <c r="NQH222" s="348"/>
      <c r="NQI222" s="348"/>
      <c r="NQJ222" s="348"/>
      <c r="NQK222" s="348"/>
      <c r="NQL222" s="348"/>
      <c r="NQM222" s="348"/>
      <c r="NQN222" s="348"/>
      <c r="NQO222" s="348"/>
      <c r="NQP222" s="348"/>
      <c r="NQQ222" s="348"/>
      <c r="NQR222" s="348"/>
      <c r="NQS222" s="348"/>
      <c r="NQT222" s="348"/>
      <c r="NQU222" s="348"/>
      <c r="NQV222" s="348"/>
      <c r="NQW222" s="348"/>
      <c r="NQX222" s="348"/>
      <c r="NQY222" s="348"/>
      <c r="NQZ222" s="348"/>
      <c r="NRA222" s="348"/>
      <c r="NRB222" s="348"/>
      <c r="NRC222" s="348"/>
      <c r="NRD222" s="348"/>
      <c r="NRE222" s="348"/>
      <c r="NRF222" s="348"/>
      <c r="NRG222" s="348"/>
      <c r="NRH222" s="348"/>
      <c r="NRI222" s="348"/>
      <c r="NRJ222" s="348"/>
      <c r="NRK222" s="348"/>
      <c r="NRL222" s="348"/>
      <c r="NRM222" s="348"/>
      <c r="NRN222" s="348"/>
      <c r="NRO222" s="348"/>
      <c r="NRP222" s="348"/>
      <c r="NRQ222" s="348"/>
      <c r="NRR222" s="348"/>
      <c r="NRS222" s="348"/>
      <c r="NRT222" s="348"/>
      <c r="NRU222" s="348"/>
      <c r="NRV222" s="348"/>
      <c r="NRW222" s="348"/>
      <c r="NRX222" s="348"/>
      <c r="NRY222" s="348"/>
      <c r="NRZ222" s="348"/>
      <c r="NSA222" s="348"/>
      <c r="NSB222" s="348"/>
      <c r="NSC222" s="348"/>
      <c r="NSD222" s="348"/>
      <c r="NSE222" s="348"/>
      <c r="NSF222" s="348"/>
      <c r="NSG222" s="348"/>
      <c r="NSH222" s="348"/>
      <c r="NSI222" s="348"/>
      <c r="NSJ222" s="348"/>
      <c r="NSK222" s="348"/>
      <c r="NSL222" s="348"/>
      <c r="NSM222" s="348"/>
      <c r="NSN222" s="348"/>
      <c r="NSO222" s="348"/>
      <c r="NSP222" s="348"/>
      <c r="NSQ222" s="348"/>
      <c r="NSR222" s="348"/>
      <c r="NSS222" s="348"/>
      <c r="NST222" s="348"/>
      <c r="NSU222" s="348"/>
      <c r="NSV222" s="348"/>
      <c r="NSW222" s="348"/>
      <c r="NSX222" s="348"/>
      <c r="NSY222" s="348"/>
      <c r="NSZ222" s="348"/>
      <c r="NTA222" s="348"/>
      <c r="NTB222" s="348"/>
      <c r="NTC222" s="348"/>
      <c r="NTD222" s="348"/>
      <c r="NTE222" s="348"/>
      <c r="NTF222" s="348"/>
      <c r="NTG222" s="348"/>
      <c r="NTH222" s="348"/>
      <c r="NTI222" s="348"/>
      <c r="NTJ222" s="348"/>
      <c r="NTK222" s="348"/>
      <c r="NTL222" s="348"/>
      <c r="NTM222" s="348"/>
      <c r="NTN222" s="348"/>
      <c r="NTO222" s="348"/>
      <c r="NTP222" s="348"/>
      <c r="NTQ222" s="348"/>
      <c r="NTR222" s="348"/>
      <c r="NTS222" s="348"/>
      <c r="NTT222" s="348"/>
      <c r="NTU222" s="348"/>
      <c r="NTV222" s="348"/>
      <c r="NTW222" s="348"/>
      <c r="NTX222" s="348"/>
      <c r="NTY222" s="348"/>
      <c r="NTZ222" s="348"/>
      <c r="NUA222" s="348"/>
      <c r="NUB222" s="348"/>
      <c r="NUC222" s="348"/>
      <c r="NUD222" s="348"/>
      <c r="NUE222" s="348"/>
      <c r="NUF222" s="348"/>
      <c r="NUG222" s="348"/>
      <c r="NUH222" s="348"/>
      <c r="NUI222" s="348"/>
      <c r="NUJ222" s="348"/>
      <c r="NUK222" s="348"/>
      <c r="NUL222" s="348"/>
      <c r="NUM222" s="348"/>
      <c r="NUN222" s="348"/>
      <c r="NUO222" s="348"/>
      <c r="NUP222" s="348"/>
      <c r="NUQ222" s="348"/>
      <c r="NUR222" s="348"/>
      <c r="NUS222" s="348"/>
      <c r="NUT222" s="348"/>
      <c r="NUU222" s="348"/>
      <c r="NUV222" s="348"/>
      <c r="NUW222" s="348"/>
      <c r="NUX222" s="348"/>
      <c r="NUY222" s="348"/>
      <c r="NUZ222" s="348"/>
      <c r="NVA222" s="348"/>
      <c r="NVB222" s="348"/>
      <c r="NVC222" s="348"/>
      <c r="NVD222" s="348"/>
      <c r="NVE222" s="348"/>
      <c r="NVF222" s="348"/>
      <c r="NVG222" s="348"/>
      <c r="NVH222" s="348"/>
      <c r="NVI222" s="348"/>
      <c r="NVJ222" s="348"/>
      <c r="NVK222" s="348"/>
      <c r="NVL222" s="348"/>
      <c r="NVM222" s="348"/>
      <c r="NVN222" s="348"/>
      <c r="NVO222" s="348"/>
      <c r="NVP222" s="348"/>
      <c r="NVQ222" s="348"/>
      <c r="NVR222" s="348"/>
      <c r="NVS222" s="348"/>
      <c r="NVT222" s="348"/>
      <c r="NVU222" s="348"/>
      <c r="NVV222" s="348"/>
      <c r="NVW222" s="348"/>
      <c r="NVX222" s="348"/>
      <c r="NVY222" s="348"/>
      <c r="NVZ222" s="348"/>
      <c r="NWA222" s="348"/>
      <c r="NWB222" s="348"/>
      <c r="NWC222" s="348"/>
      <c r="NWD222" s="348"/>
      <c r="NWE222" s="348"/>
      <c r="NWF222" s="348"/>
      <c r="NWG222" s="348"/>
      <c r="NWH222" s="348"/>
      <c r="NWI222" s="348"/>
      <c r="NWJ222" s="348"/>
      <c r="NWK222" s="348"/>
      <c r="NWL222" s="348"/>
      <c r="NWM222" s="348"/>
      <c r="NWN222" s="348"/>
      <c r="NWO222" s="348"/>
      <c r="NWP222" s="348"/>
      <c r="NWQ222" s="348"/>
      <c r="NWR222" s="348"/>
      <c r="NWS222" s="348"/>
      <c r="NWT222" s="348"/>
      <c r="NWU222" s="348"/>
      <c r="NWV222" s="348"/>
      <c r="NWW222" s="348"/>
      <c r="NWX222" s="348"/>
      <c r="NWY222" s="348"/>
      <c r="NWZ222" s="348"/>
      <c r="NXA222" s="348"/>
      <c r="NXB222" s="348"/>
      <c r="NXC222" s="348"/>
      <c r="NXD222" s="348"/>
      <c r="NXE222" s="348"/>
      <c r="NXF222" s="348"/>
      <c r="NXG222" s="348"/>
      <c r="NXH222" s="348"/>
      <c r="NXI222" s="348"/>
      <c r="NXJ222" s="348"/>
      <c r="NXK222" s="348"/>
      <c r="NXL222" s="348"/>
      <c r="NXM222" s="348"/>
      <c r="NXN222" s="348"/>
      <c r="NXO222" s="348"/>
      <c r="NXP222" s="348"/>
      <c r="NXQ222" s="348"/>
      <c r="NXR222" s="348"/>
      <c r="NXS222" s="348"/>
      <c r="NXT222" s="348"/>
      <c r="NXU222" s="348"/>
      <c r="NXV222" s="348"/>
      <c r="NXW222" s="348"/>
      <c r="NXX222" s="348"/>
      <c r="NXY222" s="348"/>
      <c r="NXZ222" s="348"/>
      <c r="NYA222" s="348"/>
      <c r="NYB222" s="348"/>
      <c r="NYC222" s="348"/>
      <c r="NYD222" s="348"/>
      <c r="NYE222" s="348"/>
      <c r="NYF222" s="348"/>
      <c r="NYG222" s="348"/>
      <c r="NYH222" s="348"/>
      <c r="NYI222" s="348"/>
      <c r="NYJ222" s="348"/>
      <c r="NYK222" s="348"/>
      <c r="NYL222" s="348"/>
      <c r="NYM222" s="348"/>
      <c r="NYN222" s="348"/>
      <c r="NYO222" s="348"/>
      <c r="NYP222" s="348"/>
      <c r="NYQ222" s="348"/>
      <c r="NYR222" s="348"/>
      <c r="NYS222" s="348"/>
      <c r="NYT222" s="348"/>
      <c r="NYU222" s="348"/>
      <c r="NYV222" s="348"/>
      <c r="NYW222" s="348"/>
      <c r="NYX222" s="348"/>
      <c r="NYY222" s="348"/>
      <c r="NYZ222" s="348"/>
      <c r="NZA222" s="348"/>
      <c r="NZB222" s="348"/>
      <c r="NZC222" s="348"/>
      <c r="NZD222" s="348"/>
      <c r="NZE222" s="348"/>
      <c r="NZF222" s="348"/>
      <c r="NZG222" s="348"/>
      <c r="NZH222" s="348"/>
      <c r="NZI222" s="348"/>
      <c r="NZJ222" s="348"/>
      <c r="NZK222" s="348"/>
      <c r="NZL222" s="348"/>
      <c r="NZM222" s="348"/>
      <c r="NZN222" s="348"/>
      <c r="NZO222" s="348"/>
      <c r="NZP222" s="348"/>
      <c r="NZQ222" s="348"/>
      <c r="NZR222" s="348"/>
      <c r="NZS222" s="348"/>
      <c r="NZT222" s="348"/>
      <c r="NZU222" s="348"/>
      <c r="NZV222" s="348"/>
      <c r="NZW222" s="348"/>
      <c r="NZX222" s="348"/>
      <c r="NZY222" s="348"/>
      <c r="NZZ222" s="348"/>
      <c r="OAA222" s="348"/>
      <c r="OAB222" s="348"/>
      <c r="OAC222" s="348"/>
      <c r="OAD222" s="348"/>
      <c r="OAE222" s="348"/>
      <c r="OAF222" s="348"/>
      <c r="OAG222" s="348"/>
      <c r="OAH222" s="348"/>
      <c r="OAI222" s="348"/>
      <c r="OAJ222" s="348"/>
      <c r="OAK222" s="348"/>
      <c r="OAL222" s="348"/>
      <c r="OAM222" s="348"/>
      <c r="OAN222" s="348"/>
      <c r="OAO222" s="348"/>
      <c r="OAP222" s="348"/>
      <c r="OAQ222" s="348"/>
      <c r="OAR222" s="348"/>
      <c r="OAS222" s="348"/>
      <c r="OAT222" s="348"/>
      <c r="OAU222" s="348"/>
      <c r="OAV222" s="348"/>
      <c r="OAW222" s="348"/>
      <c r="OAX222" s="348"/>
      <c r="OAY222" s="348"/>
      <c r="OAZ222" s="348"/>
      <c r="OBA222" s="348"/>
      <c r="OBB222" s="348"/>
      <c r="OBC222" s="348"/>
      <c r="OBD222" s="348"/>
      <c r="OBE222" s="348"/>
      <c r="OBF222" s="348"/>
      <c r="OBG222" s="348"/>
      <c r="OBH222" s="348"/>
      <c r="OBI222" s="348"/>
      <c r="OBJ222" s="348"/>
      <c r="OBK222" s="348"/>
      <c r="OBL222" s="348"/>
      <c r="OBM222" s="348"/>
      <c r="OBN222" s="348"/>
      <c r="OBO222" s="348"/>
      <c r="OBP222" s="348"/>
      <c r="OBQ222" s="348"/>
      <c r="OBR222" s="348"/>
      <c r="OBS222" s="348"/>
      <c r="OBT222" s="348"/>
      <c r="OBU222" s="348"/>
      <c r="OBV222" s="348"/>
      <c r="OBW222" s="348"/>
      <c r="OBX222" s="348"/>
      <c r="OBY222" s="348"/>
      <c r="OBZ222" s="348"/>
      <c r="OCA222" s="348"/>
      <c r="OCB222" s="348"/>
      <c r="OCC222" s="348"/>
      <c r="OCD222" s="348"/>
      <c r="OCE222" s="348"/>
      <c r="OCF222" s="348"/>
      <c r="OCG222" s="348"/>
      <c r="OCH222" s="348"/>
      <c r="OCI222" s="348"/>
      <c r="OCJ222" s="348"/>
      <c r="OCK222" s="348"/>
      <c r="OCL222" s="348"/>
      <c r="OCM222" s="348"/>
      <c r="OCN222" s="348"/>
      <c r="OCO222" s="348"/>
      <c r="OCP222" s="348"/>
      <c r="OCQ222" s="348"/>
      <c r="OCR222" s="348"/>
      <c r="OCS222" s="348"/>
      <c r="OCT222" s="348"/>
      <c r="OCU222" s="348"/>
      <c r="OCV222" s="348"/>
      <c r="OCW222" s="348"/>
      <c r="OCX222" s="348"/>
      <c r="OCY222" s="348"/>
      <c r="OCZ222" s="348"/>
      <c r="ODA222" s="348"/>
      <c r="ODB222" s="348"/>
      <c r="ODC222" s="348"/>
      <c r="ODD222" s="348"/>
      <c r="ODE222" s="348"/>
      <c r="ODF222" s="348"/>
      <c r="ODG222" s="348"/>
      <c r="ODH222" s="348"/>
      <c r="ODI222" s="348"/>
      <c r="ODJ222" s="348"/>
      <c r="ODK222" s="348"/>
      <c r="ODL222" s="348"/>
      <c r="ODM222" s="348"/>
      <c r="ODN222" s="348"/>
      <c r="ODO222" s="348"/>
      <c r="ODP222" s="348"/>
      <c r="ODQ222" s="348"/>
      <c r="ODR222" s="348"/>
      <c r="ODS222" s="348"/>
      <c r="ODT222" s="348"/>
      <c r="ODU222" s="348"/>
      <c r="ODV222" s="348"/>
      <c r="ODW222" s="348"/>
      <c r="ODX222" s="348"/>
      <c r="ODY222" s="348"/>
      <c r="ODZ222" s="348"/>
      <c r="OEA222" s="348"/>
      <c r="OEB222" s="348"/>
      <c r="OEC222" s="348"/>
      <c r="OED222" s="348"/>
      <c r="OEE222" s="348"/>
      <c r="OEF222" s="348"/>
      <c r="OEG222" s="348"/>
      <c r="OEH222" s="348"/>
      <c r="OEI222" s="348"/>
      <c r="OEJ222" s="348"/>
      <c r="OEK222" s="348"/>
      <c r="OEL222" s="348"/>
      <c r="OEM222" s="348"/>
      <c r="OEN222" s="348"/>
      <c r="OEO222" s="348"/>
      <c r="OEP222" s="348"/>
      <c r="OEQ222" s="348"/>
      <c r="OER222" s="348"/>
      <c r="OES222" s="348"/>
      <c r="OET222" s="348"/>
      <c r="OEU222" s="348"/>
      <c r="OEV222" s="348"/>
      <c r="OEW222" s="348"/>
      <c r="OEX222" s="348"/>
      <c r="OEY222" s="348"/>
      <c r="OEZ222" s="348"/>
      <c r="OFA222" s="348"/>
      <c r="OFB222" s="348"/>
      <c r="OFC222" s="348"/>
      <c r="OFD222" s="348"/>
      <c r="OFE222" s="348"/>
      <c r="OFF222" s="348"/>
      <c r="OFG222" s="348"/>
      <c r="OFH222" s="348"/>
      <c r="OFI222" s="348"/>
      <c r="OFJ222" s="348"/>
      <c r="OFK222" s="348"/>
      <c r="OFL222" s="348"/>
      <c r="OFM222" s="348"/>
      <c r="OFN222" s="348"/>
      <c r="OFO222" s="348"/>
      <c r="OFP222" s="348"/>
      <c r="OFQ222" s="348"/>
      <c r="OFR222" s="348"/>
      <c r="OFS222" s="348"/>
      <c r="OFT222" s="348"/>
      <c r="OFU222" s="348"/>
      <c r="OFV222" s="348"/>
      <c r="OFW222" s="348"/>
      <c r="OFX222" s="348"/>
      <c r="OFY222" s="348"/>
      <c r="OFZ222" s="348"/>
      <c r="OGA222" s="348"/>
      <c r="OGB222" s="348"/>
      <c r="OGC222" s="348"/>
      <c r="OGD222" s="348"/>
      <c r="OGE222" s="348"/>
      <c r="OGF222" s="348"/>
      <c r="OGG222" s="348"/>
      <c r="OGH222" s="348"/>
      <c r="OGI222" s="348"/>
      <c r="OGJ222" s="348"/>
      <c r="OGK222" s="348"/>
      <c r="OGL222" s="348"/>
      <c r="OGM222" s="348"/>
      <c r="OGN222" s="348"/>
      <c r="OGO222" s="348"/>
      <c r="OGP222" s="348"/>
      <c r="OGQ222" s="348"/>
      <c r="OGR222" s="348"/>
      <c r="OGS222" s="348"/>
      <c r="OGT222" s="348"/>
      <c r="OGU222" s="348"/>
      <c r="OGV222" s="348"/>
      <c r="OGW222" s="348"/>
      <c r="OGX222" s="348"/>
      <c r="OGY222" s="348"/>
      <c r="OGZ222" s="348"/>
      <c r="OHA222" s="348"/>
      <c r="OHB222" s="348"/>
      <c r="OHC222" s="348"/>
      <c r="OHD222" s="348"/>
      <c r="OHE222" s="348"/>
      <c r="OHF222" s="348"/>
      <c r="OHG222" s="348"/>
      <c r="OHH222" s="348"/>
      <c r="OHI222" s="348"/>
      <c r="OHJ222" s="348"/>
      <c r="OHK222" s="348"/>
      <c r="OHL222" s="348"/>
      <c r="OHM222" s="348"/>
      <c r="OHN222" s="348"/>
      <c r="OHO222" s="348"/>
      <c r="OHP222" s="348"/>
      <c r="OHQ222" s="348"/>
      <c r="OHR222" s="348"/>
      <c r="OHS222" s="348"/>
      <c r="OHT222" s="348"/>
      <c r="OHU222" s="348"/>
      <c r="OHV222" s="348"/>
      <c r="OHW222" s="348"/>
      <c r="OHX222" s="348"/>
      <c r="OHY222" s="348"/>
      <c r="OHZ222" s="348"/>
      <c r="OIA222" s="348"/>
      <c r="OIB222" s="348"/>
      <c r="OIC222" s="348"/>
      <c r="OID222" s="348"/>
      <c r="OIE222" s="348"/>
      <c r="OIF222" s="348"/>
      <c r="OIG222" s="348"/>
      <c r="OIH222" s="348"/>
      <c r="OII222" s="348"/>
      <c r="OIJ222" s="348"/>
      <c r="OIK222" s="348"/>
      <c r="OIL222" s="348"/>
      <c r="OIM222" s="348"/>
      <c r="OIN222" s="348"/>
      <c r="OIO222" s="348"/>
      <c r="OIP222" s="348"/>
      <c r="OIQ222" s="348"/>
      <c r="OIR222" s="348"/>
      <c r="OIS222" s="348"/>
      <c r="OIT222" s="348"/>
      <c r="OIU222" s="348"/>
      <c r="OIV222" s="348"/>
      <c r="OIW222" s="348"/>
      <c r="OIX222" s="348"/>
      <c r="OIY222" s="348"/>
      <c r="OIZ222" s="348"/>
      <c r="OJA222" s="348"/>
      <c r="OJB222" s="348"/>
      <c r="OJC222" s="348"/>
      <c r="OJD222" s="348"/>
      <c r="OJE222" s="348"/>
      <c r="OJF222" s="348"/>
      <c r="OJG222" s="348"/>
      <c r="OJH222" s="348"/>
      <c r="OJI222" s="348"/>
      <c r="OJJ222" s="348"/>
      <c r="OJK222" s="348"/>
      <c r="OJL222" s="348"/>
      <c r="OJM222" s="348"/>
      <c r="OJN222" s="348"/>
      <c r="OJO222" s="348"/>
      <c r="OJP222" s="348"/>
      <c r="OJQ222" s="348"/>
      <c r="OJR222" s="348"/>
      <c r="OJS222" s="348"/>
      <c r="OJT222" s="348"/>
      <c r="OJU222" s="348"/>
      <c r="OJV222" s="348"/>
      <c r="OJW222" s="348"/>
      <c r="OJX222" s="348"/>
      <c r="OJY222" s="348"/>
      <c r="OJZ222" s="348"/>
      <c r="OKA222" s="348"/>
      <c r="OKB222" s="348"/>
      <c r="OKC222" s="348"/>
      <c r="OKD222" s="348"/>
      <c r="OKE222" s="348"/>
      <c r="OKF222" s="348"/>
      <c r="OKG222" s="348"/>
      <c r="OKH222" s="348"/>
      <c r="OKI222" s="348"/>
      <c r="OKJ222" s="348"/>
      <c r="OKK222" s="348"/>
      <c r="OKL222" s="348"/>
      <c r="OKM222" s="348"/>
      <c r="OKN222" s="348"/>
      <c r="OKO222" s="348"/>
      <c r="OKP222" s="348"/>
      <c r="OKQ222" s="348"/>
      <c r="OKR222" s="348"/>
      <c r="OKS222" s="348"/>
      <c r="OKT222" s="348"/>
      <c r="OKU222" s="348"/>
      <c r="OKV222" s="348"/>
      <c r="OKW222" s="348"/>
      <c r="OKX222" s="348"/>
      <c r="OKY222" s="348"/>
      <c r="OKZ222" s="348"/>
      <c r="OLA222" s="348"/>
      <c r="OLB222" s="348"/>
      <c r="OLC222" s="348"/>
      <c r="OLD222" s="348"/>
      <c r="OLE222" s="348"/>
      <c r="OLF222" s="348"/>
      <c r="OLG222" s="348"/>
      <c r="OLH222" s="348"/>
      <c r="OLI222" s="348"/>
      <c r="OLJ222" s="348"/>
      <c r="OLK222" s="348"/>
      <c r="OLL222" s="348"/>
      <c r="OLM222" s="348"/>
      <c r="OLN222" s="348"/>
      <c r="OLO222" s="348"/>
      <c r="OLP222" s="348"/>
      <c r="OLQ222" s="348"/>
      <c r="OLR222" s="348"/>
      <c r="OLS222" s="348"/>
      <c r="OLT222" s="348"/>
      <c r="OLU222" s="348"/>
      <c r="OLV222" s="348"/>
      <c r="OLW222" s="348"/>
      <c r="OLX222" s="348"/>
      <c r="OLY222" s="348"/>
      <c r="OLZ222" s="348"/>
      <c r="OMA222" s="348"/>
      <c r="OMB222" s="348"/>
      <c r="OMC222" s="348"/>
      <c r="OMD222" s="348"/>
      <c r="OME222" s="348"/>
      <c r="OMF222" s="348"/>
      <c r="OMG222" s="348"/>
      <c r="OMH222" s="348"/>
      <c r="OMI222" s="348"/>
      <c r="OMJ222" s="348"/>
      <c r="OMK222" s="348"/>
      <c r="OML222" s="348"/>
      <c r="OMM222" s="348"/>
      <c r="OMN222" s="348"/>
      <c r="OMO222" s="348"/>
      <c r="OMP222" s="348"/>
      <c r="OMQ222" s="348"/>
      <c r="OMR222" s="348"/>
      <c r="OMS222" s="348"/>
      <c r="OMT222" s="348"/>
      <c r="OMU222" s="348"/>
      <c r="OMV222" s="348"/>
      <c r="OMW222" s="348"/>
      <c r="OMX222" s="348"/>
      <c r="OMY222" s="348"/>
      <c r="OMZ222" s="348"/>
      <c r="ONA222" s="348"/>
      <c r="ONB222" s="348"/>
      <c r="ONC222" s="348"/>
      <c r="OND222" s="348"/>
      <c r="ONE222" s="348"/>
      <c r="ONF222" s="348"/>
      <c r="ONG222" s="348"/>
      <c r="ONH222" s="348"/>
      <c r="ONI222" s="348"/>
      <c r="ONJ222" s="348"/>
      <c r="ONK222" s="348"/>
      <c r="ONL222" s="348"/>
      <c r="ONM222" s="348"/>
      <c r="ONN222" s="348"/>
      <c r="ONO222" s="348"/>
      <c r="ONP222" s="348"/>
      <c r="ONQ222" s="348"/>
      <c r="ONR222" s="348"/>
      <c r="ONS222" s="348"/>
      <c r="ONT222" s="348"/>
      <c r="ONU222" s="348"/>
      <c r="ONV222" s="348"/>
      <c r="ONW222" s="348"/>
      <c r="ONX222" s="348"/>
      <c r="ONY222" s="348"/>
      <c r="ONZ222" s="348"/>
      <c r="OOA222" s="348"/>
      <c r="OOB222" s="348"/>
      <c r="OOC222" s="348"/>
      <c r="OOD222" s="348"/>
      <c r="OOE222" s="348"/>
      <c r="OOF222" s="348"/>
      <c r="OOG222" s="348"/>
      <c r="OOH222" s="348"/>
      <c r="OOI222" s="348"/>
      <c r="OOJ222" s="348"/>
      <c r="OOK222" s="348"/>
      <c r="OOL222" s="348"/>
      <c r="OOM222" s="348"/>
      <c r="OON222" s="348"/>
      <c r="OOO222" s="348"/>
      <c r="OOP222" s="348"/>
      <c r="OOQ222" s="348"/>
      <c r="OOR222" s="348"/>
      <c r="OOS222" s="348"/>
      <c r="OOT222" s="348"/>
      <c r="OOU222" s="348"/>
      <c r="OOV222" s="348"/>
      <c r="OOW222" s="348"/>
      <c r="OOX222" s="348"/>
      <c r="OOY222" s="348"/>
      <c r="OOZ222" s="348"/>
      <c r="OPA222" s="348"/>
      <c r="OPB222" s="348"/>
      <c r="OPC222" s="348"/>
      <c r="OPD222" s="348"/>
      <c r="OPE222" s="348"/>
      <c r="OPF222" s="348"/>
      <c r="OPG222" s="348"/>
      <c r="OPH222" s="348"/>
      <c r="OPI222" s="348"/>
      <c r="OPJ222" s="348"/>
      <c r="OPK222" s="348"/>
      <c r="OPL222" s="348"/>
      <c r="OPM222" s="348"/>
      <c r="OPN222" s="348"/>
      <c r="OPO222" s="348"/>
      <c r="OPP222" s="348"/>
      <c r="OPQ222" s="348"/>
      <c r="OPR222" s="348"/>
      <c r="OPS222" s="348"/>
      <c r="OPT222" s="348"/>
      <c r="OPU222" s="348"/>
      <c r="OPV222" s="348"/>
      <c r="OPW222" s="348"/>
      <c r="OPX222" s="348"/>
      <c r="OPY222" s="348"/>
      <c r="OPZ222" s="348"/>
      <c r="OQA222" s="348"/>
      <c r="OQB222" s="348"/>
      <c r="OQC222" s="348"/>
      <c r="OQD222" s="348"/>
      <c r="OQE222" s="348"/>
      <c r="OQF222" s="348"/>
      <c r="OQG222" s="348"/>
      <c r="OQH222" s="348"/>
      <c r="OQI222" s="348"/>
      <c r="OQJ222" s="348"/>
      <c r="OQK222" s="348"/>
      <c r="OQL222" s="348"/>
      <c r="OQM222" s="348"/>
      <c r="OQN222" s="348"/>
      <c r="OQO222" s="348"/>
      <c r="OQP222" s="348"/>
      <c r="OQQ222" s="348"/>
      <c r="OQR222" s="348"/>
      <c r="OQS222" s="348"/>
      <c r="OQT222" s="348"/>
      <c r="OQU222" s="348"/>
      <c r="OQV222" s="348"/>
      <c r="OQW222" s="348"/>
      <c r="OQX222" s="348"/>
      <c r="OQY222" s="348"/>
      <c r="OQZ222" s="348"/>
      <c r="ORA222" s="348"/>
      <c r="ORB222" s="348"/>
      <c r="ORC222" s="348"/>
      <c r="ORD222" s="348"/>
      <c r="ORE222" s="348"/>
      <c r="ORF222" s="348"/>
      <c r="ORG222" s="348"/>
      <c r="ORH222" s="348"/>
      <c r="ORI222" s="348"/>
      <c r="ORJ222" s="348"/>
      <c r="ORK222" s="348"/>
      <c r="ORL222" s="348"/>
      <c r="ORM222" s="348"/>
      <c r="ORN222" s="348"/>
      <c r="ORO222" s="348"/>
      <c r="ORP222" s="348"/>
      <c r="ORQ222" s="348"/>
      <c r="ORR222" s="348"/>
      <c r="ORS222" s="348"/>
      <c r="ORT222" s="348"/>
      <c r="ORU222" s="348"/>
      <c r="ORV222" s="348"/>
      <c r="ORW222" s="348"/>
      <c r="ORX222" s="348"/>
      <c r="ORY222" s="348"/>
      <c r="ORZ222" s="348"/>
      <c r="OSA222" s="348"/>
      <c r="OSB222" s="348"/>
      <c r="OSC222" s="348"/>
      <c r="OSD222" s="348"/>
      <c r="OSE222" s="348"/>
      <c r="OSF222" s="348"/>
      <c r="OSG222" s="348"/>
      <c r="OSH222" s="348"/>
      <c r="OSI222" s="348"/>
      <c r="OSJ222" s="348"/>
      <c r="OSK222" s="348"/>
      <c r="OSL222" s="348"/>
      <c r="OSM222" s="348"/>
      <c r="OSN222" s="348"/>
      <c r="OSO222" s="348"/>
      <c r="OSP222" s="348"/>
      <c r="OSQ222" s="348"/>
      <c r="OSR222" s="348"/>
      <c r="OSS222" s="348"/>
      <c r="OST222" s="348"/>
      <c r="OSU222" s="348"/>
      <c r="OSV222" s="348"/>
      <c r="OSW222" s="348"/>
      <c r="OSX222" s="348"/>
      <c r="OSY222" s="348"/>
      <c r="OSZ222" s="348"/>
      <c r="OTA222" s="348"/>
      <c r="OTB222" s="348"/>
      <c r="OTC222" s="348"/>
      <c r="OTD222" s="348"/>
      <c r="OTE222" s="348"/>
      <c r="OTF222" s="348"/>
      <c r="OTG222" s="348"/>
      <c r="OTH222" s="348"/>
      <c r="OTI222" s="348"/>
      <c r="OTJ222" s="348"/>
      <c r="OTK222" s="348"/>
      <c r="OTL222" s="348"/>
      <c r="OTM222" s="348"/>
      <c r="OTN222" s="348"/>
      <c r="OTO222" s="348"/>
      <c r="OTP222" s="348"/>
      <c r="OTQ222" s="348"/>
      <c r="OTR222" s="348"/>
      <c r="OTS222" s="348"/>
      <c r="OTT222" s="348"/>
      <c r="OTU222" s="348"/>
      <c r="OTV222" s="348"/>
      <c r="OTW222" s="348"/>
      <c r="OTX222" s="348"/>
      <c r="OTY222" s="348"/>
      <c r="OTZ222" s="348"/>
      <c r="OUA222" s="348"/>
      <c r="OUB222" s="348"/>
      <c r="OUC222" s="348"/>
      <c r="OUD222" s="348"/>
      <c r="OUE222" s="348"/>
      <c r="OUF222" s="348"/>
      <c r="OUG222" s="348"/>
      <c r="OUH222" s="348"/>
      <c r="OUI222" s="348"/>
      <c r="OUJ222" s="348"/>
      <c r="OUK222" s="348"/>
      <c r="OUL222" s="348"/>
      <c r="OUM222" s="348"/>
      <c r="OUN222" s="348"/>
      <c r="OUO222" s="348"/>
      <c r="OUP222" s="348"/>
      <c r="OUQ222" s="348"/>
      <c r="OUR222" s="348"/>
      <c r="OUS222" s="348"/>
      <c r="OUT222" s="348"/>
      <c r="OUU222" s="348"/>
      <c r="OUV222" s="348"/>
      <c r="OUW222" s="348"/>
      <c r="OUX222" s="348"/>
      <c r="OUY222" s="348"/>
      <c r="OUZ222" s="348"/>
      <c r="OVA222" s="348"/>
      <c r="OVB222" s="348"/>
      <c r="OVC222" s="348"/>
      <c r="OVD222" s="348"/>
      <c r="OVE222" s="348"/>
      <c r="OVF222" s="348"/>
      <c r="OVG222" s="348"/>
      <c r="OVH222" s="348"/>
      <c r="OVI222" s="348"/>
      <c r="OVJ222" s="348"/>
      <c r="OVK222" s="348"/>
      <c r="OVL222" s="348"/>
      <c r="OVM222" s="348"/>
      <c r="OVN222" s="348"/>
      <c r="OVO222" s="348"/>
      <c r="OVP222" s="348"/>
      <c r="OVQ222" s="348"/>
      <c r="OVR222" s="348"/>
      <c r="OVS222" s="348"/>
      <c r="OVT222" s="348"/>
      <c r="OVU222" s="348"/>
      <c r="OVV222" s="348"/>
      <c r="OVW222" s="348"/>
      <c r="OVX222" s="348"/>
      <c r="OVY222" s="348"/>
      <c r="OVZ222" s="348"/>
      <c r="OWA222" s="348"/>
      <c r="OWB222" s="348"/>
      <c r="OWC222" s="348"/>
      <c r="OWD222" s="348"/>
      <c r="OWE222" s="348"/>
      <c r="OWF222" s="348"/>
      <c r="OWG222" s="348"/>
      <c r="OWH222" s="348"/>
      <c r="OWI222" s="348"/>
      <c r="OWJ222" s="348"/>
      <c r="OWK222" s="348"/>
      <c r="OWL222" s="348"/>
      <c r="OWM222" s="348"/>
      <c r="OWN222" s="348"/>
      <c r="OWO222" s="348"/>
      <c r="OWP222" s="348"/>
      <c r="OWQ222" s="348"/>
      <c r="OWR222" s="348"/>
      <c r="OWS222" s="348"/>
      <c r="OWT222" s="348"/>
      <c r="OWU222" s="348"/>
      <c r="OWV222" s="348"/>
      <c r="OWW222" s="348"/>
      <c r="OWX222" s="348"/>
      <c r="OWY222" s="348"/>
      <c r="OWZ222" s="348"/>
      <c r="OXA222" s="348"/>
      <c r="OXB222" s="348"/>
      <c r="OXC222" s="348"/>
      <c r="OXD222" s="348"/>
      <c r="OXE222" s="348"/>
      <c r="OXF222" s="348"/>
      <c r="OXG222" s="348"/>
      <c r="OXH222" s="348"/>
      <c r="OXI222" s="348"/>
      <c r="OXJ222" s="348"/>
      <c r="OXK222" s="348"/>
      <c r="OXL222" s="348"/>
      <c r="OXM222" s="348"/>
      <c r="OXN222" s="348"/>
      <c r="OXO222" s="348"/>
      <c r="OXP222" s="348"/>
      <c r="OXQ222" s="348"/>
      <c r="OXR222" s="348"/>
      <c r="OXS222" s="348"/>
      <c r="OXT222" s="348"/>
      <c r="OXU222" s="348"/>
      <c r="OXV222" s="348"/>
      <c r="OXW222" s="348"/>
      <c r="OXX222" s="348"/>
      <c r="OXY222" s="348"/>
      <c r="OXZ222" s="348"/>
      <c r="OYA222" s="348"/>
      <c r="OYB222" s="348"/>
      <c r="OYC222" s="348"/>
      <c r="OYD222" s="348"/>
      <c r="OYE222" s="348"/>
      <c r="OYF222" s="348"/>
      <c r="OYG222" s="348"/>
      <c r="OYH222" s="348"/>
      <c r="OYI222" s="348"/>
      <c r="OYJ222" s="348"/>
      <c r="OYK222" s="348"/>
      <c r="OYL222" s="348"/>
      <c r="OYM222" s="348"/>
      <c r="OYN222" s="348"/>
      <c r="OYO222" s="348"/>
      <c r="OYP222" s="348"/>
      <c r="OYQ222" s="348"/>
      <c r="OYR222" s="348"/>
      <c r="OYS222" s="348"/>
      <c r="OYT222" s="348"/>
      <c r="OYU222" s="348"/>
      <c r="OYV222" s="348"/>
      <c r="OYW222" s="348"/>
      <c r="OYX222" s="348"/>
      <c r="OYY222" s="348"/>
      <c r="OYZ222" s="348"/>
      <c r="OZA222" s="348"/>
      <c r="OZB222" s="348"/>
      <c r="OZC222" s="348"/>
      <c r="OZD222" s="348"/>
      <c r="OZE222" s="348"/>
      <c r="OZF222" s="348"/>
      <c r="OZG222" s="348"/>
      <c r="OZH222" s="348"/>
      <c r="OZI222" s="348"/>
      <c r="OZJ222" s="348"/>
      <c r="OZK222" s="348"/>
      <c r="OZL222" s="348"/>
      <c r="OZM222" s="348"/>
      <c r="OZN222" s="348"/>
      <c r="OZO222" s="348"/>
      <c r="OZP222" s="348"/>
      <c r="OZQ222" s="348"/>
      <c r="OZR222" s="348"/>
      <c r="OZS222" s="348"/>
      <c r="OZT222" s="348"/>
      <c r="OZU222" s="348"/>
      <c r="OZV222" s="348"/>
      <c r="OZW222" s="348"/>
      <c r="OZX222" s="348"/>
      <c r="OZY222" s="348"/>
      <c r="OZZ222" s="348"/>
      <c r="PAA222" s="348"/>
      <c r="PAB222" s="348"/>
      <c r="PAC222" s="348"/>
      <c r="PAD222" s="348"/>
      <c r="PAE222" s="348"/>
      <c r="PAF222" s="348"/>
      <c r="PAG222" s="348"/>
      <c r="PAH222" s="348"/>
      <c r="PAI222" s="348"/>
      <c r="PAJ222" s="348"/>
      <c r="PAK222" s="348"/>
      <c r="PAL222" s="348"/>
      <c r="PAM222" s="348"/>
      <c r="PAN222" s="348"/>
      <c r="PAO222" s="348"/>
      <c r="PAP222" s="348"/>
      <c r="PAQ222" s="348"/>
      <c r="PAR222" s="348"/>
      <c r="PAS222" s="348"/>
      <c r="PAT222" s="348"/>
      <c r="PAU222" s="348"/>
      <c r="PAV222" s="348"/>
      <c r="PAW222" s="348"/>
      <c r="PAX222" s="348"/>
      <c r="PAY222" s="348"/>
      <c r="PAZ222" s="348"/>
      <c r="PBA222" s="348"/>
      <c r="PBB222" s="348"/>
      <c r="PBC222" s="348"/>
      <c r="PBD222" s="348"/>
      <c r="PBE222" s="348"/>
      <c r="PBF222" s="348"/>
      <c r="PBG222" s="348"/>
      <c r="PBH222" s="348"/>
      <c r="PBI222" s="348"/>
      <c r="PBJ222" s="348"/>
      <c r="PBK222" s="348"/>
      <c r="PBL222" s="348"/>
      <c r="PBM222" s="348"/>
      <c r="PBN222" s="348"/>
      <c r="PBO222" s="348"/>
      <c r="PBP222" s="348"/>
      <c r="PBQ222" s="348"/>
      <c r="PBR222" s="348"/>
      <c r="PBS222" s="348"/>
      <c r="PBT222" s="348"/>
      <c r="PBU222" s="348"/>
      <c r="PBV222" s="348"/>
      <c r="PBW222" s="348"/>
      <c r="PBX222" s="348"/>
      <c r="PBY222" s="348"/>
      <c r="PBZ222" s="348"/>
      <c r="PCA222" s="348"/>
      <c r="PCB222" s="348"/>
      <c r="PCC222" s="348"/>
      <c r="PCD222" s="348"/>
      <c r="PCE222" s="348"/>
      <c r="PCF222" s="348"/>
      <c r="PCG222" s="348"/>
      <c r="PCH222" s="348"/>
      <c r="PCI222" s="348"/>
      <c r="PCJ222" s="348"/>
      <c r="PCK222" s="348"/>
      <c r="PCL222" s="348"/>
      <c r="PCM222" s="348"/>
      <c r="PCN222" s="348"/>
      <c r="PCO222" s="348"/>
      <c r="PCP222" s="348"/>
      <c r="PCQ222" s="348"/>
      <c r="PCR222" s="348"/>
      <c r="PCS222" s="348"/>
      <c r="PCT222" s="348"/>
      <c r="PCU222" s="348"/>
      <c r="PCV222" s="348"/>
      <c r="PCW222" s="348"/>
      <c r="PCX222" s="348"/>
      <c r="PCY222" s="348"/>
      <c r="PCZ222" s="348"/>
      <c r="PDA222" s="348"/>
      <c r="PDB222" s="348"/>
      <c r="PDC222" s="348"/>
      <c r="PDD222" s="348"/>
      <c r="PDE222" s="348"/>
      <c r="PDF222" s="348"/>
      <c r="PDG222" s="348"/>
      <c r="PDH222" s="348"/>
      <c r="PDI222" s="348"/>
      <c r="PDJ222" s="348"/>
      <c r="PDK222" s="348"/>
      <c r="PDL222" s="348"/>
      <c r="PDM222" s="348"/>
      <c r="PDN222" s="348"/>
      <c r="PDO222" s="348"/>
      <c r="PDP222" s="348"/>
      <c r="PDQ222" s="348"/>
      <c r="PDR222" s="348"/>
      <c r="PDS222" s="348"/>
      <c r="PDT222" s="348"/>
      <c r="PDU222" s="348"/>
      <c r="PDV222" s="348"/>
      <c r="PDW222" s="348"/>
      <c r="PDX222" s="348"/>
      <c r="PDY222" s="348"/>
      <c r="PDZ222" s="348"/>
      <c r="PEA222" s="348"/>
      <c r="PEB222" s="348"/>
      <c r="PEC222" s="348"/>
      <c r="PED222" s="348"/>
      <c r="PEE222" s="348"/>
      <c r="PEF222" s="348"/>
      <c r="PEG222" s="348"/>
      <c r="PEH222" s="348"/>
      <c r="PEI222" s="348"/>
      <c r="PEJ222" s="348"/>
      <c r="PEK222" s="348"/>
      <c r="PEL222" s="348"/>
      <c r="PEM222" s="348"/>
      <c r="PEN222" s="348"/>
      <c r="PEO222" s="348"/>
      <c r="PEP222" s="348"/>
      <c r="PEQ222" s="348"/>
      <c r="PER222" s="348"/>
      <c r="PES222" s="348"/>
      <c r="PET222" s="348"/>
      <c r="PEU222" s="348"/>
      <c r="PEV222" s="348"/>
      <c r="PEW222" s="348"/>
      <c r="PEX222" s="348"/>
      <c r="PEY222" s="348"/>
      <c r="PEZ222" s="348"/>
      <c r="PFA222" s="348"/>
      <c r="PFB222" s="348"/>
      <c r="PFC222" s="348"/>
      <c r="PFD222" s="348"/>
      <c r="PFE222" s="348"/>
      <c r="PFF222" s="348"/>
      <c r="PFG222" s="348"/>
      <c r="PFH222" s="348"/>
      <c r="PFI222" s="348"/>
      <c r="PFJ222" s="348"/>
      <c r="PFK222" s="348"/>
      <c r="PFL222" s="348"/>
      <c r="PFM222" s="348"/>
      <c r="PFN222" s="348"/>
      <c r="PFO222" s="348"/>
      <c r="PFP222" s="348"/>
      <c r="PFQ222" s="348"/>
      <c r="PFR222" s="348"/>
      <c r="PFS222" s="348"/>
      <c r="PFT222" s="348"/>
      <c r="PFU222" s="348"/>
      <c r="PFV222" s="348"/>
      <c r="PFW222" s="348"/>
      <c r="PFX222" s="348"/>
      <c r="PFY222" s="348"/>
      <c r="PFZ222" s="348"/>
      <c r="PGA222" s="348"/>
      <c r="PGB222" s="348"/>
      <c r="PGC222" s="348"/>
      <c r="PGD222" s="348"/>
      <c r="PGE222" s="348"/>
      <c r="PGF222" s="348"/>
      <c r="PGG222" s="348"/>
      <c r="PGH222" s="348"/>
      <c r="PGI222" s="348"/>
      <c r="PGJ222" s="348"/>
      <c r="PGK222" s="348"/>
      <c r="PGL222" s="348"/>
      <c r="PGM222" s="348"/>
      <c r="PGN222" s="348"/>
      <c r="PGO222" s="348"/>
      <c r="PGP222" s="348"/>
      <c r="PGQ222" s="348"/>
      <c r="PGR222" s="348"/>
      <c r="PGS222" s="348"/>
      <c r="PGT222" s="348"/>
      <c r="PGU222" s="348"/>
      <c r="PGV222" s="348"/>
      <c r="PGW222" s="348"/>
      <c r="PGX222" s="348"/>
      <c r="PGY222" s="348"/>
      <c r="PGZ222" s="348"/>
      <c r="PHA222" s="348"/>
      <c r="PHB222" s="348"/>
      <c r="PHC222" s="348"/>
      <c r="PHD222" s="348"/>
      <c r="PHE222" s="348"/>
      <c r="PHF222" s="348"/>
      <c r="PHG222" s="348"/>
      <c r="PHH222" s="348"/>
      <c r="PHI222" s="348"/>
      <c r="PHJ222" s="348"/>
      <c r="PHK222" s="348"/>
      <c r="PHL222" s="348"/>
      <c r="PHM222" s="348"/>
      <c r="PHN222" s="348"/>
      <c r="PHO222" s="348"/>
      <c r="PHP222" s="348"/>
      <c r="PHQ222" s="348"/>
      <c r="PHR222" s="348"/>
      <c r="PHS222" s="348"/>
      <c r="PHT222" s="348"/>
      <c r="PHU222" s="348"/>
      <c r="PHV222" s="348"/>
      <c r="PHW222" s="348"/>
      <c r="PHX222" s="348"/>
      <c r="PHY222" s="348"/>
      <c r="PHZ222" s="348"/>
      <c r="PIA222" s="348"/>
      <c r="PIB222" s="348"/>
      <c r="PIC222" s="348"/>
      <c r="PID222" s="348"/>
      <c r="PIE222" s="348"/>
      <c r="PIF222" s="348"/>
      <c r="PIG222" s="348"/>
      <c r="PIH222" s="348"/>
      <c r="PII222" s="348"/>
      <c r="PIJ222" s="348"/>
      <c r="PIK222" s="348"/>
      <c r="PIL222" s="348"/>
      <c r="PIM222" s="348"/>
      <c r="PIN222" s="348"/>
      <c r="PIO222" s="348"/>
      <c r="PIP222" s="348"/>
      <c r="PIQ222" s="348"/>
      <c r="PIR222" s="348"/>
      <c r="PIS222" s="348"/>
      <c r="PIT222" s="348"/>
      <c r="PIU222" s="348"/>
      <c r="PIV222" s="348"/>
      <c r="PIW222" s="348"/>
      <c r="PIX222" s="348"/>
      <c r="PIY222" s="348"/>
      <c r="PIZ222" s="348"/>
      <c r="PJA222" s="348"/>
      <c r="PJB222" s="348"/>
      <c r="PJC222" s="348"/>
      <c r="PJD222" s="348"/>
      <c r="PJE222" s="348"/>
      <c r="PJF222" s="348"/>
      <c r="PJG222" s="348"/>
      <c r="PJH222" s="348"/>
      <c r="PJI222" s="348"/>
      <c r="PJJ222" s="348"/>
      <c r="PJK222" s="348"/>
      <c r="PJL222" s="348"/>
      <c r="PJM222" s="348"/>
      <c r="PJN222" s="348"/>
      <c r="PJO222" s="348"/>
      <c r="PJP222" s="348"/>
      <c r="PJQ222" s="348"/>
      <c r="PJR222" s="348"/>
      <c r="PJS222" s="348"/>
      <c r="PJT222" s="348"/>
      <c r="PJU222" s="348"/>
      <c r="PJV222" s="348"/>
      <c r="PJW222" s="348"/>
      <c r="PJX222" s="348"/>
      <c r="PJY222" s="348"/>
      <c r="PJZ222" s="348"/>
      <c r="PKA222" s="348"/>
      <c r="PKB222" s="348"/>
      <c r="PKC222" s="348"/>
      <c r="PKD222" s="348"/>
      <c r="PKE222" s="348"/>
      <c r="PKF222" s="348"/>
      <c r="PKG222" s="348"/>
      <c r="PKH222" s="348"/>
      <c r="PKI222" s="348"/>
      <c r="PKJ222" s="348"/>
      <c r="PKK222" s="348"/>
      <c r="PKL222" s="348"/>
      <c r="PKM222" s="348"/>
      <c r="PKN222" s="348"/>
      <c r="PKO222" s="348"/>
      <c r="PKP222" s="348"/>
      <c r="PKQ222" s="348"/>
      <c r="PKR222" s="348"/>
      <c r="PKS222" s="348"/>
      <c r="PKT222" s="348"/>
      <c r="PKU222" s="348"/>
      <c r="PKV222" s="348"/>
      <c r="PKW222" s="348"/>
      <c r="PKX222" s="348"/>
      <c r="PKY222" s="348"/>
      <c r="PKZ222" s="348"/>
      <c r="PLA222" s="348"/>
      <c r="PLB222" s="348"/>
      <c r="PLC222" s="348"/>
      <c r="PLD222" s="348"/>
      <c r="PLE222" s="348"/>
      <c r="PLF222" s="348"/>
      <c r="PLG222" s="348"/>
      <c r="PLH222" s="348"/>
      <c r="PLI222" s="348"/>
      <c r="PLJ222" s="348"/>
      <c r="PLK222" s="348"/>
      <c r="PLL222" s="348"/>
      <c r="PLM222" s="348"/>
      <c r="PLN222" s="348"/>
      <c r="PLO222" s="348"/>
      <c r="PLP222" s="348"/>
      <c r="PLQ222" s="348"/>
      <c r="PLR222" s="348"/>
      <c r="PLS222" s="348"/>
      <c r="PLT222" s="348"/>
      <c r="PLU222" s="348"/>
      <c r="PLV222" s="348"/>
      <c r="PLW222" s="348"/>
      <c r="PLX222" s="348"/>
      <c r="PLY222" s="348"/>
      <c r="PLZ222" s="348"/>
      <c r="PMA222" s="348"/>
      <c r="PMB222" s="348"/>
      <c r="PMC222" s="348"/>
      <c r="PMD222" s="348"/>
      <c r="PME222" s="348"/>
      <c r="PMF222" s="348"/>
      <c r="PMG222" s="348"/>
      <c r="PMH222" s="348"/>
      <c r="PMI222" s="348"/>
      <c r="PMJ222" s="348"/>
      <c r="PMK222" s="348"/>
      <c r="PML222" s="348"/>
      <c r="PMM222" s="348"/>
      <c r="PMN222" s="348"/>
      <c r="PMO222" s="348"/>
      <c r="PMP222" s="348"/>
      <c r="PMQ222" s="348"/>
      <c r="PMR222" s="348"/>
      <c r="PMS222" s="348"/>
      <c r="PMT222" s="348"/>
      <c r="PMU222" s="348"/>
      <c r="PMV222" s="348"/>
      <c r="PMW222" s="348"/>
      <c r="PMX222" s="348"/>
      <c r="PMY222" s="348"/>
      <c r="PMZ222" s="348"/>
      <c r="PNA222" s="348"/>
      <c r="PNB222" s="348"/>
      <c r="PNC222" s="348"/>
      <c r="PND222" s="348"/>
      <c r="PNE222" s="348"/>
      <c r="PNF222" s="348"/>
      <c r="PNG222" s="348"/>
      <c r="PNH222" s="348"/>
      <c r="PNI222" s="348"/>
      <c r="PNJ222" s="348"/>
      <c r="PNK222" s="348"/>
      <c r="PNL222" s="348"/>
      <c r="PNM222" s="348"/>
      <c r="PNN222" s="348"/>
      <c r="PNO222" s="348"/>
      <c r="PNP222" s="348"/>
      <c r="PNQ222" s="348"/>
      <c r="PNR222" s="348"/>
      <c r="PNS222" s="348"/>
      <c r="PNT222" s="348"/>
      <c r="PNU222" s="348"/>
      <c r="PNV222" s="348"/>
      <c r="PNW222" s="348"/>
      <c r="PNX222" s="348"/>
      <c r="PNY222" s="348"/>
      <c r="PNZ222" s="348"/>
      <c r="POA222" s="348"/>
      <c r="POB222" s="348"/>
      <c r="POC222" s="348"/>
      <c r="POD222" s="348"/>
      <c r="POE222" s="348"/>
      <c r="POF222" s="348"/>
      <c r="POG222" s="348"/>
      <c r="POH222" s="348"/>
      <c r="POI222" s="348"/>
      <c r="POJ222" s="348"/>
      <c r="POK222" s="348"/>
      <c r="POL222" s="348"/>
      <c r="POM222" s="348"/>
      <c r="PON222" s="348"/>
      <c r="POO222" s="348"/>
      <c r="POP222" s="348"/>
      <c r="POQ222" s="348"/>
      <c r="POR222" s="348"/>
      <c r="POS222" s="348"/>
      <c r="POT222" s="348"/>
      <c r="POU222" s="348"/>
      <c r="POV222" s="348"/>
      <c r="POW222" s="348"/>
      <c r="POX222" s="348"/>
      <c r="POY222" s="348"/>
      <c r="POZ222" s="348"/>
      <c r="PPA222" s="348"/>
      <c r="PPB222" s="348"/>
      <c r="PPC222" s="348"/>
      <c r="PPD222" s="348"/>
      <c r="PPE222" s="348"/>
      <c r="PPF222" s="348"/>
      <c r="PPG222" s="348"/>
      <c r="PPH222" s="348"/>
      <c r="PPI222" s="348"/>
      <c r="PPJ222" s="348"/>
      <c r="PPK222" s="348"/>
      <c r="PPL222" s="348"/>
      <c r="PPM222" s="348"/>
      <c r="PPN222" s="348"/>
      <c r="PPO222" s="348"/>
      <c r="PPP222" s="348"/>
      <c r="PPQ222" s="348"/>
      <c r="PPR222" s="348"/>
      <c r="PPS222" s="348"/>
      <c r="PPT222" s="348"/>
      <c r="PPU222" s="348"/>
      <c r="PPV222" s="348"/>
      <c r="PPW222" s="348"/>
      <c r="PPX222" s="348"/>
      <c r="PPY222" s="348"/>
      <c r="PPZ222" s="348"/>
      <c r="PQA222" s="348"/>
      <c r="PQB222" s="348"/>
      <c r="PQC222" s="348"/>
      <c r="PQD222" s="348"/>
      <c r="PQE222" s="348"/>
      <c r="PQF222" s="348"/>
      <c r="PQG222" s="348"/>
      <c r="PQH222" s="348"/>
      <c r="PQI222" s="348"/>
      <c r="PQJ222" s="348"/>
      <c r="PQK222" s="348"/>
      <c r="PQL222" s="348"/>
      <c r="PQM222" s="348"/>
      <c r="PQN222" s="348"/>
      <c r="PQO222" s="348"/>
      <c r="PQP222" s="348"/>
      <c r="PQQ222" s="348"/>
      <c r="PQR222" s="348"/>
      <c r="PQS222" s="348"/>
      <c r="PQT222" s="348"/>
      <c r="PQU222" s="348"/>
      <c r="PQV222" s="348"/>
      <c r="PQW222" s="348"/>
      <c r="PQX222" s="348"/>
      <c r="PQY222" s="348"/>
      <c r="PQZ222" s="348"/>
      <c r="PRA222" s="348"/>
      <c r="PRB222" s="348"/>
      <c r="PRC222" s="348"/>
      <c r="PRD222" s="348"/>
      <c r="PRE222" s="348"/>
      <c r="PRF222" s="348"/>
      <c r="PRG222" s="348"/>
      <c r="PRH222" s="348"/>
      <c r="PRI222" s="348"/>
      <c r="PRJ222" s="348"/>
      <c r="PRK222" s="348"/>
      <c r="PRL222" s="348"/>
      <c r="PRM222" s="348"/>
      <c r="PRN222" s="348"/>
      <c r="PRO222" s="348"/>
      <c r="PRP222" s="348"/>
      <c r="PRQ222" s="348"/>
      <c r="PRR222" s="348"/>
      <c r="PRS222" s="348"/>
      <c r="PRT222" s="348"/>
      <c r="PRU222" s="348"/>
      <c r="PRV222" s="348"/>
      <c r="PRW222" s="348"/>
      <c r="PRX222" s="348"/>
      <c r="PRY222" s="348"/>
      <c r="PRZ222" s="348"/>
      <c r="PSA222" s="348"/>
      <c r="PSB222" s="348"/>
      <c r="PSC222" s="348"/>
      <c r="PSD222" s="348"/>
      <c r="PSE222" s="348"/>
      <c r="PSF222" s="348"/>
      <c r="PSG222" s="348"/>
      <c r="PSH222" s="348"/>
      <c r="PSI222" s="348"/>
      <c r="PSJ222" s="348"/>
      <c r="PSK222" s="348"/>
      <c r="PSL222" s="348"/>
      <c r="PSM222" s="348"/>
      <c r="PSN222" s="348"/>
      <c r="PSO222" s="348"/>
      <c r="PSP222" s="348"/>
      <c r="PSQ222" s="348"/>
      <c r="PSR222" s="348"/>
      <c r="PSS222" s="348"/>
      <c r="PST222" s="348"/>
      <c r="PSU222" s="348"/>
      <c r="PSV222" s="348"/>
      <c r="PSW222" s="348"/>
      <c r="PSX222" s="348"/>
      <c r="PSY222" s="348"/>
      <c r="PSZ222" s="348"/>
      <c r="PTA222" s="348"/>
      <c r="PTB222" s="348"/>
      <c r="PTC222" s="348"/>
      <c r="PTD222" s="348"/>
      <c r="PTE222" s="348"/>
      <c r="PTF222" s="348"/>
      <c r="PTG222" s="348"/>
      <c r="PTH222" s="348"/>
      <c r="PTI222" s="348"/>
      <c r="PTJ222" s="348"/>
      <c r="PTK222" s="348"/>
      <c r="PTL222" s="348"/>
      <c r="PTM222" s="348"/>
      <c r="PTN222" s="348"/>
      <c r="PTO222" s="348"/>
      <c r="PTP222" s="348"/>
      <c r="PTQ222" s="348"/>
      <c r="PTR222" s="348"/>
      <c r="PTS222" s="348"/>
      <c r="PTT222" s="348"/>
      <c r="PTU222" s="348"/>
      <c r="PTV222" s="348"/>
      <c r="PTW222" s="348"/>
      <c r="PTX222" s="348"/>
      <c r="PTY222" s="348"/>
      <c r="PTZ222" s="348"/>
      <c r="PUA222" s="348"/>
      <c r="PUB222" s="348"/>
      <c r="PUC222" s="348"/>
      <c r="PUD222" s="348"/>
      <c r="PUE222" s="348"/>
      <c r="PUF222" s="348"/>
      <c r="PUG222" s="348"/>
      <c r="PUH222" s="348"/>
      <c r="PUI222" s="348"/>
      <c r="PUJ222" s="348"/>
      <c r="PUK222" s="348"/>
      <c r="PUL222" s="348"/>
      <c r="PUM222" s="348"/>
      <c r="PUN222" s="348"/>
      <c r="PUO222" s="348"/>
      <c r="PUP222" s="348"/>
      <c r="PUQ222" s="348"/>
      <c r="PUR222" s="348"/>
      <c r="PUS222" s="348"/>
      <c r="PUT222" s="348"/>
      <c r="PUU222" s="348"/>
      <c r="PUV222" s="348"/>
      <c r="PUW222" s="348"/>
      <c r="PUX222" s="348"/>
      <c r="PUY222" s="348"/>
      <c r="PUZ222" s="348"/>
      <c r="PVA222" s="348"/>
      <c r="PVB222" s="348"/>
      <c r="PVC222" s="348"/>
      <c r="PVD222" s="348"/>
      <c r="PVE222" s="348"/>
      <c r="PVF222" s="348"/>
      <c r="PVG222" s="348"/>
      <c r="PVH222" s="348"/>
      <c r="PVI222" s="348"/>
      <c r="PVJ222" s="348"/>
      <c r="PVK222" s="348"/>
      <c r="PVL222" s="348"/>
      <c r="PVM222" s="348"/>
      <c r="PVN222" s="348"/>
      <c r="PVO222" s="348"/>
      <c r="PVP222" s="348"/>
      <c r="PVQ222" s="348"/>
      <c r="PVR222" s="348"/>
      <c r="PVS222" s="348"/>
      <c r="PVT222" s="348"/>
      <c r="PVU222" s="348"/>
      <c r="PVV222" s="348"/>
      <c r="PVW222" s="348"/>
      <c r="PVX222" s="348"/>
      <c r="PVY222" s="348"/>
      <c r="PVZ222" s="348"/>
      <c r="PWA222" s="348"/>
      <c r="PWB222" s="348"/>
      <c r="PWC222" s="348"/>
      <c r="PWD222" s="348"/>
      <c r="PWE222" s="348"/>
      <c r="PWF222" s="348"/>
      <c r="PWG222" s="348"/>
      <c r="PWH222" s="348"/>
      <c r="PWI222" s="348"/>
      <c r="PWJ222" s="348"/>
      <c r="PWK222" s="348"/>
      <c r="PWL222" s="348"/>
      <c r="PWM222" s="348"/>
      <c r="PWN222" s="348"/>
      <c r="PWO222" s="348"/>
      <c r="PWP222" s="348"/>
      <c r="PWQ222" s="348"/>
      <c r="PWR222" s="348"/>
      <c r="PWS222" s="348"/>
      <c r="PWT222" s="348"/>
      <c r="PWU222" s="348"/>
      <c r="PWV222" s="348"/>
      <c r="PWW222" s="348"/>
      <c r="PWX222" s="348"/>
      <c r="PWY222" s="348"/>
      <c r="PWZ222" s="348"/>
      <c r="PXA222" s="348"/>
      <c r="PXB222" s="348"/>
      <c r="PXC222" s="348"/>
      <c r="PXD222" s="348"/>
      <c r="PXE222" s="348"/>
      <c r="PXF222" s="348"/>
      <c r="PXG222" s="348"/>
      <c r="PXH222" s="348"/>
      <c r="PXI222" s="348"/>
      <c r="PXJ222" s="348"/>
      <c r="PXK222" s="348"/>
      <c r="PXL222" s="348"/>
      <c r="PXM222" s="348"/>
      <c r="PXN222" s="348"/>
      <c r="PXO222" s="348"/>
      <c r="PXP222" s="348"/>
      <c r="PXQ222" s="348"/>
      <c r="PXR222" s="348"/>
      <c r="PXS222" s="348"/>
      <c r="PXT222" s="348"/>
      <c r="PXU222" s="348"/>
      <c r="PXV222" s="348"/>
      <c r="PXW222" s="348"/>
      <c r="PXX222" s="348"/>
      <c r="PXY222" s="348"/>
      <c r="PXZ222" s="348"/>
      <c r="PYA222" s="348"/>
      <c r="PYB222" s="348"/>
      <c r="PYC222" s="348"/>
      <c r="PYD222" s="348"/>
      <c r="PYE222" s="348"/>
      <c r="PYF222" s="348"/>
      <c r="PYG222" s="348"/>
      <c r="PYH222" s="348"/>
      <c r="PYI222" s="348"/>
      <c r="PYJ222" s="348"/>
      <c r="PYK222" s="348"/>
      <c r="PYL222" s="348"/>
      <c r="PYM222" s="348"/>
      <c r="PYN222" s="348"/>
      <c r="PYO222" s="348"/>
      <c r="PYP222" s="348"/>
      <c r="PYQ222" s="348"/>
      <c r="PYR222" s="348"/>
      <c r="PYS222" s="348"/>
      <c r="PYT222" s="348"/>
      <c r="PYU222" s="348"/>
      <c r="PYV222" s="348"/>
      <c r="PYW222" s="348"/>
      <c r="PYX222" s="348"/>
      <c r="PYY222" s="348"/>
      <c r="PYZ222" s="348"/>
      <c r="PZA222" s="348"/>
      <c r="PZB222" s="348"/>
      <c r="PZC222" s="348"/>
      <c r="PZD222" s="348"/>
      <c r="PZE222" s="348"/>
      <c r="PZF222" s="348"/>
      <c r="PZG222" s="348"/>
      <c r="PZH222" s="348"/>
      <c r="PZI222" s="348"/>
      <c r="PZJ222" s="348"/>
      <c r="PZK222" s="348"/>
      <c r="PZL222" s="348"/>
      <c r="PZM222" s="348"/>
      <c r="PZN222" s="348"/>
      <c r="PZO222" s="348"/>
      <c r="PZP222" s="348"/>
      <c r="PZQ222" s="348"/>
      <c r="PZR222" s="348"/>
      <c r="PZS222" s="348"/>
      <c r="PZT222" s="348"/>
      <c r="PZU222" s="348"/>
      <c r="PZV222" s="348"/>
      <c r="PZW222" s="348"/>
      <c r="PZX222" s="348"/>
      <c r="PZY222" s="348"/>
      <c r="PZZ222" s="348"/>
      <c r="QAA222" s="348"/>
      <c r="QAB222" s="348"/>
      <c r="QAC222" s="348"/>
      <c r="QAD222" s="348"/>
      <c r="QAE222" s="348"/>
      <c r="QAF222" s="348"/>
      <c r="QAG222" s="348"/>
      <c r="QAH222" s="348"/>
      <c r="QAI222" s="348"/>
      <c r="QAJ222" s="348"/>
      <c r="QAK222" s="348"/>
      <c r="QAL222" s="348"/>
      <c r="QAM222" s="348"/>
      <c r="QAN222" s="348"/>
      <c r="QAO222" s="348"/>
      <c r="QAP222" s="348"/>
      <c r="QAQ222" s="348"/>
      <c r="QAR222" s="348"/>
      <c r="QAS222" s="348"/>
      <c r="QAT222" s="348"/>
      <c r="QAU222" s="348"/>
      <c r="QAV222" s="348"/>
      <c r="QAW222" s="348"/>
      <c r="QAX222" s="348"/>
      <c r="QAY222" s="348"/>
      <c r="QAZ222" s="348"/>
      <c r="QBA222" s="348"/>
      <c r="QBB222" s="348"/>
      <c r="QBC222" s="348"/>
      <c r="QBD222" s="348"/>
      <c r="QBE222" s="348"/>
      <c r="QBF222" s="348"/>
      <c r="QBG222" s="348"/>
      <c r="QBH222" s="348"/>
      <c r="QBI222" s="348"/>
      <c r="QBJ222" s="348"/>
      <c r="QBK222" s="348"/>
      <c r="QBL222" s="348"/>
      <c r="QBM222" s="348"/>
      <c r="QBN222" s="348"/>
      <c r="QBO222" s="348"/>
      <c r="QBP222" s="348"/>
      <c r="QBQ222" s="348"/>
      <c r="QBR222" s="348"/>
      <c r="QBS222" s="348"/>
      <c r="QBT222" s="348"/>
      <c r="QBU222" s="348"/>
      <c r="QBV222" s="348"/>
      <c r="QBW222" s="348"/>
      <c r="QBX222" s="348"/>
      <c r="QBY222" s="348"/>
      <c r="QBZ222" s="348"/>
      <c r="QCA222" s="348"/>
      <c r="QCB222" s="348"/>
      <c r="QCC222" s="348"/>
      <c r="QCD222" s="348"/>
      <c r="QCE222" s="348"/>
      <c r="QCF222" s="348"/>
      <c r="QCG222" s="348"/>
      <c r="QCH222" s="348"/>
      <c r="QCI222" s="348"/>
      <c r="QCJ222" s="348"/>
      <c r="QCK222" s="348"/>
      <c r="QCL222" s="348"/>
      <c r="QCM222" s="348"/>
      <c r="QCN222" s="348"/>
      <c r="QCO222" s="348"/>
      <c r="QCP222" s="348"/>
      <c r="QCQ222" s="348"/>
      <c r="QCR222" s="348"/>
      <c r="QCS222" s="348"/>
      <c r="QCT222" s="348"/>
      <c r="QCU222" s="348"/>
      <c r="QCV222" s="348"/>
      <c r="QCW222" s="348"/>
      <c r="QCX222" s="348"/>
      <c r="QCY222" s="348"/>
      <c r="QCZ222" s="348"/>
      <c r="QDA222" s="348"/>
      <c r="QDB222" s="348"/>
      <c r="QDC222" s="348"/>
      <c r="QDD222" s="348"/>
      <c r="QDE222" s="348"/>
      <c r="QDF222" s="348"/>
      <c r="QDG222" s="348"/>
      <c r="QDH222" s="348"/>
      <c r="QDI222" s="348"/>
      <c r="QDJ222" s="348"/>
      <c r="QDK222" s="348"/>
      <c r="QDL222" s="348"/>
      <c r="QDM222" s="348"/>
      <c r="QDN222" s="348"/>
      <c r="QDO222" s="348"/>
      <c r="QDP222" s="348"/>
      <c r="QDQ222" s="348"/>
      <c r="QDR222" s="348"/>
      <c r="QDS222" s="348"/>
      <c r="QDT222" s="348"/>
      <c r="QDU222" s="348"/>
      <c r="QDV222" s="348"/>
      <c r="QDW222" s="348"/>
      <c r="QDX222" s="348"/>
      <c r="QDY222" s="348"/>
      <c r="QDZ222" s="348"/>
      <c r="QEA222" s="348"/>
      <c r="QEB222" s="348"/>
      <c r="QEC222" s="348"/>
      <c r="QED222" s="348"/>
      <c r="QEE222" s="348"/>
      <c r="QEF222" s="348"/>
      <c r="QEG222" s="348"/>
      <c r="QEH222" s="348"/>
      <c r="QEI222" s="348"/>
      <c r="QEJ222" s="348"/>
      <c r="QEK222" s="348"/>
      <c r="QEL222" s="348"/>
      <c r="QEM222" s="348"/>
      <c r="QEN222" s="348"/>
      <c r="QEO222" s="348"/>
      <c r="QEP222" s="348"/>
      <c r="QEQ222" s="348"/>
      <c r="QER222" s="348"/>
      <c r="QES222" s="348"/>
      <c r="QET222" s="348"/>
      <c r="QEU222" s="348"/>
      <c r="QEV222" s="348"/>
      <c r="QEW222" s="348"/>
      <c r="QEX222" s="348"/>
      <c r="QEY222" s="348"/>
      <c r="QEZ222" s="348"/>
      <c r="QFA222" s="348"/>
      <c r="QFB222" s="348"/>
      <c r="QFC222" s="348"/>
      <c r="QFD222" s="348"/>
      <c r="QFE222" s="348"/>
      <c r="QFF222" s="348"/>
      <c r="QFG222" s="348"/>
      <c r="QFH222" s="348"/>
      <c r="QFI222" s="348"/>
      <c r="QFJ222" s="348"/>
      <c r="QFK222" s="348"/>
      <c r="QFL222" s="348"/>
      <c r="QFM222" s="348"/>
      <c r="QFN222" s="348"/>
      <c r="QFO222" s="348"/>
      <c r="QFP222" s="348"/>
      <c r="QFQ222" s="348"/>
      <c r="QFR222" s="348"/>
      <c r="QFS222" s="348"/>
      <c r="QFT222" s="348"/>
      <c r="QFU222" s="348"/>
      <c r="QFV222" s="348"/>
      <c r="QFW222" s="348"/>
      <c r="QFX222" s="348"/>
      <c r="QFY222" s="348"/>
      <c r="QFZ222" s="348"/>
      <c r="QGA222" s="348"/>
      <c r="QGB222" s="348"/>
      <c r="QGC222" s="348"/>
      <c r="QGD222" s="348"/>
      <c r="QGE222" s="348"/>
      <c r="QGF222" s="348"/>
      <c r="QGG222" s="348"/>
      <c r="QGH222" s="348"/>
      <c r="QGI222" s="348"/>
      <c r="QGJ222" s="348"/>
      <c r="QGK222" s="348"/>
      <c r="QGL222" s="348"/>
      <c r="QGM222" s="348"/>
      <c r="QGN222" s="348"/>
      <c r="QGO222" s="348"/>
      <c r="QGP222" s="348"/>
      <c r="QGQ222" s="348"/>
      <c r="QGR222" s="348"/>
      <c r="QGS222" s="348"/>
      <c r="QGT222" s="348"/>
      <c r="QGU222" s="348"/>
      <c r="QGV222" s="348"/>
      <c r="QGW222" s="348"/>
      <c r="QGX222" s="348"/>
      <c r="QGY222" s="348"/>
      <c r="QGZ222" s="348"/>
      <c r="QHA222" s="348"/>
      <c r="QHB222" s="348"/>
      <c r="QHC222" s="348"/>
      <c r="QHD222" s="348"/>
      <c r="QHE222" s="348"/>
      <c r="QHF222" s="348"/>
      <c r="QHG222" s="348"/>
      <c r="QHH222" s="348"/>
      <c r="QHI222" s="348"/>
      <c r="QHJ222" s="348"/>
      <c r="QHK222" s="348"/>
      <c r="QHL222" s="348"/>
      <c r="QHM222" s="348"/>
      <c r="QHN222" s="348"/>
      <c r="QHO222" s="348"/>
      <c r="QHP222" s="348"/>
      <c r="QHQ222" s="348"/>
      <c r="QHR222" s="348"/>
      <c r="QHS222" s="348"/>
      <c r="QHT222" s="348"/>
      <c r="QHU222" s="348"/>
      <c r="QHV222" s="348"/>
      <c r="QHW222" s="348"/>
      <c r="QHX222" s="348"/>
      <c r="QHY222" s="348"/>
      <c r="QHZ222" s="348"/>
      <c r="QIA222" s="348"/>
      <c r="QIB222" s="348"/>
      <c r="QIC222" s="348"/>
      <c r="QID222" s="348"/>
      <c r="QIE222" s="348"/>
      <c r="QIF222" s="348"/>
      <c r="QIG222" s="348"/>
      <c r="QIH222" s="348"/>
      <c r="QII222" s="348"/>
      <c r="QIJ222" s="348"/>
      <c r="QIK222" s="348"/>
      <c r="QIL222" s="348"/>
      <c r="QIM222" s="348"/>
      <c r="QIN222" s="348"/>
      <c r="QIO222" s="348"/>
      <c r="QIP222" s="348"/>
      <c r="QIQ222" s="348"/>
      <c r="QIR222" s="348"/>
      <c r="QIS222" s="348"/>
      <c r="QIT222" s="348"/>
      <c r="QIU222" s="348"/>
      <c r="QIV222" s="348"/>
      <c r="QIW222" s="348"/>
      <c r="QIX222" s="348"/>
      <c r="QIY222" s="348"/>
      <c r="QIZ222" s="348"/>
      <c r="QJA222" s="348"/>
      <c r="QJB222" s="348"/>
      <c r="QJC222" s="348"/>
      <c r="QJD222" s="348"/>
      <c r="QJE222" s="348"/>
      <c r="QJF222" s="348"/>
      <c r="QJG222" s="348"/>
      <c r="QJH222" s="348"/>
      <c r="QJI222" s="348"/>
      <c r="QJJ222" s="348"/>
      <c r="QJK222" s="348"/>
      <c r="QJL222" s="348"/>
      <c r="QJM222" s="348"/>
      <c r="QJN222" s="348"/>
      <c r="QJO222" s="348"/>
      <c r="QJP222" s="348"/>
      <c r="QJQ222" s="348"/>
      <c r="QJR222" s="348"/>
      <c r="QJS222" s="348"/>
      <c r="QJT222" s="348"/>
      <c r="QJU222" s="348"/>
      <c r="QJV222" s="348"/>
      <c r="QJW222" s="348"/>
      <c r="QJX222" s="348"/>
      <c r="QJY222" s="348"/>
      <c r="QJZ222" s="348"/>
      <c r="QKA222" s="348"/>
      <c r="QKB222" s="348"/>
      <c r="QKC222" s="348"/>
      <c r="QKD222" s="348"/>
      <c r="QKE222" s="348"/>
      <c r="QKF222" s="348"/>
      <c r="QKG222" s="348"/>
      <c r="QKH222" s="348"/>
      <c r="QKI222" s="348"/>
      <c r="QKJ222" s="348"/>
      <c r="QKK222" s="348"/>
      <c r="QKL222" s="348"/>
      <c r="QKM222" s="348"/>
      <c r="QKN222" s="348"/>
      <c r="QKO222" s="348"/>
      <c r="QKP222" s="348"/>
      <c r="QKQ222" s="348"/>
      <c r="QKR222" s="348"/>
      <c r="QKS222" s="348"/>
      <c r="QKT222" s="348"/>
      <c r="QKU222" s="348"/>
      <c r="QKV222" s="348"/>
      <c r="QKW222" s="348"/>
      <c r="QKX222" s="348"/>
      <c r="QKY222" s="348"/>
      <c r="QKZ222" s="348"/>
      <c r="QLA222" s="348"/>
      <c r="QLB222" s="348"/>
      <c r="QLC222" s="348"/>
      <c r="QLD222" s="348"/>
      <c r="QLE222" s="348"/>
      <c r="QLF222" s="348"/>
      <c r="QLG222" s="348"/>
      <c r="QLH222" s="348"/>
      <c r="QLI222" s="348"/>
      <c r="QLJ222" s="348"/>
      <c r="QLK222" s="348"/>
      <c r="QLL222" s="348"/>
      <c r="QLM222" s="348"/>
      <c r="QLN222" s="348"/>
      <c r="QLO222" s="348"/>
      <c r="QLP222" s="348"/>
      <c r="QLQ222" s="348"/>
      <c r="QLR222" s="348"/>
      <c r="QLS222" s="348"/>
      <c r="QLT222" s="348"/>
      <c r="QLU222" s="348"/>
      <c r="QLV222" s="348"/>
      <c r="QLW222" s="348"/>
      <c r="QLX222" s="348"/>
      <c r="QLY222" s="348"/>
      <c r="QLZ222" s="348"/>
      <c r="QMA222" s="348"/>
      <c r="QMB222" s="348"/>
      <c r="QMC222" s="348"/>
      <c r="QMD222" s="348"/>
      <c r="QME222" s="348"/>
      <c r="QMF222" s="348"/>
      <c r="QMG222" s="348"/>
      <c r="QMH222" s="348"/>
      <c r="QMI222" s="348"/>
      <c r="QMJ222" s="348"/>
      <c r="QMK222" s="348"/>
      <c r="QML222" s="348"/>
      <c r="QMM222" s="348"/>
      <c r="QMN222" s="348"/>
      <c r="QMO222" s="348"/>
      <c r="QMP222" s="348"/>
      <c r="QMQ222" s="348"/>
      <c r="QMR222" s="348"/>
      <c r="QMS222" s="348"/>
      <c r="QMT222" s="348"/>
      <c r="QMU222" s="348"/>
      <c r="QMV222" s="348"/>
      <c r="QMW222" s="348"/>
      <c r="QMX222" s="348"/>
      <c r="QMY222" s="348"/>
      <c r="QMZ222" s="348"/>
      <c r="QNA222" s="348"/>
      <c r="QNB222" s="348"/>
      <c r="QNC222" s="348"/>
      <c r="QND222" s="348"/>
      <c r="QNE222" s="348"/>
      <c r="QNF222" s="348"/>
      <c r="QNG222" s="348"/>
      <c r="QNH222" s="348"/>
      <c r="QNI222" s="348"/>
      <c r="QNJ222" s="348"/>
      <c r="QNK222" s="348"/>
      <c r="QNL222" s="348"/>
      <c r="QNM222" s="348"/>
      <c r="QNN222" s="348"/>
      <c r="QNO222" s="348"/>
      <c r="QNP222" s="348"/>
      <c r="QNQ222" s="348"/>
      <c r="QNR222" s="348"/>
      <c r="QNS222" s="348"/>
      <c r="QNT222" s="348"/>
      <c r="QNU222" s="348"/>
      <c r="QNV222" s="348"/>
      <c r="QNW222" s="348"/>
      <c r="QNX222" s="348"/>
      <c r="QNY222" s="348"/>
      <c r="QNZ222" s="348"/>
      <c r="QOA222" s="348"/>
      <c r="QOB222" s="348"/>
      <c r="QOC222" s="348"/>
      <c r="QOD222" s="348"/>
      <c r="QOE222" s="348"/>
      <c r="QOF222" s="348"/>
      <c r="QOG222" s="348"/>
      <c r="QOH222" s="348"/>
      <c r="QOI222" s="348"/>
      <c r="QOJ222" s="348"/>
      <c r="QOK222" s="348"/>
      <c r="QOL222" s="348"/>
      <c r="QOM222" s="348"/>
      <c r="QON222" s="348"/>
      <c r="QOO222" s="348"/>
      <c r="QOP222" s="348"/>
      <c r="QOQ222" s="348"/>
      <c r="QOR222" s="348"/>
      <c r="QOS222" s="348"/>
      <c r="QOT222" s="348"/>
      <c r="QOU222" s="348"/>
      <c r="QOV222" s="348"/>
      <c r="QOW222" s="348"/>
      <c r="QOX222" s="348"/>
      <c r="QOY222" s="348"/>
      <c r="QOZ222" s="348"/>
      <c r="QPA222" s="348"/>
      <c r="QPB222" s="348"/>
      <c r="QPC222" s="348"/>
      <c r="QPD222" s="348"/>
      <c r="QPE222" s="348"/>
      <c r="QPF222" s="348"/>
      <c r="QPG222" s="348"/>
      <c r="QPH222" s="348"/>
      <c r="QPI222" s="348"/>
      <c r="QPJ222" s="348"/>
      <c r="QPK222" s="348"/>
      <c r="QPL222" s="348"/>
      <c r="QPM222" s="348"/>
      <c r="QPN222" s="348"/>
      <c r="QPO222" s="348"/>
      <c r="QPP222" s="348"/>
      <c r="QPQ222" s="348"/>
      <c r="QPR222" s="348"/>
      <c r="QPS222" s="348"/>
      <c r="QPT222" s="348"/>
      <c r="QPU222" s="348"/>
      <c r="QPV222" s="348"/>
      <c r="QPW222" s="348"/>
      <c r="QPX222" s="348"/>
      <c r="QPY222" s="348"/>
      <c r="QPZ222" s="348"/>
      <c r="QQA222" s="348"/>
      <c r="QQB222" s="348"/>
      <c r="QQC222" s="348"/>
      <c r="QQD222" s="348"/>
      <c r="QQE222" s="348"/>
      <c r="QQF222" s="348"/>
      <c r="QQG222" s="348"/>
      <c r="QQH222" s="348"/>
      <c r="QQI222" s="348"/>
      <c r="QQJ222" s="348"/>
      <c r="QQK222" s="348"/>
      <c r="QQL222" s="348"/>
      <c r="QQM222" s="348"/>
      <c r="QQN222" s="348"/>
      <c r="QQO222" s="348"/>
      <c r="QQP222" s="348"/>
      <c r="QQQ222" s="348"/>
      <c r="QQR222" s="348"/>
      <c r="QQS222" s="348"/>
      <c r="QQT222" s="348"/>
      <c r="QQU222" s="348"/>
      <c r="QQV222" s="348"/>
      <c r="QQW222" s="348"/>
      <c r="QQX222" s="348"/>
      <c r="QQY222" s="348"/>
      <c r="QQZ222" s="348"/>
      <c r="QRA222" s="348"/>
      <c r="QRB222" s="348"/>
      <c r="QRC222" s="348"/>
      <c r="QRD222" s="348"/>
      <c r="QRE222" s="348"/>
      <c r="QRF222" s="348"/>
      <c r="QRG222" s="348"/>
      <c r="QRH222" s="348"/>
      <c r="QRI222" s="348"/>
      <c r="QRJ222" s="348"/>
      <c r="QRK222" s="348"/>
      <c r="QRL222" s="348"/>
      <c r="QRM222" s="348"/>
      <c r="QRN222" s="348"/>
      <c r="QRO222" s="348"/>
      <c r="QRP222" s="348"/>
      <c r="QRQ222" s="348"/>
      <c r="QRR222" s="348"/>
      <c r="QRS222" s="348"/>
      <c r="QRT222" s="348"/>
      <c r="QRU222" s="348"/>
      <c r="QRV222" s="348"/>
      <c r="QRW222" s="348"/>
      <c r="QRX222" s="348"/>
      <c r="QRY222" s="348"/>
      <c r="QRZ222" s="348"/>
      <c r="QSA222" s="348"/>
      <c r="QSB222" s="348"/>
      <c r="QSC222" s="348"/>
      <c r="QSD222" s="348"/>
      <c r="QSE222" s="348"/>
      <c r="QSF222" s="348"/>
      <c r="QSG222" s="348"/>
      <c r="QSH222" s="348"/>
      <c r="QSI222" s="348"/>
      <c r="QSJ222" s="348"/>
      <c r="QSK222" s="348"/>
      <c r="QSL222" s="348"/>
      <c r="QSM222" s="348"/>
      <c r="QSN222" s="348"/>
      <c r="QSO222" s="348"/>
      <c r="QSP222" s="348"/>
      <c r="QSQ222" s="348"/>
      <c r="QSR222" s="348"/>
      <c r="QSS222" s="348"/>
      <c r="QST222" s="348"/>
      <c r="QSU222" s="348"/>
      <c r="QSV222" s="348"/>
      <c r="QSW222" s="348"/>
      <c r="QSX222" s="348"/>
      <c r="QSY222" s="348"/>
      <c r="QSZ222" s="348"/>
      <c r="QTA222" s="348"/>
      <c r="QTB222" s="348"/>
      <c r="QTC222" s="348"/>
      <c r="QTD222" s="348"/>
      <c r="QTE222" s="348"/>
      <c r="QTF222" s="348"/>
      <c r="QTG222" s="348"/>
      <c r="QTH222" s="348"/>
      <c r="QTI222" s="348"/>
      <c r="QTJ222" s="348"/>
      <c r="QTK222" s="348"/>
      <c r="QTL222" s="348"/>
      <c r="QTM222" s="348"/>
      <c r="QTN222" s="348"/>
      <c r="QTO222" s="348"/>
      <c r="QTP222" s="348"/>
      <c r="QTQ222" s="348"/>
      <c r="QTR222" s="348"/>
      <c r="QTS222" s="348"/>
      <c r="QTT222" s="348"/>
      <c r="QTU222" s="348"/>
      <c r="QTV222" s="348"/>
      <c r="QTW222" s="348"/>
      <c r="QTX222" s="348"/>
      <c r="QTY222" s="348"/>
      <c r="QTZ222" s="348"/>
      <c r="QUA222" s="348"/>
      <c r="QUB222" s="348"/>
      <c r="QUC222" s="348"/>
      <c r="QUD222" s="348"/>
      <c r="QUE222" s="348"/>
      <c r="QUF222" s="348"/>
      <c r="QUG222" s="348"/>
      <c r="QUH222" s="348"/>
      <c r="QUI222" s="348"/>
      <c r="QUJ222" s="348"/>
      <c r="QUK222" s="348"/>
      <c r="QUL222" s="348"/>
      <c r="QUM222" s="348"/>
      <c r="QUN222" s="348"/>
      <c r="QUO222" s="348"/>
      <c r="QUP222" s="348"/>
      <c r="QUQ222" s="348"/>
      <c r="QUR222" s="348"/>
      <c r="QUS222" s="348"/>
      <c r="QUT222" s="348"/>
      <c r="QUU222" s="348"/>
      <c r="QUV222" s="348"/>
      <c r="QUW222" s="348"/>
      <c r="QUX222" s="348"/>
      <c r="QUY222" s="348"/>
      <c r="QUZ222" s="348"/>
      <c r="QVA222" s="348"/>
      <c r="QVB222" s="348"/>
      <c r="QVC222" s="348"/>
      <c r="QVD222" s="348"/>
      <c r="QVE222" s="348"/>
      <c r="QVF222" s="348"/>
      <c r="QVG222" s="348"/>
      <c r="QVH222" s="348"/>
      <c r="QVI222" s="348"/>
      <c r="QVJ222" s="348"/>
      <c r="QVK222" s="348"/>
      <c r="QVL222" s="348"/>
      <c r="QVM222" s="348"/>
      <c r="QVN222" s="348"/>
      <c r="QVO222" s="348"/>
      <c r="QVP222" s="348"/>
      <c r="QVQ222" s="348"/>
      <c r="QVR222" s="348"/>
      <c r="QVS222" s="348"/>
      <c r="QVT222" s="348"/>
      <c r="QVU222" s="348"/>
      <c r="QVV222" s="348"/>
      <c r="QVW222" s="348"/>
      <c r="QVX222" s="348"/>
      <c r="QVY222" s="348"/>
      <c r="QVZ222" s="348"/>
      <c r="QWA222" s="348"/>
      <c r="QWB222" s="348"/>
      <c r="QWC222" s="348"/>
      <c r="QWD222" s="348"/>
      <c r="QWE222" s="348"/>
      <c r="QWF222" s="348"/>
      <c r="QWG222" s="348"/>
      <c r="QWH222" s="348"/>
      <c r="QWI222" s="348"/>
      <c r="QWJ222" s="348"/>
      <c r="QWK222" s="348"/>
      <c r="QWL222" s="348"/>
      <c r="QWM222" s="348"/>
      <c r="QWN222" s="348"/>
      <c r="QWO222" s="348"/>
      <c r="QWP222" s="348"/>
      <c r="QWQ222" s="348"/>
      <c r="QWR222" s="348"/>
      <c r="QWS222" s="348"/>
      <c r="QWT222" s="348"/>
      <c r="QWU222" s="348"/>
      <c r="QWV222" s="348"/>
      <c r="QWW222" s="348"/>
      <c r="QWX222" s="348"/>
      <c r="QWY222" s="348"/>
      <c r="QWZ222" s="348"/>
      <c r="QXA222" s="348"/>
      <c r="QXB222" s="348"/>
      <c r="QXC222" s="348"/>
      <c r="QXD222" s="348"/>
      <c r="QXE222" s="348"/>
      <c r="QXF222" s="348"/>
      <c r="QXG222" s="348"/>
      <c r="QXH222" s="348"/>
      <c r="QXI222" s="348"/>
      <c r="QXJ222" s="348"/>
      <c r="QXK222" s="348"/>
      <c r="QXL222" s="348"/>
      <c r="QXM222" s="348"/>
      <c r="QXN222" s="348"/>
      <c r="QXO222" s="348"/>
      <c r="QXP222" s="348"/>
      <c r="QXQ222" s="348"/>
      <c r="QXR222" s="348"/>
      <c r="QXS222" s="348"/>
      <c r="QXT222" s="348"/>
      <c r="QXU222" s="348"/>
      <c r="QXV222" s="348"/>
      <c r="QXW222" s="348"/>
      <c r="QXX222" s="348"/>
      <c r="QXY222" s="348"/>
      <c r="QXZ222" s="348"/>
      <c r="QYA222" s="348"/>
      <c r="QYB222" s="348"/>
      <c r="QYC222" s="348"/>
      <c r="QYD222" s="348"/>
      <c r="QYE222" s="348"/>
      <c r="QYF222" s="348"/>
      <c r="QYG222" s="348"/>
      <c r="QYH222" s="348"/>
      <c r="QYI222" s="348"/>
      <c r="QYJ222" s="348"/>
      <c r="QYK222" s="348"/>
      <c r="QYL222" s="348"/>
      <c r="QYM222" s="348"/>
      <c r="QYN222" s="348"/>
      <c r="QYO222" s="348"/>
      <c r="QYP222" s="348"/>
      <c r="QYQ222" s="348"/>
      <c r="QYR222" s="348"/>
      <c r="QYS222" s="348"/>
      <c r="QYT222" s="348"/>
      <c r="QYU222" s="348"/>
      <c r="QYV222" s="348"/>
      <c r="QYW222" s="348"/>
      <c r="QYX222" s="348"/>
      <c r="QYY222" s="348"/>
      <c r="QYZ222" s="348"/>
      <c r="QZA222" s="348"/>
      <c r="QZB222" s="348"/>
      <c r="QZC222" s="348"/>
      <c r="QZD222" s="348"/>
      <c r="QZE222" s="348"/>
      <c r="QZF222" s="348"/>
      <c r="QZG222" s="348"/>
      <c r="QZH222" s="348"/>
      <c r="QZI222" s="348"/>
      <c r="QZJ222" s="348"/>
      <c r="QZK222" s="348"/>
      <c r="QZL222" s="348"/>
      <c r="QZM222" s="348"/>
      <c r="QZN222" s="348"/>
      <c r="QZO222" s="348"/>
      <c r="QZP222" s="348"/>
      <c r="QZQ222" s="348"/>
      <c r="QZR222" s="348"/>
      <c r="QZS222" s="348"/>
      <c r="QZT222" s="348"/>
      <c r="QZU222" s="348"/>
      <c r="QZV222" s="348"/>
      <c r="QZW222" s="348"/>
      <c r="QZX222" s="348"/>
      <c r="QZY222" s="348"/>
      <c r="QZZ222" s="348"/>
      <c r="RAA222" s="348"/>
      <c r="RAB222" s="348"/>
      <c r="RAC222" s="348"/>
      <c r="RAD222" s="348"/>
      <c r="RAE222" s="348"/>
      <c r="RAF222" s="348"/>
      <c r="RAG222" s="348"/>
      <c r="RAH222" s="348"/>
      <c r="RAI222" s="348"/>
      <c r="RAJ222" s="348"/>
      <c r="RAK222" s="348"/>
      <c r="RAL222" s="348"/>
      <c r="RAM222" s="348"/>
      <c r="RAN222" s="348"/>
      <c r="RAO222" s="348"/>
      <c r="RAP222" s="348"/>
      <c r="RAQ222" s="348"/>
      <c r="RAR222" s="348"/>
      <c r="RAS222" s="348"/>
      <c r="RAT222" s="348"/>
      <c r="RAU222" s="348"/>
      <c r="RAV222" s="348"/>
      <c r="RAW222" s="348"/>
      <c r="RAX222" s="348"/>
      <c r="RAY222" s="348"/>
      <c r="RAZ222" s="348"/>
      <c r="RBA222" s="348"/>
      <c r="RBB222" s="348"/>
      <c r="RBC222" s="348"/>
      <c r="RBD222" s="348"/>
      <c r="RBE222" s="348"/>
      <c r="RBF222" s="348"/>
      <c r="RBG222" s="348"/>
      <c r="RBH222" s="348"/>
      <c r="RBI222" s="348"/>
      <c r="RBJ222" s="348"/>
      <c r="RBK222" s="348"/>
      <c r="RBL222" s="348"/>
      <c r="RBM222" s="348"/>
      <c r="RBN222" s="348"/>
      <c r="RBO222" s="348"/>
      <c r="RBP222" s="348"/>
      <c r="RBQ222" s="348"/>
      <c r="RBR222" s="348"/>
      <c r="RBS222" s="348"/>
      <c r="RBT222" s="348"/>
      <c r="RBU222" s="348"/>
      <c r="RBV222" s="348"/>
      <c r="RBW222" s="348"/>
      <c r="RBX222" s="348"/>
      <c r="RBY222" s="348"/>
      <c r="RBZ222" s="348"/>
      <c r="RCA222" s="348"/>
      <c r="RCB222" s="348"/>
      <c r="RCC222" s="348"/>
      <c r="RCD222" s="348"/>
      <c r="RCE222" s="348"/>
      <c r="RCF222" s="348"/>
      <c r="RCG222" s="348"/>
      <c r="RCH222" s="348"/>
      <c r="RCI222" s="348"/>
      <c r="RCJ222" s="348"/>
      <c r="RCK222" s="348"/>
      <c r="RCL222" s="348"/>
      <c r="RCM222" s="348"/>
      <c r="RCN222" s="348"/>
      <c r="RCO222" s="348"/>
      <c r="RCP222" s="348"/>
      <c r="RCQ222" s="348"/>
      <c r="RCR222" s="348"/>
      <c r="RCS222" s="348"/>
      <c r="RCT222" s="348"/>
      <c r="RCU222" s="348"/>
      <c r="RCV222" s="348"/>
      <c r="RCW222" s="348"/>
      <c r="RCX222" s="348"/>
      <c r="RCY222" s="348"/>
      <c r="RCZ222" s="348"/>
      <c r="RDA222" s="348"/>
      <c r="RDB222" s="348"/>
      <c r="RDC222" s="348"/>
      <c r="RDD222" s="348"/>
      <c r="RDE222" s="348"/>
      <c r="RDF222" s="348"/>
      <c r="RDG222" s="348"/>
      <c r="RDH222" s="348"/>
      <c r="RDI222" s="348"/>
      <c r="RDJ222" s="348"/>
      <c r="RDK222" s="348"/>
      <c r="RDL222" s="348"/>
      <c r="RDM222" s="348"/>
      <c r="RDN222" s="348"/>
      <c r="RDO222" s="348"/>
      <c r="RDP222" s="348"/>
      <c r="RDQ222" s="348"/>
      <c r="RDR222" s="348"/>
      <c r="RDS222" s="348"/>
      <c r="RDT222" s="348"/>
      <c r="RDU222" s="348"/>
      <c r="RDV222" s="348"/>
      <c r="RDW222" s="348"/>
      <c r="RDX222" s="348"/>
      <c r="RDY222" s="348"/>
      <c r="RDZ222" s="348"/>
      <c r="REA222" s="348"/>
      <c r="REB222" s="348"/>
      <c r="REC222" s="348"/>
      <c r="RED222" s="348"/>
      <c r="REE222" s="348"/>
      <c r="REF222" s="348"/>
      <c r="REG222" s="348"/>
      <c r="REH222" s="348"/>
      <c r="REI222" s="348"/>
      <c r="REJ222" s="348"/>
      <c r="REK222" s="348"/>
      <c r="REL222" s="348"/>
      <c r="REM222" s="348"/>
      <c r="REN222" s="348"/>
      <c r="REO222" s="348"/>
      <c r="REP222" s="348"/>
      <c r="REQ222" s="348"/>
      <c r="RER222" s="348"/>
      <c r="RES222" s="348"/>
      <c r="RET222" s="348"/>
      <c r="REU222" s="348"/>
      <c r="REV222" s="348"/>
      <c r="REW222" s="348"/>
      <c r="REX222" s="348"/>
      <c r="REY222" s="348"/>
      <c r="REZ222" s="348"/>
      <c r="RFA222" s="348"/>
      <c r="RFB222" s="348"/>
      <c r="RFC222" s="348"/>
      <c r="RFD222" s="348"/>
      <c r="RFE222" s="348"/>
      <c r="RFF222" s="348"/>
      <c r="RFG222" s="348"/>
      <c r="RFH222" s="348"/>
      <c r="RFI222" s="348"/>
      <c r="RFJ222" s="348"/>
      <c r="RFK222" s="348"/>
      <c r="RFL222" s="348"/>
      <c r="RFM222" s="348"/>
      <c r="RFN222" s="348"/>
      <c r="RFO222" s="348"/>
      <c r="RFP222" s="348"/>
      <c r="RFQ222" s="348"/>
      <c r="RFR222" s="348"/>
      <c r="RFS222" s="348"/>
      <c r="RFT222" s="348"/>
      <c r="RFU222" s="348"/>
      <c r="RFV222" s="348"/>
      <c r="RFW222" s="348"/>
      <c r="RFX222" s="348"/>
      <c r="RFY222" s="348"/>
      <c r="RFZ222" s="348"/>
      <c r="RGA222" s="348"/>
      <c r="RGB222" s="348"/>
      <c r="RGC222" s="348"/>
      <c r="RGD222" s="348"/>
      <c r="RGE222" s="348"/>
      <c r="RGF222" s="348"/>
      <c r="RGG222" s="348"/>
      <c r="RGH222" s="348"/>
      <c r="RGI222" s="348"/>
      <c r="RGJ222" s="348"/>
      <c r="RGK222" s="348"/>
      <c r="RGL222" s="348"/>
      <c r="RGM222" s="348"/>
      <c r="RGN222" s="348"/>
      <c r="RGO222" s="348"/>
      <c r="RGP222" s="348"/>
      <c r="RGQ222" s="348"/>
      <c r="RGR222" s="348"/>
      <c r="RGS222" s="348"/>
      <c r="RGT222" s="348"/>
      <c r="RGU222" s="348"/>
      <c r="RGV222" s="348"/>
      <c r="RGW222" s="348"/>
      <c r="RGX222" s="348"/>
      <c r="RGY222" s="348"/>
      <c r="RGZ222" s="348"/>
      <c r="RHA222" s="348"/>
      <c r="RHB222" s="348"/>
      <c r="RHC222" s="348"/>
      <c r="RHD222" s="348"/>
      <c r="RHE222" s="348"/>
      <c r="RHF222" s="348"/>
      <c r="RHG222" s="348"/>
      <c r="RHH222" s="348"/>
      <c r="RHI222" s="348"/>
      <c r="RHJ222" s="348"/>
      <c r="RHK222" s="348"/>
      <c r="RHL222" s="348"/>
      <c r="RHM222" s="348"/>
      <c r="RHN222" s="348"/>
      <c r="RHO222" s="348"/>
      <c r="RHP222" s="348"/>
      <c r="RHQ222" s="348"/>
      <c r="RHR222" s="348"/>
      <c r="RHS222" s="348"/>
      <c r="RHT222" s="348"/>
      <c r="RHU222" s="348"/>
      <c r="RHV222" s="348"/>
      <c r="RHW222" s="348"/>
      <c r="RHX222" s="348"/>
      <c r="RHY222" s="348"/>
      <c r="RHZ222" s="348"/>
      <c r="RIA222" s="348"/>
      <c r="RIB222" s="348"/>
      <c r="RIC222" s="348"/>
      <c r="RID222" s="348"/>
      <c r="RIE222" s="348"/>
      <c r="RIF222" s="348"/>
      <c r="RIG222" s="348"/>
      <c r="RIH222" s="348"/>
      <c r="RII222" s="348"/>
      <c r="RIJ222" s="348"/>
      <c r="RIK222" s="348"/>
      <c r="RIL222" s="348"/>
      <c r="RIM222" s="348"/>
      <c r="RIN222" s="348"/>
      <c r="RIO222" s="348"/>
      <c r="RIP222" s="348"/>
      <c r="RIQ222" s="348"/>
      <c r="RIR222" s="348"/>
      <c r="RIS222" s="348"/>
      <c r="RIT222" s="348"/>
      <c r="RIU222" s="348"/>
      <c r="RIV222" s="348"/>
      <c r="RIW222" s="348"/>
      <c r="RIX222" s="348"/>
      <c r="RIY222" s="348"/>
      <c r="RIZ222" s="348"/>
      <c r="RJA222" s="348"/>
      <c r="RJB222" s="348"/>
      <c r="RJC222" s="348"/>
      <c r="RJD222" s="348"/>
      <c r="RJE222" s="348"/>
      <c r="RJF222" s="348"/>
      <c r="RJG222" s="348"/>
      <c r="RJH222" s="348"/>
      <c r="RJI222" s="348"/>
      <c r="RJJ222" s="348"/>
      <c r="RJK222" s="348"/>
      <c r="RJL222" s="348"/>
      <c r="RJM222" s="348"/>
      <c r="RJN222" s="348"/>
      <c r="RJO222" s="348"/>
      <c r="RJP222" s="348"/>
      <c r="RJQ222" s="348"/>
      <c r="RJR222" s="348"/>
      <c r="RJS222" s="348"/>
      <c r="RJT222" s="348"/>
      <c r="RJU222" s="348"/>
      <c r="RJV222" s="348"/>
      <c r="RJW222" s="348"/>
      <c r="RJX222" s="348"/>
      <c r="RJY222" s="348"/>
      <c r="RJZ222" s="348"/>
      <c r="RKA222" s="348"/>
      <c r="RKB222" s="348"/>
      <c r="RKC222" s="348"/>
      <c r="RKD222" s="348"/>
      <c r="RKE222" s="348"/>
      <c r="RKF222" s="348"/>
      <c r="RKG222" s="348"/>
      <c r="RKH222" s="348"/>
      <c r="RKI222" s="348"/>
      <c r="RKJ222" s="348"/>
      <c r="RKK222" s="348"/>
      <c r="RKL222" s="348"/>
      <c r="RKM222" s="348"/>
      <c r="RKN222" s="348"/>
      <c r="RKO222" s="348"/>
      <c r="RKP222" s="348"/>
      <c r="RKQ222" s="348"/>
      <c r="RKR222" s="348"/>
      <c r="RKS222" s="348"/>
      <c r="RKT222" s="348"/>
      <c r="RKU222" s="348"/>
      <c r="RKV222" s="348"/>
      <c r="RKW222" s="348"/>
      <c r="RKX222" s="348"/>
      <c r="RKY222" s="348"/>
      <c r="RKZ222" s="348"/>
      <c r="RLA222" s="348"/>
      <c r="RLB222" s="348"/>
      <c r="RLC222" s="348"/>
      <c r="RLD222" s="348"/>
      <c r="RLE222" s="348"/>
      <c r="RLF222" s="348"/>
      <c r="RLG222" s="348"/>
      <c r="RLH222" s="348"/>
      <c r="RLI222" s="348"/>
      <c r="RLJ222" s="348"/>
      <c r="RLK222" s="348"/>
      <c r="RLL222" s="348"/>
      <c r="RLM222" s="348"/>
      <c r="RLN222" s="348"/>
      <c r="RLO222" s="348"/>
      <c r="RLP222" s="348"/>
      <c r="RLQ222" s="348"/>
      <c r="RLR222" s="348"/>
      <c r="RLS222" s="348"/>
      <c r="RLT222" s="348"/>
      <c r="RLU222" s="348"/>
      <c r="RLV222" s="348"/>
      <c r="RLW222" s="348"/>
      <c r="RLX222" s="348"/>
      <c r="RLY222" s="348"/>
      <c r="RLZ222" s="348"/>
      <c r="RMA222" s="348"/>
      <c r="RMB222" s="348"/>
      <c r="RMC222" s="348"/>
      <c r="RMD222" s="348"/>
      <c r="RME222" s="348"/>
      <c r="RMF222" s="348"/>
      <c r="RMG222" s="348"/>
      <c r="RMH222" s="348"/>
      <c r="RMI222" s="348"/>
      <c r="RMJ222" s="348"/>
      <c r="RMK222" s="348"/>
      <c r="RML222" s="348"/>
      <c r="RMM222" s="348"/>
      <c r="RMN222" s="348"/>
      <c r="RMO222" s="348"/>
      <c r="RMP222" s="348"/>
      <c r="RMQ222" s="348"/>
      <c r="RMR222" s="348"/>
      <c r="RMS222" s="348"/>
      <c r="RMT222" s="348"/>
      <c r="RMU222" s="348"/>
      <c r="RMV222" s="348"/>
      <c r="RMW222" s="348"/>
      <c r="RMX222" s="348"/>
      <c r="RMY222" s="348"/>
      <c r="RMZ222" s="348"/>
      <c r="RNA222" s="348"/>
      <c r="RNB222" s="348"/>
      <c r="RNC222" s="348"/>
      <c r="RND222" s="348"/>
      <c r="RNE222" s="348"/>
      <c r="RNF222" s="348"/>
      <c r="RNG222" s="348"/>
      <c r="RNH222" s="348"/>
      <c r="RNI222" s="348"/>
      <c r="RNJ222" s="348"/>
      <c r="RNK222" s="348"/>
      <c r="RNL222" s="348"/>
      <c r="RNM222" s="348"/>
      <c r="RNN222" s="348"/>
      <c r="RNO222" s="348"/>
      <c r="RNP222" s="348"/>
      <c r="RNQ222" s="348"/>
      <c r="RNR222" s="348"/>
      <c r="RNS222" s="348"/>
      <c r="RNT222" s="348"/>
      <c r="RNU222" s="348"/>
      <c r="RNV222" s="348"/>
      <c r="RNW222" s="348"/>
      <c r="RNX222" s="348"/>
      <c r="RNY222" s="348"/>
      <c r="RNZ222" s="348"/>
      <c r="ROA222" s="348"/>
      <c r="ROB222" s="348"/>
      <c r="ROC222" s="348"/>
      <c r="ROD222" s="348"/>
      <c r="ROE222" s="348"/>
      <c r="ROF222" s="348"/>
      <c r="ROG222" s="348"/>
      <c r="ROH222" s="348"/>
      <c r="ROI222" s="348"/>
      <c r="ROJ222" s="348"/>
      <c r="ROK222" s="348"/>
      <c r="ROL222" s="348"/>
      <c r="ROM222" s="348"/>
      <c r="RON222" s="348"/>
      <c r="ROO222" s="348"/>
      <c r="ROP222" s="348"/>
      <c r="ROQ222" s="348"/>
      <c r="ROR222" s="348"/>
      <c r="ROS222" s="348"/>
      <c r="ROT222" s="348"/>
      <c r="ROU222" s="348"/>
      <c r="ROV222" s="348"/>
      <c r="ROW222" s="348"/>
      <c r="ROX222" s="348"/>
      <c r="ROY222" s="348"/>
      <c r="ROZ222" s="348"/>
      <c r="RPA222" s="348"/>
      <c r="RPB222" s="348"/>
      <c r="RPC222" s="348"/>
      <c r="RPD222" s="348"/>
      <c r="RPE222" s="348"/>
      <c r="RPF222" s="348"/>
      <c r="RPG222" s="348"/>
      <c r="RPH222" s="348"/>
      <c r="RPI222" s="348"/>
      <c r="RPJ222" s="348"/>
      <c r="RPK222" s="348"/>
      <c r="RPL222" s="348"/>
      <c r="RPM222" s="348"/>
      <c r="RPN222" s="348"/>
      <c r="RPO222" s="348"/>
      <c r="RPP222" s="348"/>
      <c r="RPQ222" s="348"/>
      <c r="RPR222" s="348"/>
      <c r="RPS222" s="348"/>
      <c r="RPT222" s="348"/>
      <c r="RPU222" s="348"/>
      <c r="RPV222" s="348"/>
      <c r="RPW222" s="348"/>
      <c r="RPX222" s="348"/>
      <c r="RPY222" s="348"/>
      <c r="RPZ222" s="348"/>
      <c r="RQA222" s="348"/>
      <c r="RQB222" s="348"/>
      <c r="RQC222" s="348"/>
      <c r="RQD222" s="348"/>
      <c r="RQE222" s="348"/>
      <c r="RQF222" s="348"/>
      <c r="RQG222" s="348"/>
      <c r="RQH222" s="348"/>
      <c r="RQI222" s="348"/>
      <c r="RQJ222" s="348"/>
      <c r="RQK222" s="348"/>
      <c r="RQL222" s="348"/>
      <c r="RQM222" s="348"/>
      <c r="RQN222" s="348"/>
      <c r="RQO222" s="348"/>
      <c r="RQP222" s="348"/>
      <c r="RQQ222" s="348"/>
      <c r="RQR222" s="348"/>
      <c r="RQS222" s="348"/>
      <c r="RQT222" s="348"/>
      <c r="RQU222" s="348"/>
      <c r="RQV222" s="348"/>
      <c r="RQW222" s="348"/>
      <c r="RQX222" s="348"/>
      <c r="RQY222" s="348"/>
      <c r="RQZ222" s="348"/>
      <c r="RRA222" s="348"/>
      <c r="RRB222" s="348"/>
      <c r="RRC222" s="348"/>
      <c r="RRD222" s="348"/>
      <c r="RRE222" s="348"/>
      <c r="RRF222" s="348"/>
      <c r="RRG222" s="348"/>
      <c r="RRH222" s="348"/>
      <c r="RRI222" s="348"/>
      <c r="RRJ222" s="348"/>
      <c r="RRK222" s="348"/>
      <c r="RRL222" s="348"/>
      <c r="RRM222" s="348"/>
      <c r="RRN222" s="348"/>
      <c r="RRO222" s="348"/>
      <c r="RRP222" s="348"/>
      <c r="RRQ222" s="348"/>
      <c r="RRR222" s="348"/>
      <c r="RRS222" s="348"/>
      <c r="RRT222" s="348"/>
      <c r="RRU222" s="348"/>
      <c r="RRV222" s="348"/>
      <c r="RRW222" s="348"/>
      <c r="RRX222" s="348"/>
      <c r="RRY222" s="348"/>
      <c r="RRZ222" s="348"/>
      <c r="RSA222" s="348"/>
      <c r="RSB222" s="348"/>
      <c r="RSC222" s="348"/>
      <c r="RSD222" s="348"/>
      <c r="RSE222" s="348"/>
      <c r="RSF222" s="348"/>
      <c r="RSG222" s="348"/>
      <c r="RSH222" s="348"/>
      <c r="RSI222" s="348"/>
      <c r="RSJ222" s="348"/>
      <c r="RSK222" s="348"/>
      <c r="RSL222" s="348"/>
      <c r="RSM222" s="348"/>
      <c r="RSN222" s="348"/>
      <c r="RSO222" s="348"/>
      <c r="RSP222" s="348"/>
      <c r="RSQ222" s="348"/>
      <c r="RSR222" s="348"/>
      <c r="RSS222" s="348"/>
      <c r="RST222" s="348"/>
      <c r="RSU222" s="348"/>
      <c r="RSV222" s="348"/>
      <c r="RSW222" s="348"/>
      <c r="RSX222" s="348"/>
      <c r="RSY222" s="348"/>
      <c r="RSZ222" s="348"/>
      <c r="RTA222" s="348"/>
      <c r="RTB222" s="348"/>
      <c r="RTC222" s="348"/>
      <c r="RTD222" s="348"/>
      <c r="RTE222" s="348"/>
      <c r="RTF222" s="348"/>
      <c r="RTG222" s="348"/>
      <c r="RTH222" s="348"/>
      <c r="RTI222" s="348"/>
      <c r="RTJ222" s="348"/>
      <c r="RTK222" s="348"/>
      <c r="RTL222" s="348"/>
      <c r="RTM222" s="348"/>
      <c r="RTN222" s="348"/>
      <c r="RTO222" s="348"/>
      <c r="RTP222" s="348"/>
      <c r="RTQ222" s="348"/>
      <c r="RTR222" s="348"/>
      <c r="RTS222" s="348"/>
      <c r="RTT222" s="348"/>
      <c r="RTU222" s="348"/>
      <c r="RTV222" s="348"/>
      <c r="RTW222" s="348"/>
      <c r="RTX222" s="348"/>
      <c r="RTY222" s="348"/>
      <c r="RTZ222" s="348"/>
      <c r="RUA222" s="348"/>
      <c r="RUB222" s="348"/>
      <c r="RUC222" s="348"/>
      <c r="RUD222" s="348"/>
      <c r="RUE222" s="348"/>
      <c r="RUF222" s="348"/>
      <c r="RUG222" s="348"/>
      <c r="RUH222" s="348"/>
      <c r="RUI222" s="348"/>
      <c r="RUJ222" s="348"/>
      <c r="RUK222" s="348"/>
      <c r="RUL222" s="348"/>
      <c r="RUM222" s="348"/>
      <c r="RUN222" s="348"/>
      <c r="RUO222" s="348"/>
      <c r="RUP222" s="348"/>
      <c r="RUQ222" s="348"/>
      <c r="RUR222" s="348"/>
      <c r="RUS222" s="348"/>
      <c r="RUT222" s="348"/>
      <c r="RUU222" s="348"/>
      <c r="RUV222" s="348"/>
      <c r="RUW222" s="348"/>
      <c r="RUX222" s="348"/>
      <c r="RUY222" s="348"/>
      <c r="RUZ222" s="348"/>
      <c r="RVA222" s="348"/>
      <c r="RVB222" s="348"/>
      <c r="RVC222" s="348"/>
      <c r="RVD222" s="348"/>
      <c r="RVE222" s="348"/>
      <c r="RVF222" s="348"/>
      <c r="RVG222" s="348"/>
      <c r="RVH222" s="348"/>
      <c r="RVI222" s="348"/>
      <c r="RVJ222" s="348"/>
      <c r="RVK222" s="348"/>
      <c r="RVL222" s="348"/>
      <c r="RVM222" s="348"/>
      <c r="RVN222" s="348"/>
      <c r="RVO222" s="348"/>
      <c r="RVP222" s="348"/>
      <c r="RVQ222" s="348"/>
      <c r="RVR222" s="348"/>
      <c r="RVS222" s="348"/>
      <c r="RVT222" s="348"/>
      <c r="RVU222" s="348"/>
      <c r="RVV222" s="348"/>
      <c r="RVW222" s="348"/>
      <c r="RVX222" s="348"/>
      <c r="RVY222" s="348"/>
      <c r="RVZ222" s="348"/>
      <c r="RWA222" s="348"/>
      <c r="RWB222" s="348"/>
      <c r="RWC222" s="348"/>
      <c r="RWD222" s="348"/>
      <c r="RWE222" s="348"/>
      <c r="RWF222" s="348"/>
      <c r="RWG222" s="348"/>
      <c r="RWH222" s="348"/>
      <c r="RWI222" s="348"/>
      <c r="RWJ222" s="348"/>
      <c r="RWK222" s="348"/>
      <c r="RWL222" s="348"/>
      <c r="RWM222" s="348"/>
      <c r="RWN222" s="348"/>
      <c r="RWO222" s="348"/>
      <c r="RWP222" s="348"/>
      <c r="RWQ222" s="348"/>
      <c r="RWR222" s="348"/>
      <c r="RWS222" s="348"/>
      <c r="RWT222" s="348"/>
      <c r="RWU222" s="348"/>
      <c r="RWV222" s="348"/>
      <c r="RWW222" s="348"/>
      <c r="RWX222" s="348"/>
      <c r="RWY222" s="348"/>
      <c r="RWZ222" s="348"/>
      <c r="RXA222" s="348"/>
      <c r="RXB222" s="348"/>
      <c r="RXC222" s="348"/>
      <c r="RXD222" s="348"/>
      <c r="RXE222" s="348"/>
      <c r="RXF222" s="348"/>
      <c r="RXG222" s="348"/>
      <c r="RXH222" s="348"/>
      <c r="RXI222" s="348"/>
      <c r="RXJ222" s="348"/>
      <c r="RXK222" s="348"/>
      <c r="RXL222" s="348"/>
      <c r="RXM222" s="348"/>
      <c r="RXN222" s="348"/>
      <c r="RXO222" s="348"/>
      <c r="RXP222" s="348"/>
      <c r="RXQ222" s="348"/>
      <c r="RXR222" s="348"/>
      <c r="RXS222" s="348"/>
      <c r="RXT222" s="348"/>
      <c r="RXU222" s="348"/>
      <c r="RXV222" s="348"/>
      <c r="RXW222" s="348"/>
      <c r="RXX222" s="348"/>
      <c r="RXY222" s="348"/>
      <c r="RXZ222" s="348"/>
      <c r="RYA222" s="348"/>
      <c r="RYB222" s="348"/>
      <c r="RYC222" s="348"/>
      <c r="RYD222" s="348"/>
      <c r="RYE222" s="348"/>
      <c r="RYF222" s="348"/>
      <c r="RYG222" s="348"/>
      <c r="RYH222" s="348"/>
      <c r="RYI222" s="348"/>
      <c r="RYJ222" s="348"/>
      <c r="RYK222" s="348"/>
      <c r="RYL222" s="348"/>
      <c r="RYM222" s="348"/>
      <c r="RYN222" s="348"/>
      <c r="RYO222" s="348"/>
      <c r="RYP222" s="348"/>
      <c r="RYQ222" s="348"/>
      <c r="RYR222" s="348"/>
      <c r="RYS222" s="348"/>
      <c r="RYT222" s="348"/>
      <c r="RYU222" s="348"/>
      <c r="RYV222" s="348"/>
      <c r="RYW222" s="348"/>
      <c r="RYX222" s="348"/>
      <c r="RYY222" s="348"/>
      <c r="RYZ222" s="348"/>
      <c r="RZA222" s="348"/>
      <c r="RZB222" s="348"/>
      <c r="RZC222" s="348"/>
      <c r="RZD222" s="348"/>
      <c r="RZE222" s="348"/>
      <c r="RZF222" s="348"/>
      <c r="RZG222" s="348"/>
      <c r="RZH222" s="348"/>
      <c r="RZI222" s="348"/>
      <c r="RZJ222" s="348"/>
      <c r="RZK222" s="348"/>
      <c r="RZL222" s="348"/>
      <c r="RZM222" s="348"/>
      <c r="RZN222" s="348"/>
      <c r="RZO222" s="348"/>
      <c r="RZP222" s="348"/>
      <c r="RZQ222" s="348"/>
      <c r="RZR222" s="348"/>
      <c r="RZS222" s="348"/>
      <c r="RZT222" s="348"/>
      <c r="RZU222" s="348"/>
      <c r="RZV222" s="348"/>
      <c r="RZW222" s="348"/>
      <c r="RZX222" s="348"/>
      <c r="RZY222" s="348"/>
      <c r="RZZ222" s="348"/>
      <c r="SAA222" s="348"/>
      <c r="SAB222" s="348"/>
      <c r="SAC222" s="348"/>
      <c r="SAD222" s="348"/>
      <c r="SAE222" s="348"/>
      <c r="SAF222" s="348"/>
      <c r="SAG222" s="348"/>
      <c r="SAH222" s="348"/>
      <c r="SAI222" s="348"/>
      <c r="SAJ222" s="348"/>
      <c r="SAK222" s="348"/>
      <c r="SAL222" s="348"/>
      <c r="SAM222" s="348"/>
      <c r="SAN222" s="348"/>
      <c r="SAO222" s="348"/>
      <c r="SAP222" s="348"/>
      <c r="SAQ222" s="348"/>
      <c r="SAR222" s="348"/>
      <c r="SAS222" s="348"/>
      <c r="SAT222" s="348"/>
      <c r="SAU222" s="348"/>
      <c r="SAV222" s="348"/>
      <c r="SAW222" s="348"/>
      <c r="SAX222" s="348"/>
      <c r="SAY222" s="348"/>
      <c r="SAZ222" s="348"/>
      <c r="SBA222" s="348"/>
      <c r="SBB222" s="348"/>
      <c r="SBC222" s="348"/>
      <c r="SBD222" s="348"/>
      <c r="SBE222" s="348"/>
      <c r="SBF222" s="348"/>
      <c r="SBG222" s="348"/>
      <c r="SBH222" s="348"/>
      <c r="SBI222" s="348"/>
      <c r="SBJ222" s="348"/>
      <c r="SBK222" s="348"/>
      <c r="SBL222" s="348"/>
      <c r="SBM222" s="348"/>
      <c r="SBN222" s="348"/>
      <c r="SBO222" s="348"/>
      <c r="SBP222" s="348"/>
      <c r="SBQ222" s="348"/>
      <c r="SBR222" s="348"/>
      <c r="SBS222" s="348"/>
      <c r="SBT222" s="348"/>
      <c r="SBU222" s="348"/>
      <c r="SBV222" s="348"/>
      <c r="SBW222" s="348"/>
      <c r="SBX222" s="348"/>
      <c r="SBY222" s="348"/>
      <c r="SBZ222" s="348"/>
      <c r="SCA222" s="348"/>
      <c r="SCB222" s="348"/>
      <c r="SCC222" s="348"/>
      <c r="SCD222" s="348"/>
      <c r="SCE222" s="348"/>
      <c r="SCF222" s="348"/>
      <c r="SCG222" s="348"/>
      <c r="SCH222" s="348"/>
      <c r="SCI222" s="348"/>
      <c r="SCJ222" s="348"/>
      <c r="SCK222" s="348"/>
      <c r="SCL222" s="348"/>
      <c r="SCM222" s="348"/>
      <c r="SCN222" s="348"/>
      <c r="SCO222" s="348"/>
      <c r="SCP222" s="348"/>
      <c r="SCQ222" s="348"/>
      <c r="SCR222" s="348"/>
      <c r="SCS222" s="348"/>
      <c r="SCT222" s="348"/>
      <c r="SCU222" s="348"/>
      <c r="SCV222" s="348"/>
      <c r="SCW222" s="348"/>
      <c r="SCX222" s="348"/>
      <c r="SCY222" s="348"/>
      <c r="SCZ222" s="348"/>
      <c r="SDA222" s="348"/>
      <c r="SDB222" s="348"/>
      <c r="SDC222" s="348"/>
      <c r="SDD222" s="348"/>
      <c r="SDE222" s="348"/>
      <c r="SDF222" s="348"/>
      <c r="SDG222" s="348"/>
      <c r="SDH222" s="348"/>
      <c r="SDI222" s="348"/>
      <c r="SDJ222" s="348"/>
      <c r="SDK222" s="348"/>
      <c r="SDL222" s="348"/>
      <c r="SDM222" s="348"/>
      <c r="SDN222" s="348"/>
      <c r="SDO222" s="348"/>
      <c r="SDP222" s="348"/>
      <c r="SDQ222" s="348"/>
      <c r="SDR222" s="348"/>
      <c r="SDS222" s="348"/>
      <c r="SDT222" s="348"/>
      <c r="SDU222" s="348"/>
      <c r="SDV222" s="348"/>
      <c r="SDW222" s="348"/>
      <c r="SDX222" s="348"/>
      <c r="SDY222" s="348"/>
      <c r="SDZ222" s="348"/>
      <c r="SEA222" s="348"/>
      <c r="SEB222" s="348"/>
      <c r="SEC222" s="348"/>
      <c r="SED222" s="348"/>
      <c r="SEE222" s="348"/>
      <c r="SEF222" s="348"/>
      <c r="SEG222" s="348"/>
      <c r="SEH222" s="348"/>
      <c r="SEI222" s="348"/>
      <c r="SEJ222" s="348"/>
      <c r="SEK222" s="348"/>
      <c r="SEL222" s="348"/>
      <c r="SEM222" s="348"/>
      <c r="SEN222" s="348"/>
      <c r="SEO222" s="348"/>
      <c r="SEP222" s="348"/>
      <c r="SEQ222" s="348"/>
      <c r="SER222" s="348"/>
      <c r="SES222" s="348"/>
      <c r="SET222" s="348"/>
      <c r="SEU222" s="348"/>
      <c r="SEV222" s="348"/>
      <c r="SEW222" s="348"/>
      <c r="SEX222" s="348"/>
      <c r="SEY222" s="348"/>
      <c r="SEZ222" s="348"/>
      <c r="SFA222" s="348"/>
      <c r="SFB222" s="348"/>
      <c r="SFC222" s="348"/>
      <c r="SFD222" s="348"/>
      <c r="SFE222" s="348"/>
      <c r="SFF222" s="348"/>
      <c r="SFG222" s="348"/>
      <c r="SFH222" s="348"/>
      <c r="SFI222" s="348"/>
      <c r="SFJ222" s="348"/>
      <c r="SFK222" s="348"/>
      <c r="SFL222" s="348"/>
      <c r="SFM222" s="348"/>
      <c r="SFN222" s="348"/>
      <c r="SFO222" s="348"/>
      <c r="SFP222" s="348"/>
      <c r="SFQ222" s="348"/>
      <c r="SFR222" s="348"/>
      <c r="SFS222" s="348"/>
      <c r="SFT222" s="348"/>
      <c r="SFU222" s="348"/>
      <c r="SFV222" s="348"/>
      <c r="SFW222" s="348"/>
      <c r="SFX222" s="348"/>
      <c r="SFY222" s="348"/>
      <c r="SFZ222" s="348"/>
      <c r="SGA222" s="348"/>
      <c r="SGB222" s="348"/>
      <c r="SGC222" s="348"/>
      <c r="SGD222" s="348"/>
      <c r="SGE222" s="348"/>
      <c r="SGF222" s="348"/>
      <c r="SGG222" s="348"/>
      <c r="SGH222" s="348"/>
      <c r="SGI222" s="348"/>
      <c r="SGJ222" s="348"/>
      <c r="SGK222" s="348"/>
      <c r="SGL222" s="348"/>
      <c r="SGM222" s="348"/>
      <c r="SGN222" s="348"/>
      <c r="SGO222" s="348"/>
      <c r="SGP222" s="348"/>
      <c r="SGQ222" s="348"/>
      <c r="SGR222" s="348"/>
      <c r="SGS222" s="348"/>
      <c r="SGT222" s="348"/>
      <c r="SGU222" s="348"/>
      <c r="SGV222" s="348"/>
      <c r="SGW222" s="348"/>
      <c r="SGX222" s="348"/>
      <c r="SGY222" s="348"/>
      <c r="SGZ222" s="348"/>
      <c r="SHA222" s="348"/>
      <c r="SHB222" s="348"/>
      <c r="SHC222" s="348"/>
      <c r="SHD222" s="348"/>
      <c r="SHE222" s="348"/>
      <c r="SHF222" s="348"/>
      <c r="SHG222" s="348"/>
      <c r="SHH222" s="348"/>
      <c r="SHI222" s="348"/>
      <c r="SHJ222" s="348"/>
      <c r="SHK222" s="348"/>
      <c r="SHL222" s="348"/>
      <c r="SHM222" s="348"/>
      <c r="SHN222" s="348"/>
      <c r="SHO222" s="348"/>
      <c r="SHP222" s="348"/>
      <c r="SHQ222" s="348"/>
      <c r="SHR222" s="348"/>
      <c r="SHS222" s="348"/>
      <c r="SHT222" s="348"/>
      <c r="SHU222" s="348"/>
      <c r="SHV222" s="348"/>
      <c r="SHW222" s="348"/>
      <c r="SHX222" s="348"/>
      <c r="SHY222" s="348"/>
      <c r="SHZ222" s="348"/>
      <c r="SIA222" s="348"/>
      <c r="SIB222" s="348"/>
      <c r="SIC222" s="348"/>
      <c r="SID222" s="348"/>
      <c r="SIE222" s="348"/>
      <c r="SIF222" s="348"/>
      <c r="SIG222" s="348"/>
      <c r="SIH222" s="348"/>
      <c r="SII222" s="348"/>
      <c r="SIJ222" s="348"/>
      <c r="SIK222" s="348"/>
      <c r="SIL222" s="348"/>
      <c r="SIM222" s="348"/>
      <c r="SIN222" s="348"/>
      <c r="SIO222" s="348"/>
      <c r="SIP222" s="348"/>
      <c r="SIQ222" s="348"/>
      <c r="SIR222" s="348"/>
      <c r="SIS222" s="348"/>
      <c r="SIT222" s="348"/>
      <c r="SIU222" s="348"/>
      <c r="SIV222" s="348"/>
      <c r="SIW222" s="348"/>
      <c r="SIX222" s="348"/>
      <c r="SIY222" s="348"/>
      <c r="SIZ222" s="348"/>
      <c r="SJA222" s="348"/>
      <c r="SJB222" s="348"/>
      <c r="SJC222" s="348"/>
      <c r="SJD222" s="348"/>
      <c r="SJE222" s="348"/>
      <c r="SJF222" s="348"/>
      <c r="SJG222" s="348"/>
      <c r="SJH222" s="348"/>
      <c r="SJI222" s="348"/>
      <c r="SJJ222" s="348"/>
      <c r="SJK222" s="348"/>
      <c r="SJL222" s="348"/>
      <c r="SJM222" s="348"/>
      <c r="SJN222" s="348"/>
      <c r="SJO222" s="348"/>
      <c r="SJP222" s="348"/>
      <c r="SJQ222" s="348"/>
      <c r="SJR222" s="348"/>
      <c r="SJS222" s="348"/>
      <c r="SJT222" s="348"/>
      <c r="SJU222" s="348"/>
      <c r="SJV222" s="348"/>
      <c r="SJW222" s="348"/>
      <c r="SJX222" s="348"/>
      <c r="SJY222" s="348"/>
      <c r="SJZ222" s="348"/>
      <c r="SKA222" s="348"/>
      <c r="SKB222" s="348"/>
      <c r="SKC222" s="348"/>
      <c r="SKD222" s="348"/>
      <c r="SKE222" s="348"/>
      <c r="SKF222" s="348"/>
      <c r="SKG222" s="348"/>
      <c r="SKH222" s="348"/>
      <c r="SKI222" s="348"/>
      <c r="SKJ222" s="348"/>
      <c r="SKK222" s="348"/>
      <c r="SKL222" s="348"/>
      <c r="SKM222" s="348"/>
      <c r="SKN222" s="348"/>
      <c r="SKO222" s="348"/>
      <c r="SKP222" s="348"/>
      <c r="SKQ222" s="348"/>
      <c r="SKR222" s="348"/>
      <c r="SKS222" s="348"/>
      <c r="SKT222" s="348"/>
      <c r="SKU222" s="348"/>
      <c r="SKV222" s="348"/>
      <c r="SKW222" s="348"/>
      <c r="SKX222" s="348"/>
      <c r="SKY222" s="348"/>
      <c r="SKZ222" s="348"/>
      <c r="SLA222" s="348"/>
      <c r="SLB222" s="348"/>
      <c r="SLC222" s="348"/>
      <c r="SLD222" s="348"/>
      <c r="SLE222" s="348"/>
      <c r="SLF222" s="348"/>
      <c r="SLG222" s="348"/>
      <c r="SLH222" s="348"/>
      <c r="SLI222" s="348"/>
      <c r="SLJ222" s="348"/>
      <c r="SLK222" s="348"/>
      <c r="SLL222" s="348"/>
      <c r="SLM222" s="348"/>
      <c r="SLN222" s="348"/>
      <c r="SLO222" s="348"/>
      <c r="SLP222" s="348"/>
      <c r="SLQ222" s="348"/>
      <c r="SLR222" s="348"/>
      <c r="SLS222" s="348"/>
      <c r="SLT222" s="348"/>
      <c r="SLU222" s="348"/>
      <c r="SLV222" s="348"/>
      <c r="SLW222" s="348"/>
      <c r="SLX222" s="348"/>
      <c r="SLY222" s="348"/>
      <c r="SLZ222" s="348"/>
      <c r="SMA222" s="348"/>
      <c r="SMB222" s="348"/>
      <c r="SMC222" s="348"/>
      <c r="SMD222" s="348"/>
      <c r="SME222" s="348"/>
      <c r="SMF222" s="348"/>
      <c r="SMG222" s="348"/>
      <c r="SMH222" s="348"/>
      <c r="SMI222" s="348"/>
      <c r="SMJ222" s="348"/>
      <c r="SMK222" s="348"/>
      <c r="SML222" s="348"/>
      <c r="SMM222" s="348"/>
      <c r="SMN222" s="348"/>
      <c r="SMO222" s="348"/>
      <c r="SMP222" s="348"/>
      <c r="SMQ222" s="348"/>
      <c r="SMR222" s="348"/>
      <c r="SMS222" s="348"/>
      <c r="SMT222" s="348"/>
      <c r="SMU222" s="348"/>
      <c r="SMV222" s="348"/>
      <c r="SMW222" s="348"/>
      <c r="SMX222" s="348"/>
      <c r="SMY222" s="348"/>
      <c r="SMZ222" s="348"/>
      <c r="SNA222" s="348"/>
      <c r="SNB222" s="348"/>
      <c r="SNC222" s="348"/>
      <c r="SND222" s="348"/>
      <c r="SNE222" s="348"/>
      <c r="SNF222" s="348"/>
      <c r="SNG222" s="348"/>
      <c r="SNH222" s="348"/>
      <c r="SNI222" s="348"/>
      <c r="SNJ222" s="348"/>
      <c r="SNK222" s="348"/>
      <c r="SNL222" s="348"/>
      <c r="SNM222" s="348"/>
      <c r="SNN222" s="348"/>
      <c r="SNO222" s="348"/>
      <c r="SNP222" s="348"/>
      <c r="SNQ222" s="348"/>
      <c r="SNR222" s="348"/>
      <c r="SNS222" s="348"/>
      <c r="SNT222" s="348"/>
      <c r="SNU222" s="348"/>
      <c r="SNV222" s="348"/>
      <c r="SNW222" s="348"/>
      <c r="SNX222" s="348"/>
      <c r="SNY222" s="348"/>
      <c r="SNZ222" s="348"/>
      <c r="SOA222" s="348"/>
      <c r="SOB222" s="348"/>
      <c r="SOC222" s="348"/>
      <c r="SOD222" s="348"/>
      <c r="SOE222" s="348"/>
      <c r="SOF222" s="348"/>
      <c r="SOG222" s="348"/>
      <c r="SOH222" s="348"/>
      <c r="SOI222" s="348"/>
      <c r="SOJ222" s="348"/>
      <c r="SOK222" s="348"/>
      <c r="SOL222" s="348"/>
      <c r="SOM222" s="348"/>
      <c r="SON222" s="348"/>
      <c r="SOO222" s="348"/>
      <c r="SOP222" s="348"/>
      <c r="SOQ222" s="348"/>
      <c r="SOR222" s="348"/>
      <c r="SOS222" s="348"/>
      <c r="SOT222" s="348"/>
      <c r="SOU222" s="348"/>
      <c r="SOV222" s="348"/>
      <c r="SOW222" s="348"/>
      <c r="SOX222" s="348"/>
      <c r="SOY222" s="348"/>
      <c r="SOZ222" s="348"/>
      <c r="SPA222" s="348"/>
      <c r="SPB222" s="348"/>
      <c r="SPC222" s="348"/>
      <c r="SPD222" s="348"/>
      <c r="SPE222" s="348"/>
      <c r="SPF222" s="348"/>
      <c r="SPG222" s="348"/>
      <c r="SPH222" s="348"/>
      <c r="SPI222" s="348"/>
      <c r="SPJ222" s="348"/>
      <c r="SPK222" s="348"/>
      <c r="SPL222" s="348"/>
      <c r="SPM222" s="348"/>
      <c r="SPN222" s="348"/>
      <c r="SPO222" s="348"/>
      <c r="SPP222" s="348"/>
      <c r="SPQ222" s="348"/>
      <c r="SPR222" s="348"/>
      <c r="SPS222" s="348"/>
      <c r="SPT222" s="348"/>
      <c r="SPU222" s="348"/>
      <c r="SPV222" s="348"/>
      <c r="SPW222" s="348"/>
      <c r="SPX222" s="348"/>
      <c r="SPY222" s="348"/>
      <c r="SPZ222" s="348"/>
      <c r="SQA222" s="348"/>
      <c r="SQB222" s="348"/>
      <c r="SQC222" s="348"/>
      <c r="SQD222" s="348"/>
      <c r="SQE222" s="348"/>
      <c r="SQF222" s="348"/>
      <c r="SQG222" s="348"/>
      <c r="SQH222" s="348"/>
      <c r="SQI222" s="348"/>
      <c r="SQJ222" s="348"/>
      <c r="SQK222" s="348"/>
      <c r="SQL222" s="348"/>
      <c r="SQM222" s="348"/>
      <c r="SQN222" s="348"/>
      <c r="SQO222" s="348"/>
      <c r="SQP222" s="348"/>
      <c r="SQQ222" s="348"/>
      <c r="SQR222" s="348"/>
      <c r="SQS222" s="348"/>
      <c r="SQT222" s="348"/>
      <c r="SQU222" s="348"/>
      <c r="SQV222" s="348"/>
      <c r="SQW222" s="348"/>
      <c r="SQX222" s="348"/>
      <c r="SQY222" s="348"/>
      <c r="SQZ222" s="348"/>
      <c r="SRA222" s="348"/>
      <c r="SRB222" s="348"/>
      <c r="SRC222" s="348"/>
      <c r="SRD222" s="348"/>
      <c r="SRE222" s="348"/>
      <c r="SRF222" s="348"/>
      <c r="SRG222" s="348"/>
      <c r="SRH222" s="348"/>
      <c r="SRI222" s="348"/>
      <c r="SRJ222" s="348"/>
      <c r="SRK222" s="348"/>
      <c r="SRL222" s="348"/>
      <c r="SRM222" s="348"/>
      <c r="SRN222" s="348"/>
      <c r="SRO222" s="348"/>
      <c r="SRP222" s="348"/>
      <c r="SRQ222" s="348"/>
      <c r="SRR222" s="348"/>
      <c r="SRS222" s="348"/>
      <c r="SRT222" s="348"/>
      <c r="SRU222" s="348"/>
      <c r="SRV222" s="348"/>
      <c r="SRW222" s="348"/>
      <c r="SRX222" s="348"/>
      <c r="SRY222" s="348"/>
      <c r="SRZ222" s="348"/>
      <c r="SSA222" s="348"/>
      <c r="SSB222" s="348"/>
      <c r="SSC222" s="348"/>
      <c r="SSD222" s="348"/>
      <c r="SSE222" s="348"/>
      <c r="SSF222" s="348"/>
      <c r="SSG222" s="348"/>
      <c r="SSH222" s="348"/>
      <c r="SSI222" s="348"/>
      <c r="SSJ222" s="348"/>
      <c r="SSK222" s="348"/>
      <c r="SSL222" s="348"/>
      <c r="SSM222" s="348"/>
      <c r="SSN222" s="348"/>
      <c r="SSO222" s="348"/>
      <c r="SSP222" s="348"/>
      <c r="SSQ222" s="348"/>
      <c r="SSR222" s="348"/>
      <c r="SSS222" s="348"/>
      <c r="SST222" s="348"/>
      <c r="SSU222" s="348"/>
      <c r="SSV222" s="348"/>
      <c r="SSW222" s="348"/>
      <c r="SSX222" s="348"/>
      <c r="SSY222" s="348"/>
      <c r="SSZ222" s="348"/>
      <c r="STA222" s="348"/>
      <c r="STB222" s="348"/>
      <c r="STC222" s="348"/>
      <c r="STD222" s="348"/>
      <c r="STE222" s="348"/>
      <c r="STF222" s="348"/>
      <c r="STG222" s="348"/>
      <c r="STH222" s="348"/>
      <c r="STI222" s="348"/>
      <c r="STJ222" s="348"/>
      <c r="STK222" s="348"/>
      <c r="STL222" s="348"/>
      <c r="STM222" s="348"/>
      <c r="STN222" s="348"/>
      <c r="STO222" s="348"/>
      <c r="STP222" s="348"/>
      <c r="STQ222" s="348"/>
      <c r="STR222" s="348"/>
      <c r="STS222" s="348"/>
      <c r="STT222" s="348"/>
      <c r="STU222" s="348"/>
      <c r="STV222" s="348"/>
      <c r="STW222" s="348"/>
      <c r="STX222" s="348"/>
      <c r="STY222" s="348"/>
      <c r="STZ222" s="348"/>
      <c r="SUA222" s="348"/>
      <c r="SUB222" s="348"/>
      <c r="SUC222" s="348"/>
      <c r="SUD222" s="348"/>
      <c r="SUE222" s="348"/>
      <c r="SUF222" s="348"/>
      <c r="SUG222" s="348"/>
      <c r="SUH222" s="348"/>
      <c r="SUI222" s="348"/>
      <c r="SUJ222" s="348"/>
      <c r="SUK222" s="348"/>
      <c r="SUL222" s="348"/>
      <c r="SUM222" s="348"/>
      <c r="SUN222" s="348"/>
      <c r="SUO222" s="348"/>
      <c r="SUP222" s="348"/>
      <c r="SUQ222" s="348"/>
      <c r="SUR222" s="348"/>
      <c r="SUS222" s="348"/>
      <c r="SUT222" s="348"/>
      <c r="SUU222" s="348"/>
      <c r="SUV222" s="348"/>
      <c r="SUW222" s="348"/>
      <c r="SUX222" s="348"/>
      <c r="SUY222" s="348"/>
      <c r="SUZ222" s="348"/>
      <c r="SVA222" s="348"/>
      <c r="SVB222" s="348"/>
      <c r="SVC222" s="348"/>
      <c r="SVD222" s="348"/>
      <c r="SVE222" s="348"/>
      <c r="SVF222" s="348"/>
      <c r="SVG222" s="348"/>
      <c r="SVH222" s="348"/>
      <c r="SVI222" s="348"/>
      <c r="SVJ222" s="348"/>
      <c r="SVK222" s="348"/>
      <c r="SVL222" s="348"/>
      <c r="SVM222" s="348"/>
      <c r="SVN222" s="348"/>
      <c r="SVO222" s="348"/>
      <c r="SVP222" s="348"/>
      <c r="SVQ222" s="348"/>
      <c r="SVR222" s="348"/>
      <c r="SVS222" s="348"/>
      <c r="SVT222" s="348"/>
      <c r="SVU222" s="348"/>
      <c r="SVV222" s="348"/>
      <c r="SVW222" s="348"/>
      <c r="SVX222" s="348"/>
      <c r="SVY222" s="348"/>
      <c r="SVZ222" s="348"/>
      <c r="SWA222" s="348"/>
      <c r="SWB222" s="348"/>
      <c r="SWC222" s="348"/>
      <c r="SWD222" s="348"/>
      <c r="SWE222" s="348"/>
      <c r="SWF222" s="348"/>
      <c r="SWG222" s="348"/>
      <c r="SWH222" s="348"/>
      <c r="SWI222" s="348"/>
      <c r="SWJ222" s="348"/>
      <c r="SWK222" s="348"/>
      <c r="SWL222" s="348"/>
      <c r="SWM222" s="348"/>
      <c r="SWN222" s="348"/>
      <c r="SWO222" s="348"/>
      <c r="SWP222" s="348"/>
      <c r="SWQ222" s="348"/>
      <c r="SWR222" s="348"/>
      <c r="SWS222" s="348"/>
      <c r="SWT222" s="348"/>
      <c r="SWU222" s="348"/>
      <c r="SWV222" s="348"/>
      <c r="SWW222" s="348"/>
      <c r="SWX222" s="348"/>
      <c r="SWY222" s="348"/>
      <c r="SWZ222" s="348"/>
      <c r="SXA222" s="348"/>
      <c r="SXB222" s="348"/>
      <c r="SXC222" s="348"/>
      <c r="SXD222" s="348"/>
      <c r="SXE222" s="348"/>
      <c r="SXF222" s="348"/>
      <c r="SXG222" s="348"/>
      <c r="SXH222" s="348"/>
      <c r="SXI222" s="348"/>
      <c r="SXJ222" s="348"/>
      <c r="SXK222" s="348"/>
      <c r="SXL222" s="348"/>
      <c r="SXM222" s="348"/>
      <c r="SXN222" s="348"/>
      <c r="SXO222" s="348"/>
      <c r="SXP222" s="348"/>
      <c r="SXQ222" s="348"/>
      <c r="SXR222" s="348"/>
      <c r="SXS222" s="348"/>
      <c r="SXT222" s="348"/>
      <c r="SXU222" s="348"/>
      <c r="SXV222" s="348"/>
      <c r="SXW222" s="348"/>
      <c r="SXX222" s="348"/>
      <c r="SXY222" s="348"/>
      <c r="SXZ222" s="348"/>
      <c r="SYA222" s="348"/>
      <c r="SYB222" s="348"/>
      <c r="SYC222" s="348"/>
      <c r="SYD222" s="348"/>
      <c r="SYE222" s="348"/>
      <c r="SYF222" s="348"/>
      <c r="SYG222" s="348"/>
      <c r="SYH222" s="348"/>
      <c r="SYI222" s="348"/>
      <c r="SYJ222" s="348"/>
      <c r="SYK222" s="348"/>
      <c r="SYL222" s="348"/>
      <c r="SYM222" s="348"/>
      <c r="SYN222" s="348"/>
      <c r="SYO222" s="348"/>
      <c r="SYP222" s="348"/>
      <c r="SYQ222" s="348"/>
      <c r="SYR222" s="348"/>
      <c r="SYS222" s="348"/>
      <c r="SYT222" s="348"/>
      <c r="SYU222" s="348"/>
      <c r="SYV222" s="348"/>
      <c r="SYW222" s="348"/>
      <c r="SYX222" s="348"/>
      <c r="SYY222" s="348"/>
      <c r="SYZ222" s="348"/>
      <c r="SZA222" s="348"/>
      <c r="SZB222" s="348"/>
      <c r="SZC222" s="348"/>
      <c r="SZD222" s="348"/>
      <c r="SZE222" s="348"/>
      <c r="SZF222" s="348"/>
      <c r="SZG222" s="348"/>
      <c r="SZH222" s="348"/>
      <c r="SZI222" s="348"/>
      <c r="SZJ222" s="348"/>
      <c r="SZK222" s="348"/>
      <c r="SZL222" s="348"/>
      <c r="SZM222" s="348"/>
      <c r="SZN222" s="348"/>
      <c r="SZO222" s="348"/>
      <c r="SZP222" s="348"/>
      <c r="SZQ222" s="348"/>
      <c r="SZR222" s="348"/>
      <c r="SZS222" s="348"/>
      <c r="SZT222" s="348"/>
      <c r="SZU222" s="348"/>
      <c r="SZV222" s="348"/>
      <c r="SZW222" s="348"/>
      <c r="SZX222" s="348"/>
      <c r="SZY222" s="348"/>
      <c r="SZZ222" s="348"/>
      <c r="TAA222" s="348"/>
      <c r="TAB222" s="348"/>
      <c r="TAC222" s="348"/>
      <c r="TAD222" s="348"/>
      <c r="TAE222" s="348"/>
      <c r="TAF222" s="348"/>
      <c r="TAG222" s="348"/>
      <c r="TAH222" s="348"/>
      <c r="TAI222" s="348"/>
      <c r="TAJ222" s="348"/>
      <c r="TAK222" s="348"/>
      <c r="TAL222" s="348"/>
      <c r="TAM222" s="348"/>
      <c r="TAN222" s="348"/>
      <c r="TAO222" s="348"/>
      <c r="TAP222" s="348"/>
      <c r="TAQ222" s="348"/>
      <c r="TAR222" s="348"/>
      <c r="TAS222" s="348"/>
      <c r="TAT222" s="348"/>
      <c r="TAU222" s="348"/>
      <c r="TAV222" s="348"/>
      <c r="TAW222" s="348"/>
      <c r="TAX222" s="348"/>
      <c r="TAY222" s="348"/>
      <c r="TAZ222" s="348"/>
      <c r="TBA222" s="348"/>
      <c r="TBB222" s="348"/>
      <c r="TBC222" s="348"/>
      <c r="TBD222" s="348"/>
      <c r="TBE222" s="348"/>
      <c r="TBF222" s="348"/>
      <c r="TBG222" s="348"/>
      <c r="TBH222" s="348"/>
      <c r="TBI222" s="348"/>
      <c r="TBJ222" s="348"/>
      <c r="TBK222" s="348"/>
      <c r="TBL222" s="348"/>
      <c r="TBM222" s="348"/>
      <c r="TBN222" s="348"/>
      <c r="TBO222" s="348"/>
      <c r="TBP222" s="348"/>
      <c r="TBQ222" s="348"/>
      <c r="TBR222" s="348"/>
      <c r="TBS222" s="348"/>
      <c r="TBT222" s="348"/>
      <c r="TBU222" s="348"/>
      <c r="TBV222" s="348"/>
      <c r="TBW222" s="348"/>
      <c r="TBX222" s="348"/>
      <c r="TBY222" s="348"/>
      <c r="TBZ222" s="348"/>
      <c r="TCA222" s="348"/>
      <c r="TCB222" s="348"/>
      <c r="TCC222" s="348"/>
      <c r="TCD222" s="348"/>
      <c r="TCE222" s="348"/>
      <c r="TCF222" s="348"/>
      <c r="TCG222" s="348"/>
      <c r="TCH222" s="348"/>
      <c r="TCI222" s="348"/>
      <c r="TCJ222" s="348"/>
      <c r="TCK222" s="348"/>
      <c r="TCL222" s="348"/>
      <c r="TCM222" s="348"/>
      <c r="TCN222" s="348"/>
      <c r="TCO222" s="348"/>
      <c r="TCP222" s="348"/>
      <c r="TCQ222" s="348"/>
      <c r="TCR222" s="348"/>
      <c r="TCS222" s="348"/>
      <c r="TCT222" s="348"/>
      <c r="TCU222" s="348"/>
      <c r="TCV222" s="348"/>
      <c r="TCW222" s="348"/>
      <c r="TCX222" s="348"/>
      <c r="TCY222" s="348"/>
      <c r="TCZ222" s="348"/>
      <c r="TDA222" s="348"/>
      <c r="TDB222" s="348"/>
      <c r="TDC222" s="348"/>
      <c r="TDD222" s="348"/>
      <c r="TDE222" s="348"/>
      <c r="TDF222" s="348"/>
      <c r="TDG222" s="348"/>
      <c r="TDH222" s="348"/>
      <c r="TDI222" s="348"/>
      <c r="TDJ222" s="348"/>
      <c r="TDK222" s="348"/>
      <c r="TDL222" s="348"/>
      <c r="TDM222" s="348"/>
      <c r="TDN222" s="348"/>
      <c r="TDO222" s="348"/>
      <c r="TDP222" s="348"/>
      <c r="TDQ222" s="348"/>
      <c r="TDR222" s="348"/>
      <c r="TDS222" s="348"/>
      <c r="TDT222" s="348"/>
      <c r="TDU222" s="348"/>
      <c r="TDV222" s="348"/>
      <c r="TDW222" s="348"/>
      <c r="TDX222" s="348"/>
      <c r="TDY222" s="348"/>
      <c r="TDZ222" s="348"/>
      <c r="TEA222" s="348"/>
      <c r="TEB222" s="348"/>
      <c r="TEC222" s="348"/>
      <c r="TED222" s="348"/>
      <c r="TEE222" s="348"/>
      <c r="TEF222" s="348"/>
      <c r="TEG222" s="348"/>
      <c r="TEH222" s="348"/>
      <c r="TEI222" s="348"/>
      <c r="TEJ222" s="348"/>
      <c r="TEK222" s="348"/>
      <c r="TEL222" s="348"/>
      <c r="TEM222" s="348"/>
      <c r="TEN222" s="348"/>
      <c r="TEO222" s="348"/>
      <c r="TEP222" s="348"/>
      <c r="TEQ222" s="348"/>
      <c r="TER222" s="348"/>
      <c r="TES222" s="348"/>
      <c r="TET222" s="348"/>
      <c r="TEU222" s="348"/>
      <c r="TEV222" s="348"/>
      <c r="TEW222" s="348"/>
      <c r="TEX222" s="348"/>
      <c r="TEY222" s="348"/>
      <c r="TEZ222" s="348"/>
      <c r="TFA222" s="348"/>
      <c r="TFB222" s="348"/>
      <c r="TFC222" s="348"/>
      <c r="TFD222" s="348"/>
      <c r="TFE222" s="348"/>
      <c r="TFF222" s="348"/>
      <c r="TFG222" s="348"/>
      <c r="TFH222" s="348"/>
      <c r="TFI222" s="348"/>
      <c r="TFJ222" s="348"/>
      <c r="TFK222" s="348"/>
      <c r="TFL222" s="348"/>
      <c r="TFM222" s="348"/>
      <c r="TFN222" s="348"/>
      <c r="TFO222" s="348"/>
      <c r="TFP222" s="348"/>
      <c r="TFQ222" s="348"/>
      <c r="TFR222" s="348"/>
      <c r="TFS222" s="348"/>
      <c r="TFT222" s="348"/>
      <c r="TFU222" s="348"/>
      <c r="TFV222" s="348"/>
      <c r="TFW222" s="348"/>
      <c r="TFX222" s="348"/>
      <c r="TFY222" s="348"/>
      <c r="TFZ222" s="348"/>
      <c r="TGA222" s="348"/>
      <c r="TGB222" s="348"/>
      <c r="TGC222" s="348"/>
      <c r="TGD222" s="348"/>
      <c r="TGE222" s="348"/>
      <c r="TGF222" s="348"/>
      <c r="TGG222" s="348"/>
      <c r="TGH222" s="348"/>
      <c r="TGI222" s="348"/>
      <c r="TGJ222" s="348"/>
      <c r="TGK222" s="348"/>
      <c r="TGL222" s="348"/>
      <c r="TGM222" s="348"/>
      <c r="TGN222" s="348"/>
      <c r="TGO222" s="348"/>
      <c r="TGP222" s="348"/>
      <c r="TGQ222" s="348"/>
      <c r="TGR222" s="348"/>
      <c r="TGS222" s="348"/>
      <c r="TGT222" s="348"/>
      <c r="TGU222" s="348"/>
      <c r="TGV222" s="348"/>
      <c r="TGW222" s="348"/>
      <c r="TGX222" s="348"/>
      <c r="TGY222" s="348"/>
      <c r="TGZ222" s="348"/>
      <c r="THA222" s="348"/>
      <c r="THB222" s="348"/>
      <c r="THC222" s="348"/>
      <c r="THD222" s="348"/>
      <c r="THE222" s="348"/>
      <c r="THF222" s="348"/>
      <c r="THG222" s="348"/>
      <c r="THH222" s="348"/>
      <c r="THI222" s="348"/>
      <c r="THJ222" s="348"/>
      <c r="THK222" s="348"/>
      <c r="THL222" s="348"/>
      <c r="THM222" s="348"/>
      <c r="THN222" s="348"/>
      <c r="THO222" s="348"/>
      <c r="THP222" s="348"/>
      <c r="THQ222" s="348"/>
      <c r="THR222" s="348"/>
      <c r="THS222" s="348"/>
      <c r="THT222" s="348"/>
      <c r="THU222" s="348"/>
      <c r="THV222" s="348"/>
      <c r="THW222" s="348"/>
      <c r="THX222" s="348"/>
      <c r="THY222" s="348"/>
      <c r="THZ222" s="348"/>
      <c r="TIA222" s="348"/>
      <c r="TIB222" s="348"/>
      <c r="TIC222" s="348"/>
      <c r="TID222" s="348"/>
      <c r="TIE222" s="348"/>
      <c r="TIF222" s="348"/>
      <c r="TIG222" s="348"/>
      <c r="TIH222" s="348"/>
      <c r="TII222" s="348"/>
      <c r="TIJ222" s="348"/>
      <c r="TIK222" s="348"/>
      <c r="TIL222" s="348"/>
      <c r="TIM222" s="348"/>
      <c r="TIN222" s="348"/>
      <c r="TIO222" s="348"/>
      <c r="TIP222" s="348"/>
      <c r="TIQ222" s="348"/>
      <c r="TIR222" s="348"/>
      <c r="TIS222" s="348"/>
      <c r="TIT222" s="348"/>
      <c r="TIU222" s="348"/>
      <c r="TIV222" s="348"/>
      <c r="TIW222" s="348"/>
      <c r="TIX222" s="348"/>
      <c r="TIY222" s="348"/>
      <c r="TIZ222" s="348"/>
      <c r="TJA222" s="348"/>
      <c r="TJB222" s="348"/>
      <c r="TJC222" s="348"/>
      <c r="TJD222" s="348"/>
      <c r="TJE222" s="348"/>
      <c r="TJF222" s="348"/>
      <c r="TJG222" s="348"/>
      <c r="TJH222" s="348"/>
      <c r="TJI222" s="348"/>
      <c r="TJJ222" s="348"/>
      <c r="TJK222" s="348"/>
      <c r="TJL222" s="348"/>
      <c r="TJM222" s="348"/>
      <c r="TJN222" s="348"/>
      <c r="TJO222" s="348"/>
      <c r="TJP222" s="348"/>
      <c r="TJQ222" s="348"/>
      <c r="TJR222" s="348"/>
      <c r="TJS222" s="348"/>
      <c r="TJT222" s="348"/>
      <c r="TJU222" s="348"/>
      <c r="TJV222" s="348"/>
      <c r="TJW222" s="348"/>
      <c r="TJX222" s="348"/>
      <c r="TJY222" s="348"/>
      <c r="TJZ222" s="348"/>
      <c r="TKA222" s="348"/>
      <c r="TKB222" s="348"/>
      <c r="TKC222" s="348"/>
      <c r="TKD222" s="348"/>
      <c r="TKE222" s="348"/>
      <c r="TKF222" s="348"/>
      <c r="TKG222" s="348"/>
      <c r="TKH222" s="348"/>
      <c r="TKI222" s="348"/>
      <c r="TKJ222" s="348"/>
      <c r="TKK222" s="348"/>
      <c r="TKL222" s="348"/>
      <c r="TKM222" s="348"/>
      <c r="TKN222" s="348"/>
      <c r="TKO222" s="348"/>
      <c r="TKP222" s="348"/>
      <c r="TKQ222" s="348"/>
      <c r="TKR222" s="348"/>
      <c r="TKS222" s="348"/>
      <c r="TKT222" s="348"/>
      <c r="TKU222" s="348"/>
      <c r="TKV222" s="348"/>
      <c r="TKW222" s="348"/>
      <c r="TKX222" s="348"/>
      <c r="TKY222" s="348"/>
      <c r="TKZ222" s="348"/>
      <c r="TLA222" s="348"/>
      <c r="TLB222" s="348"/>
      <c r="TLC222" s="348"/>
      <c r="TLD222" s="348"/>
      <c r="TLE222" s="348"/>
      <c r="TLF222" s="348"/>
      <c r="TLG222" s="348"/>
      <c r="TLH222" s="348"/>
      <c r="TLI222" s="348"/>
      <c r="TLJ222" s="348"/>
      <c r="TLK222" s="348"/>
      <c r="TLL222" s="348"/>
      <c r="TLM222" s="348"/>
      <c r="TLN222" s="348"/>
      <c r="TLO222" s="348"/>
      <c r="TLP222" s="348"/>
      <c r="TLQ222" s="348"/>
      <c r="TLR222" s="348"/>
      <c r="TLS222" s="348"/>
      <c r="TLT222" s="348"/>
      <c r="TLU222" s="348"/>
      <c r="TLV222" s="348"/>
      <c r="TLW222" s="348"/>
      <c r="TLX222" s="348"/>
      <c r="TLY222" s="348"/>
      <c r="TLZ222" s="348"/>
      <c r="TMA222" s="348"/>
      <c r="TMB222" s="348"/>
      <c r="TMC222" s="348"/>
      <c r="TMD222" s="348"/>
      <c r="TME222" s="348"/>
      <c r="TMF222" s="348"/>
      <c r="TMG222" s="348"/>
      <c r="TMH222" s="348"/>
      <c r="TMI222" s="348"/>
      <c r="TMJ222" s="348"/>
      <c r="TMK222" s="348"/>
      <c r="TML222" s="348"/>
      <c r="TMM222" s="348"/>
      <c r="TMN222" s="348"/>
      <c r="TMO222" s="348"/>
      <c r="TMP222" s="348"/>
      <c r="TMQ222" s="348"/>
      <c r="TMR222" s="348"/>
      <c r="TMS222" s="348"/>
      <c r="TMT222" s="348"/>
      <c r="TMU222" s="348"/>
      <c r="TMV222" s="348"/>
      <c r="TMW222" s="348"/>
      <c r="TMX222" s="348"/>
      <c r="TMY222" s="348"/>
      <c r="TMZ222" s="348"/>
      <c r="TNA222" s="348"/>
      <c r="TNB222" s="348"/>
      <c r="TNC222" s="348"/>
      <c r="TND222" s="348"/>
      <c r="TNE222" s="348"/>
      <c r="TNF222" s="348"/>
      <c r="TNG222" s="348"/>
      <c r="TNH222" s="348"/>
      <c r="TNI222" s="348"/>
      <c r="TNJ222" s="348"/>
      <c r="TNK222" s="348"/>
      <c r="TNL222" s="348"/>
      <c r="TNM222" s="348"/>
      <c r="TNN222" s="348"/>
      <c r="TNO222" s="348"/>
      <c r="TNP222" s="348"/>
      <c r="TNQ222" s="348"/>
      <c r="TNR222" s="348"/>
      <c r="TNS222" s="348"/>
      <c r="TNT222" s="348"/>
      <c r="TNU222" s="348"/>
      <c r="TNV222" s="348"/>
      <c r="TNW222" s="348"/>
      <c r="TNX222" s="348"/>
      <c r="TNY222" s="348"/>
      <c r="TNZ222" s="348"/>
      <c r="TOA222" s="348"/>
      <c r="TOB222" s="348"/>
      <c r="TOC222" s="348"/>
      <c r="TOD222" s="348"/>
      <c r="TOE222" s="348"/>
      <c r="TOF222" s="348"/>
      <c r="TOG222" s="348"/>
      <c r="TOH222" s="348"/>
      <c r="TOI222" s="348"/>
      <c r="TOJ222" s="348"/>
      <c r="TOK222" s="348"/>
      <c r="TOL222" s="348"/>
      <c r="TOM222" s="348"/>
      <c r="TON222" s="348"/>
      <c r="TOO222" s="348"/>
      <c r="TOP222" s="348"/>
      <c r="TOQ222" s="348"/>
      <c r="TOR222" s="348"/>
      <c r="TOS222" s="348"/>
      <c r="TOT222" s="348"/>
      <c r="TOU222" s="348"/>
      <c r="TOV222" s="348"/>
      <c r="TOW222" s="348"/>
      <c r="TOX222" s="348"/>
      <c r="TOY222" s="348"/>
      <c r="TOZ222" s="348"/>
      <c r="TPA222" s="348"/>
      <c r="TPB222" s="348"/>
      <c r="TPC222" s="348"/>
      <c r="TPD222" s="348"/>
      <c r="TPE222" s="348"/>
      <c r="TPF222" s="348"/>
      <c r="TPG222" s="348"/>
      <c r="TPH222" s="348"/>
      <c r="TPI222" s="348"/>
      <c r="TPJ222" s="348"/>
      <c r="TPK222" s="348"/>
      <c r="TPL222" s="348"/>
      <c r="TPM222" s="348"/>
      <c r="TPN222" s="348"/>
      <c r="TPO222" s="348"/>
      <c r="TPP222" s="348"/>
      <c r="TPQ222" s="348"/>
      <c r="TPR222" s="348"/>
      <c r="TPS222" s="348"/>
      <c r="TPT222" s="348"/>
      <c r="TPU222" s="348"/>
      <c r="TPV222" s="348"/>
      <c r="TPW222" s="348"/>
      <c r="TPX222" s="348"/>
      <c r="TPY222" s="348"/>
      <c r="TPZ222" s="348"/>
      <c r="TQA222" s="348"/>
      <c r="TQB222" s="348"/>
      <c r="TQC222" s="348"/>
      <c r="TQD222" s="348"/>
      <c r="TQE222" s="348"/>
      <c r="TQF222" s="348"/>
      <c r="TQG222" s="348"/>
      <c r="TQH222" s="348"/>
      <c r="TQI222" s="348"/>
      <c r="TQJ222" s="348"/>
      <c r="TQK222" s="348"/>
      <c r="TQL222" s="348"/>
      <c r="TQM222" s="348"/>
      <c r="TQN222" s="348"/>
      <c r="TQO222" s="348"/>
      <c r="TQP222" s="348"/>
      <c r="TQQ222" s="348"/>
      <c r="TQR222" s="348"/>
      <c r="TQS222" s="348"/>
      <c r="TQT222" s="348"/>
      <c r="TQU222" s="348"/>
      <c r="TQV222" s="348"/>
      <c r="TQW222" s="348"/>
      <c r="TQX222" s="348"/>
      <c r="TQY222" s="348"/>
      <c r="TQZ222" s="348"/>
      <c r="TRA222" s="348"/>
      <c r="TRB222" s="348"/>
      <c r="TRC222" s="348"/>
      <c r="TRD222" s="348"/>
      <c r="TRE222" s="348"/>
      <c r="TRF222" s="348"/>
      <c r="TRG222" s="348"/>
      <c r="TRH222" s="348"/>
      <c r="TRI222" s="348"/>
      <c r="TRJ222" s="348"/>
      <c r="TRK222" s="348"/>
      <c r="TRL222" s="348"/>
      <c r="TRM222" s="348"/>
      <c r="TRN222" s="348"/>
      <c r="TRO222" s="348"/>
      <c r="TRP222" s="348"/>
      <c r="TRQ222" s="348"/>
      <c r="TRR222" s="348"/>
      <c r="TRS222" s="348"/>
      <c r="TRT222" s="348"/>
      <c r="TRU222" s="348"/>
      <c r="TRV222" s="348"/>
      <c r="TRW222" s="348"/>
      <c r="TRX222" s="348"/>
      <c r="TRY222" s="348"/>
      <c r="TRZ222" s="348"/>
      <c r="TSA222" s="348"/>
      <c r="TSB222" s="348"/>
      <c r="TSC222" s="348"/>
      <c r="TSD222" s="348"/>
      <c r="TSE222" s="348"/>
      <c r="TSF222" s="348"/>
      <c r="TSG222" s="348"/>
      <c r="TSH222" s="348"/>
      <c r="TSI222" s="348"/>
      <c r="TSJ222" s="348"/>
      <c r="TSK222" s="348"/>
      <c r="TSL222" s="348"/>
      <c r="TSM222" s="348"/>
      <c r="TSN222" s="348"/>
      <c r="TSO222" s="348"/>
      <c r="TSP222" s="348"/>
      <c r="TSQ222" s="348"/>
      <c r="TSR222" s="348"/>
      <c r="TSS222" s="348"/>
      <c r="TST222" s="348"/>
      <c r="TSU222" s="348"/>
      <c r="TSV222" s="348"/>
      <c r="TSW222" s="348"/>
      <c r="TSX222" s="348"/>
      <c r="TSY222" s="348"/>
      <c r="TSZ222" s="348"/>
      <c r="TTA222" s="348"/>
      <c r="TTB222" s="348"/>
      <c r="TTC222" s="348"/>
      <c r="TTD222" s="348"/>
      <c r="TTE222" s="348"/>
      <c r="TTF222" s="348"/>
      <c r="TTG222" s="348"/>
      <c r="TTH222" s="348"/>
      <c r="TTI222" s="348"/>
      <c r="TTJ222" s="348"/>
      <c r="TTK222" s="348"/>
      <c r="TTL222" s="348"/>
      <c r="TTM222" s="348"/>
      <c r="TTN222" s="348"/>
      <c r="TTO222" s="348"/>
      <c r="TTP222" s="348"/>
      <c r="TTQ222" s="348"/>
      <c r="TTR222" s="348"/>
      <c r="TTS222" s="348"/>
      <c r="TTT222" s="348"/>
      <c r="TTU222" s="348"/>
      <c r="TTV222" s="348"/>
      <c r="TTW222" s="348"/>
      <c r="TTX222" s="348"/>
      <c r="TTY222" s="348"/>
      <c r="TTZ222" s="348"/>
      <c r="TUA222" s="348"/>
      <c r="TUB222" s="348"/>
      <c r="TUC222" s="348"/>
      <c r="TUD222" s="348"/>
      <c r="TUE222" s="348"/>
      <c r="TUF222" s="348"/>
      <c r="TUG222" s="348"/>
      <c r="TUH222" s="348"/>
      <c r="TUI222" s="348"/>
      <c r="TUJ222" s="348"/>
      <c r="TUK222" s="348"/>
      <c r="TUL222" s="348"/>
      <c r="TUM222" s="348"/>
      <c r="TUN222" s="348"/>
      <c r="TUO222" s="348"/>
      <c r="TUP222" s="348"/>
      <c r="TUQ222" s="348"/>
      <c r="TUR222" s="348"/>
      <c r="TUS222" s="348"/>
      <c r="TUT222" s="348"/>
      <c r="TUU222" s="348"/>
      <c r="TUV222" s="348"/>
      <c r="TUW222" s="348"/>
      <c r="TUX222" s="348"/>
      <c r="TUY222" s="348"/>
      <c r="TUZ222" s="348"/>
      <c r="TVA222" s="348"/>
      <c r="TVB222" s="348"/>
      <c r="TVC222" s="348"/>
      <c r="TVD222" s="348"/>
      <c r="TVE222" s="348"/>
      <c r="TVF222" s="348"/>
      <c r="TVG222" s="348"/>
      <c r="TVH222" s="348"/>
      <c r="TVI222" s="348"/>
      <c r="TVJ222" s="348"/>
      <c r="TVK222" s="348"/>
      <c r="TVL222" s="348"/>
      <c r="TVM222" s="348"/>
      <c r="TVN222" s="348"/>
      <c r="TVO222" s="348"/>
      <c r="TVP222" s="348"/>
      <c r="TVQ222" s="348"/>
      <c r="TVR222" s="348"/>
      <c r="TVS222" s="348"/>
      <c r="TVT222" s="348"/>
      <c r="TVU222" s="348"/>
      <c r="TVV222" s="348"/>
      <c r="TVW222" s="348"/>
      <c r="TVX222" s="348"/>
      <c r="TVY222" s="348"/>
      <c r="TVZ222" s="348"/>
      <c r="TWA222" s="348"/>
      <c r="TWB222" s="348"/>
      <c r="TWC222" s="348"/>
      <c r="TWD222" s="348"/>
      <c r="TWE222" s="348"/>
      <c r="TWF222" s="348"/>
      <c r="TWG222" s="348"/>
      <c r="TWH222" s="348"/>
      <c r="TWI222" s="348"/>
      <c r="TWJ222" s="348"/>
      <c r="TWK222" s="348"/>
      <c r="TWL222" s="348"/>
      <c r="TWM222" s="348"/>
      <c r="TWN222" s="348"/>
      <c r="TWO222" s="348"/>
      <c r="TWP222" s="348"/>
      <c r="TWQ222" s="348"/>
      <c r="TWR222" s="348"/>
      <c r="TWS222" s="348"/>
      <c r="TWT222" s="348"/>
      <c r="TWU222" s="348"/>
      <c r="TWV222" s="348"/>
      <c r="TWW222" s="348"/>
      <c r="TWX222" s="348"/>
      <c r="TWY222" s="348"/>
      <c r="TWZ222" s="348"/>
      <c r="TXA222" s="348"/>
      <c r="TXB222" s="348"/>
      <c r="TXC222" s="348"/>
      <c r="TXD222" s="348"/>
      <c r="TXE222" s="348"/>
      <c r="TXF222" s="348"/>
      <c r="TXG222" s="348"/>
      <c r="TXH222" s="348"/>
      <c r="TXI222" s="348"/>
      <c r="TXJ222" s="348"/>
      <c r="TXK222" s="348"/>
      <c r="TXL222" s="348"/>
      <c r="TXM222" s="348"/>
      <c r="TXN222" s="348"/>
      <c r="TXO222" s="348"/>
      <c r="TXP222" s="348"/>
      <c r="TXQ222" s="348"/>
      <c r="TXR222" s="348"/>
      <c r="TXS222" s="348"/>
      <c r="TXT222" s="348"/>
      <c r="TXU222" s="348"/>
      <c r="TXV222" s="348"/>
      <c r="TXW222" s="348"/>
      <c r="TXX222" s="348"/>
      <c r="TXY222" s="348"/>
      <c r="TXZ222" s="348"/>
      <c r="TYA222" s="348"/>
      <c r="TYB222" s="348"/>
      <c r="TYC222" s="348"/>
      <c r="TYD222" s="348"/>
      <c r="TYE222" s="348"/>
      <c r="TYF222" s="348"/>
      <c r="TYG222" s="348"/>
      <c r="TYH222" s="348"/>
      <c r="TYI222" s="348"/>
      <c r="TYJ222" s="348"/>
      <c r="TYK222" s="348"/>
      <c r="TYL222" s="348"/>
      <c r="TYM222" s="348"/>
      <c r="TYN222" s="348"/>
      <c r="TYO222" s="348"/>
      <c r="TYP222" s="348"/>
      <c r="TYQ222" s="348"/>
      <c r="TYR222" s="348"/>
      <c r="TYS222" s="348"/>
      <c r="TYT222" s="348"/>
      <c r="TYU222" s="348"/>
      <c r="TYV222" s="348"/>
      <c r="TYW222" s="348"/>
      <c r="TYX222" s="348"/>
      <c r="TYY222" s="348"/>
      <c r="TYZ222" s="348"/>
      <c r="TZA222" s="348"/>
      <c r="TZB222" s="348"/>
      <c r="TZC222" s="348"/>
      <c r="TZD222" s="348"/>
      <c r="TZE222" s="348"/>
      <c r="TZF222" s="348"/>
      <c r="TZG222" s="348"/>
      <c r="TZH222" s="348"/>
      <c r="TZI222" s="348"/>
      <c r="TZJ222" s="348"/>
      <c r="TZK222" s="348"/>
      <c r="TZL222" s="348"/>
      <c r="TZM222" s="348"/>
      <c r="TZN222" s="348"/>
      <c r="TZO222" s="348"/>
      <c r="TZP222" s="348"/>
      <c r="TZQ222" s="348"/>
      <c r="TZR222" s="348"/>
      <c r="TZS222" s="348"/>
      <c r="TZT222" s="348"/>
      <c r="TZU222" s="348"/>
      <c r="TZV222" s="348"/>
      <c r="TZW222" s="348"/>
      <c r="TZX222" s="348"/>
      <c r="TZY222" s="348"/>
      <c r="TZZ222" s="348"/>
      <c r="UAA222" s="348"/>
      <c r="UAB222" s="348"/>
      <c r="UAC222" s="348"/>
      <c r="UAD222" s="348"/>
      <c r="UAE222" s="348"/>
      <c r="UAF222" s="348"/>
      <c r="UAG222" s="348"/>
      <c r="UAH222" s="348"/>
      <c r="UAI222" s="348"/>
      <c r="UAJ222" s="348"/>
      <c r="UAK222" s="348"/>
      <c r="UAL222" s="348"/>
      <c r="UAM222" s="348"/>
      <c r="UAN222" s="348"/>
      <c r="UAO222" s="348"/>
      <c r="UAP222" s="348"/>
      <c r="UAQ222" s="348"/>
      <c r="UAR222" s="348"/>
      <c r="UAS222" s="348"/>
      <c r="UAT222" s="348"/>
      <c r="UAU222" s="348"/>
      <c r="UAV222" s="348"/>
      <c r="UAW222" s="348"/>
      <c r="UAX222" s="348"/>
      <c r="UAY222" s="348"/>
      <c r="UAZ222" s="348"/>
      <c r="UBA222" s="348"/>
      <c r="UBB222" s="348"/>
      <c r="UBC222" s="348"/>
      <c r="UBD222" s="348"/>
      <c r="UBE222" s="348"/>
      <c r="UBF222" s="348"/>
      <c r="UBG222" s="348"/>
      <c r="UBH222" s="348"/>
      <c r="UBI222" s="348"/>
      <c r="UBJ222" s="348"/>
      <c r="UBK222" s="348"/>
      <c r="UBL222" s="348"/>
      <c r="UBM222" s="348"/>
      <c r="UBN222" s="348"/>
      <c r="UBO222" s="348"/>
      <c r="UBP222" s="348"/>
      <c r="UBQ222" s="348"/>
      <c r="UBR222" s="348"/>
      <c r="UBS222" s="348"/>
      <c r="UBT222" s="348"/>
      <c r="UBU222" s="348"/>
      <c r="UBV222" s="348"/>
      <c r="UBW222" s="348"/>
      <c r="UBX222" s="348"/>
      <c r="UBY222" s="348"/>
      <c r="UBZ222" s="348"/>
      <c r="UCA222" s="348"/>
      <c r="UCB222" s="348"/>
      <c r="UCC222" s="348"/>
      <c r="UCD222" s="348"/>
      <c r="UCE222" s="348"/>
      <c r="UCF222" s="348"/>
      <c r="UCG222" s="348"/>
      <c r="UCH222" s="348"/>
      <c r="UCI222" s="348"/>
      <c r="UCJ222" s="348"/>
      <c r="UCK222" s="348"/>
      <c r="UCL222" s="348"/>
      <c r="UCM222" s="348"/>
      <c r="UCN222" s="348"/>
      <c r="UCO222" s="348"/>
      <c r="UCP222" s="348"/>
      <c r="UCQ222" s="348"/>
      <c r="UCR222" s="348"/>
      <c r="UCS222" s="348"/>
      <c r="UCT222" s="348"/>
      <c r="UCU222" s="348"/>
      <c r="UCV222" s="348"/>
      <c r="UCW222" s="348"/>
      <c r="UCX222" s="348"/>
      <c r="UCY222" s="348"/>
      <c r="UCZ222" s="348"/>
      <c r="UDA222" s="348"/>
      <c r="UDB222" s="348"/>
      <c r="UDC222" s="348"/>
      <c r="UDD222" s="348"/>
      <c r="UDE222" s="348"/>
      <c r="UDF222" s="348"/>
      <c r="UDG222" s="348"/>
      <c r="UDH222" s="348"/>
      <c r="UDI222" s="348"/>
      <c r="UDJ222" s="348"/>
      <c r="UDK222" s="348"/>
      <c r="UDL222" s="348"/>
      <c r="UDM222" s="348"/>
      <c r="UDN222" s="348"/>
      <c r="UDO222" s="348"/>
      <c r="UDP222" s="348"/>
      <c r="UDQ222" s="348"/>
      <c r="UDR222" s="348"/>
      <c r="UDS222" s="348"/>
      <c r="UDT222" s="348"/>
      <c r="UDU222" s="348"/>
      <c r="UDV222" s="348"/>
      <c r="UDW222" s="348"/>
      <c r="UDX222" s="348"/>
      <c r="UDY222" s="348"/>
      <c r="UDZ222" s="348"/>
      <c r="UEA222" s="348"/>
      <c r="UEB222" s="348"/>
      <c r="UEC222" s="348"/>
      <c r="UED222" s="348"/>
      <c r="UEE222" s="348"/>
      <c r="UEF222" s="348"/>
      <c r="UEG222" s="348"/>
      <c r="UEH222" s="348"/>
      <c r="UEI222" s="348"/>
      <c r="UEJ222" s="348"/>
      <c r="UEK222" s="348"/>
      <c r="UEL222" s="348"/>
      <c r="UEM222" s="348"/>
      <c r="UEN222" s="348"/>
      <c r="UEO222" s="348"/>
      <c r="UEP222" s="348"/>
      <c r="UEQ222" s="348"/>
      <c r="UER222" s="348"/>
      <c r="UES222" s="348"/>
      <c r="UET222" s="348"/>
      <c r="UEU222" s="348"/>
      <c r="UEV222" s="348"/>
      <c r="UEW222" s="348"/>
      <c r="UEX222" s="348"/>
      <c r="UEY222" s="348"/>
      <c r="UEZ222" s="348"/>
      <c r="UFA222" s="348"/>
      <c r="UFB222" s="348"/>
      <c r="UFC222" s="348"/>
      <c r="UFD222" s="348"/>
      <c r="UFE222" s="348"/>
      <c r="UFF222" s="348"/>
      <c r="UFG222" s="348"/>
      <c r="UFH222" s="348"/>
      <c r="UFI222" s="348"/>
      <c r="UFJ222" s="348"/>
      <c r="UFK222" s="348"/>
      <c r="UFL222" s="348"/>
      <c r="UFM222" s="348"/>
      <c r="UFN222" s="348"/>
      <c r="UFO222" s="348"/>
      <c r="UFP222" s="348"/>
      <c r="UFQ222" s="348"/>
      <c r="UFR222" s="348"/>
      <c r="UFS222" s="348"/>
      <c r="UFT222" s="348"/>
      <c r="UFU222" s="348"/>
      <c r="UFV222" s="348"/>
      <c r="UFW222" s="348"/>
      <c r="UFX222" s="348"/>
      <c r="UFY222" s="348"/>
      <c r="UFZ222" s="348"/>
      <c r="UGA222" s="348"/>
      <c r="UGB222" s="348"/>
      <c r="UGC222" s="348"/>
      <c r="UGD222" s="348"/>
      <c r="UGE222" s="348"/>
      <c r="UGF222" s="348"/>
      <c r="UGG222" s="348"/>
      <c r="UGH222" s="348"/>
      <c r="UGI222" s="348"/>
      <c r="UGJ222" s="348"/>
      <c r="UGK222" s="348"/>
      <c r="UGL222" s="348"/>
      <c r="UGM222" s="348"/>
      <c r="UGN222" s="348"/>
      <c r="UGO222" s="348"/>
      <c r="UGP222" s="348"/>
      <c r="UGQ222" s="348"/>
      <c r="UGR222" s="348"/>
      <c r="UGS222" s="348"/>
      <c r="UGT222" s="348"/>
      <c r="UGU222" s="348"/>
      <c r="UGV222" s="348"/>
      <c r="UGW222" s="348"/>
      <c r="UGX222" s="348"/>
      <c r="UGY222" s="348"/>
      <c r="UGZ222" s="348"/>
      <c r="UHA222" s="348"/>
      <c r="UHB222" s="348"/>
      <c r="UHC222" s="348"/>
      <c r="UHD222" s="348"/>
      <c r="UHE222" s="348"/>
      <c r="UHF222" s="348"/>
      <c r="UHG222" s="348"/>
      <c r="UHH222" s="348"/>
      <c r="UHI222" s="348"/>
      <c r="UHJ222" s="348"/>
      <c r="UHK222" s="348"/>
      <c r="UHL222" s="348"/>
      <c r="UHM222" s="348"/>
      <c r="UHN222" s="348"/>
      <c r="UHO222" s="348"/>
      <c r="UHP222" s="348"/>
      <c r="UHQ222" s="348"/>
      <c r="UHR222" s="348"/>
      <c r="UHS222" s="348"/>
      <c r="UHT222" s="348"/>
      <c r="UHU222" s="348"/>
      <c r="UHV222" s="348"/>
      <c r="UHW222" s="348"/>
      <c r="UHX222" s="348"/>
      <c r="UHY222" s="348"/>
      <c r="UHZ222" s="348"/>
      <c r="UIA222" s="348"/>
      <c r="UIB222" s="348"/>
      <c r="UIC222" s="348"/>
      <c r="UID222" s="348"/>
      <c r="UIE222" s="348"/>
      <c r="UIF222" s="348"/>
      <c r="UIG222" s="348"/>
      <c r="UIH222" s="348"/>
      <c r="UII222" s="348"/>
      <c r="UIJ222" s="348"/>
      <c r="UIK222" s="348"/>
      <c r="UIL222" s="348"/>
      <c r="UIM222" s="348"/>
      <c r="UIN222" s="348"/>
      <c r="UIO222" s="348"/>
      <c r="UIP222" s="348"/>
      <c r="UIQ222" s="348"/>
      <c r="UIR222" s="348"/>
      <c r="UIS222" s="348"/>
      <c r="UIT222" s="348"/>
      <c r="UIU222" s="348"/>
      <c r="UIV222" s="348"/>
      <c r="UIW222" s="348"/>
      <c r="UIX222" s="348"/>
      <c r="UIY222" s="348"/>
      <c r="UIZ222" s="348"/>
      <c r="UJA222" s="348"/>
      <c r="UJB222" s="348"/>
      <c r="UJC222" s="348"/>
      <c r="UJD222" s="348"/>
      <c r="UJE222" s="348"/>
      <c r="UJF222" s="348"/>
      <c r="UJG222" s="348"/>
      <c r="UJH222" s="348"/>
      <c r="UJI222" s="348"/>
      <c r="UJJ222" s="348"/>
      <c r="UJK222" s="348"/>
      <c r="UJL222" s="348"/>
      <c r="UJM222" s="348"/>
      <c r="UJN222" s="348"/>
      <c r="UJO222" s="348"/>
      <c r="UJP222" s="348"/>
      <c r="UJQ222" s="348"/>
      <c r="UJR222" s="348"/>
      <c r="UJS222" s="348"/>
      <c r="UJT222" s="348"/>
      <c r="UJU222" s="348"/>
      <c r="UJV222" s="348"/>
      <c r="UJW222" s="348"/>
      <c r="UJX222" s="348"/>
      <c r="UJY222" s="348"/>
      <c r="UJZ222" s="348"/>
      <c r="UKA222" s="348"/>
      <c r="UKB222" s="348"/>
      <c r="UKC222" s="348"/>
      <c r="UKD222" s="348"/>
      <c r="UKE222" s="348"/>
      <c r="UKF222" s="348"/>
      <c r="UKG222" s="348"/>
      <c r="UKH222" s="348"/>
      <c r="UKI222" s="348"/>
      <c r="UKJ222" s="348"/>
      <c r="UKK222" s="348"/>
      <c r="UKL222" s="348"/>
      <c r="UKM222" s="348"/>
      <c r="UKN222" s="348"/>
      <c r="UKO222" s="348"/>
      <c r="UKP222" s="348"/>
      <c r="UKQ222" s="348"/>
      <c r="UKR222" s="348"/>
      <c r="UKS222" s="348"/>
      <c r="UKT222" s="348"/>
      <c r="UKU222" s="348"/>
      <c r="UKV222" s="348"/>
      <c r="UKW222" s="348"/>
      <c r="UKX222" s="348"/>
      <c r="UKY222" s="348"/>
      <c r="UKZ222" s="348"/>
      <c r="ULA222" s="348"/>
      <c r="ULB222" s="348"/>
      <c r="ULC222" s="348"/>
      <c r="ULD222" s="348"/>
      <c r="ULE222" s="348"/>
      <c r="ULF222" s="348"/>
      <c r="ULG222" s="348"/>
      <c r="ULH222" s="348"/>
      <c r="ULI222" s="348"/>
      <c r="ULJ222" s="348"/>
      <c r="ULK222" s="348"/>
      <c r="ULL222" s="348"/>
      <c r="ULM222" s="348"/>
      <c r="ULN222" s="348"/>
      <c r="ULO222" s="348"/>
      <c r="ULP222" s="348"/>
      <c r="ULQ222" s="348"/>
      <c r="ULR222" s="348"/>
      <c r="ULS222" s="348"/>
      <c r="ULT222" s="348"/>
      <c r="ULU222" s="348"/>
      <c r="ULV222" s="348"/>
      <c r="ULW222" s="348"/>
      <c r="ULX222" s="348"/>
      <c r="ULY222" s="348"/>
      <c r="ULZ222" s="348"/>
      <c r="UMA222" s="348"/>
      <c r="UMB222" s="348"/>
      <c r="UMC222" s="348"/>
      <c r="UMD222" s="348"/>
      <c r="UME222" s="348"/>
      <c r="UMF222" s="348"/>
      <c r="UMG222" s="348"/>
      <c r="UMH222" s="348"/>
      <c r="UMI222" s="348"/>
      <c r="UMJ222" s="348"/>
      <c r="UMK222" s="348"/>
      <c r="UML222" s="348"/>
      <c r="UMM222" s="348"/>
      <c r="UMN222" s="348"/>
      <c r="UMO222" s="348"/>
      <c r="UMP222" s="348"/>
      <c r="UMQ222" s="348"/>
      <c r="UMR222" s="348"/>
      <c r="UMS222" s="348"/>
      <c r="UMT222" s="348"/>
      <c r="UMU222" s="348"/>
      <c r="UMV222" s="348"/>
      <c r="UMW222" s="348"/>
      <c r="UMX222" s="348"/>
      <c r="UMY222" s="348"/>
      <c r="UMZ222" s="348"/>
      <c r="UNA222" s="348"/>
      <c r="UNB222" s="348"/>
      <c r="UNC222" s="348"/>
      <c r="UND222" s="348"/>
      <c r="UNE222" s="348"/>
      <c r="UNF222" s="348"/>
      <c r="UNG222" s="348"/>
      <c r="UNH222" s="348"/>
      <c r="UNI222" s="348"/>
      <c r="UNJ222" s="348"/>
      <c r="UNK222" s="348"/>
      <c r="UNL222" s="348"/>
      <c r="UNM222" s="348"/>
      <c r="UNN222" s="348"/>
      <c r="UNO222" s="348"/>
      <c r="UNP222" s="348"/>
      <c r="UNQ222" s="348"/>
      <c r="UNR222" s="348"/>
      <c r="UNS222" s="348"/>
      <c r="UNT222" s="348"/>
      <c r="UNU222" s="348"/>
      <c r="UNV222" s="348"/>
      <c r="UNW222" s="348"/>
      <c r="UNX222" s="348"/>
      <c r="UNY222" s="348"/>
      <c r="UNZ222" s="348"/>
      <c r="UOA222" s="348"/>
      <c r="UOB222" s="348"/>
      <c r="UOC222" s="348"/>
      <c r="UOD222" s="348"/>
      <c r="UOE222" s="348"/>
      <c r="UOF222" s="348"/>
      <c r="UOG222" s="348"/>
      <c r="UOH222" s="348"/>
      <c r="UOI222" s="348"/>
      <c r="UOJ222" s="348"/>
      <c r="UOK222" s="348"/>
      <c r="UOL222" s="348"/>
      <c r="UOM222" s="348"/>
      <c r="UON222" s="348"/>
      <c r="UOO222" s="348"/>
      <c r="UOP222" s="348"/>
      <c r="UOQ222" s="348"/>
      <c r="UOR222" s="348"/>
      <c r="UOS222" s="348"/>
      <c r="UOT222" s="348"/>
      <c r="UOU222" s="348"/>
      <c r="UOV222" s="348"/>
      <c r="UOW222" s="348"/>
      <c r="UOX222" s="348"/>
      <c r="UOY222" s="348"/>
      <c r="UOZ222" s="348"/>
      <c r="UPA222" s="348"/>
      <c r="UPB222" s="348"/>
      <c r="UPC222" s="348"/>
      <c r="UPD222" s="348"/>
      <c r="UPE222" s="348"/>
      <c r="UPF222" s="348"/>
      <c r="UPG222" s="348"/>
      <c r="UPH222" s="348"/>
      <c r="UPI222" s="348"/>
      <c r="UPJ222" s="348"/>
      <c r="UPK222" s="348"/>
      <c r="UPL222" s="348"/>
      <c r="UPM222" s="348"/>
      <c r="UPN222" s="348"/>
      <c r="UPO222" s="348"/>
      <c r="UPP222" s="348"/>
      <c r="UPQ222" s="348"/>
      <c r="UPR222" s="348"/>
      <c r="UPS222" s="348"/>
      <c r="UPT222" s="348"/>
      <c r="UPU222" s="348"/>
      <c r="UPV222" s="348"/>
      <c r="UPW222" s="348"/>
      <c r="UPX222" s="348"/>
      <c r="UPY222" s="348"/>
      <c r="UPZ222" s="348"/>
      <c r="UQA222" s="348"/>
      <c r="UQB222" s="348"/>
      <c r="UQC222" s="348"/>
      <c r="UQD222" s="348"/>
      <c r="UQE222" s="348"/>
      <c r="UQF222" s="348"/>
      <c r="UQG222" s="348"/>
      <c r="UQH222" s="348"/>
      <c r="UQI222" s="348"/>
      <c r="UQJ222" s="348"/>
      <c r="UQK222" s="348"/>
      <c r="UQL222" s="348"/>
      <c r="UQM222" s="348"/>
      <c r="UQN222" s="348"/>
      <c r="UQO222" s="348"/>
      <c r="UQP222" s="348"/>
      <c r="UQQ222" s="348"/>
      <c r="UQR222" s="348"/>
      <c r="UQS222" s="348"/>
      <c r="UQT222" s="348"/>
      <c r="UQU222" s="348"/>
      <c r="UQV222" s="348"/>
      <c r="UQW222" s="348"/>
      <c r="UQX222" s="348"/>
      <c r="UQY222" s="348"/>
      <c r="UQZ222" s="348"/>
      <c r="URA222" s="348"/>
      <c r="URB222" s="348"/>
      <c r="URC222" s="348"/>
      <c r="URD222" s="348"/>
      <c r="URE222" s="348"/>
      <c r="URF222" s="348"/>
      <c r="URG222" s="348"/>
      <c r="URH222" s="348"/>
      <c r="URI222" s="348"/>
      <c r="URJ222" s="348"/>
      <c r="URK222" s="348"/>
      <c r="URL222" s="348"/>
      <c r="URM222" s="348"/>
      <c r="URN222" s="348"/>
      <c r="URO222" s="348"/>
      <c r="URP222" s="348"/>
      <c r="URQ222" s="348"/>
      <c r="URR222" s="348"/>
      <c r="URS222" s="348"/>
      <c r="URT222" s="348"/>
      <c r="URU222" s="348"/>
      <c r="URV222" s="348"/>
      <c r="URW222" s="348"/>
      <c r="URX222" s="348"/>
      <c r="URY222" s="348"/>
      <c r="URZ222" s="348"/>
      <c r="USA222" s="348"/>
      <c r="USB222" s="348"/>
      <c r="USC222" s="348"/>
      <c r="USD222" s="348"/>
      <c r="USE222" s="348"/>
      <c r="USF222" s="348"/>
      <c r="USG222" s="348"/>
      <c r="USH222" s="348"/>
      <c r="USI222" s="348"/>
      <c r="USJ222" s="348"/>
      <c r="USK222" s="348"/>
      <c r="USL222" s="348"/>
      <c r="USM222" s="348"/>
      <c r="USN222" s="348"/>
      <c r="USO222" s="348"/>
      <c r="USP222" s="348"/>
      <c r="USQ222" s="348"/>
      <c r="USR222" s="348"/>
      <c r="USS222" s="348"/>
      <c r="UST222" s="348"/>
      <c r="USU222" s="348"/>
      <c r="USV222" s="348"/>
      <c r="USW222" s="348"/>
      <c r="USX222" s="348"/>
      <c r="USY222" s="348"/>
      <c r="USZ222" s="348"/>
      <c r="UTA222" s="348"/>
      <c r="UTB222" s="348"/>
      <c r="UTC222" s="348"/>
      <c r="UTD222" s="348"/>
      <c r="UTE222" s="348"/>
      <c r="UTF222" s="348"/>
      <c r="UTG222" s="348"/>
      <c r="UTH222" s="348"/>
      <c r="UTI222" s="348"/>
      <c r="UTJ222" s="348"/>
      <c r="UTK222" s="348"/>
      <c r="UTL222" s="348"/>
      <c r="UTM222" s="348"/>
      <c r="UTN222" s="348"/>
      <c r="UTO222" s="348"/>
      <c r="UTP222" s="348"/>
      <c r="UTQ222" s="348"/>
      <c r="UTR222" s="348"/>
      <c r="UTS222" s="348"/>
      <c r="UTT222" s="348"/>
      <c r="UTU222" s="348"/>
      <c r="UTV222" s="348"/>
      <c r="UTW222" s="348"/>
      <c r="UTX222" s="348"/>
      <c r="UTY222" s="348"/>
      <c r="UTZ222" s="348"/>
      <c r="UUA222" s="348"/>
      <c r="UUB222" s="348"/>
      <c r="UUC222" s="348"/>
      <c r="UUD222" s="348"/>
      <c r="UUE222" s="348"/>
      <c r="UUF222" s="348"/>
      <c r="UUG222" s="348"/>
      <c r="UUH222" s="348"/>
      <c r="UUI222" s="348"/>
      <c r="UUJ222" s="348"/>
      <c r="UUK222" s="348"/>
      <c r="UUL222" s="348"/>
      <c r="UUM222" s="348"/>
      <c r="UUN222" s="348"/>
      <c r="UUO222" s="348"/>
      <c r="UUP222" s="348"/>
      <c r="UUQ222" s="348"/>
      <c r="UUR222" s="348"/>
      <c r="UUS222" s="348"/>
      <c r="UUT222" s="348"/>
      <c r="UUU222" s="348"/>
      <c r="UUV222" s="348"/>
      <c r="UUW222" s="348"/>
      <c r="UUX222" s="348"/>
      <c r="UUY222" s="348"/>
      <c r="UUZ222" s="348"/>
      <c r="UVA222" s="348"/>
      <c r="UVB222" s="348"/>
      <c r="UVC222" s="348"/>
      <c r="UVD222" s="348"/>
      <c r="UVE222" s="348"/>
      <c r="UVF222" s="348"/>
      <c r="UVG222" s="348"/>
      <c r="UVH222" s="348"/>
      <c r="UVI222" s="348"/>
      <c r="UVJ222" s="348"/>
      <c r="UVK222" s="348"/>
      <c r="UVL222" s="348"/>
      <c r="UVM222" s="348"/>
      <c r="UVN222" s="348"/>
      <c r="UVO222" s="348"/>
      <c r="UVP222" s="348"/>
      <c r="UVQ222" s="348"/>
      <c r="UVR222" s="348"/>
      <c r="UVS222" s="348"/>
      <c r="UVT222" s="348"/>
      <c r="UVU222" s="348"/>
      <c r="UVV222" s="348"/>
      <c r="UVW222" s="348"/>
      <c r="UVX222" s="348"/>
      <c r="UVY222" s="348"/>
      <c r="UVZ222" s="348"/>
      <c r="UWA222" s="348"/>
      <c r="UWB222" s="348"/>
      <c r="UWC222" s="348"/>
      <c r="UWD222" s="348"/>
      <c r="UWE222" s="348"/>
      <c r="UWF222" s="348"/>
      <c r="UWG222" s="348"/>
      <c r="UWH222" s="348"/>
      <c r="UWI222" s="348"/>
      <c r="UWJ222" s="348"/>
      <c r="UWK222" s="348"/>
      <c r="UWL222" s="348"/>
      <c r="UWM222" s="348"/>
      <c r="UWN222" s="348"/>
      <c r="UWO222" s="348"/>
      <c r="UWP222" s="348"/>
      <c r="UWQ222" s="348"/>
      <c r="UWR222" s="348"/>
      <c r="UWS222" s="348"/>
      <c r="UWT222" s="348"/>
      <c r="UWU222" s="348"/>
      <c r="UWV222" s="348"/>
      <c r="UWW222" s="348"/>
      <c r="UWX222" s="348"/>
      <c r="UWY222" s="348"/>
      <c r="UWZ222" s="348"/>
      <c r="UXA222" s="348"/>
      <c r="UXB222" s="348"/>
      <c r="UXC222" s="348"/>
      <c r="UXD222" s="348"/>
      <c r="UXE222" s="348"/>
      <c r="UXF222" s="348"/>
      <c r="UXG222" s="348"/>
      <c r="UXH222" s="348"/>
      <c r="UXI222" s="348"/>
      <c r="UXJ222" s="348"/>
      <c r="UXK222" s="348"/>
      <c r="UXL222" s="348"/>
      <c r="UXM222" s="348"/>
      <c r="UXN222" s="348"/>
      <c r="UXO222" s="348"/>
      <c r="UXP222" s="348"/>
      <c r="UXQ222" s="348"/>
      <c r="UXR222" s="348"/>
      <c r="UXS222" s="348"/>
      <c r="UXT222" s="348"/>
      <c r="UXU222" s="348"/>
      <c r="UXV222" s="348"/>
      <c r="UXW222" s="348"/>
      <c r="UXX222" s="348"/>
      <c r="UXY222" s="348"/>
      <c r="UXZ222" s="348"/>
      <c r="UYA222" s="348"/>
      <c r="UYB222" s="348"/>
      <c r="UYC222" s="348"/>
      <c r="UYD222" s="348"/>
      <c r="UYE222" s="348"/>
      <c r="UYF222" s="348"/>
      <c r="UYG222" s="348"/>
      <c r="UYH222" s="348"/>
      <c r="UYI222" s="348"/>
      <c r="UYJ222" s="348"/>
      <c r="UYK222" s="348"/>
      <c r="UYL222" s="348"/>
      <c r="UYM222" s="348"/>
      <c r="UYN222" s="348"/>
      <c r="UYO222" s="348"/>
      <c r="UYP222" s="348"/>
      <c r="UYQ222" s="348"/>
      <c r="UYR222" s="348"/>
      <c r="UYS222" s="348"/>
      <c r="UYT222" s="348"/>
      <c r="UYU222" s="348"/>
      <c r="UYV222" s="348"/>
      <c r="UYW222" s="348"/>
      <c r="UYX222" s="348"/>
      <c r="UYY222" s="348"/>
      <c r="UYZ222" s="348"/>
      <c r="UZA222" s="348"/>
      <c r="UZB222" s="348"/>
      <c r="UZC222" s="348"/>
      <c r="UZD222" s="348"/>
      <c r="UZE222" s="348"/>
      <c r="UZF222" s="348"/>
      <c r="UZG222" s="348"/>
      <c r="UZH222" s="348"/>
      <c r="UZI222" s="348"/>
      <c r="UZJ222" s="348"/>
      <c r="UZK222" s="348"/>
      <c r="UZL222" s="348"/>
      <c r="UZM222" s="348"/>
      <c r="UZN222" s="348"/>
      <c r="UZO222" s="348"/>
      <c r="UZP222" s="348"/>
      <c r="UZQ222" s="348"/>
      <c r="UZR222" s="348"/>
      <c r="UZS222" s="348"/>
      <c r="UZT222" s="348"/>
      <c r="UZU222" s="348"/>
      <c r="UZV222" s="348"/>
      <c r="UZW222" s="348"/>
      <c r="UZX222" s="348"/>
      <c r="UZY222" s="348"/>
      <c r="UZZ222" s="348"/>
      <c r="VAA222" s="348"/>
      <c r="VAB222" s="348"/>
      <c r="VAC222" s="348"/>
      <c r="VAD222" s="348"/>
      <c r="VAE222" s="348"/>
      <c r="VAF222" s="348"/>
      <c r="VAG222" s="348"/>
      <c r="VAH222" s="348"/>
      <c r="VAI222" s="348"/>
      <c r="VAJ222" s="348"/>
      <c r="VAK222" s="348"/>
      <c r="VAL222" s="348"/>
      <c r="VAM222" s="348"/>
      <c r="VAN222" s="348"/>
      <c r="VAO222" s="348"/>
      <c r="VAP222" s="348"/>
      <c r="VAQ222" s="348"/>
      <c r="VAR222" s="348"/>
      <c r="VAS222" s="348"/>
      <c r="VAT222" s="348"/>
      <c r="VAU222" s="348"/>
      <c r="VAV222" s="348"/>
      <c r="VAW222" s="348"/>
      <c r="VAX222" s="348"/>
      <c r="VAY222" s="348"/>
      <c r="VAZ222" s="348"/>
      <c r="VBA222" s="348"/>
      <c r="VBB222" s="348"/>
      <c r="VBC222" s="348"/>
      <c r="VBD222" s="348"/>
      <c r="VBE222" s="348"/>
      <c r="VBF222" s="348"/>
      <c r="VBG222" s="348"/>
      <c r="VBH222" s="348"/>
      <c r="VBI222" s="348"/>
      <c r="VBJ222" s="348"/>
      <c r="VBK222" s="348"/>
      <c r="VBL222" s="348"/>
      <c r="VBM222" s="348"/>
      <c r="VBN222" s="348"/>
      <c r="VBO222" s="348"/>
      <c r="VBP222" s="348"/>
      <c r="VBQ222" s="348"/>
      <c r="VBR222" s="348"/>
      <c r="VBS222" s="348"/>
      <c r="VBT222" s="348"/>
      <c r="VBU222" s="348"/>
      <c r="VBV222" s="348"/>
      <c r="VBW222" s="348"/>
      <c r="VBX222" s="348"/>
      <c r="VBY222" s="348"/>
      <c r="VBZ222" s="348"/>
      <c r="VCA222" s="348"/>
      <c r="VCB222" s="348"/>
      <c r="VCC222" s="348"/>
      <c r="VCD222" s="348"/>
      <c r="VCE222" s="348"/>
      <c r="VCF222" s="348"/>
      <c r="VCG222" s="348"/>
      <c r="VCH222" s="348"/>
      <c r="VCI222" s="348"/>
      <c r="VCJ222" s="348"/>
      <c r="VCK222" s="348"/>
      <c r="VCL222" s="348"/>
      <c r="VCM222" s="348"/>
      <c r="VCN222" s="348"/>
      <c r="VCO222" s="348"/>
      <c r="VCP222" s="348"/>
      <c r="VCQ222" s="348"/>
      <c r="VCR222" s="348"/>
      <c r="VCS222" s="348"/>
      <c r="VCT222" s="348"/>
      <c r="VCU222" s="348"/>
      <c r="VCV222" s="348"/>
      <c r="VCW222" s="348"/>
      <c r="VCX222" s="348"/>
      <c r="VCY222" s="348"/>
      <c r="VCZ222" s="348"/>
      <c r="VDA222" s="348"/>
      <c r="VDB222" s="348"/>
      <c r="VDC222" s="348"/>
      <c r="VDD222" s="348"/>
      <c r="VDE222" s="348"/>
      <c r="VDF222" s="348"/>
      <c r="VDG222" s="348"/>
      <c r="VDH222" s="348"/>
      <c r="VDI222" s="348"/>
      <c r="VDJ222" s="348"/>
      <c r="VDK222" s="348"/>
      <c r="VDL222" s="348"/>
      <c r="VDM222" s="348"/>
      <c r="VDN222" s="348"/>
      <c r="VDO222" s="348"/>
      <c r="VDP222" s="348"/>
      <c r="VDQ222" s="348"/>
      <c r="VDR222" s="348"/>
      <c r="VDS222" s="348"/>
      <c r="VDT222" s="348"/>
      <c r="VDU222" s="348"/>
      <c r="VDV222" s="348"/>
      <c r="VDW222" s="348"/>
      <c r="VDX222" s="348"/>
      <c r="VDY222" s="348"/>
      <c r="VDZ222" s="348"/>
      <c r="VEA222" s="348"/>
      <c r="VEB222" s="348"/>
      <c r="VEC222" s="348"/>
      <c r="VED222" s="348"/>
      <c r="VEE222" s="348"/>
      <c r="VEF222" s="348"/>
      <c r="VEG222" s="348"/>
      <c r="VEH222" s="348"/>
      <c r="VEI222" s="348"/>
      <c r="VEJ222" s="348"/>
      <c r="VEK222" s="348"/>
      <c r="VEL222" s="348"/>
      <c r="VEM222" s="348"/>
      <c r="VEN222" s="348"/>
      <c r="VEO222" s="348"/>
      <c r="VEP222" s="348"/>
      <c r="VEQ222" s="348"/>
      <c r="VER222" s="348"/>
      <c r="VES222" s="348"/>
      <c r="VET222" s="348"/>
      <c r="VEU222" s="348"/>
      <c r="VEV222" s="348"/>
      <c r="VEW222" s="348"/>
      <c r="VEX222" s="348"/>
      <c r="VEY222" s="348"/>
      <c r="VEZ222" s="348"/>
      <c r="VFA222" s="348"/>
      <c r="VFB222" s="348"/>
      <c r="VFC222" s="348"/>
      <c r="VFD222" s="348"/>
      <c r="VFE222" s="348"/>
      <c r="VFF222" s="348"/>
      <c r="VFG222" s="348"/>
      <c r="VFH222" s="348"/>
      <c r="VFI222" s="348"/>
      <c r="VFJ222" s="348"/>
      <c r="VFK222" s="348"/>
      <c r="VFL222" s="348"/>
      <c r="VFM222" s="348"/>
      <c r="VFN222" s="348"/>
      <c r="VFO222" s="348"/>
      <c r="VFP222" s="348"/>
      <c r="VFQ222" s="348"/>
      <c r="VFR222" s="348"/>
      <c r="VFS222" s="348"/>
      <c r="VFT222" s="348"/>
      <c r="VFU222" s="348"/>
      <c r="VFV222" s="348"/>
      <c r="VFW222" s="348"/>
      <c r="VFX222" s="348"/>
      <c r="VFY222" s="348"/>
      <c r="VFZ222" s="348"/>
      <c r="VGA222" s="348"/>
      <c r="VGB222" s="348"/>
      <c r="VGC222" s="348"/>
      <c r="VGD222" s="348"/>
      <c r="VGE222" s="348"/>
      <c r="VGF222" s="348"/>
      <c r="VGG222" s="348"/>
      <c r="VGH222" s="348"/>
      <c r="VGI222" s="348"/>
      <c r="VGJ222" s="348"/>
      <c r="VGK222" s="348"/>
      <c r="VGL222" s="348"/>
      <c r="VGM222" s="348"/>
      <c r="VGN222" s="348"/>
      <c r="VGO222" s="348"/>
      <c r="VGP222" s="348"/>
      <c r="VGQ222" s="348"/>
      <c r="VGR222" s="348"/>
      <c r="VGS222" s="348"/>
      <c r="VGT222" s="348"/>
      <c r="VGU222" s="348"/>
      <c r="VGV222" s="348"/>
      <c r="VGW222" s="348"/>
      <c r="VGX222" s="348"/>
      <c r="VGY222" s="348"/>
      <c r="VGZ222" s="348"/>
      <c r="VHA222" s="348"/>
      <c r="VHB222" s="348"/>
      <c r="VHC222" s="348"/>
      <c r="VHD222" s="348"/>
      <c r="VHE222" s="348"/>
      <c r="VHF222" s="348"/>
      <c r="VHG222" s="348"/>
      <c r="VHH222" s="348"/>
      <c r="VHI222" s="348"/>
      <c r="VHJ222" s="348"/>
      <c r="VHK222" s="348"/>
      <c r="VHL222" s="348"/>
      <c r="VHM222" s="348"/>
      <c r="VHN222" s="348"/>
      <c r="VHO222" s="348"/>
      <c r="VHP222" s="348"/>
      <c r="VHQ222" s="348"/>
      <c r="VHR222" s="348"/>
      <c r="VHS222" s="348"/>
      <c r="VHT222" s="348"/>
      <c r="VHU222" s="348"/>
      <c r="VHV222" s="348"/>
      <c r="VHW222" s="348"/>
      <c r="VHX222" s="348"/>
      <c r="VHY222" s="348"/>
      <c r="VHZ222" s="348"/>
      <c r="VIA222" s="348"/>
      <c r="VIB222" s="348"/>
      <c r="VIC222" s="348"/>
      <c r="VID222" s="348"/>
      <c r="VIE222" s="348"/>
      <c r="VIF222" s="348"/>
      <c r="VIG222" s="348"/>
      <c r="VIH222" s="348"/>
      <c r="VII222" s="348"/>
      <c r="VIJ222" s="348"/>
      <c r="VIK222" s="348"/>
      <c r="VIL222" s="348"/>
      <c r="VIM222" s="348"/>
      <c r="VIN222" s="348"/>
      <c r="VIO222" s="348"/>
      <c r="VIP222" s="348"/>
      <c r="VIQ222" s="348"/>
      <c r="VIR222" s="348"/>
      <c r="VIS222" s="348"/>
      <c r="VIT222" s="348"/>
      <c r="VIU222" s="348"/>
      <c r="VIV222" s="348"/>
      <c r="VIW222" s="348"/>
      <c r="VIX222" s="348"/>
      <c r="VIY222" s="348"/>
      <c r="VIZ222" s="348"/>
      <c r="VJA222" s="348"/>
      <c r="VJB222" s="348"/>
      <c r="VJC222" s="348"/>
      <c r="VJD222" s="348"/>
      <c r="VJE222" s="348"/>
      <c r="VJF222" s="348"/>
      <c r="VJG222" s="348"/>
      <c r="VJH222" s="348"/>
      <c r="VJI222" s="348"/>
      <c r="VJJ222" s="348"/>
      <c r="VJK222" s="348"/>
      <c r="VJL222" s="348"/>
      <c r="VJM222" s="348"/>
      <c r="VJN222" s="348"/>
      <c r="VJO222" s="348"/>
      <c r="VJP222" s="348"/>
      <c r="VJQ222" s="348"/>
      <c r="VJR222" s="348"/>
      <c r="VJS222" s="348"/>
      <c r="VJT222" s="348"/>
      <c r="VJU222" s="348"/>
      <c r="VJV222" s="348"/>
      <c r="VJW222" s="348"/>
      <c r="VJX222" s="348"/>
      <c r="VJY222" s="348"/>
      <c r="VJZ222" s="348"/>
      <c r="VKA222" s="348"/>
      <c r="VKB222" s="348"/>
      <c r="VKC222" s="348"/>
      <c r="VKD222" s="348"/>
      <c r="VKE222" s="348"/>
      <c r="VKF222" s="348"/>
      <c r="VKG222" s="348"/>
      <c r="VKH222" s="348"/>
      <c r="VKI222" s="348"/>
      <c r="VKJ222" s="348"/>
      <c r="VKK222" s="348"/>
      <c r="VKL222" s="348"/>
      <c r="VKM222" s="348"/>
      <c r="VKN222" s="348"/>
      <c r="VKO222" s="348"/>
      <c r="VKP222" s="348"/>
      <c r="VKQ222" s="348"/>
      <c r="VKR222" s="348"/>
      <c r="VKS222" s="348"/>
      <c r="VKT222" s="348"/>
      <c r="VKU222" s="348"/>
      <c r="VKV222" s="348"/>
      <c r="VKW222" s="348"/>
      <c r="VKX222" s="348"/>
      <c r="VKY222" s="348"/>
      <c r="VKZ222" s="348"/>
      <c r="VLA222" s="348"/>
      <c r="VLB222" s="348"/>
      <c r="VLC222" s="348"/>
      <c r="VLD222" s="348"/>
      <c r="VLE222" s="348"/>
      <c r="VLF222" s="348"/>
      <c r="VLG222" s="348"/>
      <c r="VLH222" s="348"/>
      <c r="VLI222" s="348"/>
      <c r="VLJ222" s="348"/>
      <c r="VLK222" s="348"/>
      <c r="VLL222" s="348"/>
      <c r="VLM222" s="348"/>
      <c r="VLN222" s="348"/>
      <c r="VLO222" s="348"/>
      <c r="VLP222" s="348"/>
      <c r="VLQ222" s="348"/>
      <c r="VLR222" s="348"/>
      <c r="VLS222" s="348"/>
      <c r="VLT222" s="348"/>
      <c r="VLU222" s="348"/>
      <c r="VLV222" s="348"/>
      <c r="VLW222" s="348"/>
      <c r="VLX222" s="348"/>
      <c r="VLY222" s="348"/>
      <c r="VLZ222" s="348"/>
      <c r="VMA222" s="348"/>
      <c r="VMB222" s="348"/>
      <c r="VMC222" s="348"/>
      <c r="VMD222" s="348"/>
      <c r="VME222" s="348"/>
      <c r="VMF222" s="348"/>
      <c r="VMG222" s="348"/>
      <c r="VMH222" s="348"/>
      <c r="VMI222" s="348"/>
      <c r="VMJ222" s="348"/>
      <c r="VMK222" s="348"/>
      <c r="VML222" s="348"/>
      <c r="VMM222" s="348"/>
      <c r="VMN222" s="348"/>
      <c r="VMO222" s="348"/>
      <c r="VMP222" s="348"/>
      <c r="VMQ222" s="348"/>
      <c r="VMR222" s="348"/>
      <c r="VMS222" s="348"/>
      <c r="VMT222" s="348"/>
      <c r="VMU222" s="348"/>
      <c r="VMV222" s="348"/>
      <c r="VMW222" s="348"/>
      <c r="VMX222" s="348"/>
      <c r="VMY222" s="348"/>
      <c r="VMZ222" s="348"/>
      <c r="VNA222" s="348"/>
      <c r="VNB222" s="348"/>
      <c r="VNC222" s="348"/>
      <c r="VND222" s="348"/>
      <c r="VNE222" s="348"/>
      <c r="VNF222" s="348"/>
      <c r="VNG222" s="348"/>
      <c r="VNH222" s="348"/>
      <c r="VNI222" s="348"/>
      <c r="VNJ222" s="348"/>
      <c r="VNK222" s="348"/>
      <c r="VNL222" s="348"/>
      <c r="VNM222" s="348"/>
      <c r="VNN222" s="348"/>
      <c r="VNO222" s="348"/>
      <c r="VNP222" s="348"/>
      <c r="VNQ222" s="348"/>
      <c r="VNR222" s="348"/>
      <c r="VNS222" s="348"/>
      <c r="VNT222" s="348"/>
      <c r="VNU222" s="348"/>
      <c r="VNV222" s="348"/>
      <c r="VNW222" s="348"/>
      <c r="VNX222" s="348"/>
      <c r="VNY222" s="348"/>
      <c r="VNZ222" s="348"/>
      <c r="VOA222" s="348"/>
      <c r="VOB222" s="348"/>
      <c r="VOC222" s="348"/>
      <c r="VOD222" s="348"/>
      <c r="VOE222" s="348"/>
      <c r="VOF222" s="348"/>
      <c r="VOG222" s="348"/>
      <c r="VOH222" s="348"/>
      <c r="VOI222" s="348"/>
      <c r="VOJ222" s="348"/>
      <c r="VOK222" s="348"/>
      <c r="VOL222" s="348"/>
      <c r="VOM222" s="348"/>
      <c r="VON222" s="348"/>
      <c r="VOO222" s="348"/>
      <c r="VOP222" s="348"/>
      <c r="VOQ222" s="348"/>
      <c r="VOR222" s="348"/>
      <c r="VOS222" s="348"/>
      <c r="VOT222" s="348"/>
      <c r="VOU222" s="348"/>
      <c r="VOV222" s="348"/>
      <c r="VOW222" s="348"/>
      <c r="VOX222" s="348"/>
      <c r="VOY222" s="348"/>
      <c r="VOZ222" s="348"/>
      <c r="VPA222" s="348"/>
      <c r="VPB222" s="348"/>
      <c r="VPC222" s="348"/>
      <c r="VPD222" s="348"/>
      <c r="VPE222" s="348"/>
      <c r="VPF222" s="348"/>
      <c r="VPG222" s="348"/>
      <c r="VPH222" s="348"/>
      <c r="VPI222" s="348"/>
      <c r="VPJ222" s="348"/>
      <c r="VPK222" s="348"/>
      <c r="VPL222" s="348"/>
      <c r="VPM222" s="348"/>
      <c r="VPN222" s="348"/>
      <c r="VPO222" s="348"/>
      <c r="VPP222" s="348"/>
      <c r="VPQ222" s="348"/>
      <c r="VPR222" s="348"/>
      <c r="VPS222" s="348"/>
      <c r="VPT222" s="348"/>
      <c r="VPU222" s="348"/>
      <c r="VPV222" s="348"/>
      <c r="VPW222" s="348"/>
      <c r="VPX222" s="348"/>
      <c r="VPY222" s="348"/>
      <c r="VPZ222" s="348"/>
      <c r="VQA222" s="348"/>
      <c r="VQB222" s="348"/>
      <c r="VQC222" s="348"/>
      <c r="VQD222" s="348"/>
      <c r="VQE222" s="348"/>
      <c r="VQF222" s="348"/>
      <c r="VQG222" s="348"/>
      <c r="VQH222" s="348"/>
      <c r="VQI222" s="348"/>
      <c r="VQJ222" s="348"/>
      <c r="VQK222" s="348"/>
      <c r="VQL222" s="348"/>
      <c r="VQM222" s="348"/>
      <c r="VQN222" s="348"/>
      <c r="VQO222" s="348"/>
      <c r="VQP222" s="348"/>
      <c r="VQQ222" s="348"/>
      <c r="VQR222" s="348"/>
      <c r="VQS222" s="348"/>
      <c r="VQT222" s="348"/>
      <c r="VQU222" s="348"/>
      <c r="VQV222" s="348"/>
      <c r="VQW222" s="348"/>
      <c r="VQX222" s="348"/>
      <c r="VQY222" s="348"/>
      <c r="VQZ222" s="348"/>
      <c r="VRA222" s="348"/>
      <c r="VRB222" s="348"/>
      <c r="VRC222" s="348"/>
      <c r="VRD222" s="348"/>
      <c r="VRE222" s="348"/>
      <c r="VRF222" s="348"/>
      <c r="VRG222" s="348"/>
      <c r="VRH222" s="348"/>
      <c r="VRI222" s="348"/>
      <c r="VRJ222" s="348"/>
      <c r="VRK222" s="348"/>
      <c r="VRL222" s="348"/>
      <c r="VRM222" s="348"/>
      <c r="VRN222" s="348"/>
      <c r="VRO222" s="348"/>
      <c r="VRP222" s="348"/>
      <c r="VRQ222" s="348"/>
      <c r="VRR222" s="348"/>
      <c r="VRS222" s="348"/>
      <c r="VRT222" s="348"/>
      <c r="VRU222" s="348"/>
      <c r="VRV222" s="348"/>
      <c r="VRW222" s="348"/>
      <c r="VRX222" s="348"/>
      <c r="VRY222" s="348"/>
      <c r="VRZ222" s="348"/>
      <c r="VSA222" s="348"/>
      <c r="VSB222" s="348"/>
      <c r="VSC222" s="348"/>
      <c r="VSD222" s="348"/>
      <c r="VSE222" s="348"/>
      <c r="VSF222" s="348"/>
      <c r="VSG222" s="348"/>
      <c r="VSH222" s="348"/>
      <c r="VSI222" s="348"/>
      <c r="VSJ222" s="348"/>
      <c r="VSK222" s="348"/>
      <c r="VSL222" s="348"/>
      <c r="VSM222" s="348"/>
      <c r="VSN222" s="348"/>
      <c r="VSO222" s="348"/>
      <c r="VSP222" s="348"/>
      <c r="VSQ222" s="348"/>
      <c r="VSR222" s="348"/>
      <c r="VSS222" s="348"/>
      <c r="VST222" s="348"/>
      <c r="VSU222" s="348"/>
      <c r="VSV222" s="348"/>
      <c r="VSW222" s="348"/>
      <c r="VSX222" s="348"/>
      <c r="VSY222" s="348"/>
      <c r="VSZ222" s="348"/>
      <c r="VTA222" s="348"/>
      <c r="VTB222" s="348"/>
      <c r="VTC222" s="348"/>
      <c r="VTD222" s="348"/>
      <c r="VTE222" s="348"/>
      <c r="VTF222" s="348"/>
      <c r="VTG222" s="348"/>
      <c r="VTH222" s="348"/>
      <c r="VTI222" s="348"/>
      <c r="VTJ222" s="348"/>
      <c r="VTK222" s="348"/>
      <c r="VTL222" s="348"/>
      <c r="VTM222" s="348"/>
      <c r="VTN222" s="348"/>
      <c r="VTO222" s="348"/>
      <c r="VTP222" s="348"/>
      <c r="VTQ222" s="348"/>
      <c r="VTR222" s="348"/>
      <c r="VTS222" s="348"/>
      <c r="VTT222" s="348"/>
      <c r="VTU222" s="348"/>
      <c r="VTV222" s="348"/>
      <c r="VTW222" s="348"/>
      <c r="VTX222" s="348"/>
      <c r="VTY222" s="348"/>
      <c r="VTZ222" s="348"/>
      <c r="VUA222" s="348"/>
      <c r="VUB222" s="348"/>
      <c r="VUC222" s="348"/>
      <c r="VUD222" s="348"/>
      <c r="VUE222" s="348"/>
      <c r="VUF222" s="348"/>
      <c r="VUG222" s="348"/>
      <c r="VUH222" s="348"/>
      <c r="VUI222" s="348"/>
      <c r="VUJ222" s="348"/>
      <c r="VUK222" s="348"/>
      <c r="VUL222" s="348"/>
      <c r="VUM222" s="348"/>
      <c r="VUN222" s="348"/>
      <c r="VUO222" s="348"/>
      <c r="VUP222" s="348"/>
      <c r="VUQ222" s="348"/>
      <c r="VUR222" s="348"/>
      <c r="VUS222" s="348"/>
      <c r="VUT222" s="348"/>
      <c r="VUU222" s="348"/>
      <c r="VUV222" s="348"/>
      <c r="VUW222" s="348"/>
      <c r="VUX222" s="348"/>
      <c r="VUY222" s="348"/>
      <c r="VUZ222" s="348"/>
      <c r="VVA222" s="348"/>
      <c r="VVB222" s="348"/>
      <c r="VVC222" s="348"/>
      <c r="VVD222" s="348"/>
      <c r="VVE222" s="348"/>
      <c r="VVF222" s="348"/>
      <c r="VVG222" s="348"/>
      <c r="VVH222" s="348"/>
      <c r="VVI222" s="348"/>
      <c r="VVJ222" s="348"/>
      <c r="VVK222" s="348"/>
      <c r="VVL222" s="348"/>
      <c r="VVM222" s="348"/>
      <c r="VVN222" s="348"/>
      <c r="VVO222" s="348"/>
      <c r="VVP222" s="348"/>
      <c r="VVQ222" s="348"/>
      <c r="VVR222" s="348"/>
      <c r="VVS222" s="348"/>
      <c r="VVT222" s="348"/>
      <c r="VVU222" s="348"/>
      <c r="VVV222" s="348"/>
      <c r="VVW222" s="348"/>
      <c r="VVX222" s="348"/>
      <c r="VVY222" s="348"/>
      <c r="VVZ222" s="348"/>
      <c r="VWA222" s="348"/>
      <c r="VWB222" s="348"/>
      <c r="VWC222" s="348"/>
      <c r="VWD222" s="348"/>
      <c r="VWE222" s="348"/>
      <c r="VWF222" s="348"/>
      <c r="VWG222" s="348"/>
      <c r="VWH222" s="348"/>
      <c r="VWI222" s="348"/>
      <c r="VWJ222" s="348"/>
      <c r="VWK222" s="348"/>
      <c r="VWL222" s="348"/>
      <c r="VWM222" s="348"/>
      <c r="VWN222" s="348"/>
      <c r="VWO222" s="348"/>
      <c r="VWP222" s="348"/>
      <c r="VWQ222" s="348"/>
      <c r="VWR222" s="348"/>
      <c r="VWS222" s="348"/>
      <c r="VWT222" s="348"/>
      <c r="VWU222" s="348"/>
      <c r="VWV222" s="348"/>
      <c r="VWW222" s="348"/>
      <c r="VWX222" s="348"/>
      <c r="VWY222" s="348"/>
      <c r="VWZ222" s="348"/>
      <c r="VXA222" s="348"/>
      <c r="VXB222" s="348"/>
      <c r="VXC222" s="348"/>
      <c r="VXD222" s="348"/>
      <c r="VXE222" s="348"/>
      <c r="VXF222" s="348"/>
      <c r="VXG222" s="348"/>
      <c r="VXH222" s="348"/>
      <c r="VXI222" s="348"/>
      <c r="VXJ222" s="348"/>
      <c r="VXK222" s="348"/>
      <c r="VXL222" s="348"/>
      <c r="VXM222" s="348"/>
      <c r="VXN222" s="348"/>
      <c r="VXO222" s="348"/>
      <c r="VXP222" s="348"/>
      <c r="VXQ222" s="348"/>
      <c r="VXR222" s="348"/>
      <c r="VXS222" s="348"/>
      <c r="VXT222" s="348"/>
      <c r="VXU222" s="348"/>
      <c r="VXV222" s="348"/>
      <c r="VXW222" s="348"/>
      <c r="VXX222" s="348"/>
      <c r="VXY222" s="348"/>
      <c r="VXZ222" s="348"/>
      <c r="VYA222" s="348"/>
      <c r="VYB222" s="348"/>
      <c r="VYC222" s="348"/>
      <c r="VYD222" s="348"/>
      <c r="VYE222" s="348"/>
      <c r="VYF222" s="348"/>
      <c r="VYG222" s="348"/>
      <c r="VYH222" s="348"/>
      <c r="VYI222" s="348"/>
      <c r="VYJ222" s="348"/>
      <c r="VYK222" s="348"/>
      <c r="VYL222" s="348"/>
      <c r="VYM222" s="348"/>
      <c r="VYN222" s="348"/>
      <c r="VYO222" s="348"/>
      <c r="VYP222" s="348"/>
      <c r="VYQ222" s="348"/>
      <c r="VYR222" s="348"/>
      <c r="VYS222" s="348"/>
      <c r="VYT222" s="348"/>
      <c r="VYU222" s="348"/>
      <c r="VYV222" s="348"/>
      <c r="VYW222" s="348"/>
      <c r="VYX222" s="348"/>
      <c r="VYY222" s="348"/>
      <c r="VYZ222" s="348"/>
      <c r="VZA222" s="348"/>
      <c r="VZB222" s="348"/>
      <c r="VZC222" s="348"/>
      <c r="VZD222" s="348"/>
      <c r="VZE222" s="348"/>
      <c r="VZF222" s="348"/>
      <c r="VZG222" s="348"/>
      <c r="VZH222" s="348"/>
      <c r="VZI222" s="348"/>
      <c r="VZJ222" s="348"/>
      <c r="VZK222" s="348"/>
      <c r="VZL222" s="348"/>
      <c r="VZM222" s="348"/>
      <c r="VZN222" s="348"/>
      <c r="VZO222" s="348"/>
      <c r="VZP222" s="348"/>
      <c r="VZQ222" s="348"/>
      <c r="VZR222" s="348"/>
      <c r="VZS222" s="348"/>
      <c r="VZT222" s="348"/>
      <c r="VZU222" s="348"/>
      <c r="VZV222" s="348"/>
      <c r="VZW222" s="348"/>
      <c r="VZX222" s="348"/>
      <c r="VZY222" s="348"/>
      <c r="VZZ222" s="348"/>
      <c r="WAA222" s="348"/>
      <c r="WAB222" s="348"/>
      <c r="WAC222" s="348"/>
      <c r="WAD222" s="348"/>
      <c r="WAE222" s="348"/>
      <c r="WAF222" s="348"/>
      <c r="WAG222" s="348"/>
      <c r="WAH222" s="348"/>
      <c r="WAI222" s="348"/>
      <c r="WAJ222" s="348"/>
      <c r="WAK222" s="348"/>
      <c r="WAL222" s="348"/>
      <c r="WAM222" s="348"/>
      <c r="WAN222" s="348"/>
      <c r="WAO222" s="348"/>
      <c r="WAP222" s="348"/>
      <c r="WAQ222" s="348"/>
      <c r="WAR222" s="348"/>
      <c r="WAS222" s="348"/>
      <c r="WAT222" s="348"/>
      <c r="WAU222" s="348"/>
      <c r="WAV222" s="348"/>
      <c r="WAW222" s="348"/>
      <c r="WAX222" s="348"/>
      <c r="WAY222" s="348"/>
      <c r="WAZ222" s="348"/>
      <c r="WBA222" s="348"/>
      <c r="WBB222" s="348"/>
      <c r="WBC222" s="348"/>
      <c r="WBD222" s="348"/>
      <c r="WBE222" s="348"/>
      <c r="WBF222" s="348"/>
      <c r="WBG222" s="348"/>
      <c r="WBH222" s="348"/>
      <c r="WBI222" s="348"/>
      <c r="WBJ222" s="348"/>
      <c r="WBK222" s="348"/>
      <c r="WBL222" s="348"/>
      <c r="WBM222" s="348"/>
      <c r="WBN222" s="348"/>
      <c r="WBO222" s="348"/>
      <c r="WBP222" s="348"/>
      <c r="WBQ222" s="348"/>
      <c r="WBR222" s="348"/>
      <c r="WBS222" s="348"/>
      <c r="WBT222" s="348"/>
      <c r="WBU222" s="348"/>
      <c r="WBV222" s="348"/>
      <c r="WBW222" s="348"/>
      <c r="WBX222" s="348"/>
      <c r="WBY222" s="348"/>
      <c r="WBZ222" s="348"/>
      <c r="WCA222" s="348"/>
      <c r="WCB222" s="348"/>
      <c r="WCC222" s="348"/>
      <c r="WCD222" s="348"/>
      <c r="WCE222" s="348"/>
      <c r="WCF222" s="348"/>
      <c r="WCG222" s="348"/>
      <c r="WCH222" s="348"/>
      <c r="WCI222" s="348"/>
      <c r="WCJ222" s="348"/>
      <c r="WCK222" s="348"/>
      <c r="WCL222" s="348"/>
      <c r="WCM222" s="348"/>
      <c r="WCN222" s="348"/>
      <c r="WCO222" s="348"/>
      <c r="WCP222" s="348"/>
      <c r="WCQ222" s="348"/>
      <c r="WCR222" s="348"/>
      <c r="WCS222" s="348"/>
      <c r="WCT222" s="348"/>
      <c r="WCU222" s="348"/>
      <c r="WCV222" s="348"/>
      <c r="WCW222" s="348"/>
      <c r="WCX222" s="348"/>
      <c r="WCY222" s="348"/>
      <c r="WCZ222" s="348"/>
      <c r="WDA222" s="348"/>
      <c r="WDB222" s="348"/>
      <c r="WDC222" s="348"/>
      <c r="WDD222" s="348"/>
      <c r="WDE222" s="348"/>
      <c r="WDF222" s="348"/>
      <c r="WDG222" s="348"/>
      <c r="WDH222" s="348"/>
      <c r="WDI222" s="348"/>
      <c r="WDJ222" s="348"/>
      <c r="WDK222" s="348"/>
      <c r="WDL222" s="348"/>
      <c r="WDM222" s="348"/>
      <c r="WDN222" s="348"/>
      <c r="WDO222" s="348"/>
      <c r="WDP222" s="348"/>
      <c r="WDQ222" s="348"/>
      <c r="WDR222" s="348"/>
      <c r="WDS222" s="348"/>
      <c r="WDT222" s="348"/>
      <c r="WDU222" s="348"/>
      <c r="WDV222" s="348"/>
      <c r="WDW222" s="348"/>
      <c r="WDX222" s="348"/>
      <c r="WDY222" s="348"/>
      <c r="WDZ222" s="348"/>
      <c r="WEA222" s="348"/>
      <c r="WEB222" s="348"/>
      <c r="WEC222" s="348"/>
      <c r="WED222" s="348"/>
      <c r="WEE222" s="348"/>
      <c r="WEF222" s="348"/>
      <c r="WEG222" s="348"/>
      <c r="WEH222" s="348"/>
      <c r="WEI222" s="348"/>
      <c r="WEJ222" s="348"/>
      <c r="WEK222" s="348"/>
      <c r="WEL222" s="348"/>
      <c r="WEM222" s="348"/>
      <c r="WEN222" s="348"/>
      <c r="WEO222" s="348"/>
      <c r="WEP222" s="348"/>
      <c r="WEQ222" s="348"/>
      <c r="WER222" s="348"/>
      <c r="WES222" s="348"/>
      <c r="WET222" s="348"/>
      <c r="WEU222" s="348"/>
      <c r="WEV222" s="348"/>
      <c r="WEW222" s="348"/>
      <c r="WEX222" s="348"/>
      <c r="WEY222" s="348"/>
      <c r="WEZ222" s="348"/>
      <c r="WFA222" s="348"/>
      <c r="WFB222" s="348"/>
      <c r="WFC222" s="348"/>
      <c r="WFD222" s="348"/>
      <c r="WFE222" s="348"/>
      <c r="WFF222" s="348"/>
      <c r="WFG222" s="348"/>
      <c r="WFH222" s="348"/>
      <c r="WFI222" s="348"/>
      <c r="WFJ222" s="348"/>
      <c r="WFK222" s="348"/>
      <c r="WFL222" s="348"/>
      <c r="WFM222" s="348"/>
      <c r="WFN222" s="348"/>
      <c r="WFO222" s="348"/>
      <c r="WFP222" s="348"/>
      <c r="WFQ222" s="348"/>
      <c r="WFR222" s="348"/>
      <c r="WFS222" s="348"/>
      <c r="WFT222" s="348"/>
      <c r="WFU222" s="348"/>
      <c r="WFV222" s="348"/>
      <c r="WFW222" s="348"/>
      <c r="WFX222" s="348"/>
      <c r="WFY222" s="348"/>
      <c r="WFZ222" s="348"/>
      <c r="WGA222" s="348"/>
      <c r="WGB222" s="348"/>
      <c r="WGC222" s="348"/>
      <c r="WGD222" s="348"/>
      <c r="WGE222" s="348"/>
      <c r="WGF222" s="348"/>
      <c r="WGG222" s="348"/>
      <c r="WGH222" s="348"/>
      <c r="WGI222" s="348"/>
      <c r="WGJ222" s="348"/>
      <c r="WGK222" s="348"/>
      <c r="WGL222" s="348"/>
      <c r="WGM222" s="348"/>
      <c r="WGN222" s="348"/>
      <c r="WGO222" s="348"/>
      <c r="WGP222" s="348"/>
      <c r="WGQ222" s="348"/>
      <c r="WGR222" s="348"/>
      <c r="WGS222" s="348"/>
      <c r="WGT222" s="348"/>
      <c r="WGU222" s="348"/>
      <c r="WGV222" s="348"/>
      <c r="WGW222" s="348"/>
      <c r="WGX222" s="348"/>
      <c r="WGY222" s="348"/>
      <c r="WGZ222" s="348"/>
      <c r="WHA222" s="348"/>
      <c r="WHB222" s="348"/>
      <c r="WHC222" s="348"/>
      <c r="WHD222" s="348"/>
      <c r="WHE222" s="348"/>
      <c r="WHF222" s="348"/>
      <c r="WHG222" s="348"/>
      <c r="WHH222" s="348"/>
      <c r="WHI222" s="348"/>
      <c r="WHJ222" s="348"/>
      <c r="WHK222" s="348"/>
      <c r="WHL222" s="348"/>
      <c r="WHM222" s="348"/>
      <c r="WHN222" s="348"/>
      <c r="WHO222" s="348"/>
      <c r="WHP222" s="348"/>
      <c r="WHQ222" s="348"/>
      <c r="WHR222" s="348"/>
      <c r="WHS222" s="348"/>
      <c r="WHT222" s="348"/>
      <c r="WHU222" s="348"/>
      <c r="WHV222" s="348"/>
      <c r="WHW222" s="348"/>
      <c r="WHX222" s="348"/>
      <c r="WHY222" s="348"/>
      <c r="WHZ222" s="348"/>
      <c r="WIA222" s="348"/>
      <c r="WIB222" s="348"/>
      <c r="WIC222" s="348"/>
      <c r="WID222" s="348"/>
      <c r="WIE222" s="348"/>
      <c r="WIF222" s="348"/>
      <c r="WIG222" s="348"/>
      <c r="WIH222" s="348"/>
      <c r="WII222" s="348"/>
      <c r="WIJ222" s="348"/>
      <c r="WIK222" s="348"/>
      <c r="WIL222" s="348"/>
      <c r="WIM222" s="348"/>
      <c r="WIN222" s="348"/>
      <c r="WIO222" s="348"/>
      <c r="WIP222" s="348"/>
      <c r="WIQ222" s="348"/>
      <c r="WIR222" s="348"/>
      <c r="WIS222" s="348"/>
      <c r="WIT222" s="348"/>
      <c r="WIU222" s="348"/>
      <c r="WIV222" s="348"/>
      <c r="WIW222" s="348"/>
      <c r="WIX222" s="348"/>
      <c r="WIY222" s="348"/>
      <c r="WIZ222" s="348"/>
      <c r="WJA222" s="348"/>
      <c r="WJB222" s="348"/>
      <c r="WJC222" s="348"/>
      <c r="WJD222" s="348"/>
      <c r="WJE222" s="348"/>
      <c r="WJF222" s="348"/>
      <c r="WJG222" s="348"/>
      <c r="WJH222" s="348"/>
      <c r="WJI222" s="348"/>
      <c r="WJJ222" s="348"/>
      <c r="WJK222" s="348"/>
      <c r="WJL222" s="348"/>
      <c r="WJM222" s="348"/>
      <c r="WJN222" s="348"/>
      <c r="WJO222" s="348"/>
      <c r="WJP222" s="348"/>
      <c r="WJQ222" s="348"/>
      <c r="WJR222" s="348"/>
      <c r="WJS222" s="348"/>
      <c r="WJT222" s="348"/>
      <c r="WJU222" s="348"/>
      <c r="WJV222" s="348"/>
      <c r="WJW222" s="348"/>
      <c r="WJX222" s="348"/>
      <c r="WJY222" s="348"/>
      <c r="WJZ222" s="348"/>
      <c r="WKA222" s="348"/>
      <c r="WKB222" s="348"/>
      <c r="WKC222" s="348"/>
      <c r="WKD222" s="348"/>
      <c r="WKE222" s="348"/>
      <c r="WKF222" s="348"/>
      <c r="WKG222" s="348"/>
      <c r="WKH222" s="348"/>
      <c r="WKI222" s="348"/>
      <c r="WKJ222" s="348"/>
      <c r="WKK222" s="348"/>
      <c r="WKL222" s="348"/>
      <c r="WKM222" s="348"/>
      <c r="WKN222" s="348"/>
      <c r="WKO222" s="348"/>
      <c r="WKP222" s="348"/>
      <c r="WKQ222" s="348"/>
      <c r="WKR222" s="348"/>
      <c r="WKS222" s="348"/>
      <c r="WKT222" s="348"/>
      <c r="WKU222" s="348"/>
      <c r="WKV222" s="348"/>
      <c r="WKW222" s="348"/>
      <c r="WKX222" s="348"/>
      <c r="WKY222" s="348"/>
      <c r="WKZ222" s="348"/>
      <c r="WLA222" s="348"/>
      <c r="WLB222" s="348"/>
      <c r="WLC222" s="348"/>
      <c r="WLD222" s="348"/>
      <c r="WLE222" s="348"/>
      <c r="WLF222" s="348"/>
      <c r="WLG222" s="348"/>
      <c r="WLH222" s="348"/>
      <c r="WLI222" s="348"/>
      <c r="WLJ222" s="348"/>
      <c r="WLK222" s="348"/>
      <c r="WLL222" s="348"/>
      <c r="WLM222" s="348"/>
      <c r="WLN222" s="348"/>
      <c r="WLO222" s="348"/>
      <c r="WLP222" s="348"/>
      <c r="WLQ222" s="348"/>
      <c r="WLR222" s="348"/>
      <c r="WLS222" s="348"/>
      <c r="WLT222" s="348"/>
      <c r="WLU222" s="348"/>
      <c r="WLV222" s="348"/>
      <c r="WLW222" s="348"/>
      <c r="WLX222" s="348"/>
      <c r="WLY222" s="348"/>
      <c r="WLZ222" s="348"/>
      <c r="WMA222" s="348"/>
      <c r="WMB222" s="348"/>
      <c r="WMC222" s="348"/>
      <c r="WMD222" s="348"/>
      <c r="WME222" s="348"/>
      <c r="WMF222" s="348"/>
      <c r="WMG222" s="348"/>
      <c r="WMH222" s="348"/>
      <c r="WMI222" s="348"/>
      <c r="WMJ222" s="348"/>
      <c r="WMK222" s="348"/>
      <c r="WML222" s="348"/>
      <c r="WMM222" s="348"/>
      <c r="WMN222" s="348"/>
      <c r="WMO222" s="348"/>
      <c r="WMP222" s="348"/>
      <c r="WMQ222" s="348"/>
      <c r="WMR222" s="348"/>
      <c r="WMS222" s="348"/>
      <c r="WMT222" s="348"/>
      <c r="WMU222" s="348"/>
      <c r="WMV222" s="348"/>
      <c r="WMW222" s="348"/>
      <c r="WMX222" s="348"/>
      <c r="WMY222" s="348"/>
      <c r="WMZ222" s="348"/>
      <c r="WNA222" s="348"/>
      <c r="WNB222" s="348"/>
      <c r="WNC222" s="348"/>
      <c r="WND222" s="348"/>
      <c r="WNE222" s="348"/>
      <c r="WNF222" s="348"/>
      <c r="WNG222" s="348"/>
      <c r="WNH222" s="348"/>
      <c r="WNI222" s="348"/>
      <c r="WNJ222" s="348"/>
      <c r="WNK222" s="348"/>
      <c r="WNL222" s="348"/>
      <c r="WNM222" s="348"/>
      <c r="WNN222" s="348"/>
      <c r="WNO222" s="348"/>
      <c r="WNP222" s="348"/>
      <c r="WNQ222" s="348"/>
      <c r="WNR222" s="348"/>
      <c r="WNS222" s="348"/>
      <c r="WNT222" s="348"/>
      <c r="WNU222" s="348"/>
      <c r="WNV222" s="348"/>
      <c r="WNW222" s="348"/>
      <c r="WNX222" s="348"/>
      <c r="WNY222" s="348"/>
      <c r="WNZ222" s="348"/>
      <c r="WOA222" s="348"/>
      <c r="WOB222" s="348"/>
      <c r="WOC222" s="348"/>
      <c r="WOD222" s="348"/>
      <c r="WOE222" s="348"/>
      <c r="WOF222" s="348"/>
      <c r="WOG222" s="348"/>
      <c r="WOH222" s="348"/>
      <c r="WOI222" s="348"/>
      <c r="WOJ222" s="348"/>
      <c r="WOK222" s="348"/>
      <c r="WOL222" s="348"/>
      <c r="WOM222" s="348"/>
      <c r="WON222" s="348"/>
      <c r="WOO222" s="348"/>
      <c r="WOP222" s="348"/>
      <c r="WOQ222" s="348"/>
      <c r="WOR222" s="348"/>
      <c r="WOS222" s="348"/>
      <c r="WOT222" s="348"/>
      <c r="WOU222" s="348"/>
      <c r="WOV222" s="348"/>
      <c r="WOW222" s="348"/>
      <c r="WOX222" s="348"/>
      <c r="WOY222" s="348"/>
      <c r="WOZ222" s="348"/>
      <c r="WPA222" s="348"/>
      <c r="WPB222" s="348"/>
      <c r="WPC222" s="348"/>
      <c r="WPD222" s="348"/>
      <c r="WPE222" s="348"/>
      <c r="WPF222" s="348"/>
      <c r="WPG222" s="348"/>
      <c r="WPH222" s="348"/>
      <c r="WPI222" s="348"/>
      <c r="WPJ222" s="348"/>
      <c r="WPK222" s="348"/>
      <c r="WPL222" s="348"/>
      <c r="WPM222" s="348"/>
      <c r="WPN222" s="348"/>
      <c r="WPO222" s="348"/>
      <c r="WPP222" s="348"/>
      <c r="WPQ222" s="348"/>
      <c r="WPR222" s="348"/>
      <c r="WPS222" s="348"/>
      <c r="WPT222" s="348"/>
      <c r="WPU222" s="348"/>
      <c r="WPV222" s="348"/>
      <c r="WPW222" s="348"/>
      <c r="WPX222" s="348"/>
      <c r="WPY222" s="348"/>
      <c r="WPZ222" s="348"/>
      <c r="WQA222" s="348"/>
      <c r="WQB222" s="348"/>
      <c r="WQC222" s="348"/>
      <c r="WQD222" s="348"/>
      <c r="WQE222" s="348"/>
      <c r="WQF222" s="348"/>
      <c r="WQG222" s="348"/>
      <c r="WQH222" s="348"/>
      <c r="WQI222" s="348"/>
      <c r="WQJ222" s="348"/>
      <c r="WQK222" s="348"/>
      <c r="WQL222" s="348"/>
      <c r="WQM222" s="348"/>
      <c r="WQN222" s="348"/>
      <c r="WQO222" s="348"/>
      <c r="WQP222" s="348"/>
      <c r="WQQ222" s="348"/>
      <c r="WQR222" s="348"/>
      <c r="WQS222" s="348"/>
      <c r="WQT222" s="348"/>
      <c r="WQU222" s="348"/>
      <c r="WQV222" s="348"/>
      <c r="WQW222" s="348"/>
      <c r="WQX222" s="348"/>
      <c r="WQY222" s="348"/>
      <c r="WQZ222" s="348"/>
      <c r="WRA222" s="348"/>
      <c r="WRB222" s="348"/>
      <c r="WRC222" s="348"/>
      <c r="WRD222" s="348"/>
      <c r="WRE222" s="348"/>
      <c r="WRF222" s="348"/>
      <c r="WRG222" s="348"/>
      <c r="WRH222" s="348"/>
      <c r="WRI222" s="348"/>
      <c r="WRJ222" s="348"/>
      <c r="WRK222" s="348"/>
      <c r="WRL222" s="348"/>
      <c r="WRM222" s="348"/>
      <c r="WRN222" s="348"/>
      <c r="WRO222" s="348"/>
      <c r="WRP222" s="348"/>
      <c r="WRQ222" s="348"/>
      <c r="WRR222" s="348"/>
      <c r="WRS222" s="348"/>
      <c r="WRT222" s="348"/>
      <c r="WRU222" s="348"/>
      <c r="WRV222" s="348"/>
      <c r="WRW222" s="348"/>
      <c r="WRX222" s="348"/>
      <c r="WRY222" s="348"/>
      <c r="WRZ222" s="348"/>
      <c r="WSA222" s="348"/>
      <c r="WSB222" s="348"/>
      <c r="WSC222" s="348"/>
      <c r="WSD222" s="348"/>
      <c r="WSE222" s="348"/>
      <c r="WSF222" s="348"/>
      <c r="WSG222" s="348"/>
      <c r="WSH222" s="348"/>
      <c r="WSI222" s="348"/>
      <c r="WSJ222" s="348"/>
      <c r="WSK222" s="348"/>
      <c r="WSL222" s="348"/>
      <c r="WSM222" s="348"/>
      <c r="WSN222" s="348"/>
      <c r="WSO222" s="348"/>
      <c r="WSP222" s="348"/>
      <c r="WSQ222" s="348"/>
      <c r="WSR222" s="348"/>
      <c r="WSS222" s="348"/>
      <c r="WST222" s="348"/>
      <c r="WSU222" s="348"/>
      <c r="WSV222" s="348"/>
      <c r="WSW222" s="348"/>
      <c r="WSX222" s="348"/>
      <c r="WSY222" s="348"/>
      <c r="WSZ222" s="348"/>
      <c r="WTA222" s="348"/>
      <c r="WTB222" s="348"/>
      <c r="WTC222" s="348"/>
      <c r="WTD222" s="348"/>
      <c r="WTE222" s="348"/>
      <c r="WTF222" s="348"/>
      <c r="WTG222" s="348"/>
      <c r="WTH222" s="348"/>
      <c r="WTI222" s="348"/>
      <c r="WTJ222" s="348"/>
      <c r="WTK222" s="348"/>
      <c r="WTL222" s="348"/>
      <c r="WTM222" s="348"/>
      <c r="WTN222" s="348"/>
      <c r="WTO222" s="348"/>
      <c r="WTP222" s="348"/>
      <c r="WTQ222" s="348"/>
      <c r="WTR222" s="348"/>
      <c r="WTS222" s="348"/>
      <c r="WTT222" s="348"/>
      <c r="WTU222" s="348"/>
      <c r="WTV222" s="348"/>
      <c r="WTW222" s="348"/>
      <c r="WTX222" s="348"/>
      <c r="WTY222" s="348"/>
      <c r="WTZ222" s="348"/>
      <c r="WUA222" s="348"/>
      <c r="WUB222" s="348"/>
      <c r="WUC222" s="348"/>
      <c r="WUD222" s="348"/>
      <c r="WUE222" s="348"/>
      <c r="WUF222" s="348"/>
      <c r="WUG222" s="348"/>
      <c r="WUH222" s="348"/>
      <c r="WUI222" s="348"/>
      <c r="WUJ222" s="348"/>
      <c r="WUK222" s="348"/>
      <c r="WUL222" s="348"/>
      <c r="WUM222" s="348"/>
      <c r="WUN222" s="348"/>
      <c r="WUO222" s="348"/>
      <c r="WUP222" s="348"/>
      <c r="WUQ222" s="348"/>
      <c r="WUR222" s="348"/>
      <c r="WUS222" s="348"/>
      <c r="WUT222" s="348"/>
      <c r="WUU222" s="348"/>
      <c r="WUV222" s="348"/>
      <c r="WUW222" s="348"/>
      <c r="WUX222" s="348"/>
      <c r="WUY222" s="348"/>
      <c r="WUZ222" s="348"/>
      <c r="WVA222" s="348"/>
      <c r="WVB222" s="348"/>
      <c r="WVC222" s="348"/>
      <c r="WVD222" s="348"/>
      <c r="WVE222" s="348"/>
      <c r="WVF222" s="348"/>
      <c r="WVG222" s="348"/>
      <c r="WVH222" s="348"/>
      <c r="WVI222" s="348"/>
      <c r="WVJ222" s="348"/>
      <c r="WVK222" s="348"/>
      <c r="WVL222" s="348"/>
      <c r="WVM222" s="348"/>
      <c r="WVN222" s="348"/>
      <c r="WVO222" s="348"/>
      <c r="WVP222" s="348"/>
      <c r="WVQ222" s="348"/>
      <c r="WVR222" s="348"/>
      <c r="WVS222" s="348"/>
      <c r="WVT222" s="348"/>
      <c r="WVU222" s="348"/>
      <c r="WVV222" s="348"/>
      <c r="WVW222" s="348"/>
      <c r="WVX222" s="348"/>
      <c r="WVY222" s="348"/>
      <c r="WVZ222" s="348"/>
      <c r="WWA222" s="348"/>
      <c r="WWB222" s="348"/>
      <c r="WWC222" s="348"/>
      <c r="WWD222" s="348"/>
      <c r="WWE222" s="348"/>
      <c r="WWF222" s="348"/>
      <c r="WWG222" s="348"/>
      <c r="WWH222" s="348"/>
      <c r="WWI222" s="348"/>
      <c r="WWJ222" s="348"/>
      <c r="WWK222" s="348"/>
      <c r="WWL222" s="348"/>
      <c r="WWM222" s="348"/>
      <c r="WWN222" s="348"/>
      <c r="WWO222" s="348"/>
      <c r="WWP222" s="348"/>
      <c r="WWQ222" s="348"/>
      <c r="WWR222" s="348"/>
      <c r="WWS222" s="348"/>
      <c r="WWT222" s="348"/>
      <c r="WWU222" s="348"/>
      <c r="WWV222" s="348"/>
      <c r="WWW222" s="348"/>
      <c r="WWX222" s="348"/>
      <c r="WWY222" s="348"/>
      <c r="WWZ222" s="348"/>
      <c r="WXA222" s="348"/>
      <c r="WXB222" s="348"/>
      <c r="WXC222" s="348"/>
      <c r="WXD222" s="348"/>
      <c r="WXE222" s="348"/>
      <c r="WXF222" s="348"/>
      <c r="WXG222" s="348"/>
      <c r="WXH222" s="348"/>
      <c r="WXI222" s="348"/>
      <c r="WXJ222" s="348"/>
      <c r="WXK222" s="348"/>
      <c r="WXL222" s="348"/>
      <c r="WXM222" s="348"/>
      <c r="WXN222" s="348"/>
      <c r="WXO222" s="348"/>
      <c r="WXP222" s="348"/>
      <c r="WXQ222" s="348"/>
      <c r="WXR222" s="348"/>
      <c r="WXS222" s="348"/>
      <c r="WXT222" s="348"/>
      <c r="WXU222" s="348"/>
      <c r="WXV222" s="348"/>
      <c r="WXW222" s="348"/>
      <c r="WXX222" s="348"/>
      <c r="WXY222" s="348"/>
      <c r="WXZ222" s="348"/>
      <c r="WYA222" s="348"/>
      <c r="WYB222" s="348"/>
      <c r="WYC222" s="348"/>
      <c r="WYD222" s="348"/>
      <c r="WYE222" s="348"/>
      <c r="WYF222" s="348"/>
      <c r="WYG222" s="348"/>
      <c r="WYH222" s="348"/>
      <c r="WYI222" s="348"/>
      <c r="WYJ222" s="348"/>
      <c r="WYK222" s="348"/>
      <c r="WYL222" s="348"/>
      <c r="WYM222" s="348"/>
      <c r="WYN222" s="348"/>
      <c r="WYO222" s="348"/>
      <c r="WYP222" s="348"/>
      <c r="WYQ222" s="348"/>
      <c r="WYR222" s="348"/>
      <c r="WYS222" s="348"/>
      <c r="WYT222" s="348"/>
      <c r="WYU222" s="348"/>
      <c r="WYV222" s="348"/>
      <c r="WYW222" s="348"/>
      <c r="WYX222" s="348"/>
      <c r="WYY222" s="348"/>
      <c r="WYZ222" s="348"/>
      <c r="WZA222" s="348"/>
      <c r="WZB222" s="348"/>
      <c r="WZC222" s="348"/>
      <c r="WZD222" s="348"/>
      <c r="WZE222" s="348"/>
      <c r="WZF222" s="348"/>
      <c r="WZG222" s="348"/>
      <c r="WZH222" s="348"/>
      <c r="WZI222" s="348"/>
      <c r="WZJ222" s="348"/>
      <c r="WZK222" s="348"/>
      <c r="WZL222" s="348"/>
      <c r="WZM222" s="348"/>
      <c r="WZN222" s="348"/>
      <c r="WZO222" s="348"/>
      <c r="WZP222" s="348"/>
      <c r="WZQ222" s="348"/>
      <c r="WZR222" s="348"/>
      <c r="WZS222" s="348"/>
      <c r="WZT222" s="348"/>
      <c r="WZU222" s="348"/>
      <c r="WZV222" s="348"/>
      <c r="WZW222" s="348"/>
      <c r="WZX222" s="348"/>
      <c r="WZY222" s="348"/>
      <c r="WZZ222" s="348"/>
      <c r="XAA222" s="348"/>
      <c r="XAB222" s="348"/>
      <c r="XAC222" s="348"/>
      <c r="XAD222" s="348"/>
      <c r="XAE222" s="348"/>
      <c r="XAF222" s="348"/>
      <c r="XAG222" s="348"/>
      <c r="XAH222" s="348"/>
      <c r="XAI222" s="348"/>
      <c r="XAJ222" s="348"/>
      <c r="XAK222" s="348"/>
      <c r="XAL222" s="348"/>
      <c r="XAM222" s="348"/>
      <c r="XAN222" s="348"/>
      <c r="XAO222" s="348"/>
      <c r="XAP222" s="348"/>
      <c r="XAQ222" s="348"/>
      <c r="XAR222" s="348"/>
      <c r="XAS222" s="348"/>
      <c r="XAT222" s="348"/>
      <c r="XAU222" s="348"/>
      <c r="XAV222" s="348"/>
      <c r="XAW222" s="348"/>
      <c r="XAX222" s="348"/>
      <c r="XAY222" s="348"/>
      <c r="XAZ222" s="348"/>
      <c r="XBA222" s="348"/>
      <c r="XBB222" s="348"/>
      <c r="XBC222" s="348"/>
      <c r="XBD222" s="348"/>
      <c r="XBE222" s="348"/>
      <c r="XBF222" s="348"/>
      <c r="XBG222" s="348"/>
      <c r="XBH222" s="348"/>
      <c r="XBI222" s="348"/>
      <c r="XBJ222" s="348"/>
      <c r="XBK222" s="348"/>
      <c r="XBL222" s="348"/>
      <c r="XBM222" s="348"/>
      <c r="XBN222" s="348"/>
      <c r="XBO222" s="348"/>
      <c r="XBP222" s="348"/>
      <c r="XBQ222" s="348"/>
      <c r="XBR222" s="348"/>
      <c r="XBS222" s="348"/>
      <c r="XBT222" s="348"/>
      <c r="XBU222" s="348"/>
      <c r="XBV222" s="348"/>
      <c r="XBW222" s="348"/>
      <c r="XBX222" s="348"/>
      <c r="XBY222" s="348"/>
      <c r="XBZ222" s="348"/>
      <c r="XCA222" s="348"/>
      <c r="XCB222" s="348"/>
      <c r="XCC222" s="348"/>
      <c r="XCD222" s="348"/>
      <c r="XCE222" s="348"/>
      <c r="XCF222" s="348"/>
      <c r="XCG222" s="348"/>
      <c r="XCH222" s="348"/>
      <c r="XCI222" s="348"/>
      <c r="XCJ222" s="348"/>
      <c r="XCK222" s="348"/>
      <c r="XCL222" s="348"/>
      <c r="XCM222" s="348"/>
      <c r="XCN222" s="348"/>
      <c r="XCO222" s="348"/>
      <c r="XCP222" s="348"/>
      <c r="XCQ222" s="348"/>
      <c r="XCR222" s="348"/>
      <c r="XCS222" s="348"/>
      <c r="XCT222" s="348"/>
      <c r="XCU222" s="348"/>
      <c r="XCV222" s="348"/>
      <c r="XCW222" s="348"/>
      <c r="XCX222" s="348"/>
      <c r="XCY222" s="348"/>
      <c r="XCZ222" s="348"/>
      <c r="XDA222" s="348"/>
      <c r="XDB222" s="348"/>
      <c r="XDC222" s="348"/>
      <c r="XDD222" s="348"/>
      <c r="XDE222" s="348"/>
      <c r="XDF222" s="348"/>
      <c r="XDG222" s="348"/>
      <c r="XDH222" s="348"/>
      <c r="XDI222" s="348"/>
      <c r="XDJ222" s="348"/>
      <c r="XDK222" s="348"/>
      <c r="XDL222" s="348"/>
      <c r="XDM222" s="348"/>
      <c r="XDN222" s="348"/>
      <c r="XDO222" s="348"/>
      <c r="XDP222" s="348"/>
      <c r="XDQ222" s="348"/>
      <c r="XDR222" s="348"/>
      <c r="XDS222" s="348"/>
      <c r="XDT222" s="348"/>
      <c r="XDU222" s="348"/>
      <c r="XDV222" s="348"/>
      <c r="XDW222" s="348"/>
      <c r="XDX222" s="348"/>
      <c r="XDY222" s="348"/>
      <c r="XDZ222" s="348"/>
      <c r="XEA222" s="348"/>
      <c r="XEB222" s="348"/>
      <c r="XEC222" s="348"/>
      <c r="XED222" s="348"/>
      <c r="XEE222" s="348"/>
      <c r="XEF222" s="348"/>
      <c r="XEG222" s="348"/>
      <c r="XEH222" s="348"/>
      <c r="XEI222" s="348"/>
      <c r="XEJ222" s="348"/>
      <c r="XEK222" s="348"/>
      <c r="XEL222" s="348"/>
      <c r="XEM222" s="348"/>
      <c r="XEN222" s="348"/>
      <c r="XEO222" s="348"/>
      <c r="XEP222" s="348"/>
      <c r="XEQ222" s="348"/>
      <c r="XER222" s="348"/>
      <c r="XES222" s="348"/>
      <c r="XET222" s="348"/>
      <c r="XEU222" s="348"/>
      <c r="XEV222" s="348"/>
      <c r="XEW222" s="348"/>
      <c r="XEX222" s="348"/>
      <c r="XEY222" s="348"/>
      <c r="XEZ222" s="348"/>
      <c r="XFA222" s="348"/>
      <c r="XFB222" s="348"/>
      <c r="XFC222" s="348"/>
      <c r="XFD222" s="348"/>
    </row>
    <row r="223" spans="1:16384" ht="15" x14ac:dyDescent="0.2">
      <c r="A223" s="58">
        <v>42413</v>
      </c>
      <c r="B223" s="76">
        <v>103.8</v>
      </c>
      <c r="C223" s="1">
        <v>161135431</v>
      </c>
      <c r="D223" s="348"/>
      <c r="E223" s="348"/>
      <c r="F223" s="348"/>
      <c r="G223" s="348"/>
      <c r="H223" s="348"/>
      <c r="I223" s="348"/>
      <c r="J223" s="348"/>
      <c r="K223" s="348"/>
      <c r="L223" s="348"/>
      <c r="M223" s="348"/>
      <c r="N223" s="348"/>
      <c r="O223" s="348"/>
      <c r="P223" s="348"/>
      <c r="Q223" s="348"/>
      <c r="R223" s="348"/>
      <c r="S223" s="348"/>
      <c r="T223" s="348"/>
      <c r="U223" s="348"/>
      <c r="V223" s="348"/>
      <c r="W223" s="348"/>
      <c r="X223" s="348"/>
      <c r="Y223" s="348"/>
      <c r="Z223" s="348"/>
      <c r="AA223" s="348"/>
      <c r="AB223" s="348"/>
      <c r="AC223" s="348"/>
      <c r="AD223" s="348"/>
      <c r="AE223" s="348"/>
      <c r="AF223" s="348"/>
      <c r="AG223" s="348"/>
      <c r="AH223" s="348"/>
      <c r="AI223" s="348"/>
      <c r="AJ223" s="348"/>
      <c r="AK223" s="348"/>
      <c r="AL223" s="348"/>
      <c r="AM223" s="348"/>
      <c r="AN223" s="348"/>
      <c r="AO223" s="348"/>
      <c r="AP223" s="348"/>
      <c r="AQ223" s="348"/>
      <c r="AR223" s="348"/>
      <c r="AS223" s="348"/>
      <c r="AT223" s="348"/>
      <c r="AU223" s="348"/>
      <c r="AV223" s="348"/>
      <c r="AW223" s="348"/>
      <c r="AX223" s="348"/>
      <c r="AY223" s="348"/>
      <c r="AZ223" s="348"/>
      <c r="BA223" s="348"/>
      <c r="BB223" s="348"/>
      <c r="BC223" s="348"/>
      <c r="BD223" s="348"/>
      <c r="BE223" s="348"/>
      <c r="BF223" s="348"/>
      <c r="BG223" s="348"/>
      <c r="BH223" s="348"/>
      <c r="BI223" s="348"/>
      <c r="BJ223" s="348"/>
      <c r="BK223" s="348"/>
      <c r="BL223" s="348"/>
      <c r="BM223" s="348"/>
      <c r="BN223" s="348"/>
      <c r="BO223" s="348"/>
      <c r="BP223" s="348"/>
      <c r="BQ223" s="348"/>
      <c r="BR223" s="348"/>
      <c r="BS223" s="348"/>
      <c r="BT223" s="348"/>
      <c r="BU223" s="348"/>
      <c r="BV223" s="348"/>
      <c r="BW223" s="348"/>
      <c r="BX223" s="348"/>
      <c r="BY223" s="348"/>
      <c r="BZ223" s="348"/>
      <c r="CA223" s="348"/>
      <c r="CB223" s="348"/>
      <c r="CC223" s="348"/>
      <c r="CD223" s="348"/>
      <c r="CE223" s="348"/>
      <c r="CF223" s="348"/>
      <c r="CG223" s="348"/>
      <c r="CH223" s="348"/>
      <c r="CI223" s="348"/>
      <c r="CJ223" s="348"/>
      <c r="CK223" s="348"/>
      <c r="CL223" s="348"/>
      <c r="CM223" s="348"/>
      <c r="CN223" s="348"/>
      <c r="CO223" s="348"/>
      <c r="CP223" s="348"/>
      <c r="CQ223" s="348"/>
      <c r="CR223" s="348"/>
      <c r="CS223" s="348"/>
      <c r="CT223" s="348"/>
      <c r="CU223" s="348"/>
      <c r="CV223" s="348"/>
      <c r="CW223" s="348"/>
      <c r="CX223" s="348"/>
      <c r="CY223" s="348"/>
      <c r="CZ223" s="348"/>
      <c r="DA223" s="348"/>
      <c r="DB223" s="348"/>
      <c r="DC223" s="348"/>
      <c r="DD223" s="348"/>
      <c r="DE223" s="348"/>
      <c r="DF223" s="348"/>
      <c r="DG223" s="348"/>
      <c r="DH223" s="348"/>
      <c r="DI223" s="348"/>
      <c r="DJ223" s="348"/>
      <c r="DK223" s="348"/>
      <c r="DL223" s="348"/>
      <c r="DM223" s="348"/>
      <c r="DN223" s="348"/>
      <c r="DO223" s="348"/>
      <c r="DP223" s="348"/>
      <c r="DQ223" s="348"/>
      <c r="DR223" s="348"/>
      <c r="DS223" s="348"/>
      <c r="DT223" s="348"/>
      <c r="DU223" s="348"/>
      <c r="DV223" s="348"/>
      <c r="DW223" s="348"/>
      <c r="DX223" s="348"/>
      <c r="DY223" s="348"/>
      <c r="DZ223" s="348"/>
      <c r="EA223" s="348"/>
      <c r="EB223" s="348"/>
      <c r="EC223" s="348"/>
      <c r="ED223" s="348"/>
      <c r="EE223" s="348"/>
      <c r="EF223" s="348"/>
      <c r="EG223" s="348"/>
      <c r="EH223" s="348"/>
      <c r="EI223" s="348"/>
      <c r="EJ223" s="348"/>
      <c r="EK223" s="348"/>
      <c r="EL223" s="348"/>
      <c r="EM223" s="348"/>
      <c r="EN223" s="348"/>
      <c r="EO223" s="348"/>
      <c r="EP223" s="348"/>
      <c r="EQ223" s="348"/>
      <c r="ER223" s="348"/>
      <c r="ES223" s="348"/>
      <c r="ET223" s="348"/>
      <c r="EU223" s="348"/>
      <c r="EV223" s="348"/>
      <c r="EW223" s="348"/>
      <c r="EX223" s="348"/>
      <c r="EY223" s="348"/>
      <c r="EZ223" s="348"/>
      <c r="FA223" s="348"/>
      <c r="FB223" s="348"/>
      <c r="FC223" s="348"/>
      <c r="FD223" s="348"/>
      <c r="FE223" s="348"/>
      <c r="FF223" s="348"/>
      <c r="FG223" s="348"/>
      <c r="FH223" s="348"/>
      <c r="FI223" s="348"/>
      <c r="FJ223" s="348"/>
      <c r="FK223" s="348"/>
      <c r="FL223" s="348"/>
      <c r="FM223" s="348"/>
      <c r="FN223" s="348"/>
      <c r="FO223" s="348"/>
      <c r="FP223" s="348"/>
      <c r="FQ223" s="348"/>
      <c r="FR223" s="348"/>
      <c r="FS223" s="348"/>
      <c r="FT223" s="348"/>
      <c r="FU223" s="348"/>
      <c r="FV223" s="348"/>
      <c r="FW223" s="348"/>
      <c r="FX223" s="348"/>
      <c r="FY223" s="348"/>
      <c r="FZ223" s="348"/>
      <c r="GA223" s="348"/>
      <c r="GB223" s="348"/>
      <c r="GC223" s="348"/>
      <c r="GD223" s="348"/>
      <c r="GE223" s="348"/>
      <c r="GF223" s="348"/>
      <c r="GG223" s="348"/>
      <c r="GH223" s="348"/>
      <c r="GI223" s="348"/>
      <c r="GJ223" s="348"/>
      <c r="GK223" s="348"/>
      <c r="GL223" s="348"/>
      <c r="GM223" s="348"/>
      <c r="GN223" s="348"/>
      <c r="GO223" s="348"/>
      <c r="GP223" s="348"/>
      <c r="GQ223" s="348"/>
      <c r="GR223" s="348"/>
      <c r="GS223" s="348"/>
      <c r="GT223" s="348"/>
      <c r="GU223" s="348"/>
      <c r="GV223" s="348"/>
      <c r="GW223" s="348"/>
      <c r="GX223" s="348"/>
      <c r="GY223" s="348"/>
      <c r="GZ223" s="348"/>
      <c r="HA223" s="348"/>
      <c r="HB223" s="348"/>
      <c r="HC223" s="348"/>
      <c r="HD223" s="348"/>
      <c r="HE223" s="348"/>
      <c r="HF223" s="348"/>
      <c r="HG223" s="348"/>
      <c r="HH223" s="348"/>
      <c r="HI223" s="348"/>
      <c r="HJ223" s="348"/>
      <c r="HK223" s="348"/>
      <c r="HL223" s="348"/>
      <c r="HM223" s="348"/>
      <c r="HN223" s="348"/>
      <c r="HO223" s="348"/>
      <c r="HP223" s="348"/>
      <c r="HQ223" s="348"/>
      <c r="HR223" s="348"/>
      <c r="HS223" s="348"/>
      <c r="HT223" s="348"/>
      <c r="HU223" s="348"/>
      <c r="HV223" s="348"/>
      <c r="HW223" s="348"/>
      <c r="HX223" s="348"/>
      <c r="HY223" s="348"/>
      <c r="HZ223" s="348"/>
      <c r="IA223" s="348"/>
      <c r="IB223" s="348"/>
      <c r="IC223" s="348"/>
      <c r="ID223" s="348"/>
      <c r="IE223" s="348"/>
      <c r="IF223" s="348"/>
      <c r="IG223" s="348"/>
      <c r="IH223" s="348"/>
      <c r="II223" s="348"/>
      <c r="IJ223" s="348"/>
      <c r="IK223" s="348"/>
      <c r="IL223" s="348"/>
      <c r="IM223" s="348"/>
      <c r="IN223" s="348"/>
      <c r="IO223" s="348"/>
      <c r="IP223" s="348"/>
      <c r="IQ223" s="348"/>
      <c r="IR223" s="348"/>
      <c r="IS223" s="348"/>
      <c r="IT223" s="348"/>
      <c r="IU223" s="348"/>
      <c r="IV223" s="348"/>
      <c r="IW223" s="348"/>
      <c r="IX223" s="348"/>
      <c r="IY223" s="348"/>
      <c r="IZ223" s="348"/>
      <c r="JA223" s="348"/>
      <c r="JB223" s="348"/>
      <c r="JC223" s="348"/>
      <c r="JD223" s="348"/>
      <c r="JE223" s="348"/>
      <c r="JF223" s="348"/>
      <c r="JG223" s="348"/>
      <c r="JH223" s="348"/>
      <c r="JI223" s="348"/>
      <c r="JJ223" s="348"/>
      <c r="JK223" s="348"/>
      <c r="JL223" s="348"/>
      <c r="JM223" s="348"/>
      <c r="JN223" s="348"/>
      <c r="JO223" s="348"/>
      <c r="JP223" s="348"/>
      <c r="JQ223" s="348"/>
      <c r="JR223" s="348"/>
      <c r="JS223" s="348"/>
      <c r="JT223" s="348"/>
      <c r="JU223" s="348"/>
      <c r="JV223" s="348"/>
      <c r="JW223" s="348"/>
      <c r="JX223" s="348"/>
      <c r="JY223" s="348"/>
      <c r="JZ223" s="348"/>
      <c r="KA223" s="348"/>
      <c r="KB223" s="348"/>
      <c r="KC223" s="348"/>
      <c r="KD223" s="348"/>
      <c r="KE223" s="348"/>
      <c r="KF223" s="348"/>
      <c r="KG223" s="348"/>
      <c r="KH223" s="348"/>
      <c r="KI223" s="348"/>
      <c r="KJ223" s="348"/>
      <c r="KK223" s="348"/>
      <c r="KL223" s="348"/>
      <c r="KM223" s="348"/>
      <c r="KN223" s="348"/>
      <c r="KO223" s="348"/>
      <c r="KP223" s="348"/>
      <c r="KQ223" s="348"/>
      <c r="KR223" s="348"/>
      <c r="KS223" s="348"/>
      <c r="KT223" s="348"/>
      <c r="KU223" s="348"/>
      <c r="KV223" s="348"/>
      <c r="KW223" s="348"/>
      <c r="KX223" s="348"/>
      <c r="KY223" s="348"/>
      <c r="KZ223" s="348"/>
      <c r="LA223" s="348"/>
      <c r="LB223" s="348"/>
      <c r="LC223" s="348"/>
      <c r="LD223" s="348"/>
      <c r="LE223" s="348"/>
      <c r="LF223" s="348"/>
      <c r="LG223" s="348"/>
      <c r="LH223" s="348"/>
      <c r="LI223" s="348"/>
      <c r="LJ223" s="348"/>
      <c r="LK223" s="348"/>
      <c r="LL223" s="348"/>
      <c r="LM223" s="348"/>
      <c r="LN223" s="348"/>
      <c r="LO223" s="348"/>
      <c r="LP223" s="348"/>
      <c r="LQ223" s="348"/>
      <c r="LR223" s="348"/>
      <c r="LS223" s="348"/>
      <c r="LT223" s="348"/>
      <c r="LU223" s="348"/>
      <c r="LV223" s="348"/>
      <c r="LW223" s="348"/>
      <c r="LX223" s="348"/>
      <c r="LY223" s="348"/>
      <c r="LZ223" s="348"/>
      <c r="MA223" s="348"/>
      <c r="MB223" s="348"/>
      <c r="MC223" s="348"/>
      <c r="MD223" s="348"/>
      <c r="ME223" s="348"/>
      <c r="MF223" s="348"/>
      <c r="MG223" s="348"/>
      <c r="MH223" s="348"/>
      <c r="MI223" s="348"/>
      <c r="MJ223" s="348"/>
      <c r="MK223" s="348"/>
      <c r="ML223" s="348"/>
      <c r="MM223" s="348"/>
      <c r="MN223" s="348"/>
      <c r="MO223" s="348"/>
      <c r="MP223" s="348"/>
      <c r="MQ223" s="348"/>
      <c r="MR223" s="348"/>
      <c r="MS223" s="348"/>
      <c r="MT223" s="348"/>
      <c r="MU223" s="348"/>
      <c r="MV223" s="348"/>
      <c r="MW223" s="348"/>
      <c r="MX223" s="348"/>
      <c r="MY223" s="348"/>
      <c r="MZ223" s="348"/>
      <c r="NA223" s="348"/>
      <c r="NB223" s="348"/>
      <c r="NC223" s="348"/>
      <c r="ND223" s="348"/>
      <c r="NE223" s="348"/>
      <c r="NF223" s="348"/>
      <c r="NG223" s="348"/>
      <c r="NH223" s="348"/>
      <c r="NI223" s="348"/>
      <c r="NJ223" s="348"/>
      <c r="NK223" s="348"/>
      <c r="NL223" s="348"/>
      <c r="NM223" s="348"/>
      <c r="NN223" s="348"/>
      <c r="NO223" s="348"/>
      <c r="NP223" s="348"/>
      <c r="NQ223" s="348"/>
      <c r="NR223" s="348"/>
      <c r="NS223" s="348"/>
      <c r="NT223" s="348"/>
      <c r="NU223" s="348"/>
      <c r="NV223" s="348"/>
      <c r="NW223" s="348"/>
      <c r="NX223" s="348"/>
      <c r="NY223" s="348"/>
      <c r="NZ223" s="348"/>
      <c r="OA223" s="348"/>
      <c r="OB223" s="348"/>
      <c r="OC223" s="348"/>
      <c r="OD223" s="348"/>
      <c r="OE223" s="348"/>
      <c r="OF223" s="348"/>
      <c r="OG223" s="348"/>
      <c r="OH223" s="348"/>
      <c r="OI223" s="348"/>
      <c r="OJ223" s="348"/>
      <c r="OK223" s="348"/>
      <c r="OL223" s="348"/>
      <c r="OM223" s="348"/>
      <c r="ON223" s="348"/>
      <c r="OO223" s="348"/>
      <c r="OP223" s="348"/>
      <c r="OQ223" s="348"/>
      <c r="OR223" s="348"/>
      <c r="OS223" s="348"/>
      <c r="OT223" s="348"/>
      <c r="OU223" s="348"/>
      <c r="OV223" s="348"/>
      <c r="OW223" s="348"/>
      <c r="OX223" s="348"/>
      <c r="OY223" s="348"/>
      <c r="OZ223" s="348"/>
      <c r="PA223" s="348"/>
      <c r="PB223" s="348"/>
      <c r="PC223" s="348"/>
      <c r="PD223" s="348"/>
      <c r="PE223" s="348"/>
      <c r="PF223" s="348"/>
      <c r="PG223" s="348"/>
      <c r="PH223" s="348"/>
      <c r="PI223" s="348"/>
      <c r="PJ223" s="348"/>
      <c r="PK223" s="348"/>
      <c r="PL223" s="348"/>
      <c r="PM223" s="348"/>
      <c r="PN223" s="348"/>
      <c r="PO223" s="348"/>
      <c r="PP223" s="348"/>
      <c r="PQ223" s="348"/>
      <c r="PR223" s="348"/>
      <c r="PS223" s="348"/>
      <c r="PT223" s="348"/>
      <c r="PU223" s="348"/>
      <c r="PV223" s="348"/>
      <c r="PW223" s="348"/>
      <c r="PX223" s="348"/>
      <c r="PY223" s="348"/>
      <c r="PZ223" s="348"/>
      <c r="QA223" s="348"/>
      <c r="QB223" s="348"/>
      <c r="QC223" s="348"/>
      <c r="QD223" s="348"/>
      <c r="QE223" s="348"/>
      <c r="QF223" s="348"/>
      <c r="QG223" s="348"/>
      <c r="QH223" s="348"/>
      <c r="QI223" s="348"/>
      <c r="QJ223" s="348"/>
      <c r="QK223" s="348"/>
      <c r="QL223" s="348"/>
      <c r="QM223" s="348"/>
      <c r="QN223" s="348"/>
      <c r="QO223" s="348"/>
      <c r="QP223" s="348"/>
      <c r="QQ223" s="348"/>
      <c r="QR223" s="348"/>
      <c r="QS223" s="348"/>
      <c r="QT223" s="348"/>
      <c r="QU223" s="348"/>
      <c r="QV223" s="348"/>
      <c r="QW223" s="348"/>
      <c r="QX223" s="348"/>
      <c r="QY223" s="348"/>
      <c r="QZ223" s="348"/>
      <c r="RA223" s="348"/>
      <c r="RB223" s="348"/>
      <c r="RC223" s="348"/>
      <c r="RD223" s="348"/>
      <c r="RE223" s="348"/>
      <c r="RF223" s="348"/>
      <c r="RG223" s="348"/>
      <c r="RH223" s="348"/>
      <c r="RI223" s="348"/>
      <c r="RJ223" s="348"/>
      <c r="RK223" s="348"/>
      <c r="RL223" s="348"/>
      <c r="RM223" s="348"/>
      <c r="RN223" s="348"/>
      <c r="RO223" s="348"/>
      <c r="RP223" s="348"/>
      <c r="RQ223" s="348"/>
      <c r="RR223" s="348"/>
      <c r="RS223" s="348"/>
      <c r="RT223" s="348"/>
      <c r="RU223" s="348"/>
      <c r="RV223" s="348"/>
      <c r="RW223" s="348"/>
      <c r="RX223" s="348"/>
      <c r="RY223" s="348"/>
      <c r="RZ223" s="348"/>
      <c r="SA223" s="348"/>
      <c r="SB223" s="348"/>
      <c r="SC223" s="348"/>
      <c r="SD223" s="348"/>
      <c r="SE223" s="348"/>
      <c r="SF223" s="348"/>
      <c r="SG223" s="348"/>
      <c r="SH223" s="348"/>
      <c r="SI223" s="348"/>
      <c r="SJ223" s="348"/>
      <c r="SK223" s="348"/>
      <c r="SL223" s="348"/>
      <c r="SM223" s="348"/>
      <c r="SN223" s="348"/>
      <c r="SO223" s="348"/>
      <c r="SP223" s="348"/>
      <c r="SQ223" s="348"/>
      <c r="SR223" s="348"/>
      <c r="SS223" s="348"/>
      <c r="ST223" s="348"/>
      <c r="SU223" s="348"/>
      <c r="SV223" s="348"/>
      <c r="SW223" s="348"/>
      <c r="SX223" s="348"/>
      <c r="SY223" s="348"/>
      <c r="SZ223" s="348"/>
      <c r="TA223" s="348"/>
      <c r="TB223" s="348"/>
      <c r="TC223" s="348"/>
      <c r="TD223" s="348"/>
      <c r="TE223" s="348"/>
      <c r="TF223" s="348"/>
      <c r="TG223" s="348"/>
      <c r="TH223" s="348"/>
      <c r="TI223" s="348"/>
      <c r="TJ223" s="348"/>
      <c r="TK223" s="348"/>
      <c r="TL223" s="348"/>
      <c r="TM223" s="348"/>
      <c r="TN223" s="348"/>
      <c r="TO223" s="348"/>
      <c r="TP223" s="348"/>
      <c r="TQ223" s="348"/>
      <c r="TR223" s="348"/>
      <c r="TS223" s="348"/>
      <c r="TT223" s="348"/>
      <c r="TU223" s="348"/>
      <c r="TV223" s="348"/>
      <c r="TW223" s="348"/>
      <c r="TX223" s="348"/>
      <c r="TY223" s="348"/>
      <c r="TZ223" s="348"/>
      <c r="UA223" s="348"/>
      <c r="UB223" s="348"/>
      <c r="UC223" s="348"/>
      <c r="UD223" s="348"/>
      <c r="UE223" s="348"/>
      <c r="UF223" s="348"/>
      <c r="UG223" s="348"/>
      <c r="UH223" s="348"/>
      <c r="UI223" s="348"/>
      <c r="UJ223" s="348"/>
      <c r="UK223" s="348"/>
      <c r="UL223" s="348"/>
      <c r="UM223" s="348"/>
      <c r="UN223" s="348"/>
      <c r="UO223" s="348"/>
      <c r="UP223" s="348"/>
      <c r="UQ223" s="348"/>
      <c r="UR223" s="348"/>
      <c r="US223" s="348"/>
      <c r="UT223" s="348"/>
      <c r="UU223" s="348"/>
      <c r="UV223" s="348"/>
      <c r="UW223" s="348"/>
      <c r="UX223" s="348"/>
      <c r="UY223" s="348"/>
      <c r="UZ223" s="348"/>
      <c r="VA223" s="348"/>
      <c r="VB223" s="348"/>
      <c r="VC223" s="348"/>
      <c r="VD223" s="348"/>
      <c r="VE223" s="348"/>
      <c r="VF223" s="348"/>
      <c r="VG223" s="348"/>
      <c r="VH223" s="348"/>
      <c r="VI223" s="348"/>
      <c r="VJ223" s="348"/>
      <c r="VK223" s="348"/>
      <c r="VL223" s="348"/>
      <c r="VM223" s="348"/>
      <c r="VN223" s="348"/>
      <c r="VO223" s="348"/>
      <c r="VP223" s="348"/>
      <c r="VQ223" s="348"/>
      <c r="VR223" s="348"/>
      <c r="VS223" s="348"/>
      <c r="VT223" s="348"/>
      <c r="VU223" s="348"/>
      <c r="VV223" s="348"/>
      <c r="VW223" s="348"/>
      <c r="VX223" s="348"/>
      <c r="VY223" s="348"/>
      <c r="VZ223" s="348"/>
      <c r="WA223" s="348"/>
      <c r="WB223" s="348"/>
      <c r="WC223" s="348"/>
      <c r="WD223" s="348"/>
      <c r="WE223" s="348"/>
      <c r="WF223" s="348"/>
      <c r="WG223" s="348"/>
      <c r="WH223" s="348"/>
      <c r="WI223" s="348"/>
      <c r="WJ223" s="348"/>
      <c r="WK223" s="348"/>
      <c r="WL223" s="348"/>
      <c r="WM223" s="348"/>
      <c r="WN223" s="348"/>
      <c r="WO223" s="348"/>
      <c r="WP223" s="348"/>
      <c r="WQ223" s="348"/>
      <c r="WR223" s="348"/>
      <c r="WS223" s="348"/>
      <c r="WT223" s="348"/>
      <c r="WU223" s="348"/>
      <c r="WV223" s="348"/>
      <c r="WW223" s="348"/>
      <c r="WX223" s="348"/>
      <c r="WY223" s="348"/>
      <c r="WZ223" s="348"/>
      <c r="XA223" s="348"/>
      <c r="XB223" s="348"/>
      <c r="XC223" s="348"/>
      <c r="XD223" s="348"/>
      <c r="XE223" s="348"/>
      <c r="XF223" s="348"/>
      <c r="XG223" s="348"/>
      <c r="XH223" s="348"/>
      <c r="XI223" s="348"/>
      <c r="XJ223" s="348"/>
      <c r="XK223" s="348"/>
      <c r="XL223" s="348"/>
      <c r="XM223" s="348"/>
      <c r="XN223" s="348"/>
      <c r="XO223" s="348"/>
      <c r="XP223" s="348"/>
      <c r="XQ223" s="348"/>
      <c r="XR223" s="348"/>
      <c r="XS223" s="348"/>
      <c r="XT223" s="348"/>
      <c r="XU223" s="348"/>
      <c r="XV223" s="348"/>
      <c r="XW223" s="348"/>
      <c r="XX223" s="348"/>
      <c r="XY223" s="348"/>
      <c r="XZ223" s="348"/>
      <c r="YA223" s="348"/>
      <c r="YB223" s="348"/>
      <c r="YC223" s="348"/>
      <c r="YD223" s="348"/>
      <c r="YE223" s="348"/>
      <c r="YF223" s="348"/>
      <c r="YG223" s="348"/>
      <c r="YH223" s="348"/>
      <c r="YI223" s="348"/>
      <c r="YJ223" s="348"/>
      <c r="YK223" s="348"/>
      <c r="YL223" s="348"/>
      <c r="YM223" s="348"/>
      <c r="YN223" s="348"/>
      <c r="YO223" s="348"/>
      <c r="YP223" s="348"/>
      <c r="YQ223" s="348"/>
      <c r="YR223" s="348"/>
      <c r="YS223" s="348"/>
      <c r="YT223" s="348"/>
      <c r="YU223" s="348"/>
      <c r="YV223" s="348"/>
      <c r="YW223" s="348"/>
      <c r="YX223" s="348"/>
      <c r="YY223" s="348"/>
      <c r="YZ223" s="348"/>
      <c r="ZA223" s="348"/>
      <c r="ZB223" s="348"/>
      <c r="ZC223" s="348"/>
      <c r="ZD223" s="348"/>
      <c r="ZE223" s="348"/>
      <c r="ZF223" s="348"/>
      <c r="ZG223" s="348"/>
      <c r="ZH223" s="348"/>
      <c r="ZI223" s="348"/>
      <c r="ZJ223" s="348"/>
      <c r="ZK223" s="348"/>
      <c r="ZL223" s="348"/>
      <c r="ZM223" s="348"/>
      <c r="ZN223" s="348"/>
      <c r="ZO223" s="348"/>
      <c r="ZP223" s="348"/>
      <c r="ZQ223" s="348"/>
      <c r="ZR223" s="348"/>
      <c r="ZS223" s="348"/>
      <c r="ZT223" s="348"/>
      <c r="ZU223" s="348"/>
      <c r="ZV223" s="348"/>
      <c r="ZW223" s="348"/>
      <c r="ZX223" s="348"/>
      <c r="ZY223" s="348"/>
      <c r="ZZ223" s="348"/>
      <c r="AAA223" s="348"/>
      <c r="AAB223" s="348"/>
      <c r="AAC223" s="348"/>
      <c r="AAD223" s="348"/>
      <c r="AAE223" s="348"/>
      <c r="AAF223" s="348"/>
      <c r="AAG223" s="348"/>
      <c r="AAH223" s="348"/>
      <c r="AAI223" s="348"/>
      <c r="AAJ223" s="348"/>
      <c r="AAK223" s="348"/>
      <c r="AAL223" s="348"/>
      <c r="AAM223" s="348"/>
      <c r="AAN223" s="348"/>
      <c r="AAO223" s="348"/>
      <c r="AAP223" s="348"/>
      <c r="AAQ223" s="348"/>
      <c r="AAR223" s="348"/>
      <c r="AAS223" s="348"/>
      <c r="AAT223" s="348"/>
      <c r="AAU223" s="348"/>
      <c r="AAV223" s="348"/>
      <c r="AAW223" s="348"/>
      <c r="AAX223" s="348"/>
      <c r="AAY223" s="348"/>
      <c r="AAZ223" s="348"/>
      <c r="ABA223" s="348"/>
      <c r="ABB223" s="348"/>
      <c r="ABC223" s="348"/>
      <c r="ABD223" s="348"/>
      <c r="ABE223" s="348"/>
      <c r="ABF223" s="348"/>
      <c r="ABG223" s="348"/>
      <c r="ABH223" s="348"/>
      <c r="ABI223" s="348"/>
      <c r="ABJ223" s="348"/>
      <c r="ABK223" s="348"/>
      <c r="ABL223" s="348"/>
      <c r="ABM223" s="348"/>
      <c r="ABN223" s="348"/>
      <c r="ABO223" s="348"/>
      <c r="ABP223" s="348"/>
      <c r="ABQ223" s="348"/>
      <c r="ABR223" s="348"/>
      <c r="ABS223" s="348"/>
      <c r="ABT223" s="348"/>
      <c r="ABU223" s="348"/>
      <c r="ABV223" s="348"/>
      <c r="ABW223" s="348"/>
      <c r="ABX223" s="348"/>
      <c r="ABY223" s="348"/>
      <c r="ABZ223" s="348"/>
      <c r="ACA223" s="348"/>
      <c r="ACB223" s="348"/>
      <c r="ACC223" s="348"/>
      <c r="ACD223" s="348"/>
      <c r="ACE223" s="348"/>
      <c r="ACF223" s="348"/>
      <c r="ACG223" s="348"/>
      <c r="ACH223" s="348"/>
      <c r="ACI223" s="348"/>
      <c r="ACJ223" s="348"/>
      <c r="ACK223" s="348"/>
      <c r="ACL223" s="348"/>
      <c r="ACM223" s="348"/>
      <c r="ACN223" s="348"/>
      <c r="ACO223" s="348"/>
      <c r="ACP223" s="348"/>
      <c r="ACQ223" s="348"/>
      <c r="ACR223" s="348"/>
      <c r="ACS223" s="348"/>
      <c r="ACT223" s="348"/>
      <c r="ACU223" s="348"/>
      <c r="ACV223" s="348"/>
      <c r="ACW223" s="348"/>
      <c r="ACX223" s="348"/>
      <c r="ACY223" s="348"/>
      <c r="ACZ223" s="348"/>
      <c r="ADA223" s="348"/>
      <c r="ADB223" s="348"/>
      <c r="ADC223" s="348"/>
      <c r="ADD223" s="348"/>
      <c r="ADE223" s="348"/>
      <c r="ADF223" s="348"/>
      <c r="ADG223" s="348"/>
      <c r="ADH223" s="348"/>
      <c r="ADI223" s="348"/>
      <c r="ADJ223" s="348"/>
      <c r="ADK223" s="348"/>
      <c r="ADL223" s="348"/>
      <c r="ADM223" s="348"/>
      <c r="ADN223" s="348"/>
      <c r="ADO223" s="348"/>
      <c r="ADP223" s="348"/>
      <c r="ADQ223" s="348"/>
      <c r="ADR223" s="348"/>
      <c r="ADS223" s="348"/>
      <c r="ADT223" s="348"/>
      <c r="ADU223" s="348"/>
      <c r="ADV223" s="348"/>
      <c r="ADW223" s="348"/>
      <c r="ADX223" s="348"/>
      <c r="ADY223" s="348"/>
      <c r="ADZ223" s="348"/>
      <c r="AEA223" s="348"/>
      <c r="AEB223" s="348"/>
      <c r="AEC223" s="348"/>
      <c r="AED223" s="348"/>
      <c r="AEE223" s="348"/>
      <c r="AEF223" s="348"/>
      <c r="AEG223" s="348"/>
      <c r="AEH223" s="348"/>
      <c r="AEI223" s="348"/>
      <c r="AEJ223" s="348"/>
      <c r="AEK223" s="348"/>
      <c r="AEL223" s="348"/>
      <c r="AEM223" s="348"/>
      <c r="AEN223" s="348"/>
      <c r="AEO223" s="348"/>
      <c r="AEP223" s="348"/>
      <c r="AEQ223" s="348"/>
      <c r="AER223" s="348"/>
      <c r="AES223" s="348"/>
      <c r="AET223" s="348"/>
      <c r="AEU223" s="348"/>
      <c r="AEV223" s="348"/>
      <c r="AEW223" s="348"/>
      <c r="AEX223" s="348"/>
      <c r="AEY223" s="348"/>
      <c r="AEZ223" s="348"/>
      <c r="AFA223" s="348"/>
      <c r="AFB223" s="348"/>
      <c r="AFC223" s="348"/>
      <c r="AFD223" s="348"/>
      <c r="AFE223" s="348"/>
      <c r="AFF223" s="348"/>
      <c r="AFG223" s="348"/>
      <c r="AFH223" s="348"/>
      <c r="AFI223" s="348"/>
      <c r="AFJ223" s="348"/>
      <c r="AFK223" s="348"/>
      <c r="AFL223" s="348"/>
      <c r="AFM223" s="348"/>
      <c r="AFN223" s="348"/>
      <c r="AFO223" s="348"/>
      <c r="AFP223" s="348"/>
      <c r="AFQ223" s="348"/>
      <c r="AFR223" s="348"/>
      <c r="AFS223" s="348"/>
      <c r="AFT223" s="348"/>
      <c r="AFU223" s="348"/>
      <c r="AFV223" s="348"/>
      <c r="AFW223" s="348"/>
      <c r="AFX223" s="348"/>
      <c r="AFY223" s="348"/>
      <c r="AFZ223" s="348"/>
      <c r="AGA223" s="348"/>
      <c r="AGB223" s="348"/>
      <c r="AGC223" s="348"/>
      <c r="AGD223" s="348"/>
      <c r="AGE223" s="348"/>
      <c r="AGF223" s="348"/>
      <c r="AGG223" s="348"/>
      <c r="AGH223" s="348"/>
      <c r="AGI223" s="348"/>
      <c r="AGJ223" s="348"/>
      <c r="AGK223" s="348"/>
      <c r="AGL223" s="348"/>
      <c r="AGM223" s="348"/>
      <c r="AGN223" s="348"/>
      <c r="AGO223" s="348"/>
      <c r="AGP223" s="348"/>
      <c r="AGQ223" s="348"/>
      <c r="AGR223" s="348"/>
      <c r="AGS223" s="348"/>
      <c r="AGT223" s="348"/>
      <c r="AGU223" s="348"/>
      <c r="AGV223" s="348"/>
      <c r="AGW223" s="348"/>
      <c r="AGX223" s="348"/>
      <c r="AGY223" s="348"/>
      <c r="AGZ223" s="348"/>
      <c r="AHA223" s="348"/>
      <c r="AHB223" s="348"/>
      <c r="AHC223" s="348"/>
      <c r="AHD223" s="348"/>
      <c r="AHE223" s="348"/>
      <c r="AHF223" s="348"/>
      <c r="AHG223" s="348"/>
      <c r="AHH223" s="348"/>
      <c r="AHI223" s="348"/>
      <c r="AHJ223" s="348"/>
      <c r="AHK223" s="348"/>
      <c r="AHL223" s="348"/>
      <c r="AHM223" s="348"/>
      <c r="AHN223" s="348"/>
      <c r="AHO223" s="348"/>
      <c r="AHP223" s="348"/>
      <c r="AHQ223" s="348"/>
      <c r="AHR223" s="348"/>
      <c r="AHS223" s="348"/>
      <c r="AHT223" s="348"/>
      <c r="AHU223" s="348"/>
      <c r="AHV223" s="348"/>
      <c r="AHW223" s="348"/>
      <c r="AHX223" s="348"/>
      <c r="AHY223" s="348"/>
      <c r="AHZ223" s="348"/>
      <c r="AIA223" s="348"/>
      <c r="AIB223" s="348"/>
      <c r="AIC223" s="348"/>
      <c r="AID223" s="348"/>
      <c r="AIE223" s="348"/>
      <c r="AIF223" s="348"/>
      <c r="AIG223" s="348"/>
      <c r="AIH223" s="348"/>
      <c r="AII223" s="348"/>
      <c r="AIJ223" s="348"/>
      <c r="AIK223" s="348"/>
      <c r="AIL223" s="348"/>
      <c r="AIM223" s="348"/>
      <c r="AIN223" s="348"/>
      <c r="AIO223" s="348"/>
      <c r="AIP223" s="348"/>
      <c r="AIQ223" s="348"/>
      <c r="AIR223" s="348"/>
      <c r="AIS223" s="348"/>
      <c r="AIT223" s="348"/>
      <c r="AIU223" s="348"/>
      <c r="AIV223" s="348"/>
      <c r="AIW223" s="348"/>
      <c r="AIX223" s="348"/>
      <c r="AIY223" s="348"/>
      <c r="AIZ223" s="348"/>
      <c r="AJA223" s="348"/>
      <c r="AJB223" s="348"/>
      <c r="AJC223" s="348"/>
      <c r="AJD223" s="348"/>
      <c r="AJE223" s="348"/>
      <c r="AJF223" s="348"/>
      <c r="AJG223" s="348"/>
      <c r="AJH223" s="348"/>
      <c r="AJI223" s="348"/>
      <c r="AJJ223" s="348"/>
      <c r="AJK223" s="348"/>
      <c r="AJL223" s="348"/>
      <c r="AJM223" s="348"/>
      <c r="AJN223" s="348"/>
      <c r="AJO223" s="348"/>
      <c r="AJP223" s="348"/>
      <c r="AJQ223" s="348"/>
      <c r="AJR223" s="348"/>
      <c r="AJS223" s="348"/>
      <c r="AJT223" s="348"/>
      <c r="AJU223" s="348"/>
      <c r="AJV223" s="348"/>
      <c r="AJW223" s="348"/>
      <c r="AJX223" s="348"/>
      <c r="AJY223" s="348"/>
      <c r="AJZ223" s="348"/>
      <c r="AKA223" s="348"/>
      <c r="AKB223" s="348"/>
      <c r="AKC223" s="348"/>
      <c r="AKD223" s="348"/>
      <c r="AKE223" s="348"/>
      <c r="AKF223" s="348"/>
      <c r="AKG223" s="348"/>
      <c r="AKH223" s="348"/>
      <c r="AKI223" s="348"/>
      <c r="AKJ223" s="348"/>
      <c r="AKK223" s="348"/>
      <c r="AKL223" s="348"/>
      <c r="AKM223" s="348"/>
      <c r="AKN223" s="348"/>
      <c r="AKO223" s="348"/>
      <c r="AKP223" s="348"/>
      <c r="AKQ223" s="348"/>
      <c r="AKR223" s="348"/>
      <c r="AKS223" s="348"/>
      <c r="AKT223" s="348"/>
      <c r="AKU223" s="348"/>
      <c r="AKV223" s="348"/>
      <c r="AKW223" s="348"/>
      <c r="AKX223" s="348"/>
      <c r="AKY223" s="348"/>
      <c r="AKZ223" s="348"/>
      <c r="ALA223" s="348"/>
      <c r="ALB223" s="348"/>
      <c r="ALC223" s="348"/>
      <c r="ALD223" s="348"/>
      <c r="ALE223" s="348"/>
      <c r="ALF223" s="348"/>
      <c r="ALG223" s="348"/>
      <c r="ALH223" s="348"/>
      <c r="ALI223" s="348"/>
      <c r="ALJ223" s="348"/>
      <c r="ALK223" s="348"/>
      <c r="ALL223" s="348"/>
      <c r="ALM223" s="348"/>
      <c r="ALN223" s="348"/>
      <c r="ALO223" s="348"/>
      <c r="ALP223" s="348"/>
      <c r="ALQ223" s="348"/>
      <c r="ALR223" s="348"/>
      <c r="ALS223" s="348"/>
      <c r="ALT223" s="348"/>
      <c r="ALU223" s="348"/>
      <c r="ALV223" s="348"/>
      <c r="ALW223" s="348"/>
      <c r="ALX223" s="348"/>
      <c r="ALY223" s="348"/>
      <c r="ALZ223" s="348"/>
      <c r="AMA223" s="348"/>
      <c r="AMB223" s="348"/>
      <c r="AMC223" s="348"/>
      <c r="AMD223" s="348"/>
      <c r="AME223" s="348"/>
      <c r="AMF223" s="348"/>
      <c r="AMG223" s="348"/>
      <c r="AMH223" s="348"/>
      <c r="AMI223" s="348"/>
      <c r="AMJ223" s="348"/>
      <c r="AMK223" s="348"/>
      <c r="AML223" s="348"/>
      <c r="AMM223" s="348"/>
      <c r="AMN223" s="348"/>
      <c r="AMO223" s="348"/>
      <c r="AMP223" s="348"/>
      <c r="AMQ223" s="348"/>
      <c r="AMR223" s="348"/>
      <c r="AMS223" s="348"/>
      <c r="AMT223" s="348"/>
      <c r="AMU223" s="348"/>
      <c r="AMV223" s="348"/>
      <c r="AMW223" s="348"/>
      <c r="AMX223" s="348"/>
      <c r="AMY223" s="348"/>
      <c r="AMZ223" s="348"/>
      <c r="ANA223" s="348"/>
      <c r="ANB223" s="348"/>
      <c r="ANC223" s="348"/>
      <c r="AND223" s="348"/>
      <c r="ANE223" s="348"/>
      <c r="ANF223" s="348"/>
      <c r="ANG223" s="348"/>
      <c r="ANH223" s="348"/>
      <c r="ANI223" s="348"/>
      <c r="ANJ223" s="348"/>
      <c r="ANK223" s="348"/>
      <c r="ANL223" s="348"/>
      <c r="ANM223" s="348"/>
      <c r="ANN223" s="348"/>
      <c r="ANO223" s="348"/>
      <c r="ANP223" s="348"/>
      <c r="ANQ223" s="348"/>
      <c r="ANR223" s="348"/>
      <c r="ANS223" s="348"/>
      <c r="ANT223" s="348"/>
      <c r="ANU223" s="348"/>
      <c r="ANV223" s="348"/>
      <c r="ANW223" s="348"/>
      <c r="ANX223" s="348"/>
      <c r="ANY223" s="348"/>
      <c r="ANZ223" s="348"/>
      <c r="AOA223" s="348"/>
      <c r="AOB223" s="348"/>
      <c r="AOC223" s="348"/>
      <c r="AOD223" s="348"/>
      <c r="AOE223" s="348"/>
      <c r="AOF223" s="348"/>
      <c r="AOG223" s="348"/>
      <c r="AOH223" s="348"/>
      <c r="AOI223" s="348"/>
      <c r="AOJ223" s="348"/>
      <c r="AOK223" s="348"/>
      <c r="AOL223" s="348"/>
      <c r="AOM223" s="348"/>
      <c r="AON223" s="348"/>
      <c r="AOO223" s="348"/>
      <c r="AOP223" s="348"/>
      <c r="AOQ223" s="348"/>
      <c r="AOR223" s="348"/>
      <c r="AOS223" s="348"/>
      <c r="AOT223" s="348"/>
      <c r="AOU223" s="348"/>
      <c r="AOV223" s="348"/>
      <c r="AOW223" s="348"/>
      <c r="AOX223" s="348"/>
      <c r="AOY223" s="348"/>
      <c r="AOZ223" s="348"/>
      <c r="APA223" s="348"/>
      <c r="APB223" s="348"/>
      <c r="APC223" s="348"/>
      <c r="APD223" s="348"/>
      <c r="APE223" s="348"/>
      <c r="APF223" s="348"/>
      <c r="APG223" s="348"/>
      <c r="APH223" s="348"/>
      <c r="API223" s="348"/>
      <c r="APJ223" s="348"/>
      <c r="APK223" s="348"/>
      <c r="APL223" s="348"/>
      <c r="APM223" s="348"/>
      <c r="APN223" s="348"/>
      <c r="APO223" s="348"/>
      <c r="APP223" s="348"/>
      <c r="APQ223" s="348"/>
      <c r="APR223" s="348"/>
      <c r="APS223" s="348"/>
      <c r="APT223" s="348"/>
      <c r="APU223" s="348"/>
      <c r="APV223" s="348"/>
      <c r="APW223" s="348"/>
      <c r="APX223" s="348"/>
      <c r="APY223" s="348"/>
      <c r="APZ223" s="348"/>
      <c r="AQA223" s="348"/>
      <c r="AQB223" s="348"/>
      <c r="AQC223" s="348"/>
      <c r="AQD223" s="348"/>
      <c r="AQE223" s="348"/>
      <c r="AQF223" s="348"/>
      <c r="AQG223" s="348"/>
      <c r="AQH223" s="348"/>
      <c r="AQI223" s="348"/>
      <c r="AQJ223" s="348"/>
      <c r="AQK223" s="348"/>
      <c r="AQL223" s="348"/>
      <c r="AQM223" s="348"/>
      <c r="AQN223" s="348"/>
      <c r="AQO223" s="348"/>
      <c r="AQP223" s="348"/>
      <c r="AQQ223" s="348"/>
      <c r="AQR223" s="348"/>
      <c r="AQS223" s="348"/>
      <c r="AQT223" s="348"/>
      <c r="AQU223" s="348"/>
      <c r="AQV223" s="348"/>
      <c r="AQW223" s="348"/>
      <c r="AQX223" s="348"/>
      <c r="AQY223" s="348"/>
      <c r="AQZ223" s="348"/>
      <c r="ARA223" s="348"/>
      <c r="ARB223" s="348"/>
      <c r="ARC223" s="348"/>
      <c r="ARD223" s="348"/>
      <c r="ARE223" s="348"/>
      <c r="ARF223" s="348"/>
      <c r="ARG223" s="348"/>
      <c r="ARH223" s="348"/>
      <c r="ARI223" s="348"/>
      <c r="ARJ223" s="348"/>
      <c r="ARK223" s="348"/>
      <c r="ARL223" s="348"/>
      <c r="ARM223" s="348"/>
      <c r="ARN223" s="348"/>
      <c r="ARO223" s="348"/>
      <c r="ARP223" s="348"/>
      <c r="ARQ223" s="348"/>
      <c r="ARR223" s="348"/>
      <c r="ARS223" s="348"/>
      <c r="ART223" s="348"/>
      <c r="ARU223" s="348"/>
      <c r="ARV223" s="348"/>
      <c r="ARW223" s="348"/>
      <c r="ARX223" s="348"/>
      <c r="ARY223" s="348"/>
      <c r="ARZ223" s="348"/>
      <c r="ASA223" s="348"/>
      <c r="ASB223" s="348"/>
      <c r="ASC223" s="348"/>
      <c r="ASD223" s="348"/>
      <c r="ASE223" s="348"/>
      <c r="ASF223" s="348"/>
      <c r="ASG223" s="348"/>
      <c r="ASH223" s="348"/>
      <c r="ASI223" s="348"/>
      <c r="ASJ223" s="348"/>
      <c r="ASK223" s="348"/>
      <c r="ASL223" s="348"/>
      <c r="ASM223" s="348"/>
      <c r="ASN223" s="348"/>
      <c r="ASO223" s="348"/>
      <c r="ASP223" s="348"/>
      <c r="ASQ223" s="348"/>
      <c r="ASR223" s="348"/>
      <c r="ASS223" s="348"/>
      <c r="AST223" s="348"/>
      <c r="ASU223" s="348"/>
      <c r="ASV223" s="348"/>
      <c r="ASW223" s="348"/>
      <c r="ASX223" s="348"/>
      <c r="ASY223" s="348"/>
      <c r="ASZ223" s="348"/>
      <c r="ATA223" s="348"/>
      <c r="ATB223" s="348"/>
      <c r="ATC223" s="348"/>
      <c r="ATD223" s="348"/>
      <c r="ATE223" s="348"/>
      <c r="ATF223" s="348"/>
      <c r="ATG223" s="348"/>
      <c r="ATH223" s="348"/>
      <c r="ATI223" s="348"/>
      <c r="ATJ223" s="348"/>
      <c r="ATK223" s="348"/>
      <c r="ATL223" s="348"/>
      <c r="ATM223" s="348"/>
      <c r="ATN223" s="348"/>
      <c r="ATO223" s="348"/>
      <c r="ATP223" s="348"/>
      <c r="ATQ223" s="348"/>
      <c r="ATR223" s="348"/>
      <c r="ATS223" s="348"/>
      <c r="ATT223" s="348"/>
      <c r="ATU223" s="348"/>
      <c r="ATV223" s="348"/>
      <c r="ATW223" s="348"/>
      <c r="ATX223" s="348"/>
      <c r="ATY223" s="348"/>
      <c r="ATZ223" s="348"/>
      <c r="AUA223" s="348"/>
      <c r="AUB223" s="348"/>
      <c r="AUC223" s="348"/>
      <c r="AUD223" s="348"/>
      <c r="AUE223" s="348"/>
      <c r="AUF223" s="348"/>
      <c r="AUG223" s="348"/>
      <c r="AUH223" s="348"/>
      <c r="AUI223" s="348"/>
      <c r="AUJ223" s="348"/>
      <c r="AUK223" s="348"/>
      <c r="AUL223" s="348"/>
      <c r="AUM223" s="348"/>
      <c r="AUN223" s="348"/>
      <c r="AUO223" s="348"/>
      <c r="AUP223" s="348"/>
      <c r="AUQ223" s="348"/>
      <c r="AUR223" s="348"/>
      <c r="AUS223" s="348"/>
      <c r="AUT223" s="348"/>
      <c r="AUU223" s="348"/>
      <c r="AUV223" s="348"/>
      <c r="AUW223" s="348"/>
      <c r="AUX223" s="348"/>
      <c r="AUY223" s="348"/>
      <c r="AUZ223" s="348"/>
      <c r="AVA223" s="348"/>
      <c r="AVB223" s="348"/>
      <c r="AVC223" s="348"/>
      <c r="AVD223" s="348"/>
      <c r="AVE223" s="348"/>
      <c r="AVF223" s="348"/>
      <c r="AVG223" s="348"/>
      <c r="AVH223" s="348"/>
      <c r="AVI223" s="348"/>
      <c r="AVJ223" s="348"/>
      <c r="AVK223" s="348"/>
      <c r="AVL223" s="348"/>
      <c r="AVM223" s="348"/>
      <c r="AVN223" s="348"/>
      <c r="AVO223" s="348"/>
      <c r="AVP223" s="348"/>
      <c r="AVQ223" s="348"/>
      <c r="AVR223" s="348"/>
      <c r="AVS223" s="348"/>
      <c r="AVT223" s="348"/>
      <c r="AVU223" s="348"/>
      <c r="AVV223" s="348"/>
      <c r="AVW223" s="348"/>
      <c r="AVX223" s="348"/>
      <c r="AVY223" s="348"/>
      <c r="AVZ223" s="348"/>
      <c r="AWA223" s="348"/>
      <c r="AWB223" s="348"/>
      <c r="AWC223" s="348"/>
      <c r="AWD223" s="348"/>
      <c r="AWE223" s="348"/>
      <c r="AWF223" s="348"/>
      <c r="AWG223" s="348"/>
      <c r="AWH223" s="348"/>
      <c r="AWI223" s="348"/>
      <c r="AWJ223" s="348"/>
      <c r="AWK223" s="348"/>
      <c r="AWL223" s="348"/>
      <c r="AWM223" s="348"/>
      <c r="AWN223" s="348"/>
      <c r="AWO223" s="348"/>
      <c r="AWP223" s="348"/>
      <c r="AWQ223" s="348"/>
      <c r="AWR223" s="348"/>
      <c r="AWS223" s="348"/>
      <c r="AWT223" s="348"/>
      <c r="AWU223" s="348"/>
      <c r="AWV223" s="348"/>
      <c r="AWW223" s="348"/>
      <c r="AWX223" s="348"/>
      <c r="AWY223" s="348"/>
      <c r="AWZ223" s="348"/>
      <c r="AXA223" s="348"/>
      <c r="AXB223" s="348"/>
      <c r="AXC223" s="348"/>
      <c r="AXD223" s="348"/>
      <c r="AXE223" s="348"/>
      <c r="AXF223" s="348"/>
      <c r="AXG223" s="348"/>
      <c r="AXH223" s="348"/>
      <c r="AXI223" s="348"/>
      <c r="AXJ223" s="348"/>
      <c r="AXK223" s="348"/>
      <c r="AXL223" s="348"/>
      <c r="AXM223" s="348"/>
      <c r="AXN223" s="348"/>
      <c r="AXO223" s="348"/>
      <c r="AXP223" s="348"/>
      <c r="AXQ223" s="348"/>
      <c r="AXR223" s="348"/>
      <c r="AXS223" s="348"/>
      <c r="AXT223" s="348"/>
      <c r="AXU223" s="348"/>
      <c r="AXV223" s="348"/>
      <c r="AXW223" s="348"/>
      <c r="AXX223" s="348"/>
      <c r="AXY223" s="348"/>
      <c r="AXZ223" s="348"/>
      <c r="AYA223" s="348"/>
      <c r="AYB223" s="348"/>
      <c r="AYC223" s="348"/>
      <c r="AYD223" s="348"/>
      <c r="AYE223" s="348"/>
      <c r="AYF223" s="348"/>
      <c r="AYG223" s="348"/>
      <c r="AYH223" s="348"/>
      <c r="AYI223" s="348"/>
      <c r="AYJ223" s="348"/>
      <c r="AYK223" s="348"/>
      <c r="AYL223" s="348"/>
      <c r="AYM223" s="348"/>
      <c r="AYN223" s="348"/>
      <c r="AYO223" s="348"/>
      <c r="AYP223" s="348"/>
      <c r="AYQ223" s="348"/>
      <c r="AYR223" s="348"/>
      <c r="AYS223" s="348"/>
      <c r="AYT223" s="348"/>
      <c r="AYU223" s="348"/>
      <c r="AYV223" s="348"/>
      <c r="AYW223" s="348"/>
      <c r="AYX223" s="348"/>
      <c r="AYY223" s="348"/>
      <c r="AYZ223" s="348"/>
      <c r="AZA223" s="348"/>
      <c r="AZB223" s="348"/>
      <c r="AZC223" s="348"/>
      <c r="AZD223" s="348"/>
      <c r="AZE223" s="348"/>
      <c r="AZF223" s="348"/>
      <c r="AZG223" s="348"/>
      <c r="AZH223" s="348"/>
      <c r="AZI223" s="348"/>
      <c r="AZJ223" s="348"/>
      <c r="AZK223" s="348"/>
      <c r="AZL223" s="348"/>
      <c r="AZM223" s="348"/>
      <c r="AZN223" s="348"/>
      <c r="AZO223" s="348"/>
      <c r="AZP223" s="348"/>
      <c r="AZQ223" s="348"/>
      <c r="AZR223" s="348"/>
      <c r="AZS223" s="348"/>
      <c r="AZT223" s="348"/>
      <c r="AZU223" s="348"/>
      <c r="AZV223" s="348"/>
      <c r="AZW223" s="348"/>
      <c r="AZX223" s="348"/>
      <c r="AZY223" s="348"/>
      <c r="AZZ223" s="348"/>
      <c r="BAA223" s="348"/>
      <c r="BAB223" s="348"/>
      <c r="BAC223" s="348"/>
      <c r="BAD223" s="348"/>
      <c r="BAE223" s="348"/>
      <c r="BAF223" s="348"/>
      <c r="BAG223" s="348"/>
      <c r="BAH223" s="348"/>
      <c r="BAI223" s="348"/>
      <c r="BAJ223" s="348"/>
      <c r="BAK223" s="348"/>
      <c r="BAL223" s="348"/>
      <c r="BAM223" s="348"/>
      <c r="BAN223" s="348"/>
      <c r="BAO223" s="348"/>
      <c r="BAP223" s="348"/>
      <c r="BAQ223" s="348"/>
      <c r="BAR223" s="348"/>
      <c r="BAS223" s="348"/>
      <c r="BAT223" s="348"/>
      <c r="BAU223" s="348"/>
      <c r="BAV223" s="348"/>
      <c r="BAW223" s="348"/>
      <c r="BAX223" s="348"/>
      <c r="BAY223" s="348"/>
      <c r="BAZ223" s="348"/>
      <c r="BBA223" s="348"/>
      <c r="BBB223" s="348"/>
      <c r="BBC223" s="348"/>
      <c r="BBD223" s="348"/>
      <c r="BBE223" s="348"/>
      <c r="BBF223" s="348"/>
      <c r="BBG223" s="348"/>
      <c r="BBH223" s="348"/>
      <c r="BBI223" s="348"/>
      <c r="BBJ223" s="348"/>
      <c r="BBK223" s="348"/>
      <c r="BBL223" s="348"/>
      <c r="BBM223" s="348"/>
      <c r="BBN223" s="348"/>
      <c r="BBO223" s="348"/>
      <c r="BBP223" s="348"/>
      <c r="BBQ223" s="348"/>
      <c r="BBR223" s="348"/>
      <c r="BBS223" s="348"/>
      <c r="BBT223" s="348"/>
      <c r="BBU223" s="348"/>
      <c r="BBV223" s="348"/>
      <c r="BBW223" s="348"/>
      <c r="BBX223" s="348"/>
      <c r="BBY223" s="348"/>
      <c r="BBZ223" s="348"/>
      <c r="BCA223" s="348"/>
      <c r="BCB223" s="348"/>
      <c r="BCC223" s="348"/>
      <c r="BCD223" s="348"/>
      <c r="BCE223" s="348"/>
      <c r="BCF223" s="348"/>
      <c r="BCG223" s="348"/>
      <c r="BCH223" s="348"/>
      <c r="BCI223" s="348"/>
      <c r="BCJ223" s="348"/>
      <c r="BCK223" s="348"/>
      <c r="BCL223" s="348"/>
      <c r="BCM223" s="348"/>
      <c r="BCN223" s="348"/>
      <c r="BCO223" s="348"/>
      <c r="BCP223" s="348"/>
      <c r="BCQ223" s="348"/>
      <c r="BCR223" s="348"/>
      <c r="BCS223" s="348"/>
      <c r="BCT223" s="348"/>
      <c r="BCU223" s="348"/>
      <c r="BCV223" s="348"/>
      <c r="BCW223" s="348"/>
      <c r="BCX223" s="348"/>
      <c r="BCY223" s="348"/>
      <c r="BCZ223" s="348"/>
      <c r="BDA223" s="348"/>
      <c r="BDB223" s="348"/>
      <c r="BDC223" s="348"/>
      <c r="BDD223" s="348"/>
      <c r="BDE223" s="348"/>
      <c r="BDF223" s="348"/>
      <c r="BDG223" s="348"/>
      <c r="BDH223" s="348"/>
      <c r="BDI223" s="348"/>
      <c r="BDJ223" s="348"/>
      <c r="BDK223" s="348"/>
      <c r="BDL223" s="348"/>
      <c r="BDM223" s="348"/>
      <c r="BDN223" s="348"/>
      <c r="BDO223" s="348"/>
      <c r="BDP223" s="348"/>
      <c r="BDQ223" s="348"/>
      <c r="BDR223" s="348"/>
      <c r="BDS223" s="348"/>
      <c r="BDT223" s="348"/>
      <c r="BDU223" s="348"/>
      <c r="BDV223" s="348"/>
      <c r="BDW223" s="348"/>
      <c r="BDX223" s="348"/>
      <c r="BDY223" s="348"/>
      <c r="BDZ223" s="348"/>
      <c r="BEA223" s="348"/>
      <c r="BEB223" s="348"/>
      <c r="BEC223" s="348"/>
      <c r="BED223" s="348"/>
      <c r="BEE223" s="348"/>
      <c r="BEF223" s="348"/>
      <c r="BEG223" s="348"/>
      <c r="BEH223" s="348"/>
      <c r="BEI223" s="348"/>
      <c r="BEJ223" s="348"/>
      <c r="BEK223" s="348"/>
      <c r="BEL223" s="348"/>
      <c r="BEM223" s="348"/>
      <c r="BEN223" s="348"/>
      <c r="BEO223" s="348"/>
      <c r="BEP223" s="348"/>
      <c r="BEQ223" s="348"/>
      <c r="BER223" s="348"/>
      <c r="BES223" s="348"/>
      <c r="BET223" s="348"/>
      <c r="BEU223" s="348"/>
      <c r="BEV223" s="348"/>
      <c r="BEW223" s="348"/>
      <c r="BEX223" s="348"/>
      <c r="BEY223" s="348"/>
      <c r="BEZ223" s="348"/>
      <c r="BFA223" s="348"/>
      <c r="BFB223" s="348"/>
      <c r="BFC223" s="348"/>
      <c r="BFD223" s="348"/>
      <c r="BFE223" s="348"/>
      <c r="BFF223" s="348"/>
      <c r="BFG223" s="348"/>
      <c r="BFH223" s="348"/>
      <c r="BFI223" s="348"/>
      <c r="BFJ223" s="348"/>
      <c r="BFK223" s="348"/>
      <c r="BFL223" s="348"/>
      <c r="BFM223" s="348"/>
      <c r="BFN223" s="348"/>
      <c r="BFO223" s="348"/>
      <c r="BFP223" s="348"/>
      <c r="BFQ223" s="348"/>
      <c r="BFR223" s="348"/>
      <c r="BFS223" s="348"/>
      <c r="BFT223" s="348"/>
      <c r="BFU223" s="348"/>
      <c r="BFV223" s="348"/>
      <c r="BFW223" s="348"/>
      <c r="BFX223" s="348"/>
      <c r="BFY223" s="348"/>
      <c r="BFZ223" s="348"/>
      <c r="BGA223" s="348"/>
      <c r="BGB223" s="348"/>
      <c r="BGC223" s="348"/>
      <c r="BGD223" s="348"/>
      <c r="BGE223" s="348"/>
      <c r="BGF223" s="348"/>
      <c r="BGG223" s="348"/>
      <c r="BGH223" s="348"/>
      <c r="BGI223" s="348"/>
      <c r="BGJ223" s="348"/>
      <c r="BGK223" s="348"/>
      <c r="BGL223" s="348"/>
      <c r="BGM223" s="348"/>
      <c r="BGN223" s="348"/>
      <c r="BGO223" s="348"/>
      <c r="BGP223" s="348"/>
      <c r="BGQ223" s="348"/>
      <c r="BGR223" s="348"/>
      <c r="BGS223" s="348"/>
      <c r="BGT223" s="348"/>
      <c r="BGU223" s="348"/>
      <c r="BGV223" s="348"/>
      <c r="BGW223" s="348"/>
      <c r="BGX223" s="348"/>
      <c r="BGY223" s="348"/>
      <c r="BGZ223" s="348"/>
      <c r="BHA223" s="348"/>
      <c r="BHB223" s="348"/>
      <c r="BHC223" s="348"/>
      <c r="BHD223" s="348"/>
      <c r="BHE223" s="348"/>
      <c r="BHF223" s="348"/>
      <c r="BHG223" s="348"/>
      <c r="BHH223" s="348"/>
      <c r="BHI223" s="348"/>
      <c r="BHJ223" s="348"/>
      <c r="BHK223" s="348"/>
      <c r="BHL223" s="348"/>
      <c r="BHM223" s="348"/>
      <c r="BHN223" s="348"/>
      <c r="BHO223" s="348"/>
      <c r="BHP223" s="348"/>
      <c r="BHQ223" s="348"/>
      <c r="BHR223" s="348"/>
      <c r="BHS223" s="348"/>
      <c r="BHT223" s="348"/>
      <c r="BHU223" s="348"/>
      <c r="BHV223" s="348"/>
      <c r="BHW223" s="348"/>
      <c r="BHX223" s="348"/>
      <c r="BHY223" s="348"/>
      <c r="BHZ223" s="348"/>
      <c r="BIA223" s="348"/>
      <c r="BIB223" s="348"/>
      <c r="BIC223" s="348"/>
      <c r="BID223" s="348"/>
      <c r="BIE223" s="348"/>
      <c r="BIF223" s="348"/>
      <c r="BIG223" s="348"/>
      <c r="BIH223" s="348"/>
      <c r="BII223" s="348"/>
      <c r="BIJ223" s="348"/>
      <c r="BIK223" s="348"/>
      <c r="BIL223" s="348"/>
      <c r="BIM223" s="348"/>
      <c r="BIN223" s="348"/>
      <c r="BIO223" s="348"/>
      <c r="BIP223" s="348"/>
      <c r="BIQ223" s="348"/>
      <c r="BIR223" s="348"/>
      <c r="BIS223" s="348"/>
      <c r="BIT223" s="348"/>
      <c r="BIU223" s="348"/>
      <c r="BIV223" s="348"/>
      <c r="BIW223" s="348"/>
      <c r="BIX223" s="348"/>
      <c r="BIY223" s="348"/>
      <c r="BIZ223" s="348"/>
      <c r="BJA223" s="348"/>
      <c r="BJB223" s="348"/>
      <c r="BJC223" s="348"/>
      <c r="BJD223" s="348"/>
      <c r="BJE223" s="348"/>
      <c r="BJF223" s="348"/>
      <c r="BJG223" s="348"/>
      <c r="BJH223" s="348"/>
      <c r="BJI223" s="348"/>
      <c r="BJJ223" s="348"/>
      <c r="BJK223" s="348"/>
      <c r="BJL223" s="348"/>
      <c r="BJM223" s="348"/>
      <c r="BJN223" s="348"/>
      <c r="BJO223" s="348"/>
      <c r="BJP223" s="348"/>
      <c r="BJQ223" s="348"/>
      <c r="BJR223" s="348"/>
      <c r="BJS223" s="348"/>
      <c r="BJT223" s="348"/>
      <c r="BJU223" s="348"/>
      <c r="BJV223" s="348"/>
      <c r="BJW223" s="348"/>
      <c r="BJX223" s="348"/>
      <c r="BJY223" s="348"/>
      <c r="BJZ223" s="348"/>
      <c r="BKA223" s="348"/>
      <c r="BKB223" s="348"/>
      <c r="BKC223" s="348"/>
      <c r="BKD223" s="348"/>
      <c r="BKE223" s="348"/>
      <c r="BKF223" s="348"/>
      <c r="BKG223" s="348"/>
      <c r="BKH223" s="348"/>
      <c r="BKI223" s="348"/>
      <c r="BKJ223" s="348"/>
      <c r="BKK223" s="348"/>
      <c r="BKL223" s="348"/>
      <c r="BKM223" s="348"/>
      <c r="BKN223" s="348"/>
      <c r="BKO223" s="348"/>
      <c r="BKP223" s="348"/>
      <c r="BKQ223" s="348"/>
      <c r="BKR223" s="348"/>
      <c r="BKS223" s="348"/>
      <c r="BKT223" s="348"/>
      <c r="BKU223" s="348"/>
      <c r="BKV223" s="348"/>
      <c r="BKW223" s="348"/>
      <c r="BKX223" s="348"/>
      <c r="BKY223" s="348"/>
      <c r="BKZ223" s="348"/>
      <c r="BLA223" s="348"/>
      <c r="BLB223" s="348"/>
      <c r="BLC223" s="348"/>
      <c r="BLD223" s="348"/>
      <c r="BLE223" s="348"/>
      <c r="BLF223" s="348"/>
      <c r="BLG223" s="348"/>
      <c r="BLH223" s="348"/>
      <c r="BLI223" s="348"/>
      <c r="BLJ223" s="348"/>
      <c r="BLK223" s="348"/>
      <c r="BLL223" s="348"/>
      <c r="BLM223" s="348"/>
      <c r="BLN223" s="348"/>
      <c r="BLO223" s="348"/>
      <c r="BLP223" s="348"/>
      <c r="BLQ223" s="348"/>
      <c r="BLR223" s="348"/>
      <c r="BLS223" s="348"/>
      <c r="BLT223" s="348"/>
      <c r="BLU223" s="348"/>
      <c r="BLV223" s="348"/>
      <c r="BLW223" s="348"/>
      <c r="BLX223" s="348"/>
      <c r="BLY223" s="348"/>
      <c r="BLZ223" s="348"/>
      <c r="BMA223" s="348"/>
      <c r="BMB223" s="348"/>
      <c r="BMC223" s="348"/>
      <c r="BMD223" s="348"/>
      <c r="BME223" s="348"/>
      <c r="BMF223" s="348"/>
      <c r="BMG223" s="348"/>
      <c r="BMH223" s="348"/>
      <c r="BMI223" s="348"/>
      <c r="BMJ223" s="348"/>
      <c r="BMK223" s="348"/>
      <c r="BML223" s="348"/>
      <c r="BMM223" s="348"/>
      <c r="BMN223" s="348"/>
      <c r="BMO223" s="348"/>
      <c r="BMP223" s="348"/>
      <c r="BMQ223" s="348"/>
      <c r="BMR223" s="348"/>
      <c r="BMS223" s="348"/>
      <c r="BMT223" s="348"/>
      <c r="BMU223" s="348"/>
      <c r="BMV223" s="348"/>
      <c r="BMW223" s="348"/>
      <c r="BMX223" s="348"/>
      <c r="BMY223" s="348"/>
      <c r="BMZ223" s="348"/>
      <c r="BNA223" s="348"/>
      <c r="BNB223" s="348"/>
      <c r="BNC223" s="348"/>
      <c r="BND223" s="348"/>
      <c r="BNE223" s="348"/>
      <c r="BNF223" s="348"/>
      <c r="BNG223" s="348"/>
      <c r="BNH223" s="348"/>
      <c r="BNI223" s="348"/>
      <c r="BNJ223" s="348"/>
      <c r="BNK223" s="348"/>
      <c r="BNL223" s="348"/>
      <c r="BNM223" s="348"/>
      <c r="BNN223" s="348"/>
      <c r="BNO223" s="348"/>
      <c r="BNP223" s="348"/>
      <c r="BNQ223" s="348"/>
      <c r="BNR223" s="348"/>
      <c r="BNS223" s="348"/>
      <c r="BNT223" s="348"/>
      <c r="BNU223" s="348"/>
      <c r="BNV223" s="348"/>
      <c r="BNW223" s="348"/>
      <c r="BNX223" s="348"/>
      <c r="BNY223" s="348"/>
      <c r="BNZ223" s="348"/>
      <c r="BOA223" s="348"/>
      <c r="BOB223" s="348"/>
      <c r="BOC223" s="348"/>
      <c r="BOD223" s="348"/>
      <c r="BOE223" s="348"/>
      <c r="BOF223" s="348"/>
      <c r="BOG223" s="348"/>
      <c r="BOH223" s="348"/>
      <c r="BOI223" s="348"/>
      <c r="BOJ223" s="348"/>
      <c r="BOK223" s="348"/>
      <c r="BOL223" s="348"/>
      <c r="BOM223" s="348"/>
      <c r="BON223" s="348"/>
      <c r="BOO223" s="348"/>
      <c r="BOP223" s="348"/>
      <c r="BOQ223" s="348"/>
      <c r="BOR223" s="348"/>
      <c r="BOS223" s="348"/>
      <c r="BOT223" s="348"/>
      <c r="BOU223" s="348"/>
      <c r="BOV223" s="348"/>
      <c r="BOW223" s="348"/>
      <c r="BOX223" s="348"/>
      <c r="BOY223" s="348"/>
      <c r="BOZ223" s="348"/>
      <c r="BPA223" s="348"/>
      <c r="BPB223" s="348"/>
      <c r="BPC223" s="348"/>
      <c r="BPD223" s="348"/>
      <c r="BPE223" s="348"/>
      <c r="BPF223" s="348"/>
      <c r="BPG223" s="348"/>
      <c r="BPH223" s="348"/>
      <c r="BPI223" s="348"/>
      <c r="BPJ223" s="348"/>
      <c r="BPK223" s="348"/>
      <c r="BPL223" s="348"/>
      <c r="BPM223" s="348"/>
      <c r="BPN223" s="348"/>
      <c r="BPO223" s="348"/>
      <c r="BPP223" s="348"/>
      <c r="BPQ223" s="348"/>
      <c r="BPR223" s="348"/>
      <c r="BPS223" s="348"/>
      <c r="BPT223" s="348"/>
      <c r="BPU223" s="348"/>
      <c r="BPV223" s="348"/>
      <c r="BPW223" s="348"/>
      <c r="BPX223" s="348"/>
      <c r="BPY223" s="348"/>
      <c r="BPZ223" s="348"/>
      <c r="BQA223" s="348"/>
      <c r="BQB223" s="348"/>
      <c r="BQC223" s="348"/>
      <c r="BQD223" s="348"/>
      <c r="BQE223" s="348"/>
      <c r="BQF223" s="348"/>
      <c r="BQG223" s="348"/>
      <c r="BQH223" s="348"/>
      <c r="BQI223" s="348"/>
      <c r="BQJ223" s="348"/>
      <c r="BQK223" s="348"/>
      <c r="BQL223" s="348"/>
      <c r="BQM223" s="348"/>
      <c r="BQN223" s="348"/>
      <c r="BQO223" s="348"/>
      <c r="BQP223" s="348"/>
      <c r="BQQ223" s="348"/>
      <c r="BQR223" s="348"/>
      <c r="BQS223" s="348"/>
      <c r="BQT223" s="348"/>
      <c r="BQU223" s="348"/>
      <c r="BQV223" s="348"/>
      <c r="BQW223" s="348"/>
      <c r="BQX223" s="348"/>
      <c r="BQY223" s="348"/>
      <c r="BQZ223" s="348"/>
      <c r="BRA223" s="348"/>
      <c r="BRB223" s="348"/>
      <c r="BRC223" s="348"/>
      <c r="BRD223" s="348"/>
      <c r="BRE223" s="348"/>
      <c r="BRF223" s="348"/>
      <c r="BRG223" s="348"/>
      <c r="BRH223" s="348"/>
      <c r="BRI223" s="348"/>
      <c r="BRJ223" s="348"/>
      <c r="BRK223" s="348"/>
      <c r="BRL223" s="348"/>
      <c r="BRM223" s="348"/>
      <c r="BRN223" s="348"/>
      <c r="BRO223" s="348"/>
      <c r="BRP223" s="348"/>
      <c r="BRQ223" s="348"/>
      <c r="BRR223" s="348"/>
      <c r="BRS223" s="348"/>
      <c r="BRT223" s="348"/>
      <c r="BRU223" s="348"/>
      <c r="BRV223" s="348"/>
      <c r="BRW223" s="348"/>
      <c r="BRX223" s="348"/>
      <c r="BRY223" s="348"/>
      <c r="BRZ223" s="348"/>
      <c r="BSA223" s="348"/>
      <c r="BSB223" s="348"/>
      <c r="BSC223" s="348"/>
      <c r="BSD223" s="348"/>
      <c r="BSE223" s="348"/>
      <c r="BSF223" s="348"/>
      <c r="BSG223" s="348"/>
      <c r="BSH223" s="348"/>
      <c r="BSI223" s="348"/>
      <c r="BSJ223" s="348"/>
      <c r="BSK223" s="348"/>
      <c r="BSL223" s="348"/>
      <c r="BSM223" s="348"/>
      <c r="BSN223" s="348"/>
      <c r="BSO223" s="348"/>
      <c r="BSP223" s="348"/>
      <c r="BSQ223" s="348"/>
      <c r="BSR223" s="348"/>
      <c r="BSS223" s="348"/>
      <c r="BST223" s="348"/>
      <c r="BSU223" s="348"/>
      <c r="BSV223" s="348"/>
      <c r="BSW223" s="348"/>
      <c r="BSX223" s="348"/>
      <c r="BSY223" s="348"/>
      <c r="BSZ223" s="348"/>
      <c r="BTA223" s="348"/>
      <c r="BTB223" s="348"/>
      <c r="BTC223" s="348"/>
      <c r="BTD223" s="348"/>
      <c r="BTE223" s="348"/>
      <c r="BTF223" s="348"/>
      <c r="BTG223" s="348"/>
      <c r="BTH223" s="348"/>
      <c r="BTI223" s="348"/>
      <c r="BTJ223" s="348"/>
      <c r="BTK223" s="348"/>
      <c r="BTL223" s="348"/>
      <c r="BTM223" s="348"/>
      <c r="BTN223" s="348"/>
      <c r="BTO223" s="348"/>
      <c r="BTP223" s="348"/>
      <c r="BTQ223" s="348"/>
      <c r="BTR223" s="348"/>
      <c r="BTS223" s="348"/>
      <c r="BTT223" s="348"/>
      <c r="BTU223" s="348"/>
      <c r="BTV223" s="348"/>
      <c r="BTW223" s="348"/>
      <c r="BTX223" s="348"/>
      <c r="BTY223" s="348"/>
      <c r="BTZ223" s="348"/>
      <c r="BUA223" s="348"/>
      <c r="BUB223" s="348"/>
      <c r="BUC223" s="348"/>
      <c r="BUD223" s="348"/>
      <c r="BUE223" s="348"/>
      <c r="BUF223" s="348"/>
      <c r="BUG223" s="348"/>
      <c r="BUH223" s="348"/>
      <c r="BUI223" s="348"/>
      <c r="BUJ223" s="348"/>
      <c r="BUK223" s="348"/>
      <c r="BUL223" s="348"/>
      <c r="BUM223" s="348"/>
      <c r="BUN223" s="348"/>
      <c r="BUO223" s="348"/>
      <c r="BUP223" s="348"/>
      <c r="BUQ223" s="348"/>
      <c r="BUR223" s="348"/>
      <c r="BUS223" s="348"/>
      <c r="BUT223" s="348"/>
      <c r="BUU223" s="348"/>
      <c r="BUV223" s="348"/>
      <c r="BUW223" s="348"/>
      <c r="BUX223" s="348"/>
      <c r="BUY223" s="348"/>
      <c r="BUZ223" s="348"/>
      <c r="BVA223" s="348"/>
      <c r="BVB223" s="348"/>
      <c r="BVC223" s="348"/>
      <c r="BVD223" s="348"/>
      <c r="BVE223" s="348"/>
      <c r="BVF223" s="348"/>
      <c r="BVG223" s="348"/>
      <c r="BVH223" s="348"/>
      <c r="BVI223" s="348"/>
      <c r="BVJ223" s="348"/>
      <c r="BVK223" s="348"/>
      <c r="BVL223" s="348"/>
      <c r="BVM223" s="348"/>
      <c r="BVN223" s="348"/>
      <c r="BVO223" s="348"/>
      <c r="BVP223" s="348"/>
      <c r="BVQ223" s="348"/>
      <c r="BVR223" s="348"/>
      <c r="BVS223" s="348"/>
      <c r="BVT223" s="348"/>
      <c r="BVU223" s="348"/>
      <c r="BVV223" s="348"/>
      <c r="BVW223" s="348"/>
      <c r="BVX223" s="348"/>
      <c r="BVY223" s="348"/>
      <c r="BVZ223" s="348"/>
      <c r="BWA223" s="348"/>
      <c r="BWB223" s="348"/>
      <c r="BWC223" s="348"/>
      <c r="BWD223" s="348"/>
      <c r="BWE223" s="348"/>
      <c r="BWF223" s="348"/>
      <c r="BWG223" s="348"/>
      <c r="BWH223" s="348"/>
      <c r="BWI223" s="348"/>
      <c r="BWJ223" s="348"/>
      <c r="BWK223" s="348"/>
      <c r="BWL223" s="348"/>
      <c r="BWM223" s="348"/>
      <c r="BWN223" s="348"/>
      <c r="BWO223" s="348"/>
      <c r="BWP223" s="348"/>
      <c r="BWQ223" s="348"/>
      <c r="BWR223" s="348"/>
      <c r="BWS223" s="348"/>
      <c r="BWT223" s="348"/>
      <c r="BWU223" s="348"/>
      <c r="BWV223" s="348"/>
      <c r="BWW223" s="348"/>
      <c r="BWX223" s="348"/>
      <c r="BWY223" s="348"/>
      <c r="BWZ223" s="348"/>
      <c r="BXA223" s="348"/>
      <c r="BXB223" s="348"/>
      <c r="BXC223" s="348"/>
      <c r="BXD223" s="348"/>
      <c r="BXE223" s="348"/>
      <c r="BXF223" s="348"/>
      <c r="BXG223" s="348"/>
      <c r="BXH223" s="348"/>
      <c r="BXI223" s="348"/>
      <c r="BXJ223" s="348"/>
      <c r="BXK223" s="348"/>
      <c r="BXL223" s="348"/>
      <c r="BXM223" s="348"/>
      <c r="BXN223" s="348"/>
      <c r="BXO223" s="348"/>
      <c r="BXP223" s="348"/>
      <c r="BXQ223" s="348"/>
      <c r="BXR223" s="348"/>
      <c r="BXS223" s="348"/>
      <c r="BXT223" s="348"/>
      <c r="BXU223" s="348"/>
      <c r="BXV223" s="348"/>
      <c r="BXW223" s="348"/>
      <c r="BXX223" s="348"/>
      <c r="BXY223" s="348"/>
      <c r="BXZ223" s="348"/>
      <c r="BYA223" s="348"/>
      <c r="BYB223" s="348"/>
      <c r="BYC223" s="348"/>
      <c r="BYD223" s="348"/>
      <c r="BYE223" s="348"/>
      <c r="BYF223" s="348"/>
      <c r="BYG223" s="348"/>
      <c r="BYH223" s="348"/>
      <c r="BYI223" s="348"/>
      <c r="BYJ223" s="348"/>
      <c r="BYK223" s="348"/>
      <c r="BYL223" s="348"/>
      <c r="BYM223" s="348"/>
      <c r="BYN223" s="348"/>
      <c r="BYO223" s="348"/>
      <c r="BYP223" s="348"/>
      <c r="BYQ223" s="348"/>
      <c r="BYR223" s="348"/>
      <c r="BYS223" s="348"/>
      <c r="BYT223" s="348"/>
      <c r="BYU223" s="348"/>
      <c r="BYV223" s="348"/>
      <c r="BYW223" s="348"/>
      <c r="BYX223" s="348"/>
      <c r="BYY223" s="348"/>
      <c r="BYZ223" s="348"/>
      <c r="BZA223" s="348"/>
      <c r="BZB223" s="348"/>
      <c r="BZC223" s="348"/>
      <c r="BZD223" s="348"/>
      <c r="BZE223" s="348"/>
      <c r="BZF223" s="348"/>
      <c r="BZG223" s="348"/>
      <c r="BZH223" s="348"/>
      <c r="BZI223" s="348"/>
      <c r="BZJ223" s="348"/>
      <c r="BZK223" s="348"/>
      <c r="BZL223" s="348"/>
      <c r="BZM223" s="348"/>
      <c r="BZN223" s="348"/>
      <c r="BZO223" s="348"/>
      <c r="BZP223" s="348"/>
      <c r="BZQ223" s="348"/>
      <c r="BZR223" s="348"/>
      <c r="BZS223" s="348"/>
      <c r="BZT223" s="348"/>
      <c r="BZU223" s="348"/>
      <c r="BZV223" s="348"/>
      <c r="BZW223" s="348"/>
      <c r="BZX223" s="348"/>
      <c r="BZY223" s="348"/>
      <c r="BZZ223" s="348"/>
      <c r="CAA223" s="348"/>
      <c r="CAB223" s="348"/>
      <c r="CAC223" s="348"/>
      <c r="CAD223" s="348"/>
      <c r="CAE223" s="348"/>
      <c r="CAF223" s="348"/>
      <c r="CAG223" s="348"/>
      <c r="CAH223" s="348"/>
      <c r="CAI223" s="348"/>
      <c r="CAJ223" s="348"/>
      <c r="CAK223" s="348"/>
      <c r="CAL223" s="348"/>
      <c r="CAM223" s="348"/>
      <c r="CAN223" s="348"/>
      <c r="CAO223" s="348"/>
      <c r="CAP223" s="348"/>
      <c r="CAQ223" s="348"/>
      <c r="CAR223" s="348"/>
      <c r="CAS223" s="348"/>
      <c r="CAT223" s="348"/>
      <c r="CAU223" s="348"/>
      <c r="CAV223" s="348"/>
      <c r="CAW223" s="348"/>
      <c r="CAX223" s="348"/>
      <c r="CAY223" s="348"/>
      <c r="CAZ223" s="348"/>
      <c r="CBA223" s="348"/>
      <c r="CBB223" s="348"/>
      <c r="CBC223" s="348"/>
      <c r="CBD223" s="348"/>
      <c r="CBE223" s="348"/>
      <c r="CBF223" s="348"/>
      <c r="CBG223" s="348"/>
      <c r="CBH223" s="348"/>
      <c r="CBI223" s="348"/>
      <c r="CBJ223" s="348"/>
      <c r="CBK223" s="348"/>
      <c r="CBL223" s="348"/>
      <c r="CBM223" s="348"/>
      <c r="CBN223" s="348"/>
      <c r="CBO223" s="348"/>
      <c r="CBP223" s="348"/>
      <c r="CBQ223" s="348"/>
      <c r="CBR223" s="348"/>
      <c r="CBS223" s="348"/>
      <c r="CBT223" s="348"/>
      <c r="CBU223" s="348"/>
      <c r="CBV223" s="348"/>
      <c r="CBW223" s="348"/>
      <c r="CBX223" s="348"/>
      <c r="CBY223" s="348"/>
      <c r="CBZ223" s="348"/>
      <c r="CCA223" s="348"/>
      <c r="CCB223" s="348"/>
      <c r="CCC223" s="348"/>
      <c r="CCD223" s="348"/>
      <c r="CCE223" s="348"/>
      <c r="CCF223" s="348"/>
      <c r="CCG223" s="348"/>
      <c r="CCH223" s="348"/>
      <c r="CCI223" s="348"/>
      <c r="CCJ223" s="348"/>
      <c r="CCK223" s="348"/>
      <c r="CCL223" s="348"/>
      <c r="CCM223" s="348"/>
      <c r="CCN223" s="348"/>
      <c r="CCO223" s="348"/>
      <c r="CCP223" s="348"/>
      <c r="CCQ223" s="348"/>
      <c r="CCR223" s="348"/>
      <c r="CCS223" s="348"/>
      <c r="CCT223" s="348"/>
      <c r="CCU223" s="348"/>
      <c r="CCV223" s="348"/>
      <c r="CCW223" s="348"/>
      <c r="CCX223" s="348"/>
      <c r="CCY223" s="348"/>
      <c r="CCZ223" s="348"/>
      <c r="CDA223" s="348"/>
      <c r="CDB223" s="348"/>
      <c r="CDC223" s="348"/>
      <c r="CDD223" s="348"/>
      <c r="CDE223" s="348"/>
      <c r="CDF223" s="348"/>
      <c r="CDG223" s="348"/>
      <c r="CDH223" s="348"/>
      <c r="CDI223" s="348"/>
      <c r="CDJ223" s="348"/>
      <c r="CDK223" s="348"/>
      <c r="CDL223" s="348"/>
      <c r="CDM223" s="348"/>
      <c r="CDN223" s="348"/>
      <c r="CDO223" s="348"/>
      <c r="CDP223" s="348"/>
      <c r="CDQ223" s="348"/>
      <c r="CDR223" s="348"/>
      <c r="CDS223" s="348"/>
      <c r="CDT223" s="348"/>
      <c r="CDU223" s="348"/>
      <c r="CDV223" s="348"/>
      <c r="CDW223" s="348"/>
      <c r="CDX223" s="348"/>
      <c r="CDY223" s="348"/>
      <c r="CDZ223" s="348"/>
      <c r="CEA223" s="348"/>
      <c r="CEB223" s="348"/>
      <c r="CEC223" s="348"/>
      <c r="CED223" s="348"/>
      <c r="CEE223" s="348"/>
      <c r="CEF223" s="348"/>
      <c r="CEG223" s="348"/>
      <c r="CEH223" s="348"/>
      <c r="CEI223" s="348"/>
      <c r="CEJ223" s="348"/>
      <c r="CEK223" s="348"/>
      <c r="CEL223" s="348"/>
      <c r="CEM223" s="348"/>
      <c r="CEN223" s="348"/>
      <c r="CEO223" s="348"/>
      <c r="CEP223" s="348"/>
      <c r="CEQ223" s="348"/>
      <c r="CER223" s="348"/>
      <c r="CES223" s="348"/>
      <c r="CET223" s="348"/>
      <c r="CEU223" s="348"/>
      <c r="CEV223" s="348"/>
      <c r="CEW223" s="348"/>
      <c r="CEX223" s="348"/>
      <c r="CEY223" s="348"/>
      <c r="CEZ223" s="348"/>
      <c r="CFA223" s="348"/>
      <c r="CFB223" s="348"/>
      <c r="CFC223" s="348"/>
      <c r="CFD223" s="348"/>
      <c r="CFE223" s="348"/>
      <c r="CFF223" s="348"/>
      <c r="CFG223" s="348"/>
      <c r="CFH223" s="348"/>
      <c r="CFI223" s="348"/>
      <c r="CFJ223" s="348"/>
      <c r="CFK223" s="348"/>
      <c r="CFL223" s="348"/>
      <c r="CFM223" s="348"/>
      <c r="CFN223" s="348"/>
      <c r="CFO223" s="348"/>
      <c r="CFP223" s="348"/>
      <c r="CFQ223" s="348"/>
      <c r="CFR223" s="348"/>
      <c r="CFS223" s="348"/>
      <c r="CFT223" s="348"/>
      <c r="CFU223" s="348"/>
      <c r="CFV223" s="348"/>
      <c r="CFW223" s="348"/>
      <c r="CFX223" s="348"/>
      <c r="CFY223" s="348"/>
      <c r="CFZ223" s="348"/>
      <c r="CGA223" s="348"/>
      <c r="CGB223" s="348"/>
      <c r="CGC223" s="348"/>
      <c r="CGD223" s="348"/>
      <c r="CGE223" s="348"/>
      <c r="CGF223" s="348"/>
      <c r="CGG223" s="348"/>
      <c r="CGH223" s="348"/>
      <c r="CGI223" s="348"/>
      <c r="CGJ223" s="348"/>
      <c r="CGK223" s="348"/>
      <c r="CGL223" s="348"/>
      <c r="CGM223" s="348"/>
      <c r="CGN223" s="348"/>
      <c r="CGO223" s="348"/>
      <c r="CGP223" s="348"/>
      <c r="CGQ223" s="348"/>
      <c r="CGR223" s="348"/>
      <c r="CGS223" s="348"/>
      <c r="CGT223" s="348"/>
      <c r="CGU223" s="348"/>
      <c r="CGV223" s="348"/>
      <c r="CGW223" s="348"/>
      <c r="CGX223" s="348"/>
      <c r="CGY223" s="348"/>
      <c r="CGZ223" s="348"/>
      <c r="CHA223" s="348"/>
      <c r="CHB223" s="348"/>
      <c r="CHC223" s="348"/>
      <c r="CHD223" s="348"/>
      <c r="CHE223" s="348"/>
      <c r="CHF223" s="348"/>
      <c r="CHG223" s="348"/>
      <c r="CHH223" s="348"/>
      <c r="CHI223" s="348"/>
      <c r="CHJ223" s="348"/>
      <c r="CHK223" s="348"/>
      <c r="CHL223" s="348"/>
      <c r="CHM223" s="348"/>
      <c r="CHN223" s="348"/>
      <c r="CHO223" s="348"/>
      <c r="CHP223" s="348"/>
      <c r="CHQ223" s="348"/>
      <c r="CHR223" s="348"/>
      <c r="CHS223" s="348"/>
      <c r="CHT223" s="348"/>
      <c r="CHU223" s="348"/>
      <c r="CHV223" s="348"/>
      <c r="CHW223" s="348"/>
      <c r="CHX223" s="348"/>
      <c r="CHY223" s="348"/>
      <c r="CHZ223" s="348"/>
      <c r="CIA223" s="348"/>
      <c r="CIB223" s="348"/>
      <c r="CIC223" s="348"/>
      <c r="CID223" s="348"/>
      <c r="CIE223" s="348"/>
      <c r="CIF223" s="348"/>
      <c r="CIG223" s="348"/>
      <c r="CIH223" s="348"/>
      <c r="CII223" s="348"/>
      <c r="CIJ223" s="348"/>
      <c r="CIK223" s="348"/>
      <c r="CIL223" s="348"/>
      <c r="CIM223" s="348"/>
      <c r="CIN223" s="348"/>
      <c r="CIO223" s="348"/>
      <c r="CIP223" s="348"/>
      <c r="CIQ223" s="348"/>
      <c r="CIR223" s="348"/>
      <c r="CIS223" s="348"/>
      <c r="CIT223" s="348"/>
      <c r="CIU223" s="348"/>
      <c r="CIV223" s="348"/>
      <c r="CIW223" s="348"/>
      <c r="CIX223" s="348"/>
      <c r="CIY223" s="348"/>
      <c r="CIZ223" s="348"/>
      <c r="CJA223" s="348"/>
      <c r="CJB223" s="348"/>
      <c r="CJC223" s="348"/>
      <c r="CJD223" s="348"/>
      <c r="CJE223" s="348"/>
      <c r="CJF223" s="348"/>
      <c r="CJG223" s="348"/>
      <c r="CJH223" s="348"/>
      <c r="CJI223" s="348"/>
      <c r="CJJ223" s="348"/>
      <c r="CJK223" s="348"/>
      <c r="CJL223" s="348"/>
      <c r="CJM223" s="348"/>
      <c r="CJN223" s="348"/>
      <c r="CJO223" s="348"/>
      <c r="CJP223" s="348"/>
      <c r="CJQ223" s="348"/>
      <c r="CJR223" s="348"/>
      <c r="CJS223" s="348"/>
      <c r="CJT223" s="348"/>
      <c r="CJU223" s="348"/>
      <c r="CJV223" s="348"/>
      <c r="CJW223" s="348"/>
      <c r="CJX223" s="348"/>
      <c r="CJY223" s="348"/>
      <c r="CJZ223" s="348"/>
      <c r="CKA223" s="348"/>
      <c r="CKB223" s="348"/>
      <c r="CKC223" s="348"/>
      <c r="CKD223" s="348"/>
      <c r="CKE223" s="348"/>
      <c r="CKF223" s="348"/>
      <c r="CKG223" s="348"/>
      <c r="CKH223" s="348"/>
      <c r="CKI223" s="348"/>
      <c r="CKJ223" s="348"/>
      <c r="CKK223" s="348"/>
      <c r="CKL223" s="348"/>
      <c r="CKM223" s="348"/>
      <c r="CKN223" s="348"/>
      <c r="CKO223" s="348"/>
      <c r="CKP223" s="348"/>
      <c r="CKQ223" s="348"/>
      <c r="CKR223" s="348"/>
      <c r="CKS223" s="348"/>
      <c r="CKT223" s="348"/>
      <c r="CKU223" s="348"/>
      <c r="CKV223" s="348"/>
      <c r="CKW223" s="348"/>
      <c r="CKX223" s="348"/>
      <c r="CKY223" s="348"/>
      <c r="CKZ223" s="348"/>
      <c r="CLA223" s="348"/>
      <c r="CLB223" s="348"/>
      <c r="CLC223" s="348"/>
      <c r="CLD223" s="348"/>
      <c r="CLE223" s="348"/>
      <c r="CLF223" s="348"/>
      <c r="CLG223" s="348"/>
      <c r="CLH223" s="348"/>
      <c r="CLI223" s="348"/>
      <c r="CLJ223" s="348"/>
      <c r="CLK223" s="348"/>
      <c r="CLL223" s="348"/>
      <c r="CLM223" s="348"/>
      <c r="CLN223" s="348"/>
      <c r="CLO223" s="348"/>
      <c r="CLP223" s="348"/>
      <c r="CLQ223" s="348"/>
      <c r="CLR223" s="348"/>
      <c r="CLS223" s="348"/>
      <c r="CLT223" s="348"/>
      <c r="CLU223" s="348"/>
      <c r="CLV223" s="348"/>
      <c r="CLW223" s="348"/>
      <c r="CLX223" s="348"/>
      <c r="CLY223" s="348"/>
      <c r="CLZ223" s="348"/>
      <c r="CMA223" s="348"/>
      <c r="CMB223" s="348"/>
      <c r="CMC223" s="348"/>
      <c r="CMD223" s="348"/>
      <c r="CME223" s="348"/>
      <c r="CMF223" s="348"/>
      <c r="CMG223" s="348"/>
      <c r="CMH223" s="348"/>
      <c r="CMI223" s="348"/>
      <c r="CMJ223" s="348"/>
      <c r="CMK223" s="348"/>
      <c r="CML223" s="348"/>
      <c r="CMM223" s="348"/>
      <c r="CMN223" s="348"/>
      <c r="CMO223" s="348"/>
      <c r="CMP223" s="348"/>
      <c r="CMQ223" s="348"/>
      <c r="CMR223" s="348"/>
      <c r="CMS223" s="348"/>
      <c r="CMT223" s="348"/>
      <c r="CMU223" s="348"/>
      <c r="CMV223" s="348"/>
      <c r="CMW223" s="348"/>
      <c r="CMX223" s="348"/>
      <c r="CMY223" s="348"/>
      <c r="CMZ223" s="348"/>
      <c r="CNA223" s="348"/>
      <c r="CNB223" s="348"/>
      <c r="CNC223" s="348"/>
      <c r="CND223" s="348"/>
      <c r="CNE223" s="348"/>
      <c r="CNF223" s="348"/>
      <c r="CNG223" s="348"/>
      <c r="CNH223" s="348"/>
      <c r="CNI223" s="348"/>
      <c r="CNJ223" s="348"/>
      <c r="CNK223" s="348"/>
      <c r="CNL223" s="348"/>
      <c r="CNM223" s="348"/>
      <c r="CNN223" s="348"/>
      <c r="CNO223" s="348"/>
      <c r="CNP223" s="348"/>
      <c r="CNQ223" s="348"/>
      <c r="CNR223" s="348"/>
      <c r="CNS223" s="348"/>
      <c r="CNT223" s="348"/>
      <c r="CNU223" s="348"/>
      <c r="CNV223" s="348"/>
      <c r="CNW223" s="348"/>
      <c r="CNX223" s="348"/>
      <c r="CNY223" s="348"/>
      <c r="CNZ223" s="348"/>
      <c r="COA223" s="348"/>
      <c r="COB223" s="348"/>
      <c r="COC223" s="348"/>
      <c r="COD223" s="348"/>
      <c r="COE223" s="348"/>
      <c r="COF223" s="348"/>
      <c r="COG223" s="348"/>
      <c r="COH223" s="348"/>
      <c r="COI223" s="348"/>
      <c r="COJ223" s="348"/>
      <c r="COK223" s="348"/>
      <c r="COL223" s="348"/>
      <c r="COM223" s="348"/>
      <c r="CON223" s="348"/>
      <c r="COO223" s="348"/>
      <c r="COP223" s="348"/>
      <c r="COQ223" s="348"/>
      <c r="COR223" s="348"/>
      <c r="COS223" s="348"/>
      <c r="COT223" s="348"/>
      <c r="COU223" s="348"/>
      <c r="COV223" s="348"/>
      <c r="COW223" s="348"/>
      <c r="COX223" s="348"/>
      <c r="COY223" s="348"/>
      <c r="COZ223" s="348"/>
      <c r="CPA223" s="348"/>
      <c r="CPB223" s="348"/>
      <c r="CPC223" s="348"/>
      <c r="CPD223" s="348"/>
      <c r="CPE223" s="348"/>
      <c r="CPF223" s="348"/>
      <c r="CPG223" s="348"/>
      <c r="CPH223" s="348"/>
      <c r="CPI223" s="348"/>
      <c r="CPJ223" s="348"/>
      <c r="CPK223" s="348"/>
      <c r="CPL223" s="348"/>
      <c r="CPM223" s="348"/>
      <c r="CPN223" s="348"/>
      <c r="CPO223" s="348"/>
      <c r="CPP223" s="348"/>
      <c r="CPQ223" s="348"/>
      <c r="CPR223" s="348"/>
      <c r="CPS223" s="348"/>
      <c r="CPT223" s="348"/>
      <c r="CPU223" s="348"/>
      <c r="CPV223" s="348"/>
      <c r="CPW223" s="348"/>
      <c r="CPX223" s="348"/>
      <c r="CPY223" s="348"/>
      <c r="CPZ223" s="348"/>
      <c r="CQA223" s="348"/>
      <c r="CQB223" s="348"/>
      <c r="CQC223" s="348"/>
      <c r="CQD223" s="348"/>
      <c r="CQE223" s="348"/>
      <c r="CQF223" s="348"/>
      <c r="CQG223" s="348"/>
      <c r="CQH223" s="348"/>
      <c r="CQI223" s="348"/>
      <c r="CQJ223" s="348"/>
      <c r="CQK223" s="348"/>
      <c r="CQL223" s="348"/>
      <c r="CQM223" s="348"/>
      <c r="CQN223" s="348"/>
      <c r="CQO223" s="348"/>
      <c r="CQP223" s="348"/>
      <c r="CQQ223" s="348"/>
      <c r="CQR223" s="348"/>
      <c r="CQS223" s="348"/>
      <c r="CQT223" s="348"/>
      <c r="CQU223" s="348"/>
      <c r="CQV223" s="348"/>
      <c r="CQW223" s="348"/>
      <c r="CQX223" s="348"/>
      <c r="CQY223" s="348"/>
      <c r="CQZ223" s="348"/>
      <c r="CRA223" s="348"/>
      <c r="CRB223" s="348"/>
      <c r="CRC223" s="348"/>
      <c r="CRD223" s="348"/>
      <c r="CRE223" s="348"/>
      <c r="CRF223" s="348"/>
      <c r="CRG223" s="348"/>
      <c r="CRH223" s="348"/>
      <c r="CRI223" s="348"/>
      <c r="CRJ223" s="348"/>
      <c r="CRK223" s="348"/>
      <c r="CRL223" s="348"/>
      <c r="CRM223" s="348"/>
      <c r="CRN223" s="348"/>
      <c r="CRO223" s="348"/>
      <c r="CRP223" s="348"/>
      <c r="CRQ223" s="348"/>
      <c r="CRR223" s="348"/>
      <c r="CRS223" s="348"/>
      <c r="CRT223" s="348"/>
      <c r="CRU223" s="348"/>
      <c r="CRV223" s="348"/>
      <c r="CRW223" s="348"/>
      <c r="CRX223" s="348"/>
      <c r="CRY223" s="348"/>
      <c r="CRZ223" s="348"/>
      <c r="CSA223" s="348"/>
      <c r="CSB223" s="348"/>
      <c r="CSC223" s="348"/>
      <c r="CSD223" s="348"/>
      <c r="CSE223" s="348"/>
      <c r="CSF223" s="348"/>
      <c r="CSG223" s="348"/>
      <c r="CSH223" s="348"/>
      <c r="CSI223" s="348"/>
      <c r="CSJ223" s="348"/>
      <c r="CSK223" s="348"/>
      <c r="CSL223" s="348"/>
      <c r="CSM223" s="348"/>
      <c r="CSN223" s="348"/>
      <c r="CSO223" s="348"/>
      <c r="CSP223" s="348"/>
      <c r="CSQ223" s="348"/>
      <c r="CSR223" s="348"/>
      <c r="CSS223" s="348"/>
      <c r="CST223" s="348"/>
      <c r="CSU223" s="348"/>
      <c r="CSV223" s="348"/>
      <c r="CSW223" s="348"/>
      <c r="CSX223" s="348"/>
      <c r="CSY223" s="348"/>
      <c r="CSZ223" s="348"/>
      <c r="CTA223" s="348"/>
      <c r="CTB223" s="348"/>
      <c r="CTC223" s="348"/>
      <c r="CTD223" s="348"/>
      <c r="CTE223" s="348"/>
      <c r="CTF223" s="348"/>
      <c r="CTG223" s="348"/>
      <c r="CTH223" s="348"/>
      <c r="CTI223" s="348"/>
      <c r="CTJ223" s="348"/>
      <c r="CTK223" s="348"/>
      <c r="CTL223" s="348"/>
      <c r="CTM223" s="348"/>
      <c r="CTN223" s="348"/>
      <c r="CTO223" s="348"/>
      <c r="CTP223" s="348"/>
      <c r="CTQ223" s="348"/>
      <c r="CTR223" s="348"/>
      <c r="CTS223" s="348"/>
      <c r="CTT223" s="348"/>
      <c r="CTU223" s="348"/>
      <c r="CTV223" s="348"/>
      <c r="CTW223" s="348"/>
      <c r="CTX223" s="348"/>
      <c r="CTY223" s="348"/>
      <c r="CTZ223" s="348"/>
      <c r="CUA223" s="348"/>
      <c r="CUB223" s="348"/>
      <c r="CUC223" s="348"/>
      <c r="CUD223" s="348"/>
      <c r="CUE223" s="348"/>
      <c r="CUF223" s="348"/>
      <c r="CUG223" s="348"/>
      <c r="CUH223" s="348"/>
      <c r="CUI223" s="348"/>
      <c r="CUJ223" s="348"/>
      <c r="CUK223" s="348"/>
      <c r="CUL223" s="348"/>
      <c r="CUM223" s="348"/>
      <c r="CUN223" s="348"/>
      <c r="CUO223" s="348"/>
      <c r="CUP223" s="348"/>
      <c r="CUQ223" s="348"/>
      <c r="CUR223" s="348"/>
      <c r="CUS223" s="348"/>
      <c r="CUT223" s="348"/>
      <c r="CUU223" s="348"/>
      <c r="CUV223" s="348"/>
      <c r="CUW223" s="348"/>
      <c r="CUX223" s="348"/>
      <c r="CUY223" s="348"/>
      <c r="CUZ223" s="348"/>
      <c r="CVA223" s="348"/>
      <c r="CVB223" s="348"/>
      <c r="CVC223" s="348"/>
      <c r="CVD223" s="348"/>
      <c r="CVE223" s="348"/>
      <c r="CVF223" s="348"/>
      <c r="CVG223" s="348"/>
      <c r="CVH223" s="348"/>
      <c r="CVI223" s="348"/>
      <c r="CVJ223" s="348"/>
      <c r="CVK223" s="348"/>
      <c r="CVL223" s="348"/>
      <c r="CVM223" s="348"/>
      <c r="CVN223" s="348"/>
      <c r="CVO223" s="348"/>
      <c r="CVP223" s="348"/>
      <c r="CVQ223" s="348"/>
      <c r="CVR223" s="348"/>
      <c r="CVS223" s="348"/>
      <c r="CVT223" s="348"/>
      <c r="CVU223" s="348"/>
      <c r="CVV223" s="348"/>
      <c r="CVW223" s="348"/>
      <c r="CVX223" s="348"/>
      <c r="CVY223" s="348"/>
      <c r="CVZ223" s="348"/>
      <c r="CWA223" s="348"/>
      <c r="CWB223" s="348"/>
      <c r="CWC223" s="348"/>
      <c r="CWD223" s="348"/>
      <c r="CWE223" s="348"/>
      <c r="CWF223" s="348"/>
      <c r="CWG223" s="348"/>
      <c r="CWH223" s="348"/>
      <c r="CWI223" s="348"/>
      <c r="CWJ223" s="348"/>
      <c r="CWK223" s="348"/>
      <c r="CWL223" s="348"/>
      <c r="CWM223" s="348"/>
      <c r="CWN223" s="348"/>
      <c r="CWO223" s="348"/>
      <c r="CWP223" s="348"/>
      <c r="CWQ223" s="348"/>
      <c r="CWR223" s="348"/>
      <c r="CWS223" s="348"/>
      <c r="CWT223" s="348"/>
      <c r="CWU223" s="348"/>
      <c r="CWV223" s="348"/>
      <c r="CWW223" s="348"/>
      <c r="CWX223" s="348"/>
      <c r="CWY223" s="348"/>
      <c r="CWZ223" s="348"/>
      <c r="CXA223" s="348"/>
      <c r="CXB223" s="348"/>
      <c r="CXC223" s="348"/>
      <c r="CXD223" s="348"/>
      <c r="CXE223" s="348"/>
      <c r="CXF223" s="348"/>
      <c r="CXG223" s="348"/>
      <c r="CXH223" s="348"/>
      <c r="CXI223" s="348"/>
      <c r="CXJ223" s="348"/>
      <c r="CXK223" s="348"/>
      <c r="CXL223" s="348"/>
      <c r="CXM223" s="348"/>
      <c r="CXN223" s="348"/>
      <c r="CXO223" s="348"/>
      <c r="CXP223" s="348"/>
      <c r="CXQ223" s="348"/>
      <c r="CXR223" s="348"/>
      <c r="CXS223" s="348"/>
      <c r="CXT223" s="348"/>
      <c r="CXU223" s="348"/>
      <c r="CXV223" s="348"/>
      <c r="CXW223" s="348"/>
      <c r="CXX223" s="348"/>
      <c r="CXY223" s="348"/>
      <c r="CXZ223" s="348"/>
      <c r="CYA223" s="348"/>
      <c r="CYB223" s="348"/>
      <c r="CYC223" s="348"/>
      <c r="CYD223" s="348"/>
      <c r="CYE223" s="348"/>
      <c r="CYF223" s="348"/>
      <c r="CYG223" s="348"/>
      <c r="CYH223" s="348"/>
      <c r="CYI223" s="348"/>
      <c r="CYJ223" s="348"/>
      <c r="CYK223" s="348"/>
      <c r="CYL223" s="348"/>
      <c r="CYM223" s="348"/>
      <c r="CYN223" s="348"/>
      <c r="CYO223" s="348"/>
      <c r="CYP223" s="348"/>
      <c r="CYQ223" s="348"/>
      <c r="CYR223" s="348"/>
      <c r="CYS223" s="348"/>
      <c r="CYT223" s="348"/>
      <c r="CYU223" s="348"/>
      <c r="CYV223" s="348"/>
      <c r="CYW223" s="348"/>
      <c r="CYX223" s="348"/>
      <c r="CYY223" s="348"/>
      <c r="CYZ223" s="348"/>
      <c r="CZA223" s="348"/>
      <c r="CZB223" s="348"/>
      <c r="CZC223" s="348"/>
      <c r="CZD223" s="348"/>
      <c r="CZE223" s="348"/>
      <c r="CZF223" s="348"/>
      <c r="CZG223" s="348"/>
      <c r="CZH223" s="348"/>
      <c r="CZI223" s="348"/>
      <c r="CZJ223" s="348"/>
      <c r="CZK223" s="348"/>
      <c r="CZL223" s="348"/>
      <c r="CZM223" s="348"/>
      <c r="CZN223" s="348"/>
      <c r="CZO223" s="348"/>
      <c r="CZP223" s="348"/>
      <c r="CZQ223" s="348"/>
      <c r="CZR223" s="348"/>
      <c r="CZS223" s="348"/>
      <c r="CZT223" s="348"/>
      <c r="CZU223" s="348"/>
      <c r="CZV223" s="348"/>
      <c r="CZW223" s="348"/>
      <c r="CZX223" s="348"/>
      <c r="CZY223" s="348"/>
      <c r="CZZ223" s="348"/>
      <c r="DAA223" s="348"/>
      <c r="DAB223" s="348"/>
      <c r="DAC223" s="348"/>
      <c r="DAD223" s="348"/>
      <c r="DAE223" s="348"/>
      <c r="DAF223" s="348"/>
      <c r="DAG223" s="348"/>
      <c r="DAH223" s="348"/>
      <c r="DAI223" s="348"/>
      <c r="DAJ223" s="348"/>
      <c r="DAK223" s="348"/>
      <c r="DAL223" s="348"/>
      <c r="DAM223" s="348"/>
      <c r="DAN223" s="348"/>
      <c r="DAO223" s="348"/>
      <c r="DAP223" s="348"/>
      <c r="DAQ223" s="348"/>
      <c r="DAR223" s="348"/>
      <c r="DAS223" s="348"/>
      <c r="DAT223" s="348"/>
      <c r="DAU223" s="348"/>
      <c r="DAV223" s="348"/>
      <c r="DAW223" s="348"/>
      <c r="DAX223" s="348"/>
      <c r="DAY223" s="348"/>
      <c r="DAZ223" s="348"/>
      <c r="DBA223" s="348"/>
      <c r="DBB223" s="348"/>
      <c r="DBC223" s="348"/>
      <c r="DBD223" s="348"/>
      <c r="DBE223" s="348"/>
      <c r="DBF223" s="348"/>
      <c r="DBG223" s="348"/>
      <c r="DBH223" s="348"/>
      <c r="DBI223" s="348"/>
      <c r="DBJ223" s="348"/>
      <c r="DBK223" s="348"/>
      <c r="DBL223" s="348"/>
      <c r="DBM223" s="348"/>
      <c r="DBN223" s="348"/>
      <c r="DBO223" s="348"/>
      <c r="DBP223" s="348"/>
      <c r="DBQ223" s="348"/>
      <c r="DBR223" s="348"/>
      <c r="DBS223" s="348"/>
      <c r="DBT223" s="348"/>
      <c r="DBU223" s="348"/>
      <c r="DBV223" s="348"/>
      <c r="DBW223" s="348"/>
      <c r="DBX223" s="348"/>
      <c r="DBY223" s="348"/>
      <c r="DBZ223" s="348"/>
      <c r="DCA223" s="348"/>
      <c r="DCB223" s="348"/>
      <c r="DCC223" s="348"/>
      <c r="DCD223" s="348"/>
      <c r="DCE223" s="348"/>
      <c r="DCF223" s="348"/>
      <c r="DCG223" s="348"/>
      <c r="DCH223" s="348"/>
      <c r="DCI223" s="348"/>
      <c r="DCJ223" s="348"/>
      <c r="DCK223" s="348"/>
      <c r="DCL223" s="348"/>
      <c r="DCM223" s="348"/>
      <c r="DCN223" s="348"/>
      <c r="DCO223" s="348"/>
      <c r="DCP223" s="348"/>
      <c r="DCQ223" s="348"/>
      <c r="DCR223" s="348"/>
      <c r="DCS223" s="348"/>
      <c r="DCT223" s="348"/>
      <c r="DCU223" s="348"/>
      <c r="DCV223" s="348"/>
      <c r="DCW223" s="348"/>
      <c r="DCX223" s="348"/>
      <c r="DCY223" s="348"/>
      <c r="DCZ223" s="348"/>
      <c r="DDA223" s="348"/>
      <c r="DDB223" s="348"/>
      <c r="DDC223" s="348"/>
      <c r="DDD223" s="348"/>
      <c r="DDE223" s="348"/>
      <c r="DDF223" s="348"/>
      <c r="DDG223" s="348"/>
      <c r="DDH223" s="348"/>
      <c r="DDI223" s="348"/>
      <c r="DDJ223" s="348"/>
      <c r="DDK223" s="348"/>
      <c r="DDL223" s="348"/>
      <c r="DDM223" s="348"/>
      <c r="DDN223" s="348"/>
      <c r="DDO223" s="348"/>
      <c r="DDP223" s="348"/>
      <c r="DDQ223" s="348"/>
      <c r="DDR223" s="348"/>
      <c r="DDS223" s="348"/>
      <c r="DDT223" s="348"/>
      <c r="DDU223" s="348"/>
      <c r="DDV223" s="348"/>
      <c r="DDW223" s="348"/>
      <c r="DDX223" s="348"/>
      <c r="DDY223" s="348"/>
      <c r="DDZ223" s="348"/>
      <c r="DEA223" s="348"/>
      <c r="DEB223" s="348"/>
      <c r="DEC223" s="348"/>
      <c r="DED223" s="348"/>
      <c r="DEE223" s="348"/>
      <c r="DEF223" s="348"/>
      <c r="DEG223" s="348"/>
      <c r="DEH223" s="348"/>
      <c r="DEI223" s="348"/>
      <c r="DEJ223" s="348"/>
      <c r="DEK223" s="348"/>
      <c r="DEL223" s="348"/>
      <c r="DEM223" s="348"/>
      <c r="DEN223" s="348"/>
      <c r="DEO223" s="348"/>
      <c r="DEP223" s="348"/>
      <c r="DEQ223" s="348"/>
      <c r="DER223" s="348"/>
      <c r="DES223" s="348"/>
      <c r="DET223" s="348"/>
      <c r="DEU223" s="348"/>
      <c r="DEV223" s="348"/>
      <c r="DEW223" s="348"/>
      <c r="DEX223" s="348"/>
      <c r="DEY223" s="348"/>
      <c r="DEZ223" s="348"/>
      <c r="DFA223" s="348"/>
      <c r="DFB223" s="348"/>
      <c r="DFC223" s="348"/>
      <c r="DFD223" s="348"/>
      <c r="DFE223" s="348"/>
      <c r="DFF223" s="348"/>
      <c r="DFG223" s="348"/>
      <c r="DFH223" s="348"/>
      <c r="DFI223" s="348"/>
      <c r="DFJ223" s="348"/>
      <c r="DFK223" s="348"/>
      <c r="DFL223" s="348"/>
      <c r="DFM223" s="348"/>
      <c r="DFN223" s="348"/>
      <c r="DFO223" s="348"/>
      <c r="DFP223" s="348"/>
      <c r="DFQ223" s="348"/>
      <c r="DFR223" s="348"/>
      <c r="DFS223" s="348"/>
      <c r="DFT223" s="348"/>
      <c r="DFU223" s="348"/>
      <c r="DFV223" s="348"/>
      <c r="DFW223" s="348"/>
      <c r="DFX223" s="348"/>
      <c r="DFY223" s="348"/>
      <c r="DFZ223" s="348"/>
      <c r="DGA223" s="348"/>
      <c r="DGB223" s="348"/>
      <c r="DGC223" s="348"/>
      <c r="DGD223" s="348"/>
      <c r="DGE223" s="348"/>
      <c r="DGF223" s="348"/>
      <c r="DGG223" s="348"/>
      <c r="DGH223" s="348"/>
      <c r="DGI223" s="348"/>
      <c r="DGJ223" s="348"/>
      <c r="DGK223" s="348"/>
      <c r="DGL223" s="348"/>
      <c r="DGM223" s="348"/>
      <c r="DGN223" s="348"/>
      <c r="DGO223" s="348"/>
      <c r="DGP223" s="348"/>
      <c r="DGQ223" s="348"/>
      <c r="DGR223" s="348"/>
      <c r="DGS223" s="348"/>
      <c r="DGT223" s="348"/>
      <c r="DGU223" s="348"/>
      <c r="DGV223" s="348"/>
      <c r="DGW223" s="348"/>
      <c r="DGX223" s="348"/>
      <c r="DGY223" s="348"/>
      <c r="DGZ223" s="348"/>
      <c r="DHA223" s="348"/>
      <c r="DHB223" s="348"/>
      <c r="DHC223" s="348"/>
      <c r="DHD223" s="348"/>
      <c r="DHE223" s="348"/>
      <c r="DHF223" s="348"/>
      <c r="DHG223" s="348"/>
      <c r="DHH223" s="348"/>
      <c r="DHI223" s="348"/>
      <c r="DHJ223" s="348"/>
      <c r="DHK223" s="348"/>
      <c r="DHL223" s="348"/>
      <c r="DHM223" s="348"/>
      <c r="DHN223" s="348"/>
      <c r="DHO223" s="348"/>
      <c r="DHP223" s="348"/>
      <c r="DHQ223" s="348"/>
      <c r="DHR223" s="348"/>
      <c r="DHS223" s="348"/>
      <c r="DHT223" s="348"/>
      <c r="DHU223" s="348"/>
      <c r="DHV223" s="348"/>
      <c r="DHW223" s="348"/>
      <c r="DHX223" s="348"/>
      <c r="DHY223" s="348"/>
      <c r="DHZ223" s="348"/>
      <c r="DIA223" s="348"/>
      <c r="DIB223" s="348"/>
      <c r="DIC223" s="348"/>
      <c r="DID223" s="348"/>
      <c r="DIE223" s="348"/>
      <c r="DIF223" s="348"/>
      <c r="DIG223" s="348"/>
      <c r="DIH223" s="348"/>
      <c r="DII223" s="348"/>
      <c r="DIJ223" s="348"/>
      <c r="DIK223" s="348"/>
      <c r="DIL223" s="348"/>
      <c r="DIM223" s="348"/>
      <c r="DIN223" s="348"/>
      <c r="DIO223" s="348"/>
      <c r="DIP223" s="348"/>
      <c r="DIQ223" s="348"/>
      <c r="DIR223" s="348"/>
      <c r="DIS223" s="348"/>
      <c r="DIT223" s="348"/>
      <c r="DIU223" s="348"/>
      <c r="DIV223" s="348"/>
      <c r="DIW223" s="348"/>
      <c r="DIX223" s="348"/>
      <c r="DIY223" s="348"/>
      <c r="DIZ223" s="348"/>
      <c r="DJA223" s="348"/>
      <c r="DJB223" s="348"/>
      <c r="DJC223" s="348"/>
      <c r="DJD223" s="348"/>
      <c r="DJE223" s="348"/>
      <c r="DJF223" s="348"/>
      <c r="DJG223" s="348"/>
      <c r="DJH223" s="348"/>
      <c r="DJI223" s="348"/>
      <c r="DJJ223" s="348"/>
      <c r="DJK223" s="348"/>
      <c r="DJL223" s="348"/>
      <c r="DJM223" s="348"/>
      <c r="DJN223" s="348"/>
      <c r="DJO223" s="348"/>
      <c r="DJP223" s="348"/>
      <c r="DJQ223" s="348"/>
      <c r="DJR223" s="348"/>
      <c r="DJS223" s="348"/>
      <c r="DJT223" s="348"/>
      <c r="DJU223" s="348"/>
      <c r="DJV223" s="348"/>
      <c r="DJW223" s="348"/>
      <c r="DJX223" s="348"/>
      <c r="DJY223" s="348"/>
      <c r="DJZ223" s="348"/>
      <c r="DKA223" s="348"/>
      <c r="DKB223" s="348"/>
      <c r="DKC223" s="348"/>
      <c r="DKD223" s="348"/>
      <c r="DKE223" s="348"/>
      <c r="DKF223" s="348"/>
      <c r="DKG223" s="348"/>
      <c r="DKH223" s="348"/>
      <c r="DKI223" s="348"/>
      <c r="DKJ223" s="348"/>
      <c r="DKK223" s="348"/>
      <c r="DKL223" s="348"/>
      <c r="DKM223" s="348"/>
      <c r="DKN223" s="348"/>
      <c r="DKO223" s="348"/>
      <c r="DKP223" s="348"/>
      <c r="DKQ223" s="348"/>
      <c r="DKR223" s="348"/>
      <c r="DKS223" s="348"/>
      <c r="DKT223" s="348"/>
      <c r="DKU223" s="348"/>
      <c r="DKV223" s="348"/>
      <c r="DKW223" s="348"/>
      <c r="DKX223" s="348"/>
      <c r="DKY223" s="348"/>
      <c r="DKZ223" s="348"/>
      <c r="DLA223" s="348"/>
      <c r="DLB223" s="348"/>
      <c r="DLC223" s="348"/>
      <c r="DLD223" s="348"/>
      <c r="DLE223" s="348"/>
      <c r="DLF223" s="348"/>
      <c r="DLG223" s="348"/>
      <c r="DLH223" s="348"/>
      <c r="DLI223" s="348"/>
      <c r="DLJ223" s="348"/>
      <c r="DLK223" s="348"/>
      <c r="DLL223" s="348"/>
      <c r="DLM223" s="348"/>
      <c r="DLN223" s="348"/>
      <c r="DLO223" s="348"/>
      <c r="DLP223" s="348"/>
      <c r="DLQ223" s="348"/>
      <c r="DLR223" s="348"/>
      <c r="DLS223" s="348"/>
      <c r="DLT223" s="348"/>
      <c r="DLU223" s="348"/>
      <c r="DLV223" s="348"/>
      <c r="DLW223" s="348"/>
      <c r="DLX223" s="348"/>
      <c r="DLY223" s="348"/>
      <c r="DLZ223" s="348"/>
      <c r="DMA223" s="348"/>
      <c r="DMB223" s="348"/>
      <c r="DMC223" s="348"/>
      <c r="DMD223" s="348"/>
      <c r="DME223" s="348"/>
      <c r="DMF223" s="348"/>
      <c r="DMG223" s="348"/>
      <c r="DMH223" s="348"/>
      <c r="DMI223" s="348"/>
      <c r="DMJ223" s="348"/>
      <c r="DMK223" s="348"/>
      <c r="DML223" s="348"/>
      <c r="DMM223" s="348"/>
      <c r="DMN223" s="348"/>
      <c r="DMO223" s="348"/>
      <c r="DMP223" s="348"/>
      <c r="DMQ223" s="348"/>
      <c r="DMR223" s="348"/>
      <c r="DMS223" s="348"/>
      <c r="DMT223" s="348"/>
      <c r="DMU223" s="348"/>
      <c r="DMV223" s="348"/>
      <c r="DMW223" s="348"/>
      <c r="DMX223" s="348"/>
      <c r="DMY223" s="348"/>
      <c r="DMZ223" s="348"/>
      <c r="DNA223" s="348"/>
      <c r="DNB223" s="348"/>
      <c r="DNC223" s="348"/>
      <c r="DND223" s="348"/>
      <c r="DNE223" s="348"/>
      <c r="DNF223" s="348"/>
      <c r="DNG223" s="348"/>
      <c r="DNH223" s="348"/>
      <c r="DNI223" s="348"/>
      <c r="DNJ223" s="348"/>
      <c r="DNK223" s="348"/>
      <c r="DNL223" s="348"/>
      <c r="DNM223" s="348"/>
      <c r="DNN223" s="348"/>
      <c r="DNO223" s="348"/>
      <c r="DNP223" s="348"/>
      <c r="DNQ223" s="348"/>
      <c r="DNR223" s="348"/>
      <c r="DNS223" s="348"/>
      <c r="DNT223" s="348"/>
      <c r="DNU223" s="348"/>
      <c r="DNV223" s="348"/>
      <c r="DNW223" s="348"/>
      <c r="DNX223" s="348"/>
      <c r="DNY223" s="348"/>
      <c r="DNZ223" s="348"/>
      <c r="DOA223" s="348"/>
      <c r="DOB223" s="348"/>
      <c r="DOC223" s="348"/>
      <c r="DOD223" s="348"/>
      <c r="DOE223" s="348"/>
      <c r="DOF223" s="348"/>
      <c r="DOG223" s="348"/>
      <c r="DOH223" s="348"/>
      <c r="DOI223" s="348"/>
      <c r="DOJ223" s="348"/>
      <c r="DOK223" s="348"/>
      <c r="DOL223" s="348"/>
      <c r="DOM223" s="348"/>
      <c r="DON223" s="348"/>
      <c r="DOO223" s="348"/>
      <c r="DOP223" s="348"/>
      <c r="DOQ223" s="348"/>
      <c r="DOR223" s="348"/>
      <c r="DOS223" s="348"/>
      <c r="DOT223" s="348"/>
      <c r="DOU223" s="348"/>
      <c r="DOV223" s="348"/>
      <c r="DOW223" s="348"/>
      <c r="DOX223" s="348"/>
      <c r="DOY223" s="348"/>
      <c r="DOZ223" s="348"/>
      <c r="DPA223" s="348"/>
      <c r="DPB223" s="348"/>
      <c r="DPC223" s="348"/>
      <c r="DPD223" s="348"/>
      <c r="DPE223" s="348"/>
      <c r="DPF223" s="348"/>
      <c r="DPG223" s="348"/>
      <c r="DPH223" s="348"/>
      <c r="DPI223" s="348"/>
      <c r="DPJ223" s="348"/>
      <c r="DPK223" s="348"/>
      <c r="DPL223" s="348"/>
      <c r="DPM223" s="348"/>
      <c r="DPN223" s="348"/>
      <c r="DPO223" s="348"/>
      <c r="DPP223" s="348"/>
      <c r="DPQ223" s="348"/>
      <c r="DPR223" s="348"/>
      <c r="DPS223" s="348"/>
      <c r="DPT223" s="348"/>
      <c r="DPU223" s="348"/>
      <c r="DPV223" s="348"/>
      <c r="DPW223" s="348"/>
      <c r="DPX223" s="348"/>
      <c r="DPY223" s="348"/>
      <c r="DPZ223" s="348"/>
      <c r="DQA223" s="348"/>
      <c r="DQB223" s="348"/>
      <c r="DQC223" s="348"/>
      <c r="DQD223" s="348"/>
      <c r="DQE223" s="348"/>
      <c r="DQF223" s="348"/>
      <c r="DQG223" s="348"/>
      <c r="DQH223" s="348"/>
      <c r="DQI223" s="348"/>
      <c r="DQJ223" s="348"/>
      <c r="DQK223" s="348"/>
      <c r="DQL223" s="348"/>
      <c r="DQM223" s="348"/>
      <c r="DQN223" s="348"/>
      <c r="DQO223" s="348"/>
      <c r="DQP223" s="348"/>
      <c r="DQQ223" s="348"/>
      <c r="DQR223" s="348"/>
      <c r="DQS223" s="348"/>
      <c r="DQT223" s="348"/>
      <c r="DQU223" s="348"/>
      <c r="DQV223" s="348"/>
      <c r="DQW223" s="348"/>
      <c r="DQX223" s="348"/>
      <c r="DQY223" s="348"/>
      <c r="DQZ223" s="348"/>
      <c r="DRA223" s="348"/>
      <c r="DRB223" s="348"/>
      <c r="DRC223" s="348"/>
      <c r="DRD223" s="348"/>
      <c r="DRE223" s="348"/>
      <c r="DRF223" s="348"/>
      <c r="DRG223" s="348"/>
      <c r="DRH223" s="348"/>
      <c r="DRI223" s="348"/>
      <c r="DRJ223" s="348"/>
      <c r="DRK223" s="348"/>
      <c r="DRL223" s="348"/>
      <c r="DRM223" s="348"/>
      <c r="DRN223" s="348"/>
      <c r="DRO223" s="348"/>
      <c r="DRP223" s="348"/>
      <c r="DRQ223" s="348"/>
      <c r="DRR223" s="348"/>
      <c r="DRS223" s="348"/>
      <c r="DRT223" s="348"/>
      <c r="DRU223" s="348"/>
      <c r="DRV223" s="348"/>
      <c r="DRW223" s="348"/>
      <c r="DRX223" s="348"/>
      <c r="DRY223" s="348"/>
      <c r="DRZ223" s="348"/>
      <c r="DSA223" s="348"/>
      <c r="DSB223" s="348"/>
      <c r="DSC223" s="348"/>
      <c r="DSD223" s="348"/>
      <c r="DSE223" s="348"/>
      <c r="DSF223" s="348"/>
      <c r="DSG223" s="348"/>
      <c r="DSH223" s="348"/>
      <c r="DSI223" s="348"/>
      <c r="DSJ223" s="348"/>
      <c r="DSK223" s="348"/>
      <c r="DSL223" s="348"/>
      <c r="DSM223" s="348"/>
      <c r="DSN223" s="348"/>
      <c r="DSO223" s="348"/>
      <c r="DSP223" s="348"/>
      <c r="DSQ223" s="348"/>
      <c r="DSR223" s="348"/>
      <c r="DSS223" s="348"/>
      <c r="DST223" s="348"/>
      <c r="DSU223" s="348"/>
      <c r="DSV223" s="348"/>
      <c r="DSW223" s="348"/>
      <c r="DSX223" s="348"/>
      <c r="DSY223" s="348"/>
      <c r="DSZ223" s="348"/>
      <c r="DTA223" s="348"/>
      <c r="DTB223" s="348"/>
      <c r="DTC223" s="348"/>
      <c r="DTD223" s="348"/>
      <c r="DTE223" s="348"/>
      <c r="DTF223" s="348"/>
      <c r="DTG223" s="348"/>
      <c r="DTH223" s="348"/>
      <c r="DTI223" s="348"/>
      <c r="DTJ223" s="348"/>
      <c r="DTK223" s="348"/>
      <c r="DTL223" s="348"/>
      <c r="DTM223" s="348"/>
      <c r="DTN223" s="348"/>
      <c r="DTO223" s="348"/>
      <c r="DTP223" s="348"/>
      <c r="DTQ223" s="348"/>
      <c r="DTR223" s="348"/>
      <c r="DTS223" s="348"/>
      <c r="DTT223" s="348"/>
      <c r="DTU223" s="348"/>
      <c r="DTV223" s="348"/>
      <c r="DTW223" s="348"/>
      <c r="DTX223" s="348"/>
      <c r="DTY223" s="348"/>
      <c r="DTZ223" s="348"/>
      <c r="DUA223" s="348"/>
      <c r="DUB223" s="348"/>
      <c r="DUC223" s="348"/>
      <c r="DUD223" s="348"/>
      <c r="DUE223" s="348"/>
      <c r="DUF223" s="348"/>
      <c r="DUG223" s="348"/>
      <c r="DUH223" s="348"/>
      <c r="DUI223" s="348"/>
      <c r="DUJ223" s="348"/>
      <c r="DUK223" s="348"/>
      <c r="DUL223" s="348"/>
      <c r="DUM223" s="348"/>
      <c r="DUN223" s="348"/>
      <c r="DUO223" s="348"/>
      <c r="DUP223" s="348"/>
      <c r="DUQ223" s="348"/>
      <c r="DUR223" s="348"/>
      <c r="DUS223" s="348"/>
      <c r="DUT223" s="348"/>
      <c r="DUU223" s="348"/>
      <c r="DUV223" s="348"/>
      <c r="DUW223" s="348"/>
      <c r="DUX223" s="348"/>
      <c r="DUY223" s="348"/>
      <c r="DUZ223" s="348"/>
      <c r="DVA223" s="348"/>
      <c r="DVB223" s="348"/>
      <c r="DVC223" s="348"/>
      <c r="DVD223" s="348"/>
      <c r="DVE223" s="348"/>
      <c r="DVF223" s="348"/>
      <c r="DVG223" s="348"/>
      <c r="DVH223" s="348"/>
      <c r="DVI223" s="348"/>
      <c r="DVJ223" s="348"/>
      <c r="DVK223" s="348"/>
      <c r="DVL223" s="348"/>
      <c r="DVM223" s="348"/>
      <c r="DVN223" s="348"/>
      <c r="DVO223" s="348"/>
      <c r="DVP223" s="348"/>
      <c r="DVQ223" s="348"/>
      <c r="DVR223" s="348"/>
      <c r="DVS223" s="348"/>
      <c r="DVT223" s="348"/>
      <c r="DVU223" s="348"/>
      <c r="DVV223" s="348"/>
      <c r="DVW223" s="348"/>
      <c r="DVX223" s="348"/>
      <c r="DVY223" s="348"/>
      <c r="DVZ223" s="348"/>
      <c r="DWA223" s="348"/>
      <c r="DWB223" s="348"/>
      <c r="DWC223" s="348"/>
      <c r="DWD223" s="348"/>
      <c r="DWE223" s="348"/>
      <c r="DWF223" s="348"/>
      <c r="DWG223" s="348"/>
      <c r="DWH223" s="348"/>
      <c r="DWI223" s="348"/>
      <c r="DWJ223" s="348"/>
      <c r="DWK223" s="348"/>
      <c r="DWL223" s="348"/>
      <c r="DWM223" s="348"/>
      <c r="DWN223" s="348"/>
      <c r="DWO223" s="348"/>
      <c r="DWP223" s="348"/>
      <c r="DWQ223" s="348"/>
      <c r="DWR223" s="348"/>
      <c r="DWS223" s="348"/>
      <c r="DWT223" s="348"/>
      <c r="DWU223" s="348"/>
      <c r="DWV223" s="348"/>
      <c r="DWW223" s="348"/>
      <c r="DWX223" s="348"/>
      <c r="DWY223" s="348"/>
      <c r="DWZ223" s="348"/>
      <c r="DXA223" s="348"/>
      <c r="DXB223" s="348"/>
      <c r="DXC223" s="348"/>
      <c r="DXD223" s="348"/>
      <c r="DXE223" s="348"/>
      <c r="DXF223" s="348"/>
      <c r="DXG223" s="348"/>
      <c r="DXH223" s="348"/>
      <c r="DXI223" s="348"/>
      <c r="DXJ223" s="348"/>
      <c r="DXK223" s="348"/>
      <c r="DXL223" s="348"/>
      <c r="DXM223" s="348"/>
      <c r="DXN223" s="348"/>
      <c r="DXO223" s="348"/>
      <c r="DXP223" s="348"/>
      <c r="DXQ223" s="348"/>
      <c r="DXR223" s="348"/>
      <c r="DXS223" s="348"/>
      <c r="DXT223" s="348"/>
      <c r="DXU223" s="348"/>
      <c r="DXV223" s="348"/>
      <c r="DXW223" s="348"/>
      <c r="DXX223" s="348"/>
      <c r="DXY223" s="348"/>
      <c r="DXZ223" s="348"/>
      <c r="DYA223" s="348"/>
      <c r="DYB223" s="348"/>
      <c r="DYC223" s="348"/>
      <c r="DYD223" s="348"/>
      <c r="DYE223" s="348"/>
      <c r="DYF223" s="348"/>
      <c r="DYG223" s="348"/>
      <c r="DYH223" s="348"/>
      <c r="DYI223" s="348"/>
      <c r="DYJ223" s="348"/>
      <c r="DYK223" s="348"/>
      <c r="DYL223" s="348"/>
      <c r="DYM223" s="348"/>
      <c r="DYN223" s="348"/>
      <c r="DYO223" s="348"/>
      <c r="DYP223" s="348"/>
      <c r="DYQ223" s="348"/>
      <c r="DYR223" s="348"/>
      <c r="DYS223" s="348"/>
      <c r="DYT223" s="348"/>
      <c r="DYU223" s="348"/>
      <c r="DYV223" s="348"/>
      <c r="DYW223" s="348"/>
      <c r="DYX223" s="348"/>
      <c r="DYY223" s="348"/>
      <c r="DYZ223" s="348"/>
      <c r="DZA223" s="348"/>
      <c r="DZB223" s="348"/>
      <c r="DZC223" s="348"/>
      <c r="DZD223" s="348"/>
      <c r="DZE223" s="348"/>
      <c r="DZF223" s="348"/>
      <c r="DZG223" s="348"/>
      <c r="DZH223" s="348"/>
      <c r="DZI223" s="348"/>
      <c r="DZJ223" s="348"/>
      <c r="DZK223" s="348"/>
      <c r="DZL223" s="348"/>
      <c r="DZM223" s="348"/>
      <c r="DZN223" s="348"/>
      <c r="DZO223" s="348"/>
      <c r="DZP223" s="348"/>
      <c r="DZQ223" s="348"/>
      <c r="DZR223" s="348"/>
      <c r="DZS223" s="348"/>
      <c r="DZT223" s="348"/>
      <c r="DZU223" s="348"/>
      <c r="DZV223" s="348"/>
      <c r="DZW223" s="348"/>
      <c r="DZX223" s="348"/>
      <c r="DZY223" s="348"/>
      <c r="DZZ223" s="348"/>
      <c r="EAA223" s="348"/>
      <c r="EAB223" s="348"/>
      <c r="EAC223" s="348"/>
      <c r="EAD223" s="348"/>
      <c r="EAE223" s="348"/>
      <c r="EAF223" s="348"/>
      <c r="EAG223" s="348"/>
      <c r="EAH223" s="348"/>
      <c r="EAI223" s="348"/>
      <c r="EAJ223" s="348"/>
      <c r="EAK223" s="348"/>
      <c r="EAL223" s="348"/>
      <c r="EAM223" s="348"/>
      <c r="EAN223" s="348"/>
      <c r="EAO223" s="348"/>
      <c r="EAP223" s="348"/>
      <c r="EAQ223" s="348"/>
      <c r="EAR223" s="348"/>
      <c r="EAS223" s="348"/>
      <c r="EAT223" s="348"/>
      <c r="EAU223" s="348"/>
      <c r="EAV223" s="348"/>
      <c r="EAW223" s="348"/>
      <c r="EAX223" s="348"/>
      <c r="EAY223" s="348"/>
      <c r="EAZ223" s="348"/>
      <c r="EBA223" s="348"/>
      <c r="EBB223" s="348"/>
      <c r="EBC223" s="348"/>
      <c r="EBD223" s="348"/>
      <c r="EBE223" s="348"/>
      <c r="EBF223" s="348"/>
      <c r="EBG223" s="348"/>
      <c r="EBH223" s="348"/>
      <c r="EBI223" s="348"/>
      <c r="EBJ223" s="348"/>
      <c r="EBK223" s="348"/>
      <c r="EBL223" s="348"/>
      <c r="EBM223" s="348"/>
      <c r="EBN223" s="348"/>
      <c r="EBO223" s="348"/>
      <c r="EBP223" s="348"/>
      <c r="EBQ223" s="348"/>
      <c r="EBR223" s="348"/>
      <c r="EBS223" s="348"/>
      <c r="EBT223" s="348"/>
      <c r="EBU223" s="348"/>
      <c r="EBV223" s="348"/>
      <c r="EBW223" s="348"/>
      <c r="EBX223" s="348"/>
      <c r="EBY223" s="348"/>
      <c r="EBZ223" s="348"/>
      <c r="ECA223" s="348"/>
      <c r="ECB223" s="348"/>
      <c r="ECC223" s="348"/>
      <c r="ECD223" s="348"/>
      <c r="ECE223" s="348"/>
      <c r="ECF223" s="348"/>
      <c r="ECG223" s="348"/>
      <c r="ECH223" s="348"/>
      <c r="ECI223" s="348"/>
      <c r="ECJ223" s="348"/>
      <c r="ECK223" s="348"/>
      <c r="ECL223" s="348"/>
      <c r="ECM223" s="348"/>
      <c r="ECN223" s="348"/>
      <c r="ECO223" s="348"/>
      <c r="ECP223" s="348"/>
      <c r="ECQ223" s="348"/>
      <c r="ECR223" s="348"/>
      <c r="ECS223" s="348"/>
      <c r="ECT223" s="348"/>
      <c r="ECU223" s="348"/>
      <c r="ECV223" s="348"/>
      <c r="ECW223" s="348"/>
      <c r="ECX223" s="348"/>
      <c r="ECY223" s="348"/>
      <c r="ECZ223" s="348"/>
      <c r="EDA223" s="348"/>
      <c r="EDB223" s="348"/>
      <c r="EDC223" s="348"/>
      <c r="EDD223" s="348"/>
      <c r="EDE223" s="348"/>
      <c r="EDF223" s="348"/>
      <c r="EDG223" s="348"/>
      <c r="EDH223" s="348"/>
      <c r="EDI223" s="348"/>
      <c r="EDJ223" s="348"/>
      <c r="EDK223" s="348"/>
      <c r="EDL223" s="348"/>
      <c r="EDM223" s="348"/>
      <c r="EDN223" s="348"/>
      <c r="EDO223" s="348"/>
      <c r="EDP223" s="348"/>
      <c r="EDQ223" s="348"/>
      <c r="EDR223" s="348"/>
      <c r="EDS223" s="348"/>
      <c r="EDT223" s="348"/>
      <c r="EDU223" s="348"/>
      <c r="EDV223" s="348"/>
      <c r="EDW223" s="348"/>
      <c r="EDX223" s="348"/>
      <c r="EDY223" s="348"/>
      <c r="EDZ223" s="348"/>
      <c r="EEA223" s="348"/>
      <c r="EEB223" s="348"/>
      <c r="EEC223" s="348"/>
      <c r="EED223" s="348"/>
      <c r="EEE223" s="348"/>
      <c r="EEF223" s="348"/>
      <c r="EEG223" s="348"/>
      <c r="EEH223" s="348"/>
      <c r="EEI223" s="348"/>
      <c r="EEJ223" s="348"/>
      <c r="EEK223" s="348"/>
      <c r="EEL223" s="348"/>
      <c r="EEM223" s="348"/>
      <c r="EEN223" s="348"/>
      <c r="EEO223" s="348"/>
      <c r="EEP223" s="348"/>
      <c r="EEQ223" s="348"/>
      <c r="EER223" s="348"/>
      <c r="EES223" s="348"/>
      <c r="EET223" s="348"/>
      <c r="EEU223" s="348"/>
      <c r="EEV223" s="348"/>
      <c r="EEW223" s="348"/>
      <c r="EEX223" s="348"/>
      <c r="EEY223" s="348"/>
      <c r="EEZ223" s="348"/>
      <c r="EFA223" s="348"/>
      <c r="EFB223" s="348"/>
      <c r="EFC223" s="348"/>
      <c r="EFD223" s="348"/>
      <c r="EFE223" s="348"/>
      <c r="EFF223" s="348"/>
      <c r="EFG223" s="348"/>
      <c r="EFH223" s="348"/>
      <c r="EFI223" s="348"/>
      <c r="EFJ223" s="348"/>
      <c r="EFK223" s="348"/>
      <c r="EFL223" s="348"/>
      <c r="EFM223" s="348"/>
      <c r="EFN223" s="348"/>
      <c r="EFO223" s="348"/>
      <c r="EFP223" s="348"/>
      <c r="EFQ223" s="348"/>
      <c r="EFR223" s="348"/>
      <c r="EFS223" s="348"/>
      <c r="EFT223" s="348"/>
      <c r="EFU223" s="348"/>
      <c r="EFV223" s="348"/>
      <c r="EFW223" s="348"/>
      <c r="EFX223" s="348"/>
      <c r="EFY223" s="348"/>
      <c r="EFZ223" s="348"/>
      <c r="EGA223" s="348"/>
      <c r="EGB223" s="348"/>
      <c r="EGC223" s="348"/>
      <c r="EGD223" s="348"/>
      <c r="EGE223" s="348"/>
      <c r="EGF223" s="348"/>
      <c r="EGG223" s="348"/>
      <c r="EGH223" s="348"/>
      <c r="EGI223" s="348"/>
      <c r="EGJ223" s="348"/>
      <c r="EGK223" s="348"/>
      <c r="EGL223" s="348"/>
      <c r="EGM223" s="348"/>
      <c r="EGN223" s="348"/>
      <c r="EGO223" s="348"/>
      <c r="EGP223" s="348"/>
      <c r="EGQ223" s="348"/>
      <c r="EGR223" s="348"/>
      <c r="EGS223" s="348"/>
      <c r="EGT223" s="348"/>
      <c r="EGU223" s="348"/>
      <c r="EGV223" s="348"/>
      <c r="EGW223" s="348"/>
      <c r="EGX223" s="348"/>
      <c r="EGY223" s="348"/>
      <c r="EGZ223" s="348"/>
      <c r="EHA223" s="348"/>
      <c r="EHB223" s="348"/>
      <c r="EHC223" s="348"/>
      <c r="EHD223" s="348"/>
      <c r="EHE223" s="348"/>
      <c r="EHF223" s="348"/>
      <c r="EHG223" s="348"/>
      <c r="EHH223" s="348"/>
      <c r="EHI223" s="348"/>
      <c r="EHJ223" s="348"/>
      <c r="EHK223" s="348"/>
      <c r="EHL223" s="348"/>
      <c r="EHM223" s="348"/>
      <c r="EHN223" s="348"/>
      <c r="EHO223" s="348"/>
      <c r="EHP223" s="348"/>
      <c r="EHQ223" s="348"/>
      <c r="EHR223" s="348"/>
      <c r="EHS223" s="348"/>
      <c r="EHT223" s="348"/>
      <c r="EHU223" s="348"/>
      <c r="EHV223" s="348"/>
      <c r="EHW223" s="348"/>
      <c r="EHX223" s="348"/>
      <c r="EHY223" s="348"/>
      <c r="EHZ223" s="348"/>
      <c r="EIA223" s="348"/>
      <c r="EIB223" s="348"/>
      <c r="EIC223" s="348"/>
      <c r="EID223" s="348"/>
      <c r="EIE223" s="348"/>
      <c r="EIF223" s="348"/>
      <c r="EIG223" s="348"/>
      <c r="EIH223" s="348"/>
      <c r="EII223" s="348"/>
      <c r="EIJ223" s="348"/>
      <c r="EIK223" s="348"/>
      <c r="EIL223" s="348"/>
      <c r="EIM223" s="348"/>
      <c r="EIN223" s="348"/>
      <c r="EIO223" s="348"/>
      <c r="EIP223" s="348"/>
      <c r="EIQ223" s="348"/>
      <c r="EIR223" s="348"/>
      <c r="EIS223" s="348"/>
      <c r="EIT223" s="348"/>
      <c r="EIU223" s="348"/>
      <c r="EIV223" s="348"/>
      <c r="EIW223" s="348"/>
      <c r="EIX223" s="348"/>
      <c r="EIY223" s="348"/>
      <c r="EIZ223" s="348"/>
      <c r="EJA223" s="348"/>
      <c r="EJB223" s="348"/>
      <c r="EJC223" s="348"/>
      <c r="EJD223" s="348"/>
      <c r="EJE223" s="348"/>
      <c r="EJF223" s="348"/>
      <c r="EJG223" s="348"/>
      <c r="EJH223" s="348"/>
      <c r="EJI223" s="348"/>
      <c r="EJJ223" s="348"/>
      <c r="EJK223" s="348"/>
      <c r="EJL223" s="348"/>
      <c r="EJM223" s="348"/>
      <c r="EJN223" s="348"/>
      <c r="EJO223" s="348"/>
      <c r="EJP223" s="348"/>
      <c r="EJQ223" s="348"/>
      <c r="EJR223" s="348"/>
      <c r="EJS223" s="348"/>
      <c r="EJT223" s="348"/>
      <c r="EJU223" s="348"/>
      <c r="EJV223" s="348"/>
      <c r="EJW223" s="348"/>
      <c r="EJX223" s="348"/>
      <c r="EJY223" s="348"/>
      <c r="EJZ223" s="348"/>
      <c r="EKA223" s="348"/>
      <c r="EKB223" s="348"/>
      <c r="EKC223" s="348"/>
      <c r="EKD223" s="348"/>
      <c r="EKE223" s="348"/>
      <c r="EKF223" s="348"/>
      <c r="EKG223" s="348"/>
      <c r="EKH223" s="348"/>
      <c r="EKI223" s="348"/>
      <c r="EKJ223" s="348"/>
      <c r="EKK223" s="348"/>
      <c r="EKL223" s="348"/>
      <c r="EKM223" s="348"/>
      <c r="EKN223" s="348"/>
      <c r="EKO223" s="348"/>
      <c r="EKP223" s="348"/>
      <c r="EKQ223" s="348"/>
      <c r="EKR223" s="348"/>
      <c r="EKS223" s="348"/>
      <c r="EKT223" s="348"/>
      <c r="EKU223" s="348"/>
      <c r="EKV223" s="348"/>
      <c r="EKW223" s="348"/>
      <c r="EKX223" s="348"/>
      <c r="EKY223" s="348"/>
      <c r="EKZ223" s="348"/>
      <c r="ELA223" s="348"/>
      <c r="ELB223" s="348"/>
      <c r="ELC223" s="348"/>
      <c r="ELD223" s="348"/>
      <c r="ELE223" s="348"/>
      <c r="ELF223" s="348"/>
      <c r="ELG223" s="348"/>
      <c r="ELH223" s="348"/>
      <c r="ELI223" s="348"/>
      <c r="ELJ223" s="348"/>
      <c r="ELK223" s="348"/>
      <c r="ELL223" s="348"/>
      <c r="ELM223" s="348"/>
      <c r="ELN223" s="348"/>
      <c r="ELO223" s="348"/>
      <c r="ELP223" s="348"/>
      <c r="ELQ223" s="348"/>
      <c r="ELR223" s="348"/>
      <c r="ELS223" s="348"/>
      <c r="ELT223" s="348"/>
      <c r="ELU223" s="348"/>
      <c r="ELV223" s="348"/>
      <c r="ELW223" s="348"/>
      <c r="ELX223" s="348"/>
      <c r="ELY223" s="348"/>
      <c r="ELZ223" s="348"/>
      <c r="EMA223" s="348"/>
      <c r="EMB223" s="348"/>
      <c r="EMC223" s="348"/>
      <c r="EMD223" s="348"/>
      <c r="EME223" s="348"/>
      <c r="EMF223" s="348"/>
      <c r="EMG223" s="348"/>
      <c r="EMH223" s="348"/>
      <c r="EMI223" s="348"/>
      <c r="EMJ223" s="348"/>
      <c r="EMK223" s="348"/>
      <c r="EML223" s="348"/>
      <c r="EMM223" s="348"/>
      <c r="EMN223" s="348"/>
      <c r="EMO223" s="348"/>
      <c r="EMP223" s="348"/>
      <c r="EMQ223" s="348"/>
      <c r="EMR223" s="348"/>
      <c r="EMS223" s="348"/>
      <c r="EMT223" s="348"/>
      <c r="EMU223" s="348"/>
      <c r="EMV223" s="348"/>
      <c r="EMW223" s="348"/>
      <c r="EMX223" s="348"/>
      <c r="EMY223" s="348"/>
      <c r="EMZ223" s="348"/>
      <c r="ENA223" s="348"/>
      <c r="ENB223" s="348"/>
      <c r="ENC223" s="348"/>
      <c r="END223" s="348"/>
      <c r="ENE223" s="348"/>
      <c r="ENF223" s="348"/>
      <c r="ENG223" s="348"/>
      <c r="ENH223" s="348"/>
      <c r="ENI223" s="348"/>
      <c r="ENJ223" s="348"/>
      <c r="ENK223" s="348"/>
      <c r="ENL223" s="348"/>
      <c r="ENM223" s="348"/>
      <c r="ENN223" s="348"/>
      <c r="ENO223" s="348"/>
      <c r="ENP223" s="348"/>
      <c r="ENQ223" s="348"/>
      <c r="ENR223" s="348"/>
      <c r="ENS223" s="348"/>
      <c r="ENT223" s="348"/>
      <c r="ENU223" s="348"/>
      <c r="ENV223" s="348"/>
      <c r="ENW223" s="348"/>
      <c r="ENX223" s="348"/>
      <c r="ENY223" s="348"/>
      <c r="ENZ223" s="348"/>
      <c r="EOA223" s="348"/>
      <c r="EOB223" s="348"/>
      <c r="EOC223" s="348"/>
      <c r="EOD223" s="348"/>
      <c r="EOE223" s="348"/>
      <c r="EOF223" s="348"/>
      <c r="EOG223" s="348"/>
      <c r="EOH223" s="348"/>
      <c r="EOI223" s="348"/>
      <c r="EOJ223" s="348"/>
      <c r="EOK223" s="348"/>
      <c r="EOL223" s="348"/>
      <c r="EOM223" s="348"/>
      <c r="EON223" s="348"/>
      <c r="EOO223" s="348"/>
      <c r="EOP223" s="348"/>
      <c r="EOQ223" s="348"/>
      <c r="EOR223" s="348"/>
      <c r="EOS223" s="348"/>
      <c r="EOT223" s="348"/>
      <c r="EOU223" s="348"/>
      <c r="EOV223" s="348"/>
      <c r="EOW223" s="348"/>
      <c r="EOX223" s="348"/>
      <c r="EOY223" s="348"/>
      <c r="EOZ223" s="348"/>
      <c r="EPA223" s="348"/>
      <c r="EPB223" s="348"/>
      <c r="EPC223" s="348"/>
      <c r="EPD223" s="348"/>
      <c r="EPE223" s="348"/>
      <c r="EPF223" s="348"/>
      <c r="EPG223" s="348"/>
      <c r="EPH223" s="348"/>
      <c r="EPI223" s="348"/>
      <c r="EPJ223" s="348"/>
      <c r="EPK223" s="348"/>
      <c r="EPL223" s="348"/>
      <c r="EPM223" s="348"/>
      <c r="EPN223" s="348"/>
      <c r="EPO223" s="348"/>
      <c r="EPP223" s="348"/>
      <c r="EPQ223" s="348"/>
      <c r="EPR223" s="348"/>
      <c r="EPS223" s="348"/>
      <c r="EPT223" s="348"/>
      <c r="EPU223" s="348"/>
      <c r="EPV223" s="348"/>
      <c r="EPW223" s="348"/>
      <c r="EPX223" s="348"/>
      <c r="EPY223" s="348"/>
      <c r="EPZ223" s="348"/>
      <c r="EQA223" s="348"/>
      <c r="EQB223" s="348"/>
      <c r="EQC223" s="348"/>
      <c r="EQD223" s="348"/>
      <c r="EQE223" s="348"/>
      <c r="EQF223" s="348"/>
      <c r="EQG223" s="348"/>
      <c r="EQH223" s="348"/>
      <c r="EQI223" s="348"/>
      <c r="EQJ223" s="348"/>
      <c r="EQK223" s="348"/>
      <c r="EQL223" s="348"/>
      <c r="EQM223" s="348"/>
      <c r="EQN223" s="348"/>
      <c r="EQO223" s="348"/>
      <c r="EQP223" s="348"/>
      <c r="EQQ223" s="348"/>
      <c r="EQR223" s="348"/>
      <c r="EQS223" s="348"/>
      <c r="EQT223" s="348"/>
      <c r="EQU223" s="348"/>
      <c r="EQV223" s="348"/>
      <c r="EQW223" s="348"/>
      <c r="EQX223" s="348"/>
      <c r="EQY223" s="348"/>
      <c r="EQZ223" s="348"/>
      <c r="ERA223" s="348"/>
      <c r="ERB223" s="348"/>
      <c r="ERC223" s="348"/>
      <c r="ERD223" s="348"/>
      <c r="ERE223" s="348"/>
      <c r="ERF223" s="348"/>
      <c r="ERG223" s="348"/>
      <c r="ERH223" s="348"/>
      <c r="ERI223" s="348"/>
      <c r="ERJ223" s="348"/>
      <c r="ERK223" s="348"/>
      <c r="ERL223" s="348"/>
      <c r="ERM223" s="348"/>
      <c r="ERN223" s="348"/>
      <c r="ERO223" s="348"/>
      <c r="ERP223" s="348"/>
      <c r="ERQ223" s="348"/>
      <c r="ERR223" s="348"/>
      <c r="ERS223" s="348"/>
      <c r="ERT223" s="348"/>
      <c r="ERU223" s="348"/>
      <c r="ERV223" s="348"/>
      <c r="ERW223" s="348"/>
      <c r="ERX223" s="348"/>
      <c r="ERY223" s="348"/>
      <c r="ERZ223" s="348"/>
      <c r="ESA223" s="348"/>
      <c r="ESB223" s="348"/>
      <c r="ESC223" s="348"/>
      <c r="ESD223" s="348"/>
      <c r="ESE223" s="348"/>
      <c r="ESF223" s="348"/>
      <c r="ESG223" s="348"/>
      <c r="ESH223" s="348"/>
      <c r="ESI223" s="348"/>
      <c r="ESJ223" s="348"/>
      <c r="ESK223" s="348"/>
      <c r="ESL223" s="348"/>
      <c r="ESM223" s="348"/>
      <c r="ESN223" s="348"/>
      <c r="ESO223" s="348"/>
      <c r="ESP223" s="348"/>
      <c r="ESQ223" s="348"/>
      <c r="ESR223" s="348"/>
      <c r="ESS223" s="348"/>
      <c r="EST223" s="348"/>
      <c r="ESU223" s="348"/>
      <c r="ESV223" s="348"/>
      <c r="ESW223" s="348"/>
      <c r="ESX223" s="348"/>
      <c r="ESY223" s="348"/>
      <c r="ESZ223" s="348"/>
      <c r="ETA223" s="348"/>
      <c r="ETB223" s="348"/>
      <c r="ETC223" s="348"/>
      <c r="ETD223" s="348"/>
      <c r="ETE223" s="348"/>
      <c r="ETF223" s="348"/>
      <c r="ETG223" s="348"/>
      <c r="ETH223" s="348"/>
      <c r="ETI223" s="348"/>
      <c r="ETJ223" s="348"/>
      <c r="ETK223" s="348"/>
      <c r="ETL223" s="348"/>
      <c r="ETM223" s="348"/>
      <c r="ETN223" s="348"/>
      <c r="ETO223" s="348"/>
      <c r="ETP223" s="348"/>
      <c r="ETQ223" s="348"/>
      <c r="ETR223" s="348"/>
      <c r="ETS223" s="348"/>
      <c r="ETT223" s="348"/>
      <c r="ETU223" s="348"/>
      <c r="ETV223" s="348"/>
      <c r="ETW223" s="348"/>
      <c r="ETX223" s="348"/>
      <c r="ETY223" s="348"/>
      <c r="ETZ223" s="348"/>
      <c r="EUA223" s="348"/>
      <c r="EUB223" s="348"/>
      <c r="EUC223" s="348"/>
      <c r="EUD223" s="348"/>
      <c r="EUE223" s="348"/>
      <c r="EUF223" s="348"/>
      <c r="EUG223" s="348"/>
      <c r="EUH223" s="348"/>
      <c r="EUI223" s="348"/>
      <c r="EUJ223" s="348"/>
      <c r="EUK223" s="348"/>
      <c r="EUL223" s="348"/>
      <c r="EUM223" s="348"/>
      <c r="EUN223" s="348"/>
      <c r="EUO223" s="348"/>
      <c r="EUP223" s="348"/>
      <c r="EUQ223" s="348"/>
      <c r="EUR223" s="348"/>
      <c r="EUS223" s="348"/>
      <c r="EUT223" s="348"/>
      <c r="EUU223" s="348"/>
      <c r="EUV223" s="348"/>
      <c r="EUW223" s="348"/>
      <c r="EUX223" s="348"/>
      <c r="EUY223" s="348"/>
      <c r="EUZ223" s="348"/>
      <c r="EVA223" s="348"/>
      <c r="EVB223" s="348"/>
      <c r="EVC223" s="348"/>
      <c r="EVD223" s="348"/>
      <c r="EVE223" s="348"/>
      <c r="EVF223" s="348"/>
      <c r="EVG223" s="348"/>
      <c r="EVH223" s="348"/>
      <c r="EVI223" s="348"/>
      <c r="EVJ223" s="348"/>
      <c r="EVK223" s="348"/>
      <c r="EVL223" s="348"/>
      <c r="EVM223" s="348"/>
      <c r="EVN223" s="348"/>
      <c r="EVO223" s="348"/>
      <c r="EVP223" s="348"/>
      <c r="EVQ223" s="348"/>
      <c r="EVR223" s="348"/>
      <c r="EVS223" s="348"/>
      <c r="EVT223" s="348"/>
      <c r="EVU223" s="348"/>
      <c r="EVV223" s="348"/>
      <c r="EVW223" s="348"/>
      <c r="EVX223" s="348"/>
      <c r="EVY223" s="348"/>
      <c r="EVZ223" s="348"/>
      <c r="EWA223" s="348"/>
      <c r="EWB223" s="348"/>
      <c r="EWC223" s="348"/>
      <c r="EWD223" s="348"/>
      <c r="EWE223" s="348"/>
      <c r="EWF223" s="348"/>
      <c r="EWG223" s="348"/>
      <c r="EWH223" s="348"/>
      <c r="EWI223" s="348"/>
      <c r="EWJ223" s="348"/>
      <c r="EWK223" s="348"/>
      <c r="EWL223" s="348"/>
      <c r="EWM223" s="348"/>
      <c r="EWN223" s="348"/>
      <c r="EWO223" s="348"/>
      <c r="EWP223" s="348"/>
      <c r="EWQ223" s="348"/>
      <c r="EWR223" s="348"/>
      <c r="EWS223" s="348"/>
      <c r="EWT223" s="348"/>
      <c r="EWU223" s="348"/>
      <c r="EWV223" s="348"/>
      <c r="EWW223" s="348"/>
      <c r="EWX223" s="348"/>
      <c r="EWY223" s="348"/>
      <c r="EWZ223" s="348"/>
      <c r="EXA223" s="348"/>
      <c r="EXB223" s="348"/>
      <c r="EXC223" s="348"/>
      <c r="EXD223" s="348"/>
      <c r="EXE223" s="348"/>
      <c r="EXF223" s="348"/>
      <c r="EXG223" s="348"/>
      <c r="EXH223" s="348"/>
      <c r="EXI223" s="348"/>
      <c r="EXJ223" s="348"/>
      <c r="EXK223" s="348"/>
      <c r="EXL223" s="348"/>
      <c r="EXM223" s="348"/>
      <c r="EXN223" s="348"/>
      <c r="EXO223" s="348"/>
      <c r="EXP223" s="348"/>
      <c r="EXQ223" s="348"/>
      <c r="EXR223" s="348"/>
      <c r="EXS223" s="348"/>
      <c r="EXT223" s="348"/>
      <c r="EXU223" s="348"/>
      <c r="EXV223" s="348"/>
      <c r="EXW223" s="348"/>
      <c r="EXX223" s="348"/>
      <c r="EXY223" s="348"/>
      <c r="EXZ223" s="348"/>
      <c r="EYA223" s="348"/>
      <c r="EYB223" s="348"/>
      <c r="EYC223" s="348"/>
      <c r="EYD223" s="348"/>
      <c r="EYE223" s="348"/>
      <c r="EYF223" s="348"/>
      <c r="EYG223" s="348"/>
      <c r="EYH223" s="348"/>
      <c r="EYI223" s="348"/>
      <c r="EYJ223" s="348"/>
      <c r="EYK223" s="348"/>
      <c r="EYL223" s="348"/>
      <c r="EYM223" s="348"/>
      <c r="EYN223" s="348"/>
      <c r="EYO223" s="348"/>
      <c r="EYP223" s="348"/>
      <c r="EYQ223" s="348"/>
      <c r="EYR223" s="348"/>
      <c r="EYS223" s="348"/>
      <c r="EYT223" s="348"/>
      <c r="EYU223" s="348"/>
      <c r="EYV223" s="348"/>
      <c r="EYW223" s="348"/>
      <c r="EYX223" s="348"/>
      <c r="EYY223" s="348"/>
      <c r="EYZ223" s="348"/>
      <c r="EZA223" s="348"/>
      <c r="EZB223" s="348"/>
      <c r="EZC223" s="348"/>
      <c r="EZD223" s="348"/>
      <c r="EZE223" s="348"/>
      <c r="EZF223" s="348"/>
      <c r="EZG223" s="348"/>
      <c r="EZH223" s="348"/>
      <c r="EZI223" s="348"/>
      <c r="EZJ223" s="348"/>
      <c r="EZK223" s="348"/>
      <c r="EZL223" s="348"/>
      <c r="EZM223" s="348"/>
      <c r="EZN223" s="348"/>
      <c r="EZO223" s="348"/>
      <c r="EZP223" s="348"/>
      <c r="EZQ223" s="348"/>
      <c r="EZR223" s="348"/>
      <c r="EZS223" s="348"/>
      <c r="EZT223" s="348"/>
      <c r="EZU223" s="348"/>
      <c r="EZV223" s="348"/>
      <c r="EZW223" s="348"/>
      <c r="EZX223" s="348"/>
      <c r="EZY223" s="348"/>
      <c r="EZZ223" s="348"/>
      <c r="FAA223" s="348"/>
      <c r="FAB223" s="348"/>
      <c r="FAC223" s="348"/>
      <c r="FAD223" s="348"/>
      <c r="FAE223" s="348"/>
      <c r="FAF223" s="348"/>
      <c r="FAG223" s="348"/>
      <c r="FAH223" s="348"/>
      <c r="FAI223" s="348"/>
      <c r="FAJ223" s="348"/>
      <c r="FAK223" s="348"/>
      <c r="FAL223" s="348"/>
      <c r="FAM223" s="348"/>
      <c r="FAN223" s="348"/>
      <c r="FAO223" s="348"/>
      <c r="FAP223" s="348"/>
      <c r="FAQ223" s="348"/>
      <c r="FAR223" s="348"/>
      <c r="FAS223" s="348"/>
      <c r="FAT223" s="348"/>
      <c r="FAU223" s="348"/>
      <c r="FAV223" s="348"/>
      <c r="FAW223" s="348"/>
      <c r="FAX223" s="348"/>
      <c r="FAY223" s="348"/>
      <c r="FAZ223" s="348"/>
      <c r="FBA223" s="348"/>
      <c r="FBB223" s="348"/>
      <c r="FBC223" s="348"/>
      <c r="FBD223" s="348"/>
      <c r="FBE223" s="348"/>
      <c r="FBF223" s="348"/>
      <c r="FBG223" s="348"/>
      <c r="FBH223" s="348"/>
      <c r="FBI223" s="348"/>
      <c r="FBJ223" s="348"/>
      <c r="FBK223" s="348"/>
      <c r="FBL223" s="348"/>
      <c r="FBM223" s="348"/>
      <c r="FBN223" s="348"/>
      <c r="FBO223" s="348"/>
      <c r="FBP223" s="348"/>
      <c r="FBQ223" s="348"/>
      <c r="FBR223" s="348"/>
      <c r="FBS223" s="348"/>
      <c r="FBT223" s="348"/>
      <c r="FBU223" s="348"/>
      <c r="FBV223" s="348"/>
      <c r="FBW223" s="348"/>
      <c r="FBX223" s="348"/>
      <c r="FBY223" s="348"/>
      <c r="FBZ223" s="348"/>
      <c r="FCA223" s="348"/>
      <c r="FCB223" s="348"/>
      <c r="FCC223" s="348"/>
      <c r="FCD223" s="348"/>
      <c r="FCE223" s="348"/>
      <c r="FCF223" s="348"/>
      <c r="FCG223" s="348"/>
      <c r="FCH223" s="348"/>
      <c r="FCI223" s="348"/>
      <c r="FCJ223" s="348"/>
      <c r="FCK223" s="348"/>
      <c r="FCL223" s="348"/>
      <c r="FCM223" s="348"/>
      <c r="FCN223" s="348"/>
      <c r="FCO223" s="348"/>
      <c r="FCP223" s="348"/>
      <c r="FCQ223" s="348"/>
      <c r="FCR223" s="348"/>
      <c r="FCS223" s="348"/>
      <c r="FCT223" s="348"/>
      <c r="FCU223" s="348"/>
      <c r="FCV223" s="348"/>
      <c r="FCW223" s="348"/>
      <c r="FCX223" s="348"/>
      <c r="FCY223" s="348"/>
      <c r="FCZ223" s="348"/>
      <c r="FDA223" s="348"/>
      <c r="FDB223" s="348"/>
      <c r="FDC223" s="348"/>
      <c r="FDD223" s="348"/>
      <c r="FDE223" s="348"/>
      <c r="FDF223" s="348"/>
      <c r="FDG223" s="348"/>
      <c r="FDH223" s="348"/>
      <c r="FDI223" s="348"/>
      <c r="FDJ223" s="348"/>
      <c r="FDK223" s="348"/>
      <c r="FDL223" s="348"/>
      <c r="FDM223" s="348"/>
      <c r="FDN223" s="348"/>
      <c r="FDO223" s="348"/>
      <c r="FDP223" s="348"/>
      <c r="FDQ223" s="348"/>
      <c r="FDR223" s="348"/>
      <c r="FDS223" s="348"/>
      <c r="FDT223" s="348"/>
      <c r="FDU223" s="348"/>
      <c r="FDV223" s="348"/>
      <c r="FDW223" s="348"/>
      <c r="FDX223" s="348"/>
      <c r="FDY223" s="348"/>
      <c r="FDZ223" s="348"/>
      <c r="FEA223" s="348"/>
      <c r="FEB223" s="348"/>
      <c r="FEC223" s="348"/>
      <c r="FED223" s="348"/>
      <c r="FEE223" s="348"/>
      <c r="FEF223" s="348"/>
      <c r="FEG223" s="348"/>
      <c r="FEH223" s="348"/>
      <c r="FEI223" s="348"/>
      <c r="FEJ223" s="348"/>
      <c r="FEK223" s="348"/>
      <c r="FEL223" s="348"/>
      <c r="FEM223" s="348"/>
      <c r="FEN223" s="348"/>
      <c r="FEO223" s="348"/>
      <c r="FEP223" s="348"/>
      <c r="FEQ223" s="348"/>
      <c r="FER223" s="348"/>
      <c r="FES223" s="348"/>
      <c r="FET223" s="348"/>
      <c r="FEU223" s="348"/>
      <c r="FEV223" s="348"/>
      <c r="FEW223" s="348"/>
      <c r="FEX223" s="348"/>
      <c r="FEY223" s="348"/>
      <c r="FEZ223" s="348"/>
      <c r="FFA223" s="348"/>
      <c r="FFB223" s="348"/>
      <c r="FFC223" s="348"/>
      <c r="FFD223" s="348"/>
      <c r="FFE223" s="348"/>
      <c r="FFF223" s="348"/>
      <c r="FFG223" s="348"/>
      <c r="FFH223" s="348"/>
      <c r="FFI223" s="348"/>
      <c r="FFJ223" s="348"/>
      <c r="FFK223" s="348"/>
      <c r="FFL223" s="348"/>
      <c r="FFM223" s="348"/>
      <c r="FFN223" s="348"/>
      <c r="FFO223" s="348"/>
      <c r="FFP223" s="348"/>
      <c r="FFQ223" s="348"/>
      <c r="FFR223" s="348"/>
      <c r="FFS223" s="348"/>
      <c r="FFT223" s="348"/>
      <c r="FFU223" s="348"/>
      <c r="FFV223" s="348"/>
      <c r="FFW223" s="348"/>
      <c r="FFX223" s="348"/>
      <c r="FFY223" s="348"/>
      <c r="FFZ223" s="348"/>
      <c r="FGA223" s="348"/>
      <c r="FGB223" s="348"/>
      <c r="FGC223" s="348"/>
      <c r="FGD223" s="348"/>
      <c r="FGE223" s="348"/>
      <c r="FGF223" s="348"/>
      <c r="FGG223" s="348"/>
      <c r="FGH223" s="348"/>
      <c r="FGI223" s="348"/>
      <c r="FGJ223" s="348"/>
      <c r="FGK223" s="348"/>
      <c r="FGL223" s="348"/>
      <c r="FGM223" s="348"/>
      <c r="FGN223" s="348"/>
      <c r="FGO223" s="348"/>
      <c r="FGP223" s="348"/>
      <c r="FGQ223" s="348"/>
      <c r="FGR223" s="348"/>
      <c r="FGS223" s="348"/>
      <c r="FGT223" s="348"/>
      <c r="FGU223" s="348"/>
      <c r="FGV223" s="348"/>
      <c r="FGW223" s="348"/>
      <c r="FGX223" s="348"/>
      <c r="FGY223" s="348"/>
      <c r="FGZ223" s="348"/>
      <c r="FHA223" s="348"/>
      <c r="FHB223" s="348"/>
      <c r="FHC223" s="348"/>
      <c r="FHD223" s="348"/>
      <c r="FHE223" s="348"/>
      <c r="FHF223" s="348"/>
      <c r="FHG223" s="348"/>
      <c r="FHH223" s="348"/>
      <c r="FHI223" s="348"/>
      <c r="FHJ223" s="348"/>
      <c r="FHK223" s="348"/>
      <c r="FHL223" s="348"/>
      <c r="FHM223" s="348"/>
      <c r="FHN223" s="348"/>
      <c r="FHO223" s="348"/>
      <c r="FHP223" s="348"/>
      <c r="FHQ223" s="348"/>
      <c r="FHR223" s="348"/>
      <c r="FHS223" s="348"/>
      <c r="FHT223" s="348"/>
      <c r="FHU223" s="348"/>
      <c r="FHV223" s="348"/>
      <c r="FHW223" s="348"/>
      <c r="FHX223" s="348"/>
      <c r="FHY223" s="348"/>
      <c r="FHZ223" s="348"/>
      <c r="FIA223" s="348"/>
      <c r="FIB223" s="348"/>
      <c r="FIC223" s="348"/>
      <c r="FID223" s="348"/>
      <c r="FIE223" s="348"/>
      <c r="FIF223" s="348"/>
      <c r="FIG223" s="348"/>
      <c r="FIH223" s="348"/>
      <c r="FII223" s="348"/>
      <c r="FIJ223" s="348"/>
      <c r="FIK223" s="348"/>
      <c r="FIL223" s="348"/>
      <c r="FIM223" s="348"/>
      <c r="FIN223" s="348"/>
      <c r="FIO223" s="348"/>
      <c r="FIP223" s="348"/>
      <c r="FIQ223" s="348"/>
      <c r="FIR223" s="348"/>
      <c r="FIS223" s="348"/>
      <c r="FIT223" s="348"/>
      <c r="FIU223" s="348"/>
      <c r="FIV223" s="348"/>
      <c r="FIW223" s="348"/>
      <c r="FIX223" s="348"/>
      <c r="FIY223" s="348"/>
      <c r="FIZ223" s="348"/>
      <c r="FJA223" s="348"/>
      <c r="FJB223" s="348"/>
      <c r="FJC223" s="348"/>
      <c r="FJD223" s="348"/>
      <c r="FJE223" s="348"/>
      <c r="FJF223" s="348"/>
      <c r="FJG223" s="348"/>
      <c r="FJH223" s="348"/>
      <c r="FJI223" s="348"/>
      <c r="FJJ223" s="348"/>
      <c r="FJK223" s="348"/>
      <c r="FJL223" s="348"/>
      <c r="FJM223" s="348"/>
      <c r="FJN223" s="348"/>
      <c r="FJO223" s="348"/>
      <c r="FJP223" s="348"/>
      <c r="FJQ223" s="348"/>
      <c r="FJR223" s="348"/>
      <c r="FJS223" s="348"/>
      <c r="FJT223" s="348"/>
      <c r="FJU223" s="348"/>
      <c r="FJV223" s="348"/>
      <c r="FJW223" s="348"/>
      <c r="FJX223" s="348"/>
      <c r="FJY223" s="348"/>
      <c r="FJZ223" s="348"/>
      <c r="FKA223" s="348"/>
      <c r="FKB223" s="348"/>
      <c r="FKC223" s="348"/>
      <c r="FKD223" s="348"/>
      <c r="FKE223" s="348"/>
      <c r="FKF223" s="348"/>
      <c r="FKG223" s="348"/>
      <c r="FKH223" s="348"/>
      <c r="FKI223" s="348"/>
      <c r="FKJ223" s="348"/>
      <c r="FKK223" s="348"/>
      <c r="FKL223" s="348"/>
      <c r="FKM223" s="348"/>
      <c r="FKN223" s="348"/>
      <c r="FKO223" s="348"/>
      <c r="FKP223" s="348"/>
      <c r="FKQ223" s="348"/>
      <c r="FKR223" s="348"/>
      <c r="FKS223" s="348"/>
      <c r="FKT223" s="348"/>
      <c r="FKU223" s="348"/>
      <c r="FKV223" s="348"/>
      <c r="FKW223" s="348"/>
      <c r="FKX223" s="348"/>
      <c r="FKY223" s="348"/>
      <c r="FKZ223" s="348"/>
      <c r="FLA223" s="348"/>
      <c r="FLB223" s="348"/>
      <c r="FLC223" s="348"/>
      <c r="FLD223" s="348"/>
      <c r="FLE223" s="348"/>
      <c r="FLF223" s="348"/>
      <c r="FLG223" s="348"/>
      <c r="FLH223" s="348"/>
      <c r="FLI223" s="348"/>
      <c r="FLJ223" s="348"/>
      <c r="FLK223" s="348"/>
      <c r="FLL223" s="348"/>
      <c r="FLM223" s="348"/>
      <c r="FLN223" s="348"/>
      <c r="FLO223" s="348"/>
      <c r="FLP223" s="348"/>
      <c r="FLQ223" s="348"/>
      <c r="FLR223" s="348"/>
      <c r="FLS223" s="348"/>
      <c r="FLT223" s="348"/>
      <c r="FLU223" s="348"/>
      <c r="FLV223" s="348"/>
      <c r="FLW223" s="348"/>
      <c r="FLX223" s="348"/>
      <c r="FLY223" s="348"/>
      <c r="FLZ223" s="348"/>
      <c r="FMA223" s="348"/>
      <c r="FMB223" s="348"/>
      <c r="FMC223" s="348"/>
      <c r="FMD223" s="348"/>
      <c r="FME223" s="348"/>
      <c r="FMF223" s="348"/>
      <c r="FMG223" s="348"/>
      <c r="FMH223" s="348"/>
      <c r="FMI223" s="348"/>
      <c r="FMJ223" s="348"/>
      <c r="FMK223" s="348"/>
      <c r="FML223" s="348"/>
      <c r="FMM223" s="348"/>
      <c r="FMN223" s="348"/>
      <c r="FMO223" s="348"/>
      <c r="FMP223" s="348"/>
      <c r="FMQ223" s="348"/>
      <c r="FMR223" s="348"/>
      <c r="FMS223" s="348"/>
      <c r="FMT223" s="348"/>
      <c r="FMU223" s="348"/>
      <c r="FMV223" s="348"/>
      <c r="FMW223" s="348"/>
      <c r="FMX223" s="348"/>
      <c r="FMY223" s="348"/>
      <c r="FMZ223" s="348"/>
      <c r="FNA223" s="348"/>
      <c r="FNB223" s="348"/>
      <c r="FNC223" s="348"/>
      <c r="FND223" s="348"/>
      <c r="FNE223" s="348"/>
      <c r="FNF223" s="348"/>
      <c r="FNG223" s="348"/>
      <c r="FNH223" s="348"/>
      <c r="FNI223" s="348"/>
      <c r="FNJ223" s="348"/>
      <c r="FNK223" s="348"/>
      <c r="FNL223" s="348"/>
      <c r="FNM223" s="348"/>
      <c r="FNN223" s="348"/>
      <c r="FNO223" s="348"/>
      <c r="FNP223" s="348"/>
      <c r="FNQ223" s="348"/>
      <c r="FNR223" s="348"/>
      <c r="FNS223" s="348"/>
      <c r="FNT223" s="348"/>
      <c r="FNU223" s="348"/>
      <c r="FNV223" s="348"/>
      <c r="FNW223" s="348"/>
      <c r="FNX223" s="348"/>
      <c r="FNY223" s="348"/>
      <c r="FNZ223" s="348"/>
      <c r="FOA223" s="348"/>
      <c r="FOB223" s="348"/>
      <c r="FOC223" s="348"/>
      <c r="FOD223" s="348"/>
      <c r="FOE223" s="348"/>
      <c r="FOF223" s="348"/>
      <c r="FOG223" s="348"/>
      <c r="FOH223" s="348"/>
      <c r="FOI223" s="348"/>
      <c r="FOJ223" s="348"/>
      <c r="FOK223" s="348"/>
      <c r="FOL223" s="348"/>
      <c r="FOM223" s="348"/>
      <c r="FON223" s="348"/>
      <c r="FOO223" s="348"/>
      <c r="FOP223" s="348"/>
      <c r="FOQ223" s="348"/>
      <c r="FOR223" s="348"/>
      <c r="FOS223" s="348"/>
      <c r="FOT223" s="348"/>
      <c r="FOU223" s="348"/>
      <c r="FOV223" s="348"/>
      <c r="FOW223" s="348"/>
      <c r="FOX223" s="348"/>
      <c r="FOY223" s="348"/>
      <c r="FOZ223" s="348"/>
      <c r="FPA223" s="348"/>
      <c r="FPB223" s="348"/>
      <c r="FPC223" s="348"/>
      <c r="FPD223" s="348"/>
      <c r="FPE223" s="348"/>
      <c r="FPF223" s="348"/>
      <c r="FPG223" s="348"/>
      <c r="FPH223" s="348"/>
      <c r="FPI223" s="348"/>
      <c r="FPJ223" s="348"/>
      <c r="FPK223" s="348"/>
      <c r="FPL223" s="348"/>
      <c r="FPM223" s="348"/>
      <c r="FPN223" s="348"/>
      <c r="FPO223" s="348"/>
      <c r="FPP223" s="348"/>
      <c r="FPQ223" s="348"/>
      <c r="FPR223" s="348"/>
      <c r="FPS223" s="348"/>
      <c r="FPT223" s="348"/>
      <c r="FPU223" s="348"/>
      <c r="FPV223" s="348"/>
      <c r="FPW223" s="348"/>
      <c r="FPX223" s="348"/>
      <c r="FPY223" s="348"/>
      <c r="FPZ223" s="348"/>
      <c r="FQA223" s="348"/>
      <c r="FQB223" s="348"/>
      <c r="FQC223" s="348"/>
      <c r="FQD223" s="348"/>
      <c r="FQE223" s="348"/>
      <c r="FQF223" s="348"/>
      <c r="FQG223" s="348"/>
      <c r="FQH223" s="348"/>
      <c r="FQI223" s="348"/>
      <c r="FQJ223" s="348"/>
      <c r="FQK223" s="348"/>
      <c r="FQL223" s="348"/>
      <c r="FQM223" s="348"/>
      <c r="FQN223" s="348"/>
      <c r="FQO223" s="348"/>
      <c r="FQP223" s="348"/>
      <c r="FQQ223" s="348"/>
      <c r="FQR223" s="348"/>
      <c r="FQS223" s="348"/>
      <c r="FQT223" s="348"/>
      <c r="FQU223" s="348"/>
      <c r="FQV223" s="348"/>
      <c r="FQW223" s="348"/>
      <c r="FQX223" s="348"/>
      <c r="FQY223" s="348"/>
      <c r="FQZ223" s="348"/>
      <c r="FRA223" s="348"/>
      <c r="FRB223" s="348"/>
      <c r="FRC223" s="348"/>
      <c r="FRD223" s="348"/>
      <c r="FRE223" s="348"/>
      <c r="FRF223" s="348"/>
      <c r="FRG223" s="348"/>
      <c r="FRH223" s="348"/>
      <c r="FRI223" s="348"/>
      <c r="FRJ223" s="348"/>
      <c r="FRK223" s="348"/>
      <c r="FRL223" s="348"/>
      <c r="FRM223" s="348"/>
      <c r="FRN223" s="348"/>
      <c r="FRO223" s="348"/>
      <c r="FRP223" s="348"/>
      <c r="FRQ223" s="348"/>
      <c r="FRR223" s="348"/>
      <c r="FRS223" s="348"/>
      <c r="FRT223" s="348"/>
      <c r="FRU223" s="348"/>
      <c r="FRV223" s="348"/>
      <c r="FRW223" s="348"/>
      <c r="FRX223" s="348"/>
      <c r="FRY223" s="348"/>
      <c r="FRZ223" s="348"/>
      <c r="FSA223" s="348"/>
      <c r="FSB223" s="348"/>
      <c r="FSC223" s="348"/>
      <c r="FSD223" s="348"/>
      <c r="FSE223" s="348"/>
      <c r="FSF223" s="348"/>
      <c r="FSG223" s="348"/>
      <c r="FSH223" s="348"/>
      <c r="FSI223" s="348"/>
      <c r="FSJ223" s="348"/>
      <c r="FSK223" s="348"/>
      <c r="FSL223" s="348"/>
      <c r="FSM223" s="348"/>
      <c r="FSN223" s="348"/>
      <c r="FSO223" s="348"/>
      <c r="FSP223" s="348"/>
      <c r="FSQ223" s="348"/>
      <c r="FSR223" s="348"/>
      <c r="FSS223" s="348"/>
      <c r="FST223" s="348"/>
      <c r="FSU223" s="348"/>
      <c r="FSV223" s="348"/>
      <c r="FSW223" s="348"/>
      <c r="FSX223" s="348"/>
      <c r="FSY223" s="348"/>
      <c r="FSZ223" s="348"/>
      <c r="FTA223" s="348"/>
      <c r="FTB223" s="348"/>
      <c r="FTC223" s="348"/>
      <c r="FTD223" s="348"/>
      <c r="FTE223" s="348"/>
      <c r="FTF223" s="348"/>
      <c r="FTG223" s="348"/>
      <c r="FTH223" s="348"/>
      <c r="FTI223" s="348"/>
      <c r="FTJ223" s="348"/>
      <c r="FTK223" s="348"/>
      <c r="FTL223" s="348"/>
      <c r="FTM223" s="348"/>
      <c r="FTN223" s="348"/>
      <c r="FTO223" s="348"/>
      <c r="FTP223" s="348"/>
      <c r="FTQ223" s="348"/>
      <c r="FTR223" s="348"/>
      <c r="FTS223" s="348"/>
      <c r="FTT223" s="348"/>
      <c r="FTU223" s="348"/>
      <c r="FTV223" s="348"/>
      <c r="FTW223" s="348"/>
      <c r="FTX223" s="348"/>
      <c r="FTY223" s="348"/>
      <c r="FTZ223" s="348"/>
      <c r="FUA223" s="348"/>
      <c r="FUB223" s="348"/>
      <c r="FUC223" s="348"/>
      <c r="FUD223" s="348"/>
      <c r="FUE223" s="348"/>
      <c r="FUF223" s="348"/>
      <c r="FUG223" s="348"/>
      <c r="FUH223" s="348"/>
      <c r="FUI223" s="348"/>
      <c r="FUJ223" s="348"/>
      <c r="FUK223" s="348"/>
      <c r="FUL223" s="348"/>
      <c r="FUM223" s="348"/>
      <c r="FUN223" s="348"/>
      <c r="FUO223" s="348"/>
      <c r="FUP223" s="348"/>
      <c r="FUQ223" s="348"/>
      <c r="FUR223" s="348"/>
      <c r="FUS223" s="348"/>
      <c r="FUT223" s="348"/>
      <c r="FUU223" s="348"/>
      <c r="FUV223" s="348"/>
      <c r="FUW223" s="348"/>
      <c r="FUX223" s="348"/>
      <c r="FUY223" s="348"/>
      <c r="FUZ223" s="348"/>
      <c r="FVA223" s="348"/>
      <c r="FVB223" s="348"/>
      <c r="FVC223" s="348"/>
      <c r="FVD223" s="348"/>
      <c r="FVE223" s="348"/>
      <c r="FVF223" s="348"/>
      <c r="FVG223" s="348"/>
      <c r="FVH223" s="348"/>
      <c r="FVI223" s="348"/>
      <c r="FVJ223" s="348"/>
      <c r="FVK223" s="348"/>
      <c r="FVL223" s="348"/>
      <c r="FVM223" s="348"/>
      <c r="FVN223" s="348"/>
      <c r="FVO223" s="348"/>
      <c r="FVP223" s="348"/>
      <c r="FVQ223" s="348"/>
      <c r="FVR223" s="348"/>
      <c r="FVS223" s="348"/>
      <c r="FVT223" s="348"/>
      <c r="FVU223" s="348"/>
      <c r="FVV223" s="348"/>
      <c r="FVW223" s="348"/>
      <c r="FVX223" s="348"/>
      <c r="FVY223" s="348"/>
      <c r="FVZ223" s="348"/>
      <c r="FWA223" s="348"/>
      <c r="FWB223" s="348"/>
      <c r="FWC223" s="348"/>
      <c r="FWD223" s="348"/>
      <c r="FWE223" s="348"/>
      <c r="FWF223" s="348"/>
      <c r="FWG223" s="348"/>
      <c r="FWH223" s="348"/>
      <c r="FWI223" s="348"/>
      <c r="FWJ223" s="348"/>
      <c r="FWK223" s="348"/>
      <c r="FWL223" s="348"/>
      <c r="FWM223" s="348"/>
      <c r="FWN223" s="348"/>
      <c r="FWO223" s="348"/>
      <c r="FWP223" s="348"/>
      <c r="FWQ223" s="348"/>
      <c r="FWR223" s="348"/>
      <c r="FWS223" s="348"/>
      <c r="FWT223" s="348"/>
      <c r="FWU223" s="348"/>
      <c r="FWV223" s="348"/>
      <c r="FWW223" s="348"/>
      <c r="FWX223" s="348"/>
      <c r="FWY223" s="348"/>
      <c r="FWZ223" s="348"/>
      <c r="FXA223" s="348"/>
      <c r="FXB223" s="348"/>
      <c r="FXC223" s="348"/>
      <c r="FXD223" s="348"/>
      <c r="FXE223" s="348"/>
      <c r="FXF223" s="348"/>
      <c r="FXG223" s="348"/>
      <c r="FXH223" s="348"/>
      <c r="FXI223" s="348"/>
      <c r="FXJ223" s="348"/>
      <c r="FXK223" s="348"/>
      <c r="FXL223" s="348"/>
      <c r="FXM223" s="348"/>
      <c r="FXN223" s="348"/>
      <c r="FXO223" s="348"/>
      <c r="FXP223" s="348"/>
      <c r="FXQ223" s="348"/>
      <c r="FXR223" s="348"/>
      <c r="FXS223" s="348"/>
      <c r="FXT223" s="348"/>
      <c r="FXU223" s="348"/>
      <c r="FXV223" s="348"/>
      <c r="FXW223" s="348"/>
      <c r="FXX223" s="348"/>
      <c r="FXY223" s="348"/>
      <c r="FXZ223" s="348"/>
      <c r="FYA223" s="348"/>
      <c r="FYB223" s="348"/>
      <c r="FYC223" s="348"/>
      <c r="FYD223" s="348"/>
      <c r="FYE223" s="348"/>
      <c r="FYF223" s="348"/>
      <c r="FYG223" s="348"/>
      <c r="FYH223" s="348"/>
      <c r="FYI223" s="348"/>
      <c r="FYJ223" s="348"/>
      <c r="FYK223" s="348"/>
      <c r="FYL223" s="348"/>
      <c r="FYM223" s="348"/>
      <c r="FYN223" s="348"/>
      <c r="FYO223" s="348"/>
      <c r="FYP223" s="348"/>
      <c r="FYQ223" s="348"/>
      <c r="FYR223" s="348"/>
      <c r="FYS223" s="348"/>
      <c r="FYT223" s="348"/>
      <c r="FYU223" s="348"/>
      <c r="FYV223" s="348"/>
      <c r="FYW223" s="348"/>
      <c r="FYX223" s="348"/>
      <c r="FYY223" s="348"/>
      <c r="FYZ223" s="348"/>
      <c r="FZA223" s="348"/>
      <c r="FZB223" s="348"/>
      <c r="FZC223" s="348"/>
      <c r="FZD223" s="348"/>
      <c r="FZE223" s="348"/>
      <c r="FZF223" s="348"/>
      <c r="FZG223" s="348"/>
      <c r="FZH223" s="348"/>
      <c r="FZI223" s="348"/>
      <c r="FZJ223" s="348"/>
      <c r="FZK223" s="348"/>
      <c r="FZL223" s="348"/>
      <c r="FZM223" s="348"/>
      <c r="FZN223" s="348"/>
      <c r="FZO223" s="348"/>
      <c r="FZP223" s="348"/>
      <c r="FZQ223" s="348"/>
      <c r="FZR223" s="348"/>
      <c r="FZS223" s="348"/>
      <c r="FZT223" s="348"/>
      <c r="FZU223" s="348"/>
      <c r="FZV223" s="348"/>
      <c r="FZW223" s="348"/>
      <c r="FZX223" s="348"/>
      <c r="FZY223" s="348"/>
      <c r="FZZ223" s="348"/>
      <c r="GAA223" s="348"/>
      <c r="GAB223" s="348"/>
      <c r="GAC223" s="348"/>
      <c r="GAD223" s="348"/>
      <c r="GAE223" s="348"/>
      <c r="GAF223" s="348"/>
      <c r="GAG223" s="348"/>
      <c r="GAH223" s="348"/>
      <c r="GAI223" s="348"/>
      <c r="GAJ223" s="348"/>
      <c r="GAK223" s="348"/>
      <c r="GAL223" s="348"/>
      <c r="GAM223" s="348"/>
      <c r="GAN223" s="348"/>
      <c r="GAO223" s="348"/>
      <c r="GAP223" s="348"/>
      <c r="GAQ223" s="348"/>
      <c r="GAR223" s="348"/>
      <c r="GAS223" s="348"/>
      <c r="GAT223" s="348"/>
      <c r="GAU223" s="348"/>
      <c r="GAV223" s="348"/>
      <c r="GAW223" s="348"/>
      <c r="GAX223" s="348"/>
      <c r="GAY223" s="348"/>
      <c r="GAZ223" s="348"/>
      <c r="GBA223" s="348"/>
      <c r="GBB223" s="348"/>
      <c r="GBC223" s="348"/>
      <c r="GBD223" s="348"/>
      <c r="GBE223" s="348"/>
      <c r="GBF223" s="348"/>
      <c r="GBG223" s="348"/>
      <c r="GBH223" s="348"/>
      <c r="GBI223" s="348"/>
      <c r="GBJ223" s="348"/>
      <c r="GBK223" s="348"/>
      <c r="GBL223" s="348"/>
      <c r="GBM223" s="348"/>
      <c r="GBN223" s="348"/>
      <c r="GBO223" s="348"/>
      <c r="GBP223" s="348"/>
      <c r="GBQ223" s="348"/>
      <c r="GBR223" s="348"/>
      <c r="GBS223" s="348"/>
      <c r="GBT223" s="348"/>
      <c r="GBU223" s="348"/>
      <c r="GBV223" s="348"/>
      <c r="GBW223" s="348"/>
      <c r="GBX223" s="348"/>
      <c r="GBY223" s="348"/>
      <c r="GBZ223" s="348"/>
      <c r="GCA223" s="348"/>
      <c r="GCB223" s="348"/>
      <c r="GCC223" s="348"/>
      <c r="GCD223" s="348"/>
      <c r="GCE223" s="348"/>
      <c r="GCF223" s="348"/>
      <c r="GCG223" s="348"/>
      <c r="GCH223" s="348"/>
      <c r="GCI223" s="348"/>
      <c r="GCJ223" s="348"/>
      <c r="GCK223" s="348"/>
      <c r="GCL223" s="348"/>
      <c r="GCM223" s="348"/>
      <c r="GCN223" s="348"/>
      <c r="GCO223" s="348"/>
      <c r="GCP223" s="348"/>
      <c r="GCQ223" s="348"/>
      <c r="GCR223" s="348"/>
      <c r="GCS223" s="348"/>
      <c r="GCT223" s="348"/>
      <c r="GCU223" s="348"/>
      <c r="GCV223" s="348"/>
      <c r="GCW223" s="348"/>
      <c r="GCX223" s="348"/>
      <c r="GCY223" s="348"/>
      <c r="GCZ223" s="348"/>
      <c r="GDA223" s="348"/>
      <c r="GDB223" s="348"/>
      <c r="GDC223" s="348"/>
      <c r="GDD223" s="348"/>
      <c r="GDE223" s="348"/>
      <c r="GDF223" s="348"/>
      <c r="GDG223" s="348"/>
      <c r="GDH223" s="348"/>
      <c r="GDI223" s="348"/>
      <c r="GDJ223" s="348"/>
      <c r="GDK223" s="348"/>
      <c r="GDL223" s="348"/>
      <c r="GDM223" s="348"/>
      <c r="GDN223" s="348"/>
      <c r="GDO223" s="348"/>
      <c r="GDP223" s="348"/>
      <c r="GDQ223" s="348"/>
      <c r="GDR223" s="348"/>
      <c r="GDS223" s="348"/>
      <c r="GDT223" s="348"/>
      <c r="GDU223" s="348"/>
      <c r="GDV223" s="348"/>
      <c r="GDW223" s="348"/>
      <c r="GDX223" s="348"/>
      <c r="GDY223" s="348"/>
      <c r="GDZ223" s="348"/>
      <c r="GEA223" s="348"/>
      <c r="GEB223" s="348"/>
      <c r="GEC223" s="348"/>
      <c r="GED223" s="348"/>
      <c r="GEE223" s="348"/>
      <c r="GEF223" s="348"/>
      <c r="GEG223" s="348"/>
      <c r="GEH223" s="348"/>
      <c r="GEI223" s="348"/>
      <c r="GEJ223" s="348"/>
      <c r="GEK223" s="348"/>
      <c r="GEL223" s="348"/>
      <c r="GEM223" s="348"/>
      <c r="GEN223" s="348"/>
      <c r="GEO223" s="348"/>
      <c r="GEP223" s="348"/>
      <c r="GEQ223" s="348"/>
      <c r="GER223" s="348"/>
      <c r="GES223" s="348"/>
      <c r="GET223" s="348"/>
      <c r="GEU223" s="348"/>
      <c r="GEV223" s="348"/>
      <c r="GEW223" s="348"/>
      <c r="GEX223" s="348"/>
      <c r="GEY223" s="348"/>
      <c r="GEZ223" s="348"/>
      <c r="GFA223" s="348"/>
      <c r="GFB223" s="348"/>
      <c r="GFC223" s="348"/>
      <c r="GFD223" s="348"/>
      <c r="GFE223" s="348"/>
      <c r="GFF223" s="348"/>
      <c r="GFG223" s="348"/>
      <c r="GFH223" s="348"/>
      <c r="GFI223" s="348"/>
      <c r="GFJ223" s="348"/>
      <c r="GFK223" s="348"/>
      <c r="GFL223" s="348"/>
      <c r="GFM223" s="348"/>
      <c r="GFN223" s="348"/>
      <c r="GFO223" s="348"/>
      <c r="GFP223" s="348"/>
      <c r="GFQ223" s="348"/>
      <c r="GFR223" s="348"/>
      <c r="GFS223" s="348"/>
      <c r="GFT223" s="348"/>
      <c r="GFU223" s="348"/>
      <c r="GFV223" s="348"/>
      <c r="GFW223" s="348"/>
      <c r="GFX223" s="348"/>
      <c r="GFY223" s="348"/>
      <c r="GFZ223" s="348"/>
      <c r="GGA223" s="348"/>
      <c r="GGB223" s="348"/>
      <c r="GGC223" s="348"/>
      <c r="GGD223" s="348"/>
      <c r="GGE223" s="348"/>
      <c r="GGF223" s="348"/>
      <c r="GGG223" s="348"/>
      <c r="GGH223" s="348"/>
      <c r="GGI223" s="348"/>
      <c r="GGJ223" s="348"/>
      <c r="GGK223" s="348"/>
      <c r="GGL223" s="348"/>
      <c r="GGM223" s="348"/>
      <c r="GGN223" s="348"/>
      <c r="GGO223" s="348"/>
      <c r="GGP223" s="348"/>
      <c r="GGQ223" s="348"/>
      <c r="GGR223" s="348"/>
      <c r="GGS223" s="348"/>
      <c r="GGT223" s="348"/>
      <c r="GGU223" s="348"/>
      <c r="GGV223" s="348"/>
      <c r="GGW223" s="348"/>
      <c r="GGX223" s="348"/>
      <c r="GGY223" s="348"/>
      <c r="GGZ223" s="348"/>
      <c r="GHA223" s="348"/>
      <c r="GHB223" s="348"/>
      <c r="GHC223" s="348"/>
      <c r="GHD223" s="348"/>
      <c r="GHE223" s="348"/>
      <c r="GHF223" s="348"/>
      <c r="GHG223" s="348"/>
      <c r="GHH223" s="348"/>
      <c r="GHI223" s="348"/>
      <c r="GHJ223" s="348"/>
      <c r="GHK223" s="348"/>
      <c r="GHL223" s="348"/>
      <c r="GHM223" s="348"/>
      <c r="GHN223" s="348"/>
      <c r="GHO223" s="348"/>
      <c r="GHP223" s="348"/>
      <c r="GHQ223" s="348"/>
      <c r="GHR223" s="348"/>
      <c r="GHS223" s="348"/>
      <c r="GHT223" s="348"/>
      <c r="GHU223" s="348"/>
      <c r="GHV223" s="348"/>
      <c r="GHW223" s="348"/>
      <c r="GHX223" s="348"/>
      <c r="GHY223" s="348"/>
      <c r="GHZ223" s="348"/>
      <c r="GIA223" s="348"/>
      <c r="GIB223" s="348"/>
      <c r="GIC223" s="348"/>
      <c r="GID223" s="348"/>
      <c r="GIE223" s="348"/>
      <c r="GIF223" s="348"/>
      <c r="GIG223" s="348"/>
      <c r="GIH223" s="348"/>
      <c r="GII223" s="348"/>
      <c r="GIJ223" s="348"/>
      <c r="GIK223" s="348"/>
      <c r="GIL223" s="348"/>
      <c r="GIM223" s="348"/>
      <c r="GIN223" s="348"/>
      <c r="GIO223" s="348"/>
      <c r="GIP223" s="348"/>
      <c r="GIQ223" s="348"/>
      <c r="GIR223" s="348"/>
      <c r="GIS223" s="348"/>
      <c r="GIT223" s="348"/>
      <c r="GIU223" s="348"/>
      <c r="GIV223" s="348"/>
      <c r="GIW223" s="348"/>
      <c r="GIX223" s="348"/>
      <c r="GIY223" s="348"/>
      <c r="GIZ223" s="348"/>
      <c r="GJA223" s="348"/>
      <c r="GJB223" s="348"/>
      <c r="GJC223" s="348"/>
      <c r="GJD223" s="348"/>
      <c r="GJE223" s="348"/>
      <c r="GJF223" s="348"/>
      <c r="GJG223" s="348"/>
      <c r="GJH223" s="348"/>
      <c r="GJI223" s="348"/>
      <c r="GJJ223" s="348"/>
      <c r="GJK223" s="348"/>
      <c r="GJL223" s="348"/>
      <c r="GJM223" s="348"/>
      <c r="GJN223" s="348"/>
      <c r="GJO223" s="348"/>
      <c r="GJP223" s="348"/>
      <c r="GJQ223" s="348"/>
      <c r="GJR223" s="348"/>
      <c r="GJS223" s="348"/>
      <c r="GJT223" s="348"/>
      <c r="GJU223" s="348"/>
      <c r="GJV223" s="348"/>
      <c r="GJW223" s="348"/>
      <c r="GJX223" s="348"/>
      <c r="GJY223" s="348"/>
      <c r="GJZ223" s="348"/>
      <c r="GKA223" s="348"/>
      <c r="GKB223" s="348"/>
      <c r="GKC223" s="348"/>
      <c r="GKD223" s="348"/>
      <c r="GKE223" s="348"/>
      <c r="GKF223" s="348"/>
      <c r="GKG223" s="348"/>
      <c r="GKH223" s="348"/>
      <c r="GKI223" s="348"/>
      <c r="GKJ223" s="348"/>
      <c r="GKK223" s="348"/>
      <c r="GKL223" s="348"/>
      <c r="GKM223" s="348"/>
      <c r="GKN223" s="348"/>
      <c r="GKO223" s="348"/>
      <c r="GKP223" s="348"/>
      <c r="GKQ223" s="348"/>
      <c r="GKR223" s="348"/>
      <c r="GKS223" s="348"/>
      <c r="GKT223" s="348"/>
      <c r="GKU223" s="348"/>
      <c r="GKV223" s="348"/>
      <c r="GKW223" s="348"/>
      <c r="GKX223" s="348"/>
      <c r="GKY223" s="348"/>
      <c r="GKZ223" s="348"/>
      <c r="GLA223" s="348"/>
      <c r="GLB223" s="348"/>
      <c r="GLC223" s="348"/>
      <c r="GLD223" s="348"/>
      <c r="GLE223" s="348"/>
      <c r="GLF223" s="348"/>
      <c r="GLG223" s="348"/>
      <c r="GLH223" s="348"/>
      <c r="GLI223" s="348"/>
      <c r="GLJ223" s="348"/>
      <c r="GLK223" s="348"/>
      <c r="GLL223" s="348"/>
      <c r="GLM223" s="348"/>
      <c r="GLN223" s="348"/>
      <c r="GLO223" s="348"/>
      <c r="GLP223" s="348"/>
      <c r="GLQ223" s="348"/>
      <c r="GLR223" s="348"/>
      <c r="GLS223" s="348"/>
      <c r="GLT223" s="348"/>
      <c r="GLU223" s="348"/>
      <c r="GLV223" s="348"/>
      <c r="GLW223" s="348"/>
      <c r="GLX223" s="348"/>
      <c r="GLY223" s="348"/>
      <c r="GLZ223" s="348"/>
      <c r="GMA223" s="348"/>
      <c r="GMB223" s="348"/>
      <c r="GMC223" s="348"/>
      <c r="GMD223" s="348"/>
      <c r="GME223" s="348"/>
      <c r="GMF223" s="348"/>
      <c r="GMG223" s="348"/>
      <c r="GMH223" s="348"/>
      <c r="GMI223" s="348"/>
      <c r="GMJ223" s="348"/>
      <c r="GMK223" s="348"/>
      <c r="GML223" s="348"/>
      <c r="GMM223" s="348"/>
      <c r="GMN223" s="348"/>
      <c r="GMO223" s="348"/>
      <c r="GMP223" s="348"/>
      <c r="GMQ223" s="348"/>
      <c r="GMR223" s="348"/>
      <c r="GMS223" s="348"/>
      <c r="GMT223" s="348"/>
      <c r="GMU223" s="348"/>
      <c r="GMV223" s="348"/>
      <c r="GMW223" s="348"/>
      <c r="GMX223" s="348"/>
      <c r="GMY223" s="348"/>
      <c r="GMZ223" s="348"/>
      <c r="GNA223" s="348"/>
      <c r="GNB223" s="348"/>
      <c r="GNC223" s="348"/>
      <c r="GND223" s="348"/>
      <c r="GNE223" s="348"/>
      <c r="GNF223" s="348"/>
      <c r="GNG223" s="348"/>
      <c r="GNH223" s="348"/>
      <c r="GNI223" s="348"/>
      <c r="GNJ223" s="348"/>
      <c r="GNK223" s="348"/>
      <c r="GNL223" s="348"/>
      <c r="GNM223" s="348"/>
      <c r="GNN223" s="348"/>
      <c r="GNO223" s="348"/>
      <c r="GNP223" s="348"/>
      <c r="GNQ223" s="348"/>
      <c r="GNR223" s="348"/>
      <c r="GNS223" s="348"/>
      <c r="GNT223" s="348"/>
      <c r="GNU223" s="348"/>
      <c r="GNV223" s="348"/>
      <c r="GNW223" s="348"/>
      <c r="GNX223" s="348"/>
      <c r="GNY223" s="348"/>
      <c r="GNZ223" s="348"/>
      <c r="GOA223" s="348"/>
      <c r="GOB223" s="348"/>
      <c r="GOC223" s="348"/>
      <c r="GOD223" s="348"/>
      <c r="GOE223" s="348"/>
      <c r="GOF223" s="348"/>
      <c r="GOG223" s="348"/>
      <c r="GOH223" s="348"/>
      <c r="GOI223" s="348"/>
      <c r="GOJ223" s="348"/>
      <c r="GOK223" s="348"/>
      <c r="GOL223" s="348"/>
      <c r="GOM223" s="348"/>
      <c r="GON223" s="348"/>
      <c r="GOO223" s="348"/>
      <c r="GOP223" s="348"/>
      <c r="GOQ223" s="348"/>
      <c r="GOR223" s="348"/>
      <c r="GOS223" s="348"/>
      <c r="GOT223" s="348"/>
      <c r="GOU223" s="348"/>
      <c r="GOV223" s="348"/>
      <c r="GOW223" s="348"/>
      <c r="GOX223" s="348"/>
      <c r="GOY223" s="348"/>
      <c r="GOZ223" s="348"/>
      <c r="GPA223" s="348"/>
      <c r="GPB223" s="348"/>
      <c r="GPC223" s="348"/>
      <c r="GPD223" s="348"/>
      <c r="GPE223" s="348"/>
      <c r="GPF223" s="348"/>
      <c r="GPG223" s="348"/>
      <c r="GPH223" s="348"/>
      <c r="GPI223" s="348"/>
      <c r="GPJ223" s="348"/>
      <c r="GPK223" s="348"/>
      <c r="GPL223" s="348"/>
      <c r="GPM223" s="348"/>
      <c r="GPN223" s="348"/>
      <c r="GPO223" s="348"/>
      <c r="GPP223" s="348"/>
      <c r="GPQ223" s="348"/>
      <c r="GPR223" s="348"/>
      <c r="GPS223" s="348"/>
      <c r="GPT223" s="348"/>
      <c r="GPU223" s="348"/>
      <c r="GPV223" s="348"/>
      <c r="GPW223" s="348"/>
      <c r="GPX223" s="348"/>
      <c r="GPY223" s="348"/>
      <c r="GPZ223" s="348"/>
      <c r="GQA223" s="348"/>
      <c r="GQB223" s="348"/>
      <c r="GQC223" s="348"/>
      <c r="GQD223" s="348"/>
      <c r="GQE223" s="348"/>
      <c r="GQF223" s="348"/>
      <c r="GQG223" s="348"/>
      <c r="GQH223" s="348"/>
      <c r="GQI223" s="348"/>
      <c r="GQJ223" s="348"/>
      <c r="GQK223" s="348"/>
      <c r="GQL223" s="348"/>
      <c r="GQM223" s="348"/>
      <c r="GQN223" s="348"/>
      <c r="GQO223" s="348"/>
      <c r="GQP223" s="348"/>
      <c r="GQQ223" s="348"/>
      <c r="GQR223" s="348"/>
      <c r="GQS223" s="348"/>
      <c r="GQT223" s="348"/>
      <c r="GQU223" s="348"/>
      <c r="GQV223" s="348"/>
      <c r="GQW223" s="348"/>
      <c r="GQX223" s="348"/>
      <c r="GQY223" s="348"/>
      <c r="GQZ223" s="348"/>
      <c r="GRA223" s="348"/>
      <c r="GRB223" s="348"/>
      <c r="GRC223" s="348"/>
      <c r="GRD223" s="348"/>
      <c r="GRE223" s="348"/>
      <c r="GRF223" s="348"/>
      <c r="GRG223" s="348"/>
      <c r="GRH223" s="348"/>
      <c r="GRI223" s="348"/>
      <c r="GRJ223" s="348"/>
      <c r="GRK223" s="348"/>
      <c r="GRL223" s="348"/>
      <c r="GRM223" s="348"/>
      <c r="GRN223" s="348"/>
      <c r="GRO223" s="348"/>
      <c r="GRP223" s="348"/>
      <c r="GRQ223" s="348"/>
      <c r="GRR223" s="348"/>
      <c r="GRS223" s="348"/>
      <c r="GRT223" s="348"/>
      <c r="GRU223" s="348"/>
      <c r="GRV223" s="348"/>
      <c r="GRW223" s="348"/>
      <c r="GRX223" s="348"/>
      <c r="GRY223" s="348"/>
      <c r="GRZ223" s="348"/>
      <c r="GSA223" s="348"/>
      <c r="GSB223" s="348"/>
      <c r="GSC223" s="348"/>
      <c r="GSD223" s="348"/>
      <c r="GSE223" s="348"/>
      <c r="GSF223" s="348"/>
      <c r="GSG223" s="348"/>
      <c r="GSH223" s="348"/>
      <c r="GSI223" s="348"/>
      <c r="GSJ223" s="348"/>
      <c r="GSK223" s="348"/>
      <c r="GSL223" s="348"/>
      <c r="GSM223" s="348"/>
      <c r="GSN223" s="348"/>
      <c r="GSO223" s="348"/>
      <c r="GSP223" s="348"/>
      <c r="GSQ223" s="348"/>
      <c r="GSR223" s="348"/>
      <c r="GSS223" s="348"/>
      <c r="GST223" s="348"/>
      <c r="GSU223" s="348"/>
      <c r="GSV223" s="348"/>
      <c r="GSW223" s="348"/>
      <c r="GSX223" s="348"/>
      <c r="GSY223" s="348"/>
      <c r="GSZ223" s="348"/>
      <c r="GTA223" s="348"/>
      <c r="GTB223" s="348"/>
      <c r="GTC223" s="348"/>
      <c r="GTD223" s="348"/>
      <c r="GTE223" s="348"/>
      <c r="GTF223" s="348"/>
      <c r="GTG223" s="348"/>
      <c r="GTH223" s="348"/>
      <c r="GTI223" s="348"/>
      <c r="GTJ223" s="348"/>
      <c r="GTK223" s="348"/>
      <c r="GTL223" s="348"/>
      <c r="GTM223" s="348"/>
      <c r="GTN223" s="348"/>
      <c r="GTO223" s="348"/>
      <c r="GTP223" s="348"/>
      <c r="GTQ223" s="348"/>
      <c r="GTR223" s="348"/>
      <c r="GTS223" s="348"/>
      <c r="GTT223" s="348"/>
      <c r="GTU223" s="348"/>
      <c r="GTV223" s="348"/>
      <c r="GTW223" s="348"/>
      <c r="GTX223" s="348"/>
      <c r="GTY223" s="348"/>
      <c r="GTZ223" s="348"/>
      <c r="GUA223" s="348"/>
      <c r="GUB223" s="348"/>
      <c r="GUC223" s="348"/>
      <c r="GUD223" s="348"/>
      <c r="GUE223" s="348"/>
      <c r="GUF223" s="348"/>
      <c r="GUG223" s="348"/>
      <c r="GUH223" s="348"/>
      <c r="GUI223" s="348"/>
      <c r="GUJ223" s="348"/>
      <c r="GUK223" s="348"/>
      <c r="GUL223" s="348"/>
      <c r="GUM223" s="348"/>
      <c r="GUN223" s="348"/>
      <c r="GUO223" s="348"/>
      <c r="GUP223" s="348"/>
      <c r="GUQ223" s="348"/>
      <c r="GUR223" s="348"/>
      <c r="GUS223" s="348"/>
      <c r="GUT223" s="348"/>
      <c r="GUU223" s="348"/>
      <c r="GUV223" s="348"/>
      <c r="GUW223" s="348"/>
      <c r="GUX223" s="348"/>
      <c r="GUY223" s="348"/>
      <c r="GUZ223" s="348"/>
      <c r="GVA223" s="348"/>
      <c r="GVB223" s="348"/>
      <c r="GVC223" s="348"/>
      <c r="GVD223" s="348"/>
      <c r="GVE223" s="348"/>
      <c r="GVF223" s="348"/>
      <c r="GVG223" s="348"/>
      <c r="GVH223" s="348"/>
      <c r="GVI223" s="348"/>
      <c r="GVJ223" s="348"/>
      <c r="GVK223" s="348"/>
      <c r="GVL223" s="348"/>
      <c r="GVM223" s="348"/>
      <c r="GVN223" s="348"/>
      <c r="GVO223" s="348"/>
      <c r="GVP223" s="348"/>
      <c r="GVQ223" s="348"/>
      <c r="GVR223" s="348"/>
      <c r="GVS223" s="348"/>
      <c r="GVT223" s="348"/>
      <c r="GVU223" s="348"/>
      <c r="GVV223" s="348"/>
      <c r="GVW223" s="348"/>
      <c r="GVX223" s="348"/>
      <c r="GVY223" s="348"/>
      <c r="GVZ223" s="348"/>
      <c r="GWA223" s="348"/>
      <c r="GWB223" s="348"/>
      <c r="GWC223" s="348"/>
      <c r="GWD223" s="348"/>
      <c r="GWE223" s="348"/>
      <c r="GWF223" s="348"/>
      <c r="GWG223" s="348"/>
      <c r="GWH223" s="348"/>
      <c r="GWI223" s="348"/>
      <c r="GWJ223" s="348"/>
      <c r="GWK223" s="348"/>
      <c r="GWL223" s="348"/>
      <c r="GWM223" s="348"/>
      <c r="GWN223" s="348"/>
      <c r="GWO223" s="348"/>
      <c r="GWP223" s="348"/>
      <c r="GWQ223" s="348"/>
      <c r="GWR223" s="348"/>
      <c r="GWS223" s="348"/>
      <c r="GWT223" s="348"/>
      <c r="GWU223" s="348"/>
      <c r="GWV223" s="348"/>
      <c r="GWW223" s="348"/>
      <c r="GWX223" s="348"/>
      <c r="GWY223" s="348"/>
      <c r="GWZ223" s="348"/>
      <c r="GXA223" s="348"/>
      <c r="GXB223" s="348"/>
      <c r="GXC223" s="348"/>
      <c r="GXD223" s="348"/>
      <c r="GXE223" s="348"/>
      <c r="GXF223" s="348"/>
      <c r="GXG223" s="348"/>
      <c r="GXH223" s="348"/>
      <c r="GXI223" s="348"/>
      <c r="GXJ223" s="348"/>
      <c r="GXK223" s="348"/>
      <c r="GXL223" s="348"/>
      <c r="GXM223" s="348"/>
      <c r="GXN223" s="348"/>
      <c r="GXO223" s="348"/>
      <c r="GXP223" s="348"/>
      <c r="GXQ223" s="348"/>
      <c r="GXR223" s="348"/>
      <c r="GXS223" s="348"/>
      <c r="GXT223" s="348"/>
      <c r="GXU223" s="348"/>
      <c r="GXV223" s="348"/>
      <c r="GXW223" s="348"/>
      <c r="GXX223" s="348"/>
      <c r="GXY223" s="348"/>
      <c r="GXZ223" s="348"/>
      <c r="GYA223" s="348"/>
      <c r="GYB223" s="348"/>
      <c r="GYC223" s="348"/>
      <c r="GYD223" s="348"/>
      <c r="GYE223" s="348"/>
      <c r="GYF223" s="348"/>
      <c r="GYG223" s="348"/>
      <c r="GYH223" s="348"/>
      <c r="GYI223" s="348"/>
      <c r="GYJ223" s="348"/>
      <c r="GYK223" s="348"/>
      <c r="GYL223" s="348"/>
      <c r="GYM223" s="348"/>
      <c r="GYN223" s="348"/>
      <c r="GYO223" s="348"/>
      <c r="GYP223" s="348"/>
      <c r="GYQ223" s="348"/>
      <c r="GYR223" s="348"/>
      <c r="GYS223" s="348"/>
      <c r="GYT223" s="348"/>
      <c r="GYU223" s="348"/>
      <c r="GYV223" s="348"/>
      <c r="GYW223" s="348"/>
      <c r="GYX223" s="348"/>
      <c r="GYY223" s="348"/>
      <c r="GYZ223" s="348"/>
      <c r="GZA223" s="348"/>
      <c r="GZB223" s="348"/>
      <c r="GZC223" s="348"/>
      <c r="GZD223" s="348"/>
      <c r="GZE223" s="348"/>
      <c r="GZF223" s="348"/>
      <c r="GZG223" s="348"/>
      <c r="GZH223" s="348"/>
      <c r="GZI223" s="348"/>
      <c r="GZJ223" s="348"/>
      <c r="GZK223" s="348"/>
      <c r="GZL223" s="348"/>
      <c r="GZM223" s="348"/>
      <c r="GZN223" s="348"/>
      <c r="GZO223" s="348"/>
      <c r="GZP223" s="348"/>
      <c r="GZQ223" s="348"/>
      <c r="GZR223" s="348"/>
      <c r="GZS223" s="348"/>
      <c r="GZT223" s="348"/>
      <c r="GZU223" s="348"/>
      <c r="GZV223" s="348"/>
      <c r="GZW223" s="348"/>
      <c r="GZX223" s="348"/>
      <c r="GZY223" s="348"/>
      <c r="GZZ223" s="348"/>
      <c r="HAA223" s="348"/>
      <c r="HAB223" s="348"/>
      <c r="HAC223" s="348"/>
      <c r="HAD223" s="348"/>
      <c r="HAE223" s="348"/>
      <c r="HAF223" s="348"/>
      <c r="HAG223" s="348"/>
      <c r="HAH223" s="348"/>
      <c r="HAI223" s="348"/>
      <c r="HAJ223" s="348"/>
      <c r="HAK223" s="348"/>
      <c r="HAL223" s="348"/>
      <c r="HAM223" s="348"/>
      <c r="HAN223" s="348"/>
      <c r="HAO223" s="348"/>
      <c r="HAP223" s="348"/>
      <c r="HAQ223" s="348"/>
      <c r="HAR223" s="348"/>
      <c r="HAS223" s="348"/>
      <c r="HAT223" s="348"/>
      <c r="HAU223" s="348"/>
      <c r="HAV223" s="348"/>
      <c r="HAW223" s="348"/>
      <c r="HAX223" s="348"/>
      <c r="HAY223" s="348"/>
      <c r="HAZ223" s="348"/>
      <c r="HBA223" s="348"/>
      <c r="HBB223" s="348"/>
      <c r="HBC223" s="348"/>
      <c r="HBD223" s="348"/>
      <c r="HBE223" s="348"/>
      <c r="HBF223" s="348"/>
      <c r="HBG223" s="348"/>
      <c r="HBH223" s="348"/>
      <c r="HBI223" s="348"/>
      <c r="HBJ223" s="348"/>
      <c r="HBK223" s="348"/>
      <c r="HBL223" s="348"/>
      <c r="HBM223" s="348"/>
      <c r="HBN223" s="348"/>
      <c r="HBO223" s="348"/>
      <c r="HBP223" s="348"/>
      <c r="HBQ223" s="348"/>
      <c r="HBR223" s="348"/>
      <c r="HBS223" s="348"/>
      <c r="HBT223" s="348"/>
      <c r="HBU223" s="348"/>
      <c r="HBV223" s="348"/>
      <c r="HBW223" s="348"/>
      <c r="HBX223" s="348"/>
      <c r="HBY223" s="348"/>
      <c r="HBZ223" s="348"/>
      <c r="HCA223" s="348"/>
      <c r="HCB223" s="348"/>
      <c r="HCC223" s="348"/>
      <c r="HCD223" s="348"/>
      <c r="HCE223" s="348"/>
      <c r="HCF223" s="348"/>
      <c r="HCG223" s="348"/>
      <c r="HCH223" s="348"/>
      <c r="HCI223" s="348"/>
      <c r="HCJ223" s="348"/>
      <c r="HCK223" s="348"/>
      <c r="HCL223" s="348"/>
      <c r="HCM223" s="348"/>
      <c r="HCN223" s="348"/>
      <c r="HCO223" s="348"/>
      <c r="HCP223" s="348"/>
      <c r="HCQ223" s="348"/>
      <c r="HCR223" s="348"/>
      <c r="HCS223" s="348"/>
      <c r="HCT223" s="348"/>
      <c r="HCU223" s="348"/>
      <c r="HCV223" s="348"/>
      <c r="HCW223" s="348"/>
      <c r="HCX223" s="348"/>
      <c r="HCY223" s="348"/>
      <c r="HCZ223" s="348"/>
      <c r="HDA223" s="348"/>
      <c r="HDB223" s="348"/>
      <c r="HDC223" s="348"/>
      <c r="HDD223" s="348"/>
      <c r="HDE223" s="348"/>
      <c r="HDF223" s="348"/>
      <c r="HDG223" s="348"/>
      <c r="HDH223" s="348"/>
      <c r="HDI223" s="348"/>
      <c r="HDJ223" s="348"/>
      <c r="HDK223" s="348"/>
      <c r="HDL223" s="348"/>
      <c r="HDM223" s="348"/>
      <c r="HDN223" s="348"/>
      <c r="HDO223" s="348"/>
      <c r="HDP223" s="348"/>
      <c r="HDQ223" s="348"/>
      <c r="HDR223" s="348"/>
      <c r="HDS223" s="348"/>
      <c r="HDT223" s="348"/>
      <c r="HDU223" s="348"/>
      <c r="HDV223" s="348"/>
      <c r="HDW223" s="348"/>
      <c r="HDX223" s="348"/>
      <c r="HDY223" s="348"/>
      <c r="HDZ223" s="348"/>
      <c r="HEA223" s="348"/>
      <c r="HEB223" s="348"/>
      <c r="HEC223" s="348"/>
      <c r="HED223" s="348"/>
      <c r="HEE223" s="348"/>
      <c r="HEF223" s="348"/>
      <c r="HEG223" s="348"/>
      <c r="HEH223" s="348"/>
      <c r="HEI223" s="348"/>
      <c r="HEJ223" s="348"/>
      <c r="HEK223" s="348"/>
      <c r="HEL223" s="348"/>
      <c r="HEM223" s="348"/>
      <c r="HEN223" s="348"/>
      <c r="HEO223" s="348"/>
      <c r="HEP223" s="348"/>
      <c r="HEQ223" s="348"/>
      <c r="HER223" s="348"/>
      <c r="HES223" s="348"/>
      <c r="HET223" s="348"/>
      <c r="HEU223" s="348"/>
      <c r="HEV223" s="348"/>
      <c r="HEW223" s="348"/>
      <c r="HEX223" s="348"/>
      <c r="HEY223" s="348"/>
      <c r="HEZ223" s="348"/>
      <c r="HFA223" s="348"/>
      <c r="HFB223" s="348"/>
      <c r="HFC223" s="348"/>
      <c r="HFD223" s="348"/>
      <c r="HFE223" s="348"/>
      <c r="HFF223" s="348"/>
      <c r="HFG223" s="348"/>
      <c r="HFH223" s="348"/>
      <c r="HFI223" s="348"/>
      <c r="HFJ223" s="348"/>
      <c r="HFK223" s="348"/>
      <c r="HFL223" s="348"/>
      <c r="HFM223" s="348"/>
      <c r="HFN223" s="348"/>
      <c r="HFO223" s="348"/>
      <c r="HFP223" s="348"/>
      <c r="HFQ223" s="348"/>
      <c r="HFR223" s="348"/>
      <c r="HFS223" s="348"/>
      <c r="HFT223" s="348"/>
      <c r="HFU223" s="348"/>
      <c r="HFV223" s="348"/>
      <c r="HFW223" s="348"/>
      <c r="HFX223" s="348"/>
      <c r="HFY223" s="348"/>
      <c r="HFZ223" s="348"/>
      <c r="HGA223" s="348"/>
      <c r="HGB223" s="348"/>
      <c r="HGC223" s="348"/>
      <c r="HGD223" s="348"/>
      <c r="HGE223" s="348"/>
      <c r="HGF223" s="348"/>
      <c r="HGG223" s="348"/>
      <c r="HGH223" s="348"/>
      <c r="HGI223" s="348"/>
      <c r="HGJ223" s="348"/>
      <c r="HGK223" s="348"/>
      <c r="HGL223" s="348"/>
      <c r="HGM223" s="348"/>
      <c r="HGN223" s="348"/>
      <c r="HGO223" s="348"/>
      <c r="HGP223" s="348"/>
      <c r="HGQ223" s="348"/>
      <c r="HGR223" s="348"/>
      <c r="HGS223" s="348"/>
      <c r="HGT223" s="348"/>
      <c r="HGU223" s="348"/>
      <c r="HGV223" s="348"/>
      <c r="HGW223" s="348"/>
      <c r="HGX223" s="348"/>
      <c r="HGY223" s="348"/>
      <c r="HGZ223" s="348"/>
      <c r="HHA223" s="348"/>
      <c r="HHB223" s="348"/>
      <c r="HHC223" s="348"/>
      <c r="HHD223" s="348"/>
      <c r="HHE223" s="348"/>
      <c r="HHF223" s="348"/>
      <c r="HHG223" s="348"/>
      <c r="HHH223" s="348"/>
      <c r="HHI223" s="348"/>
      <c r="HHJ223" s="348"/>
      <c r="HHK223" s="348"/>
      <c r="HHL223" s="348"/>
      <c r="HHM223" s="348"/>
      <c r="HHN223" s="348"/>
      <c r="HHO223" s="348"/>
      <c r="HHP223" s="348"/>
      <c r="HHQ223" s="348"/>
      <c r="HHR223" s="348"/>
      <c r="HHS223" s="348"/>
      <c r="HHT223" s="348"/>
      <c r="HHU223" s="348"/>
      <c r="HHV223" s="348"/>
      <c r="HHW223" s="348"/>
      <c r="HHX223" s="348"/>
      <c r="HHY223" s="348"/>
      <c r="HHZ223" s="348"/>
      <c r="HIA223" s="348"/>
      <c r="HIB223" s="348"/>
      <c r="HIC223" s="348"/>
      <c r="HID223" s="348"/>
      <c r="HIE223" s="348"/>
      <c r="HIF223" s="348"/>
      <c r="HIG223" s="348"/>
      <c r="HIH223" s="348"/>
      <c r="HII223" s="348"/>
      <c r="HIJ223" s="348"/>
      <c r="HIK223" s="348"/>
      <c r="HIL223" s="348"/>
      <c r="HIM223" s="348"/>
      <c r="HIN223" s="348"/>
      <c r="HIO223" s="348"/>
      <c r="HIP223" s="348"/>
      <c r="HIQ223" s="348"/>
      <c r="HIR223" s="348"/>
      <c r="HIS223" s="348"/>
      <c r="HIT223" s="348"/>
      <c r="HIU223" s="348"/>
      <c r="HIV223" s="348"/>
      <c r="HIW223" s="348"/>
      <c r="HIX223" s="348"/>
      <c r="HIY223" s="348"/>
      <c r="HIZ223" s="348"/>
      <c r="HJA223" s="348"/>
      <c r="HJB223" s="348"/>
      <c r="HJC223" s="348"/>
      <c r="HJD223" s="348"/>
      <c r="HJE223" s="348"/>
      <c r="HJF223" s="348"/>
      <c r="HJG223" s="348"/>
      <c r="HJH223" s="348"/>
      <c r="HJI223" s="348"/>
      <c r="HJJ223" s="348"/>
      <c r="HJK223" s="348"/>
      <c r="HJL223" s="348"/>
      <c r="HJM223" s="348"/>
      <c r="HJN223" s="348"/>
      <c r="HJO223" s="348"/>
      <c r="HJP223" s="348"/>
      <c r="HJQ223" s="348"/>
      <c r="HJR223" s="348"/>
      <c r="HJS223" s="348"/>
      <c r="HJT223" s="348"/>
      <c r="HJU223" s="348"/>
      <c r="HJV223" s="348"/>
      <c r="HJW223" s="348"/>
      <c r="HJX223" s="348"/>
      <c r="HJY223" s="348"/>
      <c r="HJZ223" s="348"/>
      <c r="HKA223" s="348"/>
      <c r="HKB223" s="348"/>
      <c r="HKC223" s="348"/>
      <c r="HKD223" s="348"/>
      <c r="HKE223" s="348"/>
      <c r="HKF223" s="348"/>
      <c r="HKG223" s="348"/>
      <c r="HKH223" s="348"/>
      <c r="HKI223" s="348"/>
      <c r="HKJ223" s="348"/>
      <c r="HKK223" s="348"/>
      <c r="HKL223" s="348"/>
      <c r="HKM223" s="348"/>
      <c r="HKN223" s="348"/>
      <c r="HKO223" s="348"/>
      <c r="HKP223" s="348"/>
      <c r="HKQ223" s="348"/>
      <c r="HKR223" s="348"/>
      <c r="HKS223" s="348"/>
      <c r="HKT223" s="348"/>
      <c r="HKU223" s="348"/>
      <c r="HKV223" s="348"/>
      <c r="HKW223" s="348"/>
      <c r="HKX223" s="348"/>
      <c r="HKY223" s="348"/>
      <c r="HKZ223" s="348"/>
      <c r="HLA223" s="348"/>
      <c r="HLB223" s="348"/>
      <c r="HLC223" s="348"/>
      <c r="HLD223" s="348"/>
      <c r="HLE223" s="348"/>
      <c r="HLF223" s="348"/>
      <c r="HLG223" s="348"/>
      <c r="HLH223" s="348"/>
      <c r="HLI223" s="348"/>
      <c r="HLJ223" s="348"/>
      <c r="HLK223" s="348"/>
      <c r="HLL223" s="348"/>
      <c r="HLM223" s="348"/>
      <c r="HLN223" s="348"/>
      <c r="HLO223" s="348"/>
      <c r="HLP223" s="348"/>
      <c r="HLQ223" s="348"/>
      <c r="HLR223" s="348"/>
      <c r="HLS223" s="348"/>
      <c r="HLT223" s="348"/>
      <c r="HLU223" s="348"/>
      <c r="HLV223" s="348"/>
      <c r="HLW223" s="348"/>
      <c r="HLX223" s="348"/>
      <c r="HLY223" s="348"/>
      <c r="HLZ223" s="348"/>
      <c r="HMA223" s="348"/>
      <c r="HMB223" s="348"/>
      <c r="HMC223" s="348"/>
      <c r="HMD223" s="348"/>
      <c r="HME223" s="348"/>
      <c r="HMF223" s="348"/>
      <c r="HMG223" s="348"/>
      <c r="HMH223" s="348"/>
      <c r="HMI223" s="348"/>
      <c r="HMJ223" s="348"/>
      <c r="HMK223" s="348"/>
      <c r="HML223" s="348"/>
      <c r="HMM223" s="348"/>
      <c r="HMN223" s="348"/>
      <c r="HMO223" s="348"/>
      <c r="HMP223" s="348"/>
      <c r="HMQ223" s="348"/>
      <c r="HMR223" s="348"/>
      <c r="HMS223" s="348"/>
      <c r="HMT223" s="348"/>
      <c r="HMU223" s="348"/>
      <c r="HMV223" s="348"/>
      <c r="HMW223" s="348"/>
      <c r="HMX223" s="348"/>
      <c r="HMY223" s="348"/>
      <c r="HMZ223" s="348"/>
      <c r="HNA223" s="348"/>
      <c r="HNB223" s="348"/>
      <c r="HNC223" s="348"/>
      <c r="HND223" s="348"/>
      <c r="HNE223" s="348"/>
      <c r="HNF223" s="348"/>
      <c r="HNG223" s="348"/>
      <c r="HNH223" s="348"/>
      <c r="HNI223" s="348"/>
      <c r="HNJ223" s="348"/>
      <c r="HNK223" s="348"/>
      <c r="HNL223" s="348"/>
      <c r="HNM223" s="348"/>
      <c r="HNN223" s="348"/>
      <c r="HNO223" s="348"/>
      <c r="HNP223" s="348"/>
      <c r="HNQ223" s="348"/>
      <c r="HNR223" s="348"/>
      <c r="HNS223" s="348"/>
      <c r="HNT223" s="348"/>
      <c r="HNU223" s="348"/>
      <c r="HNV223" s="348"/>
      <c r="HNW223" s="348"/>
      <c r="HNX223" s="348"/>
      <c r="HNY223" s="348"/>
      <c r="HNZ223" s="348"/>
      <c r="HOA223" s="348"/>
      <c r="HOB223" s="348"/>
      <c r="HOC223" s="348"/>
      <c r="HOD223" s="348"/>
      <c r="HOE223" s="348"/>
      <c r="HOF223" s="348"/>
      <c r="HOG223" s="348"/>
      <c r="HOH223" s="348"/>
      <c r="HOI223" s="348"/>
      <c r="HOJ223" s="348"/>
      <c r="HOK223" s="348"/>
      <c r="HOL223" s="348"/>
      <c r="HOM223" s="348"/>
      <c r="HON223" s="348"/>
      <c r="HOO223" s="348"/>
      <c r="HOP223" s="348"/>
      <c r="HOQ223" s="348"/>
      <c r="HOR223" s="348"/>
      <c r="HOS223" s="348"/>
      <c r="HOT223" s="348"/>
      <c r="HOU223" s="348"/>
      <c r="HOV223" s="348"/>
      <c r="HOW223" s="348"/>
      <c r="HOX223" s="348"/>
      <c r="HOY223" s="348"/>
      <c r="HOZ223" s="348"/>
      <c r="HPA223" s="348"/>
      <c r="HPB223" s="348"/>
      <c r="HPC223" s="348"/>
      <c r="HPD223" s="348"/>
      <c r="HPE223" s="348"/>
      <c r="HPF223" s="348"/>
      <c r="HPG223" s="348"/>
      <c r="HPH223" s="348"/>
      <c r="HPI223" s="348"/>
      <c r="HPJ223" s="348"/>
      <c r="HPK223" s="348"/>
      <c r="HPL223" s="348"/>
      <c r="HPM223" s="348"/>
      <c r="HPN223" s="348"/>
      <c r="HPO223" s="348"/>
      <c r="HPP223" s="348"/>
      <c r="HPQ223" s="348"/>
      <c r="HPR223" s="348"/>
      <c r="HPS223" s="348"/>
      <c r="HPT223" s="348"/>
      <c r="HPU223" s="348"/>
      <c r="HPV223" s="348"/>
      <c r="HPW223" s="348"/>
      <c r="HPX223" s="348"/>
      <c r="HPY223" s="348"/>
      <c r="HPZ223" s="348"/>
      <c r="HQA223" s="348"/>
      <c r="HQB223" s="348"/>
      <c r="HQC223" s="348"/>
      <c r="HQD223" s="348"/>
      <c r="HQE223" s="348"/>
      <c r="HQF223" s="348"/>
      <c r="HQG223" s="348"/>
      <c r="HQH223" s="348"/>
      <c r="HQI223" s="348"/>
      <c r="HQJ223" s="348"/>
      <c r="HQK223" s="348"/>
      <c r="HQL223" s="348"/>
      <c r="HQM223" s="348"/>
      <c r="HQN223" s="348"/>
      <c r="HQO223" s="348"/>
      <c r="HQP223" s="348"/>
      <c r="HQQ223" s="348"/>
      <c r="HQR223" s="348"/>
      <c r="HQS223" s="348"/>
      <c r="HQT223" s="348"/>
      <c r="HQU223" s="348"/>
      <c r="HQV223" s="348"/>
      <c r="HQW223" s="348"/>
      <c r="HQX223" s="348"/>
      <c r="HQY223" s="348"/>
      <c r="HQZ223" s="348"/>
      <c r="HRA223" s="348"/>
      <c r="HRB223" s="348"/>
      <c r="HRC223" s="348"/>
      <c r="HRD223" s="348"/>
      <c r="HRE223" s="348"/>
      <c r="HRF223" s="348"/>
      <c r="HRG223" s="348"/>
      <c r="HRH223" s="348"/>
      <c r="HRI223" s="348"/>
      <c r="HRJ223" s="348"/>
      <c r="HRK223" s="348"/>
      <c r="HRL223" s="348"/>
      <c r="HRM223" s="348"/>
      <c r="HRN223" s="348"/>
      <c r="HRO223" s="348"/>
      <c r="HRP223" s="348"/>
      <c r="HRQ223" s="348"/>
      <c r="HRR223" s="348"/>
      <c r="HRS223" s="348"/>
      <c r="HRT223" s="348"/>
      <c r="HRU223" s="348"/>
      <c r="HRV223" s="348"/>
      <c r="HRW223" s="348"/>
      <c r="HRX223" s="348"/>
      <c r="HRY223" s="348"/>
      <c r="HRZ223" s="348"/>
      <c r="HSA223" s="348"/>
      <c r="HSB223" s="348"/>
      <c r="HSC223" s="348"/>
      <c r="HSD223" s="348"/>
      <c r="HSE223" s="348"/>
      <c r="HSF223" s="348"/>
      <c r="HSG223" s="348"/>
      <c r="HSH223" s="348"/>
      <c r="HSI223" s="348"/>
      <c r="HSJ223" s="348"/>
      <c r="HSK223" s="348"/>
      <c r="HSL223" s="348"/>
      <c r="HSM223" s="348"/>
      <c r="HSN223" s="348"/>
      <c r="HSO223" s="348"/>
      <c r="HSP223" s="348"/>
      <c r="HSQ223" s="348"/>
      <c r="HSR223" s="348"/>
      <c r="HSS223" s="348"/>
      <c r="HST223" s="348"/>
      <c r="HSU223" s="348"/>
      <c r="HSV223" s="348"/>
      <c r="HSW223" s="348"/>
      <c r="HSX223" s="348"/>
      <c r="HSY223" s="348"/>
      <c r="HSZ223" s="348"/>
      <c r="HTA223" s="348"/>
      <c r="HTB223" s="348"/>
      <c r="HTC223" s="348"/>
      <c r="HTD223" s="348"/>
      <c r="HTE223" s="348"/>
      <c r="HTF223" s="348"/>
      <c r="HTG223" s="348"/>
      <c r="HTH223" s="348"/>
      <c r="HTI223" s="348"/>
      <c r="HTJ223" s="348"/>
      <c r="HTK223" s="348"/>
      <c r="HTL223" s="348"/>
      <c r="HTM223" s="348"/>
      <c r="HTN223" s="348"/>
      <c r="HTO223" s="348"/>
      <c r="HTP223" s="348"/>
      <c r="HTQ223" s="348"/>
      <c r="HTR223" s="348"/>
      <c r="HTS223" s="348"/>
      <c r="HTT223" s="348"/>
      <c r="HTU223" s="348"/>
      <c r="HTV223" s="348"/>
      <c r="HTW223" s="348"/>
      <c r="HTX223" s="348"/>
      <c r="HTY223" s="348"/>
      <c r="HTZ223" s="348"/>
      <c r="HUA223" s="348"/>
      <c r="HUB223" s="348"/>
      <c r="HUC223" s="348"/>
      <c r="HUD223" s="348"/>
      <c r="HUE223" s="348"/>
      <c r="HUF223" s="348"/>
      <c r="HUG223" s="348"/>
      <c r="HUH223" s="348"/>
      <c r="HUI223" s="348"/>
      <c r="HUJ223" s="348"/>
      <c r="HUK223" s="348"/>
      <c r="HUL223" s="348"/>
      <c r="HUM223" s="348"/>
      <c r="HUN223" s="348"/>
      <c r="HUO223" s="348"/>
      <c r="HUP223" s="348"/>
      <c r="HUQ223" s="348"/>
      <c r="HUR223" s="348"/>
      <c r="HUS223" s="348"/>
      <c r="HUT223" s="348"/>
      <c r="HUU223" s="348"/>
      <c r="HUV223" s="348"/>
      <c r="HUW223" s="348"/>
      <c r="HUX223" s="348"/>
      <c r="HUY223" s="348"/>
      <c r="HUZ223" s="348"/>
      <c r="HVA223" s="348"/>
      <c r="HVB223" s="348"/>
      <c r="HVC223" s="348"/>
      <c r="HVD223" s="348"/>
      <c r="HVE223" s="348"/>
      <c r="HVF223" s="348"/>
      <c r="HVG223" s="348"/>
      <c r="HVH223" s="348"/>
      <c r="HVI223" s="348"/>
      <c r="HVJ223" s="348"/>
      <c r="HVK223" s="348"/>
      <c r="HVL223" s="348"/>
      <c r="HVM223" s="348"/>
      <c r="HVN223" s="348"/>
      <c r="HVO223" s="348"/>
      <c r="HVP223" s="348"/>
      <c r="HVQ223" s="348"/>
      <c r="HVR223" s="348"/>
      <c r="HVS223" s="348"/>
      <c r="HVT223" s="348"/>
      <c r="HVU223" s="348"/>
      <c r="HVV223" s="348"/>
      <c r="HVW223" s="348"/>
      <c r="HVX223" s="348"/>
      <c r="HVY223" s="348"/>
      <c r="HVZ223" s="348"/>
      <c r="HWA223" s="348"/>
      <c r="HWB223" s="348"/>
      <c r="HWC223" s="348"/>
      <c r="HWD223" s="348"/>
      <c r="HWE223" s="348"/>
      <c r="HWF223" s="348"/>
      <c r="HWG223" s="348"/>
      <c r="HWH223" s="348"/>
      <c r="HWI223" s="348"/>
      <c r="HWJ223" s="348"/>
      <c r="HWK223" s="348"/>
      <c r="HWL223" s="348"/>
      <c r="HWM223" s="348"/>
      <c r="HWN223" s="348"/>
      <c r="HWO223" s="348"/>
      <c r="HWP223" s="348"/>
      <c r="HWQ223" s="348"/>
      <c r="HWR223" s="348"/>
      <c r="HWS223" s="348"/>
      <c r="HWT223" s="348"/>
      <c r="HWU223" s="348"/>
      <c r="HWV223" s="348"/>
      <c r="HWW223" s="348"/>
      <c r="HWX223" s="348"/>
      <c r="HWY223" s="348"/>
      <c r="HWZ223" s="348"/>
      <c r="HXA223" s="348"/>
      <c r="HXB223" s="348"/>
      <c r="HXC223" s="348"/>
      <c r="HXD223" s="348"/>
      <c r="HXE223" s="348"/>
      <c r="HXF223" s="348"/>
      <c r="HXG223" s="348"/>
      <c r="HXH223" s="348"/>
      <c r="HXI223" s="348"/>
      <c r="HXJ223" s="348"/>
      <c r="HXK223" s="348"/>
      <c r="HXL223" s="348"/>
      <c r="HXM223" s="348"/>
      <c r="HXN223" s="348"/>
      <c r="HXO223" s="348"/>
      <c r="HXP223" s="348"/>
      <c r="HXQ223" s="348"/>
      <c r="HXR223" s="348"/>
      <c r="HXS223" s="348"/>
      <c r="HXT223" s="348"/>
      <c r="HXU223" s="348"/>
      <c r="HXV223" s="348"/>
      <c r="HXW223" s="348"/>
      <c r="HXX223" s="348"/>
      <c r="HXY223" s="348"/>
      <c r="HXZ223" s="348"/>
      <c r="HYA223" s="348"/>
      <c r="HYB223" s="348"/>
      <c r="HYC223" s="348"/>
      <c r="HYD223" s="348"/>
      <c r="HYE223" s="348"/>
      <c r="HYF223" s="348"/>
      <c r="HYG223" s="348"/>
      <c r="HYH223" s="348"/>
      <c r="HYI223" s="348"/>
      <c r="HYJ223" s="348"/>
      <c r="HYK223" s="348"/>
      <c r="HYL223" s="348"/>
      <c r="HYM223" s="348"/>
      <c r="HYN223" s="348"/>
      <c r="HYO223" s="348"/>
      <c r="HYP223" s="348"/>
      <c r="HYQ223" s="348"/>
      <c r="HYR223" s="348"/>
      <c r="HYS223" s="348"/>
      <c r="HYT223" s="348"/>
      <c r="HYU223" s="348"/>
      <c r="HYV223" s="348"/>
      <c r="HYW223" s="348"/>
      <c r="HYX223" s="348"/>
      <c r="HYY223" s="348"/>
      <c r="HYZ223" s="348"/>
      <c r="HZA223" s="348"/>
      <c r="HZB223" s="348"/>
      <c r="HZC223" s="348"/>
      <c r="HZD223" s="348"/>
      <c r="HZE223" s="348"/>
      <c r="HZF223" s="348"/>
      <c r="HZG223" s="348"/>
      <c r="HZH223" s="348"/>
      <c r="HZI223" s="348"/>
      <c r="HZJ223" s="348"/>
      <c r="HZK223" s="348"/>
      <c r="HZL223" s="348"/>
      <c r="HZM223" s="348"/>
      <c r="HZN223" s="348"/>
      <c r="HZO223" s="348"/>
      <c r="HZP223" s="348"/>
      <c r="HZQ223" s="348"/>
      <c r="HZR223" s="348"/>
      <c r="HZS223" s="348"/>
      <c r="HZT223" s="348"/>
      <c r="HZU223" s="348"/>
      <c r="HZV223" s="348"/>
      <c r="HZW223" s="348"/>
      <c r="HZX223" s="348"/>
      <c r="HZY223" s="348"/>
      <c r="HZZ223" s="348"/>
      <c r="IAA223" s="348"/>
      <c r="IAB223" s="348"/>
      <c r="IAC223" s="348"/>
      <c r="IAD223" s="348"/>
      <c r="IAE223" s="348"/>
      <c r="IAF223" s="348"/>
      <c r="IAG223" s="348"/>
      <c r="IAH223" s="348"/>
      <c r="IAI223" s="348"/>
      <c r="IAJ223" s="348"/>
      <c r="IAK223" s="348"/>
      <c r="IAL223" s="348"/>
      <c r="IAM223" s="348"/>
      <c r="IAN223" s="348"/>
      <c r="IAO223" s="348"/>
      <c r="IAP223" s="348"/>
      <c r="IAQ223" s="348"/>
      <c r="IAR223" s="348"/>
      <c r="IAS223" s="348"/>
      <c r="IAT223" s="348"/>
      <c r="IAU223" s="348"/>
      <c r="IAV223" s="348"/>
      <c r="IAW223" s="348"/>
      <c r="IAX223" s="348"/>
      <c r="IAY223" s="348"/>
      <c r="IAZ223" s="348"/>
      <c r="IBA223" s="348"/>
      <c r="IBB223" s="348"/>
      <c r="IBC223" s="348"/>
      <c r="IBD223" s="348"/>
      <c r="IBE223" s="348"/>
      <c r="IBF223" s="348"/>
      <c r="IBG223" s="348"/>
      <c r="IBH223" s="348"/>
      <c r="IBI223" s="348"/>
      <c r="IBJ223" s="348"/>
      <c r="IBK223" s="348"/>
      <c r="IBL223" s="348"/>
      <c r="IBM223" s="348"/>
      <c r="IBN223" s="348"/>
      <c r="IBO223" s="348"/>
      <c r="IBP223" s="348"/>
      <c r="IBQ223" s="348"/>
      <c r="IBR223" s="348"/>
      <c r="IBS223" s="348"/>
      <c r="IBT223" s="348"/>
      <c r="IBU223" s="348"/>
      <c r="IBV223" s="348"/>
      <c r="IBW223" s="348"/>
      <c r="IBX223" s="348"/>
      <c r="IBY223" s="348"/>
      <c r="IBZ223" s="348"/>
      <c r="ICA223" s="348"/>
      <c r="ICB223" s="348"/>
      <c r="ICC223" s="348"/>
      <c r="ICD223" s="348"/>
      <c r="ICE223" s="348"/>
      <c r="ICF223" s="348"/>
      <c r="ICG223" s="348"/>
      <c r="ICH223" s="348"/>
      <c r="ICI223" s="348"/>
      <c r="ICJ223" s="348"/>
      <c r="ICK223" s="348"/>
      <c r="ICL223" s="348"/>
      <c r="ICM223" s="348"/>
      <c r="ICN223" s="348"/>
      <c r="ICO223" s="348"/>
      <c r="ICP223" s="348"/>
      <c r="ICQ223" s="348"/>
      <c r="ICR223" s="348"/>
      <c r="ICS223" s="348"/>
      <c r="ICT223" s="348"/>
      <c r="ICU223" s="348"/>
      <c r="ICV223" s="348"/>
      <c r="ICW223" s="348"/>
      <c r="ICX223" s="348"/>
      <c r="ICY223" s="348"/>
      <c r="ICZ223" s="348"/>
      <c r="IDA223" s="348"/>
      <c r="IDB223" s="348"/>
      <c r="IDC223" s="348"/>
      <c r="IDD223" s="348"/>
      <c r="IDE223" s="348"/>
      <c r="IDF223" s="348"/>
      <c r="IDG223" s="348"/>
      <c r="IDH223" s="348"/>
      <c r="IDI223" s="348"/>
      <c r="IDJ223" s="348"/>
      <c r="IDK223" s="348"/>
      <c r="IDL223" s="348"/>
      <c r="IDM223" s="348"/>
      <c r="IDN223" s="348"/>
      <c r="IDO223" s="348"/>
      <c r="IDP223" s="348"/>
      <c r="IDQ223" s="348"/>
      <c r="IDR223" s="348"/>
      <c r="IDS223" s="348"/>
      <c r="IDT223" s="348"/>
      <c r="IDU223" s="348"/>
      <c r="IDV223" s="348"/>
      <c r="IDW223" s="348"/>
      <c r="IDX223" s="348"/>
      <c r="IDY223" s="348"/>
      <c r="IDZ223" s="348"/>
      <c r="IEA223" s="348"/>
      <c r="IEB223" s="348"/>
      <c r="IEC223" s="348"/>
      <c r="IED223" s="348"/>
      <c r="IEE223" s="348"/>
      <c r="IEF223" s="348"/>
      <c r="IEG223" s="348"/>
      <c r="IEH223" s="348"/>
      <c r="IEI223" s="348"/>
      <c r="IEJ223" s="348"/>
      <c r="IEK223" s="348"/>
      <c r="IEL223" s="348"/>
      <c r="IEM223" s="348"/>
      <c r="IEN223" s="348"/>
      <c r="IEO223" s="348"/>
      <c r="IEP223" s="348"/>
      <c r="IEQ223" s="348"/>
      <c r="IER223" s="348"/>
      <c r="IES223" s="348"/>
      <c r="IET223" s="348"/>
      <c r="IEU223" s="348"/>
      <c r="IEV223" s="348"/>
      <c r="IEW223" s="348"/>
      <c r="IEX223" s="348"/>
      <c r="IEY223" s="348"/>
      <c r="IEZ223" s="348"/>
      <c r="IFA223" s="348"/>
      <c r="IFB223" s="348"/>
      <c r="IFC223" s="348"/>
      <c r="IFD223" s="348"/>
      <c r="IFE223" s="348"/>
      <c r="IFF223" s="348"/>
      <c r="IFG223" s="348"/>
      <c r="IFH223" s="348"/>
      <c r="IFI223" s="348"/>
      <c r="IFJ223" s="348"/>
      <c r="IFK223" s="348"/>
      <c r="IFL223" s="348"/>
      <c r="IFM223" s="348"/>
      <c r="IFN223" s="348"/>
      <c r="IFO223" s="348"/>
      <c r="IFP223" s="348"/>
      <c r="IFQ223" s="348"/>
      <c r="IFR223" s="348"/>
      <c r="IFS223" s="348"/>
      <c r="IFT223" s="348"/>
      <c r="IFU223" s="348"/>
      <c r="IFV223" s="348"/>
      <c r="IFW223" s="348"/>
      <c r="IFX223" s="348"/>
      <c r="IFY223" s="348"/>
      <c r="IFZ223" s="348"/>
      <c r="IGA223" s="348"/>
      <c r="IGB223" s="348"/>
      <c r="IGC223" s="348"/>
      <c r="IGD223" s="348"/>
      <c r="IGE223" s="348"/>
      <c r="IGF223" s="348"/>
      <c r="IGG223" s="348"/>
      <c r="IGH223" s="348"/>
      <c r="IGI223" s="348"/>
      <c r="IGJ223" s="348"/>
      <c r="IGK223" s="348"/>
      <c r="IGL223" s="348"/>
      <c r="IGM223" s="348"/>
      <c r="IGN223" s="348"/>
      <c r="IGO223" s="348"/>
      <c r="IGP223" s="348"/>
      <c r="IGQ223" s="348"/>
      <c r="IGR223" s="348"/>
      <c r="IGS223" s="348"/>
      <c r="IGT223" s="348"/>
      <c r="IGU223" s="348"/>
      <c r="IGV223" s="348"/>
      <c r="IGW223" s="348"/>
      <c r="IGX223" s="348"/>
      <c r="IGY223" s="348"/>
      <c r="IGZ223" s="348"/>
      <c r="IHA223" s="348"/>
      <c r="IHB223" s="348"/>
      <c r="IHC223" s="348"/>
      <c r="IHD223" s="348"/>
      <c r="IHE223" s="348"/>
      <c r="IHF223" s="348"/>
      <c r="IHG223" s="348"/>
      <c r="IHH223" s="348"/>
      <c r="IHI223" s="348"/>
      <c r="IHJ223" s="348"/>
      <c r="IHK223" s="348"/>
      <c r="IHL223" s="348"/>
      <c r="IHM223" s="348"/>
      <c r="IHN223" s="348"/>
      <c r="IHO223" s="348"/>
      <c r="IHP223" s="348"/>
      <c r="IHQ223" s="348"/>
      <c r="IHR223" s="348"/>
      <c r="IHS223" s="348"/>
      <c r="IHT223" s="348"/>
      <c r="IHU223" s="348"/>
      <c r="IHV223" s="348"/>
      <c r="IHW223" s="348"/>
      <c r="IHX223" s="348"/>
      <c r="IHY223" s="348"/>
      <c r="IHZ223" s="348"/>
      <c r="IIA223" s="348"/>
      <c r="IIB223" s="348"/>
      <c r="IIC223" s="348"/>
      <c r="IID223" s="348"/>
      <c r="IIE223" s="348"/>
      <c r="IIF223" s="348"/>
      <c r="IIG223" s="348"/>
      <c r="IIH223" s="348"/>
      <c r="III223" s="348"/>
      <c r="IIJ223" s="348"/>
      <c r="IIK223" s="348"/>
      <c r="IIL223" s="348"/>
      <c r="IIM223" s="348"/>
      <c r="IIN223" s="348"/>
      <c r="IIO223" s="348"/>
      <c r="IIP223" s="348"/>
      <c r="IIQ223" s="348"/>
      <c r="IIR223" s="348"/>
      <c r="IIS223" s="348"/>
      <c r="IIT223" s="348"/>
      <c r="IIU223" s="348"/>
      <c r="IIV223" s="348"/>
      <c r="IIW223" s="348"/>
      <c r="IIX223" s="348"/>
      <c r="IIY223" s="348"/>
      <c r="IIZ223" s="348"/>
      <c r="IJA223" s="348"/>
      <c r="IJB223" s="348"/>
      <c r="IJC223" s="348"/>
      <c r="IJD223" s="348"/>
      <c r="IJE223" s="348"/>
      <c r="IJF223" s="348"/>
      <c r="IJG223" s="348"/>
      <c r="IJH223" s="348"/>
      <c r="IJI223" s="348"/>
      <c r="IJJ223" s="348"/>
      <c r="IJK223" s="348"/>
      <c r="IJL223" s="348"/>
      <c r="IJM223" s="348"/>
      <c r="IJN223" s="348"/>
      <c r="IJO223" s="348"/>
      <c r="IJP223" s="348"/>
      <c r="IJQ223" s="348"/>
      <c r="IJR223" s="348"/>
      <c r="IJS223" s="348"/>
      <c r="IJT223" s="348"/>
      <c r="IJU223" s="348"/>
      <c r="IJV223" s="348"/>
      <c r="IJW223" s="348"/>
      <c r="IJX223" s="348"/>
      <c r="IJY223" s="348"/>
      <c r="IJZ223" s="348"/>
      <c r="IKA223" s="348"/>
      <c r="IKB223" s="348"/>
      <c r="IKC223" s="348"/>
      <c r="IKD223" s="348"/>
      <c r="IKE223" s="348"/>
      <c r="IKF223" s="348"/>
      <c r="IKG223" s="348"/>
      <c r="IKH223" s="348"/>
      <c r="IKI223" s="348"/>
      <c r="IKJ223" s="348"/>
      <c r="IKK223" s="348"/>
      <c r="IKL223" s="348"/>
      <c r="IKM223" s="348"/>
      <c r="IKN223" s="348"/>
      <c r="IKO223" s="348"/>
      <c r="IKP223" s="348"/>
      <c r="IKQ223" s="348"/>
      <c r="IKR223" s="348"/>
      <c r="IKS223" s="348"/>
      <c r="IKT223" s="348"/>
      <c r="IKU223" s="348"/>
      <c r="IKV223" s="348"/>
      <c r="IKW223" s="348"/>
      <c r="IKX223" s="348"/>
      <c r="IKY223" s="348"/>
      <c r="IKZ223" s="348"/>
      <c r="ILA223" s="348"/>
      <c r="ILB223" s="348"/>
      <c r="ILC223" s="348"/>
      <c r="ILD223" s="348"/>
      <c r="ILE223" s="348"/>
      <c r="ILF223" s="348"/>
      <c r="ILG223" s="348"/>
      <c r="ILH223" s="348"/>
      <c r="ILI223" s="348"/>
      <c r="ILJ223" s="348"/>
      <c r="ILK223" s="348"/>
      <c r="ILL223" s="348"/>
      <c r="ILM223" s="348"/>
      <c r="ILN223" s="348"/>
      <c r="ILO223" s="348"/>
      <c r="ILP223" s="348"/>
      <c r="ILQ223" s="348"/>
      <c r="ILR223" s="348"/>
      <c r="ILS223" s="348"/>
      <c r="ILT223" s="348"/>
      <c r="ILU223" s="348"/>
      <c r="ILV223" s="348"/>
      <c r="ILW223" s="348"/>
      <c r="ILX223" s="348"/>
      <c r="ILY223" s="348"/>
      <c r="ILZ223" s="348"/>
      <c r="IMA223" s="348"/>
      <c r="IMB223" s="348"/>
      <c r="IMC223" s="348"/>
      <c r="IMD223" s="348"/>
      <c r="IME223" s="348"/>
      <c r="IMF223" s="348"/>
      <c r="IMG223" s="348"/>
      <c r="IMH223" s="348"/>
      <c r="IMI223" s="348"/>
      <c r="IMJ223" s="348"/>
      <c r="IMK223" s="348"/>
      <c r="IML223" s="348"/>
      <c r="IMM223" s="348"/>
      <c r="IMN223" s="348"/>
      <c r="IMO223" s="348"/>
      <c r="IMP223" s="348"/>
      <c r="IMQ223" s="348"/>
      <c r="IMR223" s="348"/>
      <c r="IMS223" s="348"/>
      <c r="IMT223" s="348"/>
      <c r="IMU223" s="348"/>
      <c r="IMV223" s="348"/>
      <c r="IMW223" s="348"/>
      <c r="IMX223" s="348"/>
      <c r="IMY223" s="348"/>
      <c r="IMZ223" s="348"/>
      <c r="INA223" s="348"/>
      <c r="INB223" s="348"/>
      <c r="INC223" s="348"/>
      <c r="IND223" s="348"/>
      <c r="INE223" s="348"/>
      <c r="INF223" s="348"/>
      <c r="ING223" s="348"/>
      <c r="INH223" s="348"/>
      <c r="INI223" s="348"/>
      <c r="INJ223" s="348"/>
      <c r="INK223" s="348"/>
      <c r="INL223" s="348"/>
      <c r="INM223" s="348"/>
      <c r="INN223" s="348"/>
      <c r="INO223" s="348"/>
      <c r="INP223" s="348"/>
      <c r="INQ223" s="348"/>
      <c r="INR223" s="348"/>
      <c r="INS223" s="348"/>
      <c r="INT223" s="348"/>
      <c r="INU223" s="348"/>
      <c r="INV223" s="348"/>
      <c r="INW223" s="348"/>
      <c r="INX223" s="348"/>
      <c r="INY223" s="348"/>
      <c r="INZ223" s="348"/>
      <c r="IOA223" s="348"/>
      <c r="IOB223" s="348"/>
      <c r="IOC223" s="348"/>
      <c r="IOD223" s="348"/>
      <c r="IOE223" s="348"/>
      <c r="IOF223" s="348"/>
      <c r="IOG223" s="348"/>
      <c r="IOH223" s="348"/>
      <c r="IOI223" s="348"/>
      <c r="IOJ223" s="348"/>
      <c r="IOK223" s="348"/>
      <c r="IOL223" s="348"/>
      <c r="IOM223" s="348"/>
      <c r="ION223" s="348"/>
      <c r="IOO223" s="348"/>
      <c r="IOP223" s="348"/>
      <c r="IOQ223" s="348"/>
      <c r="IOR223" s="348"/>
      <c r="IOS223" s="348"/>
      <c r="IOT223" s="348"/>
      <c r="IOU223" s="348"/>
      <c r="IOV223" s="348"/>
      <c r="IOW223" s="348"/>
      <c r="IOX223" s="348"/>
      <c r="IOY223" s="348"/>
      <c r="IOZ223" s="348"/>
      <c r="IPA223" s="348"/>
      <c r="IPB223" s="348"/>
      <c r="IPC223" s="348"/>
      <c r="IPD223" s="348"/>
      <c r="IPE223" s="348"/>
      <c r="IPF223" s="348"/>
      <c r="IPG223" s="348"/>
      <c r="IPH223" s="348"/>
      <c r="IPI223" s="348"/>
      <c r="IPJ223" s="348"/>
      <c r="IPK223" s="348"/>
      <c r="IPL223" s="348"/>
      <c r="IPM223" s="348"/>
      <c r="IPN223" s="348"/>
      <c r="IPO223" s="348"/>
      <c r="IPP223" s="348"/>
      <c r="IPQ223" s="348"/>
      <c r="IPR223" s="348"/>
      <c r="IPS223" s="348"/>
      <c r="IPT223" s="348"/>
      <c r="IPU223" s="348"/>
      <c r="IPV223" s="348"/>
      <c r="IPW223" s="348"/>
      <c r="IPX223" s="348"/>
      <c r="IPY223" s="348"/>
      <c r="IPZ223" s="348"/>
      <c r="IQA223" s="348"/>
      <c r="IQB223" s="348"/>
      <c r="IQC223" s="348"/>
      <c r="IQD223" s="348"/>
      <c r="IQE223" s="348"/>
      <c r="IQF223" s="348"/>
      <c r="IQG223" s="348"/>
      <c r="IQH223" s="348"/>
      <c r="IQI223" s="348"/>
      <c r="IQJ223" s="348"/>
      <c r="IQK223" s="348"/>
      <c r="IQL223" s="348"/>
      <c r="IQM223" s="348"/>
      <c r="IQN223" s="348"/>
      <c r="IQO223" s="348"/>
      <c r="IQP223" s="348"/>
      <c r="IQQ223" s="348"/>
      <c r="IQR223" s="348"/>
      <c r="IQS223" s="348"/>
      <c r="IQT223" s="348"/>
      <c r="IQU223" s="348"/>
      <c r="IQV223" s="348"/>
      <c r="IQW223" s="348"/>
      <c r="IQX223" s="348"/>
      <c r="IQY223" s="348"/>
      <c r="IQZ223" s="348"/>
      <c r="IRA223" s="348"/>
      <c r="IRB223" s="348"/>
      <c r="IRC223" s="348"/>
      <c r="IRD223" s="348"/>
      <c r="IRE223" s="348"/>
      <c r="IRF223" s="348"/>
      <c r="IRG223" s="348"/>
      <c r="IRH223" s="348"/>
      <c r="IRI223" s="348"/>
      <c r="IRJ223" s="348"/>
      <c r="IRK223" s="348"/>
      <c r="IRL223" s="348"/>
      <c r="IRM223" s="348"/>
      <c r="IRN223" s="348"/>
      <c r="IRO223" s="348"/>
      <c r="IRP223" s="348"/>
      <c r="IRQ223" s="348"/>
      <c r="IRR223" s="348"/>
      <c r="IRS223" s="348"/>
      <c r="IRT223" s="348"/>
      <c r="IRU223" s="348"/>
      <c r="IRV223" s="348"/>
      <c r="IRW223" s="348"/>
      <c r="IRX223" s="348"/>
      <c r="IRY223" s="348"/>
      <c r="IRZ223" s="348"/>
      <c r="ISA223" s="348"/>
      <c r="ISB223" s="348"/>
      <c r="ISC223" s="348"/>
      <c r="ISD223" s="348"/>
      <c r="ISE223" s="348"/>
      <c r="ISF223" s="348"/>
      <c r="ISG223" s="348"/>
      <c r="ISH223" s="348"/>
      <c r="ISI223" s="348"/>
      <c r="ISJ223" s="348"/>
      <c r="ISK223" s="348"/>
      <c r="ISL223" s="348"/>
      <c r="ISM223" s="348"/>
      <c r="ISN223" s="348"/>
      <c r="ISO223" s="348"/>
      <c r="ISP223" s="348"/>
      <c r="ISQ223" s="348"/>
      <c r="ISR223" s="348"/>
      <c r="ISS223" s="348"/>
      <c r="IST223" s="348"/>
      <c r="ISU223" s="348"/>
      <c r="ISV223" s="348"/>
      <c r="ISW223" s="348"/>
      <c r="ISX223" s="348"/>
      <c r="ISY223" s="348"/>
      <c r="ISZ223" s="348"/>
      <c r="ITA223" s="348"/>
      <c r="ITB223" s="348"/>
      <c r="ITC223" s="348"/>
      <c r="ITD223" s="348"/>
      <c r="ITE223" s="348"/>
      <c r="ITF223" s="348"/>
      <c r="ITG223" s="348"/>
      <c r="ITH223" s="348"/>
      <c r="ITI223" s="348"/>
      <c r="ITJ223" s="348"/>
      <c r="ITK223" s="348"/>
      <c r="ITL223" s="348"/>
      <c r="ITM223" s="348"/>
      <c r="ITN223" s="348"/>
      <c r="ITO223" s="348"/>
      <c r="ITP223" s="348"/>
      <c r="ITQ223" s="348"/>
      <c r="ITR223" s="348"/>
      <c r="ITS223" s="348"/>
      <c r="ITT223" s="348"/>
      <c r="ITU223" s="348"/>
      <c r="ITV223" s="348"/>
      <c r="ITW223" s="348"/>
      <c r="ITX223" s="348"/>
      <c r="ITY223" s="348"/>
      <c r="ITZ223" s="348"/>
      <c r="IUA223" s="348"/>
      <c r="IUB223" s="348"/>
      <c r="IUC223" s="348"/>
      <c r="IUD223" s="348"/>
      <c r="IUE223" s="348"/>
      <c r="IUF223" s="348"/>
      <c r="IUG223" s="348"/>
      <c r="IUH223" s="348"/>
      <c r="IUI223" s="348"/>
      <c r="IUJ223" s="348"/>
      <c r="IUK223" s="348"/>
      <c r="IUL223" s="348"/>
      <c r="IUM223" s="348"/>
      <c r="IUN223" s="348"/>
      <c r="IUO223" s="348"/>
      <c r="IUP223" s="348"/>
      <c r="IUQ223" s="348"/>
      <c r="IUR223" s="348"/>
      <c r="IUS223" s="348"/>
      <c r="IUT223" s="348"/>
      <c r="IUU223" s="348"/>
      <c r="IUV223" s="348"/>
      <c r="IUW223" s="348"/>
      <c r="IUX223" s="348"/>
      <c r="IUY223" s="348"/>
      <c r="IUZ223" s="348"/>
      <c r="IVA223" s="348"/>
      <c r="IVB223" s="348"/>
      <c r="IVC223" s="348"/>
      <c r="IVD223" s="348"/>
      <c r="IVE223" s="348"/>
      <c r="IVF223" s="348"/>
      <c r="IVG223" s="348"/>
      <c r="IVH223" s="348"/>
      <c r="IVI223" s="348"/>
      <c r="IVJ223" s="348"/>
      <c r="IVK223" s="348"/>
      <c r="IVL223" s="348"/>
      <c r="IVM223" s="348"/>
      <c r="IVN223" s="348"/>
      <c r="IVO223" s="348"/>
      <c r="IVP223" s="348"/>
      <c r="IVQ223" s="348"/>
      <c r="IVR223" s="348"/>
      <c r="IVS223" s="348"/>
      <c r="IVT223" s="348"/>
      <c r="IVU223" s="348"/>
      <c r="IVV223" s="348"/>
      <c r="IVW223" s="348"/>
      <c r="IVX223" s="348"/>
      <c r="IVY223" s="348"/>
      <c r="IVZ223" s="348"/>
      <c r="IWA223" s="348"/>
      <c r="IWB223" s="348"/>
      <c r="IWC223" s="348"/>
      <c r="IWD223" s="348"/>
      <c r="IWE223" s="348"/>
      <c r="IWF223" s="348"/>
      <c r="IWG223" s="348"/>
      <c r="IWH223" s="348"/>
      <c r="IWI223" s="348"/>
      <c r="IWJ223" s="348"/>
      <c r="IWK223" s="348"/>
      <c r="IWL223" s="348"/>
      <c r="IWM223" s="348"/>
      <c r="IWN223" s="348"/>
      <c r="IWO223" s="348"/>
      <c r="IWP223" s="348"/>
      <c r="IWQ223" s="348"/>
      <c r="IWR223" s="348"/>
      <c r="IWS223" s="348"/>
      <c r="IWT223" s="348"/>
      <c r="IWU223" s="348"/>
      <c r="IWV223" s="348"/>
      <c r="IWW223" s="348"/>
      <c r="IWX223" s="348"/>
      <c r="IWY223" s="348"/>
      <c r="IWZ223" s="348"/>
      <c r="IXA223" s="348"/>
      <c r="IXB223" s="348"/>
      <c r="IXC223" s="348"/>
      <c r="IXD223" s="348"/>
      <c r="IXE223" s="348"/>
      <c r="IXF223" s="348"/>
      <c r="IXG223" s="348"/>
      <c r="IXH223" s="348"/>
      <c r="IXI223" s="348"/>
      <c r="IXJ223" s="348"/>
      <c r="IXK223" s="348"/>
      <c r="IXL223" s="348"/>
      <c r="IXM223" s="348"/>
      <c r="IXN223" s="348"/>
      <c r="IXO223" s="348"/>
      <c r="IXP223" s="348"/>
      <c r="IXQ223" s="348"/>
      <c r="IXR223" s="348"/>
      <c r="IXS223" s="348"/>
      <c r="IXT223" s="348"/>
      <c r="IXU223" s="348"/>
      <c r="IXV223" s="348"/>
      <c r="IXW223" s="348"/>
      <c r="IXX223" s="348"/>
      <c r="IXY223" s="348"/>
      <c r="IXZ223" s="348"/>
      <c r="IYA223" s="348"/>
      <c r="IYB223" s="348"/>
      <c r="IYC223" s="348"/>
      <c r="IYD223" s="348"/>
      <c r="IYE223" s="348"/>
      <c r="IYF223" s="348"/>
      <c r="IYG223" s="348"/>
      <c r="IYH223" s="348"/>
      <c r="IYI223" s="348"/>
      <c r="IYJ223" s="348"/>
      <c r="IYK223" s="348"/>
      <c r="IYL223" s="348"/>
      <c r="IYM223" s="348"/>
      <c r="IYN223" s="348"/>
      <c r="IYO223" s="348"/>
      <c r="IYP223" s="348"/>
      <c r="IYQ223" s="348"/>
      <c r="IYR223" s="348"/>
      <c r="IYS223" s="348"/>
      <c r="IYT223" s="348"/>
      <c r="IYU223" s="348"/>
      <c r="IYV223" s="348"/>
      <c r="IYW223" s="348"/>
      <c r="IYX223" s="348"/>
      <c r="IYY223" s="348"/>
      <c r="IYZ223" s="348"/>
      <c r="IZA223" s="348"/>
      <c r="IZB223" s="348"/>
      <c r="IZC223" s="348"/>
      <c r="IZD223" s="348"/>
      <c r="IZE223" s="348"/>
      <c r="IZF223" s="348"/>
      <c r="IZG223" s="348"/>
      <c r="IZH223" s="348"/>
      <c r="IZI223" s="348"/>
      <c r="IZJ223" s="348"/>
      <c r="IZK223" s="348"/>
      <c r="IZL223" s="348"/>
      <c r="IZM223" s="348"/>
      <c r="IZN223" s="348"/>
      <c r="IZO223" s="348"/>
      <c r="IZP223" s="348"/>
      <c r="IZQ223" s="348"/>
      <c r="IZR223" s="348"/>
      <c r="IZS223" s="348"/>
      <c r="IZT223" s="348"/>
      <c r="IZU223" s="348"/>
      <c r="IZV223" s="348"/>
      <c r="IZW223" s="348"/>
      <c r="IZX223" s="348"/>
      <c r="IZY223" s="348"/>
      <c r="IZZ223" s="348"/>
      <c r="JAA223" s="348"/>
      <c r="JAB223" s="348"/>
      <c r="JAC223" s="348"/>
      <c r="JAD223" s="348"/>
      <c r="JAE223" s="348"/>
      <c r="JAF223" s="348"/>
      <c r="JAG223" s="348"/>
      <c r="JAH223" s="348"/>
      <c r="JAI223" s="348"/>
      <c r="JAJ223" s="348"/>
      <c r="JAK223" s="348"/>
      <c r="JAL223" s="348"/>
      <c r="JAM223" s="348"/>
      <c r="JAN223" s="348"/>
      <c r="JAO223" s="348"/>
      <c r="JAP223" s="348"/>
      <c r="JAQ223" s="348"/>
      <c r="JAR223" s="348"/>
      <c r="JAS223" s="348"/>
      <c r="JAT223" s="348"/>
      <c r="JAU223" s="348"/>
      <c r="JAV223" s="348"/>
      <c r="JAW223" s="348"/>
      <c r="JAX223" s="348"/>
      <c r="JAY223" s="348"/>
      <c r="JAZ223" s="348"/>
      <c r="JBA223" s="348"/>
      <c r="JBB223" s="348"/>
      <c r="JBC223" s="348"/>
      <c r="JBD223" s="348"/>
      <c r="JBE223" s="348"/>
      <c r="JBF223" s="348"/>
      <c r="JBG223" s="348"/>
      <c r="JBH223" s="348"/>
      <c r="JBI223" s="348"/>
      <c r="JBJ223" s="348"/>
      <c r="JBK223" s="348"/>
      <c r="JBL223" s="348"/>
      <c r="JBM223" s="348"/>
      <c r="JBN223" s="348"/>
      <c r="JBO223" s="348"/>
      <c r="JBP223" s="348"/>
      <c r="JBQ223" s="348"/>
      <c r="JBR223" s="348"/>
      <c r="JBS223" s="348"/>
      <c r="JBT223" s="348"/>
      <c r="JBU223" s="348"/>
      <c r="JBV223" s="348"/>
      <c r="JBW223" s="348"/>
      <c r="JBX223" s="348"/>
      <c r="JBY223" s="348"/>
      <c r="JBZ223" s="348"/>
      <c r="JCA223" s="348"/>
      <c r="JCB223" s="348"/>
      <c r="JCC223" s="348"/>
      <c r="JCD223" s="348"/>
      <c r="JCE223" s="348"/>
      <c r="JCF223" s="348"/>
      <c r="JCG223" s="348"/>
      <c r="JCH223" s="348"/>
      <c r="JCI223" s="348"/>
      <c r="JCJ223" s="348"/>
      <c r="JCK223" s="348"/>
      <c r="JCL223" s="348"/>
      <c r="JCM223" s="348"/>
      <c r="JCN223" s="348"/>
      <c r="JCO223" s="348"/>
      <c r="JCP223" s="348"/>
      <c r="JCQ223" s="348"/>
      <c r="JCR223" s="348"/>
      <c r="JCS223" s="348"/>
      <c r="JCT223" s="348"/>
      <c r="JCU223" s="348"/>
      <c r="JCV223" s="348"/>
      <c r="JCW223" s="348"/>
      <c r="JCX223" s="348"/>
      <c r="JCY223" s="348"/>
      <c r="JCZ223" s="348"/>
      <c r="JDA223" s="348"/>
      <c r="JDB223" s="348"/>
      <c r="JDC223" s="348"/>
      <c r="JDD223" s="348"/>
      <c r="JDE223" s="348"/>
      <c r="JDF223" s="348"/>
      <c r="JDG223" s="348"/>
      <c r="JDH223" s="348"/>
      <c r="JDI223" s="348"/>
      <c r="JDJ223" s="348"/>
      <c r="JDK223" s="348"/>
      <c r="JDL223" s="348"/>
      <c r="JDM223" s="348"/>
      <c r="JDN223" s="348"/>
      <c r="JDO223" s="348"/>
      <c r="JDP223" s="348"/>
      <c r="JDQ223" s="348"/>
      <c r="JDR223" s="348"/>
      <c r="JDS223" s="348"/>
      <c r="JDT223" s="348"/>
      <c r="JDU223" s="348"/>
      <c r="JDV223" s="348"/>
      <c r="JDW223" s="348"/>
      <c r="JDX223" s="348"/>
      <c r="JDY223" s="348"/>
      <c r="JDZ223" s="348"/>
      <c r="JEA223" s="348"/>
      <c r="JEB223" s="348"/>
      <c r="JEC223" s="348"/>
      <c r="JED223" s="348"/>
      <c r="JEE223" s="348"/>
      <c r="JEF223" s="348"/>
      <c r="JEG223" s="348"/>
      <c r="JEH223" s="348"/>
      <c r="JEI223" s="348"/>
      <c r="JEJ223" s="348"/>
      <c r="JEK223" s="348"/>
      <c r="JEL223" s="348"/>
      <c r="JEM223" s="348"/>
      <c r="JEN223" s="348"/>
      <c r="JEO223" s="348"/>
      <c r="JEP223" s="348"/>
      <c r="JEQ223" s="348"/>
      <c r="JER223" s="348"/>
      <c r="JES223" s="348"/>
      <c r="JET223" s="348"/>
      <c r="JEU223" s="348"/>
      <c r="JEV223" s="348"/>
      <c r="JEW223" s="348"/>
      <c r="JEX223" s="348"/>
      <c r="JEY223" s="348"/>
      <c r="JEZ223" s="348"/>
      <c r="JFA223" s="348"/>
      <c r="JFB223" s="348"/>
      <c r="JFC223" s="348"/>
      <c r="JFD223" s="348"/>
      <c r="JFE223" s="348"/>
      <c r="JFF223" s="348"/>
      <c r="JFG223" s="348"/>
      <c r="JFH223" s="348"/>
      <c r="JFI223" s="348"/>
      <c r="JFJ223" s="348"/>
      <c r="JFK223" s="348"/>
      <c r="JFL223" s="348"/>
      <c r="JFM223" s="348"/>
      <c r="JFN223" s="348"/>
      <c r="JFO223" s="348"/>
      <c r="JFP223" s="348"/>
      <c r="JFQ223" s="348"/>
      <c r="JFR223" s="348"/>
      <c r="JFS223" s="348"/>
      <c r="JFT223" s="348"/>
      <c r="JFU223" s="348"/>
      <c r="JFV223" s="348"/>
      <c r="JFW223" s="348"/>
      <c r="JFX223" s="348"/>
      <c r="JFY223" s="348"/>
      <c r="JFZ223" s="348"/>
      <c r="JGA223" s="348"/>
      <c r="JGB223" s="348"/>
      <c r="JGC223" s="348"/>
      <c r="JGD223" s="348"/>
      <c r="JGE223" s="348"/>
      <c r="JGF223" s="348"/>
      <c r="JGG223" s="348"/>
      <c r="JGH223" s="348"/>
      <c r="JGI223" s="348"/>
      <c r="JGJ223" s="348"/>
      <c r="JGK223" s="348"/>
      <c r="JGL223" s="348"/>
      <c r="JGM223" s="348"/>
      <c r="JGN223" s="348"/>
      <c r="JGO223" s="348"/>
      <c r="JGP223" s="348"/>
      <c r="JGQ223" s="348"/>
      <c r="JGR223" s="348"/>
      <c r="JGS223" s="348"/>
      <c r="JGT223" s="348"/>
      <c r="JGU223" s="348"/>
      <c r="JGV223" s="348"/>
      <c r="JGW223" s="348"/>
      <c r="JGX223" s="348"/>
      <c r="JGY223" s="348"/>
      <c r="JGZ223" s="348"/>
      <c r="JHA223" s="348"/>
      <c r="JHB223" s="348"/>
      <c r="JHC223" s="348"/>
      <c r="JHD223" s="348"/>
      <c r="JHE223" s="348"/>
      <c r="JHF223" s="348"/>
      <c r="JHG223" s="348"/>
      <c r="JHH223" s="348"/>
      <c r="JHI223" s="348"/>
      <c r="JHJ223" s="348"/>
      <c r="JHK223" s="348"/>
      <c r="JHL223" s="348"/>
      <c r="JHM223" s="348"/>
      <c r="JHN223" s="348"/>
      <c r="JHO223" s="348"/>
      <c r="JHP223" s="348"/>
      <c r="JHQ223" s="348"/>
      <c r="JHR223" s="348"/>
      <c r="JHS223" s="348"/>
      <c r="JHT223" s="348"/>
      <c r="JHU223" s="348"/>
      <c r="JHV223" s="348"/>
      <c r="JHW223" s="348"/>
      <c r="JHX223" s="348"/>
      <c r="JHY223" s="348"/>
      <c r="JHZ223" s="348"/>
      <c r="JIA223" s="348"/>
      <c r="JIB223" s="348"/>
      <c r="JIC223" s="348"/>
      <c r="JID223" s="348"/>
      <c r="JIE223" s="348"/>
      <c r="JIF223" s="348"/>
      <c r="JIG223" s="348"/>
      <c r="JIH223" s="348"/>
      <c r="JII223" s="348"/>
      <c r="JIJ223" s="348"/>
      <c r="JIK223" s="348"/>
      <c r="JIL223" s="348"/>
      <c r="JIM223" s="348"/>
      <c r="JIN223" s="348"/>
      <c r="JIO223" s="348"/>
      <c r="JIP223" s="348"/>
      <c r="JIQ223" s="348"/>
      <c r="JIR223" s="348"/>
      <c r="JIS223" s="348"/>
      <c r="JIT223" s="348"/>
      <c r="JIU223" s="348"/>
      <c r="JIV223" s="348"/>
      <c r="JIW223" s="348"/>
      <c r="JIX223" s="348"/>
      <c r="JIY223" s="348"/>
      <c r="JIZ223" s="348"/>
      <c r="JJA223" s="348"/>
      <c r="JJB223" s="348"/>
      <c r="JJC223" s="348"/>
      <c r="JJD223" s="348"/>
      <c r="JJE223" s="348"/>
      <c r="JJF223" s="348"/>
      <c r="JJG223" s="348"/>
      <c r="JJH223" s="348"/>
      <c r="JJI223" s="348"/>
      <c r="JJJ223" s="348"/>
      <c r="JJK223" s="348"/>
      <c r="JJL223" s="348"/>
      <c r="JJM223" s="348"/>
      <c r="JJN223" s="348"/>
      <c r="JJO223" s="348"/>
      <c r="JJP223" s="348"/>
      <c r="JJQ223" s="348"/>
      <c r="JJR223" s="348"/>
      <c r="JJS223" s="348"/>
      <c r="JJT223" s="348"/>
      <c r="JJU223" s="348"/>
      <c r="JJV223" s="348"/>
      <c r="JJW223" s="348"/>
      <c r="JJX223" s="348"/>
      <c r="JJY223" s="348"/>
      <c r="JJZ223" s="348"/>
      <c r="JKA223" s="348"/>
      <c r="JKB223" s="348"/>
      <c r="JKC223" s="348"/>
      <c r="JKD223" s="348"/>
      <c r="JKE223" s="348"/>
      <c r="JKF223" s="348"/>
      <c r="JKG223" s="348"/>
      <c r="JKH223" s="348"/>
      <c r="JKI223" s="348"/>
      <c r="JKJ223" s="348"/>
      <c r="JKK223" s="348"/>
      <c r="JKL223" s="348"/>
      <c r="JKM223" s="348"/>
      <c r="JKN223" s="348"/>
      <c r="JKO223" s="348"/>
      <c r="JKP223" s="348"/>
      <c r="JKQ223" s="348"/>
      <c r="JKR223" s="348"/>
      <c r="JKS223" s="348"/>
      <c r="JKT223" s="348"/>
      <c r="JKU223" s="348"/>
      <c r="JKV223" s="348"/>
      <c r="JKW223" s="348"/>
      <c r="JKX223" s="348"/>
      <c r="JKY223" s="348"/>
      <c r="JKZ223" s="348"/>
      <c r="JLA223" s="348"/>
      <c r="JLB223" s="348"/>
      <c r="JLC223" s="348"/>
      <c r="JLD223" s="348"/>
      <c r="JLE223" s="348"/>
      <c r="JLF223" s="348"/>
      <c r="JLG223" s="348"/>
      <c r="JLH223" s="348"/>
      <c r="JLI223" s="348"/>
      <c r="JLJ223" s="348"/>
      <c r="JLK223" s="348"/>
      <c r="JLL223" s="348"/>
      <c r="JLM223" s="348"/>
      <c r="JLN223" s="348"/>
      <c r="JLO223" s="348"/>
      <c r="JLP223" s="348"/>
      <c r="JLQ223" s="348"/>
      <c r="JLR223" s="348"/>
      <c r="JLS223" s="348"/>
      <c r="JLT223" s="348"/>
      <c r="JLU223" s="348"/>
      <c r="JLV223" s="348"/>
      <c r="JLW223" s="348"/>
      <c r="JLX223" s="348"/>
      <c r="JLY223" s="348"/>
      <c r="JLZ223" s="348"/>
      <c r="JMA223" s="348"/>
      <c r="JMB223" s="348"/>
      <c r="JMC223" s="348"/>
      <c r="JMD223" s="348"/>
      <c r="JME223" s="348"/>
      <c r="JMF223" s="348"/>
      <c r="JMG223" s="348"/>
      <c r="JMH223" s="348"/>
      <c r="JMI223" s="348"/>
      <c r="JMJ223" s="348"/>
      <c r="JMK223" s="348"/>
      <c r="JML223" s="348"/>
      <c r="JMM223" s="348"/>
      <c r="JMN223" s="348"/>
      <c r="JMO223" s="348"/>
      <c r="JMP223" s="348"/>
      <c r="JMQ223" s="348"/>
      <c r="JMR223" s="348"/>
      <c r="JMS223" s="348"/>
      <c r="JMT223" s="348"/>
      <c r="JMU223" s="348"/>
      <c r="JMV223" s="348"/>
      <c r="JMW223" s="348"/>
      <c r="JMX223" s="348"/>
      <c r="JMY223" s="348"/>
      <c r="JMZ223" s="348"/>
      <c r="JNA223" s="348"/>
      <c r="JNB223" s="348"/>
      <c r="JNC223" s="348"/>
      <c r="JND223" s="348"/>
      <c r="JNE223" s="348"/>
      <c r="JNF223" s="348"/>
      <c r="JNG223" s="348"/>
      <c r="JNH223" s="348"/>
      <c r="JNI223" s="348"/>
      <c r="JNJ223" s="348"/>
      <c r="JNK223" s="348"/>
      <c r="JNL223" s="348"/>
      <c r="JNM223" s="348"/>
      <c r="JNN223" s="348"/>
      <c r="JNO223" s="348"/>
      <c r="JNP223" s="348"/>
      <c r="JNQ223" s="348"/>
      <c r="JNR223" s="348"/>
      <c r="JNS223" s="348"/>
      <c r="JNT223" s="348"/>
      <c r="JNU223" s="348"/>
      <c r="JNV223" s="348"/>
      <c r="JNW223" s="348"/>
      <c r="JNX223" s="348"/>
      <c r="JNY223" s="348"/>
      <c r="JNZ223" s="348"/>
      <c r="JOA223" s="348"/>
      <c r="JOB223" s="348"/>
      <c r="JOC223" s="348"/>
      <c r="JOD223" s="348"/>
      <c r="JOE223" s="348"/>
      <c r="JOF223" s="348"/>
      <c r="JOG223" s="348"/>
      <c r="JOH223" s="348"/>
      <c r="JOI223" s="348"/>
      <c r="JOJ223" s="348"/>
      <c r="JOK223" s="348"/>
      <c r="JOL223" s="348"/>
      <c r="JOM223" s="348"/>
      <c r="JON223" s="348"/>
      <c r="JOO223" s="348"/>
      <c r="JOP223" s="348"/>
      <c r="JOQ223" s="348"/>
      <c r="JOR223" s="348"/>
      <c r="JOS223" s="348"/>
      <c r="JOT223" s="348"/>
      <c r="JOU223" s="348"/>
      <c r="JOV223" s="348"/>
      <c r="JOW223" s="348"/>
      <c r="JOX223" s="348"/>
      <c r="JOY223" s="348"/>
      <c r="JOZ223" s="348"/>
      <c r="JPA223" s="348"/>
      <c r="JPB223" s="348"/>
      <c r="JPC223" s="348"/>
      <c r="JPD223" s="348"/>
      <c r="JPE223" s="348"/>
      <c r="JPF223" s="348"/>
      <c r="JPG223" s="348"/>
      <c r="JPH223" s="348"/>
      <c r="JPI223" s="348"/>
      <c r="JPJ223" s="348"/>
      <c r="JPK223" s="348"/>
      <c r="JPL223" s="348"/>
      <c r="JPM223" s="348"/>
      <c r="JPN223" s="348"/>
      <c r="JPO223" s="348"/>
      <c r="JPP223" s="348"/>
      <c r="JPQ223" s="348"/>
      <c r="JPR223" s="348"/>
      <c r="JPS223" s="348"/>
      <c r="JPT223" s="348"/>
      <c r="JPU223" s="348"/>
      <c r="JPV223" s="348"/>
      <c r="JPW223" s="348"/>
      <c r="JPX223" s="348"/>
      <c r="JPY223" s="348"/>
      <c r="JPZ223" s="348"/>
      <c r="JQA223" s="348"/>
      <c r="JQB223" s="348"/>
      <c r="JQC223" s="348"/>
      <c r="JQD223" s="348"/>
      <c r="JQE223" s="348"/>
      <c r="JQF223" s="348"/>
      <c r="JQG223" s="348"/>
      <c r="JQH223" s="348"/>
      <c r="JQI223" s="348"/>
      <c r="JQJ223" s="348"/>
      <c r="JQK223" s="348"/>
      <c r="JQL223" s="348"/>
      <c r="JQM223" s="348"/>
      <c r="JQN223" s="348"/>
      <c r="JQO223" s="348"/>
      <c r="JQP223" s="348"/>
      <c r="JQQ223" s="348"/>
      <c r="JQR223" s="348"/>
      <c r="JQS223" s="348"/>
      <c r="JQT223" s="348"/>
      <c r="JQU223" s="348"/>
      <c r="JQV223" s="348"/>
      <c r="JQW223" s="348"/>
      <c r="JQX223" s="348"/>
      <c r="JQY223" s="348"/>
      <c r="JQZ223" s="348"/>
      <c r="JRA223" s="348"/>
      <c r="JRB223" s="348"/>
      <c r="JRC223" s="348"/>
      <c r="JRD223" s="348"/>
      <c r="JRE223" s="348"/>
      <c r="JRF223" s="348"/>
      <c r="JRG223" s="348"/>
      <c r="JRH223" s="348"/>
      <c r="JRI223" s="348"/>
      <c r="JRJ223" s="348"/>
      <c r="JRK223" s="348"/>
      <c r="JRL223" s="348"/>
      <c r="JRM223" s="348"/>
      <c r="JRN223" s="348"/>
      <c r="JRO223" s="348"/>
      <c r="JRP223" s="348"/>
      <c r="JRQ223" s="348"/>
      <c r="JRR223" s="348"/>
      <c r="JRS223" s="348"/>
      <c r="JRT223" s="348"/>
      <c r="JRU223" s="348"/>
      <c r="JRV223" s="348"/>
      <c r="JRW223" s="348"/>
      <c r="JRX223" s="348"/>
      <c r="JRY223" s="348"/>
      <c r="JRZ223" s="348"/>
      <c r="JSA223" s="348"/>
      <c r="JSB223" s="348"/>
      <c r="JSC223" s="348"/>
      <c r="JSD223" s="348"/>
      <c r="JSE223" s="348"/>
      <c r="JSF223" s="348"/>
      <c r="JSG223" s="348"/>
      <c r="JSH223" s="348"/>
      <c r="JSI223" s="348"/>
      <c r="JSJ223" s="348"/>
      <c r="JSK223" s="348"/>
      <c r="JSL223" s="348"/>
      <c r="JSM223" s="348"/>
      <c r="JSN223" s="348"/>
      <c r="JSO223" s="348"/>
      <c r="JSP223" s="348"/>
      <c r="JSQ223" s="348"/>
      <c r="JSR223" s="348"/>
      <c r="JSS223" s="348"/>
      <c r="JST223" s="348"/>
      <c r="JSU223" s="348"/>
      <c r="JSV223" s="348"/>
      <c r="JSW223" s="348"/>
      <c r="JSX223" s="348"/>
      <c r="JSY223" s="348"/>
      <c r="JSZ223" s="348"/>
      <c r="JTA223" s="348"/>
      <c r="JTB223" s="348"/>
      <c r="JTC223" s="348"/>
      <c r="JTD223" s="348"/>
      <c r="JTE223" s="348"/>
      <c r="JTF223" s="348"/>
      <c r="JTG223" s="348"/>
      <c r="JTH223" s="348"/>
      <c r="JTI223" s="348"/>
      <c r="JTJ223" s="348"/>
      <c r="JTK223" s="348"/>
      <c r="JTL223" s="348"/>
      <c r="JTM223" s="348"/>
      <c r="JTN223" s="348"/>
      <c r="JTO223" s="348"/>
      <c r="JTP223" s="348"/>
      <c r="JTQ223" s="348"/>
      <c r="JTR223" s="348"/>
      <c r="JTS223" s="348"/>
      <c r="JTT223" s="348"/>
      <c r="JTU223" s="348"/>
      <c r="JTV223" s="348"/>
      <c r="JTW223" s="348"/>
      <c r="JTX223" s="348"/>
      <c r="JTY223" s="348"/>
      <c r="JTZ223" s="348"/>
      <c r="JUA223" s="348"/>
      <c r="JUB223" s="348"/>
      <c r="JUC223" s="348"/>
      <c r="JUD223" s="348"/>
      <c r="JUE223" s="348"/>
      <c r="JUF223" s="348"/>
      <c r="JUG223" s="348"/>
      <c r="JUH223" s="348"/>
      <c r="JUI223" s="348"/>
      <c r="JUJ223" s="348"/>
      <c r="JUK223" s="348"/>
      <c r="JUL223" s="348"/>
      <c r="JUM223" s="348"/>
      <c r="JUN223" s="348"/>
      <c r="JUO223" s="348"/>
      <c r="JUP223" s="348"/>
      <c r="JUQ223" s="348"/>
      <c r="JUR223" s="348"/>
      <c r="JUS223" s="348"/>
      <c r="JUT223" s="348"/>
      <c r="JUU223" s="348"/>
      <c r="JUV223" s="348"/>
      <c r="JUW223" s="348"/>
      <c r="JUX223" s="348"/>
      <c r="JUY223" s="348"/>
      <c r="JUZ223" s="348"/>
      <c r="JVA223" s="348"/>
      <c r="JVB223" s="348"/>
      <c r="JVC223" s="348"/>
      <c r="JVD223" s="348"/>
      <c r="JVE223" s="348"/>
      <c r="JVF223" s="348"/>
      <c r="JVG223" s="348"/>
      <c r="JVH223" s="348"/>
      <c r="JVI223" s="348"/>
      <c r="JVJ223" s="348"/>
      <c r="JVK223" s="348"/>
      <c r="JVL223" s="348"/>
      <c r="JVM223" s="348"/>
      <c r="JVN223" s="348"/>
      <c r="JVO223" s="348"/>
      <c r="JVP223" s="348"/>
      <c r="JVQ223" s="348"/>
      <c r="JVR223" s="348"/>
      <c r="JVS223" s="348"/>
      <c r="JVT223" s="348"/>
      <c r="JVU223" s="348"/>
      <c r="JVV223" s="348"/>
      <c r="JVW223" s="348"/>
      <c r="JVX223" s="348"/>
      <c r="JVY223" s="348"/>
      <c r="JVZ223" s="348"/>
      <c r="JWA223" s="348"/>
      <c r="JWB223" s="348"/>
      <c r="JWC223" s="348"/>
      <c r="JWD223" s="348"/>
      <c r="JWE223" s="348"/>
      <c r="JWF223" s="348"/>
      <c r="JWG223" s="348"/>
      <c r="JWH223" s="348"/>
      <c r="JWI223" s="348"/>
      <c r="JWJ223" s="348"/>
      <c r="JWK223" s="348"/>
      <c r="JWL223" s="348"/>
      <c r="JWM223" s="348"/>
      <c r="JWN223" s="348"/>
      <c r="JWO223" s="348"/>
      <c r="JWP223" s="348"/>
      <c r="JWQ223" s="348"/>
      <c r="JWR223" s="348"/>
      <c r="JWS223" s="348"/>
      <c r="JWT223" s="348"/>
      <c r="JWU223" s="348"/>
      <c r="JWV223" s="348"/>
      <c r="JWW223" s="348"/>
      <c r="JWX223" s="348"/>
      <c r="JWY223" s="348"/>
      <c r="JWZ223" s="348"/>
      <c r="JXA223" s="348"/>
      <c r="JXB223" s="348"/>
      <c r="JXC223" s="348"/>
      <c r="JXD223" s="348"/>
      <c r="JXE223" s="348"/>
      <c r="JXF223" s="348"/>
      <c r="JXG223" s="348"/>
      <c r="JXH223" s="348"/>
      <c r="JXI223" s="348"/>
      <c r="JXJ223" s="348"/>
      <c r="JXK223" s="348"/>
      <c r="JXL223" s="348"/>
      <c r="JXM223" s="348"/>
      <c r="JXN223" s="348"/>
      <c r="JXO223" s="348"/>
      <c r="JXP223" s="348"/>
      <c r="JXQ223" s="348"/>
      <c r="JXR223" s="348"/>
      <c r="JXS223" s="348"/>
      <c r="JXT223" s="348"/>
      <c r="JXU223" s="348"/>
      <c r="JXV223" s="348"/>
      <c r="JXW223" s="348"/>
      <c r="JXX223" s="348"/>
      <c r="JXY223" s="348"/>
      <c r="JXZ223" s="348"/>
      <c r="JYA223" s="348"/>
      <c r="JYB223" s="348"/>
      <c r="JYC223" s="348"/>
      <c r="JYD223" s="348"/>
      <c r="JYE223" s="348"/>
      <c r="JYF223" s="348"/>
      <c r="JYG223" s="348"/>
      <c r="JYH223" s="348"/>
      <c r="JYI223" s="348"/>
      <c r="JYJ223" s="348"/>
      <c r="JYK223" s="348"/>
      <c r="JYL223" s="348"/>
      <c r="JYM223" s="348"/>
      <c r="JYN223" s="348"/>
      <c r="JYO223" s="348"/>
      <c r="JYP223" s="348"/>
      <c r="JYQ223" s="348"/>
      <c r="JYR223" s="348"/>
      <c r="JYS223" s="348"/>
      <c r="JYT223" s="348"/>
      <c r="JYU223" s="348"/>
      <c r="JYV223" s="348"/>
      <c r="JYW223" s="348"/>
      <c r="JYX223" s="348"/>
      <c r="JYY223" s="348"/>
      <c r="JYZ223" s="348"/>
      <c r="JZA223" s="348"/>
      <c r="JZB223" s="348"/>
      <c r="JZC223" s="348"/>
      <c r="JZD223" s="348"/>
      <c r="JZE223" s="348"/>
      <c r="JZF223" s="348"/>
      <c r="JZG223" s="348"/>
      <c r="JZH223" s="348"/>
      <c r="JZI223" s="348"/>
      <c r="JZJ223" s="348"/>
      <c r="JZK223" s="348"/>
      <c r="JZL223" s="348"/>
      <c r="JZM223" s="348"/>
      <c r="JZN223" s="348"/>
      <c r="JZO223" s="348"/>
      <c r="JZP223" s="348"/>
      <c r="JZQ223" s="348"/>
      <c r="JZR223" s="348"/>
      <c r="JZS223" s="348"/>
      <c r="JZT223" s="348"/>
      <c r="JZU223" s="348"/>
      <c r="JZV223" s="348"/>
      <c r="JZW223" s="348"/>
      <c r="JZX223" s="348"/>
      <c r="JZY223" s="348"/>
      <c r="JZZ223" s="348"/>
      <c r="KAA223" s="348"/>
      <c r="KAB223" s="348"/>
      <c r="KAC223" s="348"/>
      <c r="KAD223" s="348"/>
      <c r="KAE223" s="348"/>
      <c r="KAF223" s="348"/>
      <c r="KAG223" s="348"/>
      <c r="KAH223" s="348"/>
      <c r="KAI223" s="348"/>
      <c r="KAJ223" s="348"/>
      <c r="KAK223" s="348"/>
      <c r="KAL223" s="348"/>
      <c r="KAM223" s="348"/>
      <c r="KAN223" s="348"/>
      <c r="KAO223" s="348"/>
      <c r="KAP223" s="348"/>
      <c r="KAQ223" s="348"/>
      <c r="KAR223" s="348"/>
      <c r="KAS223" s="348"/>
      <c r="KAT223" s="348"/>
      <c r="KAU223" s="348"/>
      <c r="KAV223" s="348"/>
      <c r="KAW223" s="348"/>
      <c r="KAX223" s="348"/>
      <c r="KAY223" s="348"/>
      <c r="KAZ223" s="348"/>
      <c r="KBA223" s="348"/>
      <c r="KBB223" s="348"/>
      <c r="KBC223" s="348"/>
      <c r="KBD223" s="348"/>
      <c r="KBE223" s="348"/>
      <c r="KBF223" s="348"/>
      <c r="KBG223" s="348"/>
      <c r="KBH223" s="348"/>
      <c r="KBI223" s="348"/>
      <c r="KBJ223" s="348"/>
      <c r="KBK223" s="348"/>
      <c r="KBL223" s="348"/>
      <c r="KBM223" s="348"/>
      <c r="KBN223" s="348"/>
      <c r="KBO223" s="348"/>
      <c r="KBP223" s="348"/>
      <c r="KBQ223" s="348"/>
      <c r="KBR223" s="348"/>
      <c r="KBS223" s="348"/>
      <c r="KBT223" s="348"/>
      <c r="KBU223" s="348"/>
      <c r="KBV223" s="348"/>
      <c r="KBW223" s="348"/>
      <c r="KBX223" s="348"/>
      <c r="KBY223" s="348"/>
      <c r="KBZ223" s="348"/>
      <c r="KCA223" s="348"/>
      <c r="KCB223" s="348"/>
      <c r="KCC223" s="348"/>
      <c r="KCD223" s="348"/>
      <c r="KCE223" s="348"/>
      <c r="KCF223" s="348"/>
      <c r="KCG223" s="348"/>
      <c r="KCH223" s="348"/>
      <c r="KCI223" s="348"/>
      <c r="KCJ223" s="348"/>
      <c r="KCK223" s="348"/>
      <c r="KCL223" s="348"/>
      <c r="KCM223" s="348"/>
      <c r="KCN223" s="348"/>
      <c r="KCO223" s="348"/>
      <c r="KCP223" s="348"/>
      <c r="KCQ223" s="348"/>
      <c r="KCR223" s="348"/>
      <c r="KCS223" s="348"/>
      <c r="KCT223" s="348"/>
      <c r="KCU223" s="348"/>
      <c r="KCV223" s="348"/>
      <c r="KCW223" s="348"/>
      <c r="KCX223" s="348"/>
      <c r="KCY223" s="348"/>
      <c r="KCZ223" s="348"/>
      <c r="KDA223" s="348"/>
      <c r="KDB223" s="348"/>
      <c r="KDC223" s="348"/>
      <c r="KDD223" s="348"/>
      <c r="KDE223" s="348"/>
      <c r="KDF223" s="348"/>
      <c r="KDG223" s="348"/>
      <c r="KDH223" s="348"/>
      <c r="KDI223" s="348"/>
      <c r="KDJ223" s="348"/>
      <c r="KDK223" s="348"/>
      <c r="KDL223" s="348"/>
      <c r="KDM223" s="348"/>
      <c r="KDN223" s="348"/>
      <c r="KDO223" s="348"/>
      <c r="KDP223" s="348"/>
      <c r="KDQ223" s="348"/>
      <c r="KDR223" s="348"/>
      <c r="KDS223" s="348"/>
      <c r="KDT223" s="348"/>
      <c r="KDU223" s="348"/>
      <c r="KDV223" s="348"/>
      <c r="KDW223" s="348"/>
      <c r="KDX223" s="348"/>
      <c r="KDY223" s="348"/>
      <c r="KDZ223" s="348"/>
      <c r="KEA223" s="348"/>
      <c r="KEB223" s="348"/>
      <c r="KEC223" s="348"/>
      <c r="KED223" s="348"/>
      <c r="KEE223" s="348"/>
      <c r="KEF223" s="348"/>
      <c r="KEG223" s="348"/>
      <c r="KEH223" s="348"/>
      <c r="KEI223" s="348"/>
      <c r="KEJ223" s="348"/>
      <c r="KEK223" s="348"/>
      <c r="KEL223" s="348"/>
      <c r="KEM223" s="348"/>
      <c r="KEN223" s="348"/>
      <c r="KEO223" s="348"/>
      <c r="KEP223" s="348"/>
      <c r="KEQ223" s="348"/>
      <c r="KER223" s="348"/>
      <c r="KES223" s="348"/>
      <c r="KET223" s="348"/>
      <c r="KEU223" s="348"/>
      <c r="KEV223" s="348"/>
      <c r="KEW223" s="348"/>
      <c r="KEX223" s="348"/>
      <c r="KEY223" s="348"/>
      <c r="KEZ223" s="348"/>
      <c r="KFA223" s="348"/>
      <c r="KFB223" s="348"/>
      <c r="KFC223" s="348"/>
      <c r="KFD223" s="348"/>
      <c r="KFE223" s="348"/>
      <c r="KFF223" s="348"/>
      <c r="KFG223" s="348"/>
      <c r="KFH223" s="348"/>
      <c r="KFI223" s="348"/>
      <c r="KFJ223" s="348"/>
      <c r="KFK223" s="348"/>
      <c r="KFL223" s="348"/>
      <c r="KFM223" s="348"/>
      <c r="KFN223" s="348"/>
      <c r="KFO223" s="348"/>
      <c r="KFP223" s="348"/>
      <c r="KFQ223" s="348"/>
      <c r="KFR223" s="348"/>
      <c r="KFS223" s="348"/>
      <c r="KFT223" s="348"/>
      <c r="KFU223" s="348"/>
      <c r="KFV223" s="348"/>
      <c r="KFW223" s="348"/>
      <c r="KFX223" s="348"/>
      <c r="KFY223" s="348"/>
      <c r="KFZ223" s="348"/>
      <c r="KGA223" s="348"/>
      <c r="KGB223" s="348"/>
      <c r="KGC223" s="348"/>
      <c r="KGD223" s="348"/>
      <c r="KGE223" s="348"/>
      <c r="KGF223" s="348"/>
      <c r="KGG223" s="348"/>
      <c r="KGH223" s="348"/>
      <c r="KGI223" s="348"/>
      <c r="KGJ223" s="348"/>
      <c r="KGK223" s="348"/>
      <c r="KGL223" s="348"/>
      <c r="KGM223" s="348"/>
      <c r="KGN223" s="348"/>
      <c r="KGO223" s="348"/>
      <c r="KGP223" s="348"/>
      <c r="KGQ223" s="348"/>
      <c r="KGR223" s="348"/>
      <c r="KGS223" s="348"/>
      <c r="KGT223" s="348"/>
      <c r="KGU223" s="348"/>
      <c r="KGV223" s="348"/>
      <c r="KGW223" s="348"/>
      <c r="KGX223" s="348"/>
      <c r="KGY223" s="348"/>
      <c r="KGZ223" s="348"/>
      <c r="KHA223" s="348"/>
      <c r="KHB223" s="348"/>
      <c r="KHC223" s="348"/>
      <c r="KHD223" s="348"/>
      <c r="KHE223" s="348"/>
      <c r="KHF223" s="348"/>
      <c r="KHG223" s="348"/>
      <c r="KHH223" s="348"/>
      <c r="KHI223" s="348"/>
      <c r="KHJ223" s="348"/>
      <c r="KHK223" s="348"/>
      <c r="KHL223" s="348"/>
      <c r="KHM223" s="348"/>
      <c r="KHN223" s="348"/>
      <c r="KHO223" s="348"/>
      <c r="KHP223" s="348"/>
      <c r="KHQ223" s="348"/>
      <c r="KHR223" s="348"/>
      <c r="KHS223" s="348"/>
      <c r="KHT223" s="348"/>
      <c r="KHU223" s="348"/>
      <c r="KHV223" s="348"/>
      <c r="KHW223" s="348"/>
      <c r="KHX223" s="348"/>
      <c r="KHY223" s="348"/>
      <c r="KHZ223" s="348"/>
      <c r="KIA223" s="348"/>
      <c r="KIB223" s="348"/>
      <c r="KIC223" s="348"/>
      <c r="KID223" s="348"/>
      <c r="KIE223" s="348"/>
      <c r="KIF223" s="348"/>
      <c r="KIG223" s="348"/>
      <c r="KIH223" s="348"/>
      <c r="KII223" s="348"/>
      <c r="KIJ223" s="348"/>
      <c r="KIK223" s="348"/>
      <c r="KIL223" s="348"/>
      <c r="KIM223" s="348"/>
      <c r="KIN223" s="348"/>
      <c r="KIO223" s="348"/>
      <c r="KIP223" s="348"/>
      <c r="KIQ223" s="348"/>
      <c r="KIR223" s="348"/>
      <c r="KIS223" s="348"/>
      <c r="KIT223" s="348"/>
      <c r="KIU223" s="348"/>
      <c r="KIV223" s="348"/>
      <c r="KIW223" s="348"/>
      <c r="KIX223" s="348"/>
      <c r="KIY223" s="348"/>
      <c r="KIZ223" s="348"/>
      <c r="KJA223" s="348"/>
      <c r="KJB223" s="348"/>
      <c r="KJC223" s="348"/>
      <c r="KJD223" s="348"/>
      <c r="KJE223" s="348"/>
      <c r="KJF223" s="348"/>
      <c r="KJG223" s="348"/>
      <c r="KJH223" s="348"/>
      <c r="KJI223" s="348"/>
      <c r="KJJ223" s="348"/>
      <c r="KJK223" s="348"/>
      <c r="KJL223" s="348"/>
      <c r="KJM223" s="348"/>
      <c r="KJN223" s="348"/>
      <c r="KJO223" s="348"/>
      <c r="KJP223" s="348"/>
      <c r="KJQ223" s="348"/>
      <c r="KJR223" s="348"/>
      <c r="KJS223" s="348"/>
      <c r="KJT223" s="348"/>
      <c r="KJU223" s="348"/>
      <c r="KJV223" s="348"/>
      <c r="KJW223" s="348"/>
      <c r="KJX223" s="348"/>
      <c r="KJY223" s="348"/>
      <c r="KJZ223" s="348"/>
      <c r="KKA223" s="348"/>
      <c r="KKB223" s="348"/>
      <c r="KKC223" s="348"/>
      <c r="KKD223" s="348"/>
      <c r="KKE223" s="348"/>
      <c r="KKF223" s="348"/>
      <c r="KKG223" s="348"/>
      <c r="KKH223" s="348"/>
      <c r="KKI223" s="348"/>
      <c r="KKJ223" s="348"/>
      <c r="KKK223" s="348"/>
      <c r="KKL223" s="348"/>
      <c r="KKM223" s="348"/>
      <c r="KKN223" s="348"/>
      <c r="KKO223" s="348"/>
      <c r="KKP223" s="348"/>
      <c r="KKQ223" s="348"/>
      <c r="KKR223" s="348"/>
      <c r="KKS223" s="348"/>
      <c r="KKT223" s="348"/>
      <c r="KKU223" s="348"/>
      <c r="KKV223" s="348"/>
      <c r="KKW223" s="348"/>
      <c r="KKX223" s="348"/>
      <c r="KKY223" s="348"/>
      <c r="KKZ223" s="348"/>
      <c r="KLA223" s="348"/>
      <c r="KLB223" s="348"/>
      <c r="KLC223" s="348"/>
      <c r="KLD223" s="348"/>
      <c r="KLE223" s="348"/>
      <c r="KLF223" s="348"/>
      <c r="KLG223" s="348"/>
      <c r="KLH223" s="348"/>
      <c r="KLI223" s="348"/>
      <c r="KLJ223" s="348"/>
      <c r="KLK223" s="348"/>
      <c r="KLL223" s="348"/>
      <c r="KLM223" s="348"/>
      <c r="KLN223" s="348"/>
      <c r="KLO223" s="348"/>
      <c r="KLP223" s="348"/>
      <c r="KLQ223" s="348"/>
      <c r="KLR223" s="348"/>
      <c r="KLS223" s="348"/>
      <c r="KLT223" s="348"/>
      <c r="KLU223" s="348"/>
      <c r="KLV223" s="348"/>
      <c r="KLW223" s="348"/>
      <c r="KLX223" s="348"/>
      <c r="KLY223" s="348"/>
      <c r="KLZ223" s="348"/>
      <c r="KMA223" s="348"/>
      <c r="KMB223" s="348"/>
      <c r="KMC223" s="348"/>
      <c r="KMD223" s="348"/>
      <c r="KME223" s="348"/>
      <c r="KMF223" s="348"/>
      <c r="KMG223" s="348"/>
      <c r="KMH223" s="348"/>
      <c r="KMI223" s="348"/>
      <c r="KMJ223" s="348"/>
      <c r="KMK223" s="348"/>
      <c r="KML223" s="348"/>
      <c r="KMM223" s="348"/>
      <c r="KMN223" s="348"/>
      <c r="KMO223" s="348"/>
      <c r="KMP223" s="348"/>
      <c r="KMQ223" s="348"/>
      <c r="KMR223" s="348"/>
      <c r="KMS223" s="348"/>
      <c r="KMT223" s="348"/>
      <c r="KMU223" s="348"/>
      <c r="KMV223" s="348"/>
      <c r="KMW223" s="348"/>
      <c r="KMX223" s="348"/>
      <c r="KMY223" s="348"/>
      <c r="KMZ223" s="348"/>
      <c r="KNA223" s="348"/>
      <c r="KNB223" s="348"/>
      <c r="KNC223" s="348"/>
      <c r="KND223" s="348"/>
      <c r="KNE223" s="348"/>
      <c r="KNF223" s="348"/>
      <c r="KNG223" s="348"/>
      <c r="KNH223" s="348"/>
      <c r="KNI223" s="348"/>
      <c r="KNJ223" s="348"/>
      <c r="KNK223" s="348"/>
      <c r="KNL223" s="348"/>
      <c r="KNM223" s="348"/>
      <c r="KNN223" s="348"/>
      <c r="KNO223" s="348"/>
      <c r="KNP223" s="348"/>
      <c r="KNQ223" s="348"/>
      <c r="KNR223" s="348"/>
      <c r="KNS223" s="348"/>
      <c r="KNT223" s="348"/>
      <c r="KNU223" s="348"/>
      <c r="KNV223" s="348"/>
      <c r="KNW223" s="348"/>
      <c r="KNX223" s="348"/>
      <c r="KNY223" s="348"/>
      <c r="KNZ223" s="348"/>
      <c r="KOA223" s="348"/>
      <c r="KOB223" s="348"/>
      <c r="KOC223" s="348"/>
      <c r="KOD223" s="348"/>
      <c r="KOE223" s="348"/>
      <c r="KOF223" s="348"/>
      <c r="KOG223" s="348"/>
      <c r="KOH223" s="348"/>
      <c r="KOI223" s="348"/>
      <c r="KOJ223" s="348"/>
      <c r="KOK223" s="348"/>
      <c r="KOL223" s="348"/>
      <c r="KOM223" s="348"/>
      <c r="KON223" s="348"/>
      <c r="KOO223" s="348"/>
      <c r="KOP223" s="348"/>
      <c r="KOQ223" s="348"/>
      <c r="KOR223" s="348"/>
      <c r="KOS223" s="348"/>
      <c r="KOT223" s="348"/>
      <c r="KOU223" s="348"/>
      <c r="KOV223" s="348"/>
      <c r="KOW223" s="348"/>
      <c r="KOX223" s="348"/>
      <c r="KOY223" s="348"/>
      <c r="KOZ223" s="348"/>
      <c r="KPA223" s="348"/>
      <c r="KPB223" s="348"/>
      <c r="KPC223" s="348"/>
      <c r="KPD223" s="348"/>
      <c r="KPE223" s="348"/>
      <c r="KPF223" s="348"/>
      <c r="KPG223" s="348"/>
      <c r="KPH223" s="348"/>
      <c r="KPI223" s="348"/>
      <c r="KPJ223" s="348"/>
      <c r="KPK223" s="348"/>
      <c r="KPL223" s="348"/>
      <c r="KPM223" s="348"/>
      <c r="KPN223" s="348"/>
      <c r="KPO223" s="348"/>
      <c r="KPP223" s="348"/>
      <c r="KPQ223" s="348"/>
      <c r="KPR223" s="348"/>
      <c r="KPS223" s="348"/>
      <c r="KPT223" s="348"/>
      <c r="KPU223" s="348"/>
      <c r="KPV223" s="348"/>
      <c r="KPW223" s="348"/>
      <c r="KPX223" s="348"/>
      <c r="KPY223" s="348"/>
      <c r="KPZ223" s="348"/>
      <c r="KQA223" s="348"/>
      <c r="KQB223" s="348"/>
      <c r="KQC223" s="348"/>
      <c r="KQD223" s="348"/>
      <c r="KQE223" s="348"/>
      <c r="KQF223" s="348"/>
      <c r="KQG223" s="348"/>
      <c r="KQH223" s="348"/>
      <c r="KQI223" s="348"/>
      <c r="KQJ223" s="348"/>
      <c r="KQK223" s="348"/>
      <c r="KQL223" s="348"/>
      <c r="KQM223" s="348"/>
      <c r="KQN223" s="348"/>
      <c r="KQO223" s="348"/>
      <c r="KQP223" s="348"/>
      <c r="KQQ223" s="348"/>
      <c r="KQR223" s="348"/>
      <c r="KQS223" s="348"/>
      <c r="KQT223" s="348"/>
      <c r="KQU223" s="348"/>
      <c r="KQV223" s="348"/>
      <c r="KQW223" s="348"/>
      <c r="KQX223" s="348"/>
      <c r="KQY223" s="348"/>
      <c r="KQZ223" s="348"/>
      <c r="KRA223" s="348"/>
      <c r="KRB223" s="348"/>
      <c r="KRC223" s="348"/>
      <c r="KRD223" s="348"/>
      <c r="KRE223" s="348"/>
      <c r="KRF223" s="348"/>
      <c r="KRG223" s="348"/>
      <c r="KRH223" s="348"/>
      <c r="KRI223" s="348"/>
      <c r="KRJ223" s="348"/>
      <c r="KRK223" s="348"/>
      <c r="KRL223" s="348"/>
      <c r="KRM223" s="348"/>
      <c r="KRN223" s="348"/>
      <c r="KRO223" s="348"/>
      <c r="KRP223" s="348"/>
      <c r="KRQ223" s="348"/>
      <c r="KRR223" s="348"/>
      <c r="KRS223" s="348"/>
      <c r="KRT223" s="348"/>
      <c r="KRU223" s="348"/>
      <c r="KRV223" s="348"/>
      <c r="KRW223" s="348"/>
      <c r="KRX223" s="348"/>
      <c r="KRY223" s="348"/>
      <c r="KRZ223" s="348"/>
      <c r="KSA223" s="348"/>
      <c r="KSB223" s="348"/>
      <c r="KSC223" s="348"/>
      <c r="KSD223" s="348"/>
      <c r="KSE223" s="348"/>
      <c r="KSF223" s="348"/>
      <c r="KSG223" s="348"/>
      <c r="KSH223" s="348"/>
      <c r="KSI223" s="348"/>
      <c r="KSJ223" s="348"/>
      <c r="KSK223" s="348"/>
      <c r="KSL223" s="348"/>
      <c r="KSM223" s="348"/>
      <c r="KSN223" s="348"/>
      <c r="KSO223" s="348"/>
      <c r="KSP223" s="348"/>
      <c r="KSQ223" s="348"/>
      <c r="KSR223" s="348"/>
      <c r="KSS223" s="348"/>
      <c r="KST223" s="348"/>
      <c r="KSU223" s="348"/>
      <c r="KSV223" s="348"/>
      <c r="KSW223" s="348"/>
      <c r="KSX223" s="348"/>
      <c r="KSY223" s="348"/>
      <c r="KSZ223" s="348"/>
      <c r="KTA223" s="348"/>
      <c r="KTB223" s="348"/>
      <c r="KTC223" s="348"/>
      <c r="KTD223" s="348"/>
      <c r="KTE223" s="348"/>
      <c r="KTF223" s="348"/>
      <c r="KTG223" s="348"/>
      <c r="KTH223" s="348"/>
      <c r="KTI223" s="348"/>
      <c r="KTJ223" s="348"/>
      <c r="KTK223" s="348"/>
      <c r="KTL223" s="348"/>
      <c r="KTM223" s="348"/>
      <c r="KTN223" s="348"/>
      <c r="KTO223" s="348"/>
      <c r="KTP223" s="348"/>
      <c r="KTQ223" s="348"/>
      <c r="KTR223" s="348"/>
      <c r="KTS223" s="348"/>
      <c r="KTT223" s="348"/>
      <c r="KTU223" s="348"/>
      <c r="KTV223" s="348"/>
      <c r="KTW223" s="348"/>
      <c r="KTX223" s="348"/>
      <c r="KTY223" s="348"/>
      <c r="KTZ223" s="348"/>
      <c r="KUA223" s="348"/>
      <c r="KUB223" s="348"/>
      <c r="KUC223" s="348"/>
      <c r="KUD223" s="348"/>
      <c r="KUE223" s="348"/>
      <c r="KUF223" s="348"/>
      <c r="KUG223" s="348"/>
      <c r="KUH223" s="348"/>
      <c r="KUI223" s="348"/>
      <c r="KUJ223" s="348"/>
      <c r="KUK223" s="348"/>
      <c r="KUL223" s="348"/>
      <c r="KUM223" s="348"/>
      <c r="KUN223" s="348"/>
      <c r="KUO223" s="348"/>
      <c r="KUP223" s="348"/>
      <c r="KUQ223" s="348"/>
      <c r="KUR223" s="348"/>
      <c r="KUS223" s="348"/>
      <c r="KUT223" s="348"/>
      <c r="KUU223" s="348"/>
      <c r="KUV223" s="348"/>
      <c r="KUW223" s="348"/>
      <c r="KUX223" s="348"/>
      <c r="KUY223" s="348"/>
      <c r="KUZ223" s="348"/>
      <c r="KVA223" s="348"/>
      <c r="KVB223" s="348"/>
      <c r="KVC223" s="348"/>
      <c r="KVD223" s="348"/>
      <c r="KVE223" s="348"/>
      <c r="KVF223" s="348"/>
      <c r="KVG223" s="348"/>
      <c r="KVH223" s="348"/>
      <c r="KVI223" s="348"/>
      <c r="KVJ223" s="348"/>
      <c r="KVK223" s="348"/>
      <c r="KVL223" s="348"/>
      <c r="KVM223" s="348"/>
      <c r="KVN223" s="348"/>
      <c r="KVO223" s="348"/>
      <c r="KVP223" s="348"/>
      <c r="KVQ223" s="348"/>
      <c r="KVR223" s="348"/>
      <c r="KVS223" s="348"/>
      <c r="KVT223" s="348"/>
      <c r="KVU223" s="348"/>
      <c r="KVV223" s="348"/>
      <c r="KVW223" s="348"/>
      <c r="KVX223" s="348"/>
      <c r="KVY223" s="348"/>
      <c r="KVZ223" s="348"/>
      <c r="KWA223" s="348"/>
      <c r="KWB223" s="348"/>
      <c r="KWC223" s="348"/>
      <c r="KWD223" s="348"/>
      <c r="KWE223" s="348"/>
      <c r="KWF223" s="348"/>
      <c r="KWG223" s="348"/>
      <c r="KWH223" s="348"/>
      <c r="KWI223" s="348"/>
      <c r="KWJ223" s="348"/>
      <c r="KWK223" s="348"/>
      <c r="KWL223" s="348"/>
      <c r="KWM223" s="348"/>
      <c r="KWN223" s="348"/>
      <c r="KWO223" s="348"/>
      <c r="KWP223" s="348"/>
      <c r="KWQ223" s="348"/>
      <c r="KWR223" s="348"/>
      <c r="KWS223" s="348"/>
      <c r="KWT223" s="348"/>
      <c r="KWU223" s="348"/>
      <c r="KWV223" s="348"/>
      <c r="KWW223" s="348"/>
      <c r="KWX223" s="348"/>
      <c r="KWY223" s="348"/>
      <c r="KWZ223" s="348"/>
      <c r="KXA223" s="348"/>
      <c r="KXB223" s="348"/>
      <c r="KXC223" s="348"/>
      <c r="KXD223" s="348"/>
      <c r="KXE223" s="348"/>
      <c r="KXF223" s="348"/>
      <c r="KXG223" s="348"/>
      <c r="KXH223" s="348"/>
      <c r="KXI223" s="348"/>
      <c r="KXJ223" s="348"/>
      <c r="KXK223" s="348"/>
      <c r="KXL223" s="348"/>
      <c r="KXM223" s="348"/>
      <c r="KXN223" s="348"/>
      <c r="KXO223" s="348"/>
      <c r="KXP223" s="348"/>
      <c r="KXQ223" s="348"/>
      <c r="KXR223" s="348"/>
      <c r="KXS223" s="348"/>
      <c r="KXT223" s="348"/>
      <c r="KXU223" s="348"/>
      <c r="KXV223" s="348"/>
      <c r="KXW223" s="348"/>
      <c r="KXX223" s="348"/>
      <c r="KXY223" s="348"/>
      <c r="KXZ223" s="348"/>
      <c r="KYA223" s="348"/>
      <c r="KYB223" s="348"/>
      <c r="KYC223" s="348"/>
      <c r="KYD223" s="348"/>
      <c r="KYE223" s="348"/>
      <c r="KYF223" s="348"/>
      <c r="KYG223" s="348"/>
      <c r="KYH223" s="348"/>
      <c r="KYI223" s="348"/>
      <c r="KYJ223" s="348"/>
      <c r="KYK223" s="348"/>
      <c r="KYL223" s="348"/>
      <c r="KYM223" s="348"/>
      <c r="KYN223" s="348"/>
      <c r="KYO223" s="348"/>
      <c r="KYP223" s="348"/>
      <c r="KYQ223" s="348"/>
      <c r="KYR223" s="348"/>
      <c r="KYS223" s="348"/>
      <c r="KYT223" s="348"/>
      <c r="KYU223" s="348"/>
      <c r="KYV223" s="348"/>
      <c r="KYW223" s="348"/>
      <c r="KYX223" s="348"/>
      <c r="KYY223" s="348"/>
      <c r="KYZ223" s="348"/>
      <c r="KZA223" s="348"/>
      <c r="KZB223" s="348"/>
      <c r="KZC223" s="348"/>
      <c r="KZD223" s="348"/>
      <c r="KZE223" s="348"/>
      <c r="KZF223" s="348"/>
      <c r="KZG223" s="348"/>
      <c r="KZH223" s="348"/>
      <c r="KZI223" s="348"/>
      <c r="KZJ223" s="348"/>
      <c r="KZK223" s="348"/>
      <c r="KZL223" s="348"/>
      <c r="KZM223" s="348"/>
      <c r="KZN223" s="348"/>
      <c r="KZO223" s="348"/>
      <c r="KZP223" s="348"/>
      <c r="KZQ223" s="348"/>
      <c r="KZR223" s="348"/>
      <c r="KZS223" s="348"/>
      <c r="KZT223" s="348"/>
      <c r="KZU223" s="348"/>
      <c r="KZV223" s="348"/>
      <c r="KZW223" s="348"/>
      <c r="KZX223" s="348"/>
      <c r="KZY223" s="348"/>
      <c r="KZZ223" s="348"/>
      <c r="LAA223" s="348"/>
      <c r="LAB223" s="348"/>
      <c r="LAC223" s="348"/>
      <c r="LAD223" s="348"/>
      <c r="LAE223" s="348"/>
      <c r="LAF223" s="348"/>
      <c r="LAG223" s="348"/>
      <c r="LAH223" s="348"/>
      <c r="LAI223" s="348"/>
      <c r="LAJ223" s="348"/>
      <c r="LAK223" s="348"/>
      <c r="LAL223" s="348"/>
      <c r="LAM223" s="348"/>
      <c r="LAN223" s="348"/>
      <c r="LAO223" s="348"/>
      <c r="LAP223" s="348"/>
      <c r="LAQ223" s="348"/>
      <c r="LAR223" s="348"/>
      <c r="LAS223" s="348"/>
      <c r="LAT223" s="348"/>
      <c r="LAU223" s="348"/>
      <c r="LAV223" s="348"/>
      <c r="LAW223" s="348"/>
      <c r="LAX223" s="348"/>
      <c r="LAY223" s="348"/>
      <c r="LAZ223" s="348"/>
      <c r="LBA223" s="348"/>
      <c r="LBB223" s="348"/>
      <c r="LBC223" s="348"/>
      <c r="LBD223" s="348"/>
      <c r="LBE223" s="348"/>
      <c r="LBF223" s="348"/>
      <c r="LBG223" s="348"/>
      <c r="LBH223" s="348"/>
      <c r="LBI223" s="348"/>
      <c r="LBJ223" s="348"/>
      <c r="LBK223" s="348"/>
      <c r="LBL223" s="348"/>
      <c r="LBM223" s="348"/>
      <c r="LBN223" s="348"/>
      <c r="LBO223" s="348"/>
      <c r="LBP223" s="348"/>
      <c r="LBQ223" s="348"/>
      <c r="LBR223" s="348"/>
      <c r="LBS223" s="348"/>
      <c r="LBT223" s="348"/>
      <c r="LBU223" s="348"/>
      <c r="LBV223" s="348"/>
      <c r="LBW223" s="348"/>
      <c r="LBX223" s="348"/>
      <c r="LBY223" s="348"/>
      <c r="LBZ223" s="348"/>
      <c r="LCA223" s="348"/>
      <c r="LCB223" s="348"/>
      <c r="LCC223" s="348"/>
      <c r="LCD223" s="348"/>
      <c r="LCE223" s="348"/>
      <c r="LCF223" s="348"/>
      <c r="LCG223" s="348"/>
      <c r="LCH223" s="348"/>
      <c r="LCI223" s="348"/>
      <c r="LCJ223" s="348"/>
      <c r="LCK223" s="348"/>
      <c r="LCL223" s="348"/>
      <c r="LCM223" s="348"/>
      <c r="LCN223" s="348"/>
      <c r="LCO223" s="348"/>
      <c r="LCP223" s="348"/>
      <c r="LCQ223" s="348"/>
      <c r="LCR223" s="348"/>
      <c r="LCS223" s="348"/>
      <c r="LCT223" s="348"/>
      <c r="LCU223" s="348"/>
      <c r="LCV223" s="348"/>
      <c r="LCW223" s="348"/>
      <c r="LCX223" s="348"/>
      <c r="LCY223" s="348"/>
      <c r="LCZ223" s="348"/>
      <c r="LDA223" s="348"/>
      <c r="LDB223" s="348"/>
      <c r="LDC223" s="348"/>
      <c r="LDD223" s="348"/>
      <c r="LDE223" s="348"/>
      <c r="LDF223" s="348"/>
      <c r="LDG223" s="348"/>
      <c r="LDH223" s="348"/>
      <c r="LDI223" s="348"/>
      <c r="LDJ223" s="348"/>
      <c r="LDK223" s="348"/>
      <c r="LDL223" s="348"/>
      <c r="LDM223" s="348"/>
      <c r="LDN223" s="348"/>
      <c r="LDO223" s="348"/>
      <c r="LDP223" s="348"/>
      <c r="LDQ223" s="348"/>
      <c r="LDR223" s="348"/>
      <c r="LDS223" s="348"/>
      <c r="LDT223" s="348"/>
      <c r="LDU223" s="348"/>
      <c r="LDV223" s="348"/>
      <c r="LDW223" s="348"/>
      <c r="LDX223" s="348"/>
      <c r="LDY223" s="348"/>
      <c r="LDZ223" s="348"/>
      <c r="LEA223" s="348"/>
      <c r="LEB223" s="348"/>
      <c r="LEC223" s="348"/>
      <c r="LED223" s="348"/>
      <c r="LEE223" s="348"/>
      <c r="LEF223" s="348"/>
      <c r="LEG223" s="348"/>
      <c r="LEH223" s="348"/>
      <c r="LEI223" s="348"/>
      <c r="LEJ223" s="348"/>
      <c r="LEK223" s="348"/>
      <c r="LEL223" s="348"/>
      <c r="LEM223" s="348"/>
      <c r="LEN223" s="348"/>
      <c r="LEO223" s="348"/>
      <c r="LEP223" s="348"/>
      <c r="LEQ223" s="348"/>
      <c r="LER223" s="348"/>
      <c r="LES223" s="348"/>
      <c r="LET223" s="348"/>
      <c r="LEU223" s="348"/>
      <c r="LEV223" s="348"/>
      <c r="LEW223" s="348"/>
      <c r="LEX223" s="348"/>
      <c r="LEY223" s="348"/>
      <c r="LEZ223" s="348"/>
      <c r="LFA223" s="348"/>
      <c r="LFB223" s="348"/>
      <c r="LFC223" s="348"/>
      <c r="LFD223" s="348"/>
      <c r="LFE223" s="348"/>
      <c r="LFF223" s="348"/>
      <c r="LFG223" s="348"/>
      <c r="LFH223" s="348"/>
      <c r="LFI223" s="348"/>
      <c r="LFJ223" s="348"/>
      <c r="LFK223" s="348"/>
      <c r="LFL223" s="348"/>
      <c r="LFM223" s="348"/>
      <c r="LFN223" s="348"/>
      <c r="LFO223" s="348"/>
      <c r="LFP223" s="348"/>
      <c r="LFQ223" s="348"/>
      <c r="LFR223" s="348"/>
      <c r="LFS223" s="348"/>
      <c r="LFT223" s="348"/>
      <c r="LFU223" s="348"/>
      <c r="LFV223" s="348"/>
      <c r="LFW223" s="348"/>
      <c r="LFX223" s="348"/>
      <c r="LFY223" s="348"/>
      <c r="LFZ223" s="348"/>
      <c r="LGA223" s="348"/>
      <c r="LGB223" s="348"/>
      <c r="LGC223" s="348"/>
      <c r="LGD223" s="348"/>
      <c r="LGE223" s="348"/>
      <c r="LGF223" s="348"/>
      <c r="LGG223" s="348"/>
      <c r="LGH223" s="348"/>
      <c r="LGI223" s="348"/>
      <c r="LGJ223" s="348"/>
      <c r="LGK223" s="348"/>
      <c r="LGL223" s="348"/>
      <c r="LGM223" s="348"/>
      <c r="LGN223" s="348"/>
      <c r="LGO223" s="348"/>
      <c r="LGP223" s="348"/>
      <c r="LGQ223" s="348"/>
      <c r="LGR223" s="348"/>
      <c r="LGS223" s="348"/>
      <c r="LGT223" s="348"/>
      <c r="LGU223" s="348"/>
      <c r="LGV223" s="348"/>
      <c r="LGW223" s="348"/>
      <c r="LGX223" s="348"/>
      <c r="LGY223" s="348"/>
      <c r="LGZ223" s="348"/>
      <c r="LHA223" s="348"/>
      <c r="LHB223" s="348"/>
      <c r="LHC223" s="348"/>
      <c r="LHD223" s="348"/>
      <c r="LHE223" s="348"/>
      <c r="LHF223" s="348"/>
      <c r="LHG223" s="348"/>
      <c r="LHH223" s="348"/>
      <c r="LHI223" s="348"/>
      <c r="LHJ223" s="348"/>
      <c r="LHK223" s="348"/>
      <c r="LHL223" s="348"/>
      <c r="LHM223" s="348"/>
      <c r="LHN223" s="348"/>
      <c r="LHO223" s="348"/>
      <c r="LHP223" s="348"/>
      <c r="LHQ223" s="348"/>
      <c r="LHR223" s="348"/>
      <c r="LHS223" s="348"/>
      <c r="LHT223" s="348"/>
      <c r="LHU223" s="348"/>
      <c r="LHV223" s="348"/>
      <c r="LHW223" s="348"/>
      <c r="LHX223" s="348"/>
      <c r="LHY223" s="348"/>
      <c r="LHZ223" s="348"/>
      <c r="LIA223" s="348"/>
      <c r="LIB223" s="348"/>
      <c r="LIC223" s="348"/>
      <c r="LID223" s="348"/>
      <c r="LIE223" s="348"/>
      <c r="LIF223" s="348"/>
      <c r="LIG223" s="348"/>
      <c r="LIH223" s="348"/>
      <c r="LII223" s="348"/>
      <c r="LIJ223" s="348"/>
      <c r="LIK223" s="348"/>
      <c r="LIL223" s="348"/>
      <c r="LIM223" s="348"/>
      <c r="LIN223" s="348"/>
      <c r="LIO223" s="348"/>
      <c r="LIP223" s="348"/>
      <c r="LIQ223" s="348"/>
      <c r="LIR223" s="348"/>
      <c r="LIS223" s="348"/>
      <c r="LIT223" s="348"/>
      <c r="LIU223" s="348"/>
      <c r="LIV223" s="348"/>
      <c r="LIW223" s="348"/>
      <c r="LIX223" s="348"/>
      <c r="LIY223" s="348"/>
      <c r="LIZ223" s="348"/>
      <c r="LJA223" s="348"/>
      <c r="LJB223" s="348"/>
      <c r="LJC223" s="348"/>
      <c r="LJD223" s="348"/>
      <c r="LJE223" s="348"/>
      <c r="LJF223" s="348"/>
      <c r="LJG223" s="348"/>
      <c r="LJH223" s="348"/>
      <c r="LJI223" s="348"/>
      <c r="LJJ223" s="348"/>
      <c r="LJK223" s="348"/>
      <c r="LJL223" s="348"/>
      <c r="LJM223" s="348"/>
      <c r="LJN223" s="348"/>
      <c r="LJO223" s="348"/>
      <c r="LJP223" s="348"/>
      <c r="LJQ223" s="348"/>
      <c r="LJR223" s="348"/>
      <c r="LJS223" s="348"/>
      <c r="LJT223" s="348"/>
      <c r="LJU223" s="348"/>
      <c r="LJV223" s="348"/>
      <c r="LJW223" s="348"/>
      <c r="LJX223" s="348"/>
      <c r="LJY223" s="348"/>
      <c r="LJZ223" s="348"/>
      <c r="LKA223" s="348"/>
      <c r="LKB223" s="348"/>
      <c r="LKC223" s="348"/>
      <c r="LKD223" s="348"/>
      <c r="LKE223" s="348"/>
      <c r="LKF223" s="348"/>
      <c r="LKG223" s="348"/>
      <c r="LKH223" s="348"/>
      <c r="LKI223" s="348"/>
      <c r="LKJ223" s="348"/>
      <c r="LKK223" s="348"/>
      <c r="LKL223" s="348"/>
      <c r="LKM223" s="348"/>
      <c r="LKN223" s="348"/>
      <c r="LKO223" s="348"/>
      <c r="LKP223" s="348"/>
      <c r="LKQ223" s="348"/>
      <c r="LKR223" s="348"/>
      <c r="LKS223" s="348"/>
      <c r="LKT223" s="348"/>
      <c r="LKU223" s="348"/>
      <c r="LKV223" s="348"/>
      <c r="LKW223" s="348"/>
      <c r="LKX223" s="348"/>
      <c r="LKY223" s="348"/>
      <c r="LKZ223" s="348"/>
      <c r="LLA223" s="348"/>
      <c r="LLB223" s="348"/>
      <c r="LLC223" s="348"/>
      <c r="LLD223" s="348"/>
      <c r="LLE223" s="348"/>
      <c r="LLF223" s="348"/>
      <c r="LLG223" s="348"/>
      <c r="LLH223" s="348"/>
      <c r="LLI223" s="348"/>
      <c r="LLJ223" s="348"/>
      <c r="LLK223" s="348"/>
      <c r="LLL223" s="348"/>
      <c r="LLM223" s="348"/>
      <c r="LLN223" s="348"/>
      <c r="LLO223" s="348"/>
      <c r="LLP223" s="348"/>
      <c r="LLQ223" s="348"/>
      <c r="LLR223" s="348"/>
      <c r="LLS223" s="348"/>
      <c r="LLT223" s="348"/>
      <c r="LLU223" s="348"/>
      <c r="LLV223" s="348"/>
      <c r="LLW223" s="348"/>
      <c r="LLX223" s="348"/>
      <c r="LLY223" s="348"/>
      <c r="LLZ223" s="348"/>
      <c r="LMA223" s="348"/>
      <c r="LMB223" s="348"/>
      <c r="LMC223" s="348"/>
      <c r="LMD223" s="348"/>
      <c r="LME223" s="348"/>
      <c r="LMF223" s="348"/>
      <c r="LMG223" s="348"/>
      <c r="LMH223" s="348"/>
      <c r="LMI223" s="348"/>
      <c r="LMJ223" s="348"/>
      <c r="LMK223" s="348"/>
      <c r="LML223" s="348"/>
      <c r="LMM223" s="348"/>
      <c r="LMN223" s="348"/>
      <c r="LMO223" s="348"/>
      <c r="LMP223" s="348"/>
      <c r="LMQ223" s="348"/>
      <c r="LMR223" s="348"/>
      <c r="LMS223" s="348"/>
      <c r="LMT223" s="348"/>
      <c r="LMU223" s="348"/>
      <c r="LMV223" s="348"/>
      <c r="LMW223" s="348"/>
      <c r="LMX223" s="348"/>
      <c r="LMY223" s="348"/>
      <c r="LMZ223" s="348"/>
      <c r="LNA223" s="348"/>
      <c r="LNB223" s="348"/>
      <c r="LNC223" s="348"/>
      <c r="LND223" s="348"/>
      <c r="LNE223" s="348"/>
      <c r="LNF223" s="348"/>
      <c r="LNG223" s="348"/>
      <c r="LNH223" s="348"/>
      <c r="LNI223" s="348"/>
      <c r="LNJ223" s="348"/>
      <c r="LNK223" s="348"/>
      <c r="LNL223" s="348"/>
      <c r="LNM223" s="348"/>
      <c r="LNN223" s="348"/>
      <c r="LNO223" s="348"/>
      <c r="LNP223" s="348"/>
      <c r="LNQ223" s="348"/>
      <c r="LNR223" s="348"/>
      <c r="LNS223" s="348"/>
      <c r="LNT223" s="348"/>
      <c r="LNU223" s="348"/>
      <c r="LNV223" s="348"/>
      <c r="LNW223" s="348"/>
      <c r="LNX223" s="348"/>
      <c r="LNY223" s="348"/>
      <c r="LNZ223" s="348"/>
      <c r="LOA223" s="348"/>
      <c r="LOB223" s="348"/>
      <c r="LOC223" s="348"/>
      <c r="LOD223" s="348"/>
      <c r="LOE223" s="348"/>
      <c r="LOF223" s="348"/>
      <c r="LOG223" s="348"/>
      <c r="LOH223" s="348"/>
      <c r="LOI223" s="348"/>
      <c r="LOJ223" s="348"/>
      <c r="LOK223" s="348"/>
      <c r="LOL223" s="348"/>
      <c r="LOM223" s="348"/>
      <c r="LON223" s="348"/>
      <c r="LOO223" s="348"/>
      <c r="LOP223" s="348"/>
      <c r="LOQ223" s="348"/>
      <c r="LOR223" s="348"/>
      <c r="LOS223" s="348"/>
      <c r="LOT223" s="348"/>
      <c r="LOU223" s="348"/>
      <c r="LOV223" s="348"/>
      <c r="LOW223" s="348"/>
      <c r="LOX223" s="348"/>
      <c r="LOY223" s="348"/>
      <c r="LOZ223" s="348"/>
      <c r="LPA223" s="348"/>
      <c r="LPB223" s="348"/>
      <c r="LPC223" s="348"/>
      <c r="LPD223" s="348"/>
      <c r="LPE223" s="348"/>
      <c r="LPF223" s="348"/>
      <c r="LPG223" s="348"/>
      <c r="LPH223" s="348"/>
      <c r="LPI223" s="348"/>
      <c r="LPJ223" s="348"/>
      <c r="LPK223" s="348"/>
      <c r="LPL223" s="348"/>
      <c r="LPM223" s="348"/>
      <c r="LPN223" s="348"/>
      <c r="LPO223" s="348"/>
      <c r="LPP223" s="348"/>
      <c r="LPQ223" s="348"/>
      <c r="LPR223" s="348"/>
      <c r="LPS223" s="348"/>
      <c r="LPT223" s="348"/>
      <c r="LPU223" s="348"/>
      <c r="LPV223" s="348"/>
      <c r="LPW223" s="348"/>
      <c r="LPX223" s="348"/>
      <c r="LPY223" s="348"/>
      <c r="LPZ223" s="348"/>
      <c r="LQA223" s="348"/>
      <c r="LQB223" s="348"/>
      <c r="LQC223" s="348"/>
      <c r="LQD223" s="348"/>
      <c r="LQE223" s="348"/>
      <c r="LQF223" s="348"/>
      <c r="LQG223" s="348"/>
      <c r="LQH223" s="348"/>
      <c r="LQI223" s="348"/>
      <c r="LQJ223" s="348"/>
      <c r="LQK223" s="348"/>
      <c r="LQL223" s="348"/>
      <c r="LQM223" s="348"/>
      <c r="LQN223" s="348"/>
      <c r="LQO223" s="348"/>
      <c r="LQP223" s="348"/>
      <c r="LQQ223" s="348"/>
      <c r="LQR223" s="348"/>
      <c r="LQS223" s="348"/>
      <c r="LQT223" s="348"/>
      <c r="LQU223" s="348"/>
      <c r="LQV223" s="348"/>
      <c r="LQW223" s="348"/>
      <c r="LQX223" s="348"/>
      <c r="LQY223" s="348"/>
      <c r="LQZ223" s="348"/>
      <c r="LRA223" s="348"/>
      <c r="LRB223" s="348"/>
      <c r="LRC223" s="348"/>
      <c r="LRD223" s="348"/>
      <c r="LRE223" s="348"/>
      <c r="LRF223" s="348"/>
      <c r="LRG223" s="348"/>
      <c r="LRH223" s="348"/>
      <c r="LRI223" s="348"/>
      <c r="LRJ223" s="348"/>
      <c r="LRK223" s="348"/>
      <c r="LRL223" s="348"/>
      <c r="LRM223" s="348"/>
      <c r="LRN223" s="348"/>
      <c r="LRO223" s="348"/>
      <c r="LRP223" s="348"/>
      <c r="LRQ223" s="348"/>
      <c r="LRR223" s="348"/>
      <c r="LRS223" s="348"/>
      <c r="LRT223" s="348"/>
      <c r="LRU223" s="348"/>
      <c r="LRV223" s="348"/>
      <c r="LRW223" s="348"/>
      <c r="LRX223" s="348"/>
      <c r="LRY223" s="348"/>
      <c r="LRZ223" s="348"/>
      <c r="LSA223" s="348"/>
      <c r="LSB223" s="348"/>
      <c r="LSC223" s="348"/>
      <c r="LSD223" s="348"/>
      <c r="LSE223" s="348"/>
      <c r="LSF223" s="348"/>
      <c r="LSG223" s="348"/>
      <c r="LSH223" s="348"/>
      <c r="LSI223" s="348"/>
      <c r="LSJ223" s="348"/>
      <c r="LSK223" s="348"/>
      <c r="LSL223" s="348"/>
      <c r="LSM223" s="348"/>
      <c r="LSN223" s="348"/>
      <c r="LSO223" s="348"/>
      <c r="LSP223" s="348"/>
      <c r="LSQ223" s="348"/>
      <c r="LSR223" s="348"/>
      <c r="LSS223" s="348"/>
      <c r="LST223" s="348"/>
      <c r="LSU223" s="348"/>
      <c r="LSV223" s="348"/>
      <c r="LSW223" s="348"/>
      <c r="LSX223" s="348"/>
      <c r="LSY223" s="348"/>
      <c r="LSZ223" s="348"/>
      <c r="LTA223" s="348"/>
      <c r="LTB223" s="348"/>
      <c r="LTC223" s="348"/>
      <c r="LTD223" s="348"/>
      <c r="LTE223" s="348"/>
      <c r="LTF223" s="348"/>
      <c r="LTG223" s="348"/>
      <c r="LTH223" s="348"/>
      <c r="LTI223" s="348"/>
      <c r="LTJ223" s="348"/>
      <c r="LTK223" s="348"/>
      <c r="LTL223" s="348"/>
      <c r="LTM223" s="348"/>
      <c r="LTN223" s="348"/>
      <c r="LTO223" s="348"/>
      <c r="LTP223" s="348"/>
      <c r="LTQ223" s="348"/>
      <c r="LTR223" s="348"/>
      <c r="LTS223" s="348"/>
      <c r="LTT223" s="348"/>
      <c r="LTU223" s="348"/>
      <c r="LTV223" s="348"/>
      <c r="LTW223" s="348"/>
      <c r="LTX223" s="348"/>
      <c r="LTY223" s="348"/>
      <c r="LTZ223" s="348"/>
      <c r="LUA223" s="348"/>
      <c r="LUB223" s="348"/>
      <c r="LUC223" s="348"/>
      <c r="LUD223" s="348"/>
      <c r="LUE223" s="348"/>
      <c r="LUF223" s="348"/>
      <c r="LUG223" s="348"/>
      <c r="LUH223" s="348"/>
      <c r="LUI223" s="348"/>
      <c r="LUJ223" s="348"/>
      <c r="LUK223" s="348"/>
      <c r="LUL223" s="348"/>
      <c r="LUM223" s="348"/>
      <c r="LUN223" s="348"/>
      <c r="LUO223" s="348"/>
      <c r="LUP223" s="348"/>
      <c r="LUQ223" s="348"/>
      <c r="LUR223" s="348"/>
      <c r="LUS223" s="348"/>
      <c r="LUT223" s="348"/>
      <c r="LUU223" s="348"/>
      <c r="LUV223" s="348"/>
      <c r="LUW223" s="348"/>
      <c r="LUX223" s="348"/>
      <c r="LUY223" s="348"/>
      <c r="LUZ223" s="348"/>
      <c r="LVA223" s="348"/>
      <c r="LVB223" s="348"/>
      <c r="LVC223" s="348"/>
      <c r="LVD223" s="348"/>
      <c r="LVE223" s="348"/>
      <c r="LVF223" s="348"/>
      <c r="LVG223" s="348"/>
      <c r="LVH223" s="348"/>
      <c r="LVI223" s="348"/>
      <c r="LVJ223" s="348"/>
      <c r="LVK223" s="348"/>
      <c r="LVL223" s="348"/>
      <c r="LVM223" s="348"/>
      <c r="LVN223" s="348"/>
      <c r="LVO223" s="348"/>
      <c r="LVP223" s="348"/>
      <c r="LVQ223" s="348"/>
      <c r="LVR223" s="348"/>
      <c r="LVS223" s="348"/>
      <c r="LVT223" s="348"/>
      <c r="LVU223" s="348"/>
      <c r="LVV223" s="348"/>
      <c r="LVW223" s="348"/>
      <c r="LVX223" s="348"/>
      <c r="LVY223" s="348"/>
      <c r="LVZ223" s="348"/>
      <c r="LWA223" s="348"/>
      <c r="LWB223" s="348"/>
      <c r="LWC223" s="348"/>
      <c r="LWD223" s="348"/>
      <c r="LWE223" s="348"/>
      <c r="LWF223" s="348"/>
      <c r="LWG223" s="348"/>
      <c r="LWH223" s="348"/>
      <c r="LWI223" s="348"/>
      <c r="LWJ223" s="348"/>
      <c r="LWK223" s="348"/>
      <c r="LWL223" s="348"/>
      <c r="LWM223" s="348"/>
      <c r="LWN223" s="348"/>
      <c r="LWO223" s="348"/>
      <c r="LWP223" s="348"/>
      <c r="LWQ223" s="348"/>
      <c r="LWR223" s="348"/>
      <c r="LWS223" s="348"/>
      <c r="LWT223" s="348"/>
      <c r="LWU223" s="348"/>
      <c r="LWV223" s="348"/>
      <c r="LWW223" s="348"/>
      <c r="LWX223" s="348"/>
      <c r="LWY223" s="348"/>
      <c r="LWZ223" s="348"/>
      <c r="LXA223" s="348"/>
      <c r="LXB223" s="348"/>
      <c r="LXC223" s="348"/>
      <c r="LXD223" s="348"/>
      <c r="LXE223" s="348"/>
      <c r="LXF223" s="348"/>
      <c r="LXG223" s="348"/>
      <c r="LXH223" s="348"/>
      <c r="LXI223" s="348"/>
      <c r="LXJ223" s="348"/>
      <c r="LXK223" s="348"/>
      <c r="LXL223" s="348"/>
      <c r="LXM223" s="348"/>
      <c r="LXN223" s="348"/>
      <c r="LXO223" s="348"/>
      <c r="LXP223" s="348"/>
      <c r="LXQ223" s="348"/>
      <c r="LXR223" s="348"/>
      <c r="LXS223" s="348"/>
      <c r="LXT223" s="348"/>
      <c r="LXU223" s="348"/>
      <c r="LXV223" s="348"/>
      <c r="LXW223" s="348"/>
      <c r="LXX223" s="348"/>
      <c r="LXY223" s="348"/>
      <c r="LXZ223" s="348"/>
      <c r="LYA223" s="348"/>
      <c r="LYB223" s="348"/>
      <c r="LYC223" s="348"/>
      <c r="LYD223" s="348"/>
      <c r="LYE223" s="348"/>
      <c r="LYF223" s="348"/>
      <c r="LYG223" s="348"/>
      <c r="LYH223" s="348"/>
      <c r="LYI223" s="348"/>
      <c r="LYJ223" s="348"/>
      <c r="LYK223" s="348"/>
      <c r="LYL223" s="348"/>
      <c r="LYM223" s="348"/>
      <c r="LYN223" s="348"/>
      <c r="LYO223" s="348"/>
      <c r="LYP223" s="348"/>
      <c r="LYQ223" s="348"/>
      <c r="LYR223" s="348"/>
      <c r="LYS223" s="348"/>
      <c r="LYT223" s="348"/>
      <c r="LYU223" s="348"/>
      <c r="LYV223" s="348"/>
      <c r="LYW223" s="348"/>
      <c r="LYX223" s="348"/>
      <c r="LYY223" s="348"/>
      <c r="LYZ223" s="348"/>
      <c r="LZA223" s="348"/>
      <c r="LZB223" s="348"/>
      <c r="LZC223" s="348"/>
      <c r="LZD223" s="348"/>
      <c r="LZE223" s="348"/>
      <c r="LZF223" s="348"/>
      <c r="LZG223" s="348"/>
      <c r="LZH223" s="348"/>
      <c r="LZI223" s="348"/>
      <c r="LZJ223" s="348"/>
      <c r="LZK223" s="348"/>
      <c r="LZL223" s="348"/>
      <c r="LZM223" s="348"/>
      <c r="LZN223" s="348"/>
      <c r="LZO223" s="348"/>
      <c r="LZP223" s="348"/>
      <c r="LZQ223" s="348"/>
      <c r="LZR223" s="348"/>
      <c r="LZS223" s="348"/>
      <c r="LZT223" s="348"/>
      <c r="LZU223" s="348"/>
      <c r="LZV223" s="348"/>
      <c r="LZW223" s="348"/>
      <c r="LZX223" s="348"/>
      <c r="LZY223" s="348"/>
      <c r="LZZ223" s="348"/>
      <c r="MAA223" s="348"/>
      <c r="MAB223" s="348"/>
      <c r="MAC223" s="348"/>
      <c r="MAD223" s="348"/>
      <c r="MAE223" s="348"/>
      <c r="MAF223" s="348"/>
      <c r="MAG223" s="348"/>
      <c r="MAH223" s="348"/>
      <c r="MAI223" s="348"/>
      <c r="MAJ223" s="348"/>
      <c r="MAK223" s="348"/>
      <c r="MAL223" s="348"/>
      <c r="MAM223" s="348"/>
      <c r="MAN223" s="348"/>
      <c r="MAO223" s="348"/>
      <c r="MAP223" s="348"/>
      <c r="MAQ223" s="348"/>
      <c r="MAR223" s="348"/>
      <c r="MAS223" s="348"/>
      <c r="MAT223" s="348"/>
      <c r="MAU223" s="348"/>
      <c r="MAV223" s="348"/>
      <c r="MAW223" s="348"/>
      <c r="MAX223" s="348"/>
      <c r="MAY223" s="348"/>
      <c r="MAZ223" s="348"/>
      <c r="MBA223" s="348"/>
      <c r="MBB223" s="348"/>
      <c r="MBC223" s="348"/>
      <c r="MBD223" s="348"/>
      <c r="MBE223" s="348"/>
      <c r="MBF223" s="348"/>
      <c r="MBG223" s="348"/>
      <c r="MBH223" s="348"/>
      <c r="MBI223" s="348"/>
      <c r="MBJ223" s="348"/>
      <c r="MBK223" s="348"/>
      <c r="MBL223" s="348"/>
      <c r="MBM223" s="348"/>
      <c r="MBN223" s="348"/>
      <c r="MBO223" s="348"/>
      <c r="MBP223" s="348"/>
      <c r="MBQ223" s="348"/>
      <c r="MBR223" s="348"/>
      <c r="MBS223" s="348"/>
      <c r="MBT223" s="348"/>
      <c r="MBU223" s="348"/>
      <c r="MBV223" s="348"/>
      <c r="MBW223" s="348"/>
      <c r="MBX223" s="348"/>
      <c r="MBY223" s="348"/>
      <c r="MBZ223" s="348"/>
      <c r="MCA223" s="348"/>
      <c r="MCB223" s="348"/>
      <c r="MCC223" s="348"/>
      <c r="MCD223" s="348"/>
      <c r="MCE223" s="348"/>
      <c r="MCF223" s="348"/>
      <c r="MCG223" s="348"/>
      <c r="MCH223" s="348"/>
      <c r="MCI223" s="348"/>
      <c r="MCJ223" s="348"/>
      <c r="MCK223" s="348"/>
      <c r="MCL223" s="348"/>
      <c r="MCM223" s="348"/>
      <c r="MCN223" s="348"/>
      <c r="MCO223" s="348"/>
      <c r="MCP223" s="348"/>
      <c r="MCQ223" s="348"/>
      <c r="MCR223" s="348"/>
      <c r="MCS223" s="348"/>
      <c r="MCT223" s="348"/>
      <c r="MCU223" s="348"/>
      <c r="MCV223" s="348"/>
      <c r="MCW223" s="348"/>
      <c r="MCX223" s="348"/>
      <c r="MCY223" s="348"/>
      <c r="MCZ223" s="348"/>
      <c r="MDA223" s="348"/>
      <c r="MDB223" s="348"/>
      <c r="MDC223" s="348"/>
      <c r="MDD223" s="348"/>
      <c r="MDE223" s="348"/>
      <c r="MDF223" s="348"/>
      <c r="MDG223" s="348"/>
      <c r="MDH223" s="348"/>
      <c r="MDI223" s="348"/>
      <c r="MDJ223" s="348"/>
      <c r="MDK223" s="348"/>
      <c r="MDL223" s="348"/>
      <c r="MDM223" s="348"/>
      <c r="MDN223" s="348"/>
      <c r="MDO223" s="348"/>
      <c r="MDP223" s="348"/>
      <c r="MDQ223" s="348"/>
      <c r="MDR223" s="348"/>
      <c r="MDS223" s="348"/>
      <c r="MDT223" s="348"/>
      <c r="MDU223" s="348"/>
      <c r="MDV223" s="348"/>
      <c r="MDW223" s="348"/>
      <c r="MDX223" s="348"/>
      <c r="MDY223" s="348"/>
      <c r="MDZ223" s="348"/>
      <c r="MEA223" s="348"/>
      <c r="MEB223" s="348"/>
      <c r="MEC223" s="348"/>
      <c r="MED223" s="348"/>
      <c r="MEE223" s="348"/>
      <c r="MEF223" s="348"/>
      <c r="MEG223" s="348"/>
      <c r="MEH223" s="348"/>
      <c r="MEI223" s="348"/>
      <c r="MEJ223" s="348"/>
      <c r="MEK223" s="348"/>
      <c r="MEL223" s="348"/>
      <c r="MEM223" s="348"/>
      <c r="MEN223" s="348"/>
      <c r="MEO223" s="348"/>
      <c r="MEP223" s="348"/>
      <c r="MEQ223" s="348"/>
      <c r="MER223" s="348"/>
      <c r="MES223" s="348"/>
      <c r="MET223" s="348"/>
      <c r="MEU223" s="348"/>
      <c r="MEV223" s="348"/>
      <c r="MEW223" s="348"/>
      <c r="MEX223" s="348"/>
      <c r="MEY223" s="348"/>
      <c r="MEZ223" s="348"/>
      <c r="MFA223" s="348"/>
      <c r="MFB223" s="348"/>
      <c r="MFC223" s="348"/>
      <c r="MFD223" s="348"/>
      <c r="MFE223" s="348"/>
      <c r="MFF223" s="348"/>
      <c r="MFG223" s="348"/>
      <c r="MFH223" s="348"/>
      <c r="MFI223" s="348"/>
      <c r="MFJ223" s="348"/>
      <c r="MFK223" s="348"/>
      <c r="MFL223" s="348"/>
      <c r="MFM223" s="348"/>
      <c r="MFN223" s="348"/>
      <c r="MFO223" s="348"/>
      <c r="MFP223" s="348"/>
      <c r="MFQ223" s="348"/>
      <c r="MFR223" s="348"/>
      <c r="MFS223" s="348"/>
      <c r="MFT223" s="348"/>
      <c r="MFU223" s="348"/>
      <c r="MFV223" s="348"/>
      <c r="MFW223" s="348"/>
      <c r="MFX223" s="348"/>
      <c r="MFY223" s="348"/>
      <c r="MFZ223" s="348"/>
      <c r="MGA223" s="348"/>
      <c r="MGB223" s="348"/>
      <c r="MGC223" s="348"/>
      <c r="MGD223" s="348"/>
      <c r="MGE223" s="348"/>
      <c r="MGF223" s="348"/>
      <c r="MGG223" s="348"/>
      <c r="MGH223" s="348"/>
      <c r="MGI223" s="348"/>
      <c r="MGJ223" s="348"/>
      <c r="MGK223" s="348"/>
      <c r="MGL223" s="348"/>
      <c r="MGM223" s="348"/>
      <c r="MGN223" s="348"/>
      <c r="MGO223" s="348"/>
      <c r="MGP223" s="348"/>
      <c r="MGQ223" s="348"/>
      <c r="MGR223" s="348"/>
      <c r="MGS223" s="348"/>
      <c r="MGT223" s="348"/>
      <c r="MGU223" s="348"/>
      <c r="MGV223" s="348"/>
      <c r="MGW223" s="348"/>
      <c r="MGX223" s="348"/>
      <c r="MGY223" s="348"/>
      <c r="MGZ223" s="348"/>
      <c r="MHA223" s="348"/>
      <c r="MHB223" s="348"/>
      <c r="MHC223" s="348"/>
      <c r="MHD223" s="348"/>
      <c r="MHE223" s="348"/>
      <c r="MHF223" s="348"/>
      <c r="MHG223" s="348"/>
      <c r="MHH223" s="348"/>
      <c r="MHI223" s="348"/>
      <c r="MHJ223" s="348"/>
      <c r="MHK223" s="348"/>
      <c r="MHL223" s="348"/>
      <c r="MHM223" s="348"/>
      <c r="MHN223" s="348"/>
      <c r="MHO223" s="348"/>
      <c r="MHP223" s="348"/>
      <c r="MHQ223" s="348"/>
      <c r="MHR223" s="348"/>
      <c r="MHS223" s="348"/>
      <c r="MHT223" s="348"/>
      <c r="MHU223" s="348"/>
      <c r="MHV223" s="348"/>
      <c r="MHW223" s="348"/>
      <c r="MHX223" s="348"/>
      <c r="MHY223" s="348"/>
      <c r="MHZ223" s="348"/>
      <c r="MIA223" s="348"/>
      <c r="MIB223" s="348"/>
      <c r="MIC223" s="348"/>
      <c r="MID223" s="348"/>
      <c r="MIE223" s="348"/>
      <c r="MIF223" s="348"/>
      <c r="MIG223" s="348"/>
      <c r="MIH223" s="348"/>
      <c r="MII223" s="348"/>
      <c r="MIJ223" s="348"/>
      <c r="MIK223" s="348"/>
      <c r="MIL223" s="348"/>
      <c r="MIM223" s="348"/>
      <c r="MIN223" s="348"/>
      <c r="MIO223" s="348"/>
      <c r="MIP223" s="348"/>
      <c r="MIQ223" s="348"/>
      <c r="MIR223" s="348"/>
      <c r="MIS223" s="348"/>
      <c r="MIT223" s="348"/>
      <c r="MIU223" s="348"/>
      <c r="MIV223" s="348"/>
      <c r="MIW223" s="348"/>
      <c r="MIX223" s="348"/>
      <c r="MIY223" s="348"/>
      <c r="MIZ223" s="348"/>
      <c r="MJA223" s="348"/>
      <c r="MJB223" s="348"/>
      <c r="MJC223" s="348"/>
      <c r="MJD223" s="348"/>
      <c r="MJE223" s="348"/>
      <c r="MJF223" s="348"/>
      <c r="MJG223" s="348"/>
      <c r="MJH223" s="348"/>
      <c r="MJI223" s="348"/>
      <c r="MJJ223" s="348"/>
      <c r="MJK223" s="348"/>
      <c r="MJL223" s="348"/>
      <c r="MJM223" s="348"/>
      <c r="MJN223" s="348"/>
      <c r="MJO223" s="348"/>
      <c r="MJP223" s="348"/>
      <c r="MJQ223" s="348"/>
      <c r="MJR223" s="348"/>
      <c r="MJS223" s="348"/>
      <c r="MJT223" s="348"/>
      <c r="MJU223" s="348"/>
      <c r="MJV223" s="348"/>
      <c r="MJW223" s="348"/>
      <c r="MJX223" s="348"/>
      <c r="MJY223" s="348"/>
      <c r="MJZ223" s="348"/>
      <c r="MKA223" s="348"/>
      <c r="MKB223" s="348"/>
      <c r="MKC223" s="348"/>
      <c r="MKD223" s="348"/>
      <c r="MKE223" s="348"/>
      <c r="MKF223" s="348"/>
      <c r="MKG223" s="348"/>
      <c r="MKH223" s="348"/>
      <c r="MKI223" s="348"/>
      <c r="MKJ223" s="348"/>
      <c r="MKK223" s="348"/>
      <c r="MKL223" s="348"/>
      <c r="MKM223" s="348"/>
      <c r="MKN223" s="348"/>
      <c r="MKO223" s="348"/>
      <c r="MKP223" s="348"/>
      <c r="MKQ223" s="348"/>
      <c r="MKR223" s="348"/>
      <c r="MKS223" s="348"/>
      <c r="MKT223" s="348"/>
      <c r="MKU223" s="348"/>
      <c r="MKV223" s="348"/>
      <c r="MKW223" s="348"/>
      <c r="MKX223" s="348"/>
      <c r="MKY223" s="348"/>
      <c r="MKZ223" s="348"/>
      <c r="MLA223" s="348"/>
      <c r="MLB223" s="348"/>
      <c r="MLC223" s="348"/>
      <c r="MLD223" s="348"/>
      <c r="MLE223" s="348"/>
      <c r="MLF223" s="348"/>
      <c r="MLG223" s="348"/>
      <c r="MLH223" s="348"/>
      <c r="MLI223" s="348"/>
      <c r="MLJ223" s="348"/>
      <c r="MLK223" s="348"/>
      <c r="MLL223" s="348"/>
      <c r="MLM223" s="348"/>
      <c r="MLN223" s="348"/>
      <c r="MLO223" s="348"/>
      <c r="MLP223" s="348"/>
      <c r="MLQ223" s="348"/>
      <c r="MLR223" s="348"/>
      <c r="MLS223" s="348"/>
      <c r="MLT223" s="348"/>
      <c r="MLU223" s="348"/>
      <c r="MLV223" s="348"/>
      <c r="MLW223" s="348"/>
      <c r="MLX223" s="348"/>
      <c r="MLY223" s="348"/>
      <c r="MLZ223" s="348"/>
      <c r="MMA223" s="348"/>
      <c r="MMB223" s="348"/>
      <c r="MMC223" s="348"/>
      <c r="MMD223" s="348"/>
      <c r="MME223" s="348"/>
      <c r="MMF223" s="348"/>
      <c r="MMG223" s="348"/>
      <c r="MMH223" s="348"/>
      <c r="MMI223" s="348"/>
      <c r="MMJ223" s="348"/>
      <c r="MMK223" s="348"/>
      <c r="MML223" s="348"/>
      <c r="MMM223" s="348"/>
      <c r="MMN223" s="348"/>
      <c r="MMO223" s="348"/>
      <c r="MMP223" s="348"/>
      <c r="MMQ223" s="348"/>
      <c r="MMR223" s="348"/>
      <c r="MMS223" s="348"/>
      <c r="MMT223" s="348"/>
      <c r="MMU223" s="348"/>
      <c r="MMV223" s="348"/>
      <c r="MMW223" s="348"/>
      <c r="MMX223" s="348"/>
      <c r="MMY223" s="348"/>
      <c r="MMZ223" s="348"/>
      <c r="MNA223" s="348"/>
      <c r="MNB223" s="348"/>
      <c r="MNC223" s="348"/>
      <c r="MND223" s="348"/>
      <c r="MNE223" s="348"/>
      <c r="MNF223" s="348"/>
      <c r="MNG223" s="348"/>
      <c r="MNH223" s="348"/>
      <c r="MNI223" s="348"/>
      <c r="MNJ223" s="348"/>
      <c r="MNK223" s="348"/>
      <c r="MNL223" s="348"/>
      <c r="MNM223" s="348"/>
      <c r="MNN223" s="348"/>
      <c r="MNO223" s="348"/>
      <c r="MNP223" s="348"/>
      <c r="MNQ223" s="348"/>
      <c r="MNR223" s="348"/>
      <c r="MNS223" s="348"/>
      <c r="MNT223" s="348"/>
      <c r="MNU223" s="348"/>
      <c r="MNV223" s="348"/>
      <c r="MNW223" s="348"/>
      <c r="MNX223" s="348"/>
      <c r="MNY223" s="348"/>
      <c r="MNZ223" s="348"/>
      <c r="MOA223" s="348"/>
      <c r="MOB223" s="348"/>
      <c r="MOC223" s="348"/>
      <c r="MOD223" s="348"/>
      <c r="MOE223" s="348"/>
      <c r="MOF223" s="348"/>
      <c r="MOG223" s="348"/>
      <c r="MOH223" s="348"/>
      <c r="MOI223" s="348"/>
      <c r="MOJ223" s="348"/>
      <c r="MOK223" s="348"/>
      <c r="MOL223" s="348"/>
      <c r="MOM223" s="348"/>
      <c r="MON223" s="348"/>
      <c r="MOO223" s="348"/>
      <c r="MOP223" s="348"/>
      <c r="MOQ223" s="348"/>
      <c r="MOR223" s="348"/>
      <c r="MOS223" s="348"/>
      <c r="MOT223" s="348"/>
      <c r="MOU223" s="348"/>
      <c r="MOV223" s="348"/>
      <c r="MOW223" s="348"/>
      <c r="MOX223" s="348"/>
      <c r="MOY223" s="348"/>
      <c r="MOZ223" s="348"/>
      <c r="MPA223" s="348"/>
      <c r="MPB223" s="348"/>
      <c r="MPC223" s="348"/>
      <c r="MPD223" s="348"/>
      <c r="MPE223" s="348"/>
      <c r="MPF223" s="348"/>
      <c r="MPG223" s="348"/>
      <c r="MPH223" s="348"/>
      <c r="MPI223" s="348"/>
      <c r="MPJ223" s="348"/>
      <c r="MPK223" s="348"/>
      <c r="MPL223" s="348"/>
      <c r="MPM223" s="348"/>
      <c r="MPN223" s="348"/>
      <c r="MPO223" s="348"/>
      <c r="MPP223" s="348"/>
      <c r="MPQ223" s="348"/>
      <c r="MPR223" s="348"/>
      <c r="MPS223" s="348"/>
      <c r="MPT223" s="348"/>
      <c r="MPU223" s="348"/>
      <c r="MPV223" s="348"/>
      <c r="MPW223" s="348"/>
      <c r="MPX223" s="348"/>
      <c r="MPY223" s="348"/>
      <c r="MPZ223" s="348"/>
      <c r="MQA223" s="348"/>
      <c r="MQB223" s="348"/>
      <c r="MQC223" s="348"/>
      <c r="MQD223" s="348"/>
      <c r="MQE223" s="348"/>
      <c r="MQF223" s="348"/>
      <c r="MQG223" s="348"/>
      <c r="MQH223" s="348"/>
      <c r="MQI223" s="348"/>
      <c r="MQJ223" s="348"/>
      <c r="MQK223" s="348"/>
      <c r="MQL223" s="348"/>
      <c r="MQM223" s="348"/>
      <c r="MQN223" s="348"/>
      <c r="MQO223" s="348"/>
      <c r="MQP223" s="348"/>
      <c r="MQQ223" s="348"/>
      <c r="MQR223" s="348"/>
      <c r="MQS223" s="348"/>
      <c r="MQT223" s="348"/>
      <c r="MQU223" s="348"/>
      <c r="MQV223" s="348"/>
      <c r="MQW223" s="348"/>
      <c r="MQX223" s="348"/>
      <c r="MQY223" s="348"/>
      <c r="MQZ223" s="348"/>
      <c r="MRA223" s="348"/>
      <c r="MRB223" s="348"/>
      <c r="MRC223" s="348"/>
      <c r="MRD223" s="348"/>
      <c r="MRE223" s="348"/>
      <c r="MRF223" s="348"/>
      <c r="MRG223" s="348"/>
      <c r="MRH223" s="348"/>
      <c r="MRI223" s="348"/>
      <c r="MRJ223" s="348"/>
      <c r="MRK223" s="348"/>
      <c r="MRL223" s="348"/>
      <c r="MRM223" s="348"/>
      <c r="MRN223" s="348"/>
      <c r="MRO223" s="348"/>
      <c r="MRP223" s="348"/>
      <c r="MRQ223" s="348"/>
      <c r="MRR223" s="348"/>
      <c r="MRS223" s="348"/>
      <c r="MRT223" s="348"/>
      <c r="MRU223" s="348"/>
      <c r="MRV223" s="348"/>
      <c r="MRW223" s="348"/>
      <c r="MRX223" s="348"/>
      <c r="MRY223" s="348"/>
      <c r="MRZ223" s="348"/>
      <c r="MSA223" s="348"/>
      <c r="MSB223" s="348"/>
      <c r="MSC223" s="348"/>
      <c r="MSD223" s="348"/>
      <c r="MSE223" s="348"/>
      <c r="MSF223" s="348"/>
      <c r="MSG223" s="348"/>
      <c r="MSH223" s="348"/>
      <c r="MSI223" s="348"/>
      <c r="MSJ223" s="348"/>
      <c r="MSK223" s="348"/>
      <c r="MSL223" s="348"/>
      <c r="MSM223" s="348"/>
      <c r="MSN223" s="348"/>
      <c r="MSO223" s="348"/>
      <c r="MSP223" s="348"/>
      <c r="MSQ223" s="348"/>
      <c r="MSR223" s="348"/>
      <c r="MSS223" s="348"/>
      <c r="MST223" s="348"/>
      <c r="MSU223" s="348"/>
      <c r="MSV223" s="348"/>
      <c r="MSW223" s="348"/>
      <c r="MSX223" s="348"/>
      <c r="MSY223" s="348"/>
      <c r="MSZ223" s="348"/>
      <c r="MTA223" s="348"/>
      <c r="MTB223" s="348"/>
      <c r="MTC223" s="348"/>
      <c r="MTD223" s="348"/>
      <c r="MTE223" s="348"/>
      <c r="MTF223" s="348"/>
      <c r="MTG223" s="348"/>
      <c r="MTH223" s="348"/>
      <c r="MTI223" s="348"/>
      <c r="MTJ223" s="348"/>
      <c r="MTK223" s="348"/>
      <c r="MTL223" s="348"/>
      <c r="MTM223" s="348"/>
      <c r="MTN223" s="348"/>
      <c r="MTO223" s="348"/>
      <c r="MTP223" s="348"/>
      <c r="MTQ223" s="348"/>
      <c r="MTR223" s="348"/>
      <c r="MTS223" s="348"/>
      <c r="MTT223" s="348"/>
      <c r="MTU223" s="348"/>
      <c r="MTV223" s="348"/>
      <c r="MTW223" s="348"/>
      <c r="MTX223" s="348"/>
      <c r="MTY223" s="348"/>
      <c r="MTZ223" s="348"/>
      <c r="MUA223" s="348"/>
      <c r="MUB223" s="348"/>
      <c r="MUC223" s="348"/>
      <c r="MUD223" s="348"/>
      <c r="MUE223" s="348"/>
      <c r="MUF223" s="348"/>
      <c r="MUG223" s="348"/>
      <c r="MUH223" s="348"/>
      <c r="MUI223" s="348"/>
      <c r="MUJ223" s="348"/>
      <c r="MUK223" s="348"/>
      <c r="MUL223" s="348"/>
      <c r="MUM223" s="348"/>
      <c r="MUN223" s="348"/>
      <c r="MUO223" s="348"/>
      <c r="MUP223" s="348"/>
      <c r="MUQ223" s="348"/>
      <c r="MUR223" s="348"/>
      <c r="MUS223" s="348"/>
      <c r="MUT223" s="348"/>
      <c r="MUU223" s="348"/>
      <c r="MUV223" s="348"/>
      <c r="MUW223" s="348"/>
      <c r="MUX223" s="348"/>
      <c r="MUY223" s="348"/>
      <c r="MUZ223" s="348"/>
      <c r="MVA223" s="348"/>
      <c r="MVB223" s="348"/>
      <c r="MVC223" s="348"/>
      <c r="MVD223" s="348"/>
      <c r="MVE223" s="348"/>
      <c r="MVF223" s="348"/>
      <c r="MVG223" s="348"/>
      <c r="MVH223" s="348"/>
      <c r="MVI223" s="348"/>
      <c r="MVJ223" s="348"/>
      <c r="MVK223" s="348"/>
      <c r="MVL223" s="348"/>
      <c r="MVM223" s="348"/>
      <c r="MVN223" s="348"/>
      <c r="MVO223" s="348"/>
      <c r="MVP223" s="348"/>
      <c r="MVQ223" s="348"/>
      <c r="MVR223" s="348"/>
      <c r="MVS223" s="348"/>
      <c r="MVT223" s="348"/>
      <c r="MVU223" s="348"/>
      <c r="MVV223" s="348"/>
      <c r="MVW223" s="348"/>
      <c r="MVX223" s="348"/>
      <c r="MVY223" s="348"/>
      <c r="MVZ223" s="348"/>
      <c r="MWA223" s="348"/>
      <c r="MWB223" s="348"/>
      <c r="MWC223" s="348"/>
      <c r="MWD223" s="348"/>
      <c r="MWE223" s="348"/>
      <c r="MWF223" s="348"/>
      <c r="MWG223" s="348"/>
      <c r="MWH223" s="348"/>
      <c r="MWI223" s="348"/>
      <c r="MWJ223" s="348"/>
      <c r="MWK223" s="348"/>
      <c r="MWL223" s="348"/>
      <c r="MWM223" s="348"/>
      <c r="MWN223" s="348"/>
      <c r="MWO223" s="348"/>
      <c r="MWP223" s="348"/>
      <c r="MWQ223" s="348"/>
      <c r="MWR223" s="348"/>
      <c r="MWS223" s="348"/>
      <c r="MWT223" s="348"/>
      <c r="MWU223" s="348"/>
      <c r="MWV223" s="348"/>
      <c r="MWW223" s="348"/>
      <c r="MWX223" s="348"/>
      <c r="MWY223" s="348"/>
      <c r="MWZ223" s="348"/>
      <c r="MXA223" s="348"/>
      <c r="MXB223" s="348"/>
      <c r="MXC223" s="348"/>
      <c r="MXD223" s="348"/>
      <c r="MXE223" s="348"/>
      <c r="MXF223" s="348"/>
      <c r="MXG223" s="348"/>
      <c r="MXH223" s="348"/>
      <c r="MXI223" s="348"/>
      <c r="MXJ223" s="348"/>
      <c r="MXK223" s="348"/>
      <c r="MXL223" s="348"/>
      <c r="MXM223" s="348"/>
      <c r="MXN223" s="348"/>
      <c r="MXO223" s="348"/>
      <c r="MXP223" s="348"/>
      <c r="MXQ223" s="348"/>
      <c r="MXR223" s="348"/>
      <c r="MXS223" s="348"/>
      <c r="MXT223" s="348"/>
      <c r="MXU223" s="348"/>
      <c r="MXV223" s="348"/>
      <c r="MXW223" s="348"/>
      <c r="MXX223" s="348"/>
      <c r="MXY223" s="348"/>
      <c r="MXZ223" s="348"/>
      <c r="MYA223" s="348"/>
      <c r="MYB223" s="348"/>
      <c r="MYC223" s="348"/>
      <c r="MYD223" s="348"/>
      <c r="MYE223" s="348"/>
      <c r="MYF223" s="348"/>
      <c r="MYG223" s="348"/>
      <c r="MYH223" s="348"/>
      <c r="MYI223" s="348"/>
      <c r="MYJ223" s="348"/>
      <c r="MYK223" s="348"/>
      <c r="MYL223" s="348"/>
      <c r="MYM223" s="348"/>
      <c r="MYN223" s="348"/>
      <c r="MYO223" s="348"/>
      <c r="MYP223" s="348"/>
      <c r="MYQ223" s="348"/>
      <c r="MYR223" s="348"/>
      <c r="MYS223" s="348"/>
      <c r="MYT223" s="348"/>
      <c r="MYU223" s="348"/>
      <c r="MYV223" s="348"/>
      <c r="MYW223" s="348"/>
      <c r="MYX223" s="348"/>
      <c r="MYY223" s="348"/>
      <c r="MYZ223" s="348"/>
      <c r="MZA223" s="348"/>
      <c r="MZB223" s="348"/>
      <c r="MZC223" s="348"/>
      <c r="MZD223" s="348"/>
      <c r="MZE223" s="348"/>
      <c r="MZF223" s="348"/>
      <c r="MZG223" s="348"/>
      <c r="MZH223" s="348"/>
      <c r="MZI223" s="348"/>
      <c r="MZJ223" s="348"/>
      <c r="MZK223" s="348"/>
      <c r="MZL223" s="348"/>
      <c r="MZM223" s="348"/>
      <c r="MZN223" s="348"/>
      <c r="MZO223" s="348"/>
      <c r="MZP223" s="348"/>
      <c r="MZQ223" s="348"/>
      <c r="MZR223" s="348"/>
      <c r="MZS223" s="348"/>
      <c r="MZT223" s="348"/>
      <c r="MZU223" s="348"/>
      <c r="MZV223" s="348"/>
      <c r="MZW223" s="348"/>
      <c r="MZX223" s="348"/>
      <c r="MZY223" s="348"/>
      <c r="MZZ223" s="348"/>
      <c r="NAA223" s="348"/>
      <c r="NAB223" s="348"/>
      <c r="NAC223" s="348"/>
      <c r="NAD223" s="348"/>
      <c r="NAE223" s="348"/>
      <c r="NAF223" s="348"/>
      <c r="NAG223" s="348"/>
      <c r="NAH223" s="348"/>
      <c r="NAI223" s="348"/>
      <c r="NAJ223" s="348"/>
      <c r="NAK223" s="348"/>
      <c r="NAL223" s="348"/>
      <c r="NAM223" s="348"/>
      <c r="NAN223" s="348"/>
      <c r="NAO223" s="348"/>
      <c r="NAP223" s="348"/>
      <c r="NAQ223" s="348"/>
      <c r="NAR223" s="348"/>
      <c r="NAS223" s="348"/>
      <c r="NAT223" s="348"/>
      <c r="NAU223" s="348"/>
      <c r="NAV223" s="348"/>
      <c r="NAW223" s="348"/>
      <c r="NAX223" s="348"/>
      <c r="NAY223" s="348"/>
      <c r="NAZ223" s="348"/>
      <c r="NBA223" s="348"/>
      <c r="NBB223" s="348"/>
      <c r="NBC223" s="348"/>
      <c r="NBD223" s="348"/>
      <c r="NBE223" s="348"/>
      <c r="NBF223" s="348"/>
      <c r="NBG223" s="348"/>
      <c r="NBH223" s="348"/>
      <c r="NBI223" s="348"/>
      <c r="NBJ223" s="348"/>
      <c r="NBK223" s="348"/>
      <c r="NBL223" s="348"/>
      <c r="NBM223" s="348"/>
      <c r="NBN223" s="348"/>
      <c r="NBO223" s="348"/>
      <c r="NBP223" s="348"/>
      <c r="NBQ223" s="348"/>
      <c r="NBR223" s="348"/>
      <c r="NBS223" s="348"/>
      <c r="NBT223" s="348"/>
      <c r="NBU223" s="348"/>
      <c r="NBV223" s="348"/>
      <c r="NBW223" s="348"/>
      <c r="NBX223" s="348"/>
      <c r="NBY223" s="348"/>
      <c r="NBZ223" s="348"/>
      <c r="NCA223" s="348"/>
      <c r="NCB223" s="348"/>
      <c r="NCC223" s="348"/>
      <c r="NCD223" s="348"/>
      <c r="NCE223" s="348"/>
      <c r="NCF223" s="348"/>
      <c r="NCG223" s="348"/>
      <c r="NCH223" s="348"/>
      <c r="NCI223" s="348"/>
      <c r="NCJ223" s="348"/>
      <c r="NCK223" s="348"/>
      <c r="NCL223" s="348"/>
      <c r="NCM223" s="348"/>
      <c r="NCN223" s="348"/>
      <c r="NCO223" s="348"/>
      <c r="NCP223" s="348"/>
      <c r="NCQ223" s="348"/>
      <c r="NCR223" s="348"/>
      <c r="NCS223" s="348"/>
      <c r="NCT223" s="348"/>
      <c r="NCU223" s="348"/>
      <c r="NCV223" s="348"/>
      <c r="NCW223" s="348"/>
      <c r="NCX223" s="348"/>
      <c r="NCY223" s="348"/>
      <c r="NCZ223" s="348"/>
      <c r="NDA223" s="348"/>
      <c r="NDB223" s="348"/>
      <c r="NDC223" s="348"/>
      <c r="NDD223" s="348"/>
      <c r="NDE223" s="348"/>
      <c r="NDF223" s="348"/>
      <c r="NDG223" s="348"/>
      <c r="NDH223" s="348"/>
      <c r="NDI223" s="348"/>
      <c r="NDJ223" s="348"/>
      <c r="NDK223" s="348"/>
      <c r="NDL223" s="348"/>
      <c r="NDM223" s="348"/>
      <c r="NDN223" s="348"/>
      <c r="NDO223" s="348"/>
      <c r="NDP223" s="348"/>
      <c r="NDQ223" s="348"/>
      <c r="NDR223" s="348"/>
      <c r="NDS223" s="348"/>
      <c r="NDT223" s="348"/>
      <c r="NDU223" s="348"/>
      <c r="NDV223" s="348"/>
      <c r="NDW223" s="348"/>
      <c r="NDX223" s="348"/>
      <c r="NDY223" s="348"/>
      <c r="NDZ223" s="348"/>
      <c r="NEA223" s="348"/>
      <c r="NEB223" s="348"/>
      <c r="NEC223" s="348"/>
      <c r="NED223" s="348"/>
      <c r="NEE223" s="348"/>
      <c r="NEF223" s="348"/>
      <c r="NEG223" s="348"/>
      <c r="NEH223" s="348"/>
      <c r="NEI223" s="348"/>
      <c r="NEJ223" s="348"/>
      <c r="NEK223" s="348"/>
      <c r="NEL223" s="348"/>
      <c r="NEM223" s="348"/>
      <c r="NEN223" s="348"/>
      <c r="NEO223" s="348"/>
      <c r="NEP223" s="348"/>
      <c r="NEQ223" s="348"/>
      <c r="NER223" s="348"/>
      <c r="NES223" s="348"/>
      <c r="NET223" s="348"/>
      <c r="NEU223" s="348"/>
      <c r="NEV223" s="348"/>
      <c r="NEW223" s="348"/>
      <c r="NEX223" s="348"/>
      <c r="NEY223" s="348"/>
      <c r="NEZ223" s="348"/>
      <c r="NFA223" s="348"/>
      <c r="NFB223" s="348"/>
      <c r="NFC223" s="348"/>
      <c r="NFD223" s="348"/>
      <c r="NFE223" s="348"/>
      <c r="NFF223" s="348"/>
      <c r="NFG223" s="348"/>
      <c r="NFH223" s="348"/>
      <c r="NFI223" s="348"/>
      <c r="NFJ223" s="348"/>
      <c r="NFK223" s="348"/>
      <c r="NFL223" s="348"/>
      <c r="NFM223" s="348"/>
      <c r="NFN223" s="348"/>
      <c r="NFO223" s="348"/>
      <c r="NFP223" s="348"/>
      <c r="NFQ223" s="348"/>
      <c r="NFR223" s="348"/>
      <c r="NFS223" s="348"/>
      <c r="NFT223" s="348"/>
      <c r="NFU223" s="348"/>
      <c r="NFV223" s="348"/>
      <c r="NFW223" s="348"/>
      <c r="NFX223" s="348"/>
      <c r="NFY223" s="348"/>
      <c r="NFZ223" s="348"/>
      <c r="NGA223" s="348"/>
      <c r="NGB223" s="348"/>
      <c r="NGC223" s="348"/>
      <c r="NGD223" s="348"/>
      <c r="NGE223" s="348"/>
      <c r="NGF223" s="348"/>
      <c r="NGG223" s="348"/>
      <c r="NGH223" s="348"/>
      <c r="NGI223" s="348"/>
      <c r="NGJ223" s="348"/>
      <c r="NGK223" s="348"/>
      <c r="NGL223" s="348"/>
      <c r="NGM223" s="348"/>
      <c r="NGN223" s="348"/>
      <c r="NGO223" s="348"/>
      <c r="NGP223" s="348"/>
      <c r="NGQ223" s="348"/>
      <c r="NGR223" s="348"/>
      <c r="NGS223" s="348"/>
      <c r="NGT223" s="348"/>
      <c r="NGU223" s="348"/>
      <c r="NGV223" s="348"/>
      <c r="NGW223" s="348"/>
      <c r="NGX223" s="348"/>
      <c r="NGY223" s="348"/>
      <c r="NGZ223" s="348"/>
      <c r="NHA223" s="348"/>
      <c r="NHB223" s="348"/>
      <c r="NHC223" s="348"/>
      <c r="NHD223" s="348"/>
      <c r="NHE223" s="348"/>
      <c r="NHF223" s="348"/>
      <c r="NHG223" s="348"/>
      <c r="NHH223" s="348"/>
      <c r="NHI223" s="348"/>
      <c r="NHJ223" s="348"/>
      <c r="NHK223" s="348"/>
      <c r="NHL223" s="348"/>
      <c r="NHM223" s="348"/>
      <c r="NHN223" s="348"/>
      <c r="NHO223" s="348"/>
      <c r="NHP223" s="348"/>
      <c r="NHQ223" s="348"/>
      <c r="NHR223" s="348"/>
      <c r="NHS223" s="348"/>
      <c r="NHT223" s="348"/>
      <c r="NHU223" s="348"/>
      <c r="NHV223" s="348"/>
      <c r="NHW223" s="348"/>
      <c r="NHX223" s="348"/>
      <c r="NHY223" s="348"/>
      <c r="NHZ223" s="348"/>
      <c r="NIA223" s="348"/>
      <c r="NIB223" s="348"/>
      <c r="NIC223" s="348"/>
      <c r="NID223" s="348"/>
      <c r="NIE223" s="348"/>
      <c r="NIF223" s="348"/>
      <c r="NIG223" s="348"/>
      <c r="NIH223" s="348"/>
      <c r="NII223" s="348"/>
      <c r="NIJ223" s="348"/>
      <c r="NIK223" s="348"/>
      <c r="NIL223" s="348"/>
      <c r="NIM223" s="348"/>
      <c r="NIN223" s="348"/>
      <c r="NIO223" s="348"/>
      <c r="NIP223" s="348"/>
      <c r="NIQ223" s="348"/>
      <c r="NIR223" s="348"/>
      <c r="NIS223" s="348"/>
      <c r="NIT223" s="348"/>
      <c r="NIU223" s="348"/>
      <c r="NIV223" s="348"/>
      <c r="NIW223" s="348"/>
      <c r="NIX223" s="348"/>
      <c r="NIY223" s="348"/>
      <c r="NIZ223" s="348"/>
      <c r="NJA223" s="348"/>
      <c r="NJB223" s="348"/>
      <c r="NJC223" s="348"/>
      <c r="NJD223" s="348"/>
      <c r="NJE223" s="348"/>
      <c r="NJF223" s="348"/>
      <c r="NJG223" s="348"/>
      <c r="NJH223" s="348"/>
      <c r="NJI223" s="348"/>
      <c r="NJJ223" s="348"/>
      <c r="NJK223" s="348"/>
      <c r="NJL223" s="348"/>
      <c r="NJM223" s="348"/>
      <c r="NJN223" s="348"/>
      <c r="NJO223" s="348"/>
      <c r="NJP223" s="348"/>
      <c r="NJQ223" s="348"/>
      <c r="NJR223" s="348"/>
      <c r="NJS223" s="348"/>
      <c r="NJT223" s="348"/>
      <c r="NJU223" s="348"/>
      <c r="NJV223" s="348"/>
      <c r="NJW223" s="348"/>
      <c r="NJX223" s="348"/>
      <c r="NJY223" s="348"/>
      <c r="NJZ223" s="348"/>
      <c r="NKA223" s="348"/>
      <c r="NKB223" s="348"/>
      <c r="NKC223" s="348"/>
      <c r="NKD223" s="348"/>
      <c r="NKE223" s="348"/>
      <c r="NKF223" s="348"/>
      <c r="NKG223" s="348"/>
      <c r="NKH223" s="348"/>
      <c r="NKI223" s="348"/>
      <c r="NKJ223" s="348"/>
      <c r="NKK223" s="348"/>
      <c r="NKL223" s="348"/>
      <c r="NKM223" s="348"/>
      <c r="NKN223" s="348"/>
      <c r="NKO223" s="348"/>
      <c r="NKP223" s="348"/>
      <c r="NKQ223" s="348"/>
      <c r="NKR223" s="348"/>
      <c r="NKS223" s="348"/>
      <c r="NKT223" s="348"/>
      <c r="NKU223" s="348"/>
      <c r="NKV223" s="348"/>
      <c r="NKW223" s="348"/>
      <c r="NKX223" s="348"/>
      <c r="NKY223" s="348"/>
      <c r="NKZ223" s="348"/>
      <c r="NLA223" s="348"/>
      <c r="NLB223" s="348"/>
      <c r="NLC223" s="348"/>
      <c r="NLD223" s="348"/>
      <c r="NLE223" s="348"/>
      <c r="NLF223" s="348"/>
      <c r="NLG223" s="348"/>
      <c r="NLH223" s="348"/>
      <c r="NLI223" s="348"/>
      <c r="NLJ223" s="348"/>
      <c r="NLK223" s="348"/>
      <c r="NLL223" s="348"/>
      <c r="NLM223" s="348"/>
      <c r="NLN223" s="348"/>
      <c r="NLO223" s="348"/>
      <c r="NLP223" s="348"/>
      <c r="NLQ223" s="348"/>
      <c r="NLR223" s="348"/>
      <c r="NLS223" s="348"/>
      <c r="NLT223" s="348"/>
      <c r="NLU223" s="348"/>
      <c r="NLV223" s="348"/>
      <c r="NLW223" s="348"/>
      <c r="NLX223" s="348"/>
      <c r="NLY223" s="348"/>
      <c r="NLZ223" s="348"/>
      <c r="NMA223" s="348"/>
      <c r="NMB223" s="348"/>
      <c r="NMC223" s="348"/>
      <c r="NMD223" s="348"/>
      <c r="NME223" s="348"/>
      <c r="NMF223" s="348"/>
      <c r="NMG223" s="348"/>
      <c r="NMH223" s="348"/>
      <c r="NMI223" s="348"/>
      <c r="NMJ223" s="348"/>
      <c r="NMK223" s="348"/>
      <c r="NML223" s="348"/>
      <c r="NMM223" s="348"/>
      <c r="NMN223" s="348"/>
      <c r="NMO223" s="348"/>
      <c r="NMP223" s="348"/>
      <c r="NMQ223" s="348"/>
      <c r="NMR223" s="348"/>
      <c r="NMS223" s="348"/>
      <c r="NMT223" s="348"/>
      <c r="NMU223" s="348"/>
      <c r="NMV223" s="348"/>
      <c r="NMW223" s="348"/>
      <c r="NMX223" s="348"/>
      <c r="NMY223" s="348"/>
      <c r="NMZ223" s="348"/>
      <c r="NNA223" s="348"/>
      <c r="NNB223" s="348"/>
      <c r="NNC223" s="348"/>
      <c r="NND223" s="348"/>
      <c r="NNE223" s="348"/>
      <c r="NNF223" s="348"/>
      <c r="NNG223" s="348"/>
      <c r="NNH223" s="348"/>
      <c r="NNI223" s="348"/>
      <c r="NNJ223" s="348"/>
      <c r="NNK223" s="348"/>
      <c r="NNL223" s="348"/>
      <c r="NNM223" s="348"/>
      <c r="NNN223" s="348"/>
      <c r="NNO223" s="348"/>
      <c r="NNP223" s="348"/>
      <c r="NNQ223" s="348"/>
      <c r="NNR223" s="348"/>
      <c r="NNS223" s="348"/>
      <c r="NNT223" s="348"/>
      <c r="NNU223" s="348"/>
      <c r="NNV223" s="348"/>
      <c r="NNW223" s="348"/>
      <c r="NNX223" s="348"/>
      <c r="NNY223" s="348"/>
      <c r="NNZ223" s="348"/>
      <c r="NOA223" s="348"/>
      <c r="NOB223" s="348"/>
      <c r="NOC223" s="348"/>
      <c r="NOD223" s="348"/>
      <c r="NOE223" s="348"/>
      <c r="NOF223" s="348"/>
      <c r="NOG223" s="348"/>
      <c r="NOH223" s="348"/>
      <c r="NOI223" s="348"/>
      <c r="NOJ223" s="348"/>
      <c r="NOK223" s="348"/>
      <c r="NOL223" s="348"/>
      <c r="NOM223" s="348"/>
      <c r="NON223" s="348"/>
      <c r="NOO223" s="348"/>
      <c r="NOP223" s="348"/>
      <c r="NOQ223" s="348"/>
      <c r="NOR223" s="348"/>
      <c r="NOS223" s="348"/>
      <c r="NOT223" s="348"/>
      <c r="NOU223" s="348"/>
      <c r="NOV223" s="348"/>
      <c r="NOW223" s="348"/>
      <c r="NOX223" s="348"/>
      <c r="NOY223" s="348"/>
      <c r="NOZ223" s="348"/>
      <c r="NPA223" s="348"/>
      <c r="NPB223" s="348"/>
      <c r="NPC223" s="348"/>
      <c r="NPD223" s="348"/>
      <c r="NPE223" s="348"/>
      <c r="NPF223" s="348"/>
      <c r="NPG223" s="348"/>
      <c r="NPH223" s="348"/>
      <c r="NPI223" s="348"/>
      <c r="NPJ223" s="348"/>
      <c r="NPK223" s="348"/>
      <c r="NPL223" s="348"/>
      <c r="NPM223" s="348"/>
      <c r="NPN223" s="348"/>
      <c r="NPO223" s="348"/>
      <c r="NPP223" s="348"/>
      <c r="NPQ223" s="348"/>
      <c r="NPR223" s="348"/>
      <c r="NPS223" s="348"/>
      <c r="NPT223" s="348"/>
      <c r="NPU223" s="348"/>
      <c r="NPV223" s="348"/>
      <c r="NPW223" s="348"/>
      <c r="NPX223" s="348"/>
      <c r="NPY223" s="348"/>
      <c r="NPZ223" s="348"/>
      <c r="NQA223" s="348"/>
      <c r="NQB223" s="348"/>
      <c r="NQC223" s="348"/>
      <c r="NQD223" s="348"/>
      <c r="NQE223" s="348"/>
      <c r="NQF223" s="348"/>
      <c r="NQG223" s="348"/>
      <c r="NQH223" s="348"/>
      <c r="NQI223" s="348"/>
      <c r="NQJ223" s="348"/>
      <c r="NQK223" s="348"/>
      <c r="NQL223" s="348"/>
      <c r="NQM223" s="348"/>
      <c r="NQN223" s="348"/>
      <c r="NQO223" s="348"/>
      <c r="NQP223" s="348"/>
      <c r="NQQ223" s="348"/>
      <c r="NQR223" s="348"/>
      <c r="NQS223" s="348"/>
      <c r="NQT223" s="348"/>
      <c r="NQU223" s="348"/>
      <c r="NQV223" s="348"/>
      <c r="NQW223" s="348"/>
      <c r="NQX223" s="348"/>
      <c r="NQY223" s="348"/>
      <c r="NQZ223" s="348"/>
      <c r="NRA223" s="348"/>
      <c r="NRB223" s="348"/>
      <c r="NRC223" s="348"/>
      <c r="NRD223" s="348"/>
      <c r="NRE223" s="348"/>
      <c r="NRF223" s="348"/>
      <c r="NRG223" s="348"/>
      <c r="NRH223" s="348"/>
      <c r="NRI223" s="348"/>
      <c r="NRJ223" s="348"/>
      <c r="NRK223" s="348"/>
      <c r="NRL223" s="348"/>
      <c r="NRM223" s="348"/>
      <c r="NRN223" s="348"/>
      <c r="NRO223" s="348"/>
      <c r="NRP223" s="348"/>
      <c r="NRQ223" s="348"/>
      <c r="NRR223" s="348"/>
      <c r="NRS223" s="348"/>
      <c r="NRT223" s="348"/>
      <c r="NRU223" s="348"/>
      <c r="NRV223" s="348"/>
      <c r="NRW223" s="348"/>
      <c r="NRX223" s="348"/>
      <c r="NRY223" s="348"/>
      <c r="NRZ223" s="348"/>
      <c r="NSA223" s="348"/>
      <c r="NSB223" s="348"/>
      <c r="NSC223" s="348"/>
      <c r="NSD223" s="348"/>
      <c r="NSE223" s="348"/>
      <c r="NSF223" s="348"/>
      <c r="NSG223" s="348"/>
      <c r="NSH223" s="348"/>
      <c r="NSI223" s="348"/>
      <c r="NSJ223" s="348"/>
      <c r="NSK223" s="348"/>
      <c r="NSL223" s="348"/>
      <c r="NSM223" s="348"/>
      <c r="NSN223" s="348"/>
      <c r="NSO223" s="348"/>
      <c r="NSP223" s="348"/>
      <c r="NSQ223" s="348"/>
      <c r="NSR223" s="348"/>
      <c r="NSS223" s="348"/>
      <c r="NST223" s="348"/>
      <c r="NSU223" s="348"/>
      <c r="NSV223" s="348"/>
      <c r="NSW223" s="348"/>
      <c r="NSX223" s="348"/>
      <c r="NSY223" s="348"/>
      <c r="NSZ223" s="348"/>
      <c r="NTA223" s="348"/>
      <c r="NTB223" s="348"/>
      <c r="NTC223" s="348"/>
      <c r="NTD223" s="348"/>
      <c r="NTE223" s="348"/>
      <c r="NTF223" s="348"/>
      <c r="NTG223" s="348"/>
      <c r="NTH223" s="348"/>
      <c r="NTI223" s="348"/>
      <c r="NTJ223" s="348"/>
      <c r="NTK223" s="348"/>
      <c r="NTL223" s="348"/>
      <c r="NTM223" s="348"/>
      <c r="NTN223" s="348"/>
      <c r="NTO223" s="348"/>
      <c r="NTP223" s="348"/>
      <c r="NTQ223" s="348"/>
      <c r="NTR223" s="348"/>
      <c r="NTS223" s="348"/>
      <c r="NTT223" s="348"/>
      <c r="NTU223" s="348"/>
      <c r="NTV223" s="348"/>
      <c r="NTW223" s="348"/>
      <c r="NTX223" s="348"/>
      <c r="NTY223" s="348"/>
      <c r="NTZ223" s="348"/>
      <c r="NUA223" s="348"/>
      <c r="NUB223" s="348"/>
      <c r="NUC223" s="348"/>
      <c r="NUD223" s="348"/>
      <c r="NUE223" s="348"/>
      <c r="NUF223" s="348"/>
      <c r="NUG223" s="348"/>
      <c r="NUH223" s="348"/>
      <c r="NUI223" s="348"/>
      <c r="NUJ223" s="348"/>
      <c r="NUK223" s="348"/>
      <c r="NUL223" s="348"/>
      <c r="NUM223" s="348"/>
      <c r="NUN223" s="348"/>
      <c r="NUO223" s="348"/>
      <c r="NUP223" s="348"/>
      <c r="NUQ223" s="348"/>
      <c r="NUR223" s="348"/>
      <c r="NUS223" s="348"/>
      <c r="NUT223" s="348"/>
      <c r="NUU223" s="348"/>
      <c r="NUV223" s="348"/>
      <c r="NUW223" s="348"/>
      <c r="NUX223" s="348"/>
      <c r="NUY223" s="348"/>
      <c r="NUZ223" s="348"/>
      <c r="NVA223" s="348"/>
      <c r="NVB223" s="348"/>
      <c r="NVC223" s="348"/>
      <c r="NVD223" s="348"/>
      <c r="NVE223" s="348"/>
      <c r="NVF223" s="348"/>
      <c r="NVG223" s="348"/>
      <c r="NVH223" s="348"/>
      <c r="NVI223" s="348"/>
      <c r="NVJ223" s="348"/>
      <c r="NVK223" s="348"/>
      <c r="NVL223" s="348"/>
      <c r="NVM223" s="348"/>
      <c r="NVN223" s="348"/>
      <c r="NVO223" s="348"/>
      <c r="NVP223" s="348"/>
      <c r="NVQ223" s="348"/>
      <c r="NVR223" s="348"/>
      <c r="NVS223" s="348"/>
      <c r="NVT223" s="348"/>
      <c r="NVU223" s="348"/>
      <c r="NVV223" s="348"/>
      <c r="NVW223" s="348"/>
      <c r="NVX223" s="348"/>
      <c r="NVY223" s="348"/>
      <c r="NVZ223" s="348"/>
      <c r="NWA223" s="348"/>
      <c r="NWB223" s="348"/>
      <c r="NWC223" s="348"/>
      <c r="NWD223" s="348"/>
      <c r="NWE223" s="348"/>
      <c r="NWF223" s="348"/>
      <c r="NWG223" s="348"/>
      <c r="NWH223" s="348"/>
      <c r="NWI223" s="348"/>
      <c r="NWJ223" s="348"/>
      <c r="NWK223" s="348"/>
      <c r="NWL223" s="348"/>
      <c r="NWM223" s="348"/>
      <c r="NWN223" s="348"/>
      <c r="NWO223" s="348"/>
      <c r="NWP223" s="348"/>
      <c r="NWQ223" s="348"/>
      <c r="NWR223" s="348"/>
      <c r="NWS223" s="348"/>
      <c r="NWT223" s="348"/>
      <c r="NWU223" s="348"/>
      <c r="NWV223" s="348"/>
      <c r="NWW223" s="348"/>
      <c r="NWX223" s="348"/>
      <c r="NWY223" s="348"/>
      <c r="NWZ223" s="348"/>
      <c r="NXA223" s="348"/>
      <c r="NXB223" s="348"/>
      <c r="NXC223" s="348"/>
      <c r="NXD223" s="348"/>
      <c r="NXE223" s="348"/>
      <c r="NXF223" s="348"/>
      <c r="NXG223" s="348"/>
      <c r="NXH223" s="348"/>
      <c r="NXI223" s="348"/>
      <c r="NXJ223" s="348"/>
      <c r="NXK223" s="348"/>
      <c r="NXL223" s="348"/>
      <c r="NXM223" s="348"/>
      <c r="NXN223" s="348"/>
      <c r="NXO223" s="348"/>
      <c r="NXP223" s="348"/>
      <c r="NXQ223" s="348"/>
      <c r="NXR223" s="348"/>
      <c r="NXS223" s="348"/>
      <c r="NXT223" s="348"/>
      <c r="NXU223" s="348"/>
      <c r="NXV223" s="348"/>
      <c r="NXW223" s="348"/>
      <c r="NXX223" s="348"/>
      <c r="NXY223" s="348"/>
      <c r="NXZ223" s="348"/>
      <c r="NYA223" s="348"/>
      <c r="NYB223" s="348"/>
      <c r="NYC223" s="348"/>
      <c r="NYD223" s="348"/>
      <c r="NYE223" s="348"/>
      <c r="NYF223" s="348"/>
      <c r="NYG223" s="348"/>
      <c r="NYH223" s="348"/>
      <c r="NYI223" s="348"/>
      <c r="NYJ223" s="348"/>
      <c r="NYK223" s="348"/>
      <c r="NYL223" s="348"/>
      <c r="NYM223" s="348"/>
      <c r="NYN223" s="348"/>
      <c r="NYO223" s="348"/>
      <c r="NYP223" s="348"/>
      <c r="NYQ223" s="348"/>
      <c r="NYR223" s="348"/>
      <c r="NYS223" s="348"/>
      <c r="NYT223" s="348"/>
      <c r="NYU223" s="348"/>
      <c r="NYV223" s="348"/>
      <c r="NYW223" s="348"/>
      <c r="NYX223" s="348"/>
      <c r="NYY223" s="348"/>
      <c r="NYZ223" s="348"/>
      <c r="NZA223" s="348"/>
      <c r="NZB223" s="348"/>
      <c r="NZC223" s="348"/>
      <c r="NZD223" s="348"/>
      <c r="NZE223" s="348"/>
      <c r="NZF223" s="348"/>
      <c r="NZG223" s="348"/>
      <c r="NZH223" s="348"/>
      <c r="NZI223" s="348"/>
      <c r="NZJ223" s="348"/>
      <c r="NZK223" s="348"/>
      <c r="NZL223" s="348"/>
      <c r="NZM223" s="348"/>
      <c r="NZN223" s="348"/>
      <c r="NZO223" s="348"/>
      <c r="NZP223" s="348"/>
      <c r="NZQ223" s="348"/>
      <c r="NZR223" s="348"/>
      <c r="NZS223" s="348"/>
      <c r="NZT223" s="348"/>
      <c r="NZU223" s="348"/>
      <c r="NZV223" s="348"/>
      <c r="NZW223" s="348"/>
      <c r="NZX223" s="348"/>
      <c r="NZY223" s="348"/>
      <c r="NZZ223" s="348"/>
      <c r="OAA223" s="348"/>
      <c r="OAB223" s="348"/>
      <c r="OAC223" s="348"/>
      <c r="OAD223" s="348"/>
      <c r="OAE223" s="348"/>
      <c r="OAF223" s="348"/>
      <c r="OAG223" s="348"/>
      <c r="OAH223" s="348"/>
      <c r="OAI223" s="348"/>
      <c r="OAJ223" s="348"/>
      <c r="OAK223" s="348"/>
      <c r="OAL223" s="348"/>
      <c r="OAM223" s="348"/>
      <c r="OAN223" s="348"/>
      <c r="OAO223" s="348"/>
      <c r="OAP223" s="348"/>
      <c r="OAQ223" s="348"/>
      <c r="OAR223" s="348"/>
      <c r="OAS223" s="348"/>
      <c r="OAT223" s="348"/>
      <c r="OAU223" s="348"/>
      <c r="OAV223" s="348"/>
      <c r="OAW223" s="348"/>
      <c r="OAX223" s="348"/>
      <c r="OAY223" s="348"/>
      <c r="OAZ223" s="348"/>
      <c r="OBA223" s="348"/>
      <c r="OBB223" s="348"/>
      <c r="OBC223" s="348"/>
      <c r="OBD223" s="348"/>
      <c r="OBE223" s="348"/>
      <c r="OBF223" s="348"/>
      <c r="OBG223" s="348"/>
      <c r="OBH223" s="348"/>
      <c r="OBI223" s="348"/>
      <c r="OBJ223" s="348"/>
      <c r="OBK223" s="348"/>
      <c r="OBL223" s="348"/>
      <c r="OBM223" s="348"/>
      <c r="OBN223" s="348"/>
      <c r="OBO223" s="348"/>
      <c r="OBP223" s="348"/>
      <c r="OBQ223" s="348"/>
      <c r="OBR223" s="348"/>
      <c r="OBS223" s="348"/>
      <c r="OBT223" s="348"/>
      <c r="OBU223" s="348"/>
      <c r="OBV223" s="348"/>
      <c r="OBW223" s="348"/>
      <c r="OBX223" s="348"/>
      <c r="OBY223" s="348"/>
      <c r="OBZ223" s="348"/>
      <c r="OCA223" s="348"/>
      <c r="OCB223" s="348"/>
      <c r="OCC223" s="348"/>
      <c r="OCD223" s="348"/>
      <c r="OCE223" s="348"/>
      <c r="OCF223" s="348"/>
      <c r="OCG223" s="348"/>
      <c r="OCH223" s="348"/>
      <c r="OCI223" s="348"/>
      <c r="OCJ223" s="348"/>
      <c r="OCK223" s="348"/>
      <c r="OCL223" s="348"/>
      <c r="OCM223" s="348"/>
      <c r="OCN223" s="348"/>
      <c r="OCO223" s="348"/>
      <c r="OCP223" s="348"/>
      <c r="OCQ223" s="348"/>
      <c r="OCR223" s="348"/>
      <c r="OCS223" s="348"/>
      <c r="OCT223" s="348"/>
      <c r="OCU223" s="348"/>
      <c r="OCV223" s="348"/>
      <c r="OCW223" s="348"/>
      <c r="OCX223" s="348"/>
      <c r="OCY223" s="348"/>
      <c r="OCZ223" s="348"/>
      <c r="ODA223" s="348"/>
      <c r="ODB223" s="348"/>
      <c r="ODC223" s="348"/>
      <c r="ODD223" s="348"/>
      <c r="ODE223" s="348"/>
      <c r="ODF223" s="348"/>
      <c r="ODG223" s="348"/>
      <c r="ODH223" s="348"/>
      <c r="ODI223" s="348"/>
      <c r="ODJ223" s="348"/>
      <c r="ODK223" s="348"/>
      <c r="ODL223" s="348"/>
      <c r="ODM223" s="348"/>
      <c r="ODN223" s="348"/>
      <c r="ODO223" s="348"/>
      <c r="ODP223" s="348"/>
      <c r="ODQ223" s="348"/>
      <c r="ODR223" s="348"/>
      <c r="ODS223" s="348"/>
      <c r="ODT223" s="348"/>
      <c r="ODU223" s="348"/>
      <c r="ODV223" s="348"/>
      <c r="ODW223" s="348"/>
      <c r="ODX223" s="348"/>
      <c r="ODY223" s="348"/>
      <c r="ODZ223" s="348"/>
      <c r="OEA223" s="348"/>
      <c r="OEB223" s="348"/>
      <c r="OEC223" s="348"/>
      <c r="OED223" s="348"/>
      <c r="OEE223" s="348"/>
      <c r="OEF223" s="348"/>
      <c r="OEG223" s="348"/>
      <c r="OEH223" s="348"/>
      <c r="OEI223" s="348"/>
      <c r="OEJ223" s="348"/>
      <c r="OEK223" s="348"/>
      <c r="OEL223" s="348"/>
      <c r="OEM223" s="348"/>
      <c r="OEN223" s="348"/>
      <c r="OEO223" s="348"/>
      <c r="OEP223" s="348"/>
      <c r="OEQ223" s="348"/>
      <c r="OER223" s="348"/>
      <c r="OES223" s="348"/>
      <c r="OET223" s="348"/>
      <c r="OEU223" s="348"/>
      <c r="OEV223" s="348"/>
      <c r="OEW223" s="348"/>
      <c r="OEX223" s="348"/>
      <c r="OEY223" s="348"/>
      <c r="OEZ223" s="348"/>
      <c r="OFA223" s="348"/>
      <c r="OFB223" s="348"/>
      <c r="OFC223" s="348"/>
      <c r="OFD223" s="348"/>
      <c r="OFE223" s="348"/>
      <c r="OFF223" s="348"/>
      <c r="OFG223" s="348"/>
      <c r="OFH223" s="348"/>
      <c r="OFI223" s="348"/>
      <c r="OFJ223" s="348"/>
      <c r="OFK223" s="348"/>
      <c r="OFL223" s="348"/>
      <c r="OFM223" s="348"/>
      <c r="OFN223" s="348"/>
      <c r="OFO223" s="348"/>
      <c r="OFP223" s="348"/>
      <c r="OFQ223" s="348"/>
      <c r="OFR223" s="348"/>
      <c r="OFS223" s="348"/>
      <c r="OFT223" s="348"/>
      <c r="OFU223" s="348"/>
      <c r="OFV223" s="348"/>
      <c r="OFW223" s="348"/>
      <c r="OFX223" s="348"/>
      <c r="OFY223" s="348"/>
      <c r="OFZ223" s="348"/>
      <c r="OGA223" s="348"/>
      <c r="OGB223" s="348"/>
      <c r="OGC223" s="348"/>
      <c r="OGD223" s="348"/>
      <c r="OGE223" s="348"/>
      <c r="OGF223" s="348"/>
      <c r="OGG223" s="348"/>
      <c r="OGH223" s="348"/>
      <c r="OGI223" s="348"/>
      <c r="OGJ223" s="348"/>
      <c r="OGK223" s="348"/>
      <c r="OGL223" s="348"/>
      <c r="OGM223" s="348"/>
      <c r="OGN223" s="348"/>
      <c r="OGO223" s="348"/>
      <c r="OGP223" s="348"/>
      <c r="OGQ223" s="348"/>
      <c r="OGR223" s="348"/>
      <c r="OGS223" s="348"/>
      <c r="OGT223" s="348"/>
      <c r="OGU223" s="348"/>
      <c r="OGV223" s="348"/>
      <c r="OGW223" s="348"/>
      <c r="OGX223" s="348"/>
      <c r="OGY223" s="348"/>
      <c r="OGZ223" s="348"/>
      <c r="OHA223" s="348"/>
      <c r="OHB223" s="348"/>
      <c r="OHC223" s="348"/>
      <c r="OHD223" s="348"/>
      <c r="OHE223" s="348"/>
      <c r="OHF223" s="348"/>
      <c r="OHG223" s="348"/>
      <c r="OHH223" s="348"/>
      <c r="OHI223" s="348"/>
      <c r="OHJ223" s="348"/>
      <c r="OHK223" s="348"/>
      <c r="OHL223" s="348"/>
      <c r="OHM223" s="348"/>
      <c r="OHN223" s="348"/>
      <c r="OHO223" s="348"/>
      <c r="OHP223" s="348"/>
      <c r="OHQ223" s="348"/>
      <c r="OHR223" s="348"/>
      <c r="OHS223" s="348"/>
      <c r="OHT223" s="348"/>
      <c r="OHU223" s="348"/>
      <c r="OHV223" s="348"/>
      <c r="OHW223" s="348"/>
      <c r="OHX223" s="348"/>
      <c r="OHY223" s="348"/>
      <c r="OHZ223" s="348"/>
      <c r="OIA223" s="348"/>
      <c r="OIB223" s="348"/>
      <c r="OIC223" s="348"/>
      <c r="OID223" s="348"/>
      <c r="OIE223" s="348"/>
      <c r="OIF223" s="348"/>
      <c r="OIG223" s="348"/>
      <c r="OIH223" s="348"/>
      <c r="OII223" s="348"/>
      <c r="OIJ223" s="348"/>
      <c r="OIK223" s="348"/>
      <c r="OIL223" s="348"/>
      <c r="OIM223" s="348"/>
      <c r="OIN223" s="348"/>
      <c r="OIO223" s="348"/>
      <c r="OIP223" s="348"/>
      <c r="OIQ223" s="348"/>
      <c r="OIR223" s="348"/>
      <c r="OIS223" s="348"/>
      <c r="OIT223" s="348"/>
      <c r="OIU223" s="348"/>
      <c r="OIV223" s="348"/>
      <c r="OIW223" s="348"/>
      <c r="OIX223" s="348"/>
      <c r="OIY223" s="348"/>
      <c r="OIZ223" s="348"/>
      <c r="OJA223" s="348"/>
      <c r="OJB223" s="348"/>
      <c r="OJC223" s="348"/>
      <c r="OJD223" s="348"/>
      <c r="OJE223" s="348"/>
      <c r="OJF223" s="348"/>
      <c r="OJG223" s="348"/>
      <c r="OJH223" s="348"/>
      <c r="OJI223" s="348"/>
      <c r="OJJ223" s="348"/>
      <c r="OJK223" s="348"/>
      <c r="OJL223" s="348"/>
      <c r="OJM223" s="348"/>
      <c r="OJN223" s="348"/>
      <c r="OJO223" s="348"/>
      <c r="OJP223" s="348"/>
      <c r="OJQ223" s="348"/>
      <c r="OJR223" s="348"/>
      <c r="OJS223" s="348"/>
      <c r="OJT223" s="348"/>
      <c r="OJU223" s="348"/>
      <c r="OJV223" s="348"/>
      <c r="OJW223" s="348"/>
      <c r="OJX223" s="348"/>
      <c r="OJY223" s="348"/>
      <c r="OJZ223" s="348"/>
      <c r="OKA223" s="348"/>
      <c r="OKB223" s="348"/>
      <c r="OKC223" s="348"/>
      <c r="OKD223" s="348"/>
      <c r="OKE223" s="348"/>
      <c r="OKF223" s="348"/>
      <c r="OKG223" s="348"/>
      <c r="OKH223" s="348"/>
      <c r="OKI223" s="348"/>
      <c r="OKJ223" s="348"/>
      <c r="OKK223" s="348"/>
      <c r="OKL223" s="348"/>
      <c r="OKM223" s="348"/>
      <c r="OKN223" s="348"/>
      <c r="OKO223" s="348"/>
      <c r="OKP223" s="348"/>
      <c r="OKQ223" s="348"/>
      <c r="OKR223" s="348"/>
      <c r="OKS223" s="348"/>
      <c r="OKT223" s="348"/>
      <c r="OKU223" s="348"/>
      <c r="OKV223" s="348"/>
      <c r="OKW223" s="348"/>
      <c r="OKX223" s="348"/>
      <c r="OKY223" s="348"/>
      <c r="OKZ223" s="348"/>
      <c r="OLA223" s="348"/>
      <c r="OLB223" s="348"/>
      <c r="OLC223" s="348"/>
      <c r="OLD223" s="348"/>
      <c r="OLE223" s="348"/>
      <c r="OLF223" s="348"/>
      <c r="OLG223" s="348"/>
      <c r="OLH223" s="348"/>
      <c r="OLI223" s="348"/>
      <c r="OLJ223" s="348"/>
      <c r="OLK223" s="348"/>
      <c r="OLL223" s="348"/>
      <c r="OLM223" s="348"/>
      <c r="OLN223" s="348"/>
      <c r="OLO223" s="348"/>
      <c r="OLP223" s="348"/>
      <c r="OLQ223" s="348"/>
      <c r="OLR223" s="348"/>
      <c r="OLS223" s="348"/>
      <c r="OLT223" s="348"/>
      <c r="OLU223" s="348"/>
      <c r="OLV223" s="348"/>
      <c r="OLW223" s="348"/>
      <c r="OLX223" s="348"/>
      <c r="OLY223" s="348"/>
      <c r="OLZ223" s="348"/>
      <c r="OMA223" s="348"/>
      <c r="OMB223" s="348"/>
      <c r="OMC223" s="348"/>
      <c r="OMD223" s="348"/>
      <c r="OME223" s="348"/>
      <c r="OMF223" s="348"/>
      <c r="OMG223" s="348"/>
      <c r="OMH223" s="348"/>
      <c r="OMI223" s="348"/>
      <c r="OMJ223" s="348"/>
      <c r="OMK223" s="348"/>
      <c r="OML223" s="348"/>
      <c r="OMM223" s="348"/>
      <c r="OMN223" s="348"/>
      <c r="OMO223" s="348"/>
      <c r="OMP223" s="348"/>
      <c r="OMQ223" s="348"/>
      <c r="OMR223" s="348"/>
      <c r="OMS223" s="348"/>
      <c r="OMT223" s="348"/>
      <c r="OMU223" s="348"/>
      <c r="OMV223" s="348"/>
      <c r="OMW223" s="348"/>
      <c r="OMX223" s="348"/>
      <c r="OMY223" s="348"/>
      <c r="OMZ223" s="348"/>
      <c r="ONA223" s="348"/>
      <c r="ONB223" s="348"/>
      <c r="ONC223" s="348"/>
      <c r="OND223" s="348"/>
      <c r="ONE223" s="348"/>
      <c r="ONF223" s="348"/>
      <c r="ONG223" s="348"/>
      <c r="ONH223" s="348"/>
      <c r="ONI223" s="348"/>
      <c r="ONJ223" s="348"/>
      <c r="ONK223" s="348"/>
      <c r="ONL223" s="348"/>
      <c r="ONM223" s="348"/>
      <c r="ONN223" s="348"/>
      <c r="ONO223" s="348"/>
      <c r="ONP223" s="348"/>
      <c r="ONQ223" s="348"/>
      <c r="ONR223" s="348"/>
      <c r="ONS223" s="348"/>
      <c r="ONT223" s="348"/>
      <c r="ONU223" s="348"/>
      <c r="ONV223" s="348"/>
      <c r="ONW223" s="348"/>
      <c r="ONX223" s="348"/>
      <c r="ONY223" s="348"/>
      <c r="ONZ223" s="348"/>
      <c r="OOA223" s="348"/>
      <c r="OOB223" s="348"/>
      <c r="OOC223" s="348"/>
      <c r="OOD223" s="348"/>
      <c r="OOE223" s="348"/>
      <c r="OOF223" s="348"/>
      <c r="OOG223" s="348"/>
      <c r="OOH223" s="348"/>
      <c r="OOI223" s="348"/>
      <c r="OOJ223" s="348"/>
      <c r="OOK223" s="348"/>
      <c r="OOL223" s="348"/>
      <c r="OOM223" s="348"/>
      <c r="OON223" s="348"/>
      <c r="OOO223" s="348"/>
      <c r="OOP223" s="348"/>
      <c r="OOQ223" s="348"/>
      <c r="OOR223" s="348"/>
      <c r="OOS223" s="348"/>
      <c r="OOT223" s="348"/>
      <c r="OOU223" s="348"/>
      <c r="OOV223" s="348"/>
      <c r="OOW223" s="348"/>
      <c r="OOX223" s="348"/>
      <c r="OOY223" s="348"/>
      <c r="OOZ223" s="348"/>
      <c r="OPA223" s="348"/>
      <c r="OPB223" s="348"/>
      <c r="OPC223" s="348"/>
      <c r="OPD223" s="348"/>
      <c r="OPE223" s="348"/>
      <c r="OPF223" s="348"/>
      <c r="OPG223" s="348"/>
      <c r="OPH223" s="348"/>
      <c r="OPI223" s="348"/>
      <c r="OPJ223" s="348"/>
      <c r="OPK223" s="348"/>
      <c r="OPL223" s="348"/>
      <c r="OPM223" s="348"/>
      <c r="OPN223" s="348"/>
      <c r="OPO223" s="348"/>
      <c r="OPP223" s="348"/>
      <c r="OPQ223" s="348"/>
      <c r="OPR223" s="348"/>
      <c r="OPS223" s="348"/>
      <c r="OPT223" s="348"/>
      <c r="OPU223" s="348"/>
      <c r="OPV223" s="348"/>
      <c r="OPW223" s="348"/>
      <c r="OPX223" s="348"/>
      <c r="OPY223" s="348"/>
      <c r="OPZ223" s="348"/>
      <c r="OQA223" s="348"/>
      <c r="OQB223" s="348"/>
      <c r="OQC223" s="348"/>
      <c r="OQD223" s="348"/>
      <c r="OQE223" s="348"/>
      <c r="OQF223" s="348"/>
      <c r="OQG223" s="348"/>
      <c r="OQH223" s="348"/>
      <c r="OQI223" s="348"/>
      <c r="OQJ223" s="348"/>
      <c r="OQK223" s="348"/>
      <c r="OQL223" s="348"/>
      <c r="OQM223" s="348"/>
      <c r="OQN223" s="348"/>
      <c r="OQO223" s="348"/>
      <c r="OQP223" s="348"/>
      <c r="OQQ223" s="348"/>
      <c r="OQR223" s="348"/>
      <c r="OQS223" s="348"/>
      <c r="OQT223" s="348"/>
      <c r="OQU223" s="348"/>
      <c r="OQV223" s="348"/>
      <c r="OQW223" s="348"/>
      <c r="OQX223" s="348"/>
      <c r="OQY223" s="348"/>
      <c r="OQZ223" s="348"/>
      <c r="ORA223" s="348"/>
      <c r="ORB223" s="348"/>
      <c r="ORC223" s="348"/>
      <c r="ORD223" s="348"/>
      <c r="ORE223" s="348"/>
      <c r="ORF223" s="348"/>
      <c r="ORG223" s="348"/>
      <c r="ORH223" s="348"/>
      <c r="ORI223" s="348"/>
      <c r="ORJ223" s="348"/>
      <c r="ORK223" s="348"/>
      <c r="ORL223" s="348"/>
      <c r="ORM223" s="348"/>
      <c r="ORN223" s="348"/>
      <c r="ORO223" s="348"/>
      <c r="ORP223" s="348"/>
      <c r="ORQ223" s="348"/>
      <c r="ORR223" s="348"/>
      <c r="ORS223" s="348"/>
      <c r="ORT223" s="348"/>
      <c r="ORU223" s="348"/>
      <c r="ORV223" s="348"/>
      <c r="ORW223" s="348"/>
      <c r="ORX223" s="348"/>
      <c r="ORY223" s="348"/>
      <c r="ORZ223" s="348"/>
      <c r="OSA223" s="348"/>
      <c r="OSB223" s="348"/>
      <c r="OSC223" s="348"/>
      <c r="OSD223" s="348"/>
      <c r="OSE223" s="348"/>
      <c r="OSF223" s="348"/>
      <c r="OSG223" s="348"/>
      <c r="OSH223" s="348"/>
      <c r="OSI223" s="348"/>
      <c r="OSJ223" s="348"/>
      <c r="OSK223" s="348"/>
      <c r="OSL223" s="348"/>
      <c r="OSM223" s="348"/>
      <c r="OSN223" s="348"/>
      <c r="OSO223" s="348"/>
      <c r="OSP223" s="348"/>
      <c r="OSQ223" s="348"/>
      <c r="OSR223" s="348"/>
      <c r="OSS223" s="348"/>
      <c r="OST223" s="348"/>
      <c r="OSU223" s="348"/>
      <c r="OSV223" s="348"/>
      <c r="OSW223" s="348"/>
      <c r="OSX223" s="348"/>
      <c r="OSY223" s="348"/>
      <c r="OSZ223" s="348"/>
      <c r="OTA223" s="348"/>
      <c r="OTB223" s="348"/>
      <c r="OTC223" s="348"/>
      <c r="OTD223" s="348"/>
      <c r="OTE223" s="348"/>
      <c r="OTF223" s="348"/>
      <c r="OTG223" s="348"/>
      <c r="OTH223" s="348"/>
      <c r="OTI223" s="348"/>
      <c r="OTJ223" s="348"/>
      <c r="OTK223" s="348"/>
      <c r="OTL223" s="348"/>
      <c r="OTM223" s="348"/>
      <c r="OTN223" s="348"/>
      <c r="OTO223" s="348"/>
      <c r="OTP223" s="348"/>
      <c r="OTQ223" s="348"/>
      <c r="OTR223" s="348"/>
      <c r="OTS223" s="348"/>
      <c r="OTT223" s="348"/>
      <c r="OTU223" s="348"/>
      <c r="OTV223" s="348"/>
      <c r="OTW223" s="348"/>
      <c r="OTX223" s="348"/>
      <c r="OTY223" s="348"/>
      <c r="OTZ223" s="348"/>
      <c r="OUA223" s="348"/>
      <c r="OUB223" s="348"/>
      <c r="OUC223" s="348"/>
      <c r="OUD223" s="348"/>
      <c r="OUE223" s="348"/>
      <c r="OUF223" s="348"/>
      <c r="OUG223" s="348"/>
      <c r="OUH223" s="348"/>
      <c r="OUI223" s="348"/>
      <c r="OUJ223" s="348"/>
      <c r="OUK223" s="348"/>
      <c r="OUL223" s="348"/>
      <c r="OUM223" s="348"/>
      <c r="OUN223" s="348"/>
      <c r="OUO223" s="348"/>
      <c r="OUP223" s="348"/>
      <c r="OUQ223" s="348"/>
      <c r="OUR223" s="348"/>
      <c r="OUS223" s="348"/>
      <c r="OUT223" s="348"/>
      <c r="OUU223" s="348"/>
      <c r="OUV223" s="348"/>
      <c r="OUW223" s="348"/>
      <c r="OUX223" s="348"/>
      <c r="OUY223" s="348"/>
      <c r="OUZ223" s="348"/>
      <c r="OVA223" s="348"/>
      <c r="OVB223" s="348"/>
      <c r="OVC223" s="348"/>
      <c r="OVD223" s="348"/>
      <c r="OVE223" s="348"/>
      <c r="OVF223" s="348"/>
      <c r="OVG223" s="348"/>
      <c r="OVH223" s="348"/>
      <c r="OVI223" s="348"/>
      <c r="OVJ223" s="348"/>
      <c r="OVK223" s="348"/>
      <c r="OVL223" s="348"/>
      <c r="OVM223" s="348"/>
      <c r="OVN223" s="348"/>
      <c r="OVO223" s="348"/>
      <c r="OVP223" s="348"/>
      <c r="OVQ223" s="348"/>
      <c r="OVR223" s="348"/>
      <c r="OVS223" s="348"/>
      <c r="OVT223" s="348"/>
      <c r="OVU223" s="348"/>
      <c r="OVV223" s="348"/>
      <c r="OVW223" s="348"/>
      <c r="OVX223" s="348"/>
      <c r="OVY223" s="348"/>
      <c r="OVZ223" s="348"/>
      <c r="OWA223" s="348"/>
      <c r="OWB223" s="348"/>
      <c r="OWC223" s="348"/>
      <c r="OWD223" s="348"/>
      <c r="OWE223" s="348"/>
      <c r="OWF223" s="348"/>
      <c r="OWG223" s="348"/>
      <c r="OWH223" s="348"/>
      <c r="OWI223" s="348"/>
      <c r="OWJ223" s="348"/>
      <c r="OWK223" s="348"/>
      <c r="OWL223" s="348"/>
      <c r="OWM223" s="348"/>
      <c r="OWN223" s="348"/>
      <c r="OWO223" s="348"/>
      <c r="OWP223" s="348"/>
      <c r="OWQ223" s="348"/>
      <c r="OWR223" s="348"/>
      <c r="OWS223" s="348"/>
      <c r="OWT223" s="348"/>
      <c r="OWU223" s="348"/>
      <c r="OWV223" s="348"/>
      <c r="OWW223" s="348"/>
      <c r="OWX223" s="348"/>
      <c r="OWY223" s="348"/>
      <c r="OWZ223" s="348"/>
      <c r="OXA223" s="348"/>
      <c r="OXB223" s="348"/>
      <c r="OXC223" s="348"/>
      <c r="OXD223" s="348"/>
      <c r="OXE223" s="348"/>
      <c r="OXF223" s="348"/>
      <c r="OXG223" s="348"/>
      <c r="OXH223" s="348"/>
      <c r="OXI223" s="348"/>
      <c r="OXJ223" s="348"/>
      <c r="OXK223" s="348"/>
      <c r="OXL223" s="348"/>
      <c r="OXM223" s="348"/>
      <c r="OXN223" s="348"/>
      <c r="OXO223" s="348"/>
      <c r="OXP223" s="348"/>
      <c r="OXQ223" s="348"/>
      <c r="OXR223" s="348"/>
      <c r="OXS223" s="348"/>
      <c r="OXT223" s="348"/>
      <c r="OXU223" s="348"/>
      <c r="OXV223" s="348"/>
      <c r="OXW223" s="348"/>
      <c r="OXX223" s="348"/>
      <c r="OXY223" s="348"/>
      <c r="OXZ223" s="348"/>
      <c r="OYA223" s="348"/>
      <c r="OYB223" s="348"/>
      <c r="OYC223" s="348"/>
      <c r="OYD223" s="348"/>
      <c r="OYE223" s="348"/>
      <c r="OYF223" s="348"/>
      <c r="OYG223" s="348"/>
      <c r="OYH223" s="348"/>
      <c r="OYI223" s="348"/>
      <c r="OYJ223" s="348"/>
      <c r="OYK223" s="348"/>
      <c r="OYL223" s="348"/>
      <c r="OYM223" s="348"/>
      <c r="OYN223" s="348"/>
      <c r="OYO223" s="348"/>
      <c r="OYP223" s="348"/>
      <c r="OYQ223" s="348"/>
      <c r="OYR223" s="348"/>
      <c r="OYS223" s="348"/>
      <c r="OYT223" s="348"/>
      <c r="OYU223" s="348"/>
      <c r="OYV223" s="348"/>
      <c r="OYW223" s="348"/>
      <c r="OYX223" s="348"/>
      <c r="OYY223" s="348"/>
      <c r="OYZ223" s="348"/>
      <c r="OZA223" s="348"/>
      <c r="OZB223" s="348"/>
      <c r="OZC223" s="348"/>
      <c r="OZD223" s="348"/>
      <c r="OZE223" s="348"/>
      <c r="OZF223" s="348"/>
      <c r="OZG223" s="348"/>
      <c r="OZH223" s="348"/>
      <c r="OZI223" s="348"/>
      <c r="OZJ223" s="348"/>
      <c r="OZK223" s="348"/>
      <c r="OZL223" s="348"/>
      <c r="OZM223" s="348"/>
      <c r="OZN223" s="348"/>
      <c r="OZO223" s="348"/>
      <c r="OZP223" s="348"/>
      <c r="OZQ223" s="348"/>
      <c r="OZR223" s="348"/>
      <c r="OZS223" s="348"/>
      <c r="OZT223" s="348"/>
      <c r="OZU223" s="348"/>
      <c r="OZV223" s="348"/>
      <c r="OZW223" s="348"/>
      <c r="OZX223" s="348"/>
      <c r="OZY223" s="348"/>
      <c r="OZZ223" s="348"/>
      <c r="PAA223" s="348"/>
      <c r="PAB223" s="348"/>
      <c r="PAC223" s="348"/>
      <c r="PAD223" s="348"/>
      <c r="PAE223" s="348"/>
      <c r="PAF223" s="348"/>
      <c r="PAG223" s="348"/>
      <c r="PAH223" s="348"/>
      <c r="PAI223" s="348"/>
      <c r="PAJ223" s="348"/>
      <c r="PAK223" s="348"/>
      <c r="PAL223" s="348"/>
      <c r="PAM223" s="348"/>
      <c r="PAN223" s="348"/>
      <c r="PAO223" s="348"/>
      <c r="PAP223" s="348"/>
      <c r="PAQ223" s="348"/>
      <c r="PAR223" s="348"/>
      <c r="PAS223" s="348"/>
      <c r="PAT223" s="348"/>
      <c r="PAU223" s="348"/>
      <c r="PAV223" s="348"/>
      <c r="PAW223" s="348"/>
      <c r="PAX223" s="348"/>
      <c r="PAY223" s="348"/>
      <c r="PAZ223" s="348"/>
      <c r="PBA223" s="348"/>
      <c r="PBB223" s="348"/>
      <c r="PBC223" s="348"/>
      <c r="PBD223" s="348"/>
      <c r="PBE223" s="348"/>
      <c r="PBF223" s="348"/>
      <c r="PBG223" s="348"/>
      <c r="PBH223" s="348"/>
      <c r="PBI223" s="348"/>
      <c r="PBJ223" s="348"/>
      <c r="PBK223" s="348"/>
      <c r="PBL223" s="348"/>
      <c r="PBM223" s="348"/>
      <c r="PBN223" s="348"/>
      <c r="PBO223" s="348"/>
      <c r="PBP223" s="348"/>
      <c r="PBQ223" s="348"/>
      <c r="PBR223" s="348"/>
      <c r="PBS223" s="348"/>
      <c r="PBT223" s="348"/>
      <c r="PBU223" s="348"/>
      <c r="PBV223" s="348"/>
      <c r="PBW223" s="348"/>
      <c r="PBX223" s="348"/>
      <c r="PBY223" s="348"/>
      <c r="PBZ223" s="348"/>
      <c r="PCA223" s="348"/>
      <c r="PCB223" s="348"/>
      <c r="PCC223" s="348"/>
      <c r="PCD223" s="348"/>
      <c r="PCE223" s="348"/>
      <c r="PCF223" s="348"/>
      <c r="PCG223" s="348"/>
      <c r="PCH223" s="348"/>
      <c r="PCI223" s="348"/>
      <c r="PCJ223" s="348"/>
      <c r="PCK223" s="348"/>
      <c r="PCL223" s="348"/>
      <c r="PCM223" s="348"/>
      <c r="PCN223" s="348"/>
      <c r="PCO223" s="348"/>
      <c r="PCP223" s="348"/>
      <c r="PCQ223" s="348"/>
      <c r="PCR223" s="348"/>
      <c r="PCS223" s="348"/>
      <c r="PCT223" s="348"/>
      <c r="PCU223" s="348"/>
      <c r="PCV223" s="348"/>
      <c r="PCW223" s="348"/>
      <c r="PCX223" s="348"/>
      <c r="PCY223" s="348"/>
      <c r="PCZ223" s="348"/>
      <c r="PDA223" s="348"/>
      <c r="PDB223" s="348"/>
      <c r="PDC223" s="348"/>
      <c r="PDD223" s="348"/>
      <c r="PDE223" s="348"/>
      <c r="PDF223" s="348"/>
      <c r="PDG223" s="348"/>
      <c r="PDH223" s="348"/>
      <c r="PDI223" s="348"/>
      <c r="PDJ223" s="348"/>
      <c r="PDK223" s="348"/>
      <c r="PDL223" s="348"/>
      <c r="PDM223" s="348"/>
      <c r="PDN223" s="348"/>
      <c r="PDO223" s="348"/>
      <c r="PDP223" s="348"/>
      <c r="PDQ223" s="348"/>
      <c r="PDR223" s="348"/>
      <c r="PDS223" s="348"/>
      <c r="PDT223" s="348"/>
      <c r="PDU223" s="348"/>
      <c r="PDV223" s="348"/>
      <c r="PDW223" s="348"/>
      <c r="PDX223" s="348"/>
      <c r="PDY223" s="348"/>
      <c r="PDZ223" s="348"/>
      <c r="PEA223" s="348"/>
      <c r="PEB223" s="348"/>
      <c r="PEC223" s="348"/>
      <c r="PED223" s="348"/>
      <c r="PEE223" s="348"/>
      <c r="PEF223" s="348"/>
      <c r="PEG223" s="348"/>
      <c r="PEH223" s="348"/>
      <c r="PEI223" s="348"/>
      <c r="PEJ223" s="348"/>
      <c r="PEK223" s="348"/>
      <c r="PEL223" s="348"/>
      <c r="PEM223" s="348"/>
      <c r="PEN223" s="348"/>
      <c r="PEO223" s="348"/>
      <c r="PEP223" s="348"/>
      <c r="PEQ223" s="348"/>
      <c r="PER223" s="348"/>
      <c r="PES223" s="348"/>
      <c r="PET223" s="348"/>
      <c r="PEU223" s="348"/>
      <c r="PEV223" s="348"/>
      <c r="PEW223" s="348"/>
      <c r="PEX223" s="348"/>
      <c r="PEY223" s="348"/>
      <c r="PEZ223" s="348"/>
      <c r="PFA223" s="348"/>
      <c r="PFB223" s="348"/>
      <c r="PFC223" s="348"/>
      <c r="PFD223" s="348"/>
      <c r="PFE223" s="348"/>
      <c r="PFF223" s="348"/>
      <c r="PFG223" s="348"/>
      <c r="PFH223" s="348"/>
      <c r="PFI223" s="348"/>
      <c r="PFJ223" s="348"/>
      <c r="PFK223" s="348"/>
      <c r="PFL223" s="348"/>
      <c r="PFM223" s="348"/>
      <c r="PFN223" s="348"/>
      <c r="PFO223" s="348"/>
      <c r="PFP223" s="348"/>
      <c r="PFQ223" s="348"/>
      <c r="PFR223" s="348"/>
      <c r="PFS223" s="348"/>
      <c r="PFT223" s="348"/>
      <c r="PFU223" s="348"/>
      <c r="PFV223" s="348"/>
      <c r="PFW223" s="348"/>
      <c r="PFX223" s="348"/>
      <c r="PFY223" s="348"/>
      <c r="PFZ223" s="348"/>
      <c r="PGA223" s="348"/>
      <c r="PGB223" s="348"/>
      <c r="PGC223" s="348"/>
      <c r="PGD223" s="348"/>
      <c r="PGE223" s="348"/>
      <c r="PGF223" s="348"/>
      <c r="PGG223" s="348"/>
      <c r="PGH223" s="348"/>
      <c r="PGI223" s="348"/>
      <c r="PGJ223" s="348"/>
      <c r="PGK223" s="348"/>
      <c r="PGL223" s="348"/>
      <c r="PGM223" s="348"/>
      <c r="PGN223" s="348"/>
      <c r="PGO223" s="348"/>
      <c r="PGP223" s="348"/>
      <c r="PGQ223" s="348"/>
      <c r="PGR223" s="348"/>
      <c r="PGS223" s="348"/>
      <c r="PGT223" s="348"/>
      <c r="PGU223" s="348"/>
      <c r="PGV223" s="348"/>
      <c r="PGW223" s="348"/>
      <c r="PGX223" s="348"/>
      <c r="PGY223" s="348"/>
      <c r="PGZ223" s="348"/>
      <c r="PHA223" s="348"/>
      <c r="PHB223" s="348"/>
      <c r="PHC223" s="348"/>
      <c r="PHD223" s="348"/>
      <c r="PHE223" s="348"/>
      <c r="PHF223" s="348"/>
      <c r="PHG223" s="348"/>
      <c r="PHH223" s="348"/>
      <c r="PHI223" s="348"/>
      <c r="PHJ223" s="348"/>
      <c r="PHK223" s="348"/>
      <c r="PHL223" s="348"/>
      <c r="PHM223" s="348"/>
      <c r="PHN223" s="348"/>
      <c r="PHO223" s="348"/>
      <c r="PHP223" s="348"/>
      <c r="PHQ223" s="348"/>
      <c r="PHR223" s="348"/>
      <c r="PHS223" s="348"/>
      <c r="PHT223" s="348"/>
      <c r="PHU223" s="348"/>
      <c r="PHV223" s="348"/>
      <c r="PHW223" s="348"/>
      <c r="PHX223" s="348"/>
      <c r="PHY223" s="348"/>
      <c r="PHZ223" s="348"/>
      <c r="PIA223" s="348"/>
      <c r="PIB223" s="348"/>
      <c r="PIC223" s="348"/>
      <c r="PID223" s="348"/>
      <c r="PIE223" s="348"/>
      <c r="PIF223" s="348"/>
      <c r="PIG223" s="348"/>
      <c r="PIH223" s="348"/>
      <c r="PII223" s="348"/>
      <c r="PIJ223" s="348"/>
      <c r="PIK223" s="348"/>
      <c r="PIL223" s="348"/>
      <c r="PIM223" s="348"/>
      <c r="PIN223" s="348"/>
      <c r="PIO223" s="348"/>
      <c r="PIP223" s="348"/>
      <c r="PIQ223" s="348"/>
      <c r="PIR223" s="348"/>
      <c r="PIS223" s="348"/>
      <c r="PIT223" s="348"/>
      <c r="PIU223" s="348"/>
      <c r="PIV223" s="348"/>
      <c r="PIW223" s="348"/>
      <c r="PIX223" s="348"/>
      <c r="PIY223" s="348"/>
      <c r="PIZ223" s="348"/>
      <c r="PJA223" s="348"/>
      <c r="PJB223" s="348"/>
      <c r="PJC223" s="348"/>
      <c r="PJD223" s="348"/>
      <c r="PJE223" s="348"/>
      <c r="PJF223" s="348"/>
      <c r="PJG223" s="348"/>
      <c r="PJH223" s="348"/>
      <c r="PJI223" s="348"/>
      <c r="PJJ223" s="348"/>
      <c r="PJK223" s="348"/>
      <c r="PJL223" s="348"/>
      <c r="PJM223" s="348"/>
      <c r="PJN223" s="348"/>
      <c r="PJO223" s="348"/>
      <c r="PJP223" s="348"/>
      <c r="PJQ223" s="348"/>
      <c r="PJR223" s="348"/>
      <c r="PJS223" s="348"/>
      <c r="PJT223" s="348"/>
      <c r="PJU223" s="348"/>
      <c r="PJV223" s="348"/>
      <c r="PJW223" s="348"/>
      <c r="PJX223" s="348"/>
      <c r="PJY223" s="348"/>
      <c r="PJZ223" s="348"/>
      <c r="PKA223" s="348"/>
      <c r="PKB223" s="348"/>
      <c r="PKC223" s="348"/>
      <c r="PKD223" s="348"/>
      <c r="PKE223" s="348"/>
      <c r="PKF223" s="348"/>
      <c r="PKG223" s="348"/>
      <c r="PKH223" s="348"/>
      <c r="PKI223" s="348"/>
      <c r="PKJ223" s="348"/>
      <c r="PKK223" s="348"/>
      <c r="PKL223" s="348"/>
      <c r="PKM223" s="348"/>
      <c r="PKN223" s="348"/>
      <c r="PKO223" s="348"/>
      <c r="PKP223" s="348"/>
      <c r="PKQ223" s="348"/>
      <c r="PKR223" s="348"/>
      <c r="PKS223" s="348"/>
      <c r="PKT223" s="348"/>
      <c r="PKU223" s="348"/>
      <c r="PKV223" s="348"/>
      <c r="PKW223" s="348"/>
      <c r="PKX223" s="348"/>
      <c r="PKY223" s="348"/>
      <c r="PKZ223" s="348"/>
      <c r="PLA223" s="348"/>
      <c r="PLB223" s="348"/>
      <c r="PLC223" s="348"/>
      <c r="PLD223" s="348"/>
      <c r="PLE223" s="348"/>
      <c r="PLF223" s="348"/>
      <c r="PLG223" s="348"/>
      <c r="PLH223" s="348"/>
      <c r="PLI223" s="348"/>
      <c r="PLJ223" s="348"/>
      <c r="PLK223" s="348"/>
      <c r="PLL223" s="348"/>
      <c r="PLM223" s="348"/>
      <c r="PLN223" s="348"/>
      <c r="PLO223" s="348"/>
      <c r="PLP223" s="348"/>
      <c r="PLQ223" s="348"/>
      <c r="PLR223" s="348"/>
      <c r="PLS223" s="348"/>
      <c r="PLT223" s="348"/>
      <c r="PLU223" s="348"/>
      <c r="PLV223" s="348"/>
      <c r="PLW223" s="348"/>
      <c r="PLX223" s="348"/>
      <c r="PLY223" s="348"/>
      <c r="PLZ223" s="348"/>
      <c r="PMA223" s="348"/>
      <c r="PMB223" s="348"/>
      <c r="PMC223" s="348"/>
      <c r="PMD223" s="348"/>
      <c r="PME223" s="348"/>
      <c r="PMF223" s="348"/>
      <c r="PMG223" s="348"/>
      <c r="PMH223" s="348"/>
      <c r="PMI223" s="348"/>
      <c r="PMJ223" s="348"/>
      <c r="PMK223" s="348"/>
      <c r="PML223" s="348"/>
      <c r="PMM223" s="348"/>
      <c r="PMN223" s="348"/>
      <c r="PMO223" s="348"/>
      <c r="PMP223" s="348"/>
      <c r="PMQ223" s="348"/>
      <c r="PMR223" s="348"/>
      <c r="PMS223" s="348"/>
      <c r="PMT223" s="348"/>
      <c r="PMU223" s="348"/>
      <c r="PMV223" s="348"/>
      <c r="PMW223" s="348"/>
      <c r="PMX223" s="348"/>
      <c r="PMY223" s="348"/>
      <c r="PMZ223" s="348"/>
      <c r="PNA223" s="348"/>
      <c r="PNB223" s="348"/>
      <c r="PNC223" s="348"/>
      <c r="PND223" s="348"/>
      <c r="PNE223" s="348"/>
      <c r="PNF223" s="348"/>
      <c r="PNG223" s="348"/>
      <c r="PNH223" s="348"/>
      <c r="PNI223" s="348"/>
      <c r="PNJ223" s="348"/>
      <c r="PNK223" s="348"/>
      <c r="PNL223" s="348"/>
      <c r="PNM223" s="348"/>
      <c r="PNN223" s="348"/>
      <c r="PNO223" s="348"/>
      <c r="PNP223" s="348"/>
      <c r="PNQ223" s="348"/>
      <c r="PNR223" s="348"/>
      <c r="PNS223" s="348"/>
      <c r="PNT223" s="348"/>
      <c r="PNU223" s="348"/>
      <c r="PNV223" s="348"/>
      <c r="PNW223" s="348"/>
      <c r="PNX223" s="348"/>
      <c r="PNY223" s="348"/>
      <c r="PNZ223" s="348"/>
      <c r="POA223" s="348"/>
      <c r="POB223" s="348"/>
      <c r="POC223" s="348"/>
      <c r="POD223" s="348"/>
      <c r="POE223" s="348"/>
      <c r="POF223" s="348"/>
      <c r="POG223" s="348"/>
      <c r="POH223" s="348"/>
      <c r="POI223" s="348"/>
      <c r="POJ223" s="348"/>
      <c r="POK223" s="348"/>
      <c r="POL223" s="348"/>
      <c r="POM223" s="348"/>
      <c r="PON223" s="348"/>
      <c r="POO223" s="348"/>
      <c r="POP223" s="348"/>
      <c r="POQ223" s="348"/>
      <c r="POR223" s="348"/>
      <c r="POS223" s="348"/>
      <c r="POT223" s="348"/>
      <c r="POU223" s="348"/>
      <c r="POV223" s="348"/>
      <c r="POW223" s="348"/>
      <c r="POX223" s="348"/>
      <c r="POY223" s="348"/>
      <c r="POZ223" s="348"/>
      <c r="PPA223" s="348"/>
      <c r="PPB223" s="348"/>
      <c r="PPC223" s="348"/>
      <c r="PPD223" s="348"/>
      <c r="PPE223" s="348"/>
      <c r="PPF223" s="348"/>
      <c r="PPG223" s="348"/>
      <c r="PPH223" s="348"/>
      <c r="PPI223" s="348"/>
      <c r="PPJ223" s="348"/>
      <c r="PPK223" s="348"/>
      <c r="PPL223" s="348"/>
      <c r="PPM223" s="348"/>
      <c r="PPN223" s="348"/>
      <c r="PPO223" s="348"/>
      <c r="PPP223" s="348"/>
      <c r="PPQ223" s="348"/>
      <c r="PPR223" s="348"/>
      <c r="PPS223" s="348"/>
      <c r="PPT223" s="348"/>
      <c r="PPU223" s="348"/>
      <c r="PPV223" s="348"/>
      <c r="PPW223" s="348"/>
      <c r="PPX223" s="348"/>
      <c r="PPY223" s="348"/>
      <c r="PPZ223" s="348"/>
      <c r="PQA223" s="348"/>
      <c r="PQB223" s="348"/>
      <c r="PQC223" s="348"/>
      <c r="PQD223" s="348"/>
      <c r="PQE223" s="348"/>
      <c r="PQF223" s="348"/>
      <c r="PQG223" s="348"/>
      <c r="PQH223" s="348"/>
      <c r="PQI223" s="348"/>
      <c r="PQJ223" s="348"/>
      <c r="PQK223" s="348"/>
      <c r="PQL223" s="348"/>
      <c r="PQM223" s="348"/>
      <c r="PQN223" s="348"/>
      <c r="PQO223" s="348"/>
      <c r="PQP223" s="348"/>
      <c r="PQQ223" s="348"/>
      <c r="PQR223" s="348"/>
      <c r="PQS223" s="348"/>
      <c r="PQT223" s="348"/>
      <c r="PQU223" s="348"/>
      <c r="PQV223" s="348"/>
      <c r="PQW223" s="348"/>
      <c r="PQX223" s="348"/>
      <c r="PQY223" s="348"/>
      <c r="PQZ223" s="348"/>
      <c r="PRA223" s="348"/>
      <c r="PRB223" s="348"/>
      <c r="PRC223" s="348"/>
      <c r="PRD223" s="348"/>
      <c r="PRE223" s="348"/>
      <c r="PRF223" s="348"/>
      <c r="PRG223" s="348"/>
      <c r="PRH223" s="348"/>
      <c r="PRI223" s="348"/>
      <c r="PRJ223" s="348"/>
      <c r="PRK223" s="348"/>
      <c r="PRL223" s="348"/>
      <c r="PRM223" s="348"/>
      <c r="PRN223" s="348"/>
      <c r="PRO223" s="348"/>
      <c r="PRP223" s="348"/>
      <c r="PRQ223" s="348"/>
      <c r="PRR223" s="348"/>
      <c r="PRS223" s="348"/>
      <c r="PRT223" s="348"/>
      <c r="PRU223" s="348"/>
      <c r="PRV223" s="348"/>
      <c r="PRW223" s="348"/>
      <c r="PRX223" s="348"/>
      <c r="PRY223" s="348"/>
      <c r="PRZ223" s="348"/>
      <c r="PSA223" s="348"/>
      <c r="PSB223" s="348"/>
      <c r="PSC223" s="348"/>
      <c r="PSD223" s="348"/>
      <c r="PSE223" s="348"/>
      <c r="PSF223" s="348"/>
      <c r="PSG223" s="348"/>
      <c r="PSH223" s="348"/>
      <c r="PSI223" s="348"/>
      <c r="PSJ223" s="348"/>
      <c r="PSK223" s="348"/>
      <c r="PSL223" s="348"/>
      <c r="PSM223" s="348"/>
      <c r="PSN223" s="348"/>
      <c r="PSO223" s="348"/>
      <c r="PSP223" s="348"/>
      <c r="PSQ223" s="348"/>
      <c r="PSR223" s="348"/>
      <c r="PSS223" s="348"/>
      <c r="PST223" s="348"/>
      <c r="PSU223" s="348"/>
      <c r="PSV223" s="348"/>
      <c r="PSW223" s="348"/>
      <c r="PSX223" s="348"/>
      <c r="PSY223" s="348"/>
      <c r="PSZ223" s="348"/>
      <c r="PTA223" s="348"/>
      <c r="PTB223" s="348"/>
      <c r="PTC223" s="348"/>
      <c r="PTD223" s="348"/>
      <c r="PTE223" s="348"/>
      <c r="PTF223" s="348"/>
      <c r="PTG223" s="348"/>
      <c r="PTH223" s="348"/>
      <c r="PTI223" s="348"/>
      <c r="PTJ223" s="348"/>
      <c r="PTK223" s="348"/>
      <c r="PTL223" s="348"/>
      <c r="PTM223" s="348"/>
      <c r="PTN223" s="348"/>
      <c r="PTO223" s="348"/>
      <c r="PTP223" s="348"/>
      <c r="PTQ223" s="348"/>
      <c r="PTR223" s="348"/>
      <c r="PTS223" s="348"/>
      <c r="PTT223" s="348"/>
      <c r="PTU223" s="348"/>
      <c r="PTV223" s="348"/>
      <c r="PTW223" s="348"/>
      <c r="PTX223" s="348"/>
      <c r="PTY223" s="348"/>
      <c r="PTZ223" s="348"/>
      <c r="PUA223" s="348"/>
      <c r="PUB223" s="348"/>
      <c r="PUC223" s="348"/>
      <c r="PUD223" s="348"/>
      <c r="PUE223" s="348"/>
      <c r="PUF223" s="348"/>
      <c r="PUG223" s="348"/>
      <c r="PUH223" s="348"/>
      <c r="PUI223" s="348"/>
      <c r="PUJ223" s="348"/>
      <c r="PUK223" s="348"/>
      <c r="PUL223" s="348"/>
      <c r="PUM223" s="348"/>
      <c r="PUN223" s="348"/>
      <c r="PUO223" s="348"/>
      <c r="PUP223" s="348"/>
      <c r="PUQ223" s="348"/>
      <c r="PUR223" s="348"/>
      <c r="PUS223" s="348"/>
      <c r="PUT223" s="348"/>
      <c r="PUU223" s="348"/>
      <c r="PUV223" s="348"/>
      <c r="PUW223" s="348"/>
      <c r="PUX223" s="348"/>
      <c r="PUY223" s="348"/>
      <c r="PUZ223" s="348"/>
      <c r="PVA223" s="348"/>
      <c r="PVB223" s="348"/>
      <c r="PVC223" s="348"/>
      <c r="PVD223" s="348"/>
      <c r="PVE223" s="348"/>
      <c r="PVF223" s="348"/>
      <c r="PVG223" s="348"/>
      <c r="PVH223" s="348"/>
      <c r="PVI223" s="348"/>
      <c r="PVJ223" s="348"/>
      <c r="PVK223" s="348"/>
      <c r="PVL223" s="348"/>
      <c r="PVM223" s="348"/>
      <c r="PVN223" s="348"/>
      <c r="PVO223" s="348"/>
      <c r="PVP223" s="348"/>
      <c r="PVQ223" s="348"/>
      <c r="PVR223" s="348"/>
      <c r="PVS223" s="348"/>
      <c r="PVT223" s="348"/>
      <c r="PVU223" s="348"/>
      <c r="PVV223" s="348"/>
      <c r="PVW223" s="348"/>
      <c r="PVX223" s="348"/>
      <c r="PVY223" s="348"/>
      <c r="PVZ223" s="348"/>
      <c r="PWA223" s="348"/>
      <c r="PWB223" s="348"/>
      <c r="PWC223" s="348"/>
      <c r="PWD223" s="348"/>
      <c r="PWE223" s="348"/>
      <c r="PWF223" s="348"/>
      <c r="PWG223" s="348"/>
      <c r="PWH223" s="348"/>
      <c r="PWI223" s="348"/>
      <c r="PWJ223" s="348"/>
      <c r="PWK223" s="348"/>
      <c r="PWL223" s="348"/>
      <c r="PWM223" s="348"/>
      <c r="PWN223" s="348"/>
      <c r="PWO223" s="348"/>
      <c r="PWP223" s="348"/>
      <c r="PWQ223" s="348"/>
      <c r="PWR223" s="348"/>
      <c r="PWS223" s="348"/>
      <c r="PWT223" s="348"/>
      <c r="PWU223" s="348"/>
      <c r="PWV223" s="348"/>
      <c r="PWW223" s="348"/>
      <c r="PWX223" s="348"/>
      <c r="PWY223" s="348"/>
      <c r="PWZ223" s="348"/>
      <c r="PXA223" s="348"/>
      <c r="PXB223" s="348"/>
      <c r="PXC223" s="348"/>
      <c r="PXD223" s="348"/>
      <c r="PXE223" s="348"/>
      <c r="PXF223" s="348"/>
      <c r="PXG223" s="348"/>
      <c r="PXH223" s="348"/>
      <c r="PXI223" s="348"/>
      <c r="PXJ223" s="348"/>
      <c r="PXK223" s="348"/>
      <c r="PXL223" s="348"/>
      <c r="PXM223" s="348"/>
      <c r="PXN223" s="348"/>
      <c r="PXO223" s="348"/>
      <c r="PXP223" s="348"/>
      <c r="PXQ223" s="348"/>
      <c r="PXR223" s="348"/>
      <c r="PXS223" s="348"/>
      <c r="PXT223" s="348"/>
      <c r="PXU223" s="348"/>
      <c r="PXV223" s="348"/>
      <c r="PXW223" s="348"/>
      <c r="PXX223" s="348"/>
      <c r="PXY223" s="348"/>
      <c r="PXZ223" s="348"/>
      <c r="PYA223" s="348"/>
      <c r="PYB223" s="348"/>
      <c r="PYC223" s="348"/>
      <c r="PYD223" s="348"/>
      <c r="PYE223" s="348"/>
      <c r="PYF223" s="348"/>
      <c r="PYG223" s="348"/>
      <c r="PYH223" s="348"/>
      <c r="PYI223" s="348"/>
      <c r="PYJ223" s="348"/>
      <c r="PYK223" s="348"/>
      <c r="PYL223" s="348"/>
      <c r="PYM223" s="348"/>
      <c r="PYN223" s="348"/>
      <c r="PYO223" s="348"/>
      <c r="PYP223" s="348"/>
      <c r="PYQ223" s="348"/>
      <c r="PYR223" s="348"/>
      <c r="PYS223" s="348"/>
      <c r="PYT223" s="348"/>
      <c r="PYU223" s="348"/>
      <c r="PYV223" s="348"/>
      <c r="PYW223" s="348"/>
      <c r="PYX223" s="348"/>
      <c r="PYY223" s="348"/>
      <c r="PYZ223" s="348"/>
      <c r="PZA223" s="348"/>
      <c r="PZB223" s="348"/>
      <c r="PZC223" s="348"/>
      <c r="PZD223" s="348"/>
      <c r="PZE223" s="348"/>
      <c r="PZF223" s="348"/>
      <c r="PZG223" s="348"/>
      <c r="PZH223" s="348"/>
      <c r="PZI223" s="348"/>
      <c r="PZJ223" s="348"/>
      <c r="PZK223" s="348"/>
      <c r="PZL223" s="348"/>
      <c r="PZM223" s="348"/>
      <c r="PZN223" s="348"/>
      <c r="PZO223" s="348"/>
      <c r="PZP223" s="348"/>
      <c r="PZQ223" s="348"/>
      <c r="PZR223" s="348"/>
      <c r="PZS223" s="348"/>
      <c r="PZT223" s="348"/>
      <c r="PZU223" s="348"/>
      <c r="PZV223" s="348"/>
      <c r="PZW223" s="348"/>
      <c r="PZX223" s="348"/>
      <c r="PZY223" s="348"/>
      <c r="PZZ223" s="348"/>
      <c r="QAA223" s="348"/>
      <c r="QAB223" s="348"/>
      <c r="QAC223" s="348"/>
      <c r="QAD223" s="348"/>
      <c r="QAE223" s="348"/>
      <c r="QAF223" s="348"/>
      <c r="QAG223" s="348"/>
      <c r="QAH223" s="348"/>
      <c r="QAI223" s="348"/>
      <c r="QAJ223" s="348"/>
      <c r="QAK223" s="348"/>
      <c r="QAL223" s="348"/>
      <c r="QAM223" s="348"/>
      <c r="QAN223" s="348"/>
      <c r="QAO223" s="348"/>
      <c r="QAP223" s="348"/>
      <c r="QAQ223" s="348"/>
      <c r="QAR223" s="348"/>
      <c r="QAS223" s="348"/>
      <c r="QAT223" s="348"/>
      <c r="QAU223" s="348"/>
      <c r="QAV223" s="348"/>
      <c r="QAW223" s="348"/>
      <c r="QAX223" s="348"/>
      <c r="QAY223" s="348"/>
      <c r="QAZ223" s="348"/>
      <c r="QBA223" s="348"/>
      <c r="QBB223" s="348"/>
      <c r="QBC223" s="348"/>
      <c r="QBD223" s="348"/>
      <c r="QBE223" s="348"/>
      <c r="QBF223" s="348"/>
      <c r="QBG223" s="348"/>
      <c r="QBH223" s="348"/>
      <c r="QBI223" s="348"/>
      <c r="QBJ223" s="348"/>
      <c r="QBK223" s="348"/>
      <c r="QBL223" s="348"/>
      <c r="QBM223" s="348"/>
      <c r="QBN223" s="348"/>
      <c r="QBO223" s="348"/>
      <c r="QBP223" s="348"/>
      <c r="QBQ223" s="348"/>
      <c r="QBR223" s="348"/>
      <c r="QBS223" s="348"/>
      <c r="QBT223" s="348"/>
      <c r="QBU223" s="348"/>
      <c r="QBV223" s="348"/>
      <c r="QBW223" s="348"/>
      <c r="QBX223" s="348"/>
      <c r="QBY223" s="348"/>
      <c r="QBZ223" s="348"/>
      <c r="QCA223" s="348"/>
      <c r="QCB223" s="348"/>
      <c r="QCC223" s="348"/>
      <c r="QCD223" s="348"/>
      <c r="QCE223" s="348"/>
      <c r="QCF223" s="348"/>
      <c r="QCG223" s="348"/>
      <c r="QCH223" s="348"/>
      <c r="QCI223" s="348"/>
      <c r="QCJ223" s="348"/>
      <c r="QCK223" s="348"/>
      <c r="QCL223" s="348"/>
      <c r="QCM223" s="348"/>
      <c r="QCN223" s="348"/>
      <c r="QCO223" s="348"/>
      <c r="QCP223" s="348"/>
      <c r="QCQ223" s="348"/>
      <c r="QCR223" s="348"/>
      <c r="QCS223" s="348"/>
      <c r="QCT223" s="348"/>
      <c r="QCU223" s="348"/>
      <c r="QCV223" s="348"/>
      <c r="QCW223" s="348"/>
      <c r="QCX223" s="348"/>
      <c r="QCY223" s="348"/>
      <c r="QCZ223" s="348"/>
      <c r="QDA223" s="348"/>
      <c r="QDB223" s="348"/>
      <c r="QDC223" s="348"/>
      <c r="QDD223" s="348"/>
      <c r="QDE223" s="348"/>
      <c r="QDF223" s="348"/>
      <c r="QDG223" s="348"/>
      <c r="QDH223" s="348"/>
      <c r="QDI223" s="348"/>
      <c r="QDJ223" s="348"/>
      <c r="QDK223" s="348"/>
      <c r="QDL223" s="348"/>
      <c r="QDM223" s="348"/>
      <c r="QDN223" s="348"/>
      <c r="QDO223" s="348"/>
      <c r="QDP223" s="348"/>
      <c r="QDQ223" s="348"/>
      <c r="QDR223" s="348"/>
      <c r="QDS223" s="348"/>
      <c r="QDT223" s="348"/>
      <c r="QDU223" s="348"/>
      <c r="QDV223" s="348"/>
      <c r="QDW223" s="348"/>
      <c r="QDX223" s="348"/>
      <c r="QDY223" s="348"/>
      <c r="QDZ223" s="348"/>
      <c r="QEA223" s="348"/>
      <c r="QEB223" s="348"/>
      <c r="QEC223" s="348"/>
      <c r="QED223" s="348"/>
      <c r="QEE223" s="348"/>
      <c r="QEF223" s="348"/>
      <c r="QEG223" s="348"/>
      <c r="QEH223" s="348"/>
      <c r="QEI223" s="348"/>
      <c r="QEJ223" s="348"/>
      <c r="QEK223" s="348"/>
      <c r="QEL223" s="348"/>
      <c r="QEM223" s="348"/>
      <c r="QEN223" s="348"/>
      <c r="QEO223" s="348"/>
      <c r="QEP223" s="348"/>
      <c r="QEQ223" s="348"/>
      <c r="QER223" s="348"/>
      <c r="QES223" s="348"/>
      <c r="QET223" s="348"/>
      <c r="QEU223" s="348"/>
      <c r="QEV223" s="348"/>
      <c r="QEW223" s="348"/>
      <c r="QEX223" s="348"/>
      <c r="QEY223" s="348"/>
      <c r="QEZ223" s="348"/>
      <c r="QFA223" s="348"/>
      <c r="QFB223" s="348"/>
      <c r="QFC223" s="348"/>
      <c r="QFD223" s="348"/>
      <c r="QFE223" s="348"/>
      <c r="QFF223" s="348"/>
      <c r="QFG223" s="348"/>
      <c r="QFH223" s="348"/>
      <c r="QFI223" s="348"/>
      <c r="QFJ223" s="348"/>
      <c r="QFK223" s="348"/>
      <c r="QFL223" s="348"/>
      <c r="QFM223" s="348"/>
      <c r="QFN223" s="348"/>
      <c r="QFO223" s="348"/>
      <c r="QFP223" s="348"/>
      <c r="QFQ223" s="348"/>
      <c r="QFR223" s="348"/>
      <c r="QFS223" s="348"/>
      <c r="QFT223" s="348"/>
      <c r="QFU223" s="348"/>
      <c r="QFV223" s="348"/>
      <c r="QFW223" s="348"/>
      <c r="QFX223" s="348"/>
      <c r="QFY223" s="348"/>
      <c r="QFZ223" s="348"/>
      <c r="QGA223" s="348"/>
      <c r="QGB223" s="348"/>
      <c r="QGC223" s="348"/>
      <c r="QGD223" s="348"/>
      <c r="QGE223" s="348"/>
      <c r="QGF223" s="348"/>
      <c r="QGG223" s="348"/>
      <c r="QGH223" s="348"/>
      <c r="QGI223" s="348"/>
      <c r="QGJ223" s="348"/>
      <c r="QGK223" s="348"/>
      <c r="QGL223" s="348"/>
      <c r="QGM223" s="348"/>
      <c r="QGN223" s="348"/>
      <c r="QGO223" s="348"/>
      <c r="QGP223" s="348"/>
      <c r="QGQ223" s="348"/>
      <c r="QGR223" s="348"/>
      <c r="QGS223" s="348"/>
      <c r="QGT223" s="348"/>
      <c r="QGU223" s="348"/>
      <c r="QGV223" s="348"/>
      <c r="QGW223" s="348"/>
      <c r="QGX223" s="348"/>
      <c r="QGY223" s="348"/>
      <c r="QGZ223" s="348"/>
      <c r="QHA223" s="348"/>
      <c r="QHB223" s="348"/>
      <c r="QHC223" s="348"/>
      <c r="QHD223" s="348"/>
      <c r="QHE223" s="348"/>
      <c r="QHF223" s="348"/>
      <c r="QHG223" s="348"/>
      <c r="QHH223" s="348"/>
      <c r="QHI223" s="348"/>
      <c r="QHJ223" s="348"/>
      <c r="QHK223" s="348"/>
      <c r="QHL223" s="348"/>
      <c r="QHM223" s="348"/>
      <c r="QHN223" s="348"/>
      <c r="QHO223" s="348"/>
      <c r="QHP223" s="348"/>
      <c r="QHQ223" s="348"/>
      <c r="QHR223" s="348"/>
      <c r="QHS223" s="348"/>
      <c r="QHT223" s="348"/>
      <c r="QHU223" s="348"/>
      <c r="QHV223" s="348"/>
      <c r="QHW223" s="348"/>
      <c r="QHX223" s="348"/>
      <c r="QHY223" s="348"/>
      <c r="QHZ223" s="348"/>
      <c r="QIA223" s="348"/>
      <c r="QIB223" s="348"/>
      <c r="QIC223" s="348"/>
      <c r="QID223" s="348"/>
      <c r="QIE223" s="348"/>
      <c r="QIF223" s="348"/>
      <c r="QIG223" s="348"/>
      <c r="QIH223" s="348"/>
      <c r="QII223" s="348"/>
      <c r="QIJ223" s="348"/>
      <c r="QIK223" s="348"/>
      <c r="QIL223" s="348"/>
      <c r="QIM223" s="348"/>
      <c r="QIN223" s="348"/>
      <c r="QIO223" s="348"/>
      <c r="QIP223" s="348"/>
      <c r="QIQ223" s="348"/>
      <c r="QIR223" s="348"/>
      <c r="QIS223" s="348"/>
      <c r="QIT223" s="348"/>
      <c r="QIU223" s="348"/>
      <c r="QIV223" s="348"/>
      <c r="QIW223" s="348"/>
      <c r="QIX223" s="348"/>
      <c r="QIY223" s="348"/>
      <c r="QIZ223" s="348"/>
      <c r="QJA223" s="348"/>
      <c r="QJB223" s="348"/>
      <c r="QJC223" s="348"/>
      <c r="QJD223" s="348"/>
      <c r="QJE223" s="348"/>
      <c r="QJF223" s="348"/>
      <c r="QJG223" s="348"/>
      <c r="QJH223" s="348"/>
      <c r="QJI223" s="348"/>
      <c r="QJJ223" s="348"/>
      <c r="QJK223" s="348"/>
      <c r="QJL223" s="348"/>
      <c r="QJM223" s="348"/>
      <c r="QJN223" s="348"/>
      <c r="QJO223" s="348"/>
      <c r="QJP223" s="348"/>
      <c r="QJQ223" s="348"/>
      <c r="QJR223" s="348"/>
      <c r="QJS223" s="348"/>
      <c r="QJT223" s="348"/>
      <c r="QJU223" s="348"/>
      <c r="QJV223" s="348"/>
      <c r="QJW223" s="348"/>
      <c r="QJX223" s="348"/>
      <c r="QJY223" s="348"/>
      <c r="QJZ223" s="348"/>
      <c r="QKA223" s="348"/>
      <c r="QKB223" s="348"/>
      <c r="QKC223" s="348"/>
      <c r="QKD223" s="348"/>
      <c r="QKE223" s="348"/>
      <c r="QKF223" s="348"/>
      <c r="QKG223" s="348"/>
      <c r="QKH223" s="348"/>
      <c r="QKI223" s="348"/>
      <c r="QKJ223" s="348"/>
      <c r="QKK223" s="348"/>
      <c r="QKL223" s="348"/>
      <c r="QKM223" s="348"/>
      <c r="QKN223" s="348"/>
      <c r="QKO223" s="348"/>
      <c r="QKP223" s="348"/>
      <c r="QKQ223" s="348"/>
      <c r="QKR223" s="348"/>
      <c r="QKS223" s="348"/>
      <c r="QKT223" s="348"/>
      <c r="QKU223" s="348"/>
      <c r="QKV223" s="348"/>
      <c r="QKW223" s="348"/>
      <c r="QKX223" s="348"/>
      <c r="QKY223" s="348"/>
      <c r="QKZ223" s="348"/>
      <c r="QLA223" s="348"/>
      <c r="QLB223" s="348"/>
      <c r="QLC223" s="348"/>
      <c r="QLD223" s="348"/>
      <c r="QLE223" s="348"/>
      <c r="QLF223" s="348"/>
      <c r="QLG223" s="348"/>
      <c r="QLH223" s="348"/>
      <c r="QLI223" s="348"/>
      <c r="QLJ223" s="348"/>
      <c r="QLK223" s="348"/>
      <c r="QLL223" s="348"/>
      <c r="QLM223" s="348"/>
      <c r="QLN223" s="348"/>
      <c r="QLO223" s="348"/>
      <c r="QLP223" s="348"/>
      <c r="QLQ223" s="348"/>
      <c r="QLR223" s="348"/>
      <c r="QLS223" s="348"/>
      <c r="QLT223" s="348"/>
      <c r="QLU223" s="348"/>
      <c r="QLV223" s="348"/>
      <c r="QLW223" s="348"/>
      <c r="QLX223" s="348"/>
      <c r="QLY223" s="348"/>
      <c r="QLZ223" s="348"/>
      <c r="QMA223" s="348"/>
      <c r="QMB223" s="348"/>
      <c r="QMC223" s="348"/>
      <c r="QMD223" s="348"/>
      <c r="QME223" s="348"/>
      <c r="QMF223" s="348"/>
      <c r="QMG223" s="348"/>
      <c r="QMH223" s="348"/>
      <c r="QMI223" s="348"/>
      <c r="QMJ223" s="348"/>
      <c r="QMK223" s="348"/>
      <c r="QML223" s="348"/>
      <c r="QMM223" s="348"/>
      <c r="QMN223" s="348"/>
      <c r="QMO223" s="348"/>
      <c r="QMP223" s="348"/>
      <c r="QMQ223" s="348"/>
      <c r="QMR223" s="348"/>
      <c r="QMS223" s="348"/>
      <c r="QMT223" s="348"/>
      <c r="QMU223" s="348"/>
      <c r="QMV223" s="348"/>
      <c r="QMW223" s="348"/>
      <c r="QMX223" s="348"/>
      <c r="QMY223" s="348"/>
      <c r="QMZ223" s="348"/>
      <c r="QNA223" s="348"/>
      <c r="QNB223" s="348"/>
      <c r="QNC223" s="348"/>
      <c r="QND223" s="348"/>
      <c r="QNE223" s="348"/>
      <c r="QNF223" s="348"/>
      <c r="QNG223" s="348"/>
      <c r="QNH223" s="348"/>
      <c r="QNI223" s="348"/>
      <c r="QNJ223" s="348"/>
      <c r="QNK223" s="348"/>
      <c r="QNL223" s="348"/>
      <c r="QNM223" s="348"/>
      <c r="QNN223" s="348"/>
      <c r="QNO223" s="348"/>
      <c r="QNP223" s="348"/>
      <c r="QNQ223" s="348"/>
      <c r="QNR223" s="348"/>
      <c r="QNS223" s="348"/>
      <c r="QNT223" s="348"/>
      <c r="QNU223" s="348"/>
      <c r="QNV223" s="348"/>
      <c r="QNW223" s="348"/>
      <c r="QNX223" s="348"/>
      <c r="QNY223" s="348"/>
      <c r="QNZ223" s="348"/>
      <c r="QOA223" s="348"/>
      <c r="QOB223" s="348"/>
      <c r="QOC223" s="348"/>
      <c r="QOD223" s="348"/>
      <c r="QOE223" s="348"/>
      <c r="QOF223" s="348"/>
      <c r="QOG223" s="348"/>
      <c r="QOH223" s="348"/>
      <c r="QOI223" s="348"/>
      <c r="QOJ223" s="348"/>
      <c r="QOK223" s="348"/>
      <c r="QOL223" s="348"/>
      <c r="QOM223" s="348"/>
      <c r="QON223" s="348"/>
      <c r="QOO223" s="348"/>
      <c r="QOP223" s="348"/>
      <c r="QOQ223" s="348"/>
      <c r="QOR223" s="348"/>
      <c r="QOS223" s="348"/>
      <c r="QOT223" s="348"/>
      <c r="QOU223" s="348"/>
      <c r="QOV223" s="348"/>
      <c r="QOW223" s="348"/>
      <c r="QOX223" s="348"/>
      <c r="QOY223" s="348"/>
      <c r="QOZ223" s="348"/>
      <c r="QPA223" s="348"/>
      <c r="QPB223" s="348"/>
      <c r="QPC223" s="348"/>
      <c r="QPD223" s="348"/>
      <c r="QPE223" s="348"/>
      <c r="QPF223" s="348"/>
      <c r="QPG223" s="348"/>
      <c r="QPH223" s="348"/>
      <c r="QPI223" s="348"/>
      <c r="QPJ223" s="348"/>
      <c r="QPK223" s="348"/>
      <c r="QPL223" s="348"/>
      <c r="QPM223" s="348"/>
      <c r="QPN223" s="348"/>
      <c r="QPO223" s="348"/>
      <c r="QPP223" s="348"/>
      <c r="QPQ223" s="348"/>
      <c r="QPR223" s="348"/>
      <c r="QPS223" s="348"/>
      <c r="QPT223" s="348"/>
      <c r="QPU223" s="348"/>
      <c r="QPV223" s="348"/>
      <c r="QPW223" s="348"/>
      <c r="QPX223" s="348"/>
      <c r="QPY223" s="348"/>
      <c r="QPZ223" s="348"/>
      <c r="QQA223" s="348"/>
      <c r="QQB223" s="348"/>
      <c r="QQC223" s="348"/>
      <c r="QQD223" s="348"/>
      <c r="QQE223" s="348"/>
      <c r="QQF223" s="348"/>
      <c r="QQG223" s="348"/>
      <c r="QQH223" s="348"/>
      <c r="QQI223" s="348"/>
      <c r="QQJ223" s="348"/>
      <c r="QQK223" s="348"/>
      <c r="QQL223" s="348"/>
      <c r="QQM223" s="348"/>
      <c r="QQN223" s="348"/>
      <c r="QQO223" s="348"/>
      <c r="QQP223" s="348"/>
      <c r="QQQ223" s="348"/>
      <c r="QQR223" s="348"/>
      <c r="QQS223" s="348"/>
      <c r="QQT223" s="348"/>
      <c r="QQU223" s="348"/>
      <c r="QQV223" s="348"/>
      <c r="QQW223" s="348"/>
      <c r="QQX223" s="348"/>
      <c r="QQY223" s="348"/>
      <c r="QQZ223" s="348"/>
      <c r="QRA223" s="348"/>
      <c r="QRB223" s="348"/>
      <c r="QRC223" s="348"/>
      <c r="QRD223" s="348"/>
      <c r="QRE223" s="348"/>
      <c r="QRF223" s="348"/>
      <c r="QRG223" s="348"/>
      <c r="QRH223" s="348"/>
      <c r="QRI223" s="348"/>
      <c r="QRJ223" s="348"/>
      <c r="QRK223" s="348"/>
      <c r="QRL223" s="348"/>
      <c r="QRM223" s="348"/>
      <c r="QRN223" s="348"/>
      <c r="QRO223" s="348"/>
      <c r="QRP223" s="348"/>
      <c r="QRQ223" s="348"/>
      <c r="QRR223" s="348"/>
      <c r="QRS223" s="348"/>
      <c r="QRT223" s="348"/>
      <c r="QRU223" s="348"/>
      <c r="QRV223" s="348"/>
      <c r="QRW223" s="348"/>
      <c r="QRX223" s="348"/>
      <c r="QRY223" s="348"/>
      <c r="QRZ223" s="348"/>
      <c r="QSA223" s="348"/>
      <c r="QSB223" s="348"/>
      <c r="QSC223" s="348"/>
      <c r="QSD223" s="348"/>
      <c r="QSE223" s="348"/>
      <c r="QSF223" s="348"/>
      <c r="QSG223" s="348"/>
      <c r="QSH223" s="348"/>
      <c r="QSI223" s="348"/>
      <c r="QSJ223" s="348"/>
      <c r="QSK223" s="348"/>
      <c r="QSL223" s="348"/>
      <c r="QSM223" s="348"/>
      <c r="QSN223" s="348"/>
      <c r="QSO223" s="348"/>
      <c r="QSP223" s="348"/>
      <c r="QSQ223" s="348"/>
      <c r="QSR223" s="348"/>
      <c r="QSS223" s="348"/>
      <c r="QST223" s="348"/>
      <c r="QSU223" s="348"/>
      <c r="QSV223" s="348"/>
      <c r="QSW223" s="348"/>
      <c r="QSX223" s="348"/>
      <c r="QSY223" s="348"/>
      <c r="QSZ223" s="348"/>
      <c r="QTA223" s="348"/>
      <c r="QTB223" s="348"/>
      <c r="QTC223" s="348"/>
      <c r="QTD223" s="348"/>
      <c r="QTE223" s="348"/>
      <c r="QTF223" s="348"/>
      <c r="QTG223" s="348"/>
      <c r="QTH223" s="348"/>
      <c r="QTI223" s="348"/>
      <c r="QTJ223" s="348"/>
      <c r="QTK223" s="348"/>
      <c r="QTL223" s="348"/>
      <c r="QTM223" s="348"/>
      <c r="QTN223" s="348"/>
      <c r="QTO223" s="348"/>
      <c r="QTP223" s="348"/>
      <c r="QTQ223" s="348"/>
      <c r="QTR223" s="348"/>
      <c r="QTS223" s="348"/>
      <c r="QTT223" s="348"/>
      <c r="QTU223" s="348"/>
      <c r="QTV223" s="348"/>
      <c r="QTW223" s="348"/>
      <c r="QTX223" s="348"/>
      <c r="QTY223" s="348"/>
      <c r="QTZ223" s="348"/>
      <c r="QUA223" s="348"/>
      <c r="QUB223" s="348"/>
      <c r="QUC223" s="348"/>
      <c r="QUD223" s="348"/>
      <c r="QUE223" s="348"/>
      <c r="QUF223" s="348"/>
      <c r="QUG223" s="348"/>
      <c r="QUH223" s="348"/>
      <c r="QUI223" s="348"/>
      <c r="QUJ223" s="348"/>
      <c r="QUK223" s="348"/>
      <c r="QUL223" s="348"/>
      <c r="QUM223" s="348"/>
      <c r="QUN223" s="348"/>
      <c r="QUO223" s="348"/>
      <c r="QUP223" s="348"/>
      <c r="QUQ223" s="348"/>
      <c r="QUR223" s="348"/>
      <c r="QUS223" s="348"/>
      <c r="QUT223" s="348"/>
      <c r="QUU223" s="348"/>
      <c r="QUV223" s="348"/>
      <c r="QUW223" s="348"/>
      <c r="QUX223" s="348"/>
      <c r="QUY223" s="348"/>
      <c r="QUZ223" s="348"/>
      <c r="QVA223" s="348"/>
      <c r="QVB223" s="348"/>
      <c r="QVC223" s="348"/>
      <c r="QVD223" s="348"/>
      <c r="QVE223" s="348"/>
      <c r="QVF223" s="348"/>
      <c r="QVG223" s="348"/>
      <c r="QVH223" s="348"/>
      <c r="QVI223" s="348"/>
      <c r="QVJ223" s="348"/>
      <c r="QVK223" s="348"/>
      <c r="QVL223" s="348"/>
      <c r="QVM223" s="348"/>
      <c r="QVN223" s="348"/>
      <c r="QVO223" s="348"/>
      <c r="QVP223" s="348"/>
      <c r="QVQ223" s="348"/>
      <c r="QVR223" s="348"/>
      <c r="QVS223" s="348"/>
      <c r="QVT223" s="348"/>
      <c r="QVU223" s="348"/>
      <c r="QVV223" s="348"/>
      <c r="QVW223" s="348"/>
      <c r="QVX223" s="348"/>
      <c r="QVY223" s="348"/>
      <c r="QVZ223" s="348"/>
      <c r="QWA223" s="348"/>
      <c r="QWB223" s="348"/>
      <c r="QWC223" s="348"/>
      <c r="QWD223" s="348"/>
      <c r="QWE223" s="348"/>
      <c r="QWF223" s="348"/>
      <c r="QWG223" s="348"/>
      <c r="QWH223" s="348"/>
      <c r="QWI223" s="348"/>
      <c r="QWJ223" s="348"/>
      <c r="QWK223" s="348"/>
      <c r="QWL223" s="348"/>
      <c r="QWM223" s="348"/>
      <c r="QWN223" s="348"/>
      <c r="QWO223" s="348"/>
      <c r="QWP223" s="348"/>
      <c r="QWQ223" s="348"/>
      <c r="QWR223" s="348"/>
      <c r="QWS223" s="348"/>
      <c r="QWT223" s="348"/>
      <c r="QWU223" s="348"/>
      <c r="QWV223" s="348"/>
      <c r="QWW223" s="348"/>
      <c r="QWX223" s="348"/>
      <c r="QWY223" s="348"/>
      <c r="QWZ223" s="348"/>
      <c r="QXA223" s="348"/>
      <c r="QXB223" s="348"/>
      <c r="QXC223" s="348"/>
      <c r="QXD223" s="348"/>
      <c r="QXE223" s="348"/>
      <c r="QXF223" s="348"/>
      <c r="QXG223" s="348"/>
      <c r="QXH223" s="348"/>
      <c r="QXI223" s="348"/>
      <c r="QXJ223" s="348"/>
      <c r="QXK223" s="348"/>
      <c r="QXL223" s="348"/>
      <c r="QXM223" s="348"/>
      <c r="QXN223" s="348"/>
      <c r="QXO223" s="348"/>
      <c r="QXP223" s="348"/>
      <c r="QXQ223" s="348"/>
      <c r="QXR223" s="348"/>
      <c r="QXS223" s="348"/>
      <c r="QXT223" s="348"/>
      <c r="QXU223" s="348"/>
      <c r="QXV223" s="348"/>
      <c r="QXW223" s="348"/>
      <c r="QXX223" s="348"/>
      <c r="QXY223" s="348"/>
      <c r="QXZ223" s="348"/>
      <c r="QYA223" s="348"/>
      <c r="QYB223" s="348"/>
      <c r="QYC223" s="348"/>
      <c r="QYD223" s="348"/>
      <c r="QYE223" s="348"/>
      <c r="QYF223" s="348"/>
      <c r="QYG223" s="348"/>
      <c r="QYH223" s="348"/>
      <c r="QYI223" s="348"/>
      <c r="QYJ223" s="348"/>
      <c r="QYK223" s="348"/>
      <c r="QYL223" s="348"/>
      <c r="QYM223" s="348"/>
      <c r="QYN223" s="348"/>
      <c r="QYO223" s="348"/>
      <c r="QYP223" s="348"/>
      <c r="QYQ223" s="348"/>
      <c r="QYR223" s="348"/>
      <c r="QYS223" s="348"/>
      <c r="QYT223" s="348"/>
      <c r="QYU223" s="348"/>
      <c r="QYV223" s="348"/>
      <c r="QYW223" s="348"/>
      <c r="QYX223" s="348"/>
      <c r="QYY223" s="348"/>
      <c r="QYZ223" s="348"/>
      <c r="QZA223" s="348"/>
      <c r="QZB223" s="348"/>
      <c r="QZC223" s="348"/>
      <c r="QZD223" s="348"/>
      <c r="QZE223" s="348"/>
      <c r="QZF223" s="348"/>
      <c r="QZG223" s="348"/>
      <c r="QZH223" s="348"/>
      <c r="QZI223" s="348"/>
      <c r="QZJ223" s="348"/>
      <c r="QZK223" s="348"/>
      <c r="QZL223" s="348"/>
      <c r="QZM223" s="348"/>
      <c r="QZN223" s="348"/>
      <c r="QZO223" s="348"/>
      <c r="QZP223" s="348"/>
      <c r="QZQ223" s="348"/>
      <c r="QZR223" s="348"/>
      <c r="QZS223" s="348"/>
      <c r="QZT223" s="348"/>
      <c r="QZU223" s="348"/>
      <c r="QZV223" s="348"/>
      <c r="QZW223" s="348"/>
      <c r="QZX223" s="348"/>
      <c r="QZY223" s="348"/>
      <c r="QZZ223" s="348"/>
      <c r="RAA223" s="348"/>
      <c r="RAB223" s="348"/>
      <c r="RAC223" s="348"/>
      <c r="RAD223" s="348"/>
      <c r="RAE223" s="348"/>
      <c r="RAF223" s="348"/>
      <c r="RAG223" s="348"/>
      <c r="RAH223" s="348"/>
      <c r="RAI223" s="348"/>
      <c r="RAJ223" s="348"/>
      <c r="RAK223" s="348"/>
      <c r="RAL223" s="348"/>
      <c r="RAM223" s="348"/>
      <c r="RAN223" s="348"/>
      <c r="RAO223" s="348"/>
      <c r="RAP223" s="348"/>
      <c r="RAQ223" s="348"/>
      <c r="RAR223" s="348"/>
      <c r="RAS223" s="348"/>
      <c r="RAT223" s="348"/>
      <c r="RAU223" s="348"/>
      <c r="RAV223" s="348"/>
      <c r="RAW223" s="348"/>
      <c r="RAX223" s="348"/>
      <c r="RAY223" s="348"/>
      <c r="RAZ223" s="348"/>
      <c r="RBA223" s="348"/>
      <c r="RBB223" s="348"/>
      <c r="RBC223" s="348"/>
      <c r="RBD223" s="348"/>
      <c r="RBE223" s="348"/>
      <c r="RBF223" s="348"/>
      <c r="RBG223" s="348"/>
      <c r="RBH223" s="348"/>
      <c r="RBI223" s="348"/>
      <c r="RBJ223" s="348"/>
      <c r="RBK223" s="348"/>
      <c r="RBL223" s="348"/>
      <c r="RBM223" s="348"/>
      <c r="RBN223" s="348"/>
      <c r="RBO223" s="348"/>
      <c r="RBP223" s="348"/>
      <c r="RBQ223" s="348"/>
      <c r="RBR223" s="348"/>
      <c r="RBS223" s="348"/>
      <c r="RBT223" s="348"/>
      <c r="RBU223" s="348"/>
      <c r="RBV223" s="348"/>
      <c r="RBW223" s="348"/>
      <c r="RBX223" s="348"/>
      <c r="RBY223" s="348"/>
      <c r="RBZ223" s="348"/>
      <c r="RCA223" s="348"/>
      <c r="RCB223" s="348"/>
      <c r="RCC223" s="348"/>
      <c r="RCD223" s="348"/>
      <c r="RCE223" s="348"/>
      <c r="RCF223" s="348"/>
      <c r="RCG223" s="348"/>
      <c r="RCH223" s="348"/>
      <c r="RCI223" s="348"/>
      <c r="RCJ223" s="348"/>
      <c r="RCK223" s="348"/>
      <c r="RCL223" s="348"/>
      <c r="RCM223" s="348"/>
      <c r="RCN223" s="348"/>
      <c r="RCO223" s="348"/>
      <c r="RCP223" s="348"/>
      <c r="RCQ223" s="348"/>
      <c r="RCR223" s="348"/>
      <c r="RCS223" s="348"/>
      <c r="RCT223" s="348"/>
      <c r="RCU223" s="348"/>
      <c r="RCV223" s="348"/>
      <c r="RCW223" s="348"/>
      <c r="RCX223" s="348"/>
      <c r="RCY223" s="348"/>
      <c r="RCZ223" s="348"/>
      <c r="RDA223" s="348"/>
      <c r="RDB223" s="348"/>
      <c r="RDC223" s="348"/>
      <c r="RDD223" s="348"/>
      <c r="RDE223" s="348"/>
      <c r="RDF223" s="348"/>
      <c r="RDG223" s="348"/>
      <c r="RDH223" s="348"/>
      <c r="RDI223" s="348"/>
      <c r="RDJ223" s="348"/>
      <c r="RDK223" s="348"/>
      <c r="RDL223" s="348"/>
      <c r="RDM223" s="348"/>
      <c r="RDN223" s="348"/>
      <c r="RDO223" s="348"/>
      <c r="RDP223" s="348"/>
      <c r="RDQ223" s="348"/>
      <c r="RDR223" s="348"/>
      <c r="RDS223" s="348"/>
      <c r="RDT223" s="348"/>
      <c r="RDU223" s="348"/>
      <c r="RDV223" s="348"/>
      <c r="RDW223" s="348"/>
      <c r="RDX223" s="348"/>
      <c r="RDY223" s="348"/>
      <c r="RDZ223" s="348"/>
      <c r="REA223" s="348"/>
      <c r="REB223" s="348"/>
      <c r="REC223" s="348"/>
      <c r="RED223" s="348"/>
      <c r="REE223" s="348"/>
      <c r="REF223" s="348"/>
      <c r="REG223" s="348"/>
      <c r="REH223" s="348"/>
      <c r="REI223" s="348"/>
      <c r="REJ223" s="348"/>
      <c r="REK223" s="348"/>
      <c r="REL223" s="348"/>
      <c r="REM223" s="348"/>
      <c r="REN223" s="348"/>
      <c r="REO223" s="348"/>
      <c r="REP223" s="348"/>
      <c r="REQ223" s="348"/>
      <c r="RER223" s="348"/>
      <c r="RES223" s="348"/>
      <c r="RET223" s="348"/>
      <c r="REU223" s="348"/>
      <c r="REV223" s="348"/>
      <c r="REW223" s="348"/>
      <c r="REX223" s="348"/>
      <c r="REY223" s="348"/>
      <c r="REZ223" s="348"/>
      <c r="RFA223" s="348"/>
      <c r="RFB223" s="348"/>
      <c r="RFC223" s="348"/>
      <c r="RFD223" s="348"/>
      <c r="RFE223" s="348"/>
      <c r="RFF223" s="348"/>
      <c r="RFG223" s="348"/>
      <c r="RFH223" s="348"/>
      <c r="RFI223" s="348"/>
      <c r="RFJ223" s="348"/>
      <c r="RFK223" s="348"/>
      <c r="RFL223" s="348"/>
      <c r="RFM223" s="348"/>
      <c r="RFN223" s="348"/>
      <c r="RFO223" s="348"/>
      <c r="RFP223" s="348"/>
      <c r="RFQ223" s="348"/>
      <c r="RFR223" s="348"/>
      <c r="RFS223" s="348"/>
      <c r="RFT223" s="348"/>
      <c r="RFU223" s="348"/>
      <c r="RFV223" s="348"/>
      <c r="RFW223" s="348"/>
      <c r="RFX223" s="348"/>
      <c r="RFY223" s="348"/>
      <c r="RFZ223" s="348"/>
      <c r="RGA223" s="348"/>
      <c r="RGB223" s="348"/>
      <c r="RGC223" s="348"/>
      <c r="RGD223" s="348"/>
      <c r="RGE223" s="348"/>
      <c r="RGF223" s="348"/>
      <c r="RGG223" s="348"/>
      <c r="RGH223" s="348"/>
      <c r="RGI223" s="348"/>
      <c r="RGJ223" s="348"/>
      <c r="RGK223" s="348"/>
      <c r="RGL223" s="348"/>
      <c r="RGM223" s="348"/>
      <c r="RGN223" s="348"/>
      <c r="RGO223" s="348"/>
      <c r="RGP223" s="348"/>
      <c r="RGQ223" s="348"/>
      <c r="RGR223" s="348"/>
      <c r="RGS223" s="348"/>
      <c r="RGT223" s="348"/>
      <c r="RGU223" s="348"/>
      <c r="RGV223" s="348"/>
      <c r="RGW223" s="348"/>
      <c r="RGX223" s="348"/>
      <c r="RGY223" s="348"/>
      <c r="RGZ223" s="348"/>
      <c r="RHA223" s="348"/>
      <c r="RHB223" s="348"/>
      <c r="RHC223" s="348"/>
      <c r="RHD223" s="348"/>
      <c r="RHE223" s="348"/>
      <c r="RHF223" s="348"/>
      <c r="RHG223" s="348"/>
      <c r="RHH223" s="348"/>
      <c r="RHI223" s="348"/>
      <c r="RHJ223" s="348"/>
      <c r="RHK223" s="348"/>
      <c r="RHL223" s="348"/>
      <c r="RHM223" s="348"/>
      <c r="RHN223" s="348"/>
      <c r="RHO223" s="348"/>
      <c r="RHP223" s="348"/>
      <c r="RHQ223" s="348"/>
      <c r="RHR223" s="348"/>
      <c r="RHS223" s="348"/>
      <c r="RHT223" s="348"/>
      <c r="RHU223" s="348"/>
      <c r="RHV223" s="348"/>
      <c r="RHW223" s="348"/>
      <c r="RHX223" s="348"/>
      <c r="RHY223" s="348"/>
      <c r="RHZ223" s="348"/>
      <c r="RIA223" s="348"/>
      <c r="RIB223" s="348"/>
      <c r="RIC223" s="348"/>
      <c r="RID223" s="348"/>
      <c r="RIE223" s="348"/>
      <c r="RIF223" s="348"/>
      <c r="RIG223" s="348"/>
      <c r="RIH223" s="348"/>
      <c r="RII223" s="348"/>
      <c r="RIJ223" s="348"/>
      <c r="RIK223" s="348"/>
      <c r="RIL223" s="348"/>
      <c r="RIM223" s="348"/>
      <c r="RIN223" s="348"/>
      <c r="RIO223" s="348"/>
      <c r="RIP223" s="348"/>
      <c r="RIQ223" s="348"/>
      <c r="RIR223" s="348"/>
      <c r="RIS223" s="348"/>
      <c r="RIT223" s="348"/>
      <c r="RIU223" s="348"/>
      <c r="RIV223" s="348"/>
      <c r="RIW223" s="348"/>
      <c r="RIX223" s="348"/>
      <c r="RIY223" s="348"/>
      <c r="RIZ223" s="348"/>
      <c r="RJA223" s="348"/>
      <c r="RJB223" s="348"/>
      <c r="RJC223" s="348"/>
      <c r="RJD223" s="348"/>
      <c r="RJE223" s="348"/>
      <c r="RJF223" s="348"/>
      <c r="RJG223" s="348"/>
      <c r="RJH223" s="348"/>
      <c r="RJI223" s="348"/>
      <c r="RJJ223" s="348"/>
      <c r="RJK223" s="348"/>
      <c r="RJL223" s="348"/>
      <c r="RJM223" s="348"/>
      <c r="RJN223" s="348"/>
      <c r="RJO223" s="348"/>
      <c r="RJP223" s="348"/>
      <c r="RJQ223" s="348"/>
      <c r="RJR223" s="348"/>
      <c r="RJS223" s="348"/>
      <c r="RJT223" s="348"/>
      <c r="RJU223" s="348"/>
      <c r="RJV223" s="348"/>
      <c r="RJW223" s="348"/>
      <c r="RJX223" s="348"/>
      <c r="RJY223" s="348"/>
      <c r="RJZ223" s="348"/>
      <c r="RKA223" s="348"/>
      <c r="RKB223" s="348"/>
      <c r="RKC223" s="348"/>
      <c r="RKD223" s="348"/>
      <c r="RKE223" s="348"/>
      <c r="RKF223" s="348"/>
      <c r="RKG223" s="348"/>
      <c r="RKH223" s="348"/>
      <c r="RKI223" s="348"/>
      <c r="RKJ223" s="348"/>
      <c r="RKK223" s="348"/>
      <c r="RKL223" s="348"/>
      <c r="RKM223" s="348"/>
      <c r="RKN223" s="348"/>
      <c r="RKO223" s="348"/>
      <c r="RKP223" s="348"/>
      <c r="RKQ223" s="348"/>
      <c r="RKR223" s="348"/>
      <c r="RKS223" s="348"/>
      <c r="RKT223" s="348"/>
      <c r="RKU223" s="348"/>
      <c r="RKV223" s="348"/>
      <c r="RKW223" s="348"/>
      <c r="RKX223" s="348"/>
      <c r="RKY223" s="348"/>
      <c r="RKZ223" s="348"/>
      <c r="RLA223" s="348"/>
      <c r="RLB223" s="348"/>
      <c r="RLC223" s="348"/>
      <c r="RLD223" s="348"/>
      <c r="RLE223" s="348"/>
      <c r="RLF223" s="348"/>
      <c r="RLG223" s="348"/>
      <c r="RLH223" s="348"/>
      <c r="RLI223" s="348"/>
      <c r="RLJ223" s="348"/>
      <c r="RLK223" s="348"/>
      <c r="RLL223" s="348"/>
      <c r="RLM223" s="348"/>
      <c r="RLN223" s="348"/>
      <c r="RLO223" s="348"/>
      <c r="RLP223" s="348"/>
      <c r="RLQ223" s="348"/>
      <c r="RLR223" s="348"/>
      <c r="RLS223" s="348"/>
      <c r="RLT223" s="348"/>
      <c r="RLU223" s="348"/>
      <c r="RLV223" s="348"/>
      <c r="RLW223" s="348"/>
      <c r="RLX223" s="348"/>
      <c r="RLY223" s="348"/>
      <c r="RLZ223" s="348"/>
      <c r="RMA223" s="348"/>
      <c r="RMB223" s="348"/>
      <c r="RMC223" s="348"/>
      <c r="RMD223" s="348"/>
      <c r="RME223" s="348"/>
      <c r="RMF223" s="348"/>
      <c r="RMG223" s="348"/>
      <c r="RMH223" s="348"/>
      <c r="RMI223" s="348"/>
      <c r="RMJ223" s="348"/>
      <c r="RMK223" s="348"/>
      <c r="RML223" s="348"/>
      <c r="RMM223" s="348"/>
      <c r="RMN223" s="348"/>
      <c r="RMO223" s="348"/>
      <c r="RMP223" s="348"/>
      <c r="RMQ223" s="348"/>
      <c r="RMR223" s="348"/>
      <c r="RMS223" s="348"/>
      <c r="RMT223" s="348"/>
      <c r="RMU223" s="348"/>
      <c r="RMV223" s="348"/>
      <c r="RMW223" s="348"/>
      <c r="RMX223" s="348"/>
      <c r="RMY223" s="348"/>
      <c r="RMZ223" s="348"/>
      <c r="RNA223" s="348"/>
      <c r="RNB223" s="348"/>
      <c r="RNC223" s="348"/>
      <c r="RND223" s="348"/>
      <c r="RNE223" s="348"/>
      <c r="RNF223" s="348"/>
      <c r="RNG223" s="348"/>
      <c r="RNH223" s="348"/>
      <c r="RNI223" s="348"/>
      <c r="RNJ223" s="348"/>
      <c r="RNK223" s="348"/>
      <c r="RNL223" s="348"/>
      <c r="RNM223" s="348"/>
      <c r="RNN223" s="348"/>
      <c r="RNO223" s="348"/>
      <c r="RNP223" s="348"/>
      <c r="RNQ223" s="348"/>
      <c r="RNR223" s="348"/>
      <c r="RNS223" s="348"/>
      <c r="RNT223" s="348"/>
      <c r="RNU223" s="348"/>
      <c r="RNV223" s="348"/>
      <c r="RNW223" s="348"/>
      <c r="RNX223" s="348"/>
      <c r="RNY223" s="348"/>
      <c r="RNZ223" s="348"/>
      <c r="ROA223" s="348"/>
      <c r="ROB223" s="348"/>
      <c r="ROC223" s="348"/>
      <c r="ROD223" s="348"/>
      <c r="ROE223" s="348"/>
      <c r="ROF223" s="348"/>
      <c r="ROG223" s="348"/>
      <c r="ROH223" s="348"/>
      <c r="ROI223" s="348"/>
      <c r="ROJ223" s="348"/>
      <c r="ROK223" s="348"/>
      <c r="ROL223" s="348"/>
      <c r="ROM223" s="348"/>
      <c r="RON223" s="348"/>
      <c r="ROO223" s="348"/>
      <c r="ROP223" s="348"/>
      <c r="ROQ223" s="348"/>
      <c r="ROR223" s="348"/>
      <c r="ROS223" s="348"/>
      <c r="ROT223" s="348"/>
      <c r="ROU223" s="348"/>
      <c r="ROV223" s="348"/>
      <c r="ROW223" s="348"/>
      <c r="ROX223" s="348"/>
      <c r="ROY223" s="348"/>
      <c r="ROZ223" s="348"/>
      <c r="RPA223" s="348"/>
      <c r="RPB223" s="348"/>
      <c r="RPC223" s="348"/>
      <c r="RPD223" s="348"/>
      <c r="RPE223" s="348"/>
      <c r="RPF223" s="348"/>
      <c r="RPG223" s="348"/>
      <c r="RPH223" s="348"/>
      <c r="RPI223" s="348"/>
      <c r="RPJ223" s="348"/>
      <c r="RPK223" s="348"/>
      <c r="RPL223" s="348"/>
      <c r="RPM223" s="348"/>
      <c r="RPN223" s="348"/>
      <c r="RPO223" s="348"/>
      <c r="RPP223" s="348"/>
      <c r="RPQ223" s="348"/>
      <c r="RPR223" s="348"/>
      <c r="RPS223" s="348"/>
      <c r="RPT223" s="348"/>
      <c r="RPU223" s="348"/>
      <c r="RPV223" s="348"/>
      <c r="RPW223" s="348"/>
      <c r="RPX223" s="348"/>
      <c r="RPY223" s="348"/>
      <c r="RPZ223" s="348"/>
      <c r="RQA223" s="348"/>
      <c r="RQB223" s="348"/>
      <c r="RQC223" s="348"/>
      <c r="RQD223" s="348"/>
      <c r="RQE223" s="348"/>
      <c r="RQF223" s="348"/>
      <c r="RQG223" s="348"/>
      <c r="RQH223" s="348"/>
      <c r="RQI223" s="348"/>
      <c r="RQJ223" s="348"/>
      <c r="RQK223" s="348"/>
      <c r="RQL223" s="348"/>
      <c r="RQM223" s="348"/>
      <c r="RQN223" s="348"/>
      <c r="RQO223" s="348"/>
      <c r="RQP223" s="348"/>
      <c r="RQQ223" s="348"/>
      <c r="RQR223" s="348"/>
      <c r="RQS223" s="348"/>
      <c r="RQT223" s="348"/>
      <c r="RQU223" s="348"/>
      <c r="RQV223" s="348"/>
      <c r="RQW223" s="348"/>
      <c r="RQX223" s="348"/>
      <c r="RQY223" s="348"/>
      <c r="RQZ223" s="348"/>
      <c r="RRA223" s="348"/>
      <c r="RRB223" s="348"/>
      <c r="RRC223" s="348"/>
      <c r="RRD223" s="348"/>
      <c r="RRE223" s="348"/>
      <c r="RRF223" s="348"/>
      <c r="RRG223" s="348"/>
      <c r="RRH223" s="348"/>
      <c r="RRI223" s="348"/>
      <c r="RRJ223" s="348"/>
      <c r="RRK223" s="348"/>
      <c r="RRL223" s="348"/>
      <c r="RRM223" s="348"/>
      <c r="RRN223" s="348"/>
      <c r="RRO223" s="348"/>
      <c r="RRP223" s="348"/>
      <c r="RRQ223" s="348"/>
      <c r="RRR223" s="348"/>
      <c r="RRS223" s="348"/>
      <c r="RRT223" s="348"/>
      <c r="RRU223" s="348"/>
      <c r="RRV223" s="348"/>
      <c r="RRW223" s="348"/>
      <c r="RRX223" s="348"/>
      <c r="RRY223" s="348"/>
      <c r="RRZ223" s="348"/>
      <c r="RSA223" s="348"/>
      <c r="RSB223" s="348"/>
      <c r="RSC223" s="348"/>
      <c r="RSD223" s="348"/>
      <c r="RSE223" s="348"/>
      <c r="RSF223" s="348"/>
      <c r="RSG223" s="348"/>
      <c r="RSH223" s="348"/>
      <c r="RSI223" s="348"/>
      <c r="RSJ223" s="348"/>
      <c r="RSK223" s="348"/>
      <c r="RSL223" s="348"/>
      <c r="RSM223" s="348"/>
      <c r="RSN223" s="348"/>
      <c r="RSO223" s="348"/>
      <c r="RSP223" s="348"/>
      <c r="RSQ223" s="348"/>
      <c r="RSR223" s="348"/>
      <c r="RSS223" s="348"/>
      <c r="RST223" s="348"/>
      <c r="RSU223" s="348"/>
      <c r="RSV223" s="348"/>
      <c r="RSW223" s="348"/>
      <c r="RSX223" s="348"/>
      <c r="RSY223" s="348"/>
      <c r="RSZ223" s="348"/>
      <c r="RTA223" s="348"/>
      <c r="RTB223" s="348"/>
      <c r="RTC223" s="348"/>
      <c r="RTD223" s="348"/>
      <c r="RTE223" s="348"/>
      <c r="RTF223" s="348"/>
      <c r="RTG223" s="348"/>
      <c r="RTH223" s="348"/>
      <c r="RTI223" s="348"/>
      <c r="RTJ223" s="348"/>
      <c r="RTK223" s="348"/>
      <c r="RTL223" s="348"/>
      <c r="RTM223" s="348"/>
      <c r="RTN223" s="348"/>
      <c r="RTO223" s="348"/>
      <c r="RTP223" s="348"/>
      <c r="RTQ223" s="348"/>
      <c r="RTR223" s="348"/>
      <c r="RTS223" s="348"/>
      <c r="RTT223" s="348"/>
      <c r="RTU223" s="348"/>
      <c r="RTV223" s="348"/>
      <c r="RTW223" s="348"/>
      <c r="RTX223" s="348"/>
      <c r="RTY223" s="348"/>
      <c r="RTZ223" s="348"/>
      <c r="RUA223" s="348"/>
      <c r="RUB223" s="348"/>
      <c r="RUC223" s="348"/>
      <c r="RUD223" s="348"/>
      <c r="RUE223" s="348"/>
      <c r="RUF223" s="348"/>
      <c r="RUG223" s="348"/>
      <c r="RUH223" s="348"/>
      <c r="RUI223" s="348"/>
      <c r="RUJ223" s="348"/>
      <c r="RUK223" s="348"/>
      <c r="RUL223" s="348"/>
      <c r="RUM223" s="348"/>
      <c r="RUN223" s="348"/>
      <c r="RUO223" s="348"/>
      <c r="RUP223" s="348"/>
      <c r="RUQ223" s="348"/>
      <c r="RUR223" s="348"/>
      <c r="RUS223" s="348"/>
      <c r="RUT223" s="348"/>
      <c r="RUU223" s="348"/>
      <c r="RUV223" s="348"/>
      <c r="RUW223" s="348"/>
      <c r="RUX223" s="348"/>
      <c r="RUY223" s="348"/>
      <c r="RUZ223" s="348"/>
      <c r="RVA223" s="348"/>
      <c r="RVB223" s="348"/>
      <c r="RVC223" s="348"/>
      <c r="RVD223" s="348"/>
      <c r="RVE223" s="348"/>
      <c r="RVF223" s="348"/>
      <c r="RVG223" s="348"/>
      <c r="RVH223" s="348"/>
      <c r="RVI223" s="348"/>
      <c r="RVJ223" s="348"/>
      <c r="RVK223" s="348"/>
      <c r="RVL223" s="348"/>
      <c r="RVM223" s="348"/>
      <c r="RVN223" s="348"/>
      <c r="RVO223" s="348"/>
      <c r="RVP223" s="348"/>
      <c r="RVQ223" s="348"/>
      <c r="RVR223" s="348"/>
      <c r="RVS223" s="348"/>
      <c r="RVT223" s="348"/>
      <c r="RVU223" s="348"/>
      <c r="RVV223" s="348"/>
      <c r="RVW223" s="348"/>
      <c r="RVX223" s="348"/>
      <c r="RVY223" s="348"/>
      <c r="RVZ223" s="348"/>
      <c r="RWA223" s="348"/>
      <c r="RWB223" s="348"/>
      <c r="RWC223" s="348"/>
      <c r="RWD223" s="348"/>
      <c r="RWE223" s="348"/>
      <c r="RWF223" s="348"/>
      <c r="RWG223" s="348"/>
      <c r="RWH223" s="348"/>
      <c r="RWI223" s="348"/>
      <c r="RWJ223" s="348"/>
      <c r="RWK223" s="348"/>
      <c r="RWL223" s="348"/>
      <c r="RWM223" s="348"/>
      <c r="RWN223" s="348"/>
      <c r="RWO223" s="348"/>
      <c r="RWP223" s="348"/>
      <c r="RWQ223" s="348"/>
      <c r="RWR223" s="348"/>
      <c r="RWS223" s="348"/>
      <c r="RWT223" s="348"/>
      <c r="RWU223" s="348"/>
      <c r="RWV223" s="348"/>
      <c r="RWW223" s="348"/>
      <c r="RWX223" s="348"/>
      <c r="RWY223" s="348"/>
      <c r="RWZ223" s="348"/>
      <c r="RXA223" s="348"/>
      <c r="RXB223" s="348"/>
      <c r="RXC223" s="348"/>
      <c r="RXD223" s="348"/>
      <c r="RXE223" s="348"/>
      <c r="RXF223" s="348"/>
      <c r="RXG223" s="348"/>
      <c r="RXH223" s="348"/>
      <c r="RXI223" s="348"/>
      <c r="RXJ223" s="348"/>
      <c r="RXK223" s="348"/>
      <c r="RXL223" s="348"/>
      <c r="RXM223" s="348"/>
      <c r="RXN223" s="348"/>
      <c r="RXO223" s="348"/>
      <c r="RXP223" s="348"/>
      <c r="RXQ223" s="348"/>
      <c r="RXR223" s="348"/>
      <c r="RXS223" s="348"/>
      <c r="RXT223" s="348"/>
      <c r="RXU223" s="348"/>
      <c r="RXV223" s="348"/>
      <c r="RXW223" s="348"/>
      <c r="RXX223" s="348"/>
      <c r="RXY223" s="348"/>
      <c r="RXZ223" s="348"/>
      <c r="RYA223" s="348"/>
      <c r="RYB223" s="348"/>
      <c r="RYC223" s="348"/>
      <c r="RYD223" s="348"/>
      <c r="RYE223" s="348"/>
      <c r="RYF223" s="348"/>
      <c r="RYG223" s="348"/>
      <c r="RYH223" s="348"/>
      <c r="RYI223" s="348"/>
      <c r="RYJ223" s="348"/>
      <c r="RYK223" s="348"/>
      <c r="RYL223" s="348"/>
      <c r="RYM223" s="348"/>
      <c r="RYN223" s="348"/>
      <c r="RYO223" s="348"/>
      <c r="RYP223" s="348"/>
      <c r="RYQ223" s="348"/>
      <c r="RYR223" s="348"/>
      <c r="RYS223" s="348"/>
      <c r="RYT223" s="348"/>
      <c r="RYU223" s="348"/>
      <c r="RYV223" s="348"/>
      <c r="RYW223" s="348"/>
      <c r="RYX223" s="348"/>
      <c r="RYY223" s="348"/>
      <c r="RYZ223" s="348"/>
      <c r="RZA223" s="348"/>
      <c r="RZB223" s="348"/>
      <c r="RZC223" s="348"/>
      <c r="RZD223" s="348"/>
      <c r="RZE223" s="348"/>
      <c r="RZF223" s="348"/>
      <c r="RZG223" s="348"/>
      <c r="RZH223" s="348"/>
      <c r="RZI223" s="348"/>
      <c r="RZJ223" s="348"/>
      <c r="RZK223" s="348"/>
      <c r="RZL223" s="348"/>
      <c r="RZM223" s="348"/>
      <c r="RZN223" s="348"/>
      <c r="RZO223" s="348"/>
      <c r="RZP223" s="348"/>
      <c r="RZQ223" s="348"/>
      <c r="RZR223" s="348"/>
      <c r="RZS223" s="348"/>
      <c r="RZT223" s="348"/>
      <c r="RZU223" s="348"/>
      <c r="RZV223" s="348"/>
      <c r="RZW223" s="348"/>
      <c r="RZX223" s="348"/>
      <c r="RZY223" s="348"/>
      <c r="RZZ223" s="348"/>
      <c r="SAA223" s="348"/>
      <c r="SAB223" s="348"/>
      <c r="SAC223" s="348"/>
      <c r="SAD223" s="348"/>
      <c r="SAE223" s="348"/>
      <c r="SAF223" s="348"/>
      <c r="SAG223" s="348"/>
      <c r="SAH223" s="348"/>
      <c r="SAI223" s="348"/>
      <c r="SAJ223" s="348"/>
      <c r="SAK223" s="348"/>
      <c r="SAL223" s="348"/>
      <c r="SAM223" s="348"/>
      <c r="SAN223" s="348"/>
      <c r="SAO223" s="348"/>
      <c r="SAP223" s="348"/>
      <c r="SAQ223" s="348"/>
      <c r="SAR223" s="348"/>
      <c r="SAS223" s="348"/>
      <c r="SAT223" s="348"/>
      <c r="SAU223" s="348"/>
      <c r="SAV223" s="348"/>
      <c r="SAW223" s="348"/>
      <c r="SAX223" s="348"/>
      <c r="SAY223" s="348"/>
      <c r="SAZ223" s="348"/>
      <c r="SBA223" s="348"/>
      <c r="SBB223" s="348"/>
      <c r="SBC223" s="348"/>
      <c r="SBD223" s="348"/>
      <c r="SBE223" s="348"/>
      <c r="SBF223" s="348"/>
      <c r="SBG223" s="348"/>
      <c r="SBH223" s="348"/>
      <c r="SBI223" s="348"/>
      <c r="SBJ223" s="348"/>
      <c r="SBK223" s="348"/>
      <c r="SBL223" s="348"/>
      <c r="SBM223" s="348"/>
      <c r="SBN223" s="348"/>
      <c r="SBO223" s="348"/>
      <c r="SBP223" s="348"/>
      <c r="SBQ223" s="348"/>
      <c r="SBR223" s="348"/>
      <c r="SBS223" s="348"/>
      <c r="SBT223" s="348"/>
      <c r="SBU223" s="348"/>
      <c r="SBV223" s="348"/>
      <c r="SBW223" s="348"/>
      <c r="SBX223" s="348"/>
      <c r="SBY223" s="348"/>
      <c r="SBZ223" s="348"/>
      <c r="SCA223" s="348"/>
      <c r="SCB223" s="348"/>
      <c r="SCC223" s="348"/>
      <c r="SCD223" s="348"/>
      <c r="SCE223" s="348"/>
      <c r="SCF223" s="348"/>
      <c r="SCG223" s="348"/>
      <c r="SCH223" s="348"/>
      <c r="SCI223" s="348"/>
      <c r="SCJ223" s="348"/>
      <c r="SCK223" s="348"/>
      <c r="SCL223" s="348"/>
      <c r="SCM223" s="348"/>
      <c r="SCN223" s="348"/>
      <c r="SCO223" s="348"/>
      <c r="SCP223" s="348"/>
      <c r="SCQ223" s="348"/>
      <c r="SCR223" s="348"/>
      <c r="SCS223" s="348"/>
      <c r="SCT223" s="348"/>
      <c r="SCU223" s="348"/>
      <c r="SCV223" s="348"/>
      <c r="SCW223" s="348"/>
      <c r="SCX223" s="348"/>
      <c r="SCY223" s="348"/>
      <c r="SCZ223" s="348"/>
      <c r="SDA223" s="348"/>
      <c r="SDB223" s="348"/>
      <c r="SDC223" s="348"/>
      <c r="SDD223" s="348"/>
      <c r="SDE223" s="348"/>
      <c r="SDF223" s="348"/>
      <c r="SDG223" s="348"/>
      <c r="SDH223" s="348"/>
      <c r="SDI223" s="348"/>
      <c r="SDJ223" s="348"/>
      <c r="SDK223" s="348"/>
      <c r="SDL223" s="348"/>
      <c r="SDM223" s="348"/>
      <c r="SDN223" s="348"/>
      <c r="SDO223" s="348"/>
      <c r="SDP223" s="348"/>
      <c r="SDQ223" s="348"/>
      <c r="SDR223" s="348"/>
      <c r="SDS223" s="348"/>
      <c r="SDT223" s="348"/>
      <c r="SDU223" s="348"/>
      <c r="SDV223" s="348"/>
      <c r="SDW223" s="348"/>
      <c r="SDX223" s="348"/>
      <c r="SDY223" s="348"/>
      <c r="SDZ223" s="348"/>
      <c r="SEA223" s="348"/>
      <c r="SEB223" s="348"/>
      <c r="SEC223" s="348"/>
      <c r="SED223" s="348"/>
      <c r="SEE223" s="348"/>
      <c r="SEF223" s="348"/>
      <c r="SEG223" s="348"/>
      <c r="SEH223" s="348"/>
      <c r="SEI223" s="348"/>
      <c r="SEJ223" s="348"/>
      <c r="SEK223" s="348"/>
      <c r="SEL223" s="348"/>
      <c r="SEM223" s="348"/>
      <c r="SEN223" s="348"/>
      <c r="SEO223" s="348"/>
      <c r="SEP223" s="348"/>
      <c r="SEQ223" s="348"/>
      <c r="SER223" s="348"/>
      <c r="SES223" s="348"/>
      <c r="SET223" s="348"/>
      <c r="SEU223" s="348"/>
      <c r="SEV223" s="348"/>
      <c r="SEW223" s="348"/>
      <c r="SEX223" s="348"/>
      <c r="SEY223" s="348"/>
      <c r="SEZ223" s="348"/>
      <c r="SFA223" s="348"/>
      <c r="SFB223" s="348"/>
      <c r="SFC223" s="348"/>
      <c r="SFD223" s="348"/>
      <c r="SFE223" s="348"/>
      <c r="SFF223" s="348"/>
      <c r="SFG223" s="348"/>
      <c r="SFH223" s="348"/>
      <c r="SFI223" s="348"/>
      <c r="SFJ223" s="348"/>
      <c r="SFK223" s="348"/>
      <c r="SFL223" s="348"/>
      <c r="SFM223" s="348"/>
      <c r="SFN223" s="348"/>
      <c r="SFO223" s="348"/>
      <c r="SFP223" s="348"/>
      <c r="SFQ223" s="348"/>
      <c r="SFR223" s="348"/>
      <c r="SFS223" s="348"/>
      <c r="SFT223" s="348"/>
      <c r="SFU223" s="348"/>
      <c r="SFV223" s="348"/>
      <c r="SFW223" s="348"/>
      <c r="SFX223" s="348"/>
      <c r="SFY223" s="348"/>
      <c r="SFZ223" s="348"/>
      <c r="SGA223" s="348"/>
      <c r="SGB223" s="348"/>
      <c r="SGC223" s="348"/>
      <c r="SGD223" s="348"/>
      <c r="SGE223" s="348"/>
      <c r="SGF223" s="348"/>
      <c r="SGG223" s="348"/>
      <c r="SGH223" s="348"/>
      <c r="SGI223" s="348"/>
      <c r="SGJ223" s="348"/>
      <c r="SGK223" s="348"/>
      <c r="SGL223" s="348"/>
      <c r="SGM223" s="348"/>
      <c r="SGN223" s="348"/>
      <c r="SGO223" s="348"/>
      <c r="SGP223" s="348"/>
      <c r="SGQ223" s="348"/>
      <c r="SGR223" s="348"/>
      <c r="SGS223" s="348"/>
      <c r="SGT223" s="348"/>
      <c r="SGU223" s="348"/>
      <c r="SGV223" s="348"/>
      <c r="SGW223" s="348"/>
      <c r="SGX223" s="348"/>
      <c r="SGY223" s="348"/>
      <c r="SGZ223" s="348"/>
      <c r="SHA223" s="348"/>
      <c r="SHB223" s="348"/>
      <c r="SHC223" s="348"/>
      <c r="SHD223" s="348"/>
      <c r="SHE223" s="348"/>
      <c r="SHF223" s="348"/>
      <c r="SHG223" s="348"/>
      <c r="SHH223" s="348"/>
      <c r="SHI223" s="348"/>
      <c r="SHJ223" s="348"/>
      <c r="SHK223" s="348"/>
      <c r="SHL223" s="348"/>
      <c r="SHM223" s="348"/>
      <c r="SHN223" s="348"/>
      <c r="SHO223" s="348"/>
      <c r="SHP223" s="348"/>
      <c r="SHQ223" s="348"/>
      <c r="SHR223" s="348"/>
      <c r="SHS223" s="348"/>
      <c r="SHT223" s="348"/>
      <c r="SHU223" s="348"/>
      <c r="SHV223" s="348"/>
      <c r="SHW223" s="348"/>
      <c r="SHX223" s="348"/>
      <c r="SHY223" s="348"/>
      <c r="SHZ223" s="348"/>
      <c r="SIA223" s="348"/>
      <c r="SIB223" s="348"/>
      <c r="SIC223" s="348"/>
      <c r="SID223" s="348"/>
      <c r="SIE223" s="348"/>
      <c r="SIF223" s="348"/>
      <c r="SIG223" s="348"/>
      <c r="SIH223" s="348"/>
      <c r="SII223" s="348"/>
      <c r="SIJ223" s="348"/>
      <c r="SIK223" s="348"/>
      <c r="SIL223" s="348"/>
      <c r="SIM223" s="348"/>
      <c r="SIN223" s="348"/>
      <c r="SIO223" s="348"/>
      <c r="SIP223" s="348"/>
      <c r="SIQ223" s="348"/>
      <c r="SIR223" s="348"/>
      <c r="SIS223" s="348"/>
      <c r="SIT223" s="348"/>
      <c r="SIU223" s="348"/>
      <c r="SIV223" s="348"/>
      <c r="SIW223" s="348"/>
      <c r="SIX223" s="348"/>
      <c r="SIY223" s="348"/>
      <c r="SIZ223" s="348"/>
      <c r="SJA223" s="348"/>
      <c r="SJB223" s="348"/>
      <c r="SJC223" s="348"/>
      <c r="SJD223" s="348"/>
      <c r="SJE223" s="348"/>
      <c r="SJF223" s="348"/>
      <c r="SJG223" s="348"/>
      <c r="SJH223" s="348"/>
      <c r="SJI223" s="348"/>
      <c r="SJJ223" s="348"/>
      <c r="SJK223" s="348"/>
      <c r="SJL223" s="348"/>
      <c r="SJM223" s="348"/>
      <c r="SJN223" s="348"/>
      <c r="SJO223" s="348"/>
      <c r="SJP223" s="348"/>
      <c r="SJQ223" s="348"/>
      <c r="SJR223" s="348"/>
      <c r="SJS223" s="348"/>
      <c r="SJT223" s="348"/>
      <c r="SJU223" s="348"/>
      <c r="SJV223" s="348"/>
      <c r="SJW223" s="348"/>
      <c r="SJX223" s="348"/>
      <c r="SJY223" s="348"/>
      <c r="SJZ223" s="348"/>
      <c r="SKA223" s="348"/>
      <c r="SKB223" s="348"/>
      <c r="SKC223" s="348"/>
      <c r="SKD223" s="348"/>
      <c r="SKE223" s="348"/>
      <c r="SKF223" s="348"/>
      <c r="SKG223" s="348"/>
      <c r="SKH223" s="348"/>
      <c r="SKI223" s="348"/>
      <c r="SKJ223" s="348"/>
      <c r="SKK223" s="348"/>
      <c r="SKL223" s="348"/>
      <c r="SKM223" s="348"/>
      <c r="SKN223" s="348"/>
      <c r="SKO223" s="348"/>
      <c r="SKP223" s="348"/>
      <c r="SKQ223" s="348"/>
      <c r="SKR223" s="348"/>
      <c r="SKS223" s="348"/>
      <c r="SKT223" s="348"/>
      <c r="SKU223" s="348"/>
      <c r="SKV223" s="348"/>
      <c r="SKW223" s="348"/>
      <c r="SKX223" s="348"/>
      <c r="SKY223" s="348"/>
      <c r="SKZ223" s="348"/>
      <c r="SLA223" s="348"/>
      <c r="SLB223" s="348"/>
      <c r="SLC223" s="348"/>
      <c r="SLD223" s="348"/>
      <c r="SLE223" s="348"/>
      <c r="SLF223" s="348"/>
      <c r="SLG223" s="348"/>
      <c r="SLH223" s="348"/>
      <c r="SLI223" s="348"/>
      <c r="SLJ223" s="348"/>
      <c r="SLK223" s="348"/>
      <c r="SLL223" s="348"/>
      <c r="SLM223" s="348"/>
      <c r="SLN223" s="348"/>
      <c r="SLO223" s="348"/>
      <c r="SLP223" s="348"/>
      <c r="SLQ223" s="348"/>
      <c r="SLR223" s="348"/>
      <c r="SLS223" s="348"/>
      <c r="SLT223" s="348"/>
      <c r="SLU223" s="348"/>
      <c r="SLV223" s="348"/>
      <c r="SLW223" s="348"/>
      <c r="SLX223" s="348"/>
      <c r="SLY223" s="348"/>
      <c r="SLZ223" s="348"/>
      <c r="SMA223" s="348"/>
      <c r="SMB223" s="348"/>
      <c r="SMC223" s="348"/>
      <c r="SMD223" s="348"/>
      <c r="SME223" s="348"/>
      <c r="SMF223" s="348"/>
      <c r="SMG223" s="348"/>
      <c r="SMH223" s="348"/>
      <c r="SMI223" s="348"/>
      <c r="SMJ223" s="348"/>
      <c r="SMK223" s="348"/>
      <c r="SML223" s="348"/>
      <c r="SMM223" s="348"/>
      <c r="SMN223" s="348"/>
      <c r="SMO223" s="348"/>
      <c r="SMP223" s="348"/>
      <c r="SMQ223" s="348"/>
      <c r="SMR223" s="348"/>
      <c r="SMS223" s="348"/>
      <c r="SMT223" s="348"/>
      <c r="SMU223" s="348"/>
      <c r="SMV223" s="348"/>
      <c r="SMW223" s="348"/>
      <c r="SMX223" s="348"/>
      <c r="SMY223" s="348"/>
      <c r="SMZ223" s="348"/>
      <c r="SNA223" s="348"/>
      <c r="SNB223" s="348"/>
      <c r="SNC223" s="348"/>
      <c r="SND223" s="348"/>
      <c r="SNE223" s="348"/>
      <c r="SNF223" s="348"/>
      <c r="SNG223" s="348"/>
      <c r="SNH223" s="348"/>
      <c r="SNI223" s="348"/>
      <c r="SNJ223" s="348"/>
      <c r="SNK223" s="348"/>
      <c r="SNL223" s="348"/>
      <c r="SNM223" s="348"/>
      <c r="SNN223" s="348"/>
      <c r="SNO223" s="348"/>
      <c r="SNP223" s="348"/>
      <c r="SNQ223" s="348"/>
      <c r="SNR223" s="348"/>
      <c r="SNS223" s="348"/>
      <c r="SNT223" s="348"/>
      <c r="SNU223" s="348"/>
      <c r="SNV223" s="348"/>
      <c r="SNW223" s="348"/>
      <c r="SNX223" s="348"/>
      <c r="SNY223" s="348"/>
      <c r="SNZ223" s="348"/>
      <c r="SOA223" s="348"/>
      <c r="SOB223" s="348"/>
      <c r="SOC223" s="348"/>
      <c r="SOD223" s="348"/>
      <c r="SOE223" s="348"/>
      <c r="SOF223" s="348"/>
      <c r="SOG223" s="348"/>
      <c r="SOH223" s="348"/>
      <c r="SOI223" s="348"/>
      <c r="SOJ223" s="348"/>
      <c r="SOK223" s="348"/>
      <c r="SOL223" s="348"/>
      <c r="SOM223" s="348"/>
      <c r="SON223" s="348"/>
      <c r="SOO223" s="348"/>
      <c r="SOP223" s="348"/>
      <c r="SOQ223" s="348"/>
      <c r="SOR223" s="348"/>
      <c r="SOS223" s="348"/>
      <c r="SOT223" s="348"/>
      <c r="SOU223" s="348"/>
      <c r="SOV223" s="348"/>
      <c r="SOW223" s="348"/>
      <c r="SOX223" s="348"/>
      <c r="SOY223" s="348"/>
      <c r="SOZ223" s="348"/>
      <c r="SPA223" s="348"/>
      <c r="SPB223" s="348"/>
      <c r="SPC223" s="348"/>
      <c r="SPD223" s="348"/>
      <c r="SPE223" s="348"/>
      <c r="SPF223" s="348"/>
      <c r="SPG223" s="348"/>
      <c r="SPH223" s="348"/>
      <c r="SPI223" s="348"/>
      <c r="SPJ223" s="348"/>
      <c r="SPK223" s="348"/>
      <c r="SPL223" s="348"/>
      <c r="SPM223" s="348"/>
      <c r="SPN223" s="348"/>
      <c r="SPO223" s="348"/>
      <c r="SPP223" s="348"/>
      <c r="SPQ223" s="348"/>
      <c r="SPR223" s="348"/>
      <c r="SPS223" s="348"/>
      <c r="SPT223" s="348"/>
      <c r="SPU223" s="348"/>
      <c r="SPV223" s="348"/>
      <c r="SPW223" s="348"/>
      <c r="SPX223" s="348"/>
      <c r="SPY223" s="348"/>
      <c r="SPZ223" s="348"/>
      <c r="SQA223" s="348"/>
      <c r="SQB223" s="348"/>
      <c r="SQC223" s="348"/>
      <c r="SQD223" s="348"/>
      <c r="SQE223" s="348"/>
      <c r="SQF223" s="348"/>
      <c r="SQG223" s="348"/>
      <c r="SQH223" s="348"/>
      <c r="SQI223" s="348"/>
      <c r="SQJ223" s="348"/>
      <c r="SQK223" s="348"/>
      <c r="SQL223" s="348"/>
      <c r="SQM223" s="348"/>
      <c r="SQN223" s="348"/>
      <c r="SQO223" s="348"/>
      <c r="SQP223" s="348"/>
      <c r="SQQ223" s="348"/>
      <c r="SQR223" s="348"/>
      <c r="SQS223" s="348"/>
      <c r="SQT223" s="348"/>
      <c r="SQU223" s="348"/>
      <c r="SQV223" s="348"/>
      <c r="SQW223" s="348"/>
      <c r="SQX223" s="348"/>
      <c r="SQY223" s="348"/>
      <c r="SQZ223" s="348"/>
      <c r="SRA223" s="348"/>
      <c r="SRB223" s="348"/>
      <c r="SRC223" s="348"/>
      <c r="SRD223" s="348"/>
      <c r="SRE223" s="348"/>
      <c r="SRF223" s="348"/>
      <c r="SRG223" s="348"/>
      <c r="SRH223" s="348"/>
      <c r="SRI223" s="348"/>
      <c r="SRJ223" s="348"/>
      <c r="SRK223" s="348"/>
      <c r="SRL223" s="348"/>
      <c r="SRM223" s="348"/>
      <c r="SRN223" s="348"/>
      <c r="SRO223" s="348"/>
      <c r="SRP223" s="348"/>
      <c r="SRQ223" s="348"/>
      <c r="SRR223" s="348"/>
      <c r="SRS223" s="348"/>
      <c r="SRT223" s="348"/>
      <c r="SRU223" s="348"/>
      <c r="SRV223" s="348"/>
      <c r="SRW223" s="348"/>
      <c r="SRX223" s="348"/>
      <c r="SRY223" s="348"/>
      <c r="SRZ223" s="348"/>
      <c r="SSA223" s="348"/>
      <c r="SSB223" s="348"/>
      <c r="SSC223" s="348"/>
      <c r="SSD223" s="348"/>
      <c r="SSE223" s="348"/>
      <c r="SSF223" s="348"/>
      <c r="SSG223" s="348"/>
      <c r="SSH223" s="348"/>
      <c r="SSI223" s="348"/>
      <c r="SSJ223" s="348"/>
      <c r="SSK223" s="348"/>
      <c r="SSL223" s="348"/>
      <c r="SSM223" s="348"/>
      <c r="SSN223" s="348"/>
      <c r="SSO223" s="348"/>
      <c r="SSP223" s="348"/>
      <c r="SSQ223" s="348"/>
      <c r="SSR223" s="348"/>
      <c r="SSS223" s="348"/>
      <c r="SST223" s="348"/>
      <c r="SSU223" s="348"/>
      <c r="SSV223" s="348"/>
      <c r="SSW223" s="348"/>
      <c r="SSX223" s="348"/>
      <c r="SSY223" s="348"/>
      <c r="SSZ223" s="348"/>
      <c r="STA223" s="348"/>
      <c r="STB223" s="348"/>
      <c r="STC223" s="348"/>
      <c r="STD223" s="348"/>
      <c r="STE223" s="348"/>
      <c r="STF223" s="348"/>
      <c r="STG223" s="348"/>
      <c r="STH223" s="348"/>
      <c r="STI223" s="348"/>
      <c r="STJ223" s="348"/>
      <c r="STK223" s="348"/>
      <c r="STL223" s="348"/>
      <c r="STM223" s="348"/>
      <c r="STN223" s="348"/>
      <c r="STO223" s="348"/>
      <c r="STP223" s="348"/>
      <c r="STQ223" s="348"/>
      <c r="STR223" s="348"/>
      <c r="STS223" s="348"/>
      <c r="STT223" s="348"/>
      <c r="STU223" s="348"/>
      <c r="STV223" s="348"/>
      <c r="STW223" s="348"/>
      <c r="STX223" s="348"/>
      <c r="STY223" s="348"/>
      <c r="STZ223" s="348"/>
      <c r="SUA223" s="348"/>
      <c r="SUB223" s="348"/>
      <c r="SUC223" s="348"/>
      <c r="SUD223" s="348"/>
      <c r="SUE223" s="348"/>
      <c r="SUF223" s="348"/>
      <c r="SUG223" s="348"/>
      <c r="SUH223" s="348"/>
      <c r="SUI223" s="348"/>
      <c r="SUJ223" s="348"/>
      <c r="SUK223" s="348"/>
      <c r="SUL223" s="348"/>
      <c r="SUM223" s="348"/>
      <c r="SUN223" s="348"/>
      <c r="SUO223" s="348"/>
      <c r="SUP223" s="348"/>
      <c r="SUQ223" s="348"/>
      <c r="SUR223" s="348"/>
      <c r="SUS223" s="348"/>
      <c r="SUT223" s="348"/>
      <c r="SUU223" s="348"/>
      <c r="SUV223" s="348"/>
      <c r="SUW223" s="348"/>
      <c r="SUX223" s="348"/>
      <c r="SUY223" s="348"/>
      <c r="SUZ223" s="348"/>
      <c r="SVA223" s="348"/>
      <c r="SVB223" s="348"/>
      <c r="SVC223" s="348"/>
      <c r="SVD223" s="348"/>
      <c r="SVE223" s="348"/>
      <c r="SVF223" s="348"/>
      <c r="SVG223" s="348"/>
      <c r="SVH223" s="348"/>
      <c r="SVI223" s="348"/>
      <c r="SVJ223" s="348"/>
      <c r="SVK223" s="348"/>
      <c r="SVL223" s="348"/>
      <c r="SVM223" s="348"/>
      <c r="SVN223" s="348"/>
      <c r="SVO223" s="348"/>
      <c r="SVP223" s="348"/>
      <c r="SVQ223" s="348"/>
      <c r="SVR223" s="348"/>
      <c r="SVS223" s="348"/>
      <c r="SVT223" s="348"/>
      <c r="SVU223" s="348"/>
      <c r="SVV223" s="348"/>
      <c r="SVW223" s="348"/>
      <c r="SVX223" s="348"/>
      <c r="SVY223" s="348"/>
      <c r="SVZ223" s="348"/>
      <c r="SWA223" s="348"/>
      <c r="SWB223" s="348"/>
      <c r="SWC223" s="348"/>
      <c r="SWD223" s="348"/>
      <c r="SWE223" s="348"/>
      <c r="SWF223" s="348"/>
      <c r="SWG223" s="348"/>
      <c r="SWH223" s="348"/>
      <c r="SWI223" s="348"/>
      <c r="SWJ223" s="348"/>
      <c r="SWK223" s="348"/>
      <c r="SWL223" s="348"/>
      <c r="SWM223" s="348"/>
      <c r="SWN223" s="348"/>
      <c r="SWO223" s="348"/>
      <c r="SWP223" s="348"/>
      <c r="SWQ223" s="348"/>
      <c r="SWR223" s="348"/>
      <c r="SWS223" s="348"/>
      <c r="SWT223" s="348"/>
      <c r="SWU223" s="348"/>
      <c r="SWV223" s="348"/>
      <c r="SWW223" s="348"/>
      <c r="SWX223" s="348"/>
      <c r="SWY223" s="348"/>
      <c r="SWZ223" s="348"/>
      <c r="SXA223" s="348"/>
      <c r="SXB223" s="348"/>
      <c r="SXC223" s="348"/>
      <c r="SXD223" s="348"/>
      <c r="SXE223" s="348"/>
      <c r="SXF223" s="348"/>
      <c r="SXG223" s="348"/>
      <c r="SXH223" s="348"/>
      <c r="SXI223" s="348"/>
      <c r="SXJ223" s="348"/>
      <c r="SXK223" s="348"/>
      <c r="SXL223" s="348"/>
      <c r="SXM223" s="348"/>
      <c r="SXN223" s="348"/>
      <c r="SXO223" s="348"/>
      <c r="SXP223" s="348"/>
      <c r="SXQ223" s="348"/>
      <c r="SXR223" s="348"/>
      <c r="SXS223" s="348"/>
      <c r="SXT223" s="348"/>
      <c r="SXU223" s="348"/>
      <c r="SXV223" s="348"/>
      <c r="SXW223" s="348"/>
      <c r="SXX223" s="348"/>
      <c r="SXY223" s="348"/>
      <c r="SXZ223" s="348"/>
      <c r="SYA223" s="348"/>
      <c r="SYB223" s="348"/>
      <c r="SYC223" s="348"/>
      <c r="SYD223" s="348"/>
      <c r="SYE223" s="348"/>
      <c r="SYF223" s="348"/>
      <c r="SYG223" s="348"/>
      <c r="SYH223" s="348"/>
      <c r="SYI223" s="348"/>
      <c r="SYJ223" s="348"/>
      <c r="SYK223" s="348"/>
      <c r="SYL223" s="348"/>
      <c r="SYM223" s="348"/>
      <c r="SYN223" s="348"/>
      <c r="SYO223" s="348"/>
      <c r="SYP223" s="348"/>
      <c r="SYQ223" s="348"/>
      <c r="SYR223" s="348"/>
      <c r="SYS223" s="348"/>
      <c r="SYT223" s="348"/>
      <c r="SYU223" s="348"/>
      <c r="SYV223" s="348"/>
      <c r="SYW223" s="348"/>
      <c r="SYX223" s="348"/>
      <c r="SYY223" s="348"/>
      <c r="SYZ223" s="348"/>
      <c r="SZA223" s="348"/>
      <c r="SZB223" s="348"/>
      <c r="SZC223" s="348"/>
      <c r="SZD223" s="348"/>
      <c r="SZE223" s="348"/>
      <c r="SZF223" s="348"/>
      <c r="SZG223" s="348"/>
      <c r="SZH223" s="348"/>
      <c r="SZI223" s="348"/>
      <c r="SZJ223" s="348"/>
      <c r="SZK223" s="348"/>
      <c r="SZL223" s="348"/>
      <c r="SZM223" s="348"/>
      <c r="SZN223" s="348"/>
      <c r="SZO223" s="348"/>
      <c r="SZP223" s="348"/>
      <c r="SZQ223" s="348"/>
      <c r="SZR223" s="348"/>
      <c r="SZS223" s="348"/>
      <c r="SZT223" s="348"/>
      <c r="SZU223" s="348"/>
      <c r="SZV223" s="348"/>
      <c r="SZW223" s="348"/>
      <c r="SZX223" s="348"/>
      <c r="SZY223" s="348"/>
      <c r="SZZ223" s="348"/>
      <c r="TAA223" s="348"/>
      <c r="TAB223" s="348"/>
      <c r="TAC223" s="348"/>
      <c r="TAD223" s="348"/>
      <c r="TAE223" s="348"/>
      <c r="TAF223" s="348"/>
      <c r="TAG223" s="348"/>
      <c r="TAH223" s="348"/>
      <c r="TAI223" s="348"/>
      <c r="TAJ223" s="348"/>
      <c r="TAK223" s="348"/>
      <c r="TAL223" s="348"/>
      <c r="TAM223" s="348"/>
      <c r="TAN223" s="348"/>
      <c r="TAO223" s="348"/>
      <c r="TAP223" s="348"/>
      <c r="TAQ223" s="348"/>
      <c r="TAR223" s="348"/>
      <c r="TAS223" s="348"/>
      <c r="TAT223" s="348"/>
      <c r="TAU223" s="348"/>
      <c r="TAV223" s="348"/>
      <c r="TAW223" s="348"/>
      <c r="TAX223" s="348"/>
      <c r="TAY223" s="348"/>
      <c r="TAZ223" s="348"/>
      <c r="TBA223" s="348"/>
      <c r="TBB223" s="348"/>
      <c r="TBC223" s="348"/>
      <c r="TBD223" s="348"/>
      <c r="TBE223" s="348"/>
      <c r="TBF223" s="348"/>
      <c r="TBG223" s="348"/>
      <c r="TBH223" s="348"/>
      <c r="TBI223" s="348"/>
      <c r="TBJ223" s="348"/>
      <c r="TBK223" s="348"/>
      <c r="TBL223" s="348"/>
      <c r="TBM223" s="348"/>
      <c r="TBN223" s="348"/>
      <c r="TBO223" s="348"/>
      <c r="TBP223" s="348"/>
      <c r="TBQ223" s="348"/>
      <c r="TBR223" s="348"/>
      <c r="TBS223" s="348"/>
      <c r="TBT223" s="348"/>
      <c r="TBU223" s="348"/>
      <c r="TBV223" s="348"/>
      <c r="TBW223" s="348"/>
      <c r="TBX223" s="348"/>
      <c r="TBY223" s="348"/>
      <c r="TBZ223" s="348"/>
      <c r="TCA223" s="348"/>
      <c r="TCB223" s="348"/>
      <c r="TCC223" s="348"/>
      <c r="TCD223" s="348"/>
      <c r="TCE223" s="348"/>
      <c r="TCF223" s="348"/>
      <c r="TCG223" s="348"/>
      <c r="TCH223" s="348"/>
      <c r="TCI223" s="348"/>
      <c r="TCJ223" s="348"/>
      <c r="TCK223" s="348"/>
      <c r="TCL223" s="348"/>
      <c r="TCM223" s="348"/>
      <c r="TCN223" s="348"/>
      <c r="TCO223" s="348"/>
      <c r="TCP223" s="348"/>
      <c r="TCQ223" s="348"/>
      <c r="TCR223" s="348"/>
      <c r="TCS223" s="348"/>
      <c r="TCT223" s="348"/>
      <c r="TCU223" s="348"/>
      <c r="TCV223" s="348"/>
      <c r="TCW223" s="348"/>
      <c r="TCX223" s="348"/>
      <c r="TCY223" s="348"/>
      <c r="TCZ223" s="348"/>
      <c r="TDA223" s="348"/>
      <c r="TDB223" s="348"/>
      <c r="TDC223" s="348"/>
      <c r="TDD223" s="348"/>
      <c r="TDE223" s="348"/>
      <c r="TDF223" s="348"/>
      <c r="TDG223" s="348"/>
      <c r="TDH223" s="348"/>
      <c r="TDI223" s="348"/>
      <c r="TDJ223" s="348"/>
      <c r="TDK223" s="348"/>
      <c r="TDL223" s="348"/>
      <c r="TDM223" s="348"/>
      <c r="TDN223" s="348"/>
      <c r="TDO223" s="348"/>
      <c r="TDP223" s="348"/>
      <c r="TDQ223" s="348"/>
      <c r="TDR223" s="348"/>
      <c r="TDS223" s="348"/>
      <c r="TDT223" s="348"/>
      <c r="TDU223" s="348"/>
      <c r="TDV223" s="348"/>
      <c r="TDW223" s="348"/>
      <c r="TDX223" s="348"/>
      <c r="TDY223" s="348"/>
      <c r="TDZ223" s="348"/>
      <c r="TEA223" s="348"/>
      <c r="TEB223" s="348"/>
      <c r="TEC223" s="348"/>
      <c r="TED223" s="348"/>
      <c r="TEE223" s="348"/>
      <c r="TEF223" s="348"/>
      <c r="TEG223" s="348"/>
      <c r="TEH223" s="348"/>
      <c r="TEI223" s="348"/>
      <c r="TEJ223" s="348"/>
      <c r="TEK223" s="348"/>
      <c r="TEL223" s="348"/>
      <c r="TEM223" s="348"/>
      <c r="TEN223" s="348"/>
      <c r="TEO223" s="348"/>
      <c r="TEP223" s="348"/>
      <c r="TEQ223" s="348"/>
      <c r="TER223" s="348"/>
      <c r="TES223" s="348"/>
      <c r="TET223" s="348"/>
      <c r="TEU223" s="348"/>
      <c r="TEV223" s="348"/>
      <c r="TEW223" s="348"/>
      <c r="TEX223" s="348"/>
      <c r="TEY223" s="348"/>
      <c r="TEZ223" s="348"/>
      <c r="TFA223" s="348"/>
      <c r="TFB223" s="348"/>
      <c r="TFC223" s="348"/>
      <c r="TFD223" s="348"/>
      <c r="TFE223" s="348"/>
      <c r="TFF223" s="348"/>
      <c r="TFG223" s="348"/>
      <c r="TFH223" s="348"/>
      <c r="TFI223" s="348"/>
      <c r="TFJ223" s="348"/>
      <c r="TFK223" s="348"/>
      <c r="TFL223" s="348"/>
      <c r="TFM223" s="348"/>
      <c r="TFN223" s="348"/>
      <c r="TFO223" s="348"/>
      <c r="TFP223" s="348"/>
      <c r="TFQ223" s="348"/>
      <c r="TFR223" s="348"/>
      <c r="TFS223" s="348"/>
      <c r="TFT223" s="348"/>
      <c r="TFU223" s="348"/>
      <c r="TFV223" s="348"/>
      <c r="TFW223" s="348"/>
      <c r="TFX223" s="348"/>
      <c r="TFY223" s="348"/>
      <c r="TFZ223" s="348"/>
      <c r="TGA223" s="348"/>
      <c r="TGB223" s="348"/>
      <c r="TGC223" s="348"/>
      <c r="TGD223" s="348"/>
      <c r="TGE223" s="348"/>
      <c r="TGF223" s="348"/>
      <c r="TGG223" s="348"/>
      <c r="TGH223" s="348"/>
      <c r="TGI223" s="348"/>
      <c r="TGJ223" s="348"/>
      <c r="TGK223" s="348"/>
      <c r="TGL223" s="348"/>
      <c r="TGM223" s="348"/>
      <c r="TGN223" s="348"/>
      <c r="TGO223" s="348"/>
      <c r="TGP223" s="348"/>
      <c r="TGQ223" s="348"/>
      <c r="TGR223" s="348"/>
      <c r="TGS223" s="348"/>
      <c r="TGT223" s="348"/>
      <c r="TGU223" s="348"/>
      <c r="TGV223" s="348"/>
      <c r="TGW223" s="348"/>
      <c r="TGX223" s="348"/>
      <c r="TGY223" s="348"/>
      <c r="TGZ223" s="348"/>
      <c r="THA223" s="348"/>
      <c r="THB223" s="348"/>
      <c r="THC223" s="348"/>
      <c r="THD223" s="348"/>
      <c r="THE223" s="348"/>
      <c r="THF223" s="348"/>
      <c r="THG223" s="348"/>
      <c r="THH223" s="348"/>
      <c r="THI223" s="348"/>
      <c r="THJ223" s="348"/>
      <c r="THK223" s="348"/>
      <c r="THL223" s="348"/>
      <c r="THM223" s="348"/>
      <c r="THN223" s="348"/>
      <c r="THO223" s="348"/>
      <c r="THP223" s="348"/>
      <c r="THQ223" s="348"/>
      <c r="THR223" s="348"/>
      <c r="THS223" s="348"/>
      <c r="THT223" s="348"/>
      <c r="THU223" s="348"/>
      <c r="THV223" s="348"/>
      <c r="THW223" s="348"/>
      <c r="THX223" s="348"/>
      <c r="THY223" s="348"/>
      <c r="THZ223" s="348"/>
      <c r="TIA223" s="348"/>
      <c r="TIB223" s="348"/>
      <c r="TIC223" s="348"/>
      <c r="TID223" s="348"/>
      <c r="TIE223" s="348"/>
      <c r="TIF223" s="348"/>
      <c r="TIG223" s="348"/>
      <c r="TIH223" s="348"/>
      <c r="TII223" s="348"/>
      <c r="TIJ223" s="348"/>
      <c r="TIK223" s="348"/>
      <c r="TIL223" s="348"/>
      <c r="TIM223" s="348"/>
      <c r="TIN223" s="348"/>
      <c r="TIO223" s="348"/>
      <c r="TIP223" s="348"/>
      <c r="TIQ223" s="348"/>
      <c r="TIR223" s="348"/>
      <c r="TIS223" s="348"/>
      <c r="TIT223" s="348"/>
      <c r="TIU223" s="348"/>
      <c r="TIV223" s="348"/>
      <c r="TIW223" s="348"/>
      <c r="TIX223" s="348"/>
      <c r="TIY223" s="348"/>
      <c r="TIZ223" s="348"/>
      <c r="TJA223" s="348"/>
      <c r="TJB223" s="348"/>
      <c r="TJC223" s="348"/>
      <c r="TJD223" s="348"/>
      <c r="TJE223" s="348"/>
      <c r="TJF223" s="348"/>
      <c r="TJG223" s="348"/>
      <c r="TJH223" s="348"/>
      <c r="TJI223" s="348"/>
      <c r="TJJ223" s="348"/>
      <c r="TJK223" s="348"/>
      <c r="TJL223" s="348"/>
      <c r="TJM223" s="348"/>
      <c r="TJN223" s="348"/>
      <c r="TJO223" s="348"/>
      <c r="TJP223" s="348"/>
      <c r="TJQ223" s="348"/>
      <c r="TJR223" s="348"/>
      <c r="TJS223" s="348"/>
      <c r="TJT223" s="348"/>
      <c r="TJU223" s="348"/>
      <c r="TJV223" s="348"/>
      <c r="TJW223" s="348"/>
      <c r="TJX223" s="348"/>
      <c r="TJY223" s="348"/>
      <c r="TJZ223" s="348"/>
      <c r="TKA223" s="348"/>
      <c r="TKB223" s="348"/>
      <c r="TKC223" s="348"/>
      <c r="TKD223" s="348"/>
      <c r="TKE223" s="348"/>
      <c r="TKF223" s="348"/>
      <c r="TKG223" s="348"/>
      <c r="TKH223" s="348"/>
      <c r="TKI223" s="348"/>
      <c r="TKJ223" s="348"/>
      <c r="TKK223" s="348"/>
      <c r="TKL223" s="348"/>
      <c r="TKM223" s="348"/>
      <c r="TKN223" s="348"/>
      <c r="TKO223" s="348"/>
      <c r="TKP223" s="348"/>
      <c r="TKQ223" s="348"/>
      <c r="TKR223" s="348"/>
      <c r="TKS223" s="348"/>
      <c r="TKT223" s="348"/>
      <c r="TKU223" s="348"/>
      <c r="TKV223" s="348"/>
      <c r="TKW223" s="348"/>
      <c r="TKX223" s="348"/>
      <c r="TKY223" s="348"/>
      <c r="TKZ223" s="348"/>
      <c r="TLA223" s="348"/>
      <c r="TLB223" s="348"/>
      <c r="TLC223" s="348"/>
      <c r="TLD223" s="348"/>
      <c r="TLE223" s="348"/>
      <c r="TLF223" s="348"/>
      <c r="TLG223" s="348"/>
      <c r="TLH223" s="348"/>
      <c r="TLI223" s="348"/>
      <c r="TLJ223" s="348"/>
      <c r="TLK223" s="348"/>
      <c r="TLL223" s="348"/>
      <c r="TLM223" s="348"/>
      <c r="TLN223" s="348"/>
      <c r="TLO223" s="348"/>
      <c r="TLP223" s="348"/>
      <c r="TLQ223" s="348"/>
      <c r="TLR223" s="348"/>
      <c r="TLS223" s="348"/>
      <c r="TLT223" s="348"/>
      <c r="TLU223" s="348"/>
      <c r="TLV223" s="348"/>
      <c r="TLW223" s="348"/>
      <c r="TLX223" s="348"/>
      <c r="TLY223" s="348"/>
      <c r="TLZ223" s="348"/>
      <c r="TMA223" s="348"/>
      <c r="TMB223" s="348"/>
      <c r="TMC223" s="348"/>
      <c r="TMD223" s="348"/>
      <c r="TME223" s="348"/>
      <c r="TMF223" s="348"/>
      <c r="TMG223" s="348"/>
      <c r="TMH223" s="348"/>
      <c r="TMI223" s="348"/>
      <c r="TMJ223" s="348"/>
      <c r="TMK223" s="348"/>
      <c r="TML223" s="348"/>
      <c r="TMM223" s="348"/>
      <c r="TMN223" s="348"/>
      <c r="TMO223" s="348"/>
      <c r="TMP223" s="348"/>
      <c r="TMQ223" s="348"/>
      <c r="TMR223" s="348"/>
      <c r="TMS223" s="348"/>
      <c r="TMT223" s="348"/>
      <c r="TMU223" s="348"/>
      <c r="TMV223" s="348"/>
      <c r="TMW223" s="348"/>
      <c r="TMX223" s="348"/>
      <c r="TMY223" s="348"/>
      <c r="TMZ223" s="348"/>
      <c r="TNA223" s="348"/>
      <c r="TNB223" s="348"/>
      <c r="TNC223" s="348"/>
      <c r="TND223" s="348"/>
      <c r="TNE223" s="348"/>
      <c r="TNF223" s="348"/>
      <c r="TNG223" s="348"/>
      <c r="TNH223" s="348"/>
      <c r="TNI223" s="348"/>
      <c r="TNJ223" s="348"/>
      <c r="TNK223" s="348"/>
      <c r="TNL223" s="348"/>
      <c r="TNM223" s="348"/>
      <c r="TNN223" s="348"/>
      <c r="TNO223" s="348"/>
      <c r="TNP223" s="348"/>
      <c r="TNQ223" s="348"/>
      <c r="TNR223" s="348"/>
      <c r="TNS223" s="348"/>
      <c r="TNT223" s="348"/>
      <c r="TNU223" s="348"/>
      <c r="TNV223" s="348"/>
      <c r="TNW223" s="348"/>
      <c r="TNX223" s="348"/>
      <c r="TNY223" s="348"/>
      <c r="TNZ223" s="348"/>
      <c r="TOA223" s="348"/>
      <c r="TOB223" s="348"/>
      <c r="TOC223" s="348"/>
      <c r="TOD223" s="348"/>
      <c r="TOE223" s="348"/>
      <c r="TOF223" s="348"/>
      <c r="TOG223" s="348"/>
      <c r="TOH223" s="348"/>
      <c r="TOI223" s="348"/>
      <c r="TOJ223" s="348"/>
      <c r="TOK223" s="348"/>
      <c r="TOL223" s="348"/>
      <c r="TOM223" s="348"/>
      <c r="TON223" s="348"/>
      <c r="TOO223" s="348"/>
      <c r="TOP223" s="348"/>
      <c r="TOQ223" s="348"/>
      <c r="TOR223" s="348"/>
      <c r="TOS223" s="348"/>
      <c r="TOT223" s="348"/>
      <c r="TOU223" s="348"/>
      <c r="TOV223" s="348"/>
      <c r="TOW223" s="348"/>
      <c r="TOX223" s="348"/>
      <c r="TOY223" s="348"/>
      <c r="TOZ223" s="348"/>
      <c r="TPA223" s="348"/>
      <c r="TPB223" s="348"/>
      <c r="TPC223" s="348"/>
      <c r="TPD223" s="348"/>
      <c r="TPE223" s="348"/>
      <c r="TPF223" s="348"/>
      <c r="TPG223" s="348"/>
      <c r="TPH223" s="348"/>
      <c r="TPI223" s="348"/>
      <c r="TPJ223" s="348"/>
      <c r="TPK223" s="348"/>
      <c r="TPL223" s="348"/>
      <c r="TPM223" s="348"/>
      <c r="TPN223" s="348"/>
      <c r="TPO223" s="348"/>
      <c r="TPP223" s="348"/>
      <c r="TPQ223" s="348"/>
      <c r="TPR223" s="348"/>
      <c r="TPS223" s="348"/>
      <c r="TPT223" s="348"/>
      <c r="TPU223" s="348"/>
      <c r="TPV223" s="348"/>
      <c r="TPW223" s="348"/>
      <c r="TPX223" s="348"/>
      <c r="TPY223" s="348"/>
      <c r="TPZ223" s="348"/>
      <c r="TQA223" s="348"/>
      <c r="TQB223" s="348"/>
      <c r="TQC223" s="348"/>
      <c r="TQD223" s="348"/>
      <c r="TQE223" s="348"/>
      <c r="TQF223" s="348"/>
      <c r="TQG223" s="348"/>
      <c r="TQH223" s="348"/>
      <c r="TQI223" s="348"/>
      <c r="TQJ223" s="348"/>
      <c r="TQK223" s="348"/>
      <c r="TQL223" s="348"/>
      <c r="TQM223" s="348"/>
      <c r="TQN223" s="348"/>
      <c r="TQO223" s="348"/>
      <c r="TQP223" s="348"/>
      <c r="TQQ223" s="348"/>
      <c r="TQR223" s="348"/>
      <c r="TQS223" s="348"/>
      <c r="TQT223" s="348"/>
      <c r="TQU223" s="348"/>
      <c r="TQV223" s="348"/>
      <c r="TQW223" s="348"/>
      <c r="TQX223" s="348"/>
      <c r="TQY223" s="348"/>
      <c r="TQZ223" s="348"/>
      <c r="TRA223" s="348"/>
      <c r="TRB223" s="348"/>
      <c r="TRC223" s="348"/>
      <c r="TRD223" s="348"/>
      <c r="TRE223" s="348"/>
      <c r="TRF223" s="348"/>
      <c r="TRG223" s="348"/>
      <c r="TRH223" s="348"/>
      <c r="TRI223" s="348"/>
      <c r="TRJ223" s="348"/>
      <c r="TRK223" s="348"/>
      <c r="TRL223" s="348"/>
      <c r="TRM223" s="348"/>
      <c r="TRN223" s="348"/>
      <c r="TRO223" s="348"/>
      <c r="TRP223" s="348"/>
      <c r="TRQ223" s="348"/>
      <c r="TRR223" s="348"/>
      <c r="TRS223" s="348"/>
      <c r="TRT223" s="348"/>
      <c r="TRU223" s="348"/>
      <c r="TRV223" s="348"/>
      <c r="TRW223" s="348"/>
      <c r="TRX223" s="348"/>
      <c r="TRY223" s="348"/>
      <c r="TRZ223" s="348"/>
      <c r="TSA223" s="348"/>
      <c r="TSB223" s="348"/>
      <c r="TSC223" s="348"/>
      <c r="TSD223" s="348"/>
      <c r="TSE223" s="348"/>
      <c r="TSF223" s="348"/>
      <c r="TSG223" s="348"/>
      <c r="TSH223" s="348"/>
      <c r="TSI223" s="348"/>
      <c r="TSJ223" s="348"/>
      <c r="TSK223" s="348"/>
      <c r="TSL223" s="348"/>
      <c r="TSM223" s="348"/>
      <c r="TSN223" s="348"/>
      <c r="TSO223" s="348"/>
      <c r="TSP223" s="348"/>
      <c r="TSQ223" s="348"/>
      <c r="TSR223" s="348"/>
      <c r="TSS223" s="348"/>
      <c r="TST223" s="348"/>
      <c r="TSU223" s="348"/>
      <c r="TSV223" s="348"/>
      <c r="TSW223" s="348"/>
      <c r="TSX223" s="348"/>
      <c r="TSY223" s="348"/>
      <c r="TSZ223" s="348"/>
      <c r="TTA223" s="348"/>
      <c r="TTB223" s="348"/>
      <c r="TTC223" s="348"/>
      <c r="TTD223" s="348"/>
      <c r="TTE223" s="348"/>
      <c r="TTF223" s="348"/>
      <c r="TTG223" s="348"/>
      <c r="TTH223" s="348"/>
      <c r="TTI223" s="348"/>
      <c r="TTJ223" s="348"/>
      <c r="TTK223" s="348"/>
      <c r="TTL223" s="348"/>
      <c r="TTM223" s="348"/>
      <c r="TTN223" s="348"/>
      <c r="TTO223" s="348"/>
      <c r="TTP223" s="348"/>
      <c r="TTQ223" s="348"/>
      <c r="TTR223" s="348"/>
      <c r="TTS223" s="348"/>
      <c r="TTT223" s="348"/>
      <c r="TTU223" s="348"/>
      <c r="TTV223" s="348"/>
      <c r="TTW223" s="348"/>
      <c r="TTX223" s="348"/>
      <c r="TTY223" s="348"/>
      <c r="TTZ223" s="348"/>
      <c r="TUA223" s="348"/>
      <c r="TUB223" s="348"/>
      <c r="TUC223" s="348"/>
      <c r="TUD223" s="348"/>
      <c r="TUE223" s="348"/>
      <c r="TUF223" s="348"/>
      <c r="TUG223" s="348"/>
      <c r="TUH223" s="348"/>
      <c r="TUI223" s="348"/>
      <c r="TUJ223" s="348"/>
      <c r="TUK223" s="348"/>
      <c r="TUL223" s="348"/>
      <c r="TUM223" s="348"/>
      <c r="TUN223" s="348"/>
      <c r="TUO223" s="348"/>
      <c r="TUP223" s="348"/>
      <c r="TUQ223" s="348"/>
      <c r="TUR223" s="348"/>
      <c r="TUS223" s="348"/>
      <c r="TUT223" s="348"/>
      <c r="TUU223" s="348"/>
      <c r="TUV223" s="348"/>
      <c r="TUW223" s="348"/>
      <c r="TUX223" s="348"/>
      <c r="TUY223" s="348"/>
      <c r="TUZ223" s="348"/>
      <c r="TVA223" s="348"/>
      <c r="TVB223" s="348"/>
      <c r="TVC223" s="348"/>
      <c r="TVD223" s="348"/>
      <c r="TVE223" s="348"/>
      <c r="TVF223" s="348"/>
      <c r="TVG223" s="348"/>
      <c r="TVH223" s="348"/>
      <c r="TVI223" s="348"/>
      <c r="TVJ223" s="348"/>
      <c r="TVK223" s="348"/>
      <c r="TVL223" s="348"/>
      <c r="TVM223" s="348"/>
      <c r="TVN223" s="348"/>
      <c r="TVO223" s="348"/>
      <c r="TVP223" s="348"/>
      <c r="TVQ223" s="348"/>
      <c r="TVR223" s="348"/>
      <c r="TVS223" s="348"/>
      <c r="TVT223" s="348"/>
      <c r="TVU223" s="348"/>
      <c r="TVV223" s="348"/>
      <c r="TVW223" s="348"/>
      <c r="TVX223" s="348"/>
      <c r="TVY223" s="348"/>
      <c r="TVZ223" s="348"/>
      <c r="TWA223" s="348"/>
      <c r="TWB223" s="348"/>
      <c r="TWC223" s="348"/>
      <c r="TWD223" s="348"/>
      <c r="TWE223" s="348"/>
      <c r="TWF223" s="348"/>
      <c r="TWG223" s="348"/>
      <c r="TWH223" s="348"/>
      <c r="TWI223" s="348"/>
      <c r="TWJ223" s="348"/>
      <c r="TWK223" s="348"/>
      <c r="TWL223" s="348"/>
      <c r="TWM223" s="348"/>
      <c r="TWN223" s="348"/>
      <c r="TWO223" s="348"/>
      <c r="TWP223" s="348"/>
      <c r="TWQ223" s="348"/>
      <c r="TWR223" s="348"/>
      <c r="TWS223" s="348"/>
      <c r="TWT223" s="348"/>
      <c r="TWU223" s="348"/>
      <c r="TWV223" s="348"/>
      <c r="TWW223" s="348"/>
      <c r="TWX223" s="348"/>
      <c r="TWY223" s="348"/>
      <c r="TWZ223" s="348"/>
      <c r="TXA223" s="348"/>
      <c r="TXB223" s="348"/>
      <c r="TXC223" s="348"/>
      <c r="TXD223" s="348"/>
      <c r="TXE223" s="348"/>
      <c r="TXF223" s="348"/>
      <c r="TXG223" s="348"/>
      <c r="TXH223" s="348"/>
      <c r="TXI223" s="348"/>
      <c r="TXJ223" s="348"/>
      <c r="TXK223" s="348"/>
      <c r="TXL223" s="348"/>
      <c r="TXM223" s="348"/>
      <c r="TXN223" s="348"/>
      <c r="TXO223" s="348"/>
      <c r="TXP223" s="348"/>
      <c r="TXQ223" s="348"/>
      <c r="TXR223" s="348"/>
      <c r="TXS223" s="348"/>
      <c r="TXT223" s="348"/>
      <c r="TXU223" s="348"/>
      <c r="TXV223" s="348"/>
      <c r="TXW223" s="348"/>
      <c r="TXX223" s="348"/>
      <c r="TXY223" s="348"/>
      <c r="TXZ223" s="348"/>
      <c r="TYA223" s="348"/>
      <c r="TYB223" s="348"/>
      <c r="TYC223" s="348"/>
      <c r="TYD223" s="348"/>
      <c r="TYE223" s="348"/>
      <c r="TYF223" s="348"/>
      <c r="TYG223" s="348"/>
      <c r="TYH223" s="348"/>
      <c r="TYI223" s="348"/>
      <c r="TYJ223" s="348"/>
      <c r="TYK223" s="348"/>
      <c r="TYL223" s="348"/>
      <c r="TYM223" s="348"/>
      <c r="TYN223" s="348"/>
      <c r="TYO223" s="348"/>
      <c r="TYP223" s="348"/>
      <c r="TYQ223" s="348"/>
      <c r="TYR223" s="348"/>
      <c r="TYS223" s="348"/>
      <c r="TYT223" s="348"/>
      <c r="TYU223" s="348"/>
      <c r="TYV223" s="348"/>
      <c r="TYW223" s="348"/>
      <c r="TYX223" s="348"/>
      <c r="TYY223" s="348"/>
      <c r="TYZ223" s="348"/>
      <c r="TZA223" s="348"/>
      <c r="TZB223" s="348"/>
      <c r="TZC223" s="348"/>
      <c r="TZD223" s="348"/>
      <c r="TZE223" s="348"/>
      <c r="TZF223" s="348"/>
      <c r="TZG223" s="348"/>
      <c r="TZH223" s="348"/>
      <c r="TZI223" s="348"/>
      <c r="TZJ223" s="348"/>
      <c r="TZK223" s="348"/>
      <c r="TZL223" s="348"/>
      <c r="TZM223" s="348"/>
      <c r="TZN223" s="348"/>
      <c r="TZO223" s="348"/>
      <c r="TZP223" s="348"/>
      <c r="TZQ223" s="348"/>
      <c r="TZR223" s="348"/>
      <c r="TZS223" s="348"/>
      <c r="TZT223" s="348"/>
      <c r="TZU223" s="348"/>
      <c r="TZV223" s="348"/>
      <c r="TZW223" s="348"/>
      <c r="TZX223" s="348"/>
      <c r="TZY223" s="348"/>
      <c r="TZZ223" s="348"/>
      <c r="UAA223" s="348"/>
      <c r="UAB223" s="348"/>
      <c r="UAC223" s="348"/>
      <c r="UAD223" s="348"/>
      <c r="UAE223" s="348"/>
      <c r="UAF223" s="348"/>
      <c r="UAG223" s="348"/>
      <c r="UAH223" s="348"/>
      <c r="UAI223" s="348"/>
      <c r="UAJ223" s="348"/>
      <c r="UAK223" s="348"/>
      <c r="UAL223" s="348"/>
      <c r="UAM223" s="348"/>
      <c r="UAN223" s="348"/>
      <c r="UAO223" s="348"/>
      <c r="UAP223" s="348"/>
      <c r="UAQ223" s="348"/>
      <c r="UAR223" s="348"/>
      <c r="UAS223" s="348"/>
      <c r="UAT223" s="348"/>
      <c r="UAU223" s="348"/>
      <c r="UAV223" s="348"/>
      <c r="UAW223" s="348"/>
      <c r="UAX223" s="348"/>
      <c r="UAY223" s="348"/>
      <c r="UAZ223" s="348"/>
      <c r="UBA223" s="348"/>
      <c r="UBB223" s="348"/>
      <c r="UBC223" s="348"/>
      <c r="UBD223" s="348"/>
      <c r="UBE223" s="348"/>
      <c r="UBF223" s="348"/>
      <c r="UBG223" s="348"/>
      <c r="UBH223" s="348"/>
      <c r="UBI223" s="348"/>
      <c r="UBJ223" s="348"/>
      <c r="UBK223" s="348"/>
      <c r="UBL223" s="348"/>
      <c r="UBM223" s="348"/>
      <c r="UBN223" s="348"/>
      <c r="UBO223" s="348"/>
      <c r="UBP223" s="348"/>
      <c r="UBQ223" s="348"/>
      <c r="UBR223" s="348"/>
      <c r="UBS223" s="348"/>
      <c r="UBT223" s="348"/>
      <c r="UBU223" s="348"/>
      <c r="UBV223" s="348"/>
      <c r="UBW223" s="348"/>
      <c r="UBX223" s="348"/>
      <c r="UBY223" s="348"/>
      <c r="UBZ223" s="348"/>
      <c r="UCA223" s="348"/>
      <c r="UCB223" s="348"/>
      <c r="UCC223" s="348"/>
      <c r="UCD223" s="348"/>
      <c r="UCE223" s="348"/>
      <c r="UCF223" s="348"/>
      <c r="UCG223" s="348"/>
      <c r="UCH223" s="348"/>
      <c r="UCI223" s="348"/>
      <c r="UCJ223" s="348"/>
      <c r="UCK223" s="348"/>
      <c r="UCL223" s="348"/>
      <c r="UCM223" s="348"/>
      <c r="UCN223" s="348"/>
      <c r="UCO223" s="348"/>
      <c r="UCP223" s="348"/>
      <c r="UCQ223" s="348"/>
      <c r="UCR223" s="348"/>
      <c r="UCS223" s="348"/>
      <c r="UCT223" s="348"/>
      <c r="UCU223" s="348"/>
      <c r="UCV223" s="348"/>
      <c r="UCW223" s="348"/>
      <c r="UCX223" s="348"/>
      <c r="UCY223" s="348"/>
      <c r="UCZ223" s="348"/>
      <c r="UDA223" s="348"/>
      <c r="UDB223" s="348"/>
      <c r="UDC223" s="348"/>
      <c r="UDD223" s="348"/>
      <c r="UDE223" s="348"/>
      <c r="UDF223" s="348"/>
      <c r="UDG223" s="348"/>
      <c r="UDH223" s="348"/>
      <c r="UDI223" s="348"/>
      <c r="UDJ223" s="348"/>
      <c r="UDK223" s="348"/>
      <c r="UDL223" s="348"/>
      <c r="UDM223" s="348"/>
      <c r="UDN223" s="348"/>
      <c r="UDO223" s="348"/>
      <c r="UDP223" s="348"/>
      <c r="UDQ223" s="348"/>
      <c r="UDR223" s="348"/>
      <c r="UDS223" s="348"/>
      <c r="UDT223" s="348"/>
      <c r="UDU223" s="348"/>
      <c r="UDV223" s="348"/>
      <c r="UDW223" s="348"/>
      <c r="UDX223" s="348"/>
      <c r="UDY223" s="348"/>
      <c r="UDZ223" s="348"/>
      <c r="UEA223" s="348"/>
      <c r="UEB223" s="348"/>
      <c r="UEC223" s="348"/>
      <c r="UED223" s="348"/>
      <c r="UEE223" s="348"/>
      <c r="UEF223" s="348"/>
      <c r="UEG223" s="348"/>
      <c r="UEH223" s="348"/>
      <c r="UEI223" s="348"/>
      <c r="UEJ223" s="348"/>
      <c r="UEK223" s="348"/>
      <c r="UEL223" s="348"/>
      <c r="UEM223" s="348"/>
      <c r="UEN223" s="348"/>
      <c r="UEO223" s="348"/>
      <c r="UEP223" s="348"/>
      <c r="UEQ223" s="348"/>
      <c r="UER223" s="348"/>
      <c r="UES223" s="348"/>
      <c r="UET223" s="348"/>
      <c r="UEU223" s="348"/>
      <c r="UEV223" s="348"/>
      <c r="UEW223" s="348"/>
      <c r="UEX223" s="348"/>
      <c r="UEY223" s="348"/>
      <c r="UEZ223" s="348"/>
      <c r="UFA223" s="348"/>
      <c r="UFB223" s="348"/>
      <c r="UFC223" s="348"/>
      <c r="UFD223" s="348"/>
      <c r="UFE223" s="348"/>
      <c r="UFF223" s="348"/>
      <c r="UFG223" s="348"/>
      <c r="UFH223" s="348"/>
      <c r="UFI223" s="348"/>
      <c r="UFJ223" s="348"/>
      <c r="UFK223" s="348"/>
      <c r="UFL223" s="348"/>
      <c r="UFM223" s="348"/>
      <c r="UFN223" s="348"/>
      <c r="UFO223" s="348"/>
      <c r="UFP223" s="348"/>
      <c r="UFQ223" s="348"/>
      <c r="UFR223" s="348"/>
      <c r="UFS223" s="348"/>
      <c r="UFT223" s="348"/>
      <c r="UFU223" s="348"/>
      <c r="UFV223" s="348"/>
      <c r="UFW223" s="348"/>
      <c r="UFX223" s="348"/>
      <c r="UFY223" s="348"/>
      <c r="UFZ223" s="348"/>
      <c r="UGA223" s="348"/>
      <c r="UGB223" s="348"/>
      <c r="UGC223" s="348"/>
      <c r="UGD223" s="348"/>
      <c r="UGE223" s="348"/>
      <c r="UGF223" s="348"/>
      <c r="UGG223" s="348"/>
      <c r="UGH223" s="348"/>
      <c r="UGI223" s="348"/>
      <c r="UGJ223" s="348"/>
      <c r="UGK223" s="348"/>
      <c r="UGL223" s="348"/>
      <c r="UGM223" s="348"/>
      <c r="UGN223" s="348"/>
      <c r="UGO223" s="348"/>
      <c r="UGP223" s="348"/>
      <c r="UGQ223" s="348"/>
      <c r="UGR223" s="348"/>
      <c r="UGS223" s="348"/>
      <c r="UGT223" s="348"/>
      <c r="UGU223" s="348"/>
      <c r="UGV223" s="348"/>
      <c r="UGW223" s="348"/>
      <c r="UGX223" s="348"/>
      <c r="UGY223" s="348"/>
      <c r="UGZ223" s="348"/>
      <c r="UHA223" s="348"/>
      <c r="UHB223" s="348"/>
      <c r="UHC223" s="348"/>
      <c r="UHD223" s="348"/>
      <c r="UHE223" s="348"/>
      <c r="UHF223" s="348"/>
      <c r="UHG223" s="348"/>
      <c r="UHH223" s="348"/>
      <c r="UHI223" s="348"/>
      <c r="UHJ223" s="348"/>
      <c r="UHK223" s="348"/>
      <c r="UHL223" s="348"/>
      <c r="UHM223" s="348"/>
      <c r="UHN223" s="348"/>
      <c r="UHO223" s="348"/>
      <c r="UHP223" s="348"/>
      <c r="UHQ223" s="348"/>
      <c r="UHR223" s="348"/>
      <c r="UHS223" s="348"/>
      <c r="UHT223" s="348"/>
      <c r="UHU223" s="348"/>
      <c r="UHV223" s="348"/>
      <c r="UHW223" s="348"/>
      <c r="UHX223" s="348"/>
      <c r="UHY223" s="348"/>
      <c r="UHZ223" s="348"/>
      <c r="UIA223" s="348"/>
      <c r="UIB223" s="348"/>
      <c r="UIC223" s="348"/>
      <c r="UID223" s="348"/>
      <c r="UIE223" s="348"/>
      <c r="UIF223" s="348"/>
      <c r="UIG223" s="348"/>
      <c r="UIH223" s="348"/>
      <c r="UII223" s="348"/>
      <c r="UIJ223" s="348"/>
      <c r="UIK223" s="348"/>
      <c r="UIL223" s="348"/>
      <c r="UIM223" s="348"/>
      <c r="UIN223" s="348"/>
      <c r="UIO223" s="348"/>
      <c r="UIP223" s="348"/>
      <c r="UIQ223" s="348"/>
      <c r="UIR223" s="348"/>
      <c r="UIS223" s="348"/>
      <c r="UIT223" s="348"/>
      <c r="UIU223" s="348"/>
      <c r="UIV223" s="348"/>
      <c r="UIW223" s="348"/>
      <c r="UIX223" s="348"/>
      <c r="UIY223" s="348"/>
      <c r="UIZ223" s="348"/>
      <c r="UJA223" s="348"/>
      <c r="UJB223" s="348"/>
      <c r="UJC223" s="348"/>
      <c r="UJD223" s="348"/>
      <c r="UJE223" s="348"/>
      <c r="UJF223" s="348"/>
      <c r="UJG223" s="348"/>
      <c r="UJH223" s="348"/>
      <c r="UJI223" s="348"/>
      <c r="UJJ223" s="348"/>
      <c r="UJK223" s="348"/>
      <c r="UJL223" s="348"/>
      <c r="UJM223" s="348"/>
      <c r="UJN223" s="348"/>
      <c r="UJO223" s="348"/>
      <c r="UJP223" s="348"/>
      <c r="UJQ223" s="348"/>
      <c r="UJR223" s="348"/>
      <c r="UJS223" s="348"/>
      <c r="UJT223" s="348"/>
      <c r="UJU223" s="348"/>
      <c r="UJV223" s="348"/>
      <c r="UJW223" s="348"/>
      <c r="UJX223" s="348"/>
      <c r="UJY223" s="348"/>
      <c r="UJZ223" s="348"/>
      <c r="UKA223" s="348"/>
      <c r="UKB223" s="348"/>
      <c r="UKC223" s="348"/>
      <c r="UKD223" s="348"/>
      <c r="UKE223" s="348"/>
      <c r="UKF223" s="348"/>
      <c r="UKG223" s="348"/>
      <c r="UKH223" s="348"/>
      <c r="UKI223" s="348"/>
      <c r="UKJ223" s="348"/>
      <c r="UKK223" s="348"/>
      <c r="UKL223" s="348"/>
      <c r="UKM223" s="348"/>
      <c r="UKN223" s="348"/>
      <c r="UKO223" s="348"/>
      <c r="UKP223" s="348"/>
      <c r="UKQ223" s="348"/>
      <c r="UKR223" s="348"/>
      <c r="UKS223" s="348"/>
      <c r="UKT223" s="348"/>
      <c r="UKU223" s="348"/>
      <c r="UKV223" s="348"/>
      <c r="UKW223" s="348"/>
      <c r="UKX223" s="348"/>
      <c r="UKY223" s="348"/>
      <c r="UKZ223" s="348"/>
      <c r="ULA223" s="348"/>
      <c r="ULB223" s="348"/>
      <c r="ULC223" s="348"/>
      <c r="ULD223" s="348"/>
      <c r="ULE223" s="348"/>
      <c r="ULF223" s="348"/>
      <c r="ULG223" s="348"/>
      <c r="ULH223" s="348"/>
      <c r="ULI223" s="348"/>
      <c r="ULJ223" s="348"/>
      <c r="ULK223" s="348"/>
      <c r="ULL223" s="348"/>
      <c r="ULM223" s="348"/>
      <c r="ULN223" s="348"/>
      <c r="ULO223" s="348"/>
      <c r="ULP223" s="348"/>
      <c r="ULQ223" s="348"/>
      <c r="ULR223" s="348"/>
      <c r="ULS223" s="348"/>
      <c r="ULT223" s="348"/>
      <c r="ULU223" s="348"/>
      <c r="ULV223" s="348"/>
      <c r="ULW223" s="348"/>
      <c r="ULX223" s="348"/>
      <c r="ULY223" s="348"/>
      <c r="ULZ223" s="348"/>
      <c r="UMA223" s="348"/>
      <c r="UMB223" s="348"/>
      <c r="UMC223" s="348"/>
      <c r="UMD223" s="348"/>
      <c r="UME223" s="348"/>
      <c r="UMF223" s="348"/>
      <c r="UMG223" s="348"/>
      <c r="UMH223" s="348"/>
      <c r="UMI223" s="348"/>
      <c r="UMJ223" s="348"/>
      <c r="UMK223" s="348"/>
      <c r="UML223" s="348"/>
      <c r="UMM223" s="348"/>
      <c r="UMN223" s="348"/>
      <c r="UMO223" s="348"/>
      <c r="UMP223" s="348"/>
      <c r="UMQ223" s="348"/>
      <c r="UMR223" s="348"/>
      <c r="UMS223" s="348"/>
      <c r="UMT223" s="348"/>
      <c r="UMU223" s="348"/>
      <c r="UMV223" s="348"/>
      <c r="UMW223" s="348"/>
      <c r="UMX223" s="348"/>
      <c r="UMY223" s="348"/>
      <c r="UMZ223" s="348"/>
      <c r="UNA223" s="348"/>
      <c r="UNB223" s="348"/>
      <c r="UNC223" s="348"/>
      <c r="UND223" s="348"/>
      <c r="UNE223" s="348"/>
      <c r="UNF223" s="348"/>
      <c r="UNG223" s="348"/>
      <c r="UNH223" s="348"/>
      <c r="UNI223" s="348"/>
      <c r="UNJ223" s="348"/>
      <c r="UNK223" s="348"/>
      <c r="UNL223" s="348"/>
      <c r="UNM223" s="348"/>
      <c r="UNN223" s="348"/>
      <c r="UNO223" s="348"/>
      <c r="UNP223" s="348"/>
      <c r="UNQ223" s="348"/>
      <c r="UNR223" s="348"/>
      <c r="UNS223" s="348"/>
      <c r="UNT223" s="348"/>
      <c r="UNU223" s="348"/>
      <c r="UNV223" s="348"/>
      <c r="UNW223" s="348"/>
      <c r="UNX223" s="348"/>
      <c r="UNY223" s="348"/>
      <c r="UNZ223" s="348"/>
      <c r="UOA223" s="348"/>
      <c r="UOB223" s="348"/>
      <c r="UOC223" s="348"/>
      <c r="UOD223" s="348"/>
      <c r="UOE223" s="348"/>
      <c r="UOF223" s="348"/>
      <c r="UOG223" s="348"/>
      <c r="UOH223" s="348"/>
      <c r="UOI223" s="348"/>
      <c r="UOJ223" s="348"/>
      <c r="UOK223" s="348"/>
      <c r="UOL223" s="348"/>
      <c r="UOM223" s="348"/>
      <c r="UON223" s="348"/>
      <c r="UOO223" s="348"/>
      <c r="UOP223" s="348"/>
      <c r="UOQ223" s="348"/>
      <c r="UOR223" s="348"/>
      <c r="UOS223" s="348"/>
      <c r="UOT223" s="348"/>
      <c r="UOU223" s="348"/>
      <c r="UOV223" s="348"/>
      <c r="UOW223" s="348"/>
      <c r="UOX223" s="348"/>
      <c r="UOY223" s="348"/>
      <c r="UOZ223" s="348"/>
      <c r="UPA223" s="348"/>
      <c r="UPB223" s="348"/>
      <c r="UPC223" s="348"/>
      <c r="UPD223" s="348"/>
      <c r="UPE223" s="348"/>
      <c r="UPF223" s="348"/>
      <c r="UPG223" s="348"/>
      <c r="UPH223" s="348"/>
      <c r="UPI223" s="348"/>
      <c r="UPJ223" s="348"/>
      <c r="UPK223" s="348"/>
      <c r="UPL223" s="348"/>
      <c r="UPM223" s="348"/>
      <c r="UPN223" s="348"/>
      <c r="UPO223" s="348"/>
      <c r="UPP223" s="348"/>
      <c r="UPQ223" s="348"/>
      <c r="UPR223" s="348"/>
      <c r="UPS223" s="348"/>
      <c r="UPT223" s="348"/>
      <c r="UPU223" s="348"/>
      <c r="UPV223" s="348"/>
      <c r="UPW223" s="348"/>
      <c r="UPX223" s="348"/>
      <c r="UPY223" s="348"/>
      <c r="UPZ223" s="348"/>
      <c r="UQA223" s="348"/>
      <c r="UQB223" s="348"/>
      <c r="UQC223" s="348"/>
      <c r="UQD223" s="348"/>
      <c r="UQE223" s="348"/>
      <c r="UQF223" s="348"/>
      <c r="UQG223" s="348"/>
      <c r="UQH223" s="348"/>
      <c r="UQI223" s="348"/>
      <c r="UQJ223" s="348"/>
      <c r="UQK223" s="348"/>
      <c r="UQL223" s="348"/>
      <c r="UQM223" s="348"/>
      <c r="UQN223" s="348"/>
      <c r="UQO223" s="348"/>
      <c r="UQP223" s="348"/>
      <c r="UQQ223" s="348"/>
      <c r="UQR223" s="348"/>
      <c r="UQS223" s="348"/>
      <c r="UQT223" s="348"/>
      <c r="UQU223" s="348"/>
      <c r="UQV223" s="348"/>
      <c r="UQW223" s="348"/>
      <c r="UQX223" s="348"/>
      <c r="UQY223" s="348"/>
      <c r="UQZ223" s="348"/>
      <c r="URA223" s="348"/>
      <c r="URB223" s="348"/>
      <c r="URC223" s="348"/>
      <c r="URD223" s="348"/>
      <c r="URE223" s="348"/>
      <c r="URF223" s="348"/>
      <c r="URG223" s="348"/>
      <c r="URH223" s="348"/>
      <c r="URI223" s="348"/>
      <c r="URJ223" s="348"/>
      <c r="URK223" s="348"/>
      <c r="URL223" s="348"/>
      <c r="URM223" s="348"/>
      <c r="URN223" s="348"/>
      <c r="URO223" s="348"/>
      <c r="URP223" s="348"/>
      <c r="URQ223" s="348"/>
      <c r="URR223" s="348"/>
      <c r="URS223" s="348"/>
      <c r="URT223" s="348"/>
      <c r="URU223" s="348"/>
      <c r="URV223" s="348"/>
      <c r="URW223" s="348"/>
      <c r="URX223" s="348"/>
      <c r="URY223" s="348"/>
      <c r="URZ223" s="348"/>
      <c r="USA223" s="348"/>
      <c r="USB223" s="348"/>
      <c r="USC223" s="348"/>
      <c r="USD223" s="348"/>
      <c r="USE223" s="348"/>
      <c r="USF223" s="348"/>
      <c r="USG223" s="348"/>
      <c r="USH223" s="348"/>
      <c r="USI223" s="348"/>
      <c r="USJ223" s="348"/>
      <c r="USK223" s="348"/>
      <c r="USL223" s="348"/>
      <c r="USM223" s="348"/>
      <c r="USN223" s="348"/>
      <c r="USO223" s="348"/>
      <c r="USP223" s="348"/>
      <c r="USQ223" s="348"/>
      <c r="USR223" s="348"/>
      <c r="USS223" s="348"/>
      <c r="UST223" s="348"/>
      <c r="USU223" s="348"/>
      <c r="USV223" s="348"/>
      <c r="USW223" s="348"/>
      <c r="USX223" s="348"/>
      <c r="USY223" s="348"/>
      <c r="USZ223" s="348"/>
      <c r="UTA223" s="348"/>
      <c r="UTB223" s="348"/>
      <c r="UTC223" s="348"/>
      <c r="UTD223" s="348"/>
      <c r="UTE223" s="348"/>
      <c r="UTF223" s="348"/>
      <c r="UTG223" s="348"/>
      <c r="UTH223" s="348"/>
      <c r="UTI223" s="348"/>
      <c r="UTJ223" s="348"/>
      <c r="UTK223" s="348"/>
      <c r="UTL223" s="348"/>
      <c r="UTM223" s="348"/>
      <c r="UTN223" s="348"/>
      <c r="UTO223" s="348"/>
      <c r="UTP223" s="348"/>
      <c r="UTQ223" s="348"/>
      <c r="UTR223" s="348"/>
      <c r="UTS223" s="348"/>
      <c r="UTT223" s="348"/>
      <c r="UTU223" s="348"/>
      <c r="UTV223" s="348"/>
      <c r="UTW223" s="348"/>
      <c r="UTX223" s="348"/>
      <c r="UTY223" s="348"/>
      <c r="UTZ223" s="348"/>
      <c r="UUA223" s="348"/>
      <c r="UUB223" s="348"/>
      <c r="UUC223" s="348"/>
      <c r="UUD223" s="348"/>
      <c r="UUE223" s="348"/>
      <c r="UUF223" s="348"/>
      <c r="UUG223" s="348"/>
      <c r="UUH223" s="348"/>
      <c r="UUI223" s="348"/>
      <c r="UUJ223" s="348"/>
      <c r="UUK223" s="348"/>
      <c r="UUL223" s="348"/>
      <c r="UUM223" s="348"/>
      <c r="UUN223" s="348"/>
      <c r="UUO223" s="348"/>
      <c r="UUP223" s="348"/>
      <c r="UUQ223" s="348"/>
      <c r="UUR223" s="348"/>
      <c r="UUS223" s="348"/>
      <c r="UUT223" s="348"/>
      <c r="UUU223" s="348"/>
      <c r="UUV223" s="348"/>
      <c r="UUW223" s="348"/>
      <c r="UUX223" s="348"/>
      <c r="UUY223" s="348"/>
      <c r="UUZ223" s="348"/>
      <c r="UVA223" s="348"/>
      <c r="UVB223" s="348"/>
      <c r="UVC223" s="348"/>
      <c r="UVD223" s="348"/>
      <c r="UVE223" s="348"/>
      <c r="UVF223" s="348"/>
      <c r="UVG223" s="348"/>
      <c r="UVH223" s="348"/>
      <c r="UVI223" s="348"/>
      <c r="UVJ223" s="348"/>
      <c r="UVK223" s="348"/>
      <c r="UVL223" s="348"/>
      <c r="UVM223" s="348"/>
      <c r="UVN223" s="348"/>
      <c r="UVO223" s="348"/>
      <c r="UVP223" s="348"/>
      <c r="UVQ223" s="348"/>
      <c r="UVR223" s="348"/>
      <c r="UVS223" s="348"/>
      <c r="UVT223" s="348"/>
      <c r="UVU223" s="348"/>
      <c r="UVV223" s="348"/>
      <c r="UVW223" s="348"/>
      <c r="UVX223" s="348"/>
      <c r="UVY223" s="348"/>
      <c r="UVZ223" s="348"/>
      <c r="UWA223" s="348"/>
      <c r="UWB223" s="348"/>
      <c r="UWC223" s="348"/>
      <c r="UWD223" s="348"/>
      <c r="UWE223" s="348"/>
      <c r="UWF223" s="348"/>
      <c r="UWG223" s="348"/>
      <c r="UWH223" s="348"/>
      <c r="UWI223" s="348"/>
      <c r="UWJ223" s="348"/>
      <c r="UWK223" s="348"/>
      <c r="UWL223" s="348"/>
      <c r="UWM223" s="348"/>
      <c r="UWN223" s="348"/>
      <c r="UWO223" s="348"/>
      <c r="UWP223" s="348"/>
      <c r="UWQ223" s="348"/>
      <c r="UWR223" s="348"/>
      <c r="UWS223" s="348"/>
      <c r="UWT223" s="348"/>
      <c r="UWU223" s="348"/>
      <c r="UWV223" s="348"/>
      <c r="UWW223" s="348"/>
      <c r="UWX223" s="348"/>
      <c r="UWY223" s="348"/>
      <c r="UWZ223" s="348"/>
      <c r="UXA223" s="348"/>
      <c r="UXB223" s="348"/>
      <c r="UXC223" s="348"/>
      <c r="UXD223" s="348"/>
      <c r="UXE223" s="348"/>
      <c r="UXF223" s="348"/>
      <c r="UXG223" s="348"/>
      <c r="UXH223" s="348"/>
      <c r="UXI223" s="348"/>
      <c r="UXJ223" s="348"/>
      <c r="UXK223" s="348"/>
      <c r="UXL223" s="348"/>
      <c r="UXM223" s="348"/>
      <c r="UXN223" s="348"/>
      <c r="UXO223" s="348"/>
      <c r="UXP223" s="348"/>
      <c r="UXQ223" s="348"/>
      <c r="UXR223" s="348"/>
      <c r="UXS223" s="348"/>
      <c r="UXT223" s="348"/>
      <c r="UXU223" s="348"/>
      <c r="UXV223" s="348"/>
      <c r="UXW223" s="348"/>
      <c r="UXX223" s="348"/>
      <c r="UXY223" s="348"/>
      <c r="UXZ223" s="348"/>
      <c r="UYA223" s="348"/>
      <c r="UYB223" s="348"/>
      <c r="UYC223" s="348"/>
      <c r="UYD223" s="348"/>
      <c r="UYE223" s="348"/>
      <c r="UYF223" s="348"/>
      <c r="UYG223" s="348"/>
      <c r="UYH223" s="348"/>
      <c r="UYI223" s="348"/>
      <c r="UYJ223" s="348"/>
      <c r="UYK223" s="348"/>
      <c r="UYL223" s="348"/>
      <c r="UYM223" s="348"/>
      <c r="UYN223" s="348"/>
      <c r="UYO223" s="348"/>
      <c r="UYP223" s="348"/>
      <c r="UYQ223" s="348"/>
      <c r="UYR223" s="348"/>
      <c r="UYS223" s="348"/>
      <c r="UYT223" s="348"/>
      <c r="UYU223" s="348"/>
      <c r="UYV223" s="348"/>
      <c r="UYW223" s="348"/>
      <c r="UYX223" s="348"/>
      <c r="UYY223" s="348"/>
      <c r="UYZ223" s="348"/>
      <c r="UZA223" s="348"/>
      <c r="UZB223" s="348"/>
      <c r="UZC223" s="348"/>
      <c r="UZD223" s="348"/>
      <c r="UZE223" s="348"/>
      <c r="UZF223" s="348"/>
      <c r="UZG223" s="348"/>
      <c r="UZH223" s="348"/>
      <c r="UZI223" s="348"/>
      <c r="UZJ223" s="348"/>
      <c r="UZK223" s="348"/>
      <c r="UZL223" s="348"/>
      <c r="UZM223" s="348"/>
      <c r="UZN223" s="348"/>
      <c r="UZO223" s="348"/>
      <c r="UZP223" s="348"/>
      <c r="UZQ223" s="348"/>
      <c r="UZR223" s="348"/>
      <c r="UZS223" s="348"/>
      <c r="UZT223" s="348"/>
      <c r="UZU223" s="348"/>
      <c r="UZV223" s="348"/>
      <c r="UZW223" s="348"/>
      <c r="UZX223" s="348"/>
      <c r="UZY223" s="348"/>
      <c r="UZZ223" s="348"/>
      <c r="VAA223" s="348"/>
      <c r="VAB223" s="348"/>
      <c r="VAC223" s="348"/>
      <c r="VAD223" s="348"/>
      <c r="VAE223" s="348"/>
      <c r="VAF223" s="348"/>
      <c r="VAG223" s="348"/>
      <c r="VAH223" s="348"/>
      <c r="VAI223" s="348"/>
      <c r="VAJ223" s="348"/>
      <c r="VAK223" s="348"/>
      <c r="VAL223" s="348"/>
      <c r="VAM223" s="348"/>
      <c r="VAN223" s="348"/>
      <c r="VAO223" s="348"/>
      <c r="VAP223" s="348"/>
      <c r="VAQ223" s="348"/>
      <c r="VAR223" s="348"/>
      <c r="VAS223" s="348"/>
      <c r="VAT223" s="348"/>
      <c r="VAU223" s="348"/>
      <c r="VAV223" s="348"/>
      <c r="VAW223" s="348"/>
      <c r="VAX223" s="348"/>
      <c r="VAY223" s="348"/>
      <c r="VAZ223" s="348"/>
      <c r="VBA223" s="348"/>
      <c r="VBB223" s="348"/>
      <c r="VBC223" s="348"/>
      <c r="VBD223" s="348"/>
      <c r="VBE223" s="348"/>
      <c r="VBF223" s="348"/>
      <c r="VBG223" s="348"/>
      <c r="VBH223" s="348"/>
      <c r="VBI223" s="348"/>
      <c r="VBJ223" s="348"/>
      <c r="VBK223" s="348"/>
      <c r="VBL223" s="348"/>
      <c r="VBM223" s="348"/>
      <c r="VBN223" s="348"/>
      <c r="VBO223" s="348"/>
      <c r="VBP223" s="348"/>
      <c r="VBQ223" s="348"/>
      <c r="VBR223" s="348"/>
      <c r="VBS223" s="348"/>
      <c r="VBT223" s="348"/>
      <c r="VBU223" s="348"/>
      <c r="VBV223" s="348"/>
      <c r="VBW223" s="348"/>
      <c r="VBX223" s="348"/>
      <c r="VBY223" s="348"/>
      <c r="VBZ223" s="348"/>
      <c r="VCA223" s="348"/>
      <c r="VCB223" s="348"/>
      <c r="VCC223" s="348"/>
      <c r="VCD223" s="348"/>
      <c r="VCE223" s="348"/>
      <c r="VCF223" s="348"/>
      <c r="VCG223" s="348"/>
      <c r="VCH223" s="348"/>
      <c r="VCI223" s="348"/>
      <c r="VCJ223" s="348"/>
      <c r="VCK223" s="348"/>
      <c r="VCL223" s="348"/>
      <c r="VCM223" s="348"/>
      <c r="VCN223" s="348"/>
      <c r="VCO223" s="348"/>
      <c r="VCP223" s="348"/>
      <c r="VCQ223" s="348"/>
      <c r="VCR223" s="348"/>
      <c r="VCS223" s="348"/>
      <c r="VCT223" s="348"/>
      <c r="VCU223" s="348"/>
      <c r="VCV223" s="348"/>
      <c r="VCW223" s="348"/>
      <c r="VCX223" s="348"/>
      <c r="VCY223" s="348"/>
      <c r="VCZ223" s="348"/>
      <c r="VDA223" s="348"/>
      <c r="VDB223" s="348"/>
      <c r="VDC223" s="348"/>
      <c r="VDD223" s="348"/>
      <c r="VDE223" s="348"/>
      <c r="VDF223" s="348"/>
      <c r="VDG223" s="348"/>
      <c r="VDH223" s="348"/>
      <c r="VDI223" s="348"/>
      <c r="VDJ223" s="348"/>
      <c r="VDK223" s="348"/>
      <c r="VDL223" s="348"/>
      <c r="VDM223" s="348"/>
      <c r="VDN223" s="348"/>
      <c r="VDO223" s="348"/>
      <c r="VDP223" s="348"/>
      <c r="VDQ223" s="348"/>
      <c r="VDR223" s="348"/>
      <c r="VDS223" s="348"/>
      <c r="VDT223" s="348"/>
      <c r="VDU223" s="348"/>
      <c r="VDV223" s="348"/>
      <c r="VDW223" s="348"/>
      <c r="VDX223" s="348"/>
      <c r="VDY223" s="348"/>
      <c r="VDZ223" s="348"/>
      <c r="VEA223" s="348"/>
      <c r="VEB223" s="348"/>
      <c r="VEC223" s="348"/>
      <c r="VED223" s="348"/>
      <c r="VEE223" s="348"/>
      <c r="VEF223" s="348"/>
      <c r="VEG223" s="348"/>
      <c r="VEH223" s="348"/>
      <c r="VEI223" s="348"/>
      <c r="VEJ223" s="348"/>
      <c r="VEK223" s="348"/>
      <c r="VEL223" s="348"/>
      <c r="VEM223" s="348"/>
      <c r="VEN223" s="348"/>
      <c r="VEO223" s="348"/>
      <c r="VEP223" s="348"/>
      <c r="VEQ223" s="348"/>
      <c r="VER223" s="348"/>
      <c r="VES223" s="348"/>
      <c r="VET223" s="348"/>
      <c r="VEU223" s="348"/>
      <c r="VEV223" s="348"/>
      <c r="VEW223" s="348"/>
      <c r="VEX223" s="348"/>
      <c r="VEY223" s="348"/>
      <c r="VEZ223" s="348"/>
      <c r="VFA223" s="348"/>
      <c r="VFB223" s="348"/>
      <c r="VFC223" s="348"/>
      <c r="VFD223" s="348"/>
      <c r="VFE223" s="348"/>
      <c r="VFF223" s="348"/>
      <c r="VFG223" s="348"/>
      <c r="VFH223" s="348"/>
      <c r="VFI223" s="348"/>
      <c r="VFJ223" s="348"/>
      <c r="VFK223" s="348"/>
      <c r="VFL223" s="348"/>
      <c r="VFM223" s="348"/>
      <c r="VFN223" s="348"/>
      <c r="VFO223" s="348"/>
      <c r="VFP223" s="348"/>
      <c r="VFQ223" s="348"/>
      <c r="VFR223" s="348"/>
      <c r="VFS223" s="348"/>
      <c r="VFT223" s="348"/>
      <c r="VFU223" s="348"/>
      <c r="VFV223" s="348"/>
      <c r="VFW223" s="348"/>
      <c r="VFX223" s="348"/>
      <c r="VFY223" s="348"/>
      <c r="VFZ223" s="348"/>
      <c r="VGA223" s="348"/>
      <c r="VGB223" s="348"/>
      <c r="VGC223" s="348"/>
      <c r="VGD223" s="348"/>
      <c r="VGE223" s="348"/>
      <c r="VGF223" s="348"/>
      <c r="VGG223" s="348"/>
      <c r="VGH223" s="348"/>
      <c r="VGI223" s="348"/>
      <c r="VGJ223" s="348"/>
      <c r="VGK223" s="348"/>
      <c r="VGL223" s="348"/>
      <c r="VGM223" s="348"/>
      <c r="VGN223" s="348"/>
      <c r="VGO223" s="348"/>
      <c r="VGP223" s="348"/>
      <c r="VGQ223" s="348"/>
      <c r="VGR223" s="348"/>
      <c r="VGS223" s="348"/>
      <c r="VGT223" s="348"/>
      <c r="VGU223" s="348"/>
      <c r="VGV223" s="348"/>
      <c r="VGW223" s="348"/>
      <c r="VGX223" s="348"/>
      <c r="VGY223" s="348"/>
      <c r="VGZ223" s="348"/>
      <c r="VHA223" s="348"/>
      <c r="VHB223" s="348"/>
      <c r="VHC223" s="348"/>
      <c r="VHD223" s="348"/>
      <c r="VHE223" s="348"/>
      <c r="VHF223" s="348"/>
      <c r="VHG223" s="348"/>
      <c r="VHH223" s="348"/>
      <c r="VHI223" s="348"/>
      <c r="VHJ223" s="348"/>
      <c r="VHK223" s="348"/>
      <c r="VHL223" s="348"/>
      <c r="VHM223" s="348"/>
      <c r="VHN223" s="348"/>
      <c r="VHO223" s="348"/>
      <c r="VHP223" s="348"/>
      <c r="VHQ223" s="348"/>
      <c r="VHR223" s="348"/>
      <c r="VHS223" s="348"/>
      <c r="VHT223" s="348"/>
      <c r="VHU223" s="348"/>
      <c r="VHV223" s="348"/>
      <c r="VHW223" s="348"/>
      <c r="VHX223" s="348"/>
      <c r="VHY223" s="348"/>
      <c r="VHZ223" s="348"/>
      <c r="VIA223" s="348"/>
      <c r="VIB223" s="348"/>
      <c r="VIC223" s="348"/>
      <c r="VID223" s="348"/>
      <c r="VIE223" s="348"/>
      <c r="VIF223" s="348"/>
      <c r="VIG223" s="348"/>
      <c r="VIH223" s="348"/>
      <c r="VII223" s="348"/>
      <c r="VIJ223" s="348"/>
      <c r="VIK223" s="348"/>
      <c r="VIL223" s="348"/>
      <c r="VIM223" s="348"/>
      <c r="VIN223" s="348"/>
      <c r="VIO223" s="348"/>
      <c r="VIP223" s="348"/>
      <c r="VIQ223" s="348"/>
      <c r="VIR223" s="348"/>
      <c r="VIS223" s="348"/>
      <c r="VIT223" s="348"/>
      <c r="VIU223" s="348"/>
      <c r="VIV223" s="348"/>
      <c r="VIW223" s="348"/>
      <c r="VIX223" s="348"/>
      <c r="VIY223" s="348"/>
      <c r="VIZ223" s="348"/>
      <c r="VJA223" s="348"/>
      <c r="VJB223" s="348"/>
      <c r="VJC223" s="348"/>
      <c r="VJD223" s="348"/>
      <c r="VJE223" s="348"/>
      <c r="VJF223" s="348"/>
      <c r="VJG223" s="348"/>
      <c r="VJH223" s="348"/>
      <c r="VJI223" s="348"/>
      <c r="VJJ223" s="348"/>
      <c r="VJK223" s="348"/>
      <c r="VJL223" s="348"/>
      <c r="VJM223" s="348"/>
      <c r="VJN223" s="348"/>
      <c r="VJO223" s="348"/>
      <c r="VJP223" s="348"/>
      <c r="VJQ223" s="348"/>
      <c r="VJR223" s="348"/>
      <c r="VJS223" s="348"/>
      <c r="VJT223" s="348"/>
      <c r="VJU223" s="348"/>
      <c r="VJV223" s="348"/>
      <c r="VJW223" s="348"/>
      <c r="VJX223" s="348"/>
      <c r="VJY223" s="348"/>
      <c r="VJZ223" s="348"/>
      <c r="VKA223" s="348"/>
      <c r="VKB223" s="348"/>
      <c r="VKC223" s="348"/>
      <c r="VKD223" s="348"/>
      <c r="VKE223" s="348"/>
      <c r="VKF223" s="348"/>
      <c r="VKG223" s="348"/>
      <c r="VKH223" s="348"/>
      <c r="VKI223" s="348"/>
      <c r="VKJ223" s="348"/>
      <c r="VKK223" s="348"/>
      <c r="VKL223" s="348"/>
      <c r="VKM223" s="348"/>
      <c r="VKN223" s="348"/>
      <c r="VKO223" s="348"/>
      <c r="VKP223" s="348"/>
      <c r="VKQ223" s="348"/>
      <c r="VKR223" s="348"/>
      <c r="VKS223" s="348"/>
      <c r="VKT223" s="348"/>
      <c r="VKU223" s="348"/>
      <c r="VKV223" s="348"/>
      <c r="VKW223" s="348"/>
      <c r="VKX223" s="348"/>
      <c r="VKY223" s="348"/>
      <c r="VKZ223" s="348"/>
      <c r="VLA223" s="348"/>
      <c r="VLB223" s="348"/>
      <c r="VLC223" s="348"/>
      <c r="VLD223" s="348"/>
      <c r="VLE223" s="348"/>
      <c r="VLF223" s="348"/>
      <c r="VLG223" s="348"/>
      <c r="VLH223" s="348"/>
      <c r="VLI223" s="348"/>
      <c r="VLJ223" s="348"/>
      <c r="VLK223" s="348"/>
      <c r="VLL223" s="348"/>
      <c r="VLM223" s="348"/>
      <c r="VLN223" s="348"/>
      <c r="VLO223" s="348"/>
      <c r="VLP223" s="348"/>
      <c r="VLQ223" s="348"/>
      <c r="VLR223" s="348"/>
      <c r="VLS223" s="348"/>
      <c r="VLT223" s="348"/>
      <c r="VLU223" s="348"/>
      <c r="VLV223" s="348"/>
      <c r="VLW223" s="348"/>
      <c r="VLX223" s="348"/>
      <c r="VLY223" s="348"/>
      <c r="VLZ223" s="348"/>
      <c r="VMA223" s="348"/>
      <c r="VMB223" s="348"/>
      <c r="VMC223" s="348"/>
      <c r="VMD223" s="348"/>
      <c r="VME223" s="348"/>
      <c r="VMF223" s="348"/>
      <c r="VMG223" s="348"/>
      <c r="VMH223" s="348"/>
      <c r="VMI223" s="348"/>
      <c r="VMJ223" s="348"/>
      <c r="VMK223" s="348"/>
      <c r="VML223" s="348"/>
      <c r="VMM223" s="348"/>
      <c r="VMN223" s="348"/>
      <c r="VMO223" s="348"/>
      <c r="VMP223" s="348"/>
      <c r="VMQ223" s="348"/>
      <c r="VMR223" s="348"/>
      <c r="VMS223" s="348"/>
      <c r="VMT223" s="348"/>
      <c r="VMU223" s="348"/>
      <c r="VMV223" s="348"/>
      <c r="VMW223" s="348"/>
      <c r="VMX223" s="348"/>
      <c r="VMY223" s="348"/>
      <c r="VMZ223" s="348"/>
      <c r="VNA223" s="348"/>
      <c r="VNB223" s="348"/>
      <c r="VNC223" s="348"/>
      <c r="VND223" s="348"/>
      <c r="VNE223" s="348"/>
      <c r="VNF223" s="348"/>
      <c r="VNG223" s="348"/>
      <c r="VNH223" s="348"/>
      <c r="VNI223" s="348"/>
      <c r="VNJ223" s="348"/>
      <c r="VNK223" s="348"/>
      <c r="VNL223" s="348"/>
      <c r="VNM223" s="348"/>
      <c r="VNN223" s="348"/>
      <c r="VNO223" s="348"/>
      <c r="VNP223" s="348"/>
      <c r="VNQ223" s="348"/>
      <c r="VNR223" s="348"/>
      <c r="VNS223" s="348"/>
      <c r="VNT223" s="348"/>
      <c r="VNU223" s="348"/>
      <c r="VNV223" s="348"/>
      <c r="VNW223" s="348"/>
      <c r="VNX223" s="348"/>
      <c r="VNY223" s="348"/>
      <c r="VNZ223" s="348"/>
      <c r="VOA223" s="348"/>
      <c r="VOB223" s="348"/>
      <c r="VOC223" s="348"/>
      <c r="VOD223" s="348"/>
      <c r="VOE223" s="348"/>
      <c r="VOF223" s="348"/>
      <c r="VOG223" s="348"/>
      <c r="VOH223" s="348"/>
      <c r="VOI223" s="348"/>
      <c r="VOJ223" s="348"/>
      <c r="VOK223" s="348"/>
      <c r="VOL223" s="348"/>
      <c r="VOM223" s="348"/>
      <c r="VON223" s="348"/>
      <c r="VOO223" s="348"/>
      <c r="VOP223" s="348"/>
      <c r="VOQ223" s="348"/>
      <c r="VOR223" s="348"/>
      <c r="VOS223" s="348"/>
      <c r="VOT223" s="348"/>
      <c r="VOU223" s="348"/>
      <c r="VOV223" s="348"/>
      <c r="VOW223" s="348"/>
      <c r="VOX223" s="348"/>
      <c r="VOY223" s="348"/>
      <c r="VOZ223" s="348"/>
      <c r="VPA223" s="348"/>
      <c r="VPB223" s="348"/>
      <c r="VPC223" s="348"/>
      <c r="VPD223" s="348"/>
      <c r="VPE223" s="348"/>
      <c r="VPF223" s="348"/>
      <c r="VPG223" s="348"/>
      <c r="VPH223" s="348"/>
      <c r="VPI223" s="348"/>
      <c r="VPJ223" s="348"/>
      <c r="VPK223" s="348"/>
      <c r="VPL223" s="348"/>
      <c r="VPM223" s="348"/>
      <c r="VPN223" s="348"/>
      <c r="VPO223" s="348"/>
      <c r="VPP223" s="348"/>
      <c r="VPQ223" s="348"/>
      <c r="VPR223" s="348"/>
      <c r="VPS223" s="348"/>
      <c r="VPT223" s="348"/>
      <c r="VPU223" s="348"/>
      <c r="VPV223" s="348"/>
      <c r="VPW223" s="348"/>
      <c r="VPX223" s="348"/>
      <c r="VPY223" s="348"/>
      <c r="VPZ223" s="348"/>
      <c r="VQA223" s="348"/>
      <c r="VQB223" s="348"/>
      <c r="VQC223" s="348"/>
      <c r="VQD223" s="348"/>
      <c r="VQE223" s="348"/>
      <c r="VQF223" s="348"/>
      <c r="VQG223" s="348"/>
      <c r="VQH223" s="348"/>
      <c r="VQI223" s="348"/>
      <c r="VQJ223" s="348"/>
      <c r="VQK223" s="348"/>
      <c r="VQL223" s="348"/>
      <c r="VQM223" s="348"/>
      <c r="VQN223" s="348"/>
      <c r="VQO223" s="348"/>
      <c r="VQP223" s="348"/>
      <c r="VQQ223" s="348"/>
      <c r="VQR223" s="348"/>
      <c r="VQS223" s="348"/>
      <c r="VQT223" s="348"/>
      <c r="VQU223" s="348"/>
      <c r="VQV223" s="348"/>
      <c r="VQW223" s="348"/>
      <c r="VQX223" s="348"/>
      <c r="VQY223" s="348"/>
      <c r="VQZ223" s="348"/>
      <c r="VRA223" s="348"/>
      <c r="VRB223" s="348"/>
      <c r="VRC223" s="348"/>
      <c r="VRD223" s="348"/>
      <c r="VRE223" s="348"/>
      <c r="VRF223" s="348"/>
      <c r="VRG223" s="348"/>
      <c r="VRH223" s="348"/>
      <c r="VRI223" s="348"/>
      <c r="VRJ223" s="348"/>
      <c r="VRK223" s="348"/>
      <c r="VRL223" s="348"/>
      <c r="VRM223" s="348"/>
      <c r="VRN223" s="348"/>
      <c r="VRO223" s="348"/>
      <c r="VRP223" s="348"/>
      <c r="VRQ223" s="348"/>
      <c r="VRR223" s="348"/>
      <c r="VRS223" s="348"/>
      <c r="VRT223" s="348"/>
      <c r="VRU223" s="348"/>
      <c r="VRV223" s="348"/>
      <c r="VRW223" s="348"/>
      <c r="VRX223" s="348"/>
      <c r="VRY223" s="348"/>
      <c r="VRZ223" s="348"/>
      <c r="VSA223" s="348"/>
      <c r="VSB223" s="348"/>
      <c r="VSC223" s="348"/>
      <c r="VSD223" s="348"/>
      <c r="VSE223" s="348"/>
      <c r="VSF223" s="348"/>
      <c r="VSG223" s="348"/>
      <c r="VSH223" s="348"/>
      <c r="VSI223" s="348"/>
      <c r="VSJ223" s="348"/>
      <c r="VSK223" s="348"/>
      <c r="VSL223" s="348"/>
      <c r="VSM223" s="348"/>
      <c r="VSN223" s="348"/>
      <c r="VSO223" s="348"/>
      <c r="VSP223" s="348"/>
      <c r="VSQ223" s="348"/>
      <c r="VSR223" s="348"/>
      <c r="VSS223" s="348"/>
      <c r="VST223" s="348"/>
      <c r="VSU223" s="348"/>
      <c r="VSV223" s="348"/>
      <c r="VSW223" s="348"/>
      <c r="VSX223" s="348"/>
      <c r="VSY223" s="348"/>
      <c r="VSZ223" s="348"/>
      <c r="VTA223" s="348"/>
      <c r="VTB223" s="348"/>
      <c r="VTC223" s="348"/>
      <c r="VTD223" s="348"/>
      <c r="VTE223" s="348"/>
      <c r="VTF223" s="348"/>
      <c r="VTG223" s="348"/>
      <c r="VTH223" s="348"/>
      <c r="VTI223" s="348"/>
      <c r="VTJ223" s="348"/>
      <c r="VTK223" s="348"/>
      <c r="VTL223" s="348"/>
      <c r="VTM223" s="348"/>
      <c r="VTN223" s="348"/>
      <c r="VTO223" s="348"/>
      <c r="VTP223" s="348"/>
      <c r="VTQ223" s="348"/>
      <c r="VTR223" s="348"/>
      <c r="VTS223" s="348"/>
      <c r="VTT223" s="348"/>
      <c r="VTU223" s="348"/>
      <c r="VTV223" s="348"/>
      <c r="VTW223" s="348"/>
      <c r="VTX223" s="348"/>
      <c r="VTY223" s="348"/>
      <c r="VTZ223" s="348"/>
      <c r="VUA223" s="348"/>
      <c r="VUB223" s="348"/>
      <c r="VUC223" s="348"/>
      <c r="VUD223" s="348"/>
      <c r="VUE223" s="348"/>
      <c r="VUF223" s="348"/>
      <c r="VUG223" s="348"/>
      <c r="VUH223" s="348"/>
      <c r="VUI223" s="348"/>
      <c r="VUJ223" s="348"/>
      <c r="VUK223" s="348"/>
      <c r="VUL223" s="348"/>
      <c r="VUM223" s="348"/>
      <c r="VUN223" s="348"/>
      <c r="VUO223" s="348"/>
      <c r="VUP223" s="348"/>
      <c r="VUQ223" s="348"/>
      <c r="VUR223" s="348"/>
      <c r="VUS223" s="348"/>
      <c r="VUT223" s="348"/>
      <c r="VUU223" s="348"/>
      <c r="VUV223" s="348"/>
      <c r="VUW223" s="348"/>
      <c r="VUX223" s="348"/>
      <c r="VUY223" s="348"/>
      <c r="VUZ223" s="348"/>
      <c r="VVA223" s="348"/>
      <c r="VVB223" s="348"/>
      <c r="VVC223" s="348"/>
      <c r="VVD223" s="348"/>
      <c r="VVE223" s="348"/>
      <c r="VVF223" s="348"/>
      <c r="VVG223" s="348"/>
      <c r="VVH223" s="348"/>
      <c r="VVI223" s="348"/>
      <c r="VVJ223" s="348"/>
      <c r="VVK223" s="348"/>
      <c r="VVL223" s="348"/>
      <c r="VVM223" s="348"/>
      <c r="VVN223" s="348"/>
      <c r="VVO223" s="348"/>
      <c r="VVP223" s="348"/>
      <c r="VVQ223" s="348"/>
      <c r="VVR223" s="348"/>
      <c r="VVS223" s="348"/>
      <c r="VVT223" s="348"/>
      <c r="VVU223" s="348"/>
      <c r="VVV223" s="348"/>
      <c r="VVW223" s="348"/>
      <c r="VVX223" s="348"/>
      <c r="VVY223" s="348"/>
      <c r="VVZ223" s="348"/>
      <c r="VWA223" s="348"/>
      <c r="VWB223" s="348"/>
      <c r="VWC223" s="348"/>
      <c r="VWD223" s="348"/>
      <c r="VWE223" s="348"/>
      <c r="VWF223" s="348"/>
      <c r="VWG223" s="348"/>
      <c r="VWH223" s="348"/>
      <c r="VWI223" s="348"/>
      <c r="VWJ223" s="348"/>
      <c r="VWK223" s="348"/>
      <c r="VWL223" s="348"/>
      <c r="VWM223" s="348"/>
      <c r="VWN223" s="348"/>
      <c r="VWO223" s="348"/>
      <c r="VWP223" s="348"/>
      <c r="VWQ223" s="348"/>
      <c r="VWR223" s="348"/>
      <c r="VWS223" s="348"/>
      <c r="VWT223" s="348"/>
      <c r="VWU223" s="348"/>
      <c r="VWV223" s="348"/>
      <c r="VWW223" s="348"/>
      <c r="VWX223" s="348"/>
      <c r="VWY223" s="348"/>
      <c r="VWZ223" s="348"/>
      <c r="VXA223" s="348"/>
      <c r="VXB223" s="348"/>
      <c r="VXC223" s="348"/>
      <c r="VXD223" s="348"/>
      <c r="VXE223" s="348"/>
      <c r="VXF223" s="348"/>
      <c r="VXG223" s="348"/>
      <c r="VXH223" s="348"/>
      <c r="VXI223" s="348"/>
      <c r="VXJ223" s="348"/>
      <c r="VXK223" s="348"/>
      <c r="VXL223" s="348"/>
      <c r="VXM223" s="348"/>
      <c r="VXN223" s="348"/>
      <c r="VXO223" s="348"/>
      <c r="VXP223" s="348"/>
      <c r="VXQ223" s="348"/>
      <c r="VXR223" s="348"/>
      <c r="VXS223" s="348"/>
      <c r="VXT223" s="348"/>
      <c r="VXU223" s="348"/>
      <c r="VXV223" s="348"/>
      <c r="VXW223" s="348"/>
      <c r="VXX223" s="348"/>
      <c r="VXY223" s="348"/>
      <c r="VXZ223" s="348"/>
      <c r="VYA223" s="348"/>
      <c r="VYB223" s="348"/>
      <c r="VYC223" s="348"/>
      <c r="VYD223" s="348"/>
      <c r="VYE223" s="348"/>
      <c r="VYF223" s="348"/>
      <c r="VYG223" s="348"/>
      <c r="VYH223" s="348"/>
      <c r="VYI223" s="348"/>
      <c r="VYJ223" s="348"/>
      <c r="VYK223" s="348"/>
      <c r="VYL223" s="348"/>
      <c r="VYM223" s="348"/>
      <c r="VYN223" s="348"/>
      <c r="VYO223" s="348"/>
      <c r="VYP223" s="348"/>
      <c r="VYQ223" s="348"/>
      <c r="VYR223" s="348"/>
      <c r="VYS223" s="348"/>
      <c r="VYT223" s="348"/>
      <c r="VYU223" s="348"/>
      <c r="VYV223" s="348"/>
      <c r="VYW223" s="348"/>
      <c r="VYX223" s="348"/>
      <c r="VYY223" s="348"/>
      <c r="VYZ223" s="348"/>
      <c r="VZA223" s="348"/>
      <c r="VZB223" s="348"/>
      <c r="VZC223" s="348"/>
      <c r="VZD223" s="348"/>
      <c r="VZE223" s="348"/>
      <c r="VZF223" s="348"/>
      <c r="VZG223" s="348"/>
      <c r="VZH223" s="348"/>
      <c r="VZI223" s="348"/>
      <c r="VZJ223" s="348"/>
      <c r="VZK223" s="348"/>
      <c r="VZL223" s="348"/>
      <c r="VZM223" s="348"/>
      <c r="VZN223" s="348"/>
      <c r="VZO223" s="348"/>
      <c r="VZP223" s="348"/>
      <c r="VZQ223" s="348"/>
      <c r="VZR223" s="348"/>
      <c r="VZS223" s="348"/>
      <c r="VZT223" s="348"/>
      <c r="VZU223" s="348"/>
      <c r="VZV223" s="348"/>
      <c r="VZW223" s="348"/>
      <c r="VZX223" s="348"/>
      <c r="VZY223" s="348"/>
      <c r="VZZ223" s="348"/>
      <c r="WAA223" s="348"/>
      <c r="WAB223" s="348"/>
      <c r="WAC223" s="348"/>
      <c r="WAD223" s="348"/>
      <c r="WAE223" s="348"/>
      <c r="WAF223" s="348"/>
      <c r="WAG223" s="348"/>
      <c r="WAH223" s="348"/>
      <c r="WAI223" s="348"/>
      <c r="WAJ223" s="348"/>
      <c r="WAK223" s="348"/>
      <c r="WAL223" s="348"/>
      <c r="WAM223" s="348"/>
      <c r="WAN223" s="348"/>
      <c r="WAO223" s="348"/>
      <c r="WAP223" s="348"/>
      <c r="WAQ223" s="348"/>
      <c r="WAR223" s="348"/>
      <c r="WAS223" s="348"/>
      <c r="WAT223" s="348"/>
      <c r="WAU223" s="348"/>
      <c r="WAV223" s="348"/>
      <c r="WAW223" s="348"/>
      <c r="WAX223" s="348"/>
      <c r="WAY223" s="348"/>
      <c r="WAZ223" s="348"/>
      <c r="WBA223" s="348"/>
      <c r="WBB223" s="348"/>
      <c r="WBC223" s="348"/>
      <c r="WBD223" s="348"/>
      <c r="WBE223" s="348"/>
      <c r="WBF223" s="348"/>
      <c r="WBG223" s="348"/>
      <c r="WBH223" s="348"/>
      <c r="WBI223" s="348"/>
      <c r="WBJ223" s="348"/>
      <c r="WBK223" s="348"/>
      <c r="WBL223" s="348"/>
      <c r="WBM223" s="348"/>
      <c r="WBN223" s="348"/>
      <c r="WBO223" s="348"/>
      <c r="WBP223" s="348"/>
      <c r="WBQ223" s="348"/>
      <c r="WBR223" s="348"/>
      <c r="WBS223" s="348"/>
      <c r="WBT223" s="348"/>
      <c r="WBU223" s="348"/>
      <c r="WBV223" s="348"/>
      <c r="WBW223" s="348"/>
      <c r="WBX223" s="348"/>
      <c r="WBY223" s="348"/>
      <c r="WBZ223" s="348"/>
      <c r="WCA223" s="348"/>
      <c r="WCB223" s="348"/>
      <c r="WCC223" s="348"/>
      <c r="WCD223" s="348"/>
      <c r="WCE223" s="348"/>
      <c r="WCF223" s="348"/>
      <c r="WCG223" s="348"/>
      <c r="WCH223" s="348"/>
      <c r="WCI223" s="348"/>
      <c r="WCJ223" s="348"/>
      <c r="WCK223" s="348"/>
      <c r="WCL223" s="348"/>
      <c r="WCM223" s="348"/>
      <c r="WCN223" s="348"/>
      <c r="WCO223" s="348"/>
      <c r="WCP223" s="348"/>
      <c r="WCQ223" s="348"/>
      <c r="WCR223" s="348"/>
      <c r="WCS223" s="348"/>
      <c r="WCT223" s="348"/>
      <c r="WCU223" s="348"/>
      <c r="WCV223" s="348"/>
      <c r="WCW223" s="348"/>
      <c r="WCX223" s="348"/>
      <c r="WCY223" s="348"/>
      <c r="WCZ223" s="348"/>
      <c r="WDA223" s="348"/>
      <c r="WDB223" s="348"/>
      <c r="WDC223" s="348"/>
      <c r="WDD223" s="348"/>
      <c r="WDE223" s="348"/>
      <c r="WDF223" s="348"/>
      <c r="WDG223" s="348"/>
      <c r="WDH223" s="348"/>
      <c r="WDI223" s="348"/>
      <c r="WDJ223" s="348"/>
      <c r="WDK223" s="348"/>
      <c r="WDL223" s="348"/>
      <c r="WDM223" s="348"/>
      <c r="WDN223" s="348"/>
      <c r="WDO223" s="348"/>
      <c r="WDP223" s="348"/>
      <c r="WDQ223" s="348"/>
      <c r="WDR223" s="348"/>
      <c r="WDS223" s="348"/>
      <c r="WDT223" s="348"/>
      <c r="WDU223" s="348"/>
      <c r="WDV223" s="348"/>
      <c r="WDW223" s="348"/>
      <c r="WDX223" s="348"/>
      <c r="WDY223" s="348"/>
      <c r="WDZ223" s="348"/>
      <c r="WEA223" s="348"/>
      <c r="WEB223" s="348"/>
      <c r="WEC223" s="348"/>
      <c r="WED223" s="348"/>
      <c r="WEE223" s="348"/>
      <c r="WEF223" s="348"/>
      <c r="WEG223" s="348"/>
      <c r="WEH223" s="348"/>
      <c r="WEI223" s="348"/>
      <c r="WEJ223" s="348"/>
      <c r="WEK223" s="348"/>
      <c r="WEL223" s="348"/>
      <c r="WEM223" s="348"/>
      <c r="WEN223" s="348"/>
      <c r="WEO223" s="348"/>
      <c r="WEP223" s="348"/>
      <c r="WEQ223" s="348"/>
      <c r="WER223" s="348"/>
      <c r="WES223" s="348"/>
      <c r="WET223" s="348"/>
      <c r="WEU223" s="348"/>
      <c r="WEV223" s="348"/>
      <c r="WEW223" s="348"/>
      <c r="WEX223" s="348"/>
      <c r="WEY223" s="348"/>
      <c r="WEZ223" s="348"/>
      <c r="WFA223" s="348"/>
      <c r="WFB223" s="348"/>
      <c r="WFC223" s="348"/>
      <c r="WFD223" s="348"/>
      <c r="WFE223" s="348"/>
      <c r="WFF223" s="348"/>
      <c r="WFG223" s="348"/>
      <c r="WFH223" s="348"/>
      <c r="WFI223" s="348"/>
      <c r="WFJ223" s="348"/>
      <c r="WFK223" s="348"/>
      <c r="WFL223" s="348"/>
      <c r="WFM223" s="348"/>
      <c r="WFN223" s="348"/>
      <c r="WFO223" s="348"/>
      <c r="WFP223" s="348"/>
      <c r="WFQ223" s="348"/>
      <c r="WFR223" s="348"/>
      <c r="WFS223" s="348"/>
      <c r="WFT223" s="348"/>
      <c r="WFU223" s="348"/>
      <c r="WFV223" s="348"/>
      <c r="WFW223" s="348"/>
      <c r="WFX223" s="348"/>
      <c r="WFY223" s="348"/>
      <c r="WFZ223" s="348"/>
      <c r="WGA223" s="348"/>
      <c r="WGB223" s="348"/>
      <c r="WGC223" s="348"/>
      <c r="WGD223" s="348"/>
      <c r="WGE223" s="348"/>
      <c r="WGF223" s="348"/>
      <c r="WGG223" s="348"/>
      <c r="WGH223" s="348"/>
      <c r="WGI223" s="348"/>
      <c r="WGJ223" s="348"/>
      <c r="WGK223" s="348"/>
      <c r="WGL223" s="348"/>
      <c r="WGM223" s="348"/>
      <c r="WGN223" s="348"/>
      <c r="WGO223" s="348"/>
      <c r="WGP223" s="348"/>
      <c r="WGQ223" s="348"/>
      <c r="WGR223" s="348"/>
      <c r="WGS223" s="348"/>
      <c r="WGT223" s="348"/>
      <c r="WGU223" s="348"/>
      <c r="WGV223" s="348"/>
      <c r="WGW223" s="348"/>
      <c r="WGX223" s="348"/>
      <c r="WGY223" s="348"/>
      <c r="WGZ223" s="348"/>
      <c r="WHA223" s="348"/>
      <c r="WHB223" s="348"/>
      <c r="WHC223" s="348"/>
      <c r="WHD223" s="348"/>
      <c r="WHE223" s="348"/>
      <c r="WHF223" s="348"/>
      <c r="WHG223" s="348"/>
      <c r="WHH223" s="348"/>
      <c r="WHI223" s="348"/>
      <c r="WHJ223" s="348"/>
      <c r="WHK223" s="348"/>
      <c r="WHL223" s="348"/>
      <c r="WHM223" s="348"/>
      <c r="WHN223" s="348"/>
      <c r="WHO223" s="348"/>
      <c r="WHP223" s="348"/>
      <c r="WHQ223" s="348"/>
      <c r="WHR223" s="348"/>
      <c r="WHS223" s="348"/>
      <c r="WHT223" s="348"/>
      <c r="WHU223" s="348"/>
      <c r="WHV223" s="348"/>
      <c r="WHW223" s="348"/>
      <c r="WHX223" s="348"/>
      <c r="WHY223" s="348"/>
      <c r="WHZ223" s="348"/>
      <c r="WIA223" s="348"/>
      <c r="WIB223" s="348"/>
      <c r="WIC223" s="348"/>
      <c r="WID223" s="348"/>
      <c r="WIE223" s="348"/>
      <c r="WIF223" s="348"/>
      <c r="WIG223" s="348"/>
      <c r="WIH223" s="348"/>
      <c r="WII223" s="348"/>
      <c r="WIJ223" s="348"/>
      <c r="WIK223" s="348"/>
      <c r="WIL223" s="348"/>
      <c r="WIM223" s="348"/>
      <c r="WIN223" s="348"/>
      <c r="WIO223" s="348"/>
      <c r="WIP223" s="348"/>
      <c r="WIQ223" s="348"/>
      <c r="WIR223" s="348"/>
      <c r="WIS223" s="348"/>
      <c r="WIT223" s="348"/>
      <c r="WIU223" s="348"/>
      <c r="WIV223" s="348"/>
      <c r="WIW223" s="348"/>
      <c r="WIX223" s="348"/>
      <c r="WIY223" s="348"/>
      <c r="WIZ223" s="348"/>
      <c r="WJA223" s="348"/>
      <c r="WJB223" s="348"/>
      <c r="WJC223" s="348"/>
      <c r="WJD223" s="348"/>
      <c r="WJE223" s="348"/>
      <c r="WJF223" s="348"/>
      <c r="WJG223" s="348"/>
      <c r="WJH223" s="348"/>
      <c r="WJI223" s="348"/>
      <c r="WJJ223" s="348"/>
      <c r="WJK223" s="348"/>
      <c r="WJL223" s="348"/>
      <c r="WJM223" s="348"/>
      <c r="WJN223" s="348"/>
      <c r="WJO223" s="348"/>
      <c r="WJP223" s="348"/>
      <c r="WJQ223" s="348"/>
      <c r="WJR223" s="348"/>
      <c r="WJS223" s="348"/>
      <c r="WJT223" s="348"/>
      <c r="WJU223" s="348"/>
      <c r="WJV223" s="348"/>
      <c r="WJW223" s="348"/>
      <c r="WJX223" s="348"/>
      <c r="WJY223" s="348"/>
      <c r="WJZ223" s="348"/>
      <c r="WKA223" s="348"/>
      <c r="WKB223" s="348"/>
      <c r="WKC223" s="348"/>
      <c r="WKD223" s="348"/>
      <c r="WKE223" s="348"/>
      <c r="WKF223" s="348"/>
      <c r="WKG223" s="348"/>
      <c r="WKH223" s="348"/>
      <c r="WKI223" s="348"/>
      <c r="WKJ223" s="348"/>
      <c r="WKK223" s="348"/>
      <c r="WKL223" s="348"/>
      <c r="WKM223" s="348"/>
      <c r="WKN223" s="348"/>
      <c r="WKO223" s="348"/>
      <c r="WKP223" s="348"/>
      <c r="WKQ223" s="348"/>
      <c r="WKR223" s="348"/>
      <c r="WKS223" s="348"/>
      <c r="WKT223" s="348"/>
      <c r="WKU223" s="348"/>
      <c r="WKV223" s="348"/>
      <c r="WKW223" s="348"/>
      <c r="WKX223" s="348"/>
      <c r="WKY223" s="348"/>
      <c r="WKZ223" s="348"/>
      <c r="WLA223" s="348"/>
      <c r="WLB223" s="348"/>
      <c r="WLC223" s="348"/>
      <c r="WLD223" s="348"/>
      <c r="WLE223" s="348"/>
      <c r="WLF223" s="348"/>
      <c r="WLG223" s="348"/>
      <c r="WLH223" s="348"/>
      <c r="WLI223" s="348"/>
      <c r="WLJ223" s="348"/>
      <c r="WLK223" s="348"/>
      <c r="WLL223" s="348"/>
      <c r="WLM223" s="348"/>
      <c r="WLN223" s="348"/>
      <c r="WLO223" s="348"/>
      <c r="WLP223" s="348"/>
      <c r="WLQ223" s="348"/>
      <c r="WLR223" s="348"/>
      <c r="WLS223" s="348"/>
      <c r="WLT223" s="348"/>
      <c r="WLU223" s="348"/>
      <c r="WLV223" s="348"/>
      <c r="WLW223" s="348"/>
      <c r="WLX223" s="348"/>
      <c r="WLY223" s="348"/>
      <c r="WLZ223" s="348"/>
      <c r="WMA223" s="348"/>
      <c r="WMB223" s="348"/>
      <c r="WMC223" s="348"/>
      <c r="WMD223" s="348"/>
      <c r="WME223" s="348"/>
      <c r="WMF223" s="348"/>
      <c r="WMG223" s="348"/>
      <c r="WMH223" s="348"/>
      <c r="WMI223" s="348"/>
      <c r="WMJ223" s="348"/>
      <c r="WMK223" s="348"/>
      <c r="WML223" s="348"/>
      <c r="WMM223" s="348"/>
      <c r="WMN223" s="348"/>
      <c r="WMO223" s="348"/>
      <c r="WMP223" s="348"/>
      <c r="WMQ223" s="348"/>
      <c r="WMR223" s="348"/>
      <c r="WMS223" s="348"/>
      <c r="WMT223" s="348"/>
      <c r="WMU223" s="348"/>
      <c r="WMV223" s="348"/>
      <c r="WMW223" s="348"/>
      <c r="WMX223" s="348"/>
      <c r="WMY223" s="348"/>
      <c r="WMZ223" s="348"/>
      <c r="WNA223" s="348"/>
      <c r="WNB223" s="348"/>
      <c r="WNC223" s="348"/>
      <c r="WND223" s="348"/>
      <c r="WNE223" s="348"/>
      <c r="WNF223" s="348"/>
      <c r="WNG223" s="348"/>
      <c r="WNH223" s="348"/>
      <c r="WNI223" s="348"/>
      <c r="WNJ223" s="348"/>
      <c r="WNK223" s="348"/>
      <c r="WNL223" s="348"/>
      <c r="WNM223" s="348"/>
      <c r="WNN223" s="348"/>
      <c r="WNO223" s="348"/>
      <c r="WNP223" s="348"/>
      <c r="WNQ223" s="348"/>
      <c r="WNR223" s="348"/>
      <c r="WNS223" s="348"/>
      <c r="WNT223" s="348"/>
      <c r="WNU223" s="348"/>
      <c r="WNV223" s="348"/>
      <c r="WNW223" s="348"/>
      <c r="WNX223" s="348"/>
      <c r="WNY223" s="348"/>
      <c r="WNZ223" s="348"/>
      <c r="WOA223" s="348"/>
      <c r="WOB223" s="348"/>
      <c r="WOC223" s="348"/>
      <c r="WOD223" s="348"/>
      <c r="WOE223" s="348"/>
      <c r="WOF223" s="348"/>
      <c r="WOG223" s="348"/>
      <c r="WOH223" s="348"/>
      <c r="WOI223" s="348"/>
      <c r="WOJ223" s="348"/>
      <c r="WOK223" s="348"/>
      <c r="WOL223" s="348"/>
      <c r="WOM223" s="348"/>
      <c r="WON223" s="348"/>
      <c r="WOO223" s="348"/>
      <c r="WOP223" s="348"/>
      <c r="WOQ223" s="348"/>
      <c r="WOR223" s="348"/>
      <c r="WOS223" s="348"/>
      <c r="WOT223" s="348"/>
      <c r="WOU223" s="348"/>
      <c r="WOV223" s="348"/>
      <c r="WOW223" s="348"/>
      <c r="WOX223" s="348"/>
      <c r="WOY223" s="348"/>
      <c r="WOZ223" s="348"/>
      <c r="WPA223" s="348"/>
      <c r="WPB223" s="348"/>
      <c r="WPC223" s="348"/>
      <c r="WPD223" s="348"/>
      <c r="WPE223" s="348"/>
      <c r="WPF223" s="348"/>
      <c r="WPG223" s="348"/>
      <c r="WPH223" s="348"/>
      <c r="WPI223" s="348"/>
      <c r="WPJ223" s="348"/>
      <c r="WPK223" s="348"/>
      <c r="WPL223" s="348"/>
      <c r="WPM223" s="348"/>
      <c r="WPN223" s="348"/>
      <c r="WPO223" s="348"/>
      <c r="WPP223" s="348"/>
      <c r="WPQ223" s="348"/>
      <c r="WPR223" s="348"/>
      <c r="WPS223" s="348"/>
      <c r="WPT223" s="348"/>
      <c r="WPU223" s="348"/>
      <c r="WPV223" s="348"/>
      <c r="WPW223" s="348"/>
      <c r="WPX223" s="348"/>
      <c r="WPY223" s="348"/>
      <c r="WPZ223" s="348"/>
      <c r="WQA223" s="348"/>
      <c r="WQB223" s="348"/>
      <c r="WQC223" s="348"/>
      <c r="WQD223" s="348"/>
      <c r="WQE223" s="348"/>
      <c r="WQF223" s="348"/>
      <c r="WQG223" s="348"/>
      <c r="WQH223" s="348"/>
      <c r="WQI223" s="348"/>
      <c r="WQJ223" s="348"/>
      <c r="WQK223" s="348"/>
      <c r="WQL223" s="348"/>
      <c r="WQM223" s="348"/>
      <c r="WQN223" s="348"/>
      <c r="WQO223" s="348"/>
      <c r="WQP223" s="348"/>
      <c r="WQQ223" s="348"/>
      <c r="WQR223" s="348"/>
      <c r="WQS223" s="348"/>
      <c r="WQT223" s="348"/>
      <c r="WQU223" s="348"/>
      <c r="WQV223" s="348"/>
      <c r="WQW223" s="348"/>
      <c r="WQX223" s="348"/>
      <c r="WQY223" s="348"/>
      <c r="WQZ223" s="348"/>
      <c r="WRA223" s="348"/>
      <c r="WRB223" s="348"/>
      <c r="WRC223" s="348"/>
      <c r="WRD223" s="348"/>
      <c r="WRE223" s="348"/>
      <c r="WRF223" s="348"/>
      <c r="WRG223" s="348"/>
      <c r="WRH223" s="348"/>
      <c r="WRI223" s="348"/>
      <c r="WRJ223" s="348"/>
      <c r="WRK223" s="348"/>
      <c r="WRL223" s="348"/>
      <c r="WRM223" s="348"/>
      <c r="WRN223" s="348"/>
      <c r="WRO223" s="348"/>
      <c r="WRP223" s="348"/>
      <c r="WRQ223" s="348"/>
      <c r="WRR223" s="348"/>
      <c r="WRS223" s="348"/>
      <c r="WRT223" s="348"/>
      <c r="WRU223" s="348"/>
      <c r="WRV223" s="348"/>
      <c r="WRW223" s="348"/>
      <c r="WRX223" s="348"/>
      <c r="WRY223" s="348"/>
      <c r="WRZ223" s="348"/>
      <c r="WSA223" s="348"/>
      <c r="WSB223" s="348"/>
      <c r="WSC223" s="348"/>
      <c r="WSD223" s="348"/>
      <c r="WSE223" s="348"/>
      <c r="WSF223" s="348"/>
      <c r="WSG223" s="348"/>
      <c r="WSH223" s="348"/>
      <c r="WSI223" s="348"/>
      <c r="WSJ223" s="348"/>
      <c r="WSK223" s="348"/>
      <c r="WSL223" s="348"/>
      <c r="WSM223" s="348"/>
      <c r="WSN223" s="348"/>
      <c r="WSO223" s="348"/>
      <c r="WSP223" s="348"/>
      <c r="WSQ223" s="348"/>
      <c r="WSR223" s="348"/>
      <c r="WSS223" s="348"/>
      <c r="WST223" s="348"/>
      <c r="WSU223" s="348"/>
      <c r="WSV223" s="348"/>
      <c r="WSW223" s="348"/>
      <c r="WSX223" s="348"/>
      <c r="WSY223" s="348"/>
      <c r="WSZ223" s="348"/>
      <c r="WTA223" s="348"/>
      <c r="WTB223" s="348"/>
      <c r="WTC223" s="348"/>
      <c r="WTD223" s="348"/>
      <c r="WTE223" s="348"/>
      <c r="WTF223" s="348"/>
      <c r="WTG223" s="348"/>
      <c r="WTH223" s="348"/>
      <c r="WTI223" s="348"/>
      <c r="WTJ223" s="348"/>
      <c r="WTK223" s="348"/>
      <c r="WTL223" s="348"/>
      <c r="WTM223" s="348"/>
      <c r="WTN223" s="348"/>
      <c r="WTO223" s="348"/>
      <c r="WTP223" s="348"/>
      <c r="WTQ223" s="348"/>
      <c r="WTR223" s="348"/>
      <c r="WTS223" s="348"/>
      <c r="WTT223" s="348"/>
      <c r="WTU223" s="348"/>
      <c r="WTV223" s="348"/>
      <c r="WTW223" s="348"/>
      <c r="WTX223" s="348"/>
      <c r="WTY223" s="348"/>
      <c r="WTZ223" s="348"/>
      <c r="WUA223" s="348"/>
      <c r="WUB223" s="348"/>
      <c r="WUC223" s="348"/>
      <c r="WUD223" s="348"/>
      <c r="WUE223" s="348"/>
      <c r="WUF223" s="348"/>
      <c r="WUG223" s="348"/>
      <c r="WUH223" s="348"/>
      <c r="WUI223" s="348"/>
      <c r="WUJ223" s="348"/>
      <c r="WUK223" s="348"/>
      <c r="WUL223" s="348"/>
      <c r="WUM223" s="348"/>
      <c r="WUN223" s="348"/>
      <c r="WUO223" s="348"/>
      <c r="WUP223" s="348"/>
      <c r="WUQ223" s="348"/>
      <c r="WUR223" s="348"/>
      <c r="WUS223" s="348"/>
      <c r="WUT223" s="348"/>
      <c r="WUU223" s="348"/>
      <c r="WUV223" s="348"/>
      <c r="WUW223" s="348"/>
      <c r="WUX223" s="348"/>
      <c r="WUY223" s="348"/>
      <c r="WUZ223" s="348"/>
      <c r="WVA223" s="348"/>
      <c r="WVB223" s="348"/>
      <c r="WVC223" s="348"/>
      <c r="WVD223" s="348"/>
      <c r="WVE223" s="348"/>
      <c r="WVF223" s="348"/>
      <c r="WVG223" s="348"/>
      <c r="WVH223" s="348"/>
      <c r="WVI223" s="348"/>
      <c r="WVJ223" s="348"/>
      <c r="WVK223" s="348"/>
      <c r="WVL223" s="348"/>
      <c r="WVM223" s="348"/>
      <c r="WVN223" s="348"/>
      <c r="WVO223" s="348"/>
      <c r="WVP223" s="348"/>
      <c r="WVQ223" s="348"/>
      <c r="WVR223" s="348"/>
      <c r="WVS223" s="348"/>
      <c r="WVT223" s="348"/>
      <c r="WVU223" s="348"/>
      <c r="WVV223" s="348"/>
      <c r="WVW223" s="348"/>
      <c r="WVX223" s="348"/>
      <c r="WVY223" s="348"/>
      <c r="WVZ223" s="348"/>
      <c r="WWA223" s="348"/>
      <c r="WWB223" s="348"/>
      <c r="WWC223" s="348"/>
      <c r="WWD223" s="348"/>
      <c r="WWE223" s="348"/>
      <c r="WWF223" s="348"/>
      <c r="WWG223" s="348"/>
      <c r="WWH223" s="348"/>
      <c r="WWI223" s="348"/>
      <c r="WWJ223" s="348"/>
      <c r="WWK223" s="348"/>
      <c r="WWL223" s="348"/>
      <c r="WWM223" s="348"/>
      <c r="WWN223" s="348"/>
      <c r="WWO223" s="348"/>
      <c r="WWP223" s="348"/>
      <c r="WWQ223" s="348"/>
      <c r="WWR223" s="348"/>
      <c r="WWS223" s="348"/>
      <c r="WWT223" s="348"/>
      <c r="WWU223" s="348"/>
      <c r="WWV223" s="348"/>
      <c r="WWW223" s="348"/>
      <c r="WWX223" s="348"/>
      <c r="WWY223" s="348"/>
      <c r="WWZ223" s="348"/>
      <c r="WXA223" s="348"/>
      <c r="WXB223" s="348"/>
      <c r="WXC223" s="348"/>
      <c r="WXD223" s="348"/>
      <c r="WXE223" s="348"/>
      <c r="WXF223" s="348"/>
      <c r="WXG223" s="348"/>
      <c r="WXH223" s="348"/>
      <c r="WXI223" s="348"/>
      <c r="WXJ223" s="348"/>
      <c r="WXK223" s="348"/>
      <c r="WXL223" s="348"/>
      <c r="WXM223" s="348"/>
      <c r="WXN223" s="348"/>
      <c r="WXO223" s="348"/>
      <c r="WXP223" s="348"/>
      <c r="WXQ223" s="348"/>
      <c r="WXR223" s="348"/>
      <c r="WXS223" s="348"/>
      <c r="WXT223" s="348"/>
      <c r="WXU223" s="348"/>
      <c r="WXV223" s="348"/>
      <c r="WXW223" s="348"/>
      <c r="WXX223" s="348"/>
      <c r="WXY223" s="348"/>
      <c r="WXZ223" s="348"/>
      <c r="WYA223" s="348"/>
      <c r="WYB223" s="348"/>
      <c r="WYC223" s="348"/>
      <c r="WYD223" s="348"/>
      <c r="WYE223" s="348"/>
      <c r="WYF223" s="348"/>
      <c r="WYG223" s="348"/>
      <c r="WYH223" s="348"/>
      <c r="WYI223" s="348"/>
      <c r="WYJ223" s="348"/>
      <c r="WYK223" s="348"/>
      <c r="WYL223" s="348"/>
      <c r="WYM223" s="348"/>
      <c r="WYN223" s="348"/>
      <c r="WYO223" s="348"/>
      <c r="WYP223" s="348"/>
      <c r="WYQ223" s="348"/>
      <c r="WYR223" s="348"/>
      <c r="WYS223" s="348"/>
      <c r="WYT223" s="348"/>
      <c r="WYU223" s="348"/>
      <c r="WYV223" s="348"/>
      <c r="WYW223" s="348"/>
      <c r="WYX223" s="348"/>
      <c r="WYY223" s="348"/>
      <c r="WYZ223" s="348"/>
      <c r="WZA223" s="348"/>
      <c r="WZB223" s="348"/>
      <c r="WZC223" s="348"/>
      <c r="WZD223" s="348"/>
      <c r="WZE223" s="348"/>
      <c r="WZF223" s="348"/>
      <c r="WZG223" s="348"/>
      <c r="WZH223" s="348"/>
      <c r="WZI223" s="348"/>
      <c r="WZJ223" s="348"/>
      <c r="WZK223" s="348"/>
      <c r="WZL223" s="348"/>
      <c r="WZM223" s="348"/>
      <c r="WZN223" s="348"/>
      <c r="WZO223" s="348"/>
      <c r="WZP223" s="348"/>
      <c r="WZQ223" s="348"/>
      <c r="WZR223" s="348"/>
      <c r="WZS223" s="348"/>
      <c r="WZT223" s="348"/>
      <c r="WZU223" s="348"/>
      <c r="WZV223" s="348"/>
      <c r="WZW223" s="348"/>
      <c r="WZX223" s="348"/>
      <c r="WZY223" s="348"/>
      <c r="WZZ223" s="348"/>
      <c r="XAA223" s="348"/>
      <c r="XAB223" s="348"/>
      <c r="XAC223" s="348"/>
      <c r="XAD223" s="348"/>
      <c r="XAE223" s="348"/>
      <c r="XAF223" s="348"/>
      <c r="XAG223" s="348"/>
      <c r="XAH223" s="348"/>
      <c r="XAI223" s="348"/>
      <c r="XAJ223" s="348"/>
      <c r="XAK223" s="348"/>
      <c r="XAL223" s="348"/>
      <c r="XAM223" s="348"/>
      <c r="XAN223" s="348"/>
      <c r="XAO223" s="348"/>
      <c r="XAP223" s="348"/>
      <c r="XAQ223" s="348"/>
      <c r="XAR223" s="348"/>
      <c r="XAS223" s="348"/>
      <c r="XAT223" s="348"/>
      <c r="XAU223" s="348"/>
      <c r="XAV223" s="348"/>
      <c r="XAW223" s="348"/>
      <c r="XAX223" s="348"/>
      <c r="XAY223" s="348"/>
      <c r="XAZ223" s="348"/>
      <c r="XBA223" s="348"/>
      <c r="XBB223" s="348"/>
      <c r="XBC223" s="348"/>
      <c r="XBD223" s="348"/>
      <c r="XBE223" s="348"/>
      <c r="XBF223" s="348"/>
      <c r="XBG223" s="348"/>
      <c r="XBH223" s="348"/>
      <c r="XBI223" s="348"/>
      <c r="XBJ223" s="348"/>
      <c r="XBK223" s="348"/>
      <c r="XBL223" s="348"/>
      <c r="XBM223" s="348"/>
      <c r="XBN223" s="348"/>
      <c r="XBO223" s="348"/>
      <c r="XBP223" s="348"/>
      <c r="XBQ223" s="348"/>
      <c r="XBR223" s="348"/>
      <c r="XBS223" s="348"/>
      <c r="XBT223" s="348"/>
      <c r="XBU223" s="348"/>
      <c r="XBV223" s="348"/>
      <c r="XBW223" s="348"/>
      <c r="XBX223" s="348"/>
      <c r="XBY223" s="348"/>
      <c r="XBZ223" s="348"/>
      <c r="XCA223" s="348"/>
      <c r="XCB223" s="348"/>
      <c r="XCC223" s="348"/>
      <c r="XCD223" s="348"/>
      <c r="XCE223" s="348"/>
      <c r="XCF223" s="348"/>
      <c r="XCG223" s="348"/>
      <c r="XCH223" s="348"/>
      <c r="XCI223" s="348"/>
      <c r="XCJ223" s="348"/>
      <c r="XCK223" s="348"/>
      <c r="XCL223" s="348"/>
      <c r="XCM223" s="348"/>
      <c r="XCN223" s="348"/>
      <c r="XCO223" s="348"/>
      <c r="XCP223" s="348"/>
      <c r="XCQ223" s="348"/>
      <c r="XCR223" s="348"/>
      <c r="XCS223" s="348"/>
      <c r="XCT223" s="348"/>
      <c r="XCU223" s="348"/>
      <c r="XCV223" s="348"/>
      <c r="XCW223" s="348"/>
      <c r="XCX223" s="348"/>
      <c r="XCY223" s="348"/>
      <c r="XCZ223" s="348"/>
      <c r="XDA223" s="348"/>
      <c r="XDB223" s="348"/>
      <c r="XDC223" s="348"/>
      <c r="XDD223" s="348"/>
      <c r="XDE223" s="348"/>
      <c r="XDF223" s="348"/>
      <c r="XDG223" s="348"/>
      <c r="XDH223" s="348"/>
      <c r="XDI223" s="348"/>
      <c r="XDJ223" s="348"/>
      <c r="XDK223" s="348"/>
      <c r="XDL223" s="348"/>
      <c r="XDM223" s="348"/>
      <c r="XDN223" s="348"/>
      <c r="XDO223" s="348"/>
      <c r="XDP223" s="348"/>
      <c r="XDQ223" s="348"/>
      <c r="XDR223" s="348"/>
      <c r="XDS223" s="348"/>
      <c r="XDT223" s="348"/>
      <c r="XDU223" s="348"/>
      <c r="XDV223" s="348"/>
      <c r="XDW223" s="348"/>
      <c r="XDX223" s="348"/>
      <c r="XDY223" s="348"/>
      <c r="XDZ223" s="348"/>
      <c r="XEA223" s="348"/>
      <c r="XEB223" s="348"/>
      <c r="XEC223" s="348"/>
      <c r="XED223" s="348"/>
      <c r="XEE223" s="348"/>
      <c r="XEF223" s="348"/>
      <c r="XEG223" s="348"/>
      <c r="XEH223" s="348"/>
      <c r="XEI223" s="348"/>
      <c r="XEJ223" s="348"/>
      <c r="XEK223" s="348"/>
      <c r="XEL223" s="348"/>
      <c r="XEM223" s="348"/>
      <c r="XEN223" s="348"/>
      <c r="XEO223" s="348"/>
      <c r="XEP223" s="348"/>
      <c r="XEQ223" s="348"/>
      <c r="XER223" s="348"/>
      <c r="XES223" s="348"/>
      <c r="XET223" s="348"/>
      <c r="XEU223" s="348"/>
      <c r="XEV223" s="348"/>
      <c r="XEW223" s="348"/>
      <c r="XEX223" s="348"/>
      <c r="XEY223" s="348"/>
      <c r="XEZ223" s="348"/>
      <c r="XFA223" s="348"/>
      <c r="XFB223" s="348"/>
      <c r="XFC223" s="348"/>
      <c r="XFD223" s="348"/>
    </row>
    <row r="224" spans="1:16384" ht="15" x14ac:dyDescent="0.2">
      <c r="A224" s="58">
        <v>42442</v>
      </c>
      <c r="B224" s="76">
        <v>108.1</v>
      </c>
      <c r="C224" s="1">
        <v>161291876</v>
      </c>
      <c r="D224" s="348"/>
      <c r="E224" s="348"/>
      <c r="F224" s="348"/>
      <c r="G224" s="348"/>
      <c r="H224" s="348"/>
      <c r="I224" s="348"/>
      <c r="J224" s="348"/>
      <c r="K224" s="348"/>
      <c r="L224" s="348"/>
      <c r="M224" s="348"/>
      <c r="N224" s="348"/>
      <c r="O224" s="348"/>
      <c r="P224" s="348"/>
      <c r="Q224" s="348"/>
      <c r="R224" s="348"/>
      <c r="S224" s="348"/>
      <c r="T224" s="348"/>
      <c r="U224" s="348"/>
      <c r="V224" s="348"/>
      <c r="W224" s="348"/>
      <c r="X224" s="348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  <c r="AL224" s="348"/>
      <c r="AM224" s="348"/>
      <c r="AN224" s="348"/>
      <c r="AO224" s="348"/>
      <c r="AP224" s="348"/>
      <c r="AQ224" s="348"/>
      <c r="AR224" s="348"/>
      <c r="AS224" s="348"/>
      <c r="AT224" s="348"/>
      <c r="AU224" s="348"/>
      <c r="AV224" s="348"/>
      <c r="AW224" s="348"/>
      <c r="AX224" s="348"/>
      <c r="AY224" s="348"/>
      <c r="AZ224" s="348"/>
      <c r="BA224" s="348"/>
      <c r="BB224" s="348"/>
      <c r="BC224" s="348"/>
      <c r="BD224" s="348"/>
      <c r="BE224" s="348"/>
      <c r="BF224" s="348"/>
      <c r="BG224" s="348"/>
      <c r="BH224" s="348"/>
      <c r="BI224" s="348"/>
      <c r="BJ224" s="348"/>
      <c r="BK224" s="348"/>
      <c r="BL224" s="348"/>
      <c r="BM224" s="348"/>
      <c r="BN224" s="348"/>
      <c r="BO224" s="348"/>
      <c r="BP224" s="348"/>
      <c r="BQ224" s="348"/>
      <c r="BR224" s="348"/>
      <c r="BS224" s="348"/>
      <c r="BT224" s="348"/>
      <c r="BU224" s="348"/>
      <c r="BV224" s="348"/>
      <c r="BW224" s="348"/>
      <c r="BX224" s="348"/>
      <c r="BY224" s="348"/>
      <c r="BZ224" s="348"/>
      <c r="CA224" s="348"/>
      <c r="CB224" s="348"/>
      <c r="CC224" s="348"/>
      <c r="CD224" s="348"/>
      <c r="CE224" s="348"/>
      <c r="CF224" s="348"/>
      <c r="CG224" s="348"/>
      <c r="CH224" s="348"/>
      <c r="CI224" s="348"/>
      <c r="CJ224" s="348"/>
      <c r="CK224" s="348"/>
      <c r="CL224" s="348"/>
      <c r="CM224" s="348"/>
      <c r="CN224" s="348"/>
      <c r="CO224" s="348"/>
      <c r="CP224" s="348"/>
      <c r="CQ224" s="348"/>
      <c r="CR224" s="348"/>
      <c r="CS224" s="348"/>
      <c r="CT224" s="348"/>
      <c r="CU224" s="348"/>
      <c r="CV224" s="348"/>
      <c r="CW224" s="348"/>
      <c r="CX224" s="348"/>
      <c r="CY224" s="348"/>
      <c r="CZ224" s="348"/>
      <c r="DA224" s="348"/>
      <c r="DB224" s="348"/>
      <c r="DC224" s="348"/>
      <c r="DD224" s="348"/>
      <c r="DE224" s="348"/>
      <c r="DF224" s="348"/>
      <c r="DG224" s="348"/>
      <c r="DH224" s="348"/>
      <c r="DI224" s="348"/>
      <c r="DJ224" s="348"/>
      <c r="DK224" s="348"/>
      <c r="DL224" s="348"/>
      <c r="DM224" s="348"/>
      <c r="DN224" s="348"/>
      <c r="DO224" s="348"/>
      <c r="DP224" s="348"/>
      <c r="DQ224" s="348"/>
      <c r="DR224" s="348"/>
      <c r="DS224" s="348"/>
      <c r="DT224" s="348"/>
      <c r="DU224" s="348"/>
      <c r="DV224" s="348"/>
      <c r="DW224" s="348"/>
      <c r="DX224" s="348"/>
      <c r="DY224" s="348"/>
      <c r="DZ224" s="348"/>
      <c r="EA224" s="348"/>
      <c r="EB224" s="348"/>
      <c r="EC224" s="348"/>
      <c r="ED224" s="348"/>
      <c r="EE224" s="348"/>
      <c r="EF224" s="348"/>
      <c r="EG224" s="348"/>
      <c r="EH224" s="348"/>
      <c r="EI224" s="348"/>
      <c r="EJ224" s="348"/>
      <c r="EK224" s="348"/>
      <c r="EL224" s="348"/>
      <c r="EM224" s="348"/>
      <c r="EN224" s="348"/>
      <c r="EO224" s="348"/>
      <c r="EP224" s="348"/>
      <c r="EQ224" s="348"/>
      <c r="ER224" s="348"/>
      <c r="ES224" s="348"/>
      <c r="ET224" s="348"/>
      <c r="EU224" s="348"/>
      <c r="EV224" s="348"/>
      <c r="EW224" s="348"/>
      <c r="EX224" s="348"/>
      <c r="EY224" s="348"/>
      <c r="EZ224" s="348"/>
      <c r="FA224" s="348"/>
      <c r="FB224" s="348"/>
      <c r="FC224" s="348"/>
      <c r="FD224" s="348"/>
      <c r="FE224" s="348"/>
      <c r="FF224" s="348"/>
      <c r="FG224" s="348"/>
      <c r="FH224" s="348"/>
      <c r="FI224" s="348"/>
      <c r="FJ224" s="348"/>
      <c r="FK224" s="348"/>
      <c r="FL224" s="348"/>
      <c r="FM224" s="348"/>
      <c r="FN224" s="348"/>
      <c r="FO224" s="348"/>
      <c r="FP224" s="348"/>
      <c r="FQ224" s="348"/>
      <c r="FR224" s="348"/>
      <c r="FS224" s="348"/>
      <c r="FT224" s="348"/>
      <c r="FU224" s="348"/>
      <c r="FV224" s="348"/>
      <c r="FW224" s="348"/>
      <c r="FX224" s="348"/>
      <c r="FY224" s="348"/>
      <c r="FZ224" s="348"/>
      <c r="GA224" s="348"/>
      <c r="GB224" s="348"/>
      <c r="GC224" s="348"/>
      <c r="GD224" s="348"/>
      <c r="GE224" s="348"/>
      <c r="GF224" s="348"/>
      <c r="GG224" s="348"/>
      <c r="GH224" s="348"/>
      <c r="GI224" s="348"/>
      <c r="GJ224" s="348"/>
      <c r="GK224" s="348"/>
      <c r="GL224" s="348"/>
      <c r="GM224" s="348"/>
      <c r="GN224" s="348"/>
      <c r="GO224" s="348"/>
      <c r="GP224" s="348"/>
      <c r="GQ224" s="348"/>
      <c r="GR224" s="348"/>
      <c r="GS224" s="348"/>
      <c r="GT224" s="348"/>
      <c r="GU224" s="348"/>
      <c r="GV224" s="348"/>
      <c r="GW224" s="348"/>
      <c r="GX224" s="348"/>
      <c r="GY224" s="348"/>
      <c r="GZ224" s="348"/>
      <c r="HA224" s="348"/>
      <c r="HB224" s="348"/>
      <c r="HC224" s="348"/>
      <c r="HD224" s="348"/>
      <c r="HE224" s="348"/>
      <c r="HF224" s="348"/>
      <c r="HG224" s="348"/>
      <c r="HH224" s="348"/>
      <c r="HI224" s="348"/>
      <c r="HJ224" s="348"/>
      <c r="HK224" s="348"/>
      <c r="HL224" s="348"/>
      <c r="HM224" s="348"/>
      <c r="HN224" s="348"/>
      <c r="HO224" s="348"/>
      <c r="HP224" s="348"/>
      <c r="HQ224" s="348"/>
      <c r="HR224" s="348"/>
      <c r="HS224" s="348"/>
      <c r="HT224" s="348"/>
      <c r="HU224" s="348"/>
      <c r="HV224" s="348"/>
      <c r="HW224" s="348"/>
      <c r="HX224" s="348"/>
      <c r="HY224" s="348"/>
      <c r="HZ224" s="348"/>
      <c r="IA224" s="348"/>
      <c r="IB224" s="348"/>
      <c r="IC224" s="348"/>
      <c r="ID224" s="348"/>
      <c r="IE224" s="348"/>
      <c r="IF224" s="348"/>
      <c r="IG224" s="348"/>
      <c r="IH224" s="348"/>
      <c r="II224" s="348"/>
      <c r="IJ224" s="348"/>
      <c r="IK224" s="348"/>
      <c r="IL224" s="348"/>
      <c r="IM224" s="348"/>
      <c r="IN224" s="348"/>
      <c r="IO224" s="348"/>
      <c r="IP224" s="348"/>
      <c r="IQ224" s="348"/>
      <c r="IR224" s="348"/>
      <c r="IS224" s="348"/>
      <c r="IT224" s="348"/>
      <c r="IU224" s="348"/>
      <c r="IV224" s="348"/>
      <c r="IW224" s="348"/>
      <c r="IX224" s="348"/>
      <c r="IY224" s="348"/>
      <c r="IZ224" s="348"/>
      <c r="JA224" s="348"/>
      <c r="JB224" s="348"/>
      <c r="JC224" s="348"/>
      <c r="JD224" s="348"/>
      <c r="JE224" s="348"/>
      <c r="JF224" s="348"/>
      <c r="JG224" s="348"/>
      <c r="JH224" s="348"/>
      <c r="JI224" s="348"/>
      <c r="JJ224" s="348"/>
      <c r="JK224" s="348"/>
      <c r="JL224" s="348"/>
      <c r="JM224" s="348"/>
      <c r="JN224" s="348"/>
      <c r="JO224" s="348"/>
      <c r="JP224" s="348"/>
      <c r="JQ224" s="348"/>
      <c r="JR224" s="348"/>
      <c r="JS224" s="348"/>
      <c r="JT224" s="348"/>
      <c r="JU224" s="348"/>
      <c r="JV224" s="348"/>
      <c r="JW224" s="348"/>
      <c r="JX224" s="348"/>
      <c r="JY224" s="348"/>
      <c r="JZ224" s="348"/>
      <c r="KA224" s="348"/>
      <c r="KB224" s="348"/>
      <c r="KC224" s="348"/>
      <c r="KD224" s="348"/>
      <c r="KE224" s="348"/>
      <c r="KF224" s="348"/>
      <c r="KG224" s="348"/>
      <c r="KH224" s="348"/>
      <c r="KI224" s="348"/>
      <c r="KJ224" s="348"/>
      <c r="KK224" s="348"/>
      <c r="KL224" s="348"/>
      <c r="KM224" s="348"/>
      <c r="KN224" s="348"/>
      <c r="KO224" s="348"/>
      <c r="KP224" s="348"/>
      <c r="KQ224" s="348"/>
      <c r="KR224" s="348"/>
      <c r="KS224" s="348"/>
      <c r="KT224" s="348"/>
      <c r="KU224" s="348"/>
      <c r="KV224" s="348"/>
      <c r="KW224" s="348"/>
      <c r="KX224" s="348"/>
      <c r="KY224" s="348"/>
      <c r="KZ224" s="348"/>
      <c r="LA224" s="348"/>
      <c r="LB224" s="348"/>
      <c r="LC224" s="348"/>
      <c r="LD224" s="348"/>
      <c r="LE224" s="348"/>
      <c r="LF224" s="348"/>
      <c r="LG224" s="348"/>
      <c r="LH224" s="348"/>
      <c r="LI224" s="348"/>
      <c r="LJ224" s="348"/>
      <c r="LK224" s="348"/>
      <c r="LL224" s="348"/>
      <c r="LM224" s="348"/>
      <c r="LN224" s="348"/>
      <c r="LO224" s="348"/>
      <c r="LP224" s="348"/>
      <c r="LQ224" s="348"/>
      <c r="LR224" s="348"/>
      <c r="LS224" s="348"/>
      <c r="LT224" s="348"/>
      <c r="LU224" s="348"/>
      <c r="LV224" s="348"/>
      <c r="LW224" s="348"/>
      <c r="LX224" s="348"/>
      <c r="LY224" s="348"/>
      <c r="LZ224" s="348"/>
      <c r="MA224" s="348"/>
      <c r="MB224" s="348"/>
      <c r="MC224" s="348"/>
      <c r="MD224" s="348"/>
      <c r="ME224" s="348"/>
      <c r="MF224" s="348"/>
      <c r="MG224" s="348"/>
      <c r="MH224" s="348"/>
      <c r="MI224" s="348"/>
      <c r="MJ224" s="348"/>
      <c r="MK224" s="348"/>
      <c r="ML224" s="348"/>
      <c r="MM224" s="348"/>
      <c r="MN224" s="348"/>
      <c r="MO224" s="348"/>
      <c r="MP224" s="348"/>
      <c r="MQ224" s="348"/>
      <c r="MR224" s="348"/>
      <c r="MS224" s="348"/>
      <c r="MT224" s="348"/>
      <c r="MU224" s="348"/>
      <c r="MV224" s="348"/>
      <c r="MW224" s="348"/>
      <c r="MX224" s="348"/>
      <c r="MY224" s="348"/>
      <c r="MZ224" s="348"/>
      <c r="NA224" s="348"/>
      <c r="NB224" s="348"/>
      <c r="NC224" s="348"/>
      <c r="ND224" s="348"/>
      <c r="NE224" s="348"/>
      <c r="NF224" s="348"/>
      <c r="NG224" s="348"/>
      <c r="NH224" s="348"/>
      <c r="NI224" s="348"/>
      <c r="NJ224" s="348"/>
      <c r="NK224" s="348"/>
      <c r="NL224" s="348"/>
      <c r="NM224" s="348"/>
      <c r="NN224" s="348"/>
      <c r="NO224" s="348"/>
      <c r="NP224" s="348"/>
      <c r="NQ224" s="348"/>
      <c r="NR224" s="348"/>
      <c r="NS224" s="348"/>
      <c r="NT224" s="348"/>
      <c r="NU224" s="348"/>
      <c r="NV224" s="348"/>
      <c r="NW224" s="348"/>
      <c r="NX224" s="348"/>
      <c r="NY224" s="348"/>
      <c r="NZ224" s="348"/>
      <c r="OA224" s="348"/>
      <c r="OB224" s="348"/>
      <c r="OC224" s="348"/>
      <c r="OD224" s="348"/>
      <c r="OE224" s="348"/>
      <c r="OF224" s="348"/>
      <c r="OG224" s="348"/>
      <c r="OH224" s="348"/>
      <c r="OI224" s="348"/>
      <c r="OJ224" s="348"/>
      <c r="OK224" s="348"/>
      <c r="OL224" s="348"/>
      <c r="OM224" s="348"/>
      <c r="ON224" s="348"/>
      <c r="OO224" s="348"/>
      <c r="OP224" s="348"/>
      <c r="OQ224" s="348"/>
      <c r="OR224" s="348"/>
      <c r="OS224" s="348"/>
      <c r="OT224" s="348"/>
      <c r="OU224" s="348"/>
      <c r="OV224" s="348"/>
      <c r="OW224" s="348"/>
      <c r="OX224" s="348"/>
      <c r="OY224" s="348"/>
      <c r="OZ224" s="348"/>
      <c r="PA224" s="348"/>
      <c r="PB224" s="348"/>
      <c r="PC224" s="348"/>
      <c r="PD224" s="348"/>
      <c r="PE224" s="348"/>
      <c r="PF224" s="348"/>
      <c r="PG224" s="348"/>
      <c r="PH224" s="348"/>
      <c r="PI224" s="348"/>
      <c r="PJ224" s="348"/>
      <c r="PK224" s="348"/>
      <c r="PL224" s="348"/>
      <c r="PM224" s="348"/>
      <c r="PN224" s="348"/>
      <c r="PO224" s="348"/>
      <c r="PP224" s="348"/>
      <c r="PQ224" s="348"/>
      <c r="PR224" s="348"/>
      <c r="PS224" s="348"/>
      <c r="PT224" s="348"/>
      <c r="PU224" s="348"/>
      <c r="PV224" s="348"/>
      <c r="PW224" s="348"/>
      <c r="PX224" s="348"/>
      <c r="PY224" s="348"/>
      <c r="PZ224" s="348"/>
      <c r="QA224" s="348"/>
      <c r="QB224" s="348"/>
      <c r="QC224" s="348"/>
      <c r="QD224" s="348"/>
      <c r="QE224" s="348"/>
      <c r="QF224" s="348"/>
      <c r="QG224" s="348"/>
      <c r="QH224" s="348"/>
      <c r="QI224" s="348"/>
      <c r="QJ224" s="348"/>
      <c r="QK224" s="348"/>
      <c r="QL224" s="348"/>
      <c r="QM224" s="348"/>
      <c r="QN224" s="348"/>
      <c r="QO224" s="348"/>
      <c r="QP224" s="348"/>
      <c r="QQ224" s="348"/>
      <c r="QR224" s="348"/>
      <c r="QS224" s="348"/>
      <c r="QT224" s="348"/>
      <c r="QU224" s="348"/>
      <c r="QV224" s="348"/>
      <c r="QW224" s="348"/>
      <c r="QX224" s="348"/>
      <c r="QY224" s="348"/>
      <c r="QZ224" s="348"/>
      <c r="RA224" s="348"/>
      <c r="RB224" s="348"/>
      <c r="RC224" s="348"/>
      <c r="RD224" s="348"/>
      <c r="RE224" s="348"/>
      <c r="RF224" s="348"/>
      <c r="RG224" s="348"/>
      <c r="RH224" s="348"/>
      <c r="RI224" s="348"/>
      <c r="RJ224" s="348"/>
      <c r="RK224" s="348"/>
      <c r="RL224" s="348"/>
      <c r="RM224" s="348"/>
      <c r="RN224" s="348"/>
      <c r="RO224" s="348"/>
      <c r="RP224" s="348"/>
      <c r="RQ224" s="348"/>
      <c r="RR224" s="348"/>
      <c r="RS224" s="348"/>
      <c r="RT224" s="348"/>
      <c r="RU224" s="348"/>
      <c r="RV224" s="348"/>
      <c r="RW224" s="348"/>
      <c r="RX224" s="348"/>
      <c r="RY224" s="348"/>
      <c r="RZ224" s="348"/>
      <c r="SA224" s="348"/>
      <c r="SB224" s="348"/>
      <c r="SC224" s="348"/>
      <c r="SD224" s="348"/>
      <c r="SE224" s="348"/>
      <c r="SF224" s="348"/>
      <c r="SG224" s="348"/>
      <c r="SH224" s="348"/>
      <c r="SI224" s="348"/>
      <c r="SJ224" s="348"/>
      <c r="SK224" s="348"/>
      <c r="SL224" s="348"/>
      <c r="SM224" s="348"/>
      <c r="SN224" s="348"/>
      <c r="SO224" s="348"/>
      <c r="SP224" s="348"/>
      <c r="SQ224" s="348"/>
      <c r="SR224" s="348"/>
      <c r="SS224" s="348"/>
      <c r="ST224" s="348"/>
      <c r="SU224" s="348"/>
      <c r="SV224" s="348"/>
      <c r="SW224" s="348"/>
      <c r="SX224" s="348"/>
      <c r="SY224" s="348"/>
      <c r="SZ224" s="348"/>
      <c r="TA224" s="348"/>
      <c r="TB224" s="348"/>
      <c r="TC224" s="348"/>
      <c r="TD224" s="348"/>
      <c r="TE224" s="348"/>
      <c r="TF224" s="348"/>
      <c r="TG224" s="348"/>
      <c r="TH224" s="348"/>
      <c r="TI224" s="348"/>
      <c r="TJ224" s="348"/>
      <c r="TK224" s="348"/>
      <c r="TL224" s="348"/>
      <c r="TM224" s="348"/>
      <c r="TN224" s="348"/>
      <c r="TO224" s="348"/>
      <c r="TP224" s="348"/>
      <c r="TQ224" s="348"/>
      <c r="TR224" s="348"/>
      <c r="TS224" s="348"/>
      <c r="TT224" s="348"/>
      <c r="TU224" s="348"/>
      <c r="TV224" s="348"/>
      <c r="TW224" s="348"/>
      <c r="TX224" s="348"/>
      <c r="TY224" s="348"/>
      <c r="TZ224" s="348"/>
      <c r="UA224" s="348"/>
      <c r="UB224" s="348"/>
      <c r="UC224" s="348"/>
      <c r="UD224" s="348"/>
      <c r="UE224" s="348"/>
      <c r="UF224" s="348"/>
      <c r="UG224" s="348"/>
      <c r="UH224" s="348"/>
      <c r="UI224" s="348"/>
      <c r="UJ224" s="348"/>
      <c r="UK224" s="348"/>
      <c r="UL224" s="348"/>
      <c r="UM224" s="348"/>
      <c r="UN224" s="348"/>
      <c r="UO224" s="348"/>
      <c r="UP224" s="348"/>
      <c r="UQ224" s="348"/>
      <c r="UR224" s="348"/>
      <c r="US224" s="348"/>
      <c r="UT224" s="348"/>
      <c r="UU224" s="348"/>
      <c r="UV224" s="348"/>
      <c r="UW224" s="348"/>
      <c r="UX224" s="348"/>
      <c r="UY224" s="348"/>
      <c r="UZ224" s="348"/>
      <c r="VA224" s="348"/>
      <c r="VB224" s="348"/>
      <c r="VC224" s="348"/>
      <c r="VD224" s="348"/>
      <c r="VE224" s="348"/>
      <c r="VF224" s="348"/>
      <c r="VG224" s="348"/>
      <c r="VH224" s="348"/>
      <c r="VI224" s="348"/>
      <c r="VJ224" s="348"/>
      <c r="VK224" s="348"/>
      <c r="VL224" s="348"/>
      <c r="VM224" s="348"/>
      <c r="VN224" s="348"/>
      <c r="VO224" s="348"/>
      <c r="VP224" s="348"/>
      <c r="VQ224" s="348"/>
      <c r="VR224" s="348"/>
      <c r="VS224" s="348"/>
      <c r="VT224" s="348"/>
      <c r="VU224" s="348"/>
      <c r="VV224" s="348"/>
      <c r="VW224" s="348"/>
      <c r="VX224" s="348"/>
      <c r="VY224" s="348"/>
      <c r="VZ224" s="348"/>
      <c r="WA224" s="348"/>
      <c r="WB224" s="348"/>
      <c r="WC224" s="348"/>
      <c r="WD224" s="348"/>
      <c r="WE224" s="348"/>
      <c r="WF224" s="348"/>
      <c r="WG224" s="348"/>
      <c r="WH224" s="348"/>
      <c r="WI224" s="348"/>
      <c r="WJ224" s="348"/>
      <c r="WK224" s="348"/>
      <c r="WL224" s="348"/>
      <c r="WM224" s="348"/>
      <c r="WN224" s="348"/>
      <c r="WO224" s="348"/>
      <c r="WP224" s="348"/>
      <c r="WQ224" s="348"/>
      <c r="WR224" s="348"/>
      <c r="WS224" s="348"/>
      <c r="WT224" s="348"/>
      <c r="WU224" s="348"/>
      <c r="WV224" s="348"/>
      <c r="WW224" s="348"/>
      <c r="WX224" s="348"/>
      <c r="WY224" s="348"/>
      <c r="WZ224" s="348"/>
      <c r="XA224" s="348"/>
      <c r="XB224" s="348"/>
      <c r="XC224" s="348"/>
      <c r="XD224" s="348"/>
      <c r="XE224" s="348"/>
      <c r="XF224" s="348"/>
      <c r="XG224" s="348"/>
      <c r="XH224" s="348"/>
      <c r="XI224" s="348"/>
      <c r="XJ224" s="348"/>
      <c r="XK224" s="348"/>
      <c r="XL224" s="348"/>
      <c r="XM224" s="348"/>
      <c r="XN224" s="348"/>
      <c r="XO224" s="348"/>
      <c r="XP224" s="348"/>
      <c r="XQ224" s="348"/>
      <c r="XR224" s="348"/>
      <c r="XS224" s="348"/>
      <c r="XT224" s="348"/>
      <c r="XU224" s="348"/>
      <c r="XV224" s="348"/>
      <c r="XW224" s="348"/>
      <c r="XX224" s="348"/>
      <c r="XY224" s="348"/>
      <c r="XZ224" s="348"/>
      <c r="YA224" s="348"/>
      <c r="YB224" s="348"/>
      <c r="YC224" s="348"/>
      <c r="YD224" s="348"/>
      <c r="YE224" s="348"/>
      <c r="YF224" s="348"/>
      <c r="YG224" s="348"/>
      <c r="YH224" s="348"/>
      <c r="YI224" s="348"/>
      <c r="YJ224" s="348"/>
      <c r="YK224" s="348"/>
      <c r="YL224" s="348"/>
      <c r="YM224" s="348"/>
      <c r="YN224" s="348"/>
      <c r="YO224" s="348"/>
      <c r="YP224" s="348"/>
      <c r="YQ224" s="348"/>
      <c r="YR224" s="348"/>
      <c r="YS224" s="348"/>
      <c r="YT224" s="348"/>
      <c r="YU224" s="348"/>
      <c r="YV224" s="348"/>
      <c r="YW224" s="348"/>
      <c r="YX224" s="348"/>
      <c r="YY224" s="348"/>
      <c r="YZ224" s="348"/>
      <c r="ZA224" s="348"/>
      <c r="ZB224" s="348"/>
      <c r="ZC224" s="348"/>
      <c r="ZD224" s="348"/>
      <c r="ZE224" s="348"/>
      <c r="ZF224" s="348"/>
      <c r="ZG224" s="348"/>
      <c r="ZH224" s="348"/>
      <c r="ZI224" s="348"/>
      <c r="ZJ224" s="348"/>
      <c r="ZK224" s="348"/>
      <c r="ZL224" s="348"/>
      <c r="ZM224" s="348"/>
      <c r="ZN224" s="348"/>
      <c r="ZO224" s="348"/>
      <c r="ZP224" s="348"/>
      <c r="ZQ224" s="348"/>
      <c r="ZR224" s="348"/>
      <c r="ZS224" s="348"/>
      <c r="ZT224" s="348"/>
      <c r="ZU224" s="348"/>
      <c r="ZV224" s="348"/>
      <c r="ZW224" s="348"/>
      <c r="ZX224" s="348"/>
      <c r="ZY224" s="348"/>
      <c r="ZZ224" s="348"/>
      <c r="AAA224" s="348"/>
      <c r="AAB224" s="348"/>
      <c r="AAC224" s="348"/>
      <c r="AAD224" s="348"/>
      <c r="AAE224" s="348"/>
      <c r="AAF224" s="348"/>
      <c r="AAG224" s="348"/>
      <c r="AAH224" s="348"/>
      <c r="AAI224" s="348"/>
      <c r="AAJ224" s="348"/>
      <c r="AAK224" s="348"/>
      <c r="AAL224" s="348"/>
      <c r="AAM224" s="348"/>
      <c r="AAN224" s="348"/>
      <c r="AAO224" s="348"/>
      <c r="AAP224" s="348"/>
      <c r="AAQ224" s="348"/>
      <c r="AAR224" s="348"/>
      <c r="AAS224" s="348"/>
      <c r="AAT224" s="348"/>
      <c r="AAU224" s="348"/>
      <c r="AAV224" s="348"/>
      <c r="AAW224" s="348"/>
      <c r="AAX224" s="348"/>
      <c r="AAY224" s="348"/>
      <c r="AAZ224" s="348"/>
      <c r="ABA224" s="348"/>
      <c r="ABB224" s="348"/>
      <c r="ABC224" s="348"/>
      <c r="ABD224" s="348"/>
      <c r="ABE224" s="348"/>
      <c r="ABF224" s="348"/>
      <c r="ABG224" s="348"/>
      <c r="ABH224" s="348"/>
      <c r="ABI224" s="348"/>
      <c r="ABJ224" s="348"/>
      <c r="ABK224" s="348"/>
      <c r="ABL224" s="348"/>
      <c r="ABM224" s="348"/>
      <c r="ABN224" s="348"/>
      <c r="ABO224" s="348"/>
      <c r="ABP224" s="348"/>
      <c r="ABQ224" s="348"/>
      <c r="ABR224" s="348"/>
      <c r="ABS224" s="348"/>
      <c r="ABT224" s="348"/>
      <c r="ABU224" s="348"/>
      <c r="ABV224" s="348"/>
      <c r="ABW224" s="348"/>
      <c r="ABX224" s="348"/>
      <c r="ABY224" s="348"/>
      <c r="ABZ224" s="348"/>
      <c r="ACA224" s="348"/>
      <c r="ACB224" s="348"/>
      <c r="ACC224" s="348"/>
      <c r="ACD224" s="348"/>
      <c r="ACE224" s="348"/>
      <c r="ACF224" s="348"/>
      <c r="ACG224" s="348"/>
      <c r="ACH224" s="348"/>
      <c r="ACI224" s="348"/>
      <c r="ACJ224" s="348"/>
      <c r="ACK224" s="348"/>
      <c r="ACL224" s="348"/>
      <c r="ACM224" s="348"/>
      <c r="ACN224" s="348"/>
      <c r="ACO224" s="348"/>
      <c r="ACP224" s="348"/>
      <c r="ACQ224" s="348"/>
      <c r="ACR224" s="348"/>
      <c r="ACS224" s="348"/>
      <c r="ACT224" s="348"/>
      <c r="ACU224" s="348"/>
      <c r="ACV224" s="348"/>
      <c r="ACW224" s="348"/>
      <c r="ACX224" s="348"/>
      <c r="ACY224" s="348"/>
      <c r="ACZ224" s="348"/>
      <c r="ADA224" s="348"/>
      <c r="ADB224" s="348"/>
      <c r="ADC224" s="348"/>
      <c r="ADD224" s="348"/>
      <c r="ADE224" s="348"/>
      <c r="ADF224" s="348"/>
      <c r="ADG224" s="348"/>
      <c r="ADH224" s="348"/>
      <c r="ADI224" s="348"/>
      <c r="ADJ224" s="348"/>
      <c r="ADK224" s="348"/>
      <c r="ADL224" s="348"/>
      <c r="ADM224" s="348"/>
      <c r="ADN224" s="348"/>
      <c r="ADO224" s="348"/>
      <c r="ADP224" s="348"/>
      <c r="ADQ224" s="348"/>
      <c r="ADR224" s="348"/>
      <c r="ADS224" s="348"/>
      <c r="ADT224" s="348"/>
      <c r="ADU224" s="348"/>
      <c r="ADV224" s="348"/>
      <c r="ADW224" s="348"/>
      <c r="ADX224" s="348"/>
      <c r="ADY224" s="348"/>
      <c r="ADZ224" s="348"/>
      <c r="AEA224" s="348"/>
      <c r="AEB224" s="348"/>
      <c r="AEC224" s="348"/>
      <c r="AED224" s="348"/>
      <c r="AEE224" s="348"/>
      <c r="AEF224" s="348"/>
      <c r="AEG224" s="348"/>
      <c r="AEH224" s="348"/>
      <c r="AEI224" s="348"/>
      <c r="AEJ224" s="348"/>
      <c r="AEK224" s="348"/>
      <c r="AEL224" s="348"/>
      <c r="AEM224" s="348"/>
      <c r="AEN224" s="348"/>
      <c r="AEO224" s="348"/>
      <c r="AEP224" s="348"/>
      <c r="AEQ224" s="348"/>
      <c r="AER224" s="348"/>
      <c r="AES224" s="348"/>
      <c r="AET224" s="348"/>
      <c r="AEU224" s="348"/>
      <c r="AEV224" s="348"/>
      <c r="AEW224" s="348"/>
      <c r="AEX224" s="348"/>
      <c r="AEY224" s="348"/>
      <c r="AEZ224" s="348"/>
      <c r="AFA224" s="348"/>
      <c r="AFB224" s="348"/>
      <c r="AFC224" s="348"/>
      <c r="AFD224" s="348"/>
      <c r="AFE224" s="348"/>
      <c r="AFF224" s="348"/>
      <c r="AFG224" s="348"/>
      <c r="AFH224" s="348"/>
      <c r="AFI224" s="348"/>
      <c r="AFJ224" s="348"/>
      <c r="AFK224" s="348"/>
      <c r="AFL224" s="348"/>
      <c r="AFM224" s="348"/>
      <c r="AFN224" s="348"/>
      <c r="AFO224" s="348"/>
      <c r="AFP224" s="348"/>
      <c r="AFQ224" s="348"/>
      <c r="AFR224" s="348"/>
      <c r="AFS224" s="348"/>
      <c r="AFT224" s="348"/>
      <c r="AFU224" s="348"/>
      <c r="AFV224" s="348"/>
      <c r="AFW224" s="348"/>
      <c r="AFX224" s="348"/>
      <c r="AFY224" s="348"/>
      <c r="AFZ224" s="348"/>
      <c r="AGA224" s="348"/>
      <c r="AGB224" s="348"/>
      <c r="AGC224" s="348"/>
      <c r="AGD224" s="348"/>
      <c r="AGE224" s="348"/>
      <c r="AGF224" s="348"/>
      <c r="AGG224" s="348"/>
      <c r="AGH224" s="348"/>
      <c r="AGI224" s="348"/>
      <c r="AGJ224" s="348"/>
      <c r="AGK224" s="348"/>
      <c r="AGL224" s="348"/>
      <c r="AGM224" s="348"/>
      <c r="AGN224" s="348"/>
      <c r="AGO224" s="348"/>
      <c r="AGP224" s="348"/>
      <c r="AGQ224" s="348"/>
      <c r="AGR224" s="348"/>
      <c r="AGS224" s="348"/>
      <c r="AGT224" s="348"/>
      <c r="AGU224" s="348"/>
      <c r="AGV224" s="348"/>
      <c r="AGW224" s="348"/>
      <c r="AGX224" s="348"/>
      <c r="AGY224" s="348"/>
      <c r="AGZ224" s="348"/>
      <c r="AHA224" s="348"/>
      <c r="AHB224" s="348"/>
      <c r="AHC224" s="348"/>
      <c r="AHD224" s="348"/>
      <c r="AHE224" s="348"/>
      <c r="AHF224" s="348"/>
      <c r="AHG224" s="348"/>
      <c r="AHH224" s="348"/>
      <c r="AHI224" s="348"/>
      <c r="AHJ224" s="348"/>
      <c r="AHK224" s="348"/>
      <c r="AHL224" s="348"/>
      <c r="AHM224" s="348"/>
      <c r="AHN224" s="348"/>
      <c r="AHO224" s="348"/>
      <c r="AHP224" s="348"/>
      <c r="AHQ224" s="348"/>
      <c r="AHR224" s="348"/>
      <c r="AHS224" s="348"/>
      <c r="AHT224" s="348"/>
      <c r="AHU224" s="348"/>
      <c r="AHV224" s="348"/>
      <c r="AHW224" s="348"/>
      <c r="AHX224" s="348"/>
      <c r="AHY224" s="348"/>
      <c r="AHZ224" s="348"/>
      <c r="AIA224" s="348"/>
      <c r="AIB224" s="348"/>
      <c r="AIC224" s="348"/>
      <c r="AID224" s="348"/>
      <c r="AIE224" s="348"/>
      <c r="AIF224" s="348"/>
      <c r="AIG224" s="348"/>
      <c r="AIH224" s="348"/>
      <c r="AII224" s="348"/>
      <c r="AIJ224" s="348"/>
      <c r="AIK224" s="348"/>
      <c r="AIL224" s="348"/>
      <c r="AIM224" s="348"/>
      <c r="AIN224" s="348"/>
      <c r="AIO224" s="348"/>
      <c r="AIP224" s="348"/>
      <c r="AIQ224" s="348"/>
      <c r="AIR224" s="348"/>
      <c r="AIS224" s="348"/>
      <c r="AIT224" s="348"/>
      <c r="AIU224" s="348"/>
      <c r="AIV224" s="348"/>
      <c r="AIW224" s="348"/>
      <c r="AIX224" s="348"/>
      <c r="AIY224" s="348"/>
      <c r="AIZ224" s="348"/>
      <c r="AJA224" s="348"/>
      <c r="AJB224" s="348"/>
      <c r="AJC224" s="348"/>
      <c r="AJD224" s="348"/>
      <c r="AJE224" s="348"/>
      <c r="AJF224" s="348"/>
      <c r="AJG224" s="348"/>
      <c r="AJH224" s="348"/>
      <c r="AJI224" s="348"/>
      <c r="AJJ224" s="348"/>
      <c r="AJK224" s="348"/>
      <c r="AJL224" s="348"/>
      <c r="AJM224" s="348"/>
      <c r="AJN224" s="348"/>
      <c r="AJO224" s="348"/>
      <c r="AJP224" s="348"/>
      <c r="AJQ224" s="348"/>
      <c r="AJR224" s="348"/>
      <c r="AJS224" s="348"/>
      <c r="AJT224" s="348"/>
      <c r="AJU224" s="348"/>
      <c r="AJV224" s="348"/>
      <c r="AJW224" s="348"/>
      <c r="AJX224" s="348"/>
      <c r="AJY224" s="348"/>
      <c r="AJZ224" s="348"/>
      <c r="AKA224" s="348"/>
      <c r="AKB224" s="348"/>
      <c r="AKC224" s="348"/>
      <c r="AKD224" s="348"/>
      <c r="AKE224" s="348"/>
      <c r="AKF224" s="348"/>
      <c r="AKG224" s="348"/>
      <c r="AKH224" s="348"/>
      <c r="AKI224" s="348"/>
      <c r="AKJ224" s="348"/>
      <c r="AKK224" s="348"/>
      <c r="AKL224" s="348"/>
      <c r="AKM224" s="348"/>
      <c r="AKN224" s="348"/>
      <c r="AKO224" s="348"/>
      <c r="AKP224" s="348"/>
      <c r="AKQ224" s="348"/>
      <c r="AKR224" s="348"/>
      <c r="AKS224" s="348"/>
      <c r="AKT224" s="348"/>
      <c r="AKU224" s="348"/>
      <c r="AKV224" s="348"/>
      <c r="AKW224" s="348"/>
      <c r="AKX224" s="348"/>
      <c r="AKY224" s="348"/>
      <c r="AKZ224" s="348"/>
      <c r="ALA224" s="348"/>
      <c r="ALB224" s="348"/>
      <c r="ALC224" s="348"/>
      <c r="ALD224" s="348"/>
      <c r="ALE224" s="348"/>
      <c r="ALF224" s="348"/>
      <c r="ALG224" s="348"/>
      <c r="ALH224" s="348"/>
      <c r="ALI224" s="348"/>
      <c r="ALJ224" s="348"/>
      <c r="ALK224" s="348"/>
      <c r="ALL224" s="348"/>
      <c r="ALM224" s="348"/>
      <c r="ALN224" s="348"/>
      <c r="ALO224" s="348"/>
      <c r="ALP224" s="348"/>
      <c r="ALQ224" s="348"/>
      <c r="ALR224" s="348"/>
      <c r="ALS224" s="348"/>
      <c r="ALT224" s="348"/>
      <c r="ALU224" s="348"/>
      <c r="ALV224" s="348"/>
      <c r="ALW224" s="348"/>
      <c r="ALX224" s="348"/>
      <c r="ALY224" s="348"/>
      <c r="ALZ224" s="348"/>
      <c r="AMA224" s="348"/>
      <c r="AMB224" s="348"/>
      <c r="AMC224" s="348"/>
      <c r="AMD224" s="348"/>
      <c r="AME224" s="348"/>
      <c r="AMF224" s="348"/>
      <c r="AMG224" s="348"/>
      <c r="AMH224" s="348"/>
      <c r="AMI224" s="348"/>
      <c r="AMJ224" s="348"/>
      <c r="AMK224" s="348"/>
      <c r="AML224" s="348"/>
      <c r="AMM224" s="348"/>
      <c r="AMN224" s="348"/>
      <c r="AMO224" s="348"/>
      <c r="AMP224" s="348"/>
      <c r="AMQ224" s="348"/>
      <c r="AMR224" s="348"/>
      <c r="AMS224" s="348"/>
      <c r="AMT224" s="348"/>
      <c r="AMU224" s="348"/>
      <c r="AMV224" s="348"/>
      <c r="AMW224" s="348"/>
      <c r="AMX224" s="348"/>
      <c r="AMY224" s="348"/>
      <c r="AMZ224" s="348"/>
      <c r="ANA224" s="348"/>
      <c r="ANB224" s="348"/>
      <c r="ANC224" s="348"/>
      <c r="AND224" s="348"/>
      <c r="ANE224" s="348"/>
      <c r="ANF224" s="348"/>
      <c r="ANG224" s="348"/>
      <c r="ANH224" s="348"/>
      <c r="ANI224" s="348"/>
      <c r="ANJ224" s="348"/>
      <c r="ANK224" s="348"/>
      <c r="ANL224" s="348"/>
      <c r="ANM224" s="348"/>
      <c r="ANN224" s="348"/>
      <c r="ANO224" s="348"/>
      <c r="ANP224" s="348"/>
      <c r="ANQ224" s="348"/>
      <c r="ANR224" s="348"/>
      <c r="ANS224" s="348"/>
      <c r="ANT224" s="348"/>
      <c r="ANU224" s="348"/>
      <c r="ANV224" s="348"/>
      <c r="ANW224" s="348"/>
      <c r="ANX224" s="348"/>
      <c r="ANY224" s="348"/>
      <c r="ANZ224" s="348"/>
      <c r="AOA224" s="348"/>
      <c r="AOB224" s="348"/>
      <c r="AOC224" s="348"/>
      <c r="AOD224" s="348"/>
      <c r="AOE224" s="348"/>
      <c r="AOF224" s="348"/>
      <c r="AOG224" s="348"/>
      <c r="AOH224" s="348"/>
      <c r="AOI224" s="348"/>
      <c r="AOJ224" s="348"/>
      <c r="AOK224" s="348"/>
      <c r="AOL224" s="348"/>
      <c r="AOM224" s="348"/>
      <c r="AON224" s="348"/>
      <c r="AOO224" s="348"/>
      <c r="AOP224" s="348"/>
      <c r="AOQ224" s="348"/>
      <c r="AOR224" s="348"/>
      <c r="AOS224" s="348"/>
      <c r="AOT224" s="348"/>
      <c r="AOU224" s="348"/>
      <c r="AOV224" s="348"/>
      <c r="AOW224" s="348"/>
      <c r="AOX224" s="348"/>
      <c r="AOY224" s="348"/>
      <c r="AOZ224" s="348"/>
      <c r="APA224" s="348"/>
      <c r="APB224" s="348"/>
      <c r="APC224" s="348"/>
      <c r="APD224" s="348"/>
      <c r="APE224" s="348"/>
      <c r="APF224" s="348"/>
      <c r="APG224" s="348"/>
      <c r="APH224" s="348"/>
      <c r="API224" s="348"/>
      <c r="APJ224" s="348"/>
      <c r="APK224" s="348"/>
      <c r="APL224" s="348"/>
      <c r="APM224" s="348"/>
      <c r="APN224" s="348"/>
      <c r="APO224" s="348"/>
      <c r="APP224" s="348"/>
      <c r="APQ224" s="348"/>
      <c r="APR224" s="348"/>
      <c r="APS224" s="348"/>
      <c r="APT224" s="348"/>
      <c r="APU224" s="348"/>
      <c r="APV224" s="348"/>
      <c r="APW224" s="348"/>
      <c r="APX224" s="348"/>
      <c r="APY224" s="348"/>
      <c r="APZ224" s="348"/>
      <c r="AQA224" s="348"/>
      <c r="AQB224" s="348"/>
      <c r="AQC224" s="348"/>
      <c r="AQD224" s="348"/>
      <c r="AQE224" s="348"/>
      <c r="AQF224" s="348"/>
      <c r="AQG224" s="348"/>
      <c r="AQH224" s="348"/>
      <c r="AQI224" s="348"/>
      <c r="AQJ224" s="348"/>
      <c r="AQK224" s="348"/>
      <c r="AQL224" s="348"/>
      <c r="AQM224" s="348"/>
      <c r="AQN224" s="348"/>
      <c r="AQO224" s="348"/>
      <c r="AQP224" s="348"/>
      <c r="AQQ224" s="348"/>
      <c r="AQR224" s="348"/>
      <c r="AQS224" s="348"/>
      <c r="AQT224" s="348"/>
      <c r="AQU224" s="348"/>
      <c r="AQV224" s="348"/>
      <c r="AQW224" s="348"/>
      <c r="AQX224" s="348"/>
      <c r="AQY224" s="348"/>
      <c r="AQZ224" s="348"/>
      <c r="ARA224" s="348"/>
      <c r="ARB224" s="348"/>
      <c r="ARC224" s="348"/>
      <c r="ARD224" s="348"/>
      <c r="ARE224" s="348"/>
      <c r="ARF224" s="348"/>
      <c r="ARG224" s="348"/>
      <c r="ARH224" s="348"/>
      <c r="ARI224" s="348"/>
      <c r="ARJ224" s="348"/>
      <c r="ARK224" s="348"/>
      <c r="ARL224" s="348"/>
      <c r="ARM224" s="348"/>
      <c r="ARN224" s="348"/>
      <c r="ARO224" s="348"/>
      <c r="ARP224" s="348"/>
      <c r="ARQ224" s="348"/>
      <c r="ARR224" s="348"/>
      <c r="ARS224" s="348"/>
      <c r="ART224" s="348"/>
      <c r="ARU224" s="348"/>
      <c r="ARV224" s="348"/>
      <c r="ARW224" s="348"/>
      <c r="ARX224" s="348"/>
      <c r="ARY224" s="348"/>
      <c r="ARZ224" s="348"/>
      <c r="ASA224" s="348"/>
      <c r="ASB224" s="348"/>
      <c r="ASC224" s="348"/>
      <c r="ASD224" s="348"/>
      <c r="ASE224" s="348"/>
      <c r="ASF224" s="348"/>
      <c r="ASG224" s="348"/>
      <c r="ASH224" s="348"/>
      <c r="ASI224" s="348"/>
      <c r="ASJ224" s="348"/>
      <c r="ASK224" s="348"/>
      <c r="ASL224" s="348"/>
      <c r="ASM224" s="348"/>
      <c r="ASN224" s="348"/>
      <c r="ASO224" s="348"/>
      <c r="ASP224" s="348"/>
      <c r="ASQ224" s="348"/>
      <c r="ASR224" s="348"/>
      <c r="ASS224" s="348"/>
      <c r="AST224" s="348"/>
      <c r="ASU224" s="348"/>
      <c r="ASV224" s="348"/>
      <c r="ASW224" s="348"/>
      <c r="ASX224" s="348"/>
      <c r="ASY224" s="348"/>
      <c r="ASZ224" s="348"/>
      <c r="ATA224" s="348"/>
      <c r="ATB224" s="348"/>
      <c r="ATC224" s="348"/>
      <c r="ATD224" s="348"/>
      <c r="ATE224" s="348"/>
      <c r="ATF224" s="348"/>
      <c r="ATG224" s="348"/>
      <c r="ATH224" s="348"/>
      <c r="ATI224" s="348"/>
      <c r="ATJ224" s="348"/>
      <c r="ATK224" s="348"/>
      <c r="ATL224" s="348"/>
      <c r="ATM224" s="348"/>
      <c r="ATN224" s="348"/>
      <c r="ATO224" s="348"/>
      <c r="ATP224" s="348"/>
      <c r="ATQ224" s="348"/>
      <c r="ATR224" s="348"/>
      <c r="ATS224" s="348"/>
      <c r="ATT224" s="348"/>
      <c r="ATU224" s="348"/>
      <c r="ATV224" s="348"/>
      <c r="ATW224" s="348"/>
      <c r="ATX224" s="348"/>
      <c r="ATY224" s="348"/>
      <c r="ATZ224" s="348"/>
      <c r="AUA224" s="348"/>
      <c r="AUB224" s="348"/>
      <c r="AUC224" s="348"/>
      <c r="AUD224" s="348"/>
      <c r="AUE224" s="348"/>
      <c r="AUF224" s="348"/>
      <c r="AUG224" s="348"/>
      <c r="AUH224" s="348"/>
      <c r="AUI224" s="348"/>
      <c r="AUJ224" s="348"/>
      <c r="AUK224" s="348"/>
      <c r="AUL224" s="348"/>
      <c r="AUM224" s="348"/>
      <c r="AUN224" s="348"/>
      <c r="AUO224" s="348"/>
      <c r="AUP224" s="348"/>
      <c r="AUQ224" s="348"/>
      <c r="AUR224" s="348"/>
      <c r="AUS224" s="348"/>
      <c r="AUT224" s="348"/>
      <c r="AUU224" s="348"/>
      <c r="AUV224" s="348"/>
      <c r="AUW224" s="348"/>
      <c r="AUX224" s="348"/>
      <c r="AUY224" s="348"/>
      <c r="AUZ224" s="348"/>
      <c r="AVA224" s="348"/>
      <c r="AVB224" s="348"/>
      <c r="AVC224" s="348"/>
      <c r="AVD224" s="348"/>
      <c r="AVE224" s="348"/>
      <c r="AVF224" s="348"/>
      <c r="AVG224" s="348"/>
      <c r="AVH224" s="348"/>
      <c r="AVI224" s="348"/>
      <c r="AVJ224" s="348"/>
      <c r="AVK224" s="348"/>
      <c r="AVL224" s="348"/>
      <c r="AVM224" s="348"/>
      <c r="AVN224" s="348"/>
      <c r="AVO224" s="348"/>
      <c r="AVP224" s="348"/>
      <c r="AVQ224" s="348"/>
      <c r="AVR224" s="348"/>
      <c r="AVS224" s="348"/>
      <c r="AVT224" s="348"/>
      <c r="AVU224" s="348"/>
      <c r="AVV224" s="348"/>
      <c r="AVW224" s="348"/>
      <c r="AVX224" s="348"/>
      <c r="AVY224" s="348"/>
      <c r="AVZ224" s="348"/>
      <c r="AWA224" s="348"/>
      <c r="AWB224" s="348"/>
      <c r="AWC224" s="348"/>
      <c r="AWD224" s="348"/>
      <c r="AWE224" s="348"/>
      <c r="AWF224" s="348"/>
      <c r="AWG224" s="348"/>
      <c r="AWH224" s="348"/>
      <c r="AWI224" s="348"/>
      <c r="AWJ224" s="348"/>
      <c r="AWK224" s="348"/>
      <c r="AWL224" s="348"/>
      <c r="AWM224" s="348"/>
      <c r="AWN224" s="348"/>
      <c r="AWO224" s="348"/>
      <c r="AWP224" s="348"/>
      <c r="AWQ224" s="348"/>
      <c r="AWR224" s="348"/>
      <c r="AWS224" s="348"/>
      <c r="AWT224" s="348"/>
      <c r="AWU224" s="348"/>
      <c r="AWV224" s="348"/>
      <c r="AWW224" s="348"/>
      <c r="AWX224" s="348"/>
      <c r="AWY224" s="348"/>
      <c r="AWZ224" s="348"/>
      <c r="AXA224" s="348"/>
      <c r="AXB224" s="348"/>
      <c r="AXC224" s="348"/>
      <c r="AXD224" s="348"/>
      <c r="AXE224" s="348"/>
      <c r="AXF224" s="348"/>
      <c r="AXG224" s="348"/>
      <c r="AXH224" s="348"/>
      <c r="AXI224" s="348"/>
      <c r="AXJ224" s="348"/>
      <c r="AXK224" s="348"/>
      <c r="AXL224" s="348"/>
      <c r="AXM224" s="348"/>
      <c r="AXN224" s="348"/>
      <c r="AXO224" s="348"/>
      <c r="AXP224" s="348"/>
      <c r="AXQ224" s="348"/>
      <c r="AXR224" s="348"/>
      <c r="AXS224" s="348"/>
      <c r="AXT224" s="348"/>
      <c r="AXU224" s="348"/>
      <c r="AXV224" s="348"/>
      <c r="AXW224" s="348"/>
      <c r="AXX224" s="348"/>
      <c r="AXY224" s="348"/>
      <c r="AXZ224" s="348"/>
      <c r="AYA224" s="348"/>
      <c r="AYB224" s="348"/>
      <c r="AYC224" s="348"/>
      <c r="AYD224" s="348"/>
      <c r="AYE224" s="348"/>
      <c r="AYF224" s="348"/>
      <c r="AYG224" s="348"/>
      <c r="AYH224" s="348"/>
      <c r="AYI224" s="348"/>
      <c r="AYJ224" s="348"/>
      <c r="AYK224" s="348"/>
      <c r="AYL224" s="348"/>
      <c r="AYM224" s="348"/>
      <c r="AYN224" s="348"/>
      <c r="AYO224" s="348"/>
      <c r="AYP224" s="348"/>
      <c r="AYQ224" s="348"/>
      <c r="AYR224" s="348"/>
      <c r="AYS224" s="348"/>
      <c r="AYT224" s="348"/>
      <c r="AYU224" s="348"/>
      <c r="AYV224" s="348"/>
      <c r="AYW224" s="348"/>
      <c r="AYX224" s="348"/>
      <c r="AYY224" s="348"/>
      <c r="AYZ224" s="348"/>
      <c r="AZA224" s="348"/>
      <c r="AZB224" s="348"/>
      <c r="AZC224" s="348"/>
      <c r="AZD224" s="348"/>
      <c r="AZE224" s="348"/>
      <c r="AZF224" s="348"/>
      <c r="AZG224" s="348"/>
      <c r="AZH224" s="348"/>
      <c r="AZI224" s="348"/>
      <c r="AZJ224" s="348"/>
      <c r="AZK224" s="348"/>
      <c r="AZL224" s="348"/>
      <c r="AZM224" s="348"/>
      <c r="AZN224" s="348"/>
      <c r="AZO224" s="348"/>
      <c r="AZP224" s="348"/>
      <c r="AZQ224" s="348"/>
      <c r="AZR224" s="348"/>
      <c r="AZS224" s="348"/>
      <c r="AZT224" s="348"/>
      <c r="AZU224" s="348"/>
      <c r="AZV224" s="348"/>
      <c r="AZW224" s="348"/>
      <c r="AZX224" s="348"/>
      <c r="AZY224" s="348"/>
      <c r="AZZ224" s="348"/>
      <c r="BAA224" s="348"/>
      <c r="BAB224" s="348"/>
      <c r="BAC224" s="348"/>
      <c r="BAD224" s="348"/>
      <c r="BAE224" s="348"/>
      <c r="BAF224" s="348"/>
      <c r="BAG224" s="348"/>
      <c r="BAH224" s="348"/>
      <c r="BAI224" s="348"/>
      <c r="BAJ224" s="348"/>
      <c r="BAK224" s="348"/>
      <c r="BAL224" s="348"/>
      <c r="BAM224" s="348"/>
      <c r="BAN224" s="348"/>
      <c r="BAO224" s="348"/>
      <c r="BAP224" s="348"/>
      <c r="BAQ224" s="348"/>
      <c r="BAR224" s="348"/>
      <c r="BAS224" s="348"/>
      <c r="BAT224" s="348"/>
      <c r="BAU224" s="348"/>
      <c r="BAV224" s="348"/>
      <c r="BAW224" s="348"/>
      <c r="BAX224" s="348"/>
      <c r="BAY224" s="348"/>
      <c r="BAZ224" s="348"/>
      <c r="BBA224" s="348"/>
      <c r="BBB224" s="348"/>
      <c r="BBC224" s="348"/>
      <c r="BBD224" s="348"/>
      <c r="BBE224" s="348"/>
      <c r="BBF224" s="348"/>
      <c r="BBG224" s="348"/>
      <c r="BBH224" s="348"/>
      <c r="BBI224" s="348"/>
      <c r="BBJ224" s="348"/>
      <c r="BBK224" s="348"/>
      <c r="BBL224" s="348"/>
      <c r="BBM224" s="348"/>
      <c r="BBN224" s="348"/>
      <c r="BBO224" s="348"/>
      <c r="BBP224" s="348"/>
      <c r="BBQ224" s="348"/>
      <c r="BBR224" s="348"/>
      <c r="BBS224" s="348"/>
      <c r="BBT224" s="348"/>
      <c r="BBU224" s="348"/>
      <c r="BBV224" s="348"/>
      <c r="BBW224" s="348"/>
      <c r="BBX224" s="348"/>
      <c r="BBY224" s="348"/>
      <c r="BBZ224" s="348"/>
      <c r="BCA224" s="348"/>
      <c r="BCB224" s="348"/>
      <c r="BCC224" s="348"/>
      <c r="BCD224" s="348"/>
      <c r="BCE224" s="348"/>
      <c r="BCF224" s="348"/>
      <c r="BCG224" s="348"/>
      <c r="BCH224" s="348"/>
      <c r="BCI224" s="348"/>
      <c r="BCJ224" s="348"/>
      <c r="BCK224" s="348"/>
      <c r="BCL224" s="348"/>
      <c r="BCM224" s="348"/>
      <c r="BCN224" s="348"/>
      <c r="BCO224" s="348"/>
      <c r="BCP224" s="348"/>
      <c r="BCQ224" s="348"/>
      <c r="BCR224" s="348"/>
      <c r="BCS224" s="348"/>
      <c r="BCT224" s="348"/>
      <c r="BCU224" s="348"/>
      <c r="BCV224" s="348"/>
      <c r="BCW224" s="348"/>
      <c r="BCX224" s="348"/>
      <c r="BCY224" s="348"/>
      <c r="BCZ224" s="348"/>
      <c r="BDA224" s="348"/>
      <c r="BDB224" s="348"/>
      <c r="BDC224" s="348"/>
      <c r="BDD224" s="348"/>
      <c r="BDE224" s="348"/>
      <c r="BDF224" s="348"/>
      <c r="BDG224" s="348"/>
      <c r="BDH224" s="348"/>
      <c r="BDI224" s="348"/>
      <c r="BDJ224" s="348"/>
      <c r="BDK224" s="348"/>
      <c r="BDL224" s="348"/>
      <c r="BDM224" s="348"/>
      <c r="BDN224" s="348"/>
      <c r="BDO224" s="348"/>
      <c r="BDP224" s="348"/>
      <c r="BDQ224" s="348"/>
      <c r="BDR224" s="348"/>
      <c r="BDS224" s="348"/>
      <c r="BDT224" s="348"/>
      <c r="BDU224" s="348"/>
      <c r="BDV224" s="348"/>
      <c r="BDW224" s="348"/>
      <c r="BDX224" s="348"/>
      <c r="BDY224" s="348"/>
      <c r="BDZ224" s="348"/>
      <c r="BEA224" s="348"/>
      <c r="BEB224" s="348"/>
      <c r="BEC224" s="348"/>
      <c r="BED224" s="348"/>
      <c r="BEE224" s="348"/>
      <c r="BEF224" s="348"/>
      <c r="BEG224" s="348"/>
      <c r="BEH224" s="348"/>
      <c r="BEI224" s="348"/>
      <c r="BEJ224" s="348"/>
      <c r="BEK224" s="348"/>
      <c r="BEL224" s="348"/>
      <c r="BEM224" s="348"/>
      <c r="BEN224" s="348"/>
      <c r="BEO224" s="348"/>
      <c r="BEP224" s="348"/>
      <c r="BEQ224" s="348"/>
      <c r="BER224" s="348"/>
      <c r="BES224" s="348"/>
      <c r="BET224" s="348"/>
      <c r="BEU224" s="348"/>
      <c r="BEV224" s="348"/>
      <c r="BEW224" s="348"/>
      <c r="BEX224" s="348"/>
      <c r="BEY224" s="348"/>
      <c r="BEZ224" s="348"/>
      <c r="BFA224" s="348"/>
      <c r="BFB224" s="348"/>
      <c r="BFC224" s="348"/>
      <c r="BFD224" s="348"/>
      <c r="BFE224" s="348"/>
      <c r="BFF224" s="348"/>
      <c r="BFG224" s="348"/>
      <c r="BFH224" s="348"/>
      <c r="BFI224" s="348"/>
      <c r="BFJ224" s="348"/>
      <c r="BFK224" s="348"/>
      <c r="BFL224" s="348"/>
      <c r="BFM224" s="348"/>
      <c r="BFN224" s="348"/>
      <c r="BFO224" s="348"/>
      <c r="BFP224" s="348"/>
      <c r="BFQ224" s="348"/>
      <c r="BFR224" s="348"/>
      <c r="BFS224" s="348"/>
      <c r="BFT224" s="348"/>
      <c r="BFU224" s="348"/>
      <c r="BFV224" s="348"/>
      <c r="BFW224" s="348"/>
      <c r="BFX224" s="348"/>
      <c r="BFY224" s="348"/>
      <c r="BFZ224" s="348"/>
      <c r="BGA224" s="348"/>
      <c r="BGB224" s="348"/>
      <c r="BGC224" s="348"/>
      <c r="BGD224" s="348"/>
      <c r="BGE224" s="348"/>
      <c r="BGF224" s="348"/>
      <c r="BGG224" s="348"/>
      <c r="BGH224" s="348"/>
      <c r="BGI224" s="348"/>
      <c r="BGJ224" s="348"/>
      <c r="BGK224" s="348"/>
      <c r="BGL224" s="348"/>
      <c r="BGM224" s="348"/>
      <c r="BGN224" s="348"/>
      <c r="BGO224" s="348"/>
      <c r="BGP224" s="348"/>
      <c r="BGQ224" s="348"/>
      <c r="BGR224" s="348"/>
      <c r="BGS224" s="348"/>
      <c r="BGT224" s="348"/>
      <c r="BGU224" s="348"/>
      <c r="BGV224" s="348"/>
      <c r="BGW224" s="348"/>
      <c r="BGX224" s="348"/>
      <c r="BGY224" s="348"/>
      <c r="BGZ224" s="348"/>
      <c r="BHA224" s="348"/>
      <c r="BHB224" s="348"/>
      <c r="BHC224" s="348"/>
      <c r="BHD224" s="348"/>
      <c r="BHE224" s="348"/>
      <c r="BHF224" s="348"/>
      <c r="BHG224" s="348"/>
      <c r="BHH224" s="348"/>
      <c r="BHI224" s="348"/>
      <c r="BHJ224" s="348"/>
      <c r="BHK224" s="348"/>
      <c r="BHL224" s="348"/>
      <c r="BHM224" s="348"/>
      <c r="BHN224" s="348"/>
      <c r="BHO224" s="348"/>
      <c r="BHP224" s="348"/>
      <c r="BHQ224" s="348"/>
      <c r="BHR224" s="348"/>
      <c r="BHS224" s="348"/>
      <c r="BHT224" s="348"/>
      <c r="BHU224" s="348"/>
      <c r="BHV224" s="348"/>
      <c r="BHW224" s="348"/>
      <c r="BHX224" s="348"/>
      <c r="BHY224" s="348"/>
      <c r="BHZ224" s="348"/>
      <c r="BIA224" s="348"/>
      <c r="BIB224" s="348"/>
      <c r="BIC224" s="348"/>
      <c r="BID224" s="348"/>
      <c r="BIE224" s="348"/>
      <c r="BIF224" s="348"/>
      <c r="BIG224" s="348"/>
      <c r="BIH224" s="348"/>
      <c r="BII224" s="348"/>
      <c r="BIJ224" s="348"/>
      <c r="BIK224" s="348"/>
      <c r="BIL224" s="348"/>
      <c r="BIM224" s="348"/>
      <c r="BIN224" s="348"/>
      <c r="BIO224" s="348"/>
      <c r="BIP224" s="348"/>
      <c r="BIQ224" s="348"/>
      <c r="BIR224" s="348"/>
      <c r="BIS224" s="348"/>
      <c r="BIT224" s="348"/>
      <c r="BIU224" s="348"/>
      <c r="BIV224" s="348"/>
      <c r="BIW224" s="348"/>
      <c r="BIX224" s="348"/>
      <c r="BIY224" s="348"/>
      <c r="BIZ224" s="348"/>
      <c r="BJA224" s="348"/>
      <c r="BJB224" s="348"/>
      <c r="BJC224" s="348"/>
      <c r="BJD224" s="348"/>
      <c r="BJE224" s="348"/>
      <c r="BJF224" s="348"/>
      <c r="BJG224" s="348"/>
      <c r="BJH224" s="348"/>
      <c r="BJI224" s="348"/>
      <c r="BJJ224" s="348"/>
      <c r="BJK224" s="348"/>
      <c r="BJL224" s="348"/>
      <c r="BJM224" s="348"/>
      <c r="BJN224" s="348"/>
      <c r="BJO224" s="348"/>
      <c r="BJP224" s="348"/>
      <c r="BJQ224" s="348"/>
      <c r="BJR224" s="348"/>
      <c r="BJS224" s="348"/>
      <c r="BJT224" s="348"/>
      <c r="BJU224" s="348"/>
      <c r="BJV224" s="348"/>
      <c r="BJW224" s="348"/>
      <c r="BJX224" s="348"/>
      <c r="BJY224" s="348"/>
      <c r="BJZ224" s="348"/>
      <c r="BKA224" s="348"/>
      <c r="BKB224" s="348"/>
      <c r="BKC224" s="348"/>
      <c r="BKD224" s="348"/>
      <c r="BKE224" s="348"/>
      <c r="BKF224" s="348"/>
      <c r="BKG224" s="348"/>
      <c r="BKH224" s="348"/>
      <c r="BKI224" s="348"/>
      <c r="BKJ224" s="348"/>
      <c r="BKK224" s="348"/>
      <c r="BKL224" s="348"/>
      <c r="BKM224" s="348"/>
      <c r="BKN224" s="348"/>
      <c r="BKO224" s="348"/>
      <c r="BKP224" s="348"/>
      <c r="BKQ224" s="348"/>
      <c r="BKR224" s="348"/>
      <c r="BKS224" s="348"/>
      <c r="BKT224" s="348"/>
      <c r="BKU224" s="348"/>
      <c r="BKV224" s="348"/>
      <c r="BKW224" s="348"/>
      <c r="BKX224" s="348"/>
      <c r="BKY224" s="348"/>
      <c r="BKZ224" s="348"/>
      <c r="BLA224" s="348"/>
      <c r="BLB224" s="348"/>
      <c r="BLC224" s="348"/>
      <c r="BLD224" s="348"/>
      <c r="BLE224" s="348"/>
      <c r="BLF224" s="348"/>
      <c r="BLG224" s="348"/>
      <c r="BLH224" s="348"/>
      <c r="BLI224" s="348"/>
      <c r="BLJ224" s="348"/>
      <c r="BLK224" s="348"/>
      <c r="BLL224" s="348"/>
      <c r="BLM224" s="348"/>
      <c r="BLN224" s="348"/>
      <c r="BLO224" s="348"/>
      <c r="BLP224" s="348"/>
      <c r="BLQ224" s="348"/>
      <c r="BLR224" s="348"/>
      <c r="BLS224" s="348"/>
      <c r="BLT224" s="348"/>
      <c r="BLU224" s="348"/>
      <c r="BLV224" s="348"/>
      <c r="BLW224" s="348"/>
      <c r="BLX224" s="348"/>
      <c r="BLY224" s="348"/>
      <c r="BLZ224" s="348"/>
      <c r="BMA224" s="348"/>
      <c r="BMB224" s="348"/>
      <c r="BMC224" s="348"/>
      <c r="BMD224" s="348"/>
      <c r="BME224" s="348"/>
      <c r="BMF224" s="348"/>
      <c r="BMG224" s="348"/>
      <c r="BMH224" s="348"/>
      <c r="BMI224" s="348"/>
      <c r="BMJ224" s="348"/>
      <c r="BMK224" s="348"/>
      <c r="BML224" s="348"/>
      <c r="BMM224" s="348"/>
      <c r="BMN224" s="348"/>
      <c r="BMO224" s="348"/>
      <c r="BMP224" s="348"/>
      <c r="BMQ224" s="348"/>
      <c r="BMR224" s="348"/>
      <c r="BMS224" s="348"/>
      <c r="BMT224" s="348"/>
      <c r="BMU224" s="348"/>
      <c r="BMV224" s="348"/>
      <c r="BMW224" s="348"/>
      <c r="BMX224" s="348"/>
      <c r="BMY224" s="348"/>
      <c r="BMZ224" s="348"/>
      <c r="BNA224" s="348"/>
      <c r="BNB224" s="348"/>
      <c r="BNC224" s="348"/>
      <c r="BND224" s="348"/>
      <c r="BNE224" s="348"/>
      <c r="BNF224" s="348"/>
      <c r="BNG224" s="348"/>
      <c r="BNH224" s="348"/>
      <c r="BNI224" s="348"/>
      <c r="BNJ224" s="348"/>
      <c r="BNK224" s="348"/>
      <c r="BNL224" s="348"/>
      <c r="BNM224" s="348"/>
      <c r="BNN224" s="348"/>
      <c r="BNO224" s="348"/>
      <c r="BNP224" s="348"/>
      <c r="BNQ224" s="348"/>
      <c r="BNR224" s="348"/>
      <c r="BNS224" s="348"/>
      <c r="BNT224" s="348"/>
      <c r="BNU224" s="348"/>
      <c r="BNV224" s="348"/>
      <c r="BNW224" s="348"/>
      <c r="BNX224" s="348"/>
      <c r="BNY224" s="348"/>
      <c r="BNZ224" s="348"/>
      <c r="BOA224" s="348"/>
      <c r="BOB224" s="348"/>
      <c r="BOC224" s="348"/>
      <c r="BOD224" s="348"/>
      <c r="BOE224" s="348"/>
      <c r="BOF224" s="348"/>
      <c r="BOG224" s="348"/>
      <c r="BOH224" s="348"/>
      <c r="BOI224" s="348"/>
      <c r="BOJ224" s="348"/>
      <c r="BOK224" s="348"/>
      <c r="BOL224" s="348"/>
      <c r="BOM224" s="348"/>
      <c r="BON224" s="348"/>
      <c r="BOO224" s="348"/>
      <c r="BOP224" s="348"/>
      <c r="BOQ224" s="348"/>
      <c r="BOR224" s="348"/>
      <c r="BOS224" s="348"/>
      <c r="BOT224" s="348"/>
      <c r="BOU224" s="348"/>
      <c r="BOV224" s="348"/>
      <c r="BOW224" s="348"/>
      <c r="BOX224" s="348"/>
      <c r="BOY224" s="348"/>
      <c r="BOZ224" s="348"/>
      <c r="BPA224" s="348"/>
      <c r="BPB224" s="348"/>
      <c r="BPC224" s="348"/>
      <c r="BPD224" s="348"/>
      <c r="BPE224" s="348"/>
      <c r="BPF224" s="348"/>
      <c r="BPG224" s="348"/>
      <c r="BPH224" s="348"/>
      <c r="BPI224" s="348"/>
      <c r="BPJ224" s="348"/>
      <c r="BPK224" s="348"/>
      <c r="BPL224" s="348"/>
      <c r="BPM224" s="348"/>
      <c r="BPN224" s="348"/>
      <c r="BPO224" s="348"/>
      <c r="BPP224" s="348"/>
      <c r="BPQ224" s="348"/>
      <c r="BPR224" s="348"/>
      <c r="BPS224" s="348"/>
      <c r="BPT224" s="348"/>
      <c r="BPU224" s="348"/>
      <c r="BPV224" s="348"/>
      <c r="BPW224" s="348"/>
      <c r="BPX224" s="348"/>
      <c r="BPY224" s="348"/>
      <c r="BPZ224" s="348"/>
      <c r="BQA224" s="348"/>
      <c r="BQB224" s="348"/>
      <c r="BQC224" s="348"/>
      <c r="BQD224" s="348"/>
      <c r="BQE224" s="348"/>
      <c r="BQF224" s="348"/>
      <c r="BQG224" s="348"/>
      <c r="BQH224" s="348"/>
      <c r="BQI224" s="348"/>
      <c r="BQJ224" s="348"/>
      <c r="BQK224" s="348"/>
      <c r="BQL224" s="348"/>
      <c r="BQM224" s="348"/>
      <c r="BQN224" s="348"/>
      <c r="BQO224" s="348"/>
      <c r="BQP224" s="348"/>
      <c r="BQQ224" s="348"/>
      <c r="BQR224" s="348"/>
      <c r="BQS224" s="348"/>
      <c r="BQT224" s="348"/>
      <c r="BQU224" s="348"/>
      <c r="BQV224" s="348"/>
      <c r="BQW224" s="348"/>
      <c r="BQX224" s="348"/>
      <c r="BQY224" s="348"/>
      <c r="BQZ224" s="348"/>
      <c r="BRA224" s="348"/>
      <c r="BRB224" s="348"/>
      <c r="BRC224" s="348"/>
      <c r="BRD224" s="348"/>
      <c r="BRE224" s="348"/>
      <c r="BRF224" s="348"/>
      <c r="BRG224" s="348"/>
      <c r="BRH224" s="348"/>
      <c r="BRI224" s="348"/>
      <c r="BRJ224" s="348"/>
      <c r="BRK224" s="348"/>
      <c r="BRL224" s="348"/>
      <c r="BRM224" s="348"/>
      <c r="BRN224" s="348"/>
      <c r="BRO224" s="348"/>
      <c r="BRP224" s="348"/>
      <c r="BRQ224" s="348"/>
      <c r="BRR224" s="348"/>
      <c r="BRS224" s="348"/>
      <c r="BRT224" s="348"/>
      <c r="BRU224" s="348"/>
      <c r="BRV224" s="348"/>
      <c r="BRW224" s="348"/>
      <c r="BRX224" s="348"/>
      <c r="BRY224" s="348"/>
      <c r="BRZ224" s="348"/>
      <c r="BSA224" s="348"/>
      <c r="BSB224" s="348"/>
      <c r="BSC224" s="348"/>
      <c r="BSD224" s="348"/>
      <c r="BSE224" s="348"/>
      <c r="BSF224" s="348"/>
      <c r="BSG224" s="348"/>
      <c r="BSH224" s="348"/>
      <c r="BSI224" s="348"/>
      <c r="BSJ224" s="348"/>
      <c r="BSK224" s="348"/>
      <c r="BSL224" s="348"/>
      <c r="BSM224" s="348"/>
      <c r="BSN224" s="348"/>
      <c r="BSO224" s="348"/>
      <c r="BSP224" s="348"/>
      <c r="BSQ224" s="348"/>
      <c r="BSR224" s="348"/>
      <c r="BSS224" s="348"/>
      <c r="BST224" s="348"/>
      <c r="BSU224" s="348"/>
      <c r="BSV224" s="348"/>
      <c r="BSW224" s="348"/>
      <c r="BSX224" s="348"/>
      <c r="BSY224" s="348"/>
      <c r="BSZ224" s="348"/>
      <c r="BTA224" s="348"/>
      <c r="BTB224" s="348"/>
      <c r="BTC224" s="348"/>
      <c r="BTD224" s="348"/>
      <c r="BTE224" s="348"/>
      <c r="BTF224" s="348"/>
      <c r="BTG224" s="348"/>
      <c r="BTH224" s="348"/>
      <c r="BTI224" s="348"/>
      <c r="BTJ224" s="348"/>
      <c r="BTK224" s="348"/>
      <c r="BTL224" s="348"/>
      <c r="BTM224" s="348"/>
      <c r="BTN224" s="348"/>
      <c r="BTO224" s="348"/>
      <c r="BTP224" s="348"/>
      <c r="BTQ224" s="348"/>
      <c r="BTR224" s="348"/>
      <c r="BTS224" s="348"/>
      <c r="BTT224" s="348"/>
      <c r="BTU224" s="348"/>
      <c r="BTV224" s="348"/>
      <c r="BTW224" s="348"/>
      <c r="BTX224" s="348"/>
      <c r="BTY224" s="348"/>
      <c r="BTZ224" s="348"/>
      <c r="BUA224" s="348"/>
      <c r="BUB224" s="348"/>
      <c r="BUC224" s="348"/>
      <c r="BUD224" s="348"/>
      <c r="BUE224" s="348"/>
      <c r="BUF224" s="348"/>
      <c r="BUG224" s="348"/>
      <c r="BUH224" s="348"/>
      <c r="BUI224" s="348"/>
      <c r="BUJ224" s="348"/>
      <c r="BUK224" s="348"/>
      <c r="BUL224" s="348"/>
      <c r="BUM224" s="348"/>
      <c r="BUN224" s="348"/>
      <c r="BUO224" s="348"/>
      <c r="BUP224" s="348"/>
      <c r="BUQ224" s="348"/>
      <c r="BUR224" s="348"/>
      <c r="BUS224" s="348"/>
      <c r="BUT224" s="348"/>
      <c r="BUU224" s="348"/>
      <c r="BUV224" s="348"/>
      <c r="BUW224" s="348"/>
      <c r="BUX224" s="348"/>
      <c r="BUY224" s="348"/>
      <c r="BUZ224" s="348"/>
      <c r="BVA224" s="348"/>
      <c r="BVB224" s="348"/>
      <c r="BVC224" s="348"/>
      <c r="BVD224" s="348"/>
      <c r="BVE224" s="348"/>
      <c r="BVF224" s="348"/>
      <c r="BVG224" s="348"/>
      <c r="BVH224" s="348"/>
      <c r="BVI224" s="348"/>
      <c r="BVJ224" s="348"/>
      <c r="BVK224" s="348"/>
      <c r="BVL224" s="348"/>
      <c r="BVM224" s="348"/>
      <c r="BVN224" s="348"/>
      <c r="BVO224" s="348"/>
      <c r="BVP224" s="348"/>
      <c r="BVQ224" s="348"/>
      <c r="BVR224" s="348"/>
      <c r="BVS224" s="348"/>
      <c r="BVT224" s="348"/>
      <c r="BVU224" s="348"/>
      <c r="BVV224" s="348"/>
      <c r="BVW224" s="348"/>
      <c r="BVX224" s="348"/>
      <c r="BVY224" s="348"/>
      <c r="BVZ224" s="348"/>
      <c r="BWA224" s="348"/>
      <c r="BWB224" s="348"/>
      <c r="BWC224" s="348"/>
      <c r="BWD224" s="348"/>
      <c r="BWE224" s="348"/>
      <c r="BWF224" s="348"/>
      <c r="BWG224" s="348"/>
      <c r="BWH224" s="348"/>
      <c r="BWI224" s="348"/>
      <c r="BWJ224" s="348"/>
      <c r="BWK224" s="348"/>
      <c r="BWL224" s="348"/>
      <c r="BWM224" s="348"/>
      <c r="BWN224" s="348"/>
      <c r="BWO224" s="348"/>
      <c r="BWP224" s="348"/>
      <c r="BWQ224" s="348"/>
      <c r="BWR224" s="348"/>
      <c r="BWS224" s="348"/>
      <c r="BWT224" s="348"/>
      <c r="BWU224" s="348"/>
      <c r="BWV224" s="348"/>
      <c r="BWW224" s="348"/>
      <c r="BWX224" s="348"/>
      <c r="BWY224" s="348"/>
      <c r="BWZ224" s="348"/>
      <c r="BXA224" s="348"/>
      <c r="BXB224" s="348"/>
      <c r="BXC224" s="348"/>
      <c r="BXD224" s="348"/>
      <c r="BXE224" s="348"/>
      <c r="BXF224" s="348"/>
      <c r="BXG224" s="348"/>
      <c r="BXH224" s="348"/>
      <c r="BXI224" s="348"/>
      <c r="BXJ224" s="348"/>
      <c r="BXK224" s="348"/>
      <c r="BXL224" s="348"/>
      <c r="BXM224" s="348"/>
      <c r="BXN224" s="348"/>
      <c r="BXO224" s="348"/>
      <c r="BXP224" s="348"/>
      <c r="BXQ224" s="348"/>
      <c r="BXR224" s="348"/>
      <c r="BXS224" s="348"/>
      <c r="BXT224" s="348"/>
      <c r="BXU224" s="348"/>
      <c r="BXV224" s="348"/>
      <c r="BXW224" s="348"/>
      <c r="BXX224" s="348"/>
      <c r="BXY224" s="348"/>
      <c r="BXZ224" s="348"/>
      <c r="BYA224" s="348"/>
      <c r="BYB224" s="348"/>
      <c r="BYC224" s="348"/>
      <c r="BYD224" s="348"/>
      <c r="BYE224" s="348"/>
      <c r="BYF224" s="348"/>
      <c r="BYG224" s="348"/>
      <c r="BYH224" s="348"/>
      <c r="BYI224" s="348"/>
      <c r="BYJ224" s="348"/>
      <c r="BYK224" s="348"/>
      <c r="BYL224" s="348"/>
      <c r="BYM224" s="348"/>
      <c r="BYN224" s="348"/>
      <c r="BYO224" s="348"/>
      <c r="BYP224" s="348"/>
      <c r="BYQ224" s="348"/>
      <c r="BYR224" s="348"/>
      <c r="BYS224" s="348"/>
      <c r="BYT224" s="348"/>
      <c r="BYU224" s="348"/>
      <c r="BYV224" s="348"/>
      <c r="BYW224" s="348"/>
      <c r="BYX224" s="348"/>
      <c r="BYY224" s="348"/>
      <c r="BYZ224" s="348"/>
      <c r="BZA224" s="348"/>
      <c r="BZB224" s="348"/>
      <c r="BZC224" s="348"/>
      <c r="BZD224" s="348"/>
      <c r="BZE224" s="348"/>
      <c r="BZF224" s="348"/>
      <c r="BZG224" s="348"/>
      <c r="BZH224" s="348"/>
      <c r="BZI224" s="348"/>
      <c r="BZJ224" s="348"/>
      <c r="BZK224" s="348"/>
      <c r="BZL224" s="348"/>
      <c r="BZM224" s="348"/>
      <c r="BZN224" s="348"/>
      <c r="BZO224" s="348"/>
      <c r="BZP224" s="348"/>
      <c r="BZQ224" s="348"/>
      <c r="BZR224" s="348"/>
      <c r="BZS224" s="348"/>
      <c r="BZT224" s="348"/>
      <c r="BZU224" s="348"/>
      <c r="BZV224" s="348"/>
      <c r="BZW224" s="348"/>
      <c r="BZX224" s="348"/>
      <c r="BZY224" s="348"/>
      <c r="BZZ224" s="348"/>
      <c r="CAA224" s="348"/>
      <c r="CAB224" s="348"/>
      <c r="CAC224" s="348"/>
      <c r="CAD224" s="348"/>
      <c r="CAE224" s="348"/>
      <c r="CAF224" s="348"/>
      <c r="CAG224" s="348"/>
      <c r="CAH224" s="348"/>
      <c r="CAI224" s="348"/>
      <c r="CAJ224" s="348"/>
      <c r="CAK224" s="348"/>
      <c r="CAL224" s="348"/>
      <c r="CAM224" s="348"/>
      <c r="CAN224" s="348"/>
      <c r="CAO224" s="348"/>
      <c r="CAP224" s="348"/>
      <c r="CAQ224" s="348"/>
      <c r="CAR224" s="348"/>
      <c r="CAS224" s="348"/>
      <c r="CAT224" s="348"/>
      <c r="CAU224" s="348"/>
      <c r="CAV224" s="348"/>
      <c r="CAW224" s="348"/>
      <c r="CAX224" s="348"/>
      <c r="CAY224" s="348"/>
      <c r="CAZ224" s="348"/>
      <c r="CBA224" s="348"/>
      <c r="CBB224" s="348"/>
      <c r="CBC224" s="348"/>
      <c r="CBD224" s="348"/>
      <c r="CBE224" s="348"/>
      <c r="CBF224" s="348"/>
      <c r="CBG224" s="348"/>
      <c r="CBH224" s="348"/>
      <c r="CBI224" s="348"/>
      <c r="CBJ224" s="348"/>
      <c r="CBK224" s="348"/>
      <c r="CBL224" s="348"/>
      <c r="CBM224" s="348"/>
      <c r="CBN224" s="348"/>
      <c r="CBO224" s="348"/>
      <c r="CBP224" s="348"/>
      <c r="CBQ224" s="348"/>
      <c r="CBR224" s="348"/>
      <c r="CBS224" s="348"/>
      <c r="CBT224" s="348"/>
      <c r="CBU224" s="348"/>
      <c r="CBV224" s="348"/>
      <c r="CBW224" s="348"/>
      <c r="CBX224" s="348"/>
      <c r="CBY224" s="348"/>
      <c r="CBZ224" s="348"/>
      <c r="CCA224" s="348"/>
      <c r="CCB224" s="348"/>
      <c r="CCC224" s="348"/>
      <c r="CCD224" s="348"/>
      <c r="CCE224" s="348"/>
      <c r="CCF224" s="348"/>
      <c r="CCG224" s="348"/>
      <c r="CCH224" s="348"/>
      <c r="CCI224" s="348"/>
      <c r="CCJ224" s="348"/>
      <c r="CCK224" s="348"/>
      <c r="CCL224" s="348"/>
      <c r="CCM224" s="348"/>
      <c r="CCN224" s="348"/>
      <c r="CCO224" s="348"/>
      <c r="CCP224" s="348"/>
      <c r="CCQ224" s="348"/>
      <c r="CCR224" s="348"/>
      <c r="CCS224" s="348"/>
      <c r="CCT224" s="348"/>
      <c r="CCU224" s="348"/>
      <c r="CCV224" s="348"/>
      <c r="CCW224" s="348"/>
      <c r="CCX224" s="348"/>
      <c r="CCY224" s="348"/>
      <c r="CCZ224" s="348"/>
      <c r="CDA224" s="348"/>
      <c r="CDB224" s="348"/>
      <c r="CDC224" s="348"/>
      <c r="CDD224" s="348"/>
      <c r="CDE224" s="348"/>
      <c r="CDF224" s="348"/>
      <c r="CDG224" s="348"/>
      <c r="CDH224" s="348"/>
      <c r="CDI224" s="348"/>
      <c r="CDJ224" s="348"/>
      <c r="CDK224" s="348"/>
      <c r="CDL224" s="348"/>
      <c r="CDM224" s="348"/>
      <c r="CDN224" s="348"/>
      <c r="CDO224" s="348"/>
      <c r="CDP224" s="348"/>
      <c r="CDQ224" s="348"/>
      <c r="CDR224" s="348"/>
      <c r="CDS224" s="348"/>
      <c r="CDT224" s="348"/>
      <c r="CDU224" s="348"/>
      <c r="CDV224" s="348"/>
      <c r="CDW224" s="348"/>
      <c r="CDX224" s="348"/>
      <c r="CDY224" s="348"/>
      <c r="CDZ224" s="348"/>
      <c r="CEA224" s="348"/>
      <c r="CEB224" s="348"/>
      <c r="CEC224" s="348"/>
      <c r="CED224" s="348"/>
      <c r="CEE224" s="348"/>
      <c r="CEF224" s="348"/>
      <c r="CEG224" s="348"/>
      <c r="CEH224" s="348"/>
      <c r="CEI224" s="348"/>
      <c r="CEJ224" s="348"/>
      <c r="CEK224" s="348"/>
      <c r="CEL224" s="348"/>
      <c r="CEM224" s="348"/>
      <c r="CEN224" s="348"/>
      <c r="CEO224" s="348"/>
      <c r="CEP224" s="348"/>
      <c r="CEQ224" s="348"/>
      <c r="CER224" s="348"/>
      <c r="CES224" s="348"/>
      <c r="CET224" s="348"/>
      <c r="CEU224" s="348"/>
      <c r="CEV224" s="348"/>
      <c r="CEW224" s="348"/>
      <c r="CEX224" s="348"/>
      <c r="CEY224" s="348"/>
      <c r="CEZ224" s="348"/>
      <c r="CFA224" s="348"/>
      <c r="CFB224" s="348"/>
      <c r="CFC224" s="348"/>
      <c r="CFD224" s="348"/>
      <c r="CFE224" s="348"/>
      <c r="CFF224" s="348"/>
      <c r="CFG224" s="348"/>
      <c r="CFH224" s="348"/>
      <c r="CFI224" s="348"/>
      <c r="CFJ224" s="348"/>
      <c r="CFK224" s="348"/>
      <c r="CFL224" s="348"/>
      <c r="CFM224" s="348"/>
      <c r="CFN224" s="348"/>
      <c r="CFO224" s="348"/>
      <c r="CFP224" s="348"/>
      <c r="CFQ224" s="348"/>
      <c r="CFR224" s="348"/>
      <c r="CFS224" s="348"/>
      <c r="CFT224" s="348"/>
      <c r="CFU224" s="348"/>
      <c r="CFV224" s="348"/>
      <c r="CFW224" s="348"/>
      <c r="CFX224" s="348"/>
      <c r="CFY224" s="348"/>
      <c r="CFZ224" s="348"/>
      <c r="CGA224" s="348"/>
      <c r="CGB224" s="348"/>
      <c r="CGC224" s="348"/>
      <c r="CGD224" s="348"/>
      <c r="CGE224" s="348"/>
      <c r="CGF224" s="348"/>
      <c r="CGG224" s="348"/>
      <c r="CGH224" s="348"/>
      <c r="CGI224" s="348"/>
      <c r="CGJ224" s="348"/>
      <c r="CGK224" s="348"/>
      <c r="CGL224" s="348"/>
      <c r="CGM224" s="348"/>
      <c r="CGN224" s="348"/>
      <c r="CGO224" s="348"/>
      <c r="CGP224" s="348"/>
      <c r="CGQ224" s="348"/>
      <c r="CGR224" s="348"/>
      <c r="CGS224" s="348"/>
      <c r="CGT224" s="348"/>
      <c r="CGU224" s="348"/>
      <c r="CGV224" s="348"/>
      <c r="CGW224" s="348"/>
      <c r="CGX224" s="348"/>
      <c r="CGY224" s="348"/>
      <c r="CGZ224" s="348"/>
      <c r="CHA224" s="348"/>
      <c r="CHB224" s="348"/>
      <c r="CHC224" s="348"/>
      <c r="CHD224" s="348"/>
      <c r="CHE224" s="348"/>
      <c r="CHF224" s="348"/>
      <c r="CHG224" s="348"/>
      <c r="CHH224" s="348"/>
      <c r="CHI224" s="348"/>
      <c r="CHJ224" s="348"/>
      <c r="CHK224" s="348"/>
      <c r="CHL224" s="348"/>
      <c r="CHM224" s="348"/>
      <c r="CHN224" s="348"/>
      <c r="CHO224" s="348"/>
      <c r="CHP224" s="348"/>
      <c r="CHQ224" s="348"/>
      <c r="CHR224" s="348"/>
      <c r="CHS224" s="348"/>
      <c r="CHT224" s="348"/>
      <c r="CHU224" s="348"/>
      <c r="CHV224" s="348"/>
      <c r="CHW224" s="348"/>
      <c r="CHX224" s="348"/>
      <c r="CHY224" s="348"/>
      <c r="CHZ224" s="348"/>
      <c r="CIA224" s="348"/>
      <c r="CIB224" s="348"/>
      <c r="CIC224" s="348"/>
      <c r="CID224" s="348"/>
      <c r="CIE224" s="348"/>
      <c r="CIF224" s="348"/>
      <c r="CIG224" s="348"/>
      <c r="CIH224" s="348"/>
      <c r="CII224" s="348"/>
      <c r="CIJ224" s="348"/>
      <c r="CIK224" s="348"/>
      <c r="CIL224" s="348"/>
      <c r="CIM224" s="348"/>
      <c r="CIN224" s="348"/>
      <c r="CIO224" s="348"/>
      <c r="CIP224" s="348"/>
      <c r="CIQ224" s="348"/>
      <c r="CIR224" s="348"/>
      <c r="CIS224" s="348"/>
      <c r="CIT224" s="348"/>
      <c r="CIU224" s="348"/>
      <c r="CIV224" s="348"/>
      <c r="CIW224" s="348"/>
      <c r="CIX224" s="348"/>
      <c r="CIY224" s="348"/>
      <c r="CIZ224" s="348"/>
      <c r="CJA224" s="348"/>
      <c r="CJB224" s="348"/>
      <c r="CJC224" s="348"/>
      <c r="CJD224" s="348"/>
      <c r="CJE224" s="348"/>
      <c r="CJF224" s="348"/>
      <c r="CJG224" s="348"/>
      <c r="CJH224" s="348"/>
      <c r="CJI224" s="348"/>
      <c r="CJJ224" s="348"/>
      <c r="CJK224" s="348"/>
      <c r="CJL224" s="348"/>
      <c r="CJM224" s="348"/>
      <c r="CJN224" s="348"/>
      <c r="CJO224" s="348"/>
      <c r="CJP224" s="348"/>
      <c r="CJQ224" s="348"/>
      <c r="CJR224" s="348"/>
      <c r="CJS224" s="348"/>
      <c r="CJT224" s="348"/>
      <c r="CJU224" s="348"/>
      <c r="CJV224" s="348"/>
      <c r="CJW224" s="348"/>
      <c r="CJX224" s="348"/>
      <c r="CJY224" s="348"/>
      <c r="CJZ224" s="348"/>
      <c r="CKA224" s="348"/>
      <c r="CKB224" s="348"/>
      <c r="CKC224" s="348"/>
      <c r="CKD224" s="348"/>
      <c r="CKE224" s="348"/>
      <c r="CKF224" s="348"/>
      <c r="CKG224" s="348"/>
      <c r="CKH224" s="348"/>
      <c r="CKI224" s="348"/>
      <c r="CKJ224" s="348"/>
      <c r="CKK224" s="348"/>
      <c r="CKL224" s="348"/>
      <c r="CKM224" s="348"/>
      <c r="CKN224" s="348"/>
      <c r="CKO224" s="348"/>
      <c r="CKP224" s="348"/>
      <c r="CKQ224" s="348"/>
      <c r="CKR224" s="348"/>
      <c r="CKS224" s="348"/>
      <c r="CKT224" s="348"/>
      <c r="CKU224" s="348"/>
      <c r="CKV224" s="348"/>
      <c r="CKW224" s="348"/>
      <c r="CKX224" s="348"/>
      <c r="CKY224" s="348"/>
      <c r="CKZ224" s="348"/>
      <c r="CLA224" s="348"/>
      <c r="CLB224" s="348"/>
      <c r="CLC224" s="348"/>
      <c r="CLD224" s="348"/>
      <c r="CLE224" s="348"/>
      <c r="CLF224" s="348"/>
      <c r="CLG224" s="348"/>
      <c r="CLH224" s="348"/>
      <c r="CLI224" s="348"/>
      <c r="CLJ224" s="348"/>
      <c r="CLK224" s="348"/>
      <c r="CLL224" s="348"/>
      <c r="CLM224" s="348"/>
      <c r="CLN224" s="348"/>
      <c r="CLO224" s="348"/>
      <c r="CLP224" s="348"/>
      <c r="CLQ224" s="348"/>
      <c r="CLR224" s="348"/>
      <c r="CLS224" s="348"/>
      <c r="CLT224" s="348"/>
      <c r="CLU224" s="348"/>
      <c r="CLV224" s="348"/>
      <c r="CLW224" s="348"/>
      <c r="CLX224" s="348"/>
      <c r="CLY224" s="348"/>
      <c r="CLZ224" s="348"/>
      <c r="CMA224" s="348"/>
      <c r="CMB224" s="348"/>
      <c r="CMC224" s="348"/>
      <c r="CMD224" s="348"/>
      <c r="CME224" s="348"/>
      <c r="CMF224" s="348"/>
      <c r="CMG224" s="348"/>
      <c r="CMH224" s="348"/>
      <c r="CMI224" s="348"/>
      <c r="CMJ224" s="348"/>
      <c r="CMK224" s="348"/>
      <c r="CML224" s="348"/>
      <c r="CMM224" s="348"/>
      <c r="CMN224" s="348"/>
      <c r="CMO224" s="348"/>
      <c r="CMP224" s="348"/>
      <c r="CMQ224" s="348"/>
      <c r="CMR224" s="348"/>
      <c r="CMS224" s="348"/>
      <c r="CMT224" s="348"/>
      <c r="CMU224" s="348"/>
      <c r="CMV224" s="348"/>
      <c r="CMW224" s="348"/>
      <c r="CMX224" s="348"/>
      <c r="CMY224" s="348"/>
      <c r="CMZ224" s="348"/>
      <c r="CNA224" s="348"/>
      <c r="CNB224" s="348"/>
      <c r="CNC224" s="348"/>
      <c r="CND224" s="348"/>
      <c r="CNE224" s="348"/>
      <c r="CNF224" s="348"/>
      <c r="CNG224" s="348"/>
      <c r="CNH224" s="348"/>
      <c r="CNI224" s="348"/>
      <c r="CNJ224" s="348"/>
      <c r="CNK224" s="348"/>
      <c r="CNL224" s="348"/>
      <c r="CNM224" s="348"/>
      <c r="CNN224" s="348"/>
      <c r="CNO224" s="348"/>
      <c r="CNP224" s="348"/>
      <c r="CNQ224" s="348"/>
      <c r="CNR224" s="348"/>
      <c r="CNS224" s="348"/>
      <c r="CNT224" s="348"/>
      <c r="CNU224" s="348"/>
      <c r="CNV224" s="348"/>
      <c r="CNW224" s="348"/>
      <c r="CNX224" s="348"/>
      <c r="CNY224" s="348"/>
      <c r="CNZ224" s="348"/>
      <c r="COA224" s="348"/>
      <c r="COB224" s="348"/>
      <c r="COC224" s="348"/>
      <c r="COD224" s="348"/>
      <c r="COE224" s="348"/>
      <c r="COF224" s="348"/>
      <c r="COG224" s="348"/>
      <c r="COH224" s="348"/>
      <c r="COI224" s="348"/>
      <c r="COJ224" s="348"/>
      <c r="COK224" s="348"/>
      <c r="COL224" s="348"/>
      <c r="COM224" s="348"/>
      <c r="CON224" s="348"/>
      <c r="COO224" s="348"/>
      <c r="COP224" s="348"/>
      <c r="COQ224" s="348"/>
      <c r="COR224" s="348"/>
      <c r="COS224" s="348"/>
      <c r="COT224" s="348"/>
      <c r="COU224" s="348"/>
      <c r="COV224" s="348"/>
      <c r="COW224" s="348"/>
      <c r="COX224" s="348"/>
      <c r="COY224" s="348"/>
      <c r="COZ224" s="348"/>
      <c r="CPA224" s="348"/>
      <c r="CPB224" s="348"/>
      <c r="CPC224" s="348"/>
      <c r="CPD224" s="348"/>
      <c r="CPE224" s="348"/>
      <c r="CPF224" s="348"/>
      <c r="CPG224" s="348"/>
      <c r="CPH224" s="348"/>
      <c r="CPI224" s="348"/>
      <c r="CPJ224" s="348"/>
      <c r="CPK224" s="348"/>
      <c r="CPL224" s="348"/>
      <c r="CPM224" s="348"/>
      <c r="CPN224" s="348"/>
      <c r="CPO224" s="348"/>
      <c r="CPP224" s="348"/>
      <c r="CPQ224" s="348"/>
      <c r="CPR224" s="348"/>
      <c r="CPS224" s="348"/>
      <c r="CPT224" s="348"/>
      <c r="CPU224" s="348"/>
      <c r="CPV224" s="348"/>
      <c r="CPW224" s="348"/>
      <c r="CPX224" s="348"/>
      <c r="CPY224" s="348"/>
      <c r="CPZ224" s="348"/>
      <c r="CQA224" s="348"/>
      <c r="CQB224" s="348"/>
      <c r="CQC224" s="348"/>
      <c r="CQD224" s="348"/>
      <c r="CQE224" s="348"/>
      <c r="CQF224" s="348"/>
      <c r="CQG224" s="348"/>
      <c r="CQH224" s="348"/>
      <c r="CQI224" s="348"/>
      <c r="CQJ224" s="348"/>
      <c r="CQK224" s="348"/>
      <c r="CQL224" s="348"/>
      <c r="CQM224" s="348"/>
      <c r="CQN224" s="348"/>
      <c r="CQO224" s="348"/>
      <c r="CQP224" s="348"/>
      <c r="CQQ224" s="348"/>
      <c r="CQR224" s="348"/>
      <c r="CQS224" s="348"/>
      <c r="CQT224" s="348"/>
      <c r="CQU224" s="348"/>
      <c r="CQV224" s="348"/>
      <c r="CQW224" s="348"/>
      <c r="CQX224" s="348"/>
      <c r="CQY224" s="348"/>
      <c r="CQZ224" s="348"/>
      <c r="CRA224" s="348"/>
      <c r="CRB224" s="348"/>
      <c r="CRC224" s="348"/>
      <c r="CRD224" s="348"/>
      <c r="CRE224" s="348"/>
      <c r="CRF224" s="348"/>
      <c r="CRG224" s="348"/>
      <c r="CRH224" s="348"/>
      <c r="CRI224" s="348"/>
      <c r="CRJ224" s="348"/>
      <c r="CRK224" s="348"/>
      <c r="CRL224" s="348"/>
      <c r="CRM224" s="348"/>
      <c r="CRN224" s="348"/>
      <c r="CRO224" s="348"/>
      <c r="CRP224" s="348"/>
      <c r="CRQ224" s="348"/>
      <c r="CRR224" s="348"/>
      <c r="CRS224" s="348"/>
      <c r="CRT224" s="348"/>
      <c r="CRU224" s="348"/>
      <c r="CRV224" s="348"/>
      <c r="CRW224" s="348"/>
      <c r="CRX224" s="348"/>
      <c r="CRY224" s="348"/>
      <c r="CRZ224" s="348"/>
      <c r="CSA224" s="348"/>
      <c r="CSB224" s="348"/>
      <c r="CSC224" s="348"/>
      <c r="CSD224" s="348"/>
      <c r="CSE224" s="348"/>
      <c r="CSF224" s="348"/>
      <c r="CSG224" s="348"/>
      <c r="CSH224" s="348"/>
      <c r="CSI224" s="348"/>
      <c r="CSJ224" s="348"/>
      <c r="CSK224" s="348"/>
      <c r="CSL224" s="348"/>
      <c r="CSM224" s="348"/>
      <c r="CSN224" s="348"/>
      <c r="CSO224" s="348"/>
      <c r="CSP224" s="348"/>
      <c r="CSQ224" s="348"/>
      <c r="CSR224" s="348"/>
      <c r="CSS224" s="348"/>
      <c r="CST224" s="348"/>
      <c r="CSU224" s="348"/>
      <c r="CSV224" s="348"/>
      <c r="CSW224" s="348"/>
      <c r="CSX224" s="348"/>
      <c r="CSY224" s="348"/>
      <c r="CSZ224" s="348"/>
      <c r="CTA224" s="348"/>
      <c r="CTB224" s="348"/>
      <c r="CTC224" s="348"/>
      <c r="CTD224" s="348"/>
      <c r="CTE224" s="348"/>
      <c r="CTF224" s="348"/>
      <c r="CTG224" s="348"/>
      <c r="CTH224" s="348"/>
      <c r="CTI224" s="348"/>
      <c r="CTJ224" s="348"/>
      <c r="CTK224" s="348"/>
      <c r="CTL224" s="348"/>
      <c r="CTM224" s="348"/>
      <c r="CTN224" s="348"/>
      <c r="CTO224" s="348"/>
      <c r="CTP224" s="348"/>
      <c r="CTQ224" s="348"/>
      <c r="CTR224" s="348"/>
      <c r="CTS224" s="348"/>
      <c r="CTT224" s="348"/>
      <c r="CTU224" s="348"/>
      <c r="CTV224" s="348"/>
      <c r="CTW224" s="348"/>
      <c r="CTX224" s="348"/>
      <c r="CTY224" s="348"/>
      <c r="CTZ224" s="348"/>
      <c r="CUA224" s="348"/>
      <c r="CUB224" s="348"/>
      <c r="CUC224" s="348"/>
      <c r="CUD224" s="348"/>
      <c r="CUE224" s="348"/>
      <c r="CUF224" s="348"/>
      <c r="CUG224" s="348"/>
      <c r="CUH224" s="348"/>
      <c r="CUI224" s="348"/>
      <c r="CUJ224" s="348"/>
      <c r="CUK224" s="348"/>
      <c r="CUL224" s="348"/>
      <c r="CUM224" s="348"/>
      <c r="CUN224" s="348"/>
      <c r="CUO224" s="348"/>
      <c r="CUP224" s="348"/>
      <c r="CUQ224" s="348"/>
      <c r="CUR224" s="348"/>
      <c r="CUS224" s="348"/>
      <c r="CUT224" s="348"/>
      <c r="CUU224" s="348"/>
      <c r="CUV224" s="348"/>
      <c r="CUW224" s="348"/>
      <c r="CUX224" s="348"/>
      <c r="CUY224" s="348"/>
      <c r="CUZ224" s="348"/>
      <c r="CVA224" s="348"/>
      <c r="CVB224" s="348"/>
      <c r="CVC224" s="348"/>
      <c r="CVD224" s="348"/>
      <c r="CVE224" s="348"/>
      <c r="CVF224" s="348"/>
      <c r="CVG224" s="348"/>
      <c r="CVH224" s="348"/>
      <c r="CVI224" s="348"/>
      <c r="CVJ224" s="348"/>
      <c r="CVK224" s="348"/>
      <c r="CVL224" s="348"/>
      <c r="CVM224" s="348"/>
      <c r="CVN224" s="348"/>
      <c r="CVO224" s="348"/>
      <c r="CVP224" s="348"/>
      <c r="CVQ224" s="348"/>
      <c r="CVR224" s="348"/>
      <c r="CVS224" s="348"/>
      <c r="CVT224" s="348"/>
      <c r="CVU224" s="348"/>
      <c r="CVV224" s="348"/>
      <c r="CVW224" s="348"/>
      <c r="CVX224" s="348"/>
      <c r="CVY224" s="348"/>
      <c r="CVZ224" s="348"/>
      <c r="CWA224" s="348"/>
      <c r="CWB224" s="348"/>
      <c r="CWC224" s="348"/>
      <c r="CWD224" s="348"/>
      <c r="CWE224" s="348"/>
      <c r="CWF224" s="348"/>
      <c r="CWG224" s="348"/>
      <c r="CWH224" s="348"/>
      <c r="CWI224" s="348"/>
      <c r="CWJ224" s="348"/>
      <c r="CWK224" s="348"/>
      <c r="CWL224" s="348"/>
      <c r="CWM224" s="348"/>
      <c r="CWN224" s="348"/>
      <c r="CWO224" s="348"/>
      <c r="CWP224" s="348"/>
      <c r="CWQ224" s="348"/>
      <c r="CWR224" s="348"/>
      <c r="CWS224" s="348"/>
      <c r="CWT224" s="348"/>
      <c r="CWU224" s="348"/>
      <c r="CWV224" s="348"/>
      <c r="CWW224" s="348"/>
      <c r="CWX224" s="348"/>
      <c r="CWY224" s="348"/>
      <c r="CWZ224" s="348"/>
      <c r="CXA224" s="348"/>
      <c r="CXB224" s="348"/>
      <c r="CXC224" s="348"/>
      <c r="CXD224" s="348"/>
      <c r="CXE224" s="348"/>
      <c r="CXF224" s="348"/>
      <c r="CXG224" s="348"/>
      <c r="CXH224" s="348"/>
      <c r="CXI224" s="348"/>
      <c r="CXJ224" s="348"/>
      <c r="CXK224" s="348"/>
      <c r="CXL224" s="348"/>
      <c r="CXM224" s="348"/>
      <c r="CXN224" s="348"/>
      <c r="CXO224" s="348"/>
      <c r="CXP224" s="348"/>
      <c r="CXQ224" s="348"/>
      <c r="CXR224" s="348"/>
      <c r="CXS224" s="348"/>
      <c r="CXT224" s="348"/>
      <c r="CXU224" s="348"/>
      <c r="CXV224" s="348"/>
      <c r="CXW224" s="348"/>
      <c r="CXX224" s="348"/>
      <c r="CXY224" s="348"/>
      <c r="CXZ224" s="348"/>
      <c r="CYA224" s="348"/>
      <c r="CYB224" s="348"/>
      <c r="CYC224" s="348"/>
      <c r="CYD224" s="348"/>
      <c r="CYE224" s="348"/>
      <c r="CYF224" s="348"/>
      <c r="CYG224" s="348"/>
      <c r="CYH224" s="348"/>
      <c r="CYI224" s="348"/>
      <c r="CYJ224" s="348"/>
      <c r="CYK224" s="348"/>
      <c r="CYL224" s="348"/>
      <c r="CYM224" s="348"/>
      <c r="CYN224" s="348"/>
      <c r="CYO224" s="348"/>
      <c r="CYP224" s="348"/>
      <c r="CYQ224" s="348"/>
      <c r="CYR224" s="348"/>
      <c r="CYS224" s="348"/>
      <c r="CYT224" s="348"/>
      <c r="CYU224" s="348"/>
      <c r="CYV224" s="348"/>
      <c r="CYW224" s="348"/>
      <c r="CYX224" s="348"/>
      <c r="CYY224" s="348"/>
      <c r="CYZ224" s="348"/>
      <c r="CZA224" s="348"/>
      <c r="CZB224" s="348"/>
      <c r="CZC224" s="348"/>
      <c r="CZD224" s="348"/>
      <c r="CZE224" s="348"/>
      <c r="CZF224" s="348"/>
      <c r="CZG224" s="348"/>
      <c r="CZH224" s="348"/>
      <c r="CZI224" s="348"/>
      <c r="CZJ224" s="348"/>
      <c r="CZK224" s="348"/>
      <c r="CZL224" s="348"/>
      <c r="CZM224" s="348"/>
      <c r="CZN224" s="348"/>
      <c r="CZO224" s="348"/>
      <c r="CZP224" s="348"/>
      <c r="CZQ224" s="348"/>
      <c r="CZR224" s="348"/>
      <c r="CZS224" s="348"/>
      <c r="CZT224" s="348"/>
      <c r="CZU224" s="348"/>
      <c r="CZV224" s="348"/>
      <c r="CZW224" s="348"/>
      <c r="CZX224" s="348"/>
      <c r="CZY224" s="348"/>
      <c r="CZZ224" s="348"/>
      <c r="DAA224" s="348"/>
      <c r="DAB224" s="348"/>
      <c r="DAC224" s="348"/>
      <c r="DAD224" s="348"/>
      <c r="DAE224" s="348"/>
      <c r="DAF224" s="348"/>
      <c r="DAG224" s="348"/>
      <c r="DAH224" s="348"/>
      <c r="DAI224" s="348"/>
      <c r="DAJ224" s="348"/>
      <c r="DAK224" s="348"/>
      <c r="DAL224" s="348"/>
      <c r="DAM224" s="348"/>
      <c r="DAN224" s="348"/>
      <c r="DAO224" s="348"/>
      <c r="DAP224" s="348"/>
      <c r="DAQ224" s="348"/>
      <c r="DAR224" s="348"/>
      <c r="DAS224" s="348"/>
      <c r="DAT224" s="348"/>
      <c r="DAU224" s="348"/>
      <c r="DAV224" s="348"/>
      <c r="DAW224" s="348"/>
      <c r="DAX224" s="348"/>
      <c r="DAY224" s="348"/>
      <c r="DAZ224" s="348"/>
      <c r="DBA224" s="348"/>
      <c r="DBB224" s="348"/>
      <c r="DBC224" s="348"/>
      <c r="DBD224" s="348"/>
      <c r="DBE224" s="348"/>
      <c r="DBF224" s="348"/>
      <c r="DBG224" s="348"/>
      <c r="DBH224" s="348"/>
      <c r="DBI224" s="348"/>
      <c r="DBJ224" s="348"/>
      <c r="DBK224" s="348"/>
      <c r="DBL224" s="348"/>
      <c r="DBM224" s="348"/>
      <c r="DBN224" s="348"/>
      <c r="DBO224" s="348"/>
      <c r="DBP224" s="348"/>
      <c r="DBQ224" s="348"/>
      <c r="DBR224" s="348"/>
      <c r="DBS224" s="348"/>
      <c r="DBT224" s="348"/>
      <c r="DBU224" s="348"/>
      <c r="DBV224" s="348"/>
      <c r="DBW224" s="348"/>
      <c r="DBX224" s="348"/>
      <c r="DBY224" s="348"/>
      <c r="DBZ224" s="348"/>
      <c r="DCA224" s="348"/>
      <c r="DCB224" s="348"/>
      <c r="DCC224" s="348"/>
      <c r="DCD224" s="348"/>
      <c r="DCE224" s="348"/>
      <c r="DCF224" s="348"/>
      <c r="DCG224" s="348"/>
      <c r="DCH224" s="348"/>
      <c r="DCI224" s="348"/>
      <c r="DCJ224" s="348"/>
      <c r="DCK224" s="348"/>
      <c r="DCL224" s="348"/>
      <c r="DCM224" s="348"/>
      <c r="DCN224" s="348"/>
      <c r="DCO224" s="348"/>
      <c r="DCP224" s="348"/>
      <c r="DCQ224" s="348"/>
      <c r="DCR224" s="348"/>
      <c r="DCS224" s="348"/>
      <c r="DCT224" s="348"/>
      <c r="DCU224" s="348"/>
      <c r="DCV224" s="348"/>
      <c r="DCW224" s="348"/>
      <c r="DCX224" s="348"/>
      <c r="DCY224" s="348"/>
      <c r="DCZ224" s="348"/>
      <c r="DDA224" s="348"/>
      <c r="DDB224" s="348"/>
      <c r="DDC224" s="348"/>
      <c r="DDD224" s="348"/>
      <c r="DDE224" s="348"/>
      <c r="DDF224" s="348"/>
      <c r="DDG224" s="348"/>
      <c r="DDH224" s="348"/>
      <c r="DDI224" s="348"/>
      <c r="DDJ224" s="348"/>
      <c r="DDK224" s="348"/>
      <c r="DDL224" s="348"/>
      <c r="DDM224" s="348"/>
      <c r="DDN224" s="348"/>
      <c r="DDO224" s="348"/>
      <c r="DDP224" s="348"/>
      <c r="DDQ224" s="348"/>
      <c r="DDR224" s="348"/>
      <c r="DDS224" s="348"/>
      <c r="DDT224" s="348"/>
      <c r="DDU224" s="348"/>
      <c r="DDV224" s="348"/>
      <c r="DDW224" s="348"/>
      <c r="DDX224" s="348"/>
      <c r="DDY224" s="348"/>
      <c r="DDZ224" s="348"/>
      <c r="DEA224" s="348"/>
      <c r="DEB224" s="348"/>
      <c r="DEC224" s="348"/>
      <c r="DED224" s="348"/>
      <c r="DEE224" s="348"/>
      <c r="DEF224" s="348"/>
      <c r="DEG224" s="348"/>
      <c r="DEH224" s="348"/>
      <c r="DEI224" s="348"/>
      <c r="DEJ224" s="348"/>
      <c r="DEK224" s="348"/>
      <c r="DEL224" s="348"/>
      <c r="DEM224" s="348"/>
      <c r="DEN224" s="348"/>
      <c r="DEO224" s="348"/>
      <c r="DEP224" s="348"/>
      <c r="DEQ224" s="348"/>
      <c r="DER224" s="348"/>
      <c r="DES224" s="348"/>
      <c r="DET224" s="348"/>
      <c r="DEU224" s="348"/>
      <c r="DEV224" s="348"/>
      <c r="DEW224" s="348"/>
      <c r="DEX224" s="348"/>
      <c r="DEY224" s="348"/>
      <c r="DEZ224" s="348"/>
      <c r="DFA224" s="348"/>
      <c r="DFB224" s="348"/>
      <c r="DFC224" s="348"/>
      <c r="DFD224" s="348"/>
      <c r="DFE224" s="348"/>
      <c r="DFF224" s="348"/>
      <c r="DFG224" s="348"/>
      <c r="DFH224" s="348"/>
      <c r="DFI224" s="348"/>
      <c r="DFJ224" s="348"/>
      <c r="DFK224" s="348"/>
      <c r="DFL224" s="348"/>
      <c r="DFM224" s="348"/>
      <c r="DFN224" s="348"/>
      <c r="DFO224" s="348"/>
      <c r="DFP224" s="348"/>
      <c r="DFQ224" s="348"/>
      <c r="DFR224" s="348"/>
      <c r="DFS224" s="348"/>
      <c r="DFT224" s="348"/>
      <c r="DFU224" s="348"/>
      <c r="DFV224" s="348"/>
      <c r="DFW224" s="348"/>
      <c r="DFX224" s="348"/>
      <c r="DFY224" s="348"/>
      <c r="DFZ224" s="348"/>
      <c r="DGA224" s="348"/>
      <c r="DGB224" s="348"/>
      <c r="DGC224" s="348"/>
      <c r="DGD224" s="348"/>
      <c r="DGE224" s="348"/>
      <c r="DGF224" s="348"/>
      <c r="DGG224" s="348"/>
      <c r="DGH224" s="348"/>
      <c r="DGI224" s="348"/>
      <c r="DGJ224" s="348"/>
      <c r="DGK224" s="348"/>
      <c r="DGL224" s="348"/>
      <c r="DGM224" s="348"/>
      <c r="DGN224" s="348"/>
      <c r="DGO224" s="348"/>
      <c r="DGP224" s="348"/>
      <c r="DGQ224" s="348"/>
      <c r="DGR224" s="348"/>
      <c r="DGS224" s="348"/>
      <c r="DGT224" s="348"/>
      <c r="DGU224" s="348"/>
      <c r="DGV224" s="348"/>
      <c r="DGW224" s="348"/>
      <c r="DGX224" s="348"/>
      <c r="DGY224" s="348"/>
      <c r="DGZ224" s="348"/>
      <c r="DHA224" s="348"/>
      <c r="DHB224" s="348"/>
      <c r="DHC224" s="348"/>
      <c r="DHD224" s="348"/>
      <c r="DHE224" s="348"/>
      <c r="DHF224" s="348"/>
      <c r="DHG224" s="348"/>
      <c r="DHH224" s="348"/>
      <c r="DHI224" s="348"/>
      <c r="DHJ224" s="348"/>
      <c r="DHK224" s="348"/>
      <c r="DHL224" s="348"/>
      <c r="DHM224" s="348"/>
      <c r="DHN224" s="348"/>
      <c r="DHO224" s="348"/>
      <c r="DHP224" s="348"/>
      <c r="DHQ224" s="348"/>
      <c r="DHR224" s="348"/>
      <c r="DHS224" s="348"/>
      <c r="DHT224" s="348"/>
      <c r="DHU224" s="348"/>
      <c r="DHV224" s="348"/>
      <c r="DHW224" s="348"/>
      <c r="DHX224" s="348"/>
      <c r="DHY224" s="348"/>
      <c r="DHZ224" s="348"/>
      <c r="DIA224" s="348"/>
      <c r="DIB224" s="348"/>
      <c r="DIC224" s="348"/>
      <c r="DID224" s="348"/>
      <c r="DIE224" s="348"/>
      <c r="DIF224" s="348"/>
      <c r="DIG224" s="348"/>
      <c r="DIH224" s="348"/>
      <c r="DII224" s="348"/>
      <c r="DIJ224" s="348"/>
      <c r="DIK224" s="348"/>
      <c r="DIL224" s="348"/>
      <c r="DIM224" s="348"/>
      <c r="DIN224" s="348"/>
      <c r="DIO224" s="348"/>
      <c r="DIP224" s="348"/>
      <c r="DIQ224" s="348"/>
      <c r="DIR224" s="348"/>
      <c r="DIS224" s="348"/>
      <c r="DIT224" s="348"/>
      <c r="DIU224" s="348"/>
      <c r="DIV224" s="348"/>
      <c r="DIW224" s="348"/>
      <c r="DIX224" s="348"/>
      <c r="DIY224" s="348"/>
      <c r="DIZ224" s="348"/>
      <c r="DJA224" s="348"/>
      <c r="DJB224" s="348"/>
      <c r="DJC224" s="348"/>
      <c r="DJD224" s="348"/>
      <c r="DJE224" s="348"/>
      <c r="DJF224" s="348"/>
      <c r="DJG224" s="348"/>
      <c r="DJH224" s="348"/>
      <c r="DJI224" s="348"/>
      <c r="DJJ224" s="348"/>
      <c r="DJK224" s="348"/>
      <c r="DJL224" s="348"/>
      <c r="DJM224" s="348"/>
      <c r="DJN224" s="348"/>
      <c r="DJO224" s="348"/>
      <c r="DJP224" s="348"/>
      <c r="DJQ224" s="348"/>
      <c r="DJR224" s="348"/>
      <c r="DJS224" s="348"/>
      <c r="DJT224" s="348"/>
      <c r="DJU224" s="348"/>
      <c r="DJV224" s="348"/>
      <c r="DJW224" s="348"/>
      <c r="DJX224" s="348"/>
      <c r="DJY224" s="348"/>
      <c r="DJZ224" s="348"/>
      <c r="DKA224" s="348"/>
      <c r="DKB224" s="348"/>
      <c r="DKC224" s="348"/>
      <c r="DKD224" s="348"/>
      <c r="DKE224" s="348"/>
      <c r="DKF224" s="348"/>
      <c r="DKG224" s="348"/>
      <c r="DKH224" s="348"/>
      <c r="DKI224" s="348"/>
      <c r="DKJ224" s="348"/>
      <c r="DKK224" s="348"/>
      <c r="DKL224" s="348"/>
      <c r="DKM224" s="348"/>
      <c r="DKN224" s="348"/>
      <c r="DKO224" s="348"/>
      <c r="DKP224" s="348"/>
      <c r="DKQ224" s="348"/>
      <c r="DKR224" s="348"/>
      <c r="DKS224" s="348"/>
      <c r="DKT224" s="348"/>
      <c r="DKU224" s="348"/>
      <c r="DKV224" s="348"/>
      <c r="DKW224" s="348"/>
      <c r="DKX224" s="348"/>
      <c r="DKY224" s="348"/>
      <c r="DKZ224" s="348"/>
      <c r="DLA224" s="348"/>
      <c r="DLB224" s="348"/>
      <c r="DLC224" s="348"/>
      <c r="DLD224" s="348"/>
      <c r="DLE224" s="348"/>
      <c r="DLF224" s="348"/>
      <c r="DLG224" s="348"/>
      <c r="DLH224" s="348"/>
      <c r="DLI224" s="348"/>
      <c r="DLJ224" s="348"/>
      <c r="DLK224" s="348"/>
      <c r="DLL224" s="348"/>
      <c r="DLM224" s="348"/>
      <c r="DLN224" s="348"/>
      <c r="DLO224" s="348"/>
      <c r="DLP224" s="348"/>
      <c r="DLQ224" s="348"/>
      <c r="DLR224" s="348"/>
      <c r="DLS224" s="348"/>
      <c r="DLT224" s="348"/>
      <c r="DLU224" s="348"/>
      <c r="DLV224" s="348"/>
      <c r="DLW224" s="348"/>
      <c r="DLX224" s="348"/>
      <c r="DLY224" s="348"/>
      <c r="DLZ224" s="348"/>
      <c r="DMA224" s="348"/>
      <c r="DMB224" s="348"/>
      <c r="DMC224" s="348"/>
      <c r="DMD224" s="348"/>
      <c r="DME224" s="348"/>
      <c r="DMF224" s="348"/>
      <c r="DMG224" s="348"/>
      <c r="DMH224" s="348"/>
      <c r="DMI224" s="348"/>
      <c r="DMJ224" s="348"/>
      <c r="DMK224" s="348"/>
      <c r="DML224" s="348"/>
      <c r="DMM224" s="348"/>
      <c r="DMN224" s="348"/>
      <c r="DMO224" s="348"/>
      <c r="DMP224" s="348"/>
      <c r="DMQ224" s="348"/>
      <c r="DMR224" s="348"/>
      <c r="DMS224" s="348"/>
      <c r="DMT224" s="348"/>
      <c r="DMU224" s="348"/>
      <c r="DMV224" s="348"/>
      <c r="DMW224" s="348"/>
      <c r="DMX224" s="348"/>
      <c r="DMY224" s="348"/>
      <c r="DMZ224" s="348"/>
      <c r="DNA224" s="348"/>
      <c r="DNB224" s="348"/>
      <c r="DNC224" s="348"/>
      <c r="DND224" s="348"/>
      <c r="DNE224" s="348"/>
      <c r="DNF224" s="348"/>
      <c r="DNG224" s="348"/>
      <c r="DNH224" s="348"/>
      <c r="DNI224" s="348"/>
      <c r="DNJ224" s="348"/>
      <c r="DNK224" s="348"/>
      <c r="DNL224" s="348"/>
      <c r="DNM224" s="348"/>
      <c r="DNN224" s="348"/>
      <c r="DNO224" s="348"/>
      <c r="DNP224" s="348"/>
      <c r="DNQ224" s="348"/>
      <c r="DNR224" s="348"/>
      <c r="DNS224" s="348"/>
      <c r="DNT224" s="348"/>
      <c r="DNU224" s="348"/>
      <c r="DNV224" s="348"/>
      <c r="DNW224" s="348"/>
      <c r="DNX224" s="348"/>
      <c r="DNY224" s="348"/>
      <c r="DNZ224" s="348"/>
      <c r="DOA224" s="348"/>
      <c r="DOB224" s="348"/>
      <c r="DOC224" s="348"/>
      <c r="DOD224" s="348"/>
      <c r="DOE224" s="348"/>
      <c r="DOF224" s="348"/>
      <c r="DOG224" s="348"/>
      <c r="DOH224" s="348"/>
      <c r="DOI224" s="348"/>
      <c r="DOJ224" s="348"/>
      <c r="DOK224" s="348"/>
      <c r="DOL224" s="348"/>
      <c r="DOM224" s="348"/>
      <c r="DON224" s="348"/>
      <c r="DOO224" s="348"/>
      <c r="DOP224" s="348"/>
      <c r="DOQ224" s="348"/>
      <c r="DOR224" s="348"/>
      <c r="DOS224" s="348"/>
      <c r="DOT224" s="348"/>
      <c r="DOU224" s="348"/>
      <c r="DOV224" s="348"/>
      <c r="DOW224" s="348"/>
      <c r="DOX224" s="348"/>
      <c r="DOY224" s="348"/>
      <c r="DOZ224" s="348"/>
      <c r="DPA224" s="348"/>
      <c r="DPB224" s="348"/>
      <c r="DPC224" s="348"/>
      <c r="DPD224" s="348"/>
      <c r="DPE224" s="348"/>
      <c r="DPF224" s="348"/>
      <c r="DPG224" s="348"/>
      <c r="DPH224" s="348"/>
      <c r="DPI224" s="348"/>
      <c r="DPJ224" s="348"/>
      <c r="DPK224" s="348"/>
      <c r="DPL224" s="348"/>
      <c r="DPM224" s="348"/>
      <c r="DPN224" s="348"/>
      <c r="DPO224" s="348"/>
      <c r="DPP224" s="348"/>
      <c r="DPQ224" s="348"/>
      <c r="DPR224" s="348"/>
      <c r="DPS224" s="348"/>
      <c r="DPT224" s="348"/>
      <c r="DPU224" s="348"/>
      <c r="DPV224" s="348"/>
      <c r="DPW224" s="348"/>
      <c r="DPX224" s="348"/>
      <c r="DPY224" s="348"/>
      <c r="DPZ224" s="348"/>
      <c r="DQA224" s="348"/>
      <c r="DQB224" s="348"/>
      <c r="DQC224" s="348"/>
      <c r="DQD224" s="348"/>
      <c r="DQE224" s="348"/>
      <c r="DQF224" s="348"/>
      <c r="DQG224" s="348"/>
      <c r="DQH224" s="348"/>
      <c r="DQI224" s="348"/>
      <c r="DQJ224" s="348"/>
      <c r="DQK224" s="348"/>
      <c r="DQL224" s="348"/>
      <c r="DQM224" s="348"/>
      <c r="DQN224" s="348"/>
      <c r="DQO224" s="348"/>
      <c r="DQP224" s="348"/>
      <c r="DQQ224" s="348"/>
      <c r="DQR224" s="348"/>
      <c r="DQS224" s="348"/>
      <c r="DQT224" s="348"/>
      <c r="DQU224" s="348"/>
      <c r="DQV224" s="348"/>
      <c r="DQW224" s="348"/>
      <c r="DQX224" s="348"/>
      <c r="DQY224" s="348"/>
      <c r="DQZ224" s="348"/>
      <c r="DRA224" s="348"/>
      <c r="DRB224" s="348"/>
      <c r="DRC224" s="348"/>
      <c r="DRD224" s="348"/>
      <c r="DRE224" s="348"/>
      <c r="DRF224" s="348"/>
      <c r="DRG224" s="348"/>
      <c r="DRH224" s="348"/>
      <c r="DRI224" s="348"/>
      <c r="DRJ224" s="348"/>
      <c r="DRK224" s="348"/>
      <c r="DRL224" s="348"/>
      <c r="DRM224" s="348"/>
      <c r="DRN224" s="348"/>
      <c r="DRO224" s="348"/>
      <c r="DRP224" s="348"/>
      <c r="DRQ224" s="348"/>
      <c r="DRR224" s="348"/>
      <c r="DRS224" s="348"/>
      <c r="DRT224" s="348"/>
      <c r="DRU224" s="348"/>
      <c r="DRV224" s="348"/>
      <c r="DRW224" s="348"/>
      <c r="DRX224" s="348"/>
      <c r="DRY224" s="348"/>
      <c r="DRZ224" s="348"/>
      <c r="DSA224" s="348"/>
      <c r="DSB224" s="348"/>
      <c r="DSC224" s="348"/>
      <c r="DSD224" s="348"/>
      <c r="DSE224" s="348"/>
      <c r="DSF224" s="348"/>
      <c r="DSG224" s="348"/>
      <c r="DSH224" s="348"/>
      <c r="DSI224" s="348"/>
      <c r="DSJ224" s="348"/>
      <c r="DSK224" s="348"/>
      <c r="DSL224" s="348"/>
      <c r="DSM224" s="348"/>
      <c r="DSN224" s="348"/>
      <c r="DSO224" s="348"/>
      <c r="DSP224" s="348"/>
      <c r="DSQ224" s="348"/>
      <c r="DSR224" s="348"/>
      <c r="DSS224" s="348"/>
      <c r="DST224" s="348"/>
      <c r="DSU224" s="348"/>
      <c r="DSV224" s="348"/>
      <c r="DSW224" s="348"/>
      <c r="DSX224" s="348"/>
      <c r="DSY224" s="348"/>
      <c r="DSZ224" s="348"/>
      <c r="DTA224" s="348"/>
      <c r="DTB224" s="348"/>
      <c r="DTC224" s="348"/>
      <c r="DTD224" s="348"/>
      <c r="DTE224" s="348"/>
      <c r="DTF224" s="348"/>
      <c r="DTG224" s="348"/>
      <c r="DTH224" s="348"/>
      <c r="DTI224" s="348"/>
      <c r="DTJ224" s="348"/>
      <c r="DTK224" s="348"/>
      <c r="DTL224" s="348"/>
      <c r="DTM224" s="348"/>
      <c r="DTN224" s="348"/>
      <c r="DTO224" s="348"/>
      <c r="DTP224" s="348"/>
      <c r="DTQ224" s="348"/>
      <c r="DTR224" s="348"/>
      <c r="DTS224" s="348"/>
      <c r="DTT224" s="348"/>
      <c r="DTU224" s="348"/>
      <c r="DTV224" s="348"/>
      <c r="DTW224" s="348"/>
      <c r="DTX224" s="348"/>
      <c r="DTY224" s="348"/>
      <c r="DTZ224" s="348"/>
      <c r="DUA224" s="348"/>
      <c r="DUB224" s="348"/>
      <c r="DUC224" s="348"/>
      <c r="DUD224" s="348"/>
      <c r="DUE224" s="348"/>
      <c r="DUF224" s="348"/>
      <c r="DUG224" s="348"/>
      <c r="DUH224" s="348"/>
      <c r="DUI224" s="348"/>
      <c r="DUJ224" s="348"/>
      <c r="DUK224" s="348"/>
      <c r="DUL224" s="348"/>
      <c r="DUM224" s="348"/>
      <c r="DUN224" s="348"/>
      <c r="DUO224" s="348"/>
      <c r="DUP224" s="348"/>
      <c r="DUQ224" s="348"/>
      <c r="DUR224" s="348"/>
      <c r="DUS224" s="348"/>
      <c r="DUT224" s="348"/>
      <c r="DUU224" s="348"/>
      <c r="DUV224" s="348"/>
      <c r="DUW224" s="348"/>
      <c r="DUX224" s="348"/>
      <c r="DUY224" s="348"/>
      <c r="DUZ224" s="348"/>
      <c r="DVA224" s="348"/>
      <c r="DVB224" s="348"/>
      <c r="DVC224" s="348"/>
      <c r="DVD224" s="348"/>
      <c r="DVE224" s="348"/>
      <c r="DVF224" s="348"/>
      <c r="DVG224" s="348"/>
      <c r="DVH224" s="348"/>
      <c r="DVI224" s="348"/>
      <c r="DVJ224" s="348"/>
      <c r="DVK224" s="348"/>
      <c r="DVL224" s="348"/>
      <c r="DVM224" s="348"/>
      <c r="DVN224" s="348"/>
      <c r="DVO224" s="348"/>
      <c r="DVP224" s="348"/>
      <c r="DVQ224" s="348"/>
      <c r="DVR224" s="348"/>
      <c r="DVS224" s="348"/>
      <c r="DVT224" s="348"/>
      <c r="DVU224" s="348"/>
      <c r="DVV224" s="348"/>
      <c r="DVW224" s="348"/>
      <c r="DVX224" s="348"/>
      <c r="DVY224" s="348"/>
      <c r="DVZ224" s="348"/>
      <c r="DWA224" s="348"/>
      <c r="DWB224" s="348"/>
      <c r="DWC224" s="348"/>
      <c r="DWD224" s="348"/>
      <c r="DWE224" s="348"/>
      <c r="DWF224" s="348"/>
      <c r="DWG224" s="348"/>
      <c r="DWH224" s="348"/>
      <c r="DWI224" s="348"/>
      <c r="DWJ224" s="348"/>
      <c r="DWK224" s="348"/>
      <c r="DWL224" s="348"/>
      <c r="DWM224" s="348"/>
      <c r="DWN224" s="348"/>
      <c r="DWO224" s="348"/>
      <c r="DWP224" s="348"/>
      <c r="DWQ224" s="348"/>
      <c r="DWR224" s="348"/>
      <c r="DWS224" s="348"/>
      <c r="DWT224" s="348"/>
      <c r="DWU224" s="348"/>
      <c r="DWV224" s="348"/>
      <c r="DWW224" s="348"/>
      <c r="DWX224" s="348"/>
      <c r="DWY224" s="348"/>
      <c r="DWZ224" s="348"/>
      <c r="DXA224" s="348"/>
      <c r="DXB224" s="348"/>
      <c r="DXC224" s="348"/>
      <c r="DXD224" s="348"/>
      <c r="DXE224" s="348"/>
      <c r="DXF224" s="348"/>
      <c r="DXG224" s="348"/>
      <c r="DXH224" s="348"/>
      <c r="DXI224" s="348"/>
      <c r="DXJ224" s="348"/>
      <c r="DXK224" s="348"/>
      <c r="DXL224" s="348"/>
      <c r="DXM224" s="348"/>
      <c r="DXN224" s="348"/>
      <c r="DXO224" s="348"/>
      <c r="DXP224" s="348"/>
      <c r="DXQ224" s="348"/>
      <c r="DXR224" s="348"/>
      <c r="DXS224" s="348"/>
      <c r="DXT224" s="348"/>
      <c r="DXU224" s="348"/>
      <c r="DXV224" s="348"/>
      <c r="DXW224" s="348"/>
      <c r="DXX224" s="348"/>
      <c r="DXY224" s="348"/>
      <c r="DXZ224" s="348"/>
      <c r="DYA224" s="348"/>
      <c r="DYB224" s="348"/>
      <c r="DYC224" s="348"/>
      <c r="DYD224" s="348"/>
      <c r="DYE224" s="348"/>
      <c r="DYF224" s="348"/>
      <c r="DYG224" s="348"/>
      <c r="DYH224" s="348"/>
      <c r="DYI224" s="348"/>
      <c r="DYJ224" s="348"/>
      <c r="DYK224" s="348"/>
      <c r="DYL224" s="348"/>
      <c r="DYM224" s="348"/>
      <c r="DYN224" s="348"/>
      <c r="DYO224" s="348"/>
      <c r="DYP224" s="348"/>
      <c r="DYQ224" s="348"/>
      <c r="DYR224" s="348"/>
      <c r="DYS224" s="348"/>
      <c r="DYT224" s="348"/>
      <c r="DYU224" s="348"/>
      <c r="DYV224" s="348"/>
      <c r="DYW224" s="348"/>
      <c r="DYX224" s="348"/>
      <c r="DYY224" s="348"/>
      <c r="DYZ224" s="348"/>
      <c r="DZA224" s="348"/>
      <c r="DZB224" s="348"/>
      <c r="DZC224" s="348"/>
      <c r="DZD224" s="348"/>
      <c r="DZE224" s="348"/>
      <c r="DZF224" s="348"/>
      <c r="DZG224" s="348"/>
      <c r="DZH224" s="348"/>
      <c r="DZI224" s="348"/>
      <c r="DZJ224" s="348"/>
      <c r="DZK224" s="348"/>
      <c r="DZL224" s="348"/>
      <c r="DZM224" s="348"/>
      <c r="DZN224" s="348"/>
      <c r="DZO224" s="348"/>
      <c r="DZP224" s="348"/>
      <c r="DZQ224" s="348"/>
      <c r="DZR224" s="348"/>
      <c r="DZS224" s="348"/>
      <c r="DZT224" s="348"/>
      <c r="DZU224" s="348"/>
      <c r="DZV224" s="348"/>
      <c r="DZW224" s="348"/>
      <c r="DZX224" s="348"/>
      <c r="DZY224" s="348"/>
      <c r="DZZ224" s="348"/>
      <c r="EAA224" s="348"/>
      <c r="EAB224" s="348"/>
      <c r="EAC224" s="348"/>
      <c r="EAD224" s="348"/>
      <c r="EAE224" s="348"/>
      <c r="EAF224" s="348"/>
      <c r="EAG224" s="348"/>
      <c r="EAH224" s="348"/>
      <c r="EAI224" s="348"/>
      <c r="EAJ224" s="348"/>
      <c r="EAK224" s="348"/>
      <c r="EAL224" s="348"/>
      <c r="EAM224" s="348"/>
      <c r="EAN224" s="348"/>
      <c r="EAO224" s="348"/>
      <c r="EAP224" s="348"/>
      <c r="EAQ224" s="348"/>
      <c r="EAR224" s="348"/>
      <c r="EAS224" s="348"/>
      <c r="EAT224" s="348"/>
      <c r="EAU224" s="348"/>
      <c r="EAV224" s="348"/>
      <c r="EAW224" s="348"/>
      <c r="EAX224" s="348"/>
      <c r="EAY224" s="348"/>
      <c r="EAZ224" s="348"/>
      <c r="EBA224" s="348"/>
      <c r="EBB224" s="348"/>
      <c r="EBC224" s="348"/>
      <c r="EBD224" s="348"/>
      <c r="EBE224" s="348"/>
      <c r="EBF224" s="348"/>
      <c r="EBG224" s="348"/>
      <c r="EBH224" s="348"/>
      <c r="EBI224" s="348"/>
      <c r="EBJ224" s="348"/>
      <c r="EBK224" s="348"/>
      <c r="EBL224" s="348"/>
      <c r="EBM224" s="348"/>
      <c r="EBN224" s="348"/>
      <c r="EBO224" s="348"/>
      <c r="EBP224" s="348"/>
      <c r="EBQ224" s="348"/>
      <c r="EBR224" s="348"/>
      <c r="EBS224" s="348"/>
      <c r="EBT224" s="348"/>
      <c r="EBU224" s="348"/>
      <c r="EBV224" s="348"/>
      <c r="EBW224" s="348"/>
      <c r="EBX224" s="348"/>
      <c r="EBY224" s="348"/>
      <c r="EBZ224" s="348"/>
      <c r="ECA224" s="348"/>
      <c r="ECB224" s="348"/>
      <c r="ECC224" s="348"/>
      <c r="ECD224" s="348"/>
      <c r="ECE224" s="348"/>
      <c r="ECF224" s="348"/>
      <c r="ECG224" s="348"/>
      <c r="ECH224" s="348"/>
      <c r="ECI224" s="348"/>
      <c r="ECJ224" s="348"/>
      <c r="ECK224" s="348"/>
      <c r="ECL224" s="348"/>
      <c r="ECM224" s="348"/>
      <c r="ECN224" s="348"/>
      <c r="ECO224" s="348"/>
      <c r="ECP224" s="348"/>
      <c r="ECQ224" s="348"/>
      <c r="ECR224" s="348"/>
      <c r="ECS224" s="348"/>
      <c r="ECT224" s="348"/>
      <c r="ECU224" s="348"/>
      <c r="ECV224" s="348"/>
      <c r="ECW224" s="348"/>
      <c r="ECX224" s="348"/>
      <c r="ECY224" s="348"/>
      <c r="ECZ224" s="348"/>
      <c r="EDA224" s="348"/>
      <c r="EDB224" s="348"/>
      <c r="EDC224" s="348"/>
      <c r="EDD224" s="348"/>
      <c r="EDE224" s="348"/>
      <c r="EDF224" s="348"/>
      <c r="EDG224" s="348"/>
      <c r="EDH224" s="348"/>
      <c r="EDI224" s="348"/>
      <c r="EDJ224" s="348"/>
      <c r="EDK224" s="348"/>
      <c r="EDL224" s="348"/>
      <c r="EDM224" s="348"/>
      <c r="EDN224" s="348"/>
      <c r="EDO224" s="348"/>
      <c r="EDP224" s="348"/>
      <c r="EDQ224" s="348"/>
      <c r="EDR224" s="348"/>
      <c r="EDS224" s="348"/>
      <c r="EDT224" s="348"/>
      <c r="EDU224" s="348"/>
      <c r="EDV224" s="348"/>
      <c r="EDW224" s="348"/>
      <c r="EDX224" s="348"/>
      <c r="EDY224" s="348"/>
      <c r="EDZ224" s="348"/>
      <c r="EEA224" s="348"/>
      <c r="EEB224" s="348"/>
      <c r="EEC224" s="348"/>
      <c r="EED224" s="348"/>
      <c r="EEE224" s="348"/>
      <c r="EEF224" s="348"/>
      <c r="EEG224" s="348"/>
      <c r="EEH224" s="348"/>
      <c r="EEI224" s="348"/>
      <c r="EEJ224" s="348"/>
      <c r="EEK224" s="348"/>
      <c r="EEL224" s="348"/>
      <c r="EEM224" s="348"/>
      <c r="EEN224" s="348"/>
      <c r="EEO224" s="348"/>
      <c r="EEP224" s="348"/>
      <c r="EEQ224" s="348"/>
      <c r="EER224" s="348"/>
      <c r="EES224" s="348"/>
      <c r="EET224" s="348"/>
      <c r="EEU224" s="348"/>
      <c r="EEV224" s="348"/>
      <c r="EEW224" s="348"/>
      <c r="EEX224" s="348"/>
      <c r="EEY224" s="348"/>
      <c r="EEZ224" s="348"/>
      <c r="EFA224" s="348"/>
      <c r="EFB224" s="348"/>
      <c r="EFC224" s="348"/>
      <c r="EFD224" s="348"/>
      <c r="EFE224" s="348"/>
      <c r="EFF224" s="348"/>
      <c r="EFG224" s="348"/>
      <c r="EFH224" s="348"/>
      <c r="EFI224" s="348"/>
      <c r="EFJ224" s="348"/>
      <c r="EFK224" s="348"/>
      <c r="EFL224" s="348"/>
      <c r="EFM224" s="348"/>
      <c r="EFN224" s="348"/>
      <c r="EFO224" s="348"/>
      <c r="EFP224" s="348"/>
      <c r="EFQ224" s="348"/>
      <c r="EFR224" s="348"/>
      <c r="EFS224" s="348"/>
      <c r="EFT224" s="348"/>
      <c r="EFU224" s="348"/>
      <c r="EFV224" s="348"/>
      <c r="EFW224" s="348"/>
      <c r="EFX224" s="348"/>
      <c r="EFY224" s="348"/>
      <c r="EFZ224" s="348"/>
      <c r="EGA224" s="348"/>
      <c r="EGB224" s="348"/>
      <c r="EGC224" s="348"/>
      <c r="EGD224" s="348"/>
      <c r="EGE224" s="348"/>
      <c r="EGF224" s="348"/>
      <c r="EGG224" s="348"/>
      <c r="EGH224" s="348"/>
      <c r="EGI224" s="348"/>
      <c r="EGJ224" s="348"/>
      <c r="EGK224" s="348"/>
      <c r="EGL224" s="348"/>
      <c r="EGM224" s="348"/>
      <c r="EGN224" s="348"/>
      <c r="EGO224" s="348"/>
      <c r="EGP224" s="348"/>
      <c r="EGQ224" s="348"/>
      <c r="EGR224" s="348"/>
      <c r="EGS224" s="348"/>
      <c r="EGT224" s="348"/>
      <c r="EGU224" s="348"/>
      <c r="EGV224" s="348"/>
      <c r="EGW224" s="348"/>
      <c r="EGX224" s="348"/>
      <c r="EGY224" s="348"/>
      <c r="EGZ224" s="348"/>
      <c r="EHA224" s="348"/>
      <c r="EHB224" s="348"/>
      <c r="EHC224" s="348"/>
      <c r="EHD224" s="348"/>
      <c r="EHE224" s="348"/>
      <c r="EHF224" s="348"/>
      <c r="EHG224" s="348"/>
      <c r="EHH224" s="348"/>
      <c r="EHI224" s="348"/>
      <c r="EHJ224" s="348"/>
      <c r="EHK224" s="348"/>
      <c r="EHL224" s="348"/>
      <c r="EHM224" s="348"/>
      <c r="EHN224" s="348"/>
      <c r="EHO224" s="348"/>
      <c r="EHP224" s="348"/>
      <c r="EHQ224" s="348"/>
      <c r="EHR224" s="348"/>
      <c r="EHS224" s="348"/>
      <c r="EHT224" s="348"/>
      <c r="EHU224" s="348"/>
      <c r="EHV224" s="348"/>
      <c r="EHW224" s="348"/>
      <c r="EHX224" s="348"/>
      <c r="EHY224" s="348"/>
      <c r="EHZ224" s="348"/>
      <c r="EIA224" s="348"/>
      <c r="EIB224" s="348"/>
      <c r="EIC224" s="348"/>
      <c r="EID224" s="348"/>
      <c r="EIE224" s="348"/>
      <c r="EIF224" s="348"/>
      <c r="EIG224" s="348"/>
      <c r="EIH224" s="348"/>
      <c r="EII224" s="348"/>
      <c r="EIJ224" s="348"/>
      <c r="EIK224" s="348"/>
      <c r="EIL224" s="348"/>
      <c r="EIM224" s="348"/>
      <c r="EIN224" s="348"/>
      <c r="EIO224" s="348"/>
      <c r="EIP224" s="348"/>
      <c r="EIQ224" s="348"/>
      <c r="EIR224" s="348"/>
      <c r="EIS224" s="348"/>
      <c r="EIT224" s="348"/>
      <c r="EIU224" s="348"/>
      <c r="EIV224" s="348"/>
      <c r="EIW224" s="348"/>
      <c r="EIX224" s="348"/>
      <c r="EIY224" s="348"/>
      <c r="EIZ224" s="348"/>
      <c r="EJA224" s="348"/>
      <c r="EJB224" s="348"/>
      <c r="EJC224" s="348"/>
      <c r="EJD224" s="348"/>
      <c r="EJE224" s="348"/>
      <c r="EJF224" s="348"/>
      <c r="EJG224" s="348"/>
      <c r="EJH224" s="348"/>
      <c r="EJI224" s="348"/>
      <c r="EJJ224" s="348"/>
      <c r="EJK224" s="348"/>
      <c r="EJL224" s="348"/>
      <c r="EJM224" s="348"/>
      <c r="EJN224" s="348"/>
      <c r="EJO224" s="348"/>
      <c r="EJP224" s="348"/>
      <c r="EJQ224" s="348"/>
      <c r="EJR224" s="348"/>
      <c r="EJS224" s="348"/>
      <c r="EJT224" s="348"/>
      <c r="EJU224" s="348"/>
      <c r="EJV224" s="348"/>
      <c r="EJW224" s="348"/>
      <c r="EJX224" s="348"/>
      <c r="EJY224" s="348"/>
      <c r="EJZ224" s="348"/>
      <c r="EKA224" s="348"/>
      <c r="EKB224" s="348"/>
      <c r="EKC224" s="348"/>
      <c r="EKD224" s="348"/>
      <c r="EKE224" s="348"/>
      <c r="EKF224" s="348"/>
      <c r="EKG224" s="348"/>
      <c r="EKH224" s="348"/>
      <c r="EKI224" s="348"/>
      <c r="EKJ224" s="348"/>
      <c r="EKK224" s="348"/>
      <c r="EKL224" s="348"/>
      <c r="EKM224" s="348"/>
      <c r="EKN224" s="348"/>
      <c r="EKO224" s="348"/>
      <c r="EKP224" s="348"/>
      <c r="EKQ224" s="348"/>
      <c r="EKR224" s="348"/>
      <c r="EKS224" s="348"/>
      <c r="EKT224" s="348"/>
      <c r="EKU224" s="348"/>
      <c r="EKV224" s="348"/>
      <c r="EKW224" s="348"/>
      <c r="EKX224" s="348"/>
      <c r="EKY224" s="348"/>
      <c r="EKZ224" s="348"/>
      <c r="ELA224" s="348"/>
      <c r="ELB224" s="348"/>
      <c r="ELC224" s="348"/>
      <c r="ELD224" s="348"/>
      <c r="ELE224" s="348"/>
      <c r="ELF224" s="348"/>
      <c r="ELG224" s="348"/>
      <c r="ELH224" s="348"/>
      <c r="ELI224" s="348"/>
      <c r="ELJ224" s="348"/>
      <c r="ELK224" s="348"/>
      <c r="ELL224" s="348"/>
      <c r="ELM224" s="348"/>
      <c r="ELN224" s="348"/>
      <c r="ELO224" s="348"/>
      <c r="ELP224" s="348"/>
      <c r="ELQ224" s="348"/>
      <c r="ELR224" s="348"/>
      <c r="ELS224" s="348"/>
      <c r="ELT224" s="348"/>
      <c r="ELU224" s="348"/>
      <c r="ELV224" s="348"/>
      <c r="ELW224" s="348"/>
      <c r="ELX224" s="348"/>
      <c r="ELY224" s="348"/>
      <c r="ELZ224" s="348"/>
      <c r="EMA224" s="348"/>
      <c r="EMB224" s="348"/>
      <c r="EMC224" s="348"/>
      <c r="EMD224" s="348"/>
      <c r="EME224" s="348"/>
      <c r="EMF224" s="348"/>
      <c r="EMG224" s="348"/>
      <c r="EMH224" s="348"/>
      <c r="EMI224" s="348"/>
      <c r="EMJ224" s="348"/>
      <c r="EMK224" s="348"/>
      <c r="EML224" s="348"/>
      <c r="EMM224" s="348"/>
      <c r="EMN224" s="348"/>
      <c r="EMO224" s="348"/>
      <c r="EMP224" s="348"/>
      <c r="EMQ224" s="348"/>
      <c r="EMR224" s="348"/>
      <c r="EMS224" s="348"/>
      <c r="EMT224" s="348"/>
      <c r="EMU224" s="348"/>
      <c r="EMV224" s="348"/>
      <c r="EMW224" s="348"/>
      <c r="EMX224" s="348"/>
      <c r="EMY224" s="348"/>
      <c r="EMZ224" s="348"/>
      <c r="ENA224" s="348"/>
      <c r="ENB224" s="348"/>
      <c r="ENC224" s="348"/>
      <c r="END224" s="348"/>
      <c r="ENE224" s="348"/>
      <c r="ENF224" s="348"/>
      <c r="ENG224" s="348"/>
      <c r="ENH224" s="348"/>
      <c r="ENI224" s="348"/>
      <c r="ENJ224" s="348"/>
      <c r="ENK224" s="348"/>
      <c r="ENL224" s="348"/>
      <c r="ENM224" s="348"/>
      <c r="ENN224" s="348"/>
      <c r="ENO224" s="348"/>
      <c r="ENP224" s="348"/>
      <c r="ENQ224" s="348"/>
      <c r="ENR224" s="348"/>
      <c r="ENS224" s="348"/>
      <c r="ENT224" s="348"/>
      <c r="ENU224" s="348"/>
      <c r="ENV224" s="348"/>
      <c r="ENW224" s="348"/>
      <c r="ENX224" s="348"/>
      <c r="ENY224" s="348"/>
      <c r="ENZ224" s="348"/>
      <c r="EOA224" s="348"/>
      <c r="EOB224" s="348"/>
      <c r="EOC224" s="348"/>
      <c r="EOD224" s="348"/>
      <c r="EOE224" s="348"/>
      <c r="EOF224" s="348"/>
      <c r="EOG224" s="348"/>
      <c r="EOH224" s="348"/>
      <c r="EOI224" s="348"/>
      <c r="EOJ224" s="348"/>
      <c r="EOK224" s="348"/>
      <c r="EOL224" s="348"/>
      <c r="EOM224" s="348"/>
      <c r="EON224" s="348"/>
      <c r="EOO224" s="348"/>
      <c r="EOP224" s="348"/>
      <c r="EOQ224" s="348"/>
      <c r="EOR224" s="348"/>
      <c r="EOS224" s="348"/>
      <c r="EOT224" s="348"/>
      <c r="EOU224" s="348"/>
      <c r="EOV224" s="348"/>
      <c r="EOW224" s="348"/>
      <c r="EOX224" s="348"/>
      <c r="EOY224" s="348"/>
      <c r="EOZ224" s="348"/>
      <c r="EPA224" s="348"/>
      <c r="EPB224" s="348"/>
      <c r="EPC224" s="348"/>
      <c r="EPD224" s="348"/>
      <c r="EPE224" s="348"/>
      <c r="EPF224" s="348"/>
      <c r="EPG224" s="348"/>
      <c r="EPH224" s="348"/>
      <c r="EPI224" s="348"/>
      <c r="EPJ224" s="348"/>
      <c r="EPK224" s="348"/>
      <c r="EPL224" s="348"/>
      <c r="EPM224" s="348"/>
      <c r="EPN224" s="348"/>
      <c r="EPO224" s="348"/>
      <c r="EPP224" s="348"/>
      <c r="EPQ224" s="348"/>
      <c r="EPR224" s="348"/>
      <c r="EPS224" s="348"/>
      <c r="EPT224" s="348"/>
      <c r="EPU224" s="348"/>
      <c r="EPV224" s="348"/>
      <c r="EPW224" s="348"/>
      <c r="EPX224" s="348"/>
      <c r="EPY224" s="348"/>
      <c r="EPZ224" s="348"/>
      <c r="EQA224" s="348"/>
      <c r="EQB224" s="348"/>
      <c r="EQC224" s="348"/>
      <c r="EQD224" s="348"/>
      <c r="EQE224" s="348"/>
      <c r="EQF224" s="348"/>
      <c r="EQG224" s="348"/>
      <c r="EQH224" s="348"/>
      <c r="EQI224" s="348"/>
      <c r="EQJ224" s="348"/>
      <c r="EQK224" s="348"/>
      <c r="EQL224" s="348"/>
      <c r="EQM224" s="348"/>
      <c r="EQN224" s="348"/>
      <c r="EQO224" s="348"/>
      <c r="EQP224" s="348"/>
      <c r="EQQ224" s="348"/>
      <c r="EQR224" s="348"/>
      <c r="EQS224" s="348"/>
      <c r="EQT224" s="348"/>
      <c r="EQU224" s="348"/>
      <c r="EQV224" s="348"/>
      <c r="EQW224" s="348"/>
      <c r="EQX224" s="348"/>
      <c r="EQY224" s="348"/>
      <c r="EQZ224" s="348"/>
      <c r="ERA224" s="348"/>
      <c r="ERB224" s="348"/>
      <c r="ERC224" s="348"/>
      <c r="ERD224" s="348"/>
      <c r="ERE224" s="348"/>
      <c r="ERF224" s="348"/>
      <c r="ERG224" s="348"/>
      <c r="ERH224" s="348"/>
      <c r="ERI224" s="348"/>
      <c r="ERJ224" s="348"/>
      <c r="ERK224" s="348"/>
      <c r="ERL224" s="348"/>
      <c r="ERM224" s="348"/>
      <c r="ERN224" s="348"/>
      <c r="ERO224" s="348"/>
      <c r="ERP224" s="348"/>
      <c r="ERQ224" s="348"/>
      <c r="ERR224" s="348"/>
      <c r="ERS224" s="348"/>
      <c r="ERT224" s="348"/>
      <c r="ERU224" s="348"/>
      <c r="ERV224" s="348"/>
      <c r="ERW224" s="348"/>
      <c r="ERX224" s="348"/>
      <c r="ERY224" s="348"/>
      <c r="ERZ224" s="348"/>
      <c r="ESA224" s="348"/>
      <c r="ESB224" s="348"/>
      <c r="ESC224" s="348"/>
      <c r="ESD224" s="348"/>
      <c r="ESE224" s="348"/>
      <c r="ESF224" s="348"/>
      <c r="ESG224" s="348"/>
      <c r="ESH224" s="348"/>
      <c r="ESI224" s="348"/>
      <c r="ESJ224" s="348"/>
      <c r="ESK224" s="348"/>
      <c r="ESL224" s="348"/>
      <c r="ESM224" s="348"/>
      <c r="ESN224" s="348"/>
      <c r="ESO224" s="348"/>
      <c r="ESP224" s="348"/>
      <c r="ESQ224" s="348"/>
      <c r="ESR224" s="348"/>
      <c r="ESS224" s="348"/>
      <c r="EST224" s="348"/>
      <c r="ESU224" s="348"/>
      <c r="ESV224" s="348"/>
      <c r="ESW224" s="348"/>
      <c r="ESX224" s="348"/>
      <c r="ESY224" s="348"/>
      <c r="ESZ224" s="348"/>
      <c r="ETA224" s="348"/>
      <c r="ETB224" s="348"/>
      <c r="ETC224" s="348"/>
      <c r="ETD224" s="348"/>
      <c r="ETE224" s="348"/>
      <c r="ETF224" s="348"/>
      <c r="ETG224" s="348"/>
      <c r="ETH224" s="348"/>
      <c r="ETI224" s="348"/>
      <c r="ETJ224" s="348"/>
      <c r="ETK224" s="348"/>
      <c r="ETL224" s="348"/>
      <c r="ETM224" s="348"/>
      <c r="ETN224" s="348"/>
      <c r="ETO224" s="348"/>
      <c r="ETP224" s="348"/>
      <c r="ETQ224" s="348"/>
      <c r="ETR224" s="348"/>
      <c r="ETS224" s="348"/>
      <c r="ETT224" s="348"/>
      <c r="ETU224" s="348"/>
      <c r="ETV224" s="348"/>
      <c r="ETW224" s="348"/>
      <c r="ETX224" s="348"/>
      <c r="ETY224" s="348"/>
      <c r="ETZ224" s="348"/>
      <c r="EUA224" s="348"/>
      <c r="EUB224" s="348"/>
      <c r="EUC224" s="348"/>
      <c r="EUD224" s="348"/>
      <c r="EUE224" s="348"/>
      <c r="EUF224" s="348"/>
      <c r="EUG224" s="348"/>
      <c r="EUH224" s="348"/>
      <c r="EUI224" s="348"/>
      <c r="EUJ224" s="348"/>
      <c r="EUK224" s="348"/>
      <c r="EUL224" s="348"/>
      <c r="EUM224" s="348"/>
      <c r="EUN224" s="348"/>
      <c r="EUO224" s="348"/>
      <c r="EUP224" s="348"/>
      <c r="EUQ224" s="348"/>
      <c r="EUR224" s="348"/>
      <c r="EUS224" s="348"/>
      <c r="EUT224" s="348"/>
      <c r="EUU224" s="348"/>
      <c r="EUV224" s="348"/>
      <c r="EUW224" s="348"/>
      <c r="EUX224" s="348"/>
      <c r="EUY224" s="348"/>
      <c r="EUZ224" s="348"/>
      <c r="EVA224" s="348"/>
      <c r="EVB224" s="348"/>
      <c r="EVC224" s="348"/>
      <c r="EVD224" s="348"/>
      <c r="EVE224" s="348"/>
      <c r="EVF224" s="348"/>
      <c r="EVG224" s="348"/>
      <c r="EVH224" s="348"/>
      <c r="EVI224" s="348"/>
      <c r="EVJ224" s="348"/>
      <c r="EVK224" s="348"/>
      <c r="EVL224" s="348"/>
      <c r="EVM224" s="348"/>
      <c r="EVN224" s="348"/>
      <c r="EVO224" s="348"/>
      <c r="EVP224" s="348"/>
      <c r="EVQ224" s="348"/>
      <c r="EVR224" s="348"/>
      <c r="EVS224" s="348"/>
      <c r="EVT224" s="348"/>
      <c r="EVU224" s="348"/>
      <c r="EVV224" s="348"/>
      <c r="EVW224" s="348"/>
      <c r="EVX224" s="348"/>
      <c r="EVY224" s="348"/>
      <c r="EVZ224" s="348"/>
      <c r="EWA224" s="348"/>
      <c r="EWB224" s="348"/>
      <c r="EWC224" s="348"/>
      <c r="EWD224" s="348"/>
      <c r="EWE224" s="348"/>
      <c r="EWF224" s="348"/>
      <c r="EWG224" s="348"/>
      <c r="EWH224" s="348"/>
      <c r="EWI224" s="348"/>
      <c r="EWJ224" s="348"/>
      <c r="EWK224" s="348"/>
      <c r="EWL224" s="348"/>
      <c r="EWM224" s="348"/>
      <c r="EWN224" s="348"/>
      <c r="EWO224" s="348"/>
      <c r="EWP224" s="348"/>
      <c r="EWQ224" s="348"/>
      <c r="EWR224" s="348"/>
      <c r="EWS224" s="348"/>
      <c r="EWT224" s="348"/>
      <c r="EWU224" s="348"/>
      <c r="EWV224" s="348"/>
      <c r="EWW224" s="348"/>
      <c r="EWX224" s="348"/>
      <c r="EWY224" s="348"/>
      <c r="EWZ224" s="348"/>
      <c r="EXA224" s="348"/>
      <c r="EXB224" s="348"/>
      <c r="EXC224" s="348"/>
      <c r="EXD224" s="348"/>
      <c r="EXE224" s="348"/>
      <c r="EXF224" s="348"/>
      <c r="EXG224" s="348"/>
      <c r="EXH224" s="348"/>
      <c r="EXI224" s="348"/>
      <c r="EXJ224" s="348"/>
      <c r="EXK224" s="348"/>
      <c r="EXL224" s="348"/>
      <c r="EXM224" s="348"/>
      <c r="EXN224" s="348"/>
      <c r="EXO224" s="348"/>
      <c r="EXP224" s="348"/>
      <c r="EXQ224" s="348"/>
      <c r="EXR224" s="348"/>
      <c r="EXS224" s="348"/>
      <c r="EXT224" s="348"/>
      <c r="EXU224" s="348"/>
      <c r="EXV224" s="348"/>
      <c r="EXW224" s="348"/>
      <c r="EXX224" s="348"/>
      <c r="EXY224" s="348"/>
      <c r="EXZ224" s="348"/>
      <c r="EYA224" s="348"/>
      <c r="EYB224" s="348"/>
      <c r="EYC224" s="348"/>
      <c r="EYD224" s="348"/>
      <c r="EYE224" s="348"/>
      <c r="EYF224" s="348"/>
      <c r="EYG224" s="348"/>
      <c r="EYH224" s="348"/>
      <c r="EYI224" s="348"/>
      <c r="EYJ224" s="348"/>
      <c r="EYK224" s="348"/>
      <c r="EYL224" s="348"/>
      <c r="EYM224" s="348"/>
      <c r="EYN224" s="348"/>
      <c r="EYO224" s="348"/>
      <c r="EYP224" s="348"/>
      <c r="EYQ224" s="348"/>
      <c r="EYR224" s="348"/>
      <c r="EYS224" s="348"/>
      <c r="EYT224" s="348"/>
      <c r="EYU224" s="348"/>
      <c r="EYV224" s="348"/>
      <c r="EYW224" s="348"/>
      <c r="EYX224" s="348"/>
      <c r="EYY224" s="348"/>
      <c r="EYZ224" s="348"/>
      <c r="EZA224" s="348"/>
      <c r="EZB224" s="348"/>
      <c r="EZC224" s="348"/>
      <c r="EZD224" s="348"/>
      <c r="EZE224" s="348"/>
      <c r="EZF224" s="348"/>
      <c r="EZG224" s="348"/>
      <c r="EZH224" s="348"/>
      <c r="EZI224" s="348"/>
      <c r="EZJ224" s="348"/>
      <c r="EZK224" s="348"/>
      <c r="EZL224" s="348"/>
      <c r="EZM224" s="348"/>
      <c r="EZN224" s="348"/>
      <c r="EZO224" s="348"/>
      <c r="EZP224" s="348"/>
      <c r="EZQ224" s="348"/>
      <c r="EZR224" s="348"/>
      <c r="EZS224" s="348"/>
      <c r="EZT224" s="348"/>
      <c r="EZU224" s="348"/>
      <c r="EZV224" s="348"/>
      <c r="EZW224" s="348"/>
      <c r="EZX224" s="348"/>
      <c r="EZY224" s="348"/>
      <c r="EZZ224" s="348"/>
      <c r="FAA224" s="348"/>
      <c r="FAB224" s="348"/>
      <c r="FAC224" s="348"/>
      <c r="FAD224" s="348"/>
      <c r="FAE224" s="348"/>
      <c r="FAF224" s="348"/>
      <c r="FAG224" s="348"/>
      <c r="FAH224" s="348"/>
      <c r="FAI224" s="348"/>
      <c r="FAJ224" s="348"/>
      <c r="FAK224" s="348"/>
      <c r="FAL224" s="348"/>
      <c r="FAM224" s="348"/>
      <c r="FAN224" s="348"/>
      <c r="FAO224" s="348"/>
      <c r="FAP224" s="348"/>
      <c r="FAQ224" s="348"/>
      <c r="FAR224" s="348"/>
      <c r="FAS224" s="348"/>
      <c r="FAT224" s="348"/>
      <c r="FAU224" s="348"/>
      <c r="FAV224" s="348"/>
      <c r="FAW224" s="348"/>
      <c r="FAX224" s="348"/>
      <c r="FAY224" s="348"/>
      <c r="FAZ224" s="348"/>
      <c r="FBA224" s="348"/>
      <c r="FBB224" s="348"/>
      <c r="FBC224" s="348"/>
      <c r="FBD224" s="348"/>
      <c r="FBE224" s="348"/>
      <c r="FBF224" s="348"/>
      <c r="FBG224" s="348"/>
      <c r="FBH224" s="348"/>
      <c r="FBI224" s="348"/>
      <c r="FBJ224" s="348"/>
      <c r="FBK224" s="348"/>
      <c r="FBL224" s="348"/>
      <c r="FBM224" s="348"/>
      <c r="FBN224" s="348"/>
      <c r="FBO224" s="348"/>
      <c r="FBP224" s="348"/>
      <c r="FBQ224" s="348"/>
      <c r="FBR224" s="348"/>
      <c r="FBS224" s="348"/>
      <c r="FBT224" s="348"/>
      <c r="FBU224" s="348"/>
      <c r="FBV224" s="348"/>
      <c r="FBW224" s="348"/>
      <c r="FBX224" s="348"/>
      <c r="FBY224" s="348"/>
      <c r="FBZ224" s="348"/>
      <c r="FCA224" s="348"/>
      <c r="FCB224" s="348"/>
      <c r="FCC224" s="348"/>
      <c r="FCD224" s="348"/>
      <c r="FCE224" s="348"/>
      <c r="FCF224" s="348"/>
      <c r="FCG224" s="348"/>
      <c r="FCH224" s="348"/>
      <c r="FCI224" s="348"/>
      <c r="FCJ224" s="348"/>
      <c r="FCK224" s="348"/>
      <c r="FCL224" s="348"/>
      <c r="FCM224" s="348"/>
      <c r="FCN224" s="348"/>
      <c r="FCO224" s="348"/>
      <c r="FCP224" s="348"/>
      <c r="FCQ224" s="348"/>
      <c r="FCR224" s="348"/>
      <c r="FCS224" s="348"/>
      <c r="FCT224" s="348"/>
      <c r="FCU224" s="348"/>
      <c r="FCV224" s="348"/>
      <c r="FCW224" s="348"/>
      <c r="FCX224" s="348"/>
      <c r="FCY224" s="348"/>
      <c r="FCZ224" s="348"/>
      <c r="FDA224" s="348"/>
      <c r="FDB224" s="348"/>
      <c r="FDC224" s="348"/>
      <c r="FDD224" s="348"/>
      <c r="FDE224" s="348"/>
      <c r="FDF224" s="348"/>
      <c r="FDG224" s="348"/>
      <c r="FDH224" s="348"/>
      <c r="FDI224" s="348"/>
      <c r="FDJ224" s="348"/>
      <c r="FDK224" s="348"/>
      <c r="FDL224" s="348"/>
      <c r="FDM224" s="348"/>
      <c r="FDN224" s="348"/>
      <c r="FDO224" s="348"/>
      <c r="FDP224" s="348"/>
      <c r="FDQ224" s="348"/>
      <c r="FDR224" s="348"/>
      <c r="FDS224" s="348"/>
      <c r="FDT224" s="348"/>
      <c r="FDU224" s="348"/>
      <c r="FDV224" s="348"/>
      <c r="FDW224" s="348"/>
      <c r="FDX224" s="348"/>
      <c r="FDY224" s="348"/>
      <c r="FDZ224" s="348"/>
      <c r="FEA224" s="348"/>
      <c r="FEB224" s="348"/>
      <c r="FEC224" s="348"/>
      <c r="FED224" s="348"/>
      <c r="FEE224" s="348"/>
      <c r="FEF224" s="348"/>
      <c r="FEG224" s="348"/>
      <c r="FEH224" s="348"/>
      <c r="FEI224" s="348"/>
      <c r="FEJ224" s="348"/>
      <c r="FEK224" s="348"/>
      <c r="FEL224" s="348"/>
      <c r="FEM224" s="348"/>
      <c r="FEN224" s="348"/>
      <c r="FEO224" s="348"/>
      <c r="FEP224" s="348"/>
      <c r="FEQ224" s="348"/>
      <c r="FER224" s="348"/>
      <c r="FES224" s="348"/>
      <c r="FET224" s="348"/>
      <c r="FEU224" s="348"/>
      <c r="FEV224" s="348"/>
      <c r="FEW224" s="348"/>
      <c r="FEX224" s="348"/>
      <c r="FEY224" s="348"/>
      <c r="FEZ224" s="348"/>
      <c r="FFA224" s="348"/>
      <c r="FFB224" s="348"/>
      <c r="FFC224" s="348"/>
      <c r="FFD224" s="348"/>
      <c r="FFE224" s="348"/>
      <c r="FFF224" s="348"/>
      <c r="FFG224" s="348"/>
      <c r="FFH224" s="348"/>
      <c r="FFI224" s="348"/>
      <c r="FFJ224" s="348"/>
      <c r="FFK224" s="348"/>
      <c r="FFL224" s="348"/>
      <c r="FFM224" s="348"/>
      <c r="FFN224" s="348"/>
      <c r="FFO224" s="348"/>
      <c r="FFP224" s="348"/>
      <c r="FFQ224" s="348"/>
      <c r="FFR224" s="348"/>
      <c r="FFS224" s="348"/>
      <c r="FFT224" s="348"/>
      <c r="FFU224" s="348"/>
      <c r="FFV224" s="348"/>
      <c r="FFW224" s="348"/>
      <c r="FFX224" s="348"/>
      <c r="FFY224" s="348"/>
      <c r="FFZ224" s="348"/>
      <c r="FGA224" s="348"/>
      <c r="FGB224" s="348"/>
      <c r="FGC224" s="348"/>
      <c r="FGD224" s="348"/>
      <c r="FGE224" s="348"/>
      <c r="FGF224" s="348"/>
      <c r="FGG224" s="348"/>
      <c r="FGH224" s="348"/>
      <c r="FGI224" s="348"/>
      <c r="FGJ224" s="348"/>
      <c r="FGK224" s="348"/>
      <c r="FGL224" s="348"/>
      <c r="FGM224" s="348"/>
      <c r="FGN224" s="348"/>
      <c r="FGO224" s="348"/>
      <c r="FGP224" s="348"/>
      <c r="FGQ224" s="348"/>
      <c r="FGR224" s="348"/>
      <c r="FGS224" s="348"/>
      <c r="FGT224" s="348"/>
      <c r="FGU224" s="348"/>
      <c r="FGV224" s="348"/>
      <c r="FGW224" s="348"/>
      <c r="FGX224" s="348"/>
      <c r="FGY224" s="348"/>
      <c r="FGZ224" s="348"/>
      <c r="FHA224" s="348"/>
      <c r="FHB224" s="348"/>
      <c r="FHC224" s="348"/>
      <c r="FHD224" s="348"/>
      <c r="FHE224" s="348"/>
      <c r="FHF224" s="348"/>
      <c r="FHG224" s="348"/>
      <c r="FHH224" s="348"/>
      <c r="FHI224" s="348"/>
      <c r="FHJ224" s="348"/>
      <c r="FHK224" s="348"/>
      <c r="FHL224" s="348"/>
      <c r="FHM224" s="348"/>
      <c r="FHN224" s="348"/>
      <c r="FHO224" s="348"/>
      <c r="FHP224" s="348"/>
      <c r="FHQ224" s="348"/>
      <c r="FHR224" s="348"/>
      <c r="FHS224" s="348"/>
      <c r="FHT224" s="348"/>
      <c r="FHU224" s="348"/>
      <c r="FHV224" s="348"/>
      <c r="FHW224" s="348"/>
      <c r="FHX224" s="348"/>
      <c r="FHY224" s="348"/>
      <c r="FHZ224" s="348"/>
      <c r="FIA224" s="348"/>
      <c r="FIB224" s="348"/>
      <c r="FIC224" s="348"/>
      <c r="FID224" s="348"/>
      <c r="FIE224" s="348"/>
      <c r="FIF224" s="348"/>
      <c r="FIG224" s="348"/>
      <c r="FIH224" s="348"/>
      <c r="FII224" s="348"/>
      <c r="FIJ224" s="348"/>
      <c r="FIK224" s="348"/>
      <c r="FIL224" s="348"/>
      <c r="FIM224" s="348"/>
      <c r="FIN224" s="348"/>
      <c r="FIO224" s="348"/>
      <c r="FIP224" s="348"/>
      <c r="FIQ224" s="348"/>
      <c r="FIR224" s="348"/>
      <c r="FIS224" s="348"/>
      <c r="FIT224" s="348"/>
      <c r="FIU224" s="348"/>
      <c r="FIV224" s="348"/>
      <c r="FIW224" s="348"/>
      <c r="FIX224" s="348"/>
      <c r="FIY224" s="348"/>
      <c r="FIZ224" s="348"/>
      <c r="FJA224" s="348"/>
      <c r="FJB224" s="348"/>
      <c r="FJC224" s="348"/>
      <c r="FJD224" s="348"/>
      <c r="FJE224" s="348"/>
      <c r="FJF224" s="348"/>
      <c r="FJG224" s="348"/>
      <c r="FJH224" s="348"/>
      <c r="FJI224" s="348"/>
      <c r="FJJ224" s="348"/>
      <c r="FJK224" s="348"/>
      <c r="FJL224" s="348"/>
      <c r="FJM224" s="348"/>
      <c r="FJN224" s="348"/>
      <c r="FJO224" s="348"/>
      <c r="FJP224" s="348"/>
      <c r="FJQ224" s="348"/>
      <c r="FJR224" s="348"/>
      <c r="FJS224" s="348"/>
      <c r="FJT224" s="348"/>
      <c r="FJU224" s="348"/>
      <c r="FJV224" s="348"/>
      <c r="FJW224" s="348"/>
      <c r="FJX224" s="348"/>
      <c r="FJY224" s="348"/>
      <c r="FJZ224" s="348"/>
      <c r="FKA224" s="348"/>
      <c r="FKB224" s="348"/>
      <c r="FKC224" s="348"/>
      <c r="FKD224" s="348"/>
      <c r="FKE224" s="348"/>
      <c r="FKF224" s="348"/>
      <c r="FKG224" s="348"/>
      <c r="FKH224" s="348"/>
      <c r="FKI224" s="348"/>
      <c r="FKJ224" s="348"/>
      <c r="FKK224" s="348"/>
      <c r="FKL224" s="348"/>
      <c r="FKM224" s="348"/>
      <c r="FKN224" s="348"/>
      <c r="FKO224" s="348"/>
      <c r="FKP224" s="348"/>
      <c r="FKQ224" s="348"/>
      <c r="FKR224" s="348"/>
      <c r="FKS224" s="348"/>
      <c r="FKT224" s="348"/>
      <c r="FKU224" s="348"/>
      <c r="FKV224" s="348"/>
      <c r="FKW224" s="348"/>
      <c r="FKX224" s="348"/>
      <c r="FKY224" s="348"/>
      <c r="FKZ224" s="348"/>
      <c r="FLA224" s="348"/>
      <c r="FLB224" s="348"/>
      <c r="FLC224" s="348"/>
      <c r="FLD224" s="348"/>
      <c r="FLE224" s="348"/>
      <c r="FLF224" s="348"/>
      <c r="FLG224" s="348"/>
      <c r="FLH224" s="348"/>
      <c r="FLI224" s="348"/>
      <c r="FLJ224" s="348"/>
      <c r="FLK224" s="348"/>
      <c r="FLL224" s="348"/>
      <c r="FLM224" s="348"/>
      <c r="FLN224" s="348"/>
      <c r="FLO224" s="348"/>
      <c r="FLP224" s="348"/>
      <c r="FLQ224" s="348"/>
      <c r="FLR224" s="348"/>
      <c r="FLS224" s="348"/>
      <c r="FLT224" s="348"/>
      <c r="FLU224" s="348"/>
      <c r="FLV224" s="348"/>
      <c r="FLW224" s="348"/>
      <c r="FLX224" s="348"/>
      <c r="FLY224" s="348"/>
      <c r="FLZ224" s="348"/>
      <c r="FMA224" s="348"/>
      <c r="FMB224" s="348"/>
      <c r="FMC224" s="348"/>
      <c r="FMD224" s="348"/>
      <c r="FME224" s="348"/>
      <c r="FMF224" s="348"/>
      <c r="FMG224" s="348"/>
      <c r="FMH224" s="348"/>
      <c r="FMI224" s="348"/>
      <c r="FMJ224" s="348"/>
      <c r="FMK224" s="348"/>
      <c r="FML224" s="348"/>
      <c r="FMM224" s="348"/>
      <c r="FMN224" s="348"/>
      <c r="FMO224" s="348"/>
      <c r="FMP224" s="348"/>
      <c r="FMQ224" s="348"/>
      <c r="FMR224" s="348"/>
      <c r="FMS224" s="348"/>
      <c r="FMT224" s="348"/>
      <c r="FMU224" s="348"/>
      <c r="FMV224" s="348"/>
      <c r="FMW224" s="348"/>
      <c r="FMX224" s="348"/>
      <c r="FMY224" s="348"/>
      <c r="FMZ224" s="348"/>
      <c r="FNA224" s="348"/>
      <c r="FNB224" s="348"/>
      <c r="FNC224" s="348"/>
      <c r="FND224" s="348"/>
      <c r="FNE224" s="348"/>
      <c r="FNF224" s="348"/>
      <c r="FNG224" s="348"/>
      <c r="FNH224" s="348"/>
      <c r="FNI224" s="348"/>
      <c r="FNJ224" s="348"/>
      <c r="FNK224" s="348"/>
      <c r="FNL224" s="348"/>
      <c r="FNM224" s="348"/>
      <c r="FNN224" s="348"/>
      <c r="FNO224" s="348"/>
      <c r="FNP224" s="348"/>
      <c r="FNQ224" s="348"/>
      <c r="FNR224" s="348"/>
      <c r="FNS224" s="348"/>
      <c r="FNT224" s="348"/>
      <c r="FNU224" s="348"/>
      <c r="FNV224" s="348"/>
      <c r="FNW224" s="348"/>
      <c r="FNX224" s="348"/>
      <c r="FNY224" s="348"/>
      <c r="FNZ224" s="348"/>
      <c r="FOA224" s="348"/>
      <c r="FOB224" s="348"/>
      <c r="FOC224" s="348"/>
      <c r="FOD224" s="348"/>
      <c r="FOE224" s="348"/>
      <c r="FOF224" s="348"/>
      <c r="FOG224" s="348"/>
      <c r="FOH224" s="348"/>
      <c r="FOI224" s="348"/>
      <c r="FOJ224" s="348"/>
      <c r="FOK224" s="348"/>
      <c r="FOL224" s="348"/>
      <c r="FOM224" s="348"/>
      <c r="FON224" s="348"/>
      <c r="FOO224" s="348"/>
      <c r="FOP224" s="348"/>
      <c r="FOQ224" s="348"/>
      <c r="FOR224" s="348"/>
      <c r="FOS224" s="348"/>
      <c r="FOT224" s="348"/>
      <c r="FOU224" s="348"/>
      <c r="FOV224" s="348"/>
      <c r="FOW224" s="348"/>
      <c r="FOX224" s="348"/>
      <c r="FOY224" s="348"/>
      <c r="FOZ224" s="348"/>
      <c r="FPA224" s="348"/>
      <c r="FPB224" s="348"/>
      <c r="FPC224" s="348"/>
      <c r="FPD224" s="348"/>
      <c r="FPE224" s="348"/>
      <c r="FPF224" s="348"/>
      <c r="FPG224" s="348"/>
      <c r="FPH224" s="348"/>
      <c r="FPI224" s="348"/>
      <c r="FPJ224" s="348"/>
      <c r="FPK224" s="348"/>
      <c r="FPL224" s="348"/>
      <c r="FPM224" s="348"/>
      <c r="FPN224" s="348"/>
      <c r="FPO224" s="348"/>
      <c r="FPP224" s="348"/>
      <c r="FPQ224" s="348"/>
      <c r="FPR224" s="348"/>
      <c r="FPS224" s="348"/>
      <c r="FPT224" s="348"/>
      <c r="FPU224" s="348"/>
      <c r="FPV224" s="348"/>
      <c r="FPW224" s="348"/>
      <c r="FPX224" s="348"/>
      <c r="FPY224" s="348"/>
      <c r="FPZ224" s="348"/>
      <c r="FQA224" s="348"/>
      <c r="FQB224" s="348"/>
      <c r="FQC224" s="348"/>
      <c r="FQD224" s="348"/>
      <c r="FQE224" s="348"/>
      <c r="FQF224" s="348"/>
      <c r="FQG224" s="348"/>
      <c r="FQH224" s="348"/>
      <c r="FQI224" s="348"/>
      <c r="FQJ224" s="348"/>
      <c r="FQK224" s="348"/>
      <c r="FQL224" s="348"/>
      <c r="FQM224" s="348"/>
      <c r="FQN224" s="348"/>
      <c r="FQO224" s="348"/>
      <c r="FQP224" s="348"/>
      <c r="FQQ224" s="348"/>
      <c r="FQR224" s="348"/>
      <c r="FQS224" s="348"/>
      <c r="FQT224" s="348"/>
      <c r="FQU224" s="348"/>
      <c r="FQV224" s="348"/>
      <c r="FQW224" s="348"/>
      <c r="FQX224" s="348"/>
      <c r="FQY224" s="348"/>
      <c r="FQZ224" s="348"/>
      <c r="FRA224" s="348"/>
      <c r="FRB224" s="348"/>
      <c r="FRC224" s="348"/>
      <c r="FRD224" s="348"/>
      <c r="FRE224" s="348"/>
      <c r="FRF224" s="348"/>
      <c r="FRG224" s="348"/>
      <c r="FRH224" s="348"/>
      <c r="FRI224" s="348"/>
      <c r="FRJ224" s="348"/>
      <c r="FRK224" s="348"/>
      <c r="FRL224" s="348"/>
      <c r="FRM224" s="348"/>
      <c r="FRN224" s="348"/>
      <c r="FRO224" s="348"/>
      <c r="FRP224" s="348"/>
      <c r="FRQ224" s="348"/>
      <c r="FRR224" s="348"/>
      <c r="FRS224" s="348"/>
      <c r="FRT224" s="348"/>
      <c r="FRU224" s="348"/>
      <c r="FRV224" s="348"/>
      <c r="FRW224" s="348"/>
      <c r="FRX224" s="348"/>
      <c r="FRY224" s="348"/>
      <c r="FRZ224" s="348"/>
      <c r="FSA224" s="348"/>
      <c r="FSB224" s="348"/>
      <c r="FSC224" s="348"/>
      <c r="FSD224" s="348"/>
      <c r="FSE224" s="348"/>
      <c r="FSF224" s="348"/>
      <c r="FSG224" s="348"/>
      <c r="FSH224" s="348"/>
      <c r="FSI224" s="348"/>
      <c r="FSJ224" s="348"/>
      <c r="FSK224" s="348"/>
      <c r="FSL224" s="348"/>
      <c r="FSM224" s="348"/>
      <c r="FSN224" s="348"/>
      <c r="FSO224" s="348"/>
      <c r="FSP224" s="348"/>
      <c r="FSQ224" s="348"/>
      <c r="FSR224" s="348"/>
      <c r="FSS224" s="348"/>
      <c r="FST224" s="348"/>
      <c r="FSU224" s="348"/>
      <c r="FSV224" s="348"/>
      <c r="FSW224" s="348"/>
      <c r="FSX224" s="348"/>
      <c r="FSY224" s="348"/>
      <c r="FSZ224" s="348"/>
      <c r="FTA224" s="348"/>
      <c r="FTB224" s="348"/>
      <c r="FTC224" s="348"/>
      <c r="FTD224" s="348"/>
      <c r="FTE224" s="348"/>
      <c r="FTF224" s="348"/>
      <c r="FTG224" s="348"/>
      <c r="FTH224" s="348"/>
      <c r="FTI224" s="348"/>
      <c r="FTJ224" s="348"/>
      <c r="FTK224" s="348"/>
      <c r="FTL224" s="348"/>
      <c r="FTM224" s="348"/>
      <c r="FTN224" s="348"/>
      <c r="FTO224" s="348"/>
      <c r="FTP224" s="348"/>
      <c r="FTQ224" s="348"/>
      <c r="FTR224" s="348"/>
      <c r="FTS224" s="348"/>
      <c r="FTT224" s="348"/>
      <c r="FTU224" s="348"/>
      <c r="FTV224" s="348"/>
      <c r="FTW224" s="348"/>
      <c r="FTX224" s="348"/>
      <c r="FTY224" s="348"/>
      <c r="FTZ224" s="348"/>
      <c r="FUA224" s="348"/>
      <c r="FUB224" s="348"/>
      <c r="FUC224" s="348"/>
      <c r="FUD224" s="348"/>
      <c r="FUE224" s="348"/>
      <c r="FUF224" s="348"/>
      <c r="FUG224" s="348"/>
      <c r="FUH224" s="348"/>
      <c r="FUI224" s="348"/>
      <c r="FUJ224" s="348"/>
      <c r="FUK224" s="348"/>
      <c r="FUL224" s="348"/>
      <c r="FUM224" s="348"/>
      <c r="FUN224" s="348"/>
      <c r="FUO224" s="348"/>
      <c r="FUP224" s="348"/>
      <c r="FUQ224" s="348"/>
      <c r="FUR224" s="348"/>
      <c r="FUS224" s="348"/>
      <c r="FUT224" s="348"/>
      <c r="FUU224" s="348"/>
      <c r="FUV224" s="348"/>
      <c r="FUW224" s="348"/>
      <c r="FUX224" s="348"/>
      <c r="FUY224" s="348"/>
      <c r="FUZ224" s="348"/>
      <c r="FVA224" s="348"/>
      <c r="FVB224" s="348"/>
      <c r="FVC224" s="348"/>
      <c r="FVD224" s="348"/>
      <c r="FVE224" s="348"/>
      <c r="FVF224" s="348"/>
      <c r="FVG224" s="348"/>
      <c r="FVH224" s="348"/>
      <c r="FVI224" s="348"/>
      <c r="FVJ224" s="348"/>
      <c r="FVK224" s="348"/>
      <c r="FVL224" s="348"/>
      <c r="FVM224" s="348"/>
      <c r="FVN224" s="348"/>
      <c r="FVO224" s="348"/>
      <c r="FVP224" s="348"/>
      <c r="FVQ224" s="348"/>
      <c r="FVR224" s="348"/>
      <c r="FVS224" s="348"/>
      <c r="FVT224" s="348"/>
      <c r="FVU224" s="348"/>
      <c r="FVV224" s="348"/>
      <c r="FVW224" s="348"/>
      <c r="FVX224" s="348"/>
      <c r="FVY224" s="348"/>
      <c r="FVZ224" s="348"/>
      <c r="FWA224" s="348"/>
      <c r="FWB224" s="348"/>
      <c r="FWC224" s="348"/>
      <c r="FWD224" s="348"/>
      <c r="FWE224" s="348"/>
      <c r="FWF224" s="348"/>
      <c r="FWG224" s="348"/>
      <c r="FWH224" s="348"/>
      <c r="FWI224" s="348"/>
      <c r="FWJ224" s="348"/>
      <c r="FWK224" s="348"/>
      <c r="FWL224" s="348"/>
      <c r="FWM224" s="348"/>
      <c r="FWN224" s="348"/>
      <c r="FWO224" s="348"/>
      <c r="FWP224" s="348"/>
      <c r="FWQ224" s="348"/>
      <c r="FWR224" s="348"/>
      <c r="FWS224" s="348"/>
      <c r="FWT224" s="348"/>
      <c r="FWU224" s="348"/>
      <c r="FWV224" s="348"/>
      <c r="FWW224" s="348"/>
      <c r="FWX224" s="348"/>
      <c r="FWY224" s="348"/>
      <c r="FWZ224" s="348"/>
      <c r="FXA224" s="348"/>
      <c r="FXB224" s="348"/>
      <c r="FXC224" s="348"/>
      <c r="FXD224" s="348"/>
      <c r="FXE224" s="348"/>
      <c r="FXF224" s="348"/>
      <c r="FXG224" s="348"/>
      <c r="FXH224" s="348"/>
      <c r="FXI224" s="348"/>
      <c r="FXJ224" s="348"/>
      <c r="FXK224" s="348"/>
      <c r="FXL224" s="348"/>
      <c r="FXM224" s="348"/>
      <c r="FXN224" s="348"/>
      <c r="FXO224" s="348"/>
      <c r="FXP224" s="348"/>
      <c r="FXQ224" s="348"/>
      <c r="FXR224" s="348"/>
      <c r="FXS224" s="348"/>
      <c r="FXT224" s="348"/>
      <c r="FXU224" s="348"/>
      <c r="FXV224" s="348"/>
      <c r="FXW224" s="348"/>
      <c r="FXX224" s="348"/>
      <c r="FXY224" s="348"/>
      <c r="FXZ224" s="348"/>
      <c r="FYA224" s="348"/>
      <c r="FYB224" s="348"/>
      <c r="FYC224" s="348"/>
      <c r="FYD224" s="348"/>
      <c r="FYE224" s="348"/>
      <c r="FYF224" s="348"/>
      <c r="FYG224" s="348"/>
      <c r="FYH224" s="348"/>
      <c r="FYI224" s="348"/>
      <c r="FYJ224" s="348"/>
      <c r="FYK224" s="348"/>
      <c r="FYL224" s="348"/>
      <c r="FYM224" s="348"/>
      <c r="FYN224" s="348"/>
      <c r="FYO224" s="348"/>
      <c r="FYP224" s="348"/>
      <c r="FYQ224" s="348"/>
      <c r="FYR224" s="348"/>
      <c r="FYS224" s="348"/>
      <c r="FYT224" s="348"/>
      <c r="FYU224" s="348"/>
      <c r="FYV224" s="348"/>
      <c r="FYW224" s="348"/>
      <c r="FYX224" s="348"/>
      <c r="FYY224" s="348"/>
      <c r="FYZ224" s="348"/>
      <c r="FZA224" s="348"/>
      <c r="FZB224" s="348"/>
      <c r="FZC224" s="348"/>
      <c r="FZD224" s="348"/>
      <c r="FZE224" s="348"/>
      <c r="FZF224" s="348"/>
      <c r="FZG224" s="348"/>
      <c r="FZH224" s="348"/>
      <c r="FZI224" s="348"/>
      <c r="FZJ224" s="348"/>
      <c r="FZK224" s="348"/>
      <c r="FZL224" s="348"/>
      <c r="FZM224" s="348"/>
      <c r="FZN224" s="348"/>
      <c r="FZO224" s="348"/>
      <c r="FZP224" s="348"/>
      <c r="FZQ224" s="348"/>
      <c r="FZR224" s="348"/>
      <c r="FZS224" s="348"/>
      <c r="FZT224" s="348"/>
      <c r="FZU224" s="348"/>
      <c r="FZV224" s="348"/>
      <c r="FZW224" s="348"/>
      <c r="FZX224" s="348"/>
      <c r="FZY224" s="348"/>
      <c r="FZZ224" s="348"/>
      <c r="GAA224" s="348"/>
      <c r="GAB224" s="348"/>
      <c r="GAC224" s="348"/>
      <c r="GAD224" s="348"/>
      <c r="GAE224" s="348"/>
      <c r="GAF224" s="348"/>
      <c r="GAG224" s="348"/>
      <c r="GAH224" s="348"/>
      <c r="GAI224" s="348"/>
      <c r="GAJ224" s="348"/>
      <c r="GAK224" s="348"/>
      <c r="GAL224" s="348"/>
      <c r="GAM224" s="348"/>
      <c r="GAN224" s="348"/>
      <c r="GAO224" s="348"/>
      <c r="GAP224" s="348"/>
      <c r="GAQ224" s="348"/>
      <c r="GAR224" s="348"/>
      <c r="GAS224" s="348"/>
      <c r="GAT224" s="348"/>
      <c r="GAU224" s="348"/>
      <c r="GAV224" s="348"/>
      <c r="GAW224" s="348"/>
      <c r="GAX224" s="348"/>
      <c r="GAY224" s="348"/>
      <c r="GAZ224" s="348"/>
      <c r="GBA224" s="348"/>
      <c r="GBB224" s="348"/>
      <c r="GBC224" s="348"/>
      <c r="GBD224" s="348"/>
      <c r="GBE224" s="348"/>
      <c r="GBF224" s="348"/>
      <c r="GBG224" s="348"/>
      <c r="GBH224" s="348"/>
      <c r="GBI224" s="348"/>
      <c r="GBJ224" s="348"/>
      <c r="GBK224" s="348"/>
      <c r="GBL224" s="348"/>
      <c r="GBM224" s="348"/>
      <c r="GBN224" s="348"/>
      <c r="GBO224" s="348"/>
      <c r="GBP224" s="348"/>
      <c r="GBQ224" s="348"/>
      <c r="GBR224" s="348"/>
      <c r="GBS224" s="348"/>
      <c r="GBT224" s="348"/>
      <c r="GBU224" s="348"/>
      <c r="GBV224" s="348"/>
      <c r="GBW224" s="348"/>
      <c r="GBX224" s="348"/>
      <c r="GBY224" s="348"/>
      <c r="GBZ224" s="348"/>
      <c r="GCA224" s="348"/>
      <c r="GCB224" s="348"/>
      <c r="GCC224" s="348"/>
      <c r="GCD224" s="348"/>
      <c r="GCE224" s="348"/>
      <c r="GCF224" s="348"/>
      <c r="GCG224" s="348"/>
      <c r="GCH224" s="348"/>
      <c r="GCI224" s="348"/>
      <c r="GCJ224" s="348"/>
      <c r="GCK224" s="348"/>
      <c r="GCL224" s="348"/>
      <c r="GCM224" s="348"/>
      <c r="GCN224" s="348"/>
      <c r="GCO224" s="348"/>
      <c r="GCP224" s="348"/>
      <c r="GCQ224" s="348"/>
      <c r="GCR224" s="348"/>
      <c r="GCS224" s="348"/>
      <c r="GCT224" s="348"/>
      <c r="GCU224" s="348"/>
      <c r="GCV224" s="348"/>
      <c r="GCW224" s="348"/>
      <c r="GCX224" s="348"/>
      <c r="GCY224" s="348"/>
      <c r="GCZ224" s="348"/>
      <c r="GDA224" s="348"/>
      <c r="GDB224" s="348"/>
      <c r="GDC224" s="348"/>
      <c r="GDD224" s="348"/>
      <c r="GDE224" s="348"/>
      <c r="GDF224" s="348"/>
      <c r="GDG224" s="348"/>
      <c r="GDH224" s="348"/>
      <c r="GDI224" s="348"/>
      <c r="GDJ224" s="348"/>
      <c r="GDK224" s="348"/>
      <c r="GDL224" s="348"/>
      <c r="GDM224" s="348"/>
      <c r="GDN224" s="348"/>
      <c r="GDO224" s="348"/>
      <c r="GDP224" s="348"/>
      <c r="GDQ224" s="348"/>
      <c r="GDR224" s="348"/>
      <c r="GDS224" s="348"/>
      <c r="GDT224" s="348"/>
      <c r="GDU224" s="348"/>
      <c r="GDV224" s="348"/>
      <c r="GDW224" s="348"/>
      <c r="GDX224" s="348"/>
      <c r="GDY224" s="348"/>
      <c r="GDZ224" s="348"/>
      <c r="GEA224" s="348"/>
      <c r="GEB224" s="348"/>
      <c r="GEC224" s="348"/>
      <c r="GED224" s="348"/>
      <c r="GEE224" s="348"/>
      <c r="GEF224" s="348"/>
      <c r="GEG224" s="348"/>
      <c r="GEH224" s="348"/>
      <c r="GEI224" s="348"/>
      <c r="GEJ224" s="348"/>
      <c r="GEK224" s="348"/>
      <c r="GEL224" s="348"/>
      <c r="GEM224" s="348"/>
      <c r="GEN224" s="348"/>
      <c r="GEO224" s="348"/>
      <c r="GEP224" s="348"/>
      <c r="GEQ224" s="348"/>
      <c r="GER224" s="348"/>
      <c r="GES224" s="348"/>
      <c r="GET224" s="348"/>
      <c r="GEU224" s="348"/>
      <c r="GEV224" s="348"/>
      <c r="GEW224" s="348"/>
      <c r="GEX224" s="348"/>
      <c r="GEY224" s="348"/>
      <c r="GEZ224" s="348"/>
      <c r="GFA224" s="348"/>
      <c r="GFB224" s="348"/>
      <c r="GFC224" s="348"/>
      <c r="GFD224" s="348"/>
      <c r="GFE224" s="348"/>
      <c r="GFF224" s="348"/>
      <c r="GFG224" s="348"/>
      <c r="GFH224" s="348"/>
      <c r="GFI224" s="348"/>
      <c r="GFJ224" s="348"/>
      <c r="GFK224" s="348"/>
      <c r="GFL224" s="348"/>
      <c r="GFM224" s="348"/>
      <c r="GFN224" s="348"/>
      <c r="GFO224" s="348"/>
      <c r="GFP224" s="348"/>
      <c r="GFQ224" s="348"/>
      <c r="GFR224" s="348"/>
      <c r="GFS224" s="348"/>
      <c r="GFT224" s="348"/>
      <c r="GFU224" s="348"/>
      <c r="GFV224" s="348"/>
      <c r="GFW224" s="348"/>
      <c r="GFX224" s="348"/>
      <c r="GFY224" s="348"/>
      <c r="GFZ224" s="348"/>
      <c r="GGA224" s="348"/>
      <c r="GGB224" s="348"/>
      <c r="GGC224" s="348"/>
      <c r="GGD224" s="348"/>
      <c r="GGE224" s="348"/>
      <c r="GGF224" s="348"/>
      <c r="GGG224" s="348"/>
      <c r="GGH224" s="348"/>
      <c r="GGI224" s="348"/>
      <c r="GGJ224" s="348"/>
      <c r="GGK224" s="348"/>
      <c r="GGL224" s="348"/>
      <c r="GGM224" s="348"/>
      <c r="GGN224" s="348"/>
      <c r="GGO224" s="348"/>
      <c r="GGP224" s="348"/>
      <c r="GGQ224" s="348"/>
      <c r="GGR224" s="348"/>
      <c r="GGS224" s="348"/>
      <c r="GGT224" s="348"/>
      <c r="GGU224" s="348"/>
      <c r="GGV224" s="348"/>
      <c r="GGW224" s="348"/>
      <c r="GGX224" s="348"/>
      <c r="GGY224" s="348"/>
      <c r="GGZ224" s="348"/>
      <c r="GHA224" s="348"/>
      <c r="GHB224" s="348"/>
      <c r="GHC224" s="348"/>
      <c r="GHD224" s="348"/>
      <c r="GHE224" s="348"/>
      <c r="GHF224" s="348"/>
      <c r="GHG224" s="348"/>
      <c r="GHH224" s="348"/>
      <c r="GHI224" s="348"/>
      <c r="GHJ224" s="348"/>
      <c r="GHK224" s="348"/>
      <c r="GHL224" s="348"/>
      <c r="GHM224" s="348"/>
      <c r="GHN224" s="348"/>
      <c r="GHO224" s="348"/>
      <c r="GHP224" s="348"/>
      <c r="GHQ224" s="348"/>
      <c r="GHR224" s="348"/>
      <c r="GHS224" s="348"/>
      <c r="GHT224" s="348"/>
      <c r="GHU224" s="348"/>
      <c r="GHV224" s="348"/>
      <c r="GHW224" s="348"/>
      <c r="GHX224" s="348"/>
      <c r="GHY224" s="348"/>
      <c r="GHZ224" s="348"/>
      <c r="GIA224" s="348"/>
      <c r="GIB224" s="348"/>
      <c r="GIC224" s="348"/>
      <c r="GID224" s="348"/>
      <c r="GIE224" s="348"/>
      <c r="GIF224" s="348"/>
      <c r="GIG224" s="348"/>
      <c r="GIH224" s="348"/>
      <c r="GII224" s="348"/>
      <c r="GIJ224" s="348"/>
      <c r="GIK224" s="348"/>
      <c r="GIL224" s="348"/>
      <c r="GIM224" s="348"/>
      <c r="GIN224" s="348"/>
      <c r="GIO224" s="348"/>
      <c r="GIP224" s="348"/>
      <c r="GIQ224" s="348"/>
      <c r="GIR224" s="348"/>
      <c r="GIS224" s="348"/>
      <c r="GIT224" s="348"/>
      <c r="GIU224" s="348"/>
      <c r="GIV224" s="348"/>
      <c r="GIW224" s="348"/>
      <c r="GIX224" s="348"/>
      <c r="GIY224" s="348"/>
      <c r="GIZ224" s="348"/>
      <c r="GJA224" s="348"/>
      <c r="GJB224" s="348"/>
      <c r="GJC224" s="348"/>
      <c r="GJD224" s="348"/>
      <c r="GJE224" s="348"/>
      <c r="GJF224" s="348"/>
      <c r="GJG224" s="348"/>
      <c r="GJH224" s="348"/>
      <c r="GJI224" s="348"/>
      <c r="GJJ224" s="348"/>
      <c r="GJK224" s="348"/>
      <c r="GJL224" s="348"/>
      <c r="GJM224" s="348"/>
      <c r="GJN224" s="348"/>
      <c r="GJO224" s="348"/>
      <c r="GJP224" s="348"/>
      <c r="GJQ224" s="348"/>
      <c r="GJR224" s="348"/>
      <c r="GJS224" s="348"/>
      <c r="GJT224" s="348"/>
      <c r="GJU224" s="348"/>
      <c r="GJV224" s="348"/>
      <c r="GJW224" s="348"/>
      <c r="GJX224" s="348"/>
      <c r="GJY224" s="348"/>
      <c r="GJZ224" s="348"/>
      <c r="GKA224" s="348"/>
      <c r="GKB224" s="348"/>
      <c r="GKC224" s="348"/>
      <c r="GKD224" s="348"/>
      <c r="GKE224" s="348"/>
      <c r="GKF224" s="348"/>
      <c r="GKG224" s="348"/>
      <c r="GKH224" s="348"/>
      <c r="GKI224" s="348"/>
      <c r="GKJ224" s="348"/>
      <c r="GKK224" s="348"/>
      <c r="GKL224" s="348"/>
      <c r="GKM224" s="348"/>
      <c r="GKN224" s="348"/>
      <c r="GKO224" s="348"/>
      <c r="GKP224" s="348"/>
      <c r="GKQ224" s="348"/>
      <c r="GKR224" s="348"/>
      <c r="GKS224" s="348"/>
      <c r="GKT224" s="348"/>
      <c r="GKU224" s="348"/>
      <c r="GKV224" s="348"/>
      <c r="GKW224" s="348"/>
      <c r="GKX224" s="348"/>
      <c r="GKY224" s="348"/>
      <c r="GKZ224" s="348"/>
      <c r="GLA224" s="348"/>
      <c r="GLB224" s="348"/>
      <c r="GLC224" s="348"/>
      <c r="GLD224" s="348"/>
      <c r="GLE224" s="348"/>
      <c r="GLF224" s="348"/>
      <c r="GLG224" s="348"/>
      <c r="GLH224" s="348"/>
      <c r="GLI224" s="348"/>
      <c r="GLJ224" s="348"/>
      <c r="GLK224" s="348"/>
      <c r="GLL224" s="348"/>
      <c r="GLM224" s="348"/>
      <c r="GLN224" s="348"/>
      <c r="GLO224" s="348"/>
      <c r="GLP224" s="348"/>
      <c r="GLQ224" s="348"/>
      <c r="GLR224" s="348"/>
      <c r="GLS224" s="348"/>
      <c r="GLT224" s="348"/>
      <c r="GLU224" s="348"/>
      <c r="GLV224" s="348"/>
      <c r="GLW224" s="348"/>
      <c r="GLX224" s="348"/>
      <c r="GLY224" s="348"/>
      <c r="GLZ224" s="348"/>
      <c r="GMA224" s="348"/>
      <c r="GMB224" s="348"/>
      <c r="GMC224" s="348"/>
      <c r="GMD224" s="348"/>
      <c r="GME224" s="348"/>
      <c r="GMF224" s="348"/>
      <c r="GMG224" s="348"/>
      <c r="GMH224" s="348"/>
      <c r="GMI224" s="348"/>
      <c r="GMJ224" s="348"/>
      <c r="GMK224" s="348"/>
      <c r="GML224" s="348"/>
      <c r="GMM224" s="348"/>
      <c r="GMN224" s="348"/>
      <c r="GMO224" s="348"/>
      <c r="GMP224" s="348"/>
      <c r="GMQ224" s="348"/>
      <c r="GMR224" s="348"/>
      <c r="GMS224" s="348"/>
      <c r="GMT224" s="348"/>
      <c r="GMU224" s="348"/>
      <c r="GMV224" s="348"/>
      <c r="GMW224" s="348"/>
      <c r="GMX224" s="348"/>
      <c r="GMY224" s="348"/>
      <c r="GMZ224" s="348"/>
      <c r="GNA224" s="348"/>
      <c r="GNB224" s="348"/>
      <c r="GNC224" s="348"/>
      <c r="GND224" s="348"/>
      <c r="GNE224" s="348"/>
      <c r="GNF224" s="348"/>
      <c r="GNG224" s="348"/>
      <c r="GNH224" s="348"/>
      <c r="GNI224" s="348"/>
      <c r="GNJ224" s="348"/>
      <c r="GNK224" s="348"/>
      <c r="GNL224" s="348"/>
      <c r="GNM224" s="348"/>
      <c r="GNN224" s="348"/>
      <c r="GNO224" s="348"/>
      <c r="GNP224" s="348"/>
      <c r="GNQ224" s="348"/>
      <c r="GNR224" s="348"/>
      <c r="GNS224" s="348"/>
      <c r="GNT224" s="348"/>
      <c r="GNU224" s="348"/>
      <c r="GNV224" s="348"/>
      <c r="GNW224" s="348"/>
      <c r="GNX224" s="348"/>
      <c r="GNY224" s="348"/>
      <c r="GNZ224" s="348"/>
      <c r="GOA224" s="348"/>
      <c r="GOB224" s="348"/>
      <c r="GOC224" s="348"/>
      <c r="GOD224" s="348"/>
      <c r="GOE224" s="348"/>
      <c r="GOF224" s="348"/>
      <c r="GOG224" s="348"/>
      <c r="GOH224" s="348"/>
      <c r="GOI224" s="348"/>
      <c r="GOJ224" s="348"/>
      <c r="GOK224" s="348"/>
      <c r="GOL224" s="348"/>
      <c r="GOM224" s="348"/>
      <c r="GON224" s="348"/>
      <c r="GOO224" s="348"/>
      <c r="GOP224" s="348"/>
      <c r="GOQ224" s="348"/>
      <c r="GOR224" s="348"/>
      <c r="GOS224" s="348"/>
      <c r="GOT224" s="348"/>
      <c r="GOU224" s="348"/>
      <c r="GOV224" s="348"/>
      <c r="GOW224" s="348"/>
      <c r="GOX224" s="348"/>
      <c r="GOY224" s="348"/>
      <c r="GOZ224" s="348"/>
      <c r="GPA224" s="348"/>
      <c r="GPB224" s="348"/>
      <c r="GPC224" s="348"/>
      <c r="GPD224" s="348"/>
      <c r="GPE224" s="348"/>
      <c r="GPF224" s="348"/>
      <c r="GPG224" s="348"/>
      <c r="GPH224" s="348"/>
      <c r="GPI224" s="348"/>
      <c r="GPJ224" s="348"/>
      <c r="GPK224" s="348"/>
      <c r="GPL224" s="348"/>
      <c r="GPM224" s="348"/>
      <c r="GPN224" s="348"/>
      <c r="GPO224" s="348"/>
      <c r="GPP224" s="348"/>
      <c r="GPQ224" s="348"/>
      <c r="GPR224" s="348"/>
      <c r="GPS224" s="348"/>
      <c r="GPT224" s="348"/>
      <c r="GPU224" s="348"/>
      <c r="GPV224" s="348"/>
      <c r="GPW224" s="348"/>
      <c r="GPX224" s="348"/>
      <c r="GPY224" s="348"/>
      <c r="GPZ224" s="348"/>
      <c r="GQA224" s="348"/>
      <c r="GQB224" s="348"/>
      <c r="GQC224" s="348"/>
      <c r="GQD224" s="348"/>
      <c r="GQE224" s="348"/>
      <c r="GQF224" s="348"/>
      <c r="GQG224" s="348"/>
      <c r="GQH224" s="348"/>
      <c r="GQI224" s="348"/>
      <c r="GQJ224" s="348"/>
      <c r="GQK224" s="348"/>
      <c r="GQL224" s="348"/>
      <c r="GQM224" s="348"/>
      <c r="GQN224" s="348"/>
      <c r="GQO224" s="348"/>
      <c r="GQP224" s="348"/>
      <c r="GQQ224" s="348"/>
      <c r="GQR224" s="348"/>
      <c r="GQS224" s="348"/>
      <c r="GQT224" s="348"/>
      <c r="GQU224" s="348"/>
      <c r="GQV224" s="348"/>
      <c r="GQW224" s="348"/>
      <c r="GQX224" s="348"/>
      <c r="GQY224" s="348"/>
      <c r="GQZ224" s="348"/>
      <c r="GRA224" s="348"/>
      <c r="GRB224" s="348"/>
      <c r="GRC224" s="348"/>
      <c r="GRD224" s="348"/>
      <c r="GRE224" s="348"/>
      <c r="GRF224" s="348"/>
      <c r="GRG224" s="348"/>
      <c r="GRH224" s="348"/>
      <c r="GRI224" s="348"/>
      <c r="GRJ224" s="348"/>
      <c r="GRK224" s="348"/>
      <c r="GRL224" s="348"/>
      <c r="GRM224" s="348"/>
      <c r="GRN224" s="348"/>
      <c r="GRO224" s="348"/>
      <c r="GRP224" s="348"/>
      <c r="GRQ224" s="348"/>
      <c r="GRR224" s="348"/>
      <c r="GRS224" s="348"/>
      <c r="GRT224" s="348"/>
      <c r="GRU224" s="348"/>
      <c r="GRV224" s="348"/>
      <c r="GRW224" s="348"/>
      <c r="GRX224" s="348"/>
      <c r="GRY224" s="348"/>
      <c r="GRZ224" s="348"/>
      <c r="GSA224" s="348"/>
      <c r="GSB224" s="348"/>
      <c r="GSC224" s="348"/>
      <c r="GSD224" s="348"/>
      <c r="GSE224" s="348"/>
      <c r="GSF224" s="348"/>
      <c r="GSG224" s="348"/>
      <c r="GSH224" s="348"/>
      <c r="GSI224" s="348"/>
      <c r="GSJ224" s="348"/>
      <c r="GSK224" s="348"/>
      <c r="GSL224" s="348"/>
      <c r="GSM224" s="348"/>
      <c r="GSN224" s="348"/>
      <c r="GSO224" s="348"/>
      <c r="GSP224" s="348"/>
      <c r="GSQ224" s="348"/>
      <c r="GSR224" s="348"/>
      <c r="GSS224" s="348"/>
      <c r="GST224" s="348"/>
      <c r="GSU224" s="348"/>
      <c r="GSV224" s="348"/>
      <c r="GSW224" s="348"/>
      <c r="GSX224" s="348"/>
      <c r="GSY224" s="348"/>
      <c r="GSZ224" s="348"/>
      <c r="GTA224" s="348"/>
      <c r="GTB224" s="348"/>
      <c r="GTC224" s="348"/>
      <c r="GTD224" s="348"/>
      <c r="GTE224" s="348"/>
      <c r="GTF224" s="348"/>
      <c r="GTG224" s="348"/>
      <c r="GTH224" s="348"/>
      <c r="GTI224" s="348"/>
      <c r="GTJ224" s="348"/>
      <c r="GTK224" s="348"/>
      <c r="GTL224" s="348"/>
      <c r="GTM224" s="348"/>
      <c r="GTN224" s="348"/>
      <c r="GTO224" s="348"/>
      <c r="GTP224" s="348"/>
      <c r="GTQ224" s="348"/>
      <c r="GTR224" s="348"/>
      <c r="GTS224" s="348"/>
      <c r="GTT224" s="348"/>
      <c r="GTU224" s="348"/>
      <c r="GTV224" s="348"/>
      <c r="GTW224" s="348"/>
      <c r="GTX224" s="348"/>
      <c r="GTY224" s="348"/>
      <c r="GTZ224" s="348"/>
      <c r="GUA224" s="348"/>
      <c r="GUB224" s="348"/>
      <c r="GUC224" s="348"/>
      <c r="GUD224" s="348"/>
      <c r="GUE224" s="348"/>
      <c r="GUF224" s="348"/>
      <c r="GUG224" s="348"/>
      <c r="GUH224" s="348"/>
      <c r="GUI224" s="348"/>
      <c r="GUJ224" s="348"/>
      <c r="GUK224" s="348"/>
      <c r="GUL224" s="348"/>
      <c r="GUM224" s="348"/>
      <c r="GUN224" s="348"/>
      <c r="GUO224" s="348"/>
      <c r="GUP224" s="348"/>
      <c r="GUQ224" s="348"/>
      <c r="GUR224" s="348"/>
      <c r="GUS224" s="348"/>
      <c r="GUT224" s="348"/>
      <c r="GUU224" s="348"/>
      <c r="GUV224" s="348"/>
      <c r="GUW224" s="348"/>
      <c r="GUX224" s="348"/>
      <c r="GUY224" s="348"/>
      <c r="GUZ224" s="348"/>
      <c r="GVA224" s="348"/>
      <c r="GVB224" s="348"/>
      <c r="GVC224" s="348"/>
      <c r="GVD224" s="348"/>
      <c r="GVE224" s="348"/>
      <c r="GVF224" s="348"/>
      <c r="GVG224" s="348"/>
      <c r="GVH224" s="348"/>
      <c r="GVI224" s="348"/>
      <c r="GVJ224" s="348"/>
      <c r="GVK224" s="348"/>
      <c r="GVL224" s="348"/>
      <c r="GVM224" s="348"/>
      <c r="GVN224" s="348"/>
      <c r="GVO224" s="348"/>
      <c r="GVP224" s="348"/>
      <c r="GVQ224" s="348"/>
      <c r="GVR224" s="348"/>
      <c r="GVS224" s="348"/>
      <c r="GVT224" s="348"/>
      <c r="GVU224" s="348"/>
      <c r="GVV224" s="348"/>
      <c r="GVW224" s="348"/>
      <c r="GVX224" s="348"/>
      <c r="GVY224" s="348"/>
      <c r="GVZ224" s="348"/>
      <c r="GWA224" s="348"/>
      <c r="GWB224" s="348"/>
      <c r="GWC224" s="348"/>
      <c r="GWD224" s="348"/>
      <c r="GWE224" s="348"/>
      <c r="GWF224" s="348"/>
      <c r="GWG224" s="348"/>
      <c r="GWH224" s="348"/>
      <c r="GWI224" s="348"/>
      <c r="GWJ224" s="348"/>
      <c r="GWK224" s="348"/>
      <c r="GWL224" s="348"/>
      <c r="GWM224" s="348"/>
      <c r="GWN224" s="348"/>
      <c r="GWO224" s="348"/>
      <c r="GWP224" s="348"/>
      <c r="GWQ224" s="348"/>
      <c r="GWR224" s="348"/>
      <c r="GWS224" s="348"/>
      <c r="GWT224" s="348"/>
      <c r="GWU224" s="348"/>
      <c r="GWV224" s="348"/>
      <c r="GWW224" s="348"/>
      <c r="GWX224" s="348"/>
      <c r="GWY224" s="348"/>
      <c r="GWZ224" s="348"/>
      <c r="GXA224" s="348"/>
      <c r="GXB224" s="348"/>
      <c r="GXC224" s="348"/>
      <c r="GXD224" s="348"/>
      <c r="GXE224" s="348"/>
      <c r="GXF224" s="348"/>
      <c r="GXG224" s="348"/>
      <c r="GXH224" s="348"/>
      <c r="GXI224" s="348"/>
      <c r="GXJ224" s="348"/>
      <c r="GXK224" s="348"/>
      <c r="GXL224" s="348"/>
      <c r="GXM224" s="348"/>
      <c r="GXN224" s="348"/>
      <c r="GXO224" s="348"/>
      <c r="GXP224" s="348"/>
      <c r="GXQ224" s="348"/>
      <c r="GXR224" s="348"/>
      <c r="GXS224" s="348"/>
      <c r="GXT224" s="348"/>
      <c r="GXU224" s="348"/>
      <c r="GXV224" s="348"/>
      <c r="GXW224" s="348"/>
      <c r="GXX224" s="348"/>
      <c r="GXY224" s="348"/>
      <c r="GXZ224" s="348"/>
      <c r="GYA224" s="348"/>
      <c r="GYB224" s="348"/>
      <c r="GYC224" s="348"/>
      <c r="GYD224" s="348"/>
      <c r="GYE224" s="348"/>
      <c r="GYF224" s="348"/>
      <c r="GYG224" s="348"/>
      <c r="GYH224" s="348"/>
      <c r="GYI224" s="348"/>
      <c r="GYJ224" s="348"/>
      <c r="GYK224" s="348"/>
      <c r="GYL224" s="348"/>
      <c r="GYM224" s="348"/>
      <c r="GYN224" s="348"/>
      <c r="GYO224" s="348"/>
      <c r="GYP224" s="348"/>
      <c r="GYQ224" s="348"/>
      <c r="GYR224" s="348"/>
      <c r="GYS224" s="348"/>
      <c r="GYT224" s="348"/>
      <c r="GYU224" s="348"/>
      <c r="GYV224" s="348"/>
      <c r="GYW224" s="348"/>
      <c r="GYX224" s="348"/>
      <c r="GYY224" s="348"/>
      <c r="GYZ224" s="348"/>
      <c r="GZA224" s="348"/>
      <c r="GZB224" s="348"/>
      <c r="GZC224" s="348"/>
      <c r="GZD224" s="348"/>
      <c r="GZE224" s="348"/>
      <c r="GZF224" s="348"/>
      <c r="GZG224" s="348"/>
      <c r="GZH224" s="348"/>
      <c r="GZI224" s="348"/>
      <c r="GZJ224" s="348"/>
      <c r="GZK224" s="348"/>
      <c r="GZL224" s="348"/>
      <c r="GZM224" s="348"/>
      <c r="GZN224" s="348"/>
      <c r="GZO224" s="348"/>
      <c r="GZP224" s="348"/>
      <c r="GZQ224" s="348"/>
      <c r="GZR224" s="348"/>
      <c r="GZS224" s="348"/>
      <c r="GZT224" s="348"/>
      <c r="GZU224" s="348"/>
      <c r="GZV224" s="348"/>
      <c r="GZW224" s="348"/>
      <c r="GZX224" s="348"/>
      <c r="GZY224" s="348"/>
      <c r="GZZ224" s="348"/>
      <c r="HAA224" s="348"/>
      <c r="HAB224" s="348"/>
      <c r="HAC224" s="348"/>
      <c r="HAD224" s="348"/>
      <c r="HAE224" s="348"/>
      <c r="HAF224" s="348"/>
      <c r="HAG224" s="348"/>
      <c r="HAH224" s="348"/>
      <c r="HAI224" s="348"/>
      <c r="HAJ224" s="348"/>
      <c r="HAK224" s="348"/>
      <c r="HAL224" s="348"/>
      <c r="HAM224" s="348"/>
      <c r="HAN224" s="348"/>
      <c r="HAO224" s="348"/>
      <c r="HAP224" s="348"/>
      <c r="HAQ224" s="348"/>
      <c r="HAR224" s="348"/>
      <c r="HAS224" s="348"/>
      <c r="HAT224" s="348"/>
      <c r="HAU224" s="348"/>
      <c r="HAV224" s="348"/>
      <c r="HAW224" s="348"/>
      <c r="HAX224" s="348"/>
      <c r="HAY224" s="348"/>
      <c r="HAZ224" s="348"/>
      <c r="HBA224" s="348"/>
      <c r="HBB224" s="348"/>
      <c r="HBC224" s="348"/>
      <c r="HBD224" s="348"/>
      <c r="HBE224" s="348"/>
      <c r="HBF224" s="348"/>
      <c r="HBG224" s="348"/>
      <c r="HBH224" s="348"/>
      <c r="HBI224" s="348"/>
      <c r="HBJ224" s="348"/>
      <c r="HBK224" s="348"/>
      <c r="HBL224" s="348"/>
      <c r="HBM224" s="348"/>
      <c r="HBN224" s="348"/>
      <c r="HBO224" s="348"/>
      <c r="HBP224" s="348"/>
      <c r="HBQ224" s="348"/>
      <c r="HBR224" s="348"/>
      <c r="HBS224" s="348"/>
      <c r="HBT224" s="348"/>
      <c r="HBU224" s="348"/>
      <c r="HBV224" s="348"/>
      <c r="HBW224" s="348"/>
      <c r="HBX224" s="348"/>
      <c r="HBY224" s="348"/>
      <c r="HBZ224" s="348"/>
      <c r="HCA224" s="348"/>
      <c r="HCB224" s="348"/>
      <c r="HCC224" s="348"/>
      <c r="HCD224" s="348"/>
      <c r="HCE224" s="348"/>
      <c r="HCF224" s="348"/>
      <c r="HCG224" s="348"/>
      <c r="HCH224" s="348"/>
      <c r="HCI224" s="348"/>
      <c r="HCJ224" s="348"/>
      <c r="HCK224" s="348"/>
      <c r="HCL224" s="348"/>
      <c r="HCM224" s="348"/>
      <c r="HCN224" s="348"/>
      <c r="HCO224" s="348"/>
      <c r="HCP224" s="348"/>
      <c r="HCQ224" s="348"/>
      <c r="HCR224" s="348"/>
      <c r="HCS224" s="348"/>
      <c r="HCT224" s="348"/>
      <c r="HCU224" s="348"/>
      <c r="HCV224" s="348"/>
      <c r="HCW224" s="348"/>
      <c r="HCX224" s="348"/>
      <c r="HCY224" s="348"/>
      <c r="HCZ224" s="348"/>
      <c r="HDA224" s="348"/>
      <c r="HDB224" s="348"/>
      <c r="HDC224" s="348"/>
      <c r="HDD224" s="348"/>
      <c r="HDE224" s="348"/>
      <c r="HDF224" s="348"/>
      <c r="HDG224" s="348"/>
      <c r="HDH224" s="348"/>
      <c r="HDI224" s="348"/>
      <c r="HDJ224" s="348"/>
      <c r="HDK224" s="348"/>
      <c r="HDL224" s="348"/>
      <c r="HDM224" s="348"/>
      <c r="HDN224" s="348"/>
      <c r="HDO224" s="348"/>
      <c r="HDP224" s="348"/>
      <c r="HDQ224" s="348"/>
      <c r="HDR224" s="348"/>
      <c r="HDS224" s="348"/>
      <c r="HDT224" s="348"/>
      <c r="HDU224" s="348"/>
      <c r="HDV224" s="348"/>
      <c r="HDW224" s="348"/>
      <c r="HDX224" s="348"/>
      <c r="HDY224" s="348"/>
      <c r="HDZ224" s="348"/>
      <c r="HEA224" s="348"/>
      <c r="HEB224" s="348"/>
      <c r="HEC224" s="348"/>
      <c r="HED224" s="348"/>
      <c r="HEE224" s="348"/>
      <c r="HEF224" s="348"/>
      <c r="HEG224" s="348"/>
      <c r="HEH224" s="348"/>
      <c r="HEI224" s="348"/>
      <c r="HEJ224" s="348"/>
      <c r="HEK224" s="348"/>
      <c r="HEL224" s="348"/>
      <c r="HEM224" s="348"/>
      <c r="HEN224" s="348"/>
      <c r="HEO224" s="348"/>
      <c r="HEP224" s="348"/>
      <c r="HEQ224" s="348"/>
      <c r="HER224" s="348"/>
      <c r="HES224" s="348"/>
      <c r="HET224" s="348"/>
      <c r="HEU224" s="348"/>
      <c r="HEV224" s="348"/>
      <c r="HEW224" s="348"/>
      <c r="HEX224" s="348"/>
      <c r="HEY224" s="348"/>
      <c r="HEZ224" s="348"/>
      <c r="HFA224" s="348"/>
      <c r="HFB224" s="348"/>
      <c r="HFC224" s="348"/>
      <c r="HFD224" s="348"/>
      <c r="HFE224" s="348"/>
      <c r="HFF224" s="348"/>
      <c r="HFG224" s="348"/>
      <c r="HFH224" s="348"/>
      <c r="HFI224" s="348"/>
      <c r="HFJ224" s="348"/>
      <c r="HFK224" s="348"/>
      <c r="HFL224" s="348"/>
      <c r="HFM224" s="348"/>
      <c r="HFN224" s="348"/>
      <c r="HFO224" s="348"/>
      <c r="HFP224" s="348"/>
      <c r="HFQ224" s="348"/>
      <c r="HFR224" s="348"/>
      <c r="HFS224" s="348"/>
      <c r="HFT224" s="348"/>
      <c r="HFU224" s="348"/>
      <c r="HFV224" s="348"/>
      <c r="HFW224" s="348"/>
      <c r="HFX224" s="348"/>
      <c r="HFY224" s="348"/>
      <c r="HFZ224" s="348"/>
      <c r="HGA224" s="348"/>
      <c r="HGB224" s="348"/>
      <c r="HGC224" s="348"/>
      <c r="HGD224" s="348"/>
      <c r="HGE224" s="348"/>
      <c r="HGF224" s="348"/>
      <c r="HGG224" s="348"/>
      <c r="HGH224" s="348"/>
      <c r="HGI224" s="348"/>
      <c r="HGJ224" s="348"/>
      <c r="HGK224" s="348"/>
      <c r="HGL224" s="348"/>
      <c r="HGM224" s="348"/>
      <c r="HGN224" s="348"/>
      <c r="HGO224" s="348"/>
      <c r="HGP224" s="348"/>
      <c r="HGQ224" s="348"/>
      <c r="HGR224" s="348"/>
      <c r="HGS224" s="348"/>
      <c r="HGT224" s="348"/>
      <c r="HGU224" s="348"/>
      <c r="HGV224" s="348"/>
      <c r="HGW224" s="348"/>
      <c r="HGX224" s="348"/>
      <c r="HGY224" s="348"/>
      <c r="HGZ224" s="348"/>
      <c r="HHA224" s="348"/>
      <c r="HHB224" s="348"/>
      <c r="HHC224" s="348"/>
      <c r="HHD224" s="348"/>
      <c r="HHE224" s="348"/>
      <c r="HHF224" s="348"/>
      <c r="HHG224" s="348"/>
      <c r="HHH224" s="348"/>
      <c r="HHI224" s="348"/>
      <c r="HHJ224" s="348"/>
      <c r="HHK224" s="348"/>
      <c r="HHL224" s="348"/>
      <c r="HHM224" s="348"/>
      <c r="HHN224" s="348"/>
      <c r="HHO224" s="348"/>
      <c r="HHP224" s="348"/>
      <c r="HHQ224" s="348"/>
      <c r="HHR224" s="348"/>
      <c r="HHS224" s="348"/>
      <c r="HHT224" s="348"/>
      <c r="HHU224" s="348"/>
      <c r="HHV224" s="348"/>
      <c r="HHW224" s="348"/>
      <c r="HHX224" s="348"/>
      <c r="HHY224" s="348"/>
      <c r="HHZ224" s="348"/>
      <c r="HIA224" s="348"/>
      <c r="HIB224" s="348"/>
      <c r="HIC224" s="348"/>
      <c r="HID224" s="348"/>
      <c r="HIE224" s="348"/>
      <c r="HIF224" s="348"/>
      <c r="HIG224" s="348"/>
      <c r="HIH224" s="348"/>
      <c r="HII224" s="348"/>
      <c r="HIJ224" s="348"/>
      <c r="HIK224" s="348"/>
      <c r="HIL224" s="348"/>
      <c r="HIM224" s="348"/>
      <c r="HIN224" s="348"/>
      <c r="HIO224" s="348"/>
      <c r="HIP224" s="348"/>
      <c r="HIQ224" s="348"/>
      <c r="HIR224" s="348"/>
      <c r="HIS224" s="348"/>
      <c r="HIT224" s="348"/>
      <c r="HIU224" s="348"/>
      <c r="HIV224" s="348"/>
      <c r="HIW224" s="348"/>
      <c r="HIX224" s="348"/>
      <c r="HIY224" s="348"/>
      <c r="HIZ224" s="348"/>
      <c r="HJA224" s="348"/>
      <c r="HJB224" s="348"/>
      <c r="HJC224" s="348"/>
      <c r="HJD224" s="348"/>
      <c r="HJE224" s="348"/>
      <c r="HJF224" s="348"/>
      <c r="HJG224" s="348"/>
      <c r="HJH224" s="348"/>
      <c r="HJI224" s="348"/>
      <c r="HJJ224" s="348"/>
      <c r="HJK224" s="348"/>
      <c r="HJL224" s="348"/>
      <c r="HJM224" s="348"/>
      <c r="HJN224" s="348"/>
      <c r="HJO224" s="348"/>
      <c r="HJP224" s="348"/>
      <c r="HJQ224" s="348"/>
      <c r="HJR224" s="348"/>
      <c r="HJS224" s="348"/>
      <c r="HJT224" s="348"/>
      <c r="HJU224" s="348"/>
      <c r="HJV224" s="348"/>
      <c r="HJW224" s="348"/>
      <c r="HJX224" s="348"/>
      <c r="HJY224" s="348"/>
      <c r="HJZ224" s="348"/>
      <c r="HKA224" s="348"/>
      <c r="HKB224" s="348"/>
      <c r="HKC224" s="348"/>
      <c r="HKD224" s="348"/>
      <c r="HKE224" s="348"/>
      <c r="HKF224" s="348"/>
      <c r="HKG224" s="348"/>
      <c r="HKH224" s="348"/>
      <c r="HKI224" s="348"/>
      <c r="HKJ224" s="348"/>
      <c r="HKK224" s="348"/>
      <c r="HKL224" s="348"/>
      <c r="HKM224" s="348"/>
      <c r="HKN224" s="348"/>
      <c r="HKO224" s="348"/>
      <c r="HKP224" s="348"/>
      <c r="HKQ224" s="348"/>
      <c r="HKR224" s="348"/>
      <c r="HKS224" s="348"/>
      <c r="HKT224" s="348"/>
      <c r="HKU224" s="348"/>
      <c r="HKV224" s="348"/>
      <c r="HKW224" s="348"/>
      <c r="HKX224" s="348"/>
      <c r="HKY224" s="348"/>
      <c r="HKZ224" s="348"/>
      <c r="HLA224" s="348"/>
      <c r="HLB224" s="348"/>
      <c r="HLC224" s="348"/>
      <c r="HLD224" s="348"/>
      <c r="HLE224" s="348"/>
      <c r="HLF224" s="348"/>
      <c r="HLG224" s="348"/>
      <c r="HLH224" s="348"/>
      <c r="HLI224" s="348"/>
      <c r="HLJ224" s="348"/>
      <c r="HLK224" s="348"/>
      <c r="HLL224" s="348"/>
      <c r="HLM224" s="348"/>
      <c r="HLN224" s="348"/>
      <c r="HLO224" s="348"/>
      <c r="HLP224" s="348"/>
      <c r="HLQ224" s="348"/>
      <c r="HLR224" s="348"/>
      <c r="HLS224" s="348"/>
      <c r="HLT224" s="348"/>
      <c r="HLU224" s="348"/>
      <c r="HLV224" s="348"/>
      <c r="HLW224" s="348"/>
      <c r="HLX224" s="348"/>
      <c r="HLY224" s="348"/>
      <c r="HLZ224" s="348"/>
      <c r="HMA224" s="348"/>
      <c r="HMB224" s="348"/>
      <c r="HMC224" s="348"/>
      <c r="HMD224" s="348"/>
      <c r="HME224" s="348"/>
      <c r="HMF224" s="348"/>
      <c r="HMG224" s="348"/>
      <c r="HMH224" s="348"/>
      <c r="HMI224" s="348"/>
      <c r="HMJ224" s="348"/>
      <c r="HMK224" s="348"/>
      <c r="HML224" s="348"/>
      <c r="HMM224" s="348"/>
      <c r="HMN224" s="348"/>
      <c r="HMO224" s="348"/>
      <c r="HMP224" s="348"/>
      <c r="HMQ224" s="348"/>
      <c r="HMR224" s="348"/>
      <c r="HMS224" s="348"/>
      <c r="HMT224" s="348"/>
      <c r="HMU224" s="348"/>
      <c r="HMV224" s="348"/>
      <c r="HMW224" s="348"/>
      <c r="HMX224" s="348"/>
      <c r="HMY224" s="348"/>
      <c r="HMZ224" s="348"/>
      <c r="HNA224" s="348"/>
      <c r="HNB224" s="348"/>
      <c r="HNC224" s="348"/>
      <c r="HND224" s="348"/>
      <c r="HNE224" s="348"/>
      <c r="HNF224" s="348"/>
      <c r="HNG224" s="348"/>
      <c r="HNH224" s="348"/>
      <c r="HNI224" s="348"/>
      <c r="HNJ224" s="348"/>
      <c r="HNK224" s="348"/>
      <c r="HNL224" s="348"/>
      <c r="HNM224" s="348"/>
      <c r="HNN224" s="348"/>
      <c r="HNO224" s="348"/>
      <c r="HNP224" s="348"/>
      <c r="HNQ224" s="348"/>
      <c r="HNR224" s="348"/>
      <c r="HNS224" s="348"/>
      <c r="HNT224" s="348"/>
      <c r="HNU224" s="348"/>
      <c r="HNV224" s="348"/>
      <c r="HNW224" s="348"/>
      <c r="HNX224" s="348"/>
      <c r="HNY224" s="348"/>
      <c r="HNZ224" s="348"/>
      <c r="HOA224" s="348"/>
      <c r="HOB224" s="348"/>
      <c r="HOC224" s="348"/>
      <c r="HOD224" s="348"/>
      <c r="HOE224" s="348"/>
      <c r="HOF224" s="348"/>
      <c r="HOG224" s="348"/>
      <c r="HOH224" s="348"/>
      <c r="HOI224" s="348"/>
      <c r="HOJ224" s="348"/>
      <c r="HOK224" s="348"/>
      <c r="HOL224" s="348"/>
      <c r="HOM224" s="348"/>
      <c r="HON224" s="348"/>
      <c r="HOO224" s="348"/>
      <c r="HOP224" s="348"/>
      <c r="HOQ224" s="348"/>
      <c r="HOR224" s="348"/>
      <c r="HOS224" s="348"/>
      <c r="HOT224" s="348"/>
      <c r="HOU224" s="348"/>
      <c r="HOV224" s="348"/>
      <c r="HOW224" s="348"/>
      <c r="HOX224" s="348"/>
      <c r="HOY224" s="348"/>
      <c r="HOZ224" s="348"/>
      <c r="HPA224" s="348"/>
      <c r="HPB224" s="348"/>
      <c r="HPC224" s="348"/>
      <c r="HPD224" s="348"/>
      <c r="HPE224" s="348"/>
      <c r="HPF224" s="348"/>
      <c r="HPG224" s="348"/>
      <c r="HPH224" s="348"/>
      <c r="HPI224" s="348"/>
      <c r="HPJ224" s="348"/>
      <c r="HPK224" s="348"/>
      <c r="HPL224" s="348"/>
      <c r="HPM224" s="348"/>
      <c r="HPN224" s="348"/>
      <c r="HPO224" s="348"/>
      <c r="HPP224" s="348"/>
      <c r="HPQ224" s="348"/>
      <c r="HPR224" s="348"/>
      <c r="HPS224" s="348"/>
      <c r="HPT224" s="348"/>
      <c r="HPU224" s="348"/>
      <c r="HPV224" s="348"/>
      <c r="HPW224" s="348"/>
      <c r="HPX224" s="348"/>
      <c r="HPY224" s="348"/>
      <c r="HPZ224" s="348"/>
      <c r="HQA224" s="348"/>
      <c r="HQB224" s="348"/>
      <c r="HQC224" s="348"/>
      <c r="HQD224" s="348"/>
      <c r="HQE224" s="348"/>
      <c r="HQF224" s="348"/>
      <c r="HQG224" s="348"/>
      <c r="HQH224" s="348"/>
      <c r="HQI224" s="348"/>
      <c r="HQJ224" s="348"/>
      <c r="HQK224" s="348"/>
      <c r="HQL224" s="348"/>
      <c r="HQM224" s="348"/>
      <c r="HQN224" s="348"/>
      <c r="HQO224" s="348"/>
      <c r="HQP224" s="348"/>
      <c r="HQQ224" s="348"/>
      <c r="HQR224" s="348"/>
      <c r="HQS224" s="348"/>
      <c r="HQT224" s="348"/>
      <c r="HQU224" s="348"/>
      <c r="HQV224" s="348"/>
      <c r="HQW224" s="348"/>
      <c r="HQX224" s="348"/>
      <c r="HQY224" s="348"/>
      <c r="HQZ224" s="348"/>
      <c r="HRA224" s="348"/>
      <c r="HRB224" s="348"/>
      <c r="HRC224" s="348"/>
      <c r="HRD224" s="348"/>
      <c r="HRE224" s="348"/>
      <c r="HRF224" s="348"/>
      <c r="HRG224" s="348"/>
      <c r="HRH224" s="348"/>
      <c r="HRI224" s="348"/>
      <c r="HRJ224" s="348"/>
      <c r="HRK224" s="348"/>
      <c r="HRL224" s="348"/>
      <c r="HRM224" s="348"/>
      <c r="HRN224" s="348"/>
      <c r="HRO224" s="348"/>
      <c r="HRP224" s="348"/>
      <c r="HRQ224" s="348"/>
      <c r="HRR224" s="348"/>
      <c r="HRS224" s="348"/>
      <c r="HRT224" s="348"/>
      <c r="HRU224" s="348"/>
      <c r="HRV224" s="348"/>
      <c r="HRW224" s="348"/>
      <c r="HRX224" s="348"/>
      <c r="HRY224" s="348"/>
      <c r="HRZ224" s="348"/>
      <c r="HSA224" s="348"/>
      <c r="HSB224" s="348"/>
      <c r="HSC224" s="348"/>
      <c r="HSD224" s="348"/>
      <c r="HSE224" s="348"/>
      <c r="HSF224" s="348"/>
      <c r="HSG224" s="348"/>
      <c r="HSH224" s="348"/>
      <c r="HSI224" s="348"/>
      <c r="HSJ224" s="348"/>
      <c r="HSK224" s="348"/>
      <c r="HSL224" s="348"/>
      <c r="HSM224" s="348"/>
      <c r="HSN224" s="348"/>
      <c r="HSO224" s="348"/>
      <c r="HSP224" s="348"/>
      <c r="HSQ224" s="348"/>
      <c r="HSR224" s="348"/>
      <c r="HSS224" s="348"/>
      <c r="HST224" s="348"/>
      <c r="HSU224" s="348"/>
      <c r="HSV224" s="348"/>
      <c r="HSW224" s="348"/>
      <c r="HSX224" s="348"/>
      <c r="HSY224" s="348"/>
      <c r="HSZ224" s="348"/>
      <c r="HTA224" s="348"/>
      <c r="HTB224" s="348"/>
      <c r="HTC224" s="348"/>
      <c r="HTD224" s="348"/>
      <c r="HTE224" s="348"/>
      <c r="HTF224" s="348"/>
      <c r="HTG224" s="348"/>
      <c r="HTH224" s="348"/>
      <c r="HTI224" s="348"/>
      <c r="HTJ224" s="348"/>
      <c r="HTK224" s="348"/>
      <c r="HTL224" s="348"/>
      <c r="HTM224" s="348"/>
      <c r="HTN224" s="348"/>
      <c r="HTO224" s="348"/>
      <c r="HTP224" s="348"/>
      <c r="HTQ224" s="348"/>
      <c r="HTR224" s="348"/>
      <c r="HTS224" s="348"/>
      <c r="HTT224" s="348"/>
      <c r="HTU224" s="348"/>
      <c r="HTV224" s="348"/>
      <c r="HTW224" s="348"/>
      <c r="HTX224" s="348"/>
      <c r="HTY224" s="348"/>
      <c r="HTZ224" s="348"/>
      <c r="HUA224" s="348"/>
      <c r="HUB224" s="348"/>
      <c r="HUC224" s="348"/>
      <c r="HUD224" s="348"/>
      <c r="HUE224" s="348"/>
      <c r="HUF224" s="348"/>
      <c r="HUG224" s="348"/>
      <c r="HUH224" s="348"/>
      <c r="HUI224" s="348"/>
      <c r="HUJ224" s="348"/>
      <c r="HUK224" s="348"/>
      <c r="HUL224" s="348"/>
      <c r="HUM224" s="348"/>
      <c r="HUN224" s="348"/>
      <c r="HUO224" s="348"/>
      <c r="HUP224" s="348"/>
      <c r="HUQ224" s="348"/>
      <c r="HUR224" s="348"/>
      <c r="HUS224" s="348"/>
      <c r="HUT224" s="348"/>
      <c r="HUU224" s="348"/>
      <c r="HUV224" s="348"/>
      <c r="HUW224" s="348"/>
      <c r="HUX224" s="348"/>
      <c r="HUY224" s="348"/>
      <c r="HUZ224" s="348"/>
      <c r="HVA224" s="348"/>
      <c r="HVB224" s="348"/>
      <c r="HVC224" s="348"/>
      <c r="HVD224" s="348"/>
      <c r="HVE224" s="348"/>
      <c r="HVF224" s="348"/>
      <c r="HVG224" s="348"/>
      <c r="HVH224" s="348"/>
      <c r="HVI224" s="348"/>
      <c r="HVJ224" s="348"/>
      <c r="HVK224" s="348"/>
      <c r="HVL224" s="348"/>
      <c r="HVM224" s="348"/>
      <c r="HVN224" s="348"/>
      <c r="HVO224" s="348"/>
      <c r="HVP224" s="348"/>
      <c r="HVQ224" s="348"/>
      <c r="HVR224" s="348"/>
      <c r="HVS224" s="348"/>
      <c r="HVT224" s="348"/>
      <c r="HVU224" s="348"/>
      <c r="HVV224" s="348"/>
      <c r="HVW224" s="348"/>
      <c r="HVX224" s="348"/>
      <c r="HVY224" s="348"/>
      <c r="HVZ224" s="348"/>
      <c r="HWA224" s="348"/>
      <c r="HWB224" s="348"/>
      <c r="HWC224" s="348"/>
      <c r="HWD224" s="348"/>
      <c r="HWE224" s="348"/>
      <c r="HWF224" s="348"/>
      <c r="HWG224" s="348"/>
      <c r="HWH224" s="348"/>
      <c r="HWI224" s="348"/>
      <c r="HWJ224" s="348"/>
      <c r="HWK224" s="348"/>
      <c r="HWL224" s="348"/>
      <c r="HWM224" s="348"/>
      <c r="HWN224" s="348"/>
      <c r="HWO224" s="348"/>
      <c r="HWP224" s="348"/>
      <c r="HWQ224" s="348"/>
      <c r="HWR224" s="348"/>
      <c r="HWS224" s="348"/>
      <c r="HWT224" s="348"/>
      <c r="HWU224" s="348"/>
      <c r="HWV224" s="348"/>
      <c r="HWW224" s="348"/>
      <c r="HWX224" s="348"/>
      <c r="HWY224" s="348"/>
      <c r="HWZ224" s="348"/>
      <c r="HXA224" s="348"/>
      <c r="HXB224" s="348"/>
      <c r="HXC224" s="348"/>
      <c r="HXD224" s="348"/>
      <c r="HXE224" s="348"/>
      <c r="HXF224" s="348"/>
      <c r="HXG224" s="348"/>
      <c r="HXH224" s="348"/>
      <c r="HXI224" s="348"/>
      <c r="HXJ224" s="348"/>
      <c r="HXK224" s="348"/>
      <c r="HXL224" s="348"/>
      <c r="HXM224" s="348"/>
      <c r="HXN224" s="348"/>
      <c r="HXO224" s="348"/>
      <c r="HXP224" s="348"/>
      <c r="HXQ224" s="348"/>
      <c r="HXR224" s="348"/>
      <c r="HXS224" s="348"/>
      <c r="HXT224" s="348"/>
      <c r="HXU224" s="348"/>
      <c r="HXV224" s="348"/>
      <c r="HXW224" s="348"/>
      <c r="HXX224" s="348"/>
      <c r="HXY224" s="348"/>
      <c r="HXZ224" s="348"/>
      <c r="HYA224" s="348"/>
      <c r="HYB224" s="348"/>
      <c r="HYC224" s="348"/>
      <c r="HYD224" s="348"/>
      <c r="HYE224" s="348"/>
      <c r="HYF224" s="348"/>
      <c r="HYG224" s="348"/>
      <c r="HYH224" s="348"/>
      <c r="HYI224" s="348"/>
      <c r="HYJ224" s="348"/>
      <c r="HYK224" s="348"/>
      <c r="HYL224" s="348"/>
      <c r="HYM224" s="348"/>
      <c r="HYN224" s="348"/>
      <c r="HYO224" s="348"/>
      <c r="HYP224" s="348"/>
      <c r="HYQ224" s="348"/>
      <c r="HYR224" s="348"/>
      <c r="HYS224" s="348"/>
      <c r="HYT224" s="348"/>
      <c r="HYU224" s="348"/>
      <c r="HYV224" s="348"/>
      <c r="HYW224" s="348"/>
      <c r="HYX224" s="348"/>
      <c r="HYY224" s="348"/>
      <c r="HYZ224" s="348"/>
      <c r="HZA224" s="348"/>
      <c r="HZB224" s="348"/>
      <c r="HZC224" s="348"/>
      <c r="HZD224" s="348"/>
      <c r="HZE224" s="348"/>
      <c r="HZF224" s="348"/>
      <c r="HZG224" s="348"/>
      <c r="HZH224" s="348"/>
      <c r="HZI224" s="348"/>
      <c r="HZJ224" s="348"/>
      <c r="HZK224" s="348"/>
      <c r="HZL224" s="348"/>
      <c r="HZM224" s="348"/>
      <c r="HZN224" s="348"/>
      <c r="HZO224" s="348"/>
      <c r="HZP224" s="348"/>
      <c r="HZQ224" s="348"/>
      <c r="HZR224" s="348"/>
      <c r="HZS224" s="348"/>
      <c r="HZT224" s="348"/>
      <c r="HZU224" s="348"/>
      <c r="HZV224" s="348"/>
      <c r="HZW224" s="348"/>
      <c r="HZX224" s="348"/>
      <c r="HZY224" s="348"/>
      <c r="HZZ224" s="348"/>
      <c r="IAA224" s="348"/>
      <c r="IAB224" s="348"/>
      <c r="IAC224" s="348"/>
      <c r="IAD224" s="348"/>
      <c r="IAE224" s="348"/>
      <c r="IAF224" s="348"/>
      <c r="IAG224" s="348"/>
      <c r="IAH224" s="348"/>
      <c r="IAI224" s="348"/>
      <c r="IAJ224" s="348"/>
      <c r="IAK224" s="348"/>
      <c r="IAL224" s="348"/>
      <c r="IAM224" s="348"/>
      <c r="IAN224" s="348"/>
      <c r="IAO224" s="348"/>
      <c r="IAP224" s="348"/>
      <c r="IAQ224" s="348"/>
      <c r="IAR224" s="348"/>
      <c r="IAS224" s="348"/>
      <c r="IAT224" s="348"/>
      <c r="IAU224" s="348"/>
      <c r="IAV224" s="348"/>
      <c r="IAW224" s="348"/>
      <c r="IAX224" s="348"/>
      <c r="IAY224" s="348"/>
      <c r="IAZ224" s="348"/>
      <c r="IBA224" s="348"/>
      <c r="IBB224" s="348"/>
      <c r="IBC224" s="348"/>
      <c r="IBD224" s="348"/>
      <c r="IBE224" s="348"/>
      <c r="IBF224" s="348"/>
      <c r="IBG224" s="348"/>
      <c r="IBH224" s="348"/>
      <c r="IBI224" s="348"/>
      <c r="IBJ224" s="348"/>
      <c r="IBK224" s="348"/>
      <c r="IBL224" s="348"/>
      <c r="IBM224" s="348"/>
      <c r="IBN224" s="348"/>
      <c r="IBO224" s="348"/>
      <c r="IBP224" s="348"/>
      <c r="IBQ224" s="348"/>
      <c r="IBR224" s="348"/>
      <c r="IBS224" s="348"/>
      <c r="IBT224" s="348"/>
      <c r="IBU224" s="348"/>
      <c r="IBV224" s="348"/>
      <c r="IBW224" s="348"/>
      <c r="IBX224" s="348"/>
      <c r="IBY224" s="348"/>
      <c r="IBZ224" s="348"/>
      <c r="ICA224" s="348"/>
      <c r="ICB224" s="348"/>
      <c r="ICC224" s="348"/>
      <c r="ICD224" s="348"/>
      <c r="ICE224" s="348"/>
      <c r="ICF224" s="348"/>
      <c r="ICG224" s="348"/>
      <c r="ICH224" s="348"/>
      <c r="ICI224" s="348"/>
      <c r="ICJ224" s="348"/>
      <c r="ICK224" s="348"/>
      <c r="ICL224" s="348"/>
      <c r="ICM224" s="348"/>
      <c r="ICN224" s="348"/>
      <c r="ICO224" s="348"/>
      <c r="ICP224" s="348"/>
      <c r="ICQ224" s="348"/>
      <c r="ICR224" s="348"/>
      <c r="ICS224" s="348"/>
      <c r="ICT224" s="348"/>
      <c r="ICU224" s="348"/>
      <c r="ICV224" s="348"/>
      <c r="ICW224" s="348"/>
      <c r="ICX224" s="348"/>
      <c r="ICY224" s="348"/>
      <c r="ICZ224" s="348"/>
      <c r="IDA224" s="348"/>
      <c r="IDB224" s="348"/>
      <c r="IDC224" s="348"/>
      <c r="IDD224" s="348"/>
      <c r="IDE224" s="348"/>
      <c r="IDF224" s="348"/>
      <c r="IDG224" s="348"/>
      <c r="IDH224" s="348"/>
      <c r="IDI224" s="348"/>
      <c r="IDJ224" s="348"/>
      <c r="IDK224" s="348"/>
      <c r="IDL224" s="348"/>
      <c r="IDM224" s="348"/>
      <c r="IDN224" s="348"/>
      <c r="IDO224" s="348"/>
      <c r="IDP224" s="348"/>
      <c r="IDQ224" s="348"/>
      <c r="IDR224" s="348"/>
      <c r="IDS224" s="348"/>
      <c r="IDT224" s="348"/>
      <c r="IDU224" s="348"/>
      <c r="IDV224" s="348"/>
      <c r="IDW224" s="348"/>
      <c r="IDX224" s="348"/>
      <c r="IDY224" s="348"/>
      <c r="IDZ224" s="348"/>
      <c r="IEA224" s="348"/>
      <c r="IEB224" s="348"/>
      <c r="IEC224" s="348"/>
      <c r="IED224" s="348"/>
      <c r="IEE224" s="348"/>
      <c r="IEF224" s="348"/>
      <c r="IEG224" s="348"/>
      <c r="IEH224" s="348"/>
      <c r="IEI224" s="348"/>
      <c r="IEJ224" s="348"/>
      <c r="IEK224" s="348"/>
      <c r="IEL224" s="348"/>
      <c r="IEM224" s="348"/>
      <c r="IEN224" s="348"/>
      <c r="IEO224" s="348"/>
      <c r="IEP224" s="348"/>
      <c r="IEQ224" s="348"/>
      <c r="IER224" s="348"/>
      <c r="IES224" s="348"/>
      <c r="IET224" s="348"/>
      <c r="IEU224" s="348"/>
      <c r="IEV224" s="348"/>
      <c r="IEW224" s="348"/>
      <c r="IEX224" s="348"/>
      <c r="IEY224" s="348"/>
      <c r="IEZ224" s="348"/>
      <c r="IFA224" s="348"/>
      <c r="IFB224" s="348"/>
      <c r="IFC224" s="348"/>
      <c r="IFD224" s="348"/>
      <c r="IFE224" s="348"/>
      <c r="IFF224" s="348"/>
      <c r="IFG224" s="348"/>
      <c r="IFH224" s="348"/>
      <c r="IFI224" s="348"/>
      <c r="IFJ224" s="348"/>
      <c r="IFK224" s="348"/>
      <c r="IFL224" s="348"/>
      <c r="IFM224" s="348"/>
      <c r="IFN224" s="348"/>
      <c r="IFO224" s="348"/>
      <c r="IFP224" s="348"/>
      <c r="IFQ224" s="348"/>
      <c r="IFR224" s="348"/>
      <c r="IFS224" s="348"/>
      <c r="IFT224" s="348"/>
      <c r="IFU224" s="348"/>
      <c r="IFV224" s="348"/>
      <c r="IFW224" s="348"/>
      <c r="IFX224" s="348"/>
      <c r="IFY224" s="348"/>
      <c r="IFZ224" s="348"/>
      <c r="IGA224" s="348"/>
      <c r="IGB224" s="348"/>
      <c r="IGC224" s="348"/>
      <c r="IGD224" s="348"/>
      <c r="IGE224" s="348"/>
      <c r="IGF224" s="348"/>
      <c r="IGG224" s="348"/>
      <c r="IGH224" s="348"/>
      <c r="IGI224" s="348"/>
      <c r="IGJ224" s="348"/>
      <c r="IGK224" s="348"/>
      <c r="IGL224" s="348"/>
      <c r="IGM224" s="348"/>
      <c r="IGN224" s="348"/>
      <c r="IGO224" s="348"/>
      <c r="IGP224" s="348"/>
      <c r="IGQ224" s="348"/>
      <c r="IGR224" s="348"/>
      <c r="IGS224" s="348"/>
      <c r="IGT224" s="348"/>
      <c r="IGU224" s="348"/>
      <c r="IGV224" s="348"/>
      <c r="IGW224" s="348"/>
      <c r="IGX224" s="348"/>
      <c r="IGY224" s="348"/>
      <c r="IGZ224" s="348"/>
      <c r="IHA224" s="348"/>
      <c r="IHB224" s="348"/>
      <c r="IHC224" s="348"/>
      <c r="IHD224" s="348"/>
      <c r="IHE224" s="348"/>
      <c r="IHF224" s="348"/>
      <c r="IHG224" s="348"/>
      <c r="IHH224" s="348"/>
      <c r="IHI224" s="348"/>
      <c r="IHJ224" s="348"/>
      <c r="IHK224" s="348"/>
      <c r="IHL224" s="348"/>
      <c r="IHM224" s="348"/>
      <c r="IHN224" s="348"/>
      <c r="IHO224" s="348"/>
      <c r="IHP224" s="348"/>
      <c r="IHQ224" s="348"/>
      <c r="IHR224" s="348"/>
      <c r="IHS224" s="348"/>
      <c r="IHT224" s="348"/>
      <c r="IHU224" s="348"/>
      <c r="IHV224" s="348"/>
      <c r="IHW224" s="348"/>
      <c r="IHX224" s="348"/>
      <c r="IHY224" s="348"/>
      <c r="IHZ224" s="348"/>
      <c r="IIA224" s="348"/>
      <c r="IIB224" s="348"/>
      <c r="IIC224" s="348"/>
      <c r="IID224" s="348"/>
      <c r="IIE224" s="348"/>
      <c r="IIF224" s="348"/>
      <c r="IIG224" s="348"/>
      <c r="IIH224" s="348"/>
      <c r="III224" s="348"/>
      <c r="IIJ224" s="348"/>
      <c r="IIK224" s="348"/>
      <c r="IIL224" s="348"/>
      <c r="IIM224" s="348"/>
      <c r="IIN224" s="348"/>
      <c r="IIO224" s="348"/>
      <c r="IIP224" s="348"/>
      <c r="IIQ224" s="348"/>
      <c r="IIR224" s="348"/>
      <c r="IIS224" s="348"/>
      <c r="IIT224" s="348"/>
      <c r="IIU224" s="348"/>
      <c r="IIV224" s="348"/>
      <c r="IIW224" s="348"/>
      <c r="IIX224" s="348"/>
      <c r="IIY224" s="348"/>
      <c r="IIZ224" s="348"/>
      <c r="IJA224" s="348"/>
      <c r="IJB224" s="348"/>
      <c r="IJC224" s="348"/>
      <c r="IJD224" s="348"/>
      <c r="IJE224" s="348"/>
      <c r="IJF224" s="348"/>
      <c r="IJG224" s="348"/>
      <c r="IJH224" s="348"/>
      <c r="IJI224" s="348"/>
      <c r="IJJ224" s="348"/>
      <c r="IJK224" s="348"/>
      <c r="IJL224" s="348"/>
      <c r="IJM224" s="348"/>
      <c r="IJN224" s="348"/>
      <c r="IJO224" s="348"/>
      <c r="IJP224" s="348"/>
      <c r="IJQ224" s="348"/>
      <c r="IJR224" s="348"/>
      <c r="IJS224" s="348"/>
      <c r="IJT224" s="348"/>
      <c r="IJU224" s="348"/>
      <c r="IJV224" s="348"/>
      <c r="IJW224" s="348"/>
      <c r="IJX224" s="348"/>
      <c r="IJY224" s="348"/>
      <c r="IJZ224" s="348"/>
      <c r="IKA224" s="348"/>
      <c r="IKB224" s="348"/>
      <c r="IKC224" s="348"/>
      <c r="IKD224" s="348"/>
      <c r="IKE224" s="348"/>
      <c r="IKF224" s="348"/>
      <c r="IKG224" s="348"/>
      <c r="IKH224" s="348"/>
      <c r="IKI224" s="348"/>
      <c r="IKJ224" s="348"/>
      <c r="IKK224" s="348"/>
      <c r="IKL224" s="348"/>
      <c r="IKM224" s="348"/>
      <c r="IKN224" s="348"/>
      <c r="IKO224" s="348"/>
      <c r="IKP224" s="348"/>
      <c r="IKQ224" s="348"/>
      <c r="IKR224" s="348"/>
      <c r="IKS224" s="348"/>
      <c r="IKT224" s="348"/>
      <c r="IKU224" s="348"/>
      <c r="IKV224" s="348"/>
      <c r="IKW224" s="348"/>
      <c r="IKX224" s="348"/>
      <c r="IKY224" s="348"/>
      <c r="IKZ224" s="348"/>
      <c r="ILA224" s="348"/>
      <c r="ILB224" s="348"/>
      <c r="ILC224" s="348"/>
      <c r="ILD224" s="348"/>
      <c r="ILE224" s="348"/>
      <c r="ILF224" s="348"/>
      <c r="ILG224" s="348"/>
      <c r="ILH224" s="348"/>
      <c r="ILI224" s="348"/>
      <c r="ILJ224" s="348"/>
      <c r="ILK224" s="348"/>
      <c r="ILL224" s="348"/>
      <c r="ILM224" s="348"/>
      <c r="ILN224" s="348"/>
      <c r="ILO224" s="348"/>
      <c r="ILP224" s="348"/>
      <c r="ILQ224" s="348"/>
      <c r="ILR224" s="348"/>
      <c r="ILS224" s="348"/>
      <c r="ILT224" s="348"/>
      <c r="ILU224" s="348"/>
      <c r="ILV224" s="348"/>
      <c r="ILW224" s="348"/>
      <c r="ILX224" s="348"/>
      <c r="ILY224" s="348"/>
      <c r="ILZ224" s="348"/>
      <c r="IMA224" s="348"/>
      <c r="IMB224" s="348"/>
      <c r="IMC224" s="348"/>
      <c r="IMD224" s="348"/>
      <c r="IME224" s="348"/>
      <c r="IMF224" s="348"/>
      <c r="IMG224" s="348"/>
      <c r="IMH224" s="348"/>
      <c r="IMI224" s="348"/>
      <c r="IMJ224" s="348"/>
      <c r="IMK224" s="348"/>
      <c r="IML224" s="348"/>
      <c r="IMM224" s="348"/>
      <c r="IMN224" s="348"/>
      <c r="IMO224" s="348"/>
      <c r="IMP224" s="348"/>
      <c r="IMQ224" s="348"/>
      <c r="IMR224" s="348"/>
      <c r="IMS224" s="348"/>
      <c r="IMT224" s="348"/>
      <c r="IMU224" s="348"/>
      <c r="IMV224" s="348"/>
      <c r="IMW224" s="348"/>
      <c r="IMX224" s="348"/>
      <c r="IMY224" s="348"/>
      <c r="IMZ224" s="348"/>
      <c r="INA224" s="348"/>
      <c r="INB224" s="348"/>
      <c r="INC224" s="348"/>
      <c r="IND224" s="348"/>
      <c r="INE224" s="348"/>
      <c r="INF224" s="348"/>
      <c r="ING224" s="348"/>
      <c r="INH224" s="348"/>
      <c r="INI224" s="348"/>
      <c r="INJ224" s="348"/>
      <c r="INK224" s="348"/>
      <c r="INL224" s="348"/>
      <c r="INM224" s="348"/>
      <c r="INN224" s="348"/>
      <c r="INO224" s="348"/>
      <c r="INP224" s="348"/>
      <c r="INQ224" s="348"/>
      <c r="INR224" s="348"/>
      <c r="INS224" s="348"/>
      <c r="INT224" s="348"/>
      <c r="INU224" s="348"/>
      <c r="INV224" s="348"/>
      <c r="INW224" s="348"/>
      <c r="INX224" s="348"/>
      <c r="INY224" s="348"/>
      <c r="INZ224" s="348"/>
      <c r="IOA224" s="348"/>
      <c r="IOB224" s="348"/>
      <c r="IOC224" s="348"/>
      <c r="IOD224" s="348"/>
      <c r="IOE224" s="348"/>
      <c r="IOF224" s="348"/>
      <c r="IOG224" s="348"/>
      <c r="IOH224" s="348"/>
      <c r="IOI224" s="348"/>
      <c r="IOJ224" s="348"/>
      <c r="IOK224" s="348"/>
      <c r="IOL224" s="348"/>
      <c r="IOM224" s="348"/>
      <c r="ION224" s="348"/>
      <c r="IOO224" s="348"/>
      <c r="IOP224" s="348"/>
      <c r="IOQ224" s="348"/>
      <c r="IOR224" s="348"/>
      <c r="IOS224" s="348"/>
      <c r="IOT224" s="348"/>
      <c r="IOU224" s="348"/>
      <c r="IOV224" s="348"/>
      <c r="IOW224" s="348"/>
      <c r="IOX224" s="348"/>
      <c r="IOY224" s="348"/>
      <c r="IOZ224" s="348"/>
      <c r="IPA224" s="348"/>
      <c r="IPB224" s="348"/>
      <c r="IPC224" s="348"/>
      <c r="IPD224" s="348"/>
      <c r="IPE224" s="348"/>
      <c r="IPF224" s="348"/>
      <c r="IPG224" s="348"/>
      <c r="IPH224" s="348"/>
      <c r="IPI224" s="348"/>
      <c r="IPJ224" s="348"/>
      <c r="IPK224" s="348"/>
      <c r="IPL224" s="348"/>
      <c r="IPM224" s="348"/>
      <c r="IPN224" s="348"/>
      <c r="IPO224" s="348"/>
      <c r="IPP224" s="348"/>
      <c r="IPQ224" s="348"/>
      <c r="IPR224" s="348"/>
      <c r="IPS224" s="348"/>
      <c r="IPT224" s="348"/>
      <c r="IPU224" s="348"/>
      <c r="IPV224" s="348"/>
      <c r="IPW224" s="348"/>
      <c r="IPX224" s="348"/>
      <c r="IPY224" s="348"/>
      <c r="IPZ224" s="348"/>
      <c r="IQA224" s="348"/>
      <c r="IQB224" s="348"/>
      <c r="IQC224" s="348"/>
      <c r="IQD224" s="348"/>
      <c r="IQE224" s="348"/>
      <c r="IQF224" s="348"/>
      <c r="IQG224" s="348"/>
      <c r="IQH224" s="348"/>
      <c r="IQI224" s="348"/>
      <c r="IQJ224" s="348"/>
      <c r="IQK224" s="348"/>
      <c r="IQL224" s="348"/>
      <c r="IQM224" s="348"/>
      <c r="IQN224" s="348"/>
      <c r="IQO224" s="348"/>
      <c r="IQP224" s="348"/>
      <c r="IQQ224" s="348"/>
      <c r="IQR224" s="348"/>
      <c r="IQS224" s="348"/>
      <c r="IQT224" s="348"/>
      <c r="IQU224" s="348"/>
      <c r="IQV224" s="348"/>
      <c r="IQW224" s="348"/>
      <c r="IQX224" s="348"/>
      <c r="IQY224" s="348"/>
      <c r="IQZ224" s="348"/>
      <c r="IRA224" s="348"/>
      <c r="IRB224" s="348"/>
      <c r="IRC224" s="348"/>
      <c r="IRD224" s="348"/>
      <c r="IRE224" s="348"/>
      <c r="IRF224" s="348"/>
      <c r="IRG224" s="348"/>
      <c r="IRH224" s="348"/>
      <c r="IRI224" s="348"/>
      <c r="IRJ224" s="348"/>
      <c r="IRK224" s="348"/>
      <c r="IRL224" s="348"/>
      <c r="IRM224" s="348"/>
      <c r="IRN224" s="348"/>
      <c r="IRO224" s="348"/>
      <c r="IRP224" s="348"/>
      <c r="IRQ224" s="348"/>
      <c r="IRR224" s="348"/>
      <c r="IRS224" s="348"/>
      <c r="IRT224" s="348"/>
      <c r="IRU224" s="348"/>
      <c r="IRV224" s="348"/>
      <c r="IRW224" s="348"/>
      <c r="IRX224" s="348"/>
      <c r="IRY224" s="348"/>
      <c r="IRZ224" s="348"/>
      <c r="ISA224" s="348"/>
      <c r="ISB224" s="348"/>
      <c r="ISC224" s="348"/>
      <c r="ISD224" s="348"/>
      <c r="ISE224" s="348"/>
      <c r="ISF224" s="348"/>
      <c r="ISG224" s="348"/>
      <c r="ISH224" s="348"/>
      <c r="ISI224" s="348"/>
      <c r="ISJ224" s="348"/>
      <c r="ISK224" s="348"/>
      <c r="ISL224" s="348"/>
      <c r="ISM224" s="348"/>
      <c r="ISN224" s="348"/>
      <c r="ISO224" s="348"/>
      <c r="ISP224" s="348"/>
      <c r="ISQ224" s="348"/>
      <c r="ISR224" s="348"/>
      <c r="ISS224" s="348"/>
      <c r="IST224" s="348"/>
      <c r="ISU224" s="348"/>
      <c r="ISV224" s="348"/>
      <c r="ISW224" s="348"/>
      <c r="ISX224" s="348"/>
      <c r="ISY224" s="348"/>
      <c r="ISZ224" s="348"/>
      <c r="ITA224" s="348"/>
      <c r="ITB224" s="348"/>
      <c r="ITC224" s="348"/>
      <c r="ITD224" s="348"/>
      <c r="ITE224" s="348"/>
      <c r="ITF224" s="348"/>
      <c r="ITG224" s="348"/>
      <c r="ITH224" s="348"/>
      <c r="ITI224" s="348"/>
      <c r="ITJ224" s="348"/>
      <c r="ITK224" s="348"/>
      <c r="ITL224" s="348"/>
      <c r="ITM224" s="348"/>
      <c r="ITN224" s="348"/>
      <c r="ITO224" s="348"/>
      <c r="ITP224" s="348"/>
      <c r="ITQ224" s="348"/>
      <c r="ITR224" s="348"/>
      <c r="ITS224" s="348"/>
      <c r="ITT224" s="348"/>
      <c r="ITU224" s="348"/>
      <c r="ITV224" s="348"/>
      <c r="ITW224" s="348"/>
      <c r="ITX224" s="348"/>
      <c r="ITY224" s="348"/>
      <c r="ITZ224" s="348"/>
      <c r="IUA224" s="348"/>
      <c r="IUB224" s="348"/>
      <c r="IUC224" s="348"/>
      <c r="IUD224" s="348"/>
      <c r="IUE224" s="348"/>
      <c r="IUF224" s="348"/>
      <c r="IUG224" s="348"/>
      <c r="IUH224" s="348"/>
      <c r="IUI224" s="348"/>
      <c r="IUJ224" s="348"/>
      <c r="IUK224" s="348"/>
      <c r="IUL224" s="348"/>
      <c r="IUM224" s="348"/>
      <c r="IUN224" s="348"/>
      <c r="IUO224" s="348"/>
      <c r="IUP224" s="348"/>
      <c r="IUQ224" s="348"/>
      <c r="IUR224" s="348"/>
      <c r="IUS224" s="348"/>
      <c r="IUT224" s="348"/>
      <c r="IUU224" s="348"/>
      <c r="IUV224" s="348"/>
      <c r="IUW224" s="348"/>
      <c r="IUX224" s="348"/>
      <c r="IUY224" s="348"/>
      <c r="IUZ224" s="348"/>
      <c r="IVA224" s="348"/>
      <c r="IVB224" s="348"/>
      <c r="IVC224" s="348"/>
      <c r="IVD224" s="348"/>
      <c r="IVE224" s="348"/>
      <c r="IVF224" s="348"/>
      <c r="IVG224" s="348"/>
      <c r="IVH224" s="348"/>
      <c r="IVI224" s="348"/>
      <c r="IVJ224" s="348"/>
      <c r="IVK224" s="348"/>
      <c r="IVL224" s="348"/>
      <c r="IVM224" s="348"/>
      <c r="IVN224" s="348"/>
      <c r="IVO224" s="348"/>
      <c r="IVP224" s="348"/>
      <c r="IVQ224" s="348"/>
      <c r="IVR224" s="348"/>
      <c r="IVS224" s="348"/>
      <c r="IVT224" s="348"/>
      <c r="IVU224" s="348"/>
      <c r="IVV224" s="348"/>
      <c r="IVW224" s="348"/>
      <c r="IVX224" s="348"/>
      <c r="IVY224" s="348"/>
      <c r="IVZ224" s="348"/>
      <c r="IWA224" s="348"/>
      <c r="IWB224" s="348"/>
      <c r="IWC224" s="348"/>
      <c r="IWD224" s="348"/>
      <c r="IWE224" s="348"/>
      <c r="IWF224" s="348"/>
      <c r="IWG224" s="348"/>
      <c r="IWH224" s="348"/>
      <c r="IWI224" s="348"/>
      <c r="IWJ224" s="348"/>
      <c r="IWK224" s="348"/>
      <c r="IWL224" s="348"/>
      <c r="IWM224" s="348"/>
      <c r="IWN224" s="348"/>
      <c r="IWO224" s="348"/>
      <c r="IWP224" s="348"/>
      <c r="IWQ224" s="348"/>
      <c r="IWR224" s="348"/>
      <c r="IWS224" s="348"/>
      <c r="IWT224" s="348"/>
      <c r="IWU224" s="348"/>
      <c r="IWV224" s="348"/>
      <c r="IWW224" s="348"/>
      <c r="IWX224" s="348"/>
      <c r="IWY224" s="348"/>
      <c r="IWZ224" s="348"/>
      <c r="IXA224" s="348"/>
      <c r="IXB224" s="348"/>
      <c r="IXC224" s="348"/>
      <c r="IXD224" s="348"/>
      <c r="IXE224" s="348"/>
      <c r="IXF224" s="348"/>
      <c r="IXG224" s="348"/>
      <c r="IXH224" s="348"/>
      <c r="IXI224" s="348"/>
      <c r="IXJ224" s="348"/>
      <c r="IXK224" s="348"/>
      <c r="IXL224" s="348"/>
      <c r="IXM224" s="348"/>
      <c r="IXN224" s="348"/>
      <c r="IXO224" s="348"/>
      <c r="IXP224" s="348"/>
      <c r="IXQ224" s="348"/>
      <c r="IXR224" s="348"/>
      <c r="IXS224" s="348"/>
      <c r="IXT224" s="348"/>
      <c r="IXU224" s="348"/>
      <c r="IXV224" s="348"/>
      <c r="IXW224" s="348"/>
      <c r="IXX224" s="348"/>
      <c r="IXY224" s="348"/>
      <c r="IXZ224" s="348"/>
      <c r="IYA224" s="348"/>
      <c r="IYB224" s="348"/>
      <c r="IYC224" s="348"/>
      <c r="IYD224" s="348"/>
      <c r="IYE224" s="348"/>
      <c r="IYF224" s="348"/>
      <c r="IYG224" s="348"/>
      <c r="IYH224" s="348"/>
      <c r="IYI224" s="348"/>
      <c r="IYJ224" s="348"/>
      <c r="IYK224" s="348"/>
      <c r="IYL224" s="348"/>
      <c r="IYM224" s="348"/>
      <c r="IYN224" s="348"/>
      <c r="IYO224" s="348"/>
      <c r="IYP224" s="348"/>
      <c r="IYQ224" s="348"/>
      <c r="IYR224" s="348"/>
      <c r="IYS224" s="348"/>
      <c r="IYT224" s="348"/>
      <c r="IYU224" s="348"/>
      <c r="IYV224" s="348"/>
      <c r="IYW224" s="348"/>
      <c r="IYX224" s="348"/>
      <c r="IYY224" s="348"/>
      <c r="IYZ224" s="348"/>
      <c r="IZA224" s="348"/>
      <c r="IZB224" s="348"/>
      <c r="IZC224" s="348"/>
      <c r="IZD224" s="348"/>
      <c r="IZE224" s="348"/>
      <c r="IZF224" s="348"/>
      <c r="IZG224" s="348"/>
      <c r="IZH224" s="348"/>
      <c r="IZI224" s="348"/>
      <c r="IZJ224" s="348"/>
      <c r="IZK224" s="348"/>
      <c r="IZL224" s="348"/>
      <c r="IZM224" s="348"/>
      <c r="IZN224" s="348"/>
      <c r="IZO224" s="348"/>
      <c r="IZP224" s="348"/>
      <c r="IZQ224" s="348"/>
      <c r="IZR224" s="348"/>
      <c r="IZS224" s="348"/>
      <c r="IZT224" s="348"/>
      <c r="IZU224" s="348"/>
      <c r="IZV224" s="348"/>
      <c r="IZW224" s="348"/>
      <c r="IZX224" s="348"/>
      <c r="IZY224" s="348"/>
      <c r="IZZ224" s="348"/>
      <c r="JAA224" s="348"/>
      <c r="JAB224" s="348"/>
      <c r="JAC224" s="348"/>
      <c r="JAD224" s="348"/>
      <c r="JAE224" s="348"/>
      <c r="JAF224" s="348"/>
      <c r="JAG224" s="348"/>
      <c r="JAH224" s="348"/>
      <c r="JAI224" s="348"/>
      <c r="JAJ224" s="348"/>
      <c r="JAK224" s="348"/>
      <c r="JAL224" s="348"/>
      <c r="JAM224" s="348"/>
      <c r="JAN224" s="348"/>
      <c r="JAO224" s="348"/>
      <c r="JAP224" s="348"/>
      <c r="JAQ224" s="348"/>
      <c r="JAR224" s="348"/>
      <c r="JAS224" s="348"/>
      <c r="JAT224" s="348"/>
      <c r="JAU224" s="348"/>
      <c r="JAV224" s="348"/>
      <c r="JAW224" s="348"/>
      <c r="JAX224" s="348"/>
      <c r="JAY224" s="348"/>
      <c r="JAZ224" s="348"/>
      <c r="JBA224" s="348"/>
      <c r="JBB224" s="348"/>
      <c r="JBC224" s="348"/>
      <c r="JBD224" s="348"/>
      <c r="JBE224" s="348"/>
      <c r="JBF224" s="348"/>
      <c r="JBG224" s="348"/>
      <c r="JBH224" s="348"/>
      <c r="JBI224" s="348"/>
      <c r="JBJ224" s="348"/>
      <c r="JBK224" s="348"/>
      <c r="JBL224" s="348"/>
      <c r="JBM224" s="348"/>
      <c r="JBN224" s="348"/>
      <c r="JBO224" s="348"/>
      <c r="JBP224" s="348"/>
      <c r="JBQ224" s="348"/>
      <c r="JBR224" s="348"/>
      <c r="JBS224" s="348"/>
      <c r="JBT224" s="348"/>
      <c r="JBU224" s="348"/>
      <c r="JBV224" s="348"/>
      <c r="JBW224" s="348"/>
      <c r="JBX224" s="348"/>
      <c r="JBY224" s="348"/>
      <c r="JBZ224" s="348"/>
      <c r="JCA224" s="348"/>
      <c r="JCB224" s="348"/>
      <c r="JCC224" s="348"/>
      <c r="JCD224" s="348"/>
      <c r="JCE224" s="348"/>
      <c r="JCF224" s="348"/>
      <c r="JCG224" s="348"/>
      <c r="JCH224" s="348"/>
      <c r="JCI224" s="348"/>
      <c r="JCJ224" s="348"/>
      <c r="JCK224" s="348"/>
      <c r="JCL224" s="348"/>
      <c r="JCM224" s="348"/>
      <c r="JCN224" s="348"/>
      <c r="JCO224" s="348"/>
      <c r="JCP224" s="348"/>
      <c r="JCQ224" s="348"/>
      <c r="JCR224" s="348"/>
      <c r="JCS224" s="348"/>
      <c r="JCT224" s="348"/>
      <c r="JCU224" s="348"/>
      <c r="JCV224" s="348"/>
      <c r="JCW224" s="348"/>
      <c r="JCX224" s="348"/>
      <c r="JCY224" s="348"/>
      <c r="JCZ224" s="348"/>
      <c r="JDA224" s="348"/>
      <c r="JDB224" s="348"/>
      <c r="JDC224" s="348"/>
      <c r="JDD224" s="348"/>
      <c r="JDE224" s="348"/>
      <c r="JDF224" s="348"/>
      <c r="JDG224" s="348"/>
      <c r="JDH224" s="348"/>
      <c r="JDI224" s="348"/>
      <c r="JDJ224" s="348"/>
      <c r="JDK224" s="348"/>
      <c r="JDL224" s="348"/>
      <c r="JDM224" s="348"/>
      <c r="JDN224" s="348"/>
      <c r="JDO224" s="348"/>
      <c r="JDP224" s="348"/>
      <c r="JDQ224" s="348"/>
      <c r="JDR224" s="348"/>
      <c r="JDS224" s="348"/>
      <c r="JDT224" s="348"/>
      <c r="JDU224" s="348"/>
      <c r="JDV224" s="348"/>
      <c r="JDW224" s="348"/>
      <c r="JDX224" s="348"/>
      <c r="JDY224" s="348"/>
      <c r="JDZ224" s="348"/>
      <c r="JEA224" s="348"/>
      <c r="JEB224" s="348"/>
      <c r="JEC224" s="348"/>
      <c r="JED224" s="348"/>
      <c r="JEE224" s="348"/>
      <c r="JEF224" s="348"/>
      <c r="JEG224" s="348"/>
      <c r="JEH224" s="348"/>
      <c r="JEI224" s="348"/>
      <c r="JEJ224" s="348"/>
      <c r="JEK224" s="348"/>
      <c r="JEL224" s="348"/>
      <c r="JEM224" s="348"/>
      <c r="JEN224" s="348"/>
      <c r="JEO224" s="348"/>
      <c r="JEP224" s="348"/>
      <c r="JEQ224" s="348"/>
      <c r="JER224" s="348"/>
      <c r="JES224" s="348"/>
      <c r="JET224" s="348"/>
      <c r="JEU224" s="348"/>
      <c r="JEV224" s="348"/>
      <c r="JEW224" s="348"/>
      <c r="JEX224" s="348"/>
      <c r="JEY224" s="348"/>
      <c r="JEZ224" s="348"/>
      <c r="JFA224" s="348"/>
      <c r="JFB224" s="348"/>
      <c r="JFC224" s="348"/>
      <c r="JFD224" s="348"/>
      <c r="JFE224" s="348"/>
      <c r="JFF224" s="348"/>
      <c r="JFG224" s="348"/>
      <c r="JFH224" s="348"/>
      <c r="JFI224" s="348"/>
      <c r="JFJ224" s="348"/>
      <c r="JFK224" s="348"/>
      <c r="JFL224" s="348"/>
      <c r="JFM224" s="348"/>
      <c r="JFN224" s="348"/>
      <c r="JFO224" s="348"/>
      <c r="JFP224" s="348"/>
      <c r="JFQ224" s="348"/>
      <c r="JFR224" s="348"/>
      <c r="JFS224" s="348"/>
      <c r="JFT224" s="348"/>
      <c r="JFU224" s="348"/>
      <c r="JFV224" s="348"/>
      <c r="JFW224" s="348"/>
      <c r="JFX224" s="348"/>
      <c r="JFY224" s="348"/>
      <c r="JFZ224" s="348"/>
      <c r="JGA224" s="348"/>
      <c r="JGB224" s="348"/>
      <c r="JGC224" s="348"/>
      <c r="JGD224" s="348"/>
      <c r="JGE224" s="348"/>
      <c r="JGF224" s="348"/>
      <c r="JGG224" s="348"/>
      <c r="JGH224" s="348"/>
      <c r="JGI224" s="348"/>
      <c r="JGJ224" s="348"/>
      <c r="JGK224" s="348"/>
      <c r="JGL224" s="348"/>
      <c r="JGM224" s="348"/>
      <c r="JGN224" s="348"/>
      <c r="JGO224" s="348"/>
      <c r="JGP224" s="348"/>
      <c r="JGQ224" s="348"/>
      <c r="JGR224" s="348"/>
      <c r="JGS224" s="348"/>
      <c r="JGT224" s="348"/>
      <c r="JGU224" s="348"/>
      <c r="JGV224" s="348"/>
      <c r="JGW224" s="348"/>
      <c r="JGX224" s="348"/>
      <c r="JGY224" s="348"/>
      <c r="JGZ224" s="348"/>
      <c r="JHA224" s="348"/>
      <c r="JHB224" s="348"/>
      <c r="JHC224" s="348"/>
      <c r="JHD224" s="348"/>
      <c r="JHE224" s="348"/>
      <c r="JHF224" s="348"/>
      <c r="JHG224" s="348"/>
      <c r="JHH224" s="348"/>
      <c r="JHI224" s="348"/>
      <c r="JHJ224" s="348"/>
      <c r="JHK224" s="348"/>
      <c r="JHL224" s="348"/>
      <c r="JHM224" s="348"/>
      <c r="JHN224" s="348"/>
      <c r="JHO224" s="348"/>
      <c r="JHP224" s="348"/>
      <c r="JHQ224" s="348"/>
      <c r="JHR224" s="348"/>
      <c r="JHS224" s="348"/>
      <c r="JHT224" s="348"/>
      <c r="JHU224" s="348"/>
      <c r="JHV224" s="348"/>
      <c r="JHW224" s="348"/>
      <c r="JHX224" s="348"/>
      <c r="JHY224" s="348"/>
      <c r="JHZ224" s="348"/>
      <c r="JIA224" s="348"/>
      <c r="JIB224" s="348"/>
      <c r="JIC224" s="348"/>
      <c r="JID224" s="348"/>
      <c r="JIE224" s="348"/>
      <c r="JIF224" s="348"/>
      <c r="JIG224" s="348"/>
      <c r="JIH224" s="348"/>
      <c r="JII224" s="348"/>
      <c r="JIJ224" s="348"/>
      <c r="JIK224" s="348"/>
      <c r="JIL224" s="348"/>
      <c r="JIM224" s="348"/>
      <c r="JIN224" s="348"/>
      <c r="JIO224" s="348"/>
      <c r="JIP224" s="348"/>
      <c r="JIQ224" s="348"/>
      <c r="JIR224" s="348"/>
      <c r="JIS224" s="348"/>
      <c r="JIT224" s="348"/>
      <c r="JIU224" s="348"/>
      <c r="JIV224" s="348"/>
      <c r="JIW224" s="348"/>
      <c r="JIX224" s="348"/>
      <c r="JIY224" s="348"/>
      <c r="JIZ224" s="348"/>
      <c r="JJA224" s="348"/>
      <c r="JJB224" s="348"/>
      <c r="JJC224" s="348"/>
      <c r="JJD224" s="348"/>
      <c r="JJE224" s="348"/>
      <c r="JJF224" s="348"/>
      <c r="JJG224" s="348"/>
      <c r="JJH224" s="348"/>
      <c r="JJI224" s="348"/>
      <c r="JJJ224" s="348"/>
      <c r="JJK224" s="348"/>
      <c r="JJL224" s="348"/>
      <c r="JJM224" s="348"/>
      <c r="JJN224" s="348"/>
      <c r="JJO224" s="348"/>
      <c r="JJP224" s="348"/>
      <c r="JJQ224" s="348"/>
      <c r="JJR224" s="348"/>
      <c r="JJS224" s="348"/>
      <c r="JJT224" s="348"/>
      <c r="JJU224" s="348"/>
      <c r="JJV224" s="348"/>
      <c r="JJW224" s="348"/>
      <c r="JJX224" s="348"/>
      <c r="JJY224" s="348"/>
      <c r="JJZ224" s="348"/>
      <c r="JKA224" s="348"/>
      <c r="JKB224" s="348"/>
      <c r="JKC224" s="348"/>
      <c r="JKD224" s="348"/>
      <c r="JKE224" s="348"/>
      <c r="JKF224" s="348"/>
      <c r="JKG224" s="348"/>
      <c r="JKH224" s="348"/>
      <c r="JKI224" s="348"/>
      <c r="JKJ224" s="348"/>
      <c r="JKK224" s="348"/>
      <c r="JKL224" s="348"/>
      <c r="JKM224" s="348"/>
      <c r="JKN224" s="348"/>
      <c r="JKO224" s="348"/>
      <c r="JKP224" s="348"/>
      <c r="JKQ224" s="348"/>
      <c r="JKR224" s="348"/>
      <c r="JKS224" s="348"/>
      <c r="JKT224" s="348"/>
      <c r="JKU224" s="348"/>
      <c r="JKV224" s="348"/>
      <c r="JKW224" s="348"/>
      <c r="JKX224" s="348"/>
      <c r="JKY224" s="348"/>
      <c r="JKZ224" s="348"/>
      <c r="JLA224" s="348"/>
      <c r="JLB224" s="348"/>
      <c r="JLC224" s="348"/>
      <c r="JLD224" s="348"/>
      <c r="JLE224" s="348"/>
      <c r="JLF224" s="348"/>
      <c r="JLG224" s="348"/>
      <c r="JLH224" s="348"/>
      <c r="JLI224" s="348"/>
      <c r="JLJ224" s="348"/>
      <c r="JLK224" s="348"/>
      <c r="JLL224" s="348"/>
      <c r="JLM224" s="348"/>
      <c r="JLN224" s="348"/>
      <c r="JLO224" s="348"/>
      <c r="JLP224" s="348"/>
      <c r="JLQ224" s="348"/>
      <c r="JLR224" s="348"/>
      <c r="JLS224" s="348"/>
      <c r="JLT224" s="348"/>
      <c r="JLU224" s="348"/>
      <c r="JLV224" s="348"/>
      <c r="JLW224" s="348"/>
      <c r="JLX224" s="348"/>
      <c r="JLY224" s="348"/>
      <c r="JLZ224" s="348"/>
      <c r="JMA224" s="348"/>
      <c r="JMB224" s="348"/>
      <c r="JMC224" s="348"/>
      <c r="JMD224" s="348"/>
      <c r="JME224" s="348"/>
      <c r="JMF224" s="348"/>
      <c r="JMG224" s="348"/>
      <c r="JMH224" s="348"/>
      <c r="JMI224" s="348"/>
      <c r="JMJ224" s="348"/>
      <c r="JMK224" s="348"/>
      <c r="JML224" s="348"/>
      <c r="JMM224" s="348"/>
      <c r="JMN224" s="348"/>
      <c r="JMO224" s="348"/>
      <c r="JMP224" s="348"/>
      <c r="JMQ224" s="348"/>
      <c r="JMR224" s="348"/>
      <c r="JMS224" s="348"/>
      <c r="JMT224" s="348"/>
      <c r="JMU224" s="348"/>
      <c r="JMV224" s="348"/>
      <c r="JMW224" s="348"/>
      <c r="JMX224" s="348"/>
      <c r="JMY224" s="348"/>
      <c r="JMZ224" s="348"/>
      <c r="JNA224" s="348"/>
      <c r="JNB224" s="348"/>
      <c r="JNC224" s="348"/>
      <c r="JND224" s="348"/>
      <c r="JNE224" s="348"/>
      <c r="JNF224" s="348"/>
      <c r="JNG224" s="348"/>
      <c r="JNH224" s="348"/>
      <c r="JNI224" s="348"/>
      <c r="JNJ224" s="348"/>
      <c r="JNK224" s="348"/>
      <c r="JNL224" s="348"/>
      <c r="JNM224" s="348"/>
      <c r="JNN224" s="348"/>
      <c r="JNO224" s="348"/>
      <c r="JNP224" s="348"/>
      <c r="JNQ224" s="348"/>
      <c r="JNR224" s="348"/>
      <c r="JNS224" s="348"/>
      <c r="JNT224" s="348"/>
      <c r="JNU224" s="348"/>
      <c r="JNV224" s="348"/>
      <c r="JNW224" s="348"/>
      <c r="JNX224" s="348"/>
      <c r="JNY224" s="348"/>
      <c r="JNZ224" s="348"/>
      <c r="JOA224" s="348"/>
      <c r="JOB224" s="348"/>
      <c r="JOC224" s="348"/>
      <c r="JOD224" s="348"/>
      <c r="JOE224" s="348"/>
      <c r="JOF224" s="348"/>
      <c r="JOG224" s="348"/>
      <c r="JOH224" s="348"/>
      <c r="JOI224" s="348"/>
      <c r="JOJ224" s="348"/>
      <c r="JOK224" s="348"/>
      <c r="JOL224" s="348"/>
      <c r="JOM224" s="348"/>
      <c r="JON224" s="348"/>
      <c r="JOO224" s="348"/>
      <c r="JOP224" s="348"/>
      <c r="JOQ224" s="348"/>
      <c r="JOR224" s="348"/>
      <c r="JOS224" s="348"/>
      <c r="JOT224" s="348"/>
      <c r="JOU224" s="348"/>
      <c r="JOV224" s="348"/>
      <c r="JOW224" s="348"/>
      <c r="JOX224" s="348"/>
      <c r="JOY224" s="348"/>
      <c r="JOZ224" s="348"/>
      <c r="JPA224" s="348"/>
      <c r="JPB224" s="348"/>
      <c r="JPC224" s="348"/>
      <c r="JPD224" s="348"/>
      <c r="JPE224" s="348"/>
      <c r="JPF224" s="348"/>
      <c r="JPG224" s="348"/>
      <c r="JPH224" s="348"/>
      <c r="JPI224" s="348"/>
      <c r="JPJ224" s="348"/>
      <c r="JPK224" s="348"/>
      <c r="JPL224" s="348"/>
      <c r="JPM224" s="348"/>
      <c r="JPN224" s="348"/>
      <c r="JPO224" s="348"/>
      <c r="JPP224" s="348"/>
      <c r="JPQ224" s="348"/>
      <c r="JPR224" s="348"/>
      <c r="JPS224" s="348"/>
      <c r="JPT224" s="348"/>
      <c r="JPU224" s="348"/>
      <c r="JPV224" s="348"/>
      <c r="JPW224" s="348"/>
      <c r="JPX224" s="348"/>
      <c r="JPY224" s="348"/>
      <c r="JPZ224" s="348"/>
      <c r="JQA224" s="348"/>
      <c r="JQB224" s="348"/>
      <c r="JQC224" s="348"/>
      <c r="JQD224" s="348"/>
      <c r="JQE224" s="348"/>
      <c r="JQF224" s="348"/>
      <c r="JQG224" s="348"/>
      <c r="JQH224" s="348"/>
      <c r="JQI224" s="348"/>
      <c r="JQJ224" s="348"/>
      <c r="JQK224" s="348"/>
      <c r="JQL224" s="348"/>
      <c r="JQM224" s="348"/>
      <c r="JQN224" s="348"/>
      <c r="JQO224" s="348"/>
      <c r="JQP224" s="348"/>
      <c r="JQQ224" s="348"/>
      <c r="JQR224" s="348"/>
      <c r="JQS224" s="348"/>
      <c r="JQT224" s="348"/>
      <c r="JQU224" s="348"/>
      <c r="JQV224" s="348"/>
      <c r="JQW224" s="348"/>
      <c r="JQX224" s="348"/>
      <c r="JQY224" s="348"/>
      <c r="JQZ224" s="348"/>
      <c r="JRA224" s="348"/>
      <c r="JRB224" s="348"/>
      <c r="JRC224" s="348"/>
      <c r="JRD224" s="348"/>
      <c r="JRE224" s="348"/>
      <c r="JRF224" s="348"/>
      <c r="JRG224" s="348"/>
      <c r="JRH224" s="348"/>
      <c r="JRI224" s="348"/>
      <c r="JRJ224" s="348"/>
      <c r="JRK224" s="348"/>
      <c r="JRL224" s="348"/>
      <c r="JRM224" s="348"/>
      <c r="JRN224" s="348"/>
      <c r="JRO224" s="348"/>
      <c r="JRP224" s="348"/>
      <c r="JRQ224" s="348"/>
      <c r="JRR224" s="348"/>
      <c r="JRS224" s="348"/>
      <c r="JRT224" s="348"/>
      <c r="JRU224" s="348"/>
      <c r="JRV224" s="348"/>
      <c r="JRW224" s="348"/>
      <c r="JRX224" s="348"/>
      <c r="JRY224" s="348"/>
      <c r="JRZ224" s="348"/>
      <c r="JSA224" s="348"/>
      <c r="JSB224" s="348"/>
      <c r="JSC224" s="348"/>
      <c r="JSD224" s="348"/>
      <c r="JSE224" s="348"/>
      <c r="JSF224" s="348"/>
      <c r="JSG224" s="348"/>
      <c r="JSH224" s="348"/>
      <c r="JSI224" s="348"/>
      <c r="JSJ224" s="348"/>
      <c r="JSK224" s="348"/>
      <c r="JSL224" s="348"/>
      <c r="JSM224" s="348"/>
      <c r="JSN224" s="348"/>
      <c r="JSO224" s="348"/>
      <c r="JSP224" s="348"/>
      <c r="JSQ224" s="348"/>
      <c r="JSR224" s="348"/>
      <c r="JSS224" s="348"/>
      <c r="JST224" s="348"/>
      <c r="JSU224" s="348"/>
      <c r="JSV224" s="348"/>
      <c r="JSW224" s="348"/>
      <c r="JSX224" s="348"/>
      <c r="JSY224" s="348"/>
      <c r="JSZ224" s="348"/>
      <c r="JTA224" s="348"/>
      <c r="JTB224" s="348"/>
      <c r="JTC224" s="348"/>
      <c r="JTD224" s="348"/>
      <c r="JTE224" s="348"/>
      <c r="JTF224" s="348"/>
      <c r="JTG224" s="348"/>
      <c r="JTH224" s="348"/>
      <c r="JTI224" s="348"/>
      <c r="JTJ224" s="348"/>
      <c r="JTK224" s="348"/>
      <c r="JTL224" s="348"/>
      <c r="JTM224" s="348"/>
      <c r="JTN224" s="348"/>
      <c r="JTO224" s="348"/>
      <c r="JTP224" s="348"/>
      <c r="JTQ224" s="348"/>
      <c r="JTR224" s="348"/>
      <c r="JTS224" s="348"/>
      <c r="JTT224" s="348"/>
      <c r="JTU224" s="348"/>
      <c r="JTV224" s="348"/>
      <c r="JTW224" s="348"/>
      <c r="JTX224" s="348"/>
      <c r="JTY224" s="348"/>
      <c r="JTZ224" s="348"/>
      <c r="JUA224" s="348"/>
      <c r="JUB224" s="348"/>
      <c r="JUC224" s="348"/>
      <c r="JUD224" s="348"/>
      <c r="JUE224" s="348"/>
      <c r="JUF224" s="348"/>
      <c r="JUG224" s="348"/>
      <c r="JUH224" s="348"/>
      <c r="JUI224" s="348"/>
      <c r="JUJ224" s="348"/>
      <c r="JUK224" s="348"/>
      <c r="JUL224" s="348"/>
      <c r="JUM224" s="348"/>
      <c r="JUN224" s="348"/>
      <c r="JUO224" s="348"/>
      <c r="JUP224" s="348"/>
      <c r="JUQ224" s="348"/>
      <c r="JUR224" s="348"/>
      <c r="JUS224" s="348"/>
      <c r="JUT224" s="348"/>
      <c r="JUU224" s="348"/>
      <c r="JUV224" s="348"/>
      <c r="JUW224" s="348"/>
      <c r="JUX224" s="348"/>
      <c r="JUY224" s="348"/>
      <c r="JUZ224" s="348"/>
      <c r="JVA224" s="348"/>
      <c r="JVB224" s="348"/>
      <c r="JVC224" s="348"/>
      <c r="JVD224" s="348"/>
      <c r="JVE224" s="348"/>
      <c r="JVF224" s="348"/>
      <c r="JVG224" s="348"/>
      <c r="JVH224" s="348"/>
      <c r="JVI224" s="348"/>
      <c r="JVJ224" s="348"/>
      <c r="JVK224" s="348"/>
      <c r="JVL224" s="348"/>
      <c r="JVM224" s="348"/>
      <c r="JVN224" s="348"/>
      <c r="JVO224" s="348"/>
      <c r="JVP224" s="348"/>
      <c r="JVQ224" s="348"/>
      <c r="JVR224" s="348"/>
      <c r="JVS224" s="348"/>
      <c r="JVT224" s="348"/>
      <c r="JVU224" s="348"/>
      <c r="JVV224" s="348"/>
      <c r="JVW224" s="348"/>
      <c r="JVX224" s="348"/>
      <c r="JVY224" s="348"/>
      <c r="JVZ224" s="348"/>
      <c r="JWA224" s="348"/>
      <c r="JWB224" s="348"/>
      <c r="JWC224" s="348"/>
      <c r="JWD224" s="348"/>
      <c r="JWE224" s="348"/>
      <c r="JWF224" s="348"/>
      <c r="JWG224" s="348"/>
      <c r="JWH224" s="348"/>
      <c r="JWI224" s="348"/>
      <c r="JWJ224" s="348"/>
      <c r="JWK224" s="348"/>
      <c r="JWL224" s="348"/>
      <c r="JWM224" s="348"/>
      <c r="JWN224" s="348"/>
      <c r="JWO224" s="348"/>
      <c r="JWP224" s="348"/>
      <c r="JWQ224" s="348"/>
      <c r="JWR224" s="348"/>
      <c r="JWS224" s="348"/>
      <c r="JWT224" s="348"/>
      <c r="JWU224" s="348"/>
      <c r="JWV224" s="348"/>
      <c r="JWW224" s="348"/>
      <c r="JWX224" s="348"/>
      <c r="JWY224" s="348"/>
      <c r="JWZ224" s="348"/>
      <c r="JXA224" s="348"/>
      <c r="JXB224" s="348"/>
      <c r="JXC224" s="348"/>
      <c r="JXD224" s="348"/>
      <c r="JXE224" s="348"/>
      <c r="JXF224" s="348"/>
      <c r="JXG224" s="348"/>
      <c r="JXH224" s="348"/>
      <c r="JXI224" s="348"/>
      <c r="JXJ224" s="348"/>
      <c r="JXK224" s="348"/>
      <c r="JXL224" s="348"/>
      <c r="JXM224" s="348"/>
      <c r="JXN224" s="348"/>
      <c r="JXO224" s="348"/>
      <c r="JXP224" s="348"/>
      <c r="JXQ224" s="348"/>
      <c r="JXR224" s="348"/>
      <c r="JXS224" s="348"/>
      <c r="JXT224" s="348"/>
      <c r="JXU224" s="348"/>
      <c r="JXV224" s="348"/>
      <c r="JXW224" s="348"/>
      <c r="JXX224" s="348"/>
      <c r="JXY224" s="348"/>
      <c r="JXZ224" s="348"/>
      <c r="JYA224" s="348"/>
      <c r="JYB224" s="348"/>
      <c r="JYC224" s="348"/>
      <c r="JYD224" s="348"/>
      <c r="JYE224" s="348"/>
      <c r="JYF224" s="348"/>
      <c r="JYG224" s="348"/>
      <c r="JYH224" s="348"/>
      <c r="JYI224" s="348"/>
      <c r="JYJ224" s="348"/>
      <c r="JYK224" s="348"/>
      <c r="JYL224" s="348"/>
      <c r="JYM224" s="348"/>
      <c r="JYN224" s="348"/>
      <c r="JYO224" s="348"/>
      <c r="JYP224" s="348"/>
      <c r="JYQ224" s="348"/>
      <c r="JYR224" s="348"/>
      <c r="JYS224" s="348"/>
      <c r="JYT224" s="348"/>
      <c r="JYU224" s="348"/>
      <c r="JYV224" s="348"/>
      <c r="JYW224" s="348"/>
      <c r="JYX224" s="348"/>
      <c r="JYY224" s="348"/>
      <c r="JYZ224" s="348"/>
      <c r="JZA224" s="348"/>
      <c r="JZB224" s="348"/>
      <c r="JZC224" s="348"/>
      <c r="JZD224" s="348"/>
      <c r="JZE224" s="348"/>
      <c r="JZF224" s="348"/>
      <c r="JZG224" s="348"/>
      <c r="JZH224" s="348"/>
      <c r="JZI224" s="348"/>
      <c r="JZJ224" s="348"/>
      <c r="JZK224" s="348"/>
      <c r="JZL224" s="348"/>
      <c r="JZM224" s="348"/>
      <c r="JZN224" s="348"/>
      <c r="JZO224" s="348"/>
      <c r="JZP224" s="348"/>
      <c r="JZQ224" s="348"/>
      <c r="JZR224" s="348"/>
      <c r="JZS224" s="348"/>
      <c r="JZT224" s="348"/>
      <c r="JZU224" s="348"/>
      <c r="JZV224" s="348"/>
      <c r="JZW224" s="348"/>
      <c r="JZX224" s="348"/>
      <c r="JZY224" s="348"/>
      <c r="JZZ224" s="348"/>
      <c r="KAA224" s="348"/>
      <c r="KAB224" s="348"/>
      <c r="KAC224" s="348"/>
      <c r="KAD224" s="348"/>
      <c r="KAE224" s="348"/>
      <c r="KAF224" s="348"/>
      <c r="KAG224" s="348"/>
      <c r="KAH224" s="348"/>
      <c r="KAI224" s="348"/>
      <c r="KAJ224" s="348"/>
      <c r="KAK224" s="348"/>
      <c r="KAL224" s="348"/>
      <c r="KAM224" s="348"/>
      <c r="KAN224" s="348"/>
      <c r="KAO224" s="348"/>
      <c r="KAP224" s="348"/>
      <c r="KAQ224" s="348"/>
      <c r="KAR224" s="348"/>
      <c r="KAS224" s="348"/>
      <c r="KAT224" s="348"/>
      <c r="KAU224" s="348"/>
      <c r="KAV224" s="348"/>
      <c r="KAW224" s="348"/>
      <c r="KAX224" s="348"/>
      <c r="KAY224" s="348"/>
      <c r="KAZ224" s="348"/>
      <c r="KBA224" s="348"/>
      <c r="KBB224" s="348"/>
      <c r="KBC224" s="348"/>
      <c r="KBD224" s="348"/>
      <c r="KBE224" s="348"/>
      <c r="KBF224" s="348"/>
      <c r="KBG224" s="348"/>
      <c r="KBH224" s="348"/>
      <c r="KBI224" s="348"/>
      <c r="KBJ224" s="348"/>
      <c r="KBK224" s="348"/>
      <c r="KBL224" s="348"/>
      <c r="KBM224" s="348"/>
      <c r="KBN224" s="348"/>
      <c r="KBO224" s="348"/>
      <c r="KBP224" s="348"/>
      <c r="KBQ224" s="348"/>
      <c r="KBR224" s="348"/>
      <c r="KBS224" s="348"/>
      <c r="KBT224" s="348"/>
      <c r="KBU224" s="348"/>
      <c r="KBV224" s="348"/>
      <c r="KBW224" s="348"/>
      <c r="KBX224" s="348"/>
      <c r="KBY224" s="348"/>
      <c r="KBZ224" s="348"/>
      <c r="KCA224" s="348"/>
      <c r="KCB224" s="348"/>
      <c r="KCC224" s="348"/>
      <c r="KCD224" s="348"/>
      <c r="KCE224" s="348"/>
      <c r="KCF224" s="348"/>
      <c r="KCG224" s="348"/>
      <c r="KCH224" s="348"/>
      <c r="KCI224" s="348"/>
      <c r="KCJ224" s="348"/>
      <c r="KCK224" s="348"/>
      <c r="KCL224" s="348"/>
      <c r="KCM224" s="348"/>
      <c r="KCN224" s="348"/>
      <c r="KCO224" s="348"/>
      <c r="KCP224" s="348"/>
      <c r="KCQ224" s="348"/>
      <c r="KCR224" s="348"/>
      <c r="KCS224" s="348"/>
      <c r="KCT224" s="348"/>
      <c r="KCU224" s="348"/>
      <c r="KCV224" s="348"/>
      <c r="KCW224" s="348"/>
      <c r="KCX224" s="348"/>
      <c r="KCY224" s="348"/>
      <c r="KCZ224" s="348"/>
      <c r="KDA224" s="348"/>
      <c r="KDB224" s="348"/>
      <c r="KDC224" s="348"/>
      <c r="KDD224" s="348"/>
      <c r="KDE224" s="348"/>
      <c r="KDF224" s="348"/>
      <c r="KDG224" s="348"/>
      <c r="KDH224" s="348"/>
      <c r="KDI224" s="348"/>
      <c r="KDJ224" s="348"/>
      <c r="KDK224" s="348"/>
      <c r="KDL224" s="348"/>
      <c r="KDM224" s="348"/>
      <c r="KDN224" s="348"/>
      <c r="KDO224" s="348"/>
      <c r="KDP224" s="348"/>
      <c r="KDQ224" s="348"/>
      <c r="KDR224" s="348"/>
      <c r="KDS224" s="348"/>
      <c r="KDT224" s="348"/>
      <c r="KDU224" s="348"/>
      <c r="KDV224" s="348"/>
      <c r="KDW224" s="348"/>
      <c r="KDX224" s="348"/>
      <c r="KDY224" s="348"/>
      <c r="KDZ224" s="348"/>
      <c r="KEA224" s="348"/>
      <c r="KEB224" s="348"/>
      <c r="KEC224" s="348"/>
      <c r="KED224" s="348"/>
      <c r="KEE224" s="348"/>
      <c r="KEF224" s="348"/>
      <c r="KEG224" s="348"/>
      <c r="KEH224" s="348"/>
      <c r="KEI224" s="348"/>
      <c r="KEJ224" s="348"/>
      <c r="KEK224" s="348"/>
      <c r="KEL224" s="348"/>
      <c r="KEM224" s="348"/>
      <c r="KEN224" s="348"/>
      <c r="KEO224" s="348"/>
      <c r="KEP224" s="348"/>
      <c r="KEQ224" s="348"/>
      <c r="KER224" s="348"/>
      <c r="KES224" s="348"/>
      <c r="KET224" s="348"/>
      <c r="KEU224" s="348"/>
      <c r="KEV224" s="348"/>
      <c r="KEW224" s="348"/>
      <c r="KEX224" s="348"/>
      <c r="KEY224" s="348"/>
      <c r="KEZ224" s="348"/>
      <c r="KFA224" s="348"/>
      <c r="KFB224" s="348"/>
      <c r="KFC224" s="348"/>
      <c r="KFD224" s="348"/>
      <c r="KFE224" s="348"/>
      <c r="KFF224" s="348"/>
      <c r="KFG224" s="348"/>
      <c r="KFH224" s="348"/>
      <c r="KFI224" s="348"/>
      <c r="KFJ224" s="348"/>
      <c r="KFK224" s="348"/>
      <c r="KFL224" s="348"/>
      <c r="KFM224" s="348"/>
      <c r="KFN224" s="348"/>
      <c r="KFO224" s="348"/>
      <c r="KFP224" s="348"/>
      <c r="KFQ224" s="348"/>
      <c r="KFR224" s="348"/>
      <c r="KFS224" s="348"/>
      <c r="KFT224" s="348"/>
      <c r="KFU224" s="348"/>
      <c r="KFV224" s="348"/>
      <c r="KFW224" s="348"/>
      <c r="KFX224" s="348"/>
      <c r="KFY224" s="348"/>
      <c r="KFZ224" s="348"/>
      <c r="KGA224" s="348"/>
      <c r="KGB224" s="348"/>
      <c r="KGC224" s="348"/>
      <c r="KGD224" s="348"/>
      <c r="KGE224" s="348"/>
      <c r="KGF224" s="348"/>
      <c r="KGG224" s="348"/>
      <c r="KGH224" s="348"/>
      <c r="KGI224" s="348"/>
      <c r="KGJ224" s="348"/>
      <c r="KGK224" s="348"/>
      <c r="KGL224" s="348"/>
      <c r="KGM224" s="348"/>
      <c r="KGN224" s="348"/>
      <c r="KGO224" s="348"/>
      <c r="KGP224" s="348"/>
      <c r="KGQ224" s="348"/>
      <c r="KGR224" s="348"/>
      <c r="KGS224" s="348"/>
      <c r="KGT224" s="348"/>
      <c r="KGU224" s="348"/>
      <c r="KGV224" s="348"/>
      <c r="KGW224" s="348"/>
      <c r="KGX224" s="348"/>
      <c r="KGY224" s="348"/>
      <c r="KGZ224" s="348"/>
      <c r="KHA224" s="348"/>
      <c r="KHB224" s="348"/>
      <c r="KHC224" s="348"/>
      <c r="KHD224" s="348"/>
      <c r="KHE224" s="348"/>
      <c r="KHF224" s="348"/>
      <c r="KHG224" s="348"/>
      <c r="KHH224" s="348"/>
      <c r="KHI224" s="348"/>
      <c r="KHJ224" s="348"/>
      <c r="KHK224" s="348"/>
      <c r="KHL224" s="348"/>
      <c r="KHM224" s="348"/>
      <c r="KHN224" s="348"/>
      <c r="KHO224" s="348"/>
      <c r="KHP224" s="348"/>
      <c r="KHQ224" s="348"/>
      <c r="KHR224" s="348"/>
      <c r="KHS224" s="348"/>
      <c r="KHT224" s="348"/>
      <c r="KHU224" s="348"/>
      <c r="KHV224" s="348"/>
      <c r="KHW224" s="348"/>
      <c r="KHX224" s="348"/>
      <c r="KHY224" s="348"/>
      <c r="KHZ224" s="348"/>
      <c r="KIA224" s="348"/>
      <c r="KIB224" s="348"/>
      <c r="KIC224" s="348"/>
      <c r="KID224" s="348"/>
      <c r="KIE224" s="348"/>
      <c r="KIF224" s="348"/>
      <c r="KIG224" s="348"/>
      <c r="KIH224" s="348"/>
      <c r="KII224" s="348"/>
      <c r="KIJ224" s="348"/>
      <c r="KIK224" s="348"/>
      <c r="KIL224" s="348"/>
      <c r="KIM224" s="348"/>
      <c r="KIN224" s="348"/>
      <c r="KIO224" s="348"/>
      <c r="KIP224" s="348"/>
      <c r="KIQ224" s="348"/>
      <c r="KIR224" s="348"/>
      <c r="KIS224" s="348"/>
      <c r="KIT224" s="348"/>
      <c r="KIU224" s="348"/>
      <c r="KIV224" s="348"/>
      <c r="KIW224" s="348"/>
      <c r="KIX224" s="348"/>
      <c r="KIY224" s="348"/>
      <c r="KIZ224" s="348"/>
      <c r="KJA224" s="348"/>
      <c r="KJB224" s="348"/>
      <c r="KJC224" s="348"/>
      <c r="KJD224" s="348"/>
      <c r="KJE224" s="348"/>
      <c r="KJF224" s="348"/>
      <c r="KJG224" s="348"/>
      <c r="KJH224" s="348"/>
      <c r="KJI224" s="348"/>
      <c r="KJJ224" s="348"/>
      <c r="KJK224" s="348"/>
      <c r="KJL224" s="348"/>
      <c r="KJM224" s="348"/>
      <c r="KJN224" s="348"/>
      <c r="KJO224" s="348"/>
      <c r="KJP224" s="348"/>
      <c r="KJQ224" s="348"/>
      <c r="KJR224" s="348"/>
      <c r="KJS224" s="348"/>
      <c r="KJT224" s="348"/>
      <c r="KJU224" s="348"/>
      <c r="KJV224" s="348"/>
      <c r="KJW224" s="348"/>
      <c r="KJX224" s="348"/>
      <c r="KJY224" s="348"/>
      <c r="KJZ224" s="348"/>
      <c r="KKA224" s="348"/>
      <c r="KKB224" s="348"/>
      <c r="KKC224" s="348"/>
      <c r="KKD224" s="348"/>
      <c r="KKE224" s="348"/>
      <c r="KKF224" s="348"/>
      <c r="KKG224" s="348"/>
      <c r="KKH224" s="348"/>
      <c r="KKI224" s="348"/>
      <c r="KKJ224" s="348"/>
      <c r="KKK224" s="348"/>
      <c r="KKL224" s="348"/>
      <c r="KKM224" s="348"/>
      <c r="KKN224" s="348"/>
      <c r="KKO224" s="348"/>
      <c r="KKP224" s="348"/>
      <c r="KKQ224" s="348"/>
      <c r="KKR224" s="348"/>
      <c r="KKS224" s="348"/>
      <c r="KKT224" s="348"/>
      <c r="KKU224" s="348"/>
      <c r="KKV224" s="348"/>
      <c r="KKW224" s="348"/>
      <c r="KKX224" s="348"/>
      <c r="KKY224" s="348"/>
      <c r="KKZ224" s="348"/>
      <c r="KLA224" s="348"/>
      <c r="KLB224" s="348"/>
      <c r="KLC224" s="348"/>
      <c r="KLD224" s="348"/>
      <c r="KLE224" s="348"/>
      <c r="KLF224" s="348"/>
      <c r="KLG224" s="348"/>
      <c r="KLH224" s="348"/>
      <c r="KLI224" s="348"/>
      <c r="KLJ224" s="348"/>
      <c r="KLK224" s="348"/>
      <c r="KLL224" s="348"/>
      <c r="KLM224" s="348"/>
      <c r="KLN224" s="348"/>
      <c r="KLO224" s="348"/>
      <c r="KLP224" s="348"/>
      <c r="KLQ224" s="348"/>
      <c r="KLR224" s="348"/>
      <c r="KLS224" s="348"/>
      <c r="KLT224" s="348"/>
      <c r="KLU224" s="348"/>
      <c r="KLV224" s="348"/>
      <c r="KLW224" s="348"/>
      <c r="KLX224" s="348"/>
      <c r="KLY224" s="348"/>
      <c r="KLZ224" s="348"/>
      <c r="KMA224" s="348"/>
      <c r="KMB224" s="348"/>
      <c r="KMC224" s="348"/>
      <c r="KMD224" s="348"/>
      <c r="KME224" s="348"/>
      <c r="KMF224" s="348"/>
      <c r="KMG224" s="348"/>
      <c r="KMH224" s="348"/>
      <c r="KMI224" s="348"/>
      <c r="KMJ224" s="348"/>
      <c r="KMK224" s="348"/>
      <c r="KML224" s="348"/>
      <c r="KMM224" s="348"/>
      <c r="KMN224" s="348"/>
      <c r="KMO224" s="348"/>
      <c r="KMP224" s="348"/>
      <c r="KMQ224" s="348"/>
      <c r="KMR224" s="348"/>
      <c r="KMS224" s="348"/>
      <c r="KMT224" s="348"/>
      <c r="KMU224" s="348"/>
      <c r="KMV224" s="348"/>
      <c r="KMW224" s="348"/>
      <c r="KMX224" s="348"/>
      <c r="KMY224" s="348"/>
      <c r="KMZ224" s="348"/>
      <c r="KNA224" s="348"/>
      <c r="KNB224" s="348"/>
      <c r="KNC224" s="348"/>
      <c r="KND224" s="348"/>
      <c r="KNE224" s="348"/>
      <c r="KNF224" s="348"/>
      <c r="KNG224" s="348"/>
      <c r="KNH224" s="348"/>
      <c r="KNI224" s="348"/>
      <c r="KNJ224" s="348"/>
      <c r="KNK224" s="348"/>
      <c r="KNL224" s="348"/>
      <c r="KNM224" s="348"/>
      <c r="KNN224" s="348"/>
      <c r="KNO224" s="348"/>
      <c r="KNP224" s="348"/>
      <c r="KNQ224" s="348"/>
      <c r="KNR224" s="348"/>
      <c r="KNS224" s="348"/>
      <c r="KNT224" s="348"/>
      <c r="KNU224" s="348"/>
      <c r="KNV224" s="348"/>
      <c r="KNW224" s="348"/>
      <c r="KNX224" s="348"/>
      <c r="KNY224" s="348"/>
      <c r="KNZ224" s="348"/>
      <c r="KOA224" s="348"/>
      <c r="KOB224" s="348"/>
      <c r="KOC224" s="348"/>
      <c r="KOD224" s="348"/>
      <c r="KOE224" s="348"/>
      <c r="KOF224" s="348"/>
      <c r="KOG224" s="348"/>
      <c r="KOH224" s="348"/>
      <c r="KOI224" s="348"/>
      <c r="KOJ224" s="348"/>
      <c r="KOK224" s="348"/>
      <c r="KOL224" s="348"/>
      <c r="KOM224" s="348"/>
      <c r="KON224" s="348"/>
      <c r="KOO224" s="348"/>
      <c r="KOP224" s="348"/>
      <c r="KOQ224" s="348"/>
      <c r="KOR224" s="348"/>
      <c r="KOS224" s="348"/>
      <c r="KOT224" s="348"/>
      <c r="KOU224" s="348"/>
      <c r="KOV224" s="348"/>
      <c r="KOW224" s="348"/>
      <c r="KOX224" s="348"/>
      <c r="KOY224" s="348"/>
      <c r="KOZ224" s="348"/>
      <c r="KPA224" s="348"/>
      <c r="KPB224" s="348"/>
      <c r="KPC224" s="348"/>
      <c r="KPD224" s="348"/>
      <c r="KPE224" s="348"/>
      <c r="KPF224" s="348"/>
      <c r="KPG224" s="348"/>
      <c r="KPH224" s="348"/>
      <c r="KPI224" s="348"/>
      <c r="KPJ224" s="348"/>
      <c r="KPK224" s="348"/>
      <c r="KPL224" s="348"/>
      <c r="KPM224" s="348"/>
      <c r="KPN224" s="348"/>
      <c r="KPO224" s="348"/>
      <c r="KPP224" s="348"/>
      <c r="KPQ224" s="348"/>
      <c r="KPR224" s="348"/>
      <c r="KPS224" s="348"/>
      <c r="KPT224" s="348"/>
      <c r="KPU224" s="348"/>
      <c r="KPV224" s="348"/>
      <c r="KPW224" s="348"/>
      <c r="KPX224" s="348"/>
      <c r="KPY224" s="348"/>
      <c r="KPZ224" s="348"/>
      <c r="KQA224" s="348"/>
      <c r="KQB224" s="348"/>
      <c r="KQC224" s="348"/>
      <c r="KQD224" s="348"/>
      <c r="KQE224" s="348"/>
      <c r="KQF224" s="348"/>
      <c r="KQG224" s="348"/>
      <c r="KQH224" s="348"/>
      <c r="KQI224" s="348"/>
      <c r="KQJ224" s="348"/>
      <c r="KQK224" s="348"/>
      <c r="KQL224" s="348"/>
      <c r="KQM224" s="348"/>
      <c r="KQN224" s="348"/>
      <c r="KQO224" s="348"/>
      <c r="KQP224" s="348"/>
      <c r="KQQ224" s="348"/>
      <c r="KQR224" s="348"/>
      <c r="KQS224" s="348"/>
      <c r="KQT224" s="348"/>
      <c r="KQU224" s="348"/>
      <c r="KQV224" s="348"/>
      <c r="KQW224" s="348"/>
      <c r="KQX224" s="348"/>
      <c r="KQY224" s="348"/>
      <c r="KQZ224" s="348"/>
      <c r="KRA224" s="348"/>
      <c r="KRB224" s="348"/>
      <c r="KRC224" s="348"/>
      <c r="KRD224" s="348"/>
      <c r="KRE224" s="348"/>
      <c r="KRF224" s="348"/>
      <c r="KRG224" s="348"/>
      <c r="KRH224" s="348"/>
      <c r="KRI224" s="348"/>
      <c r="KRJ224" s="348"/>
      <c r="KRK224" s="348"/>
      <c r="KRL224" s="348"/>
      <c r="KRM224" s="348"/>
      <c r="KRN224" s="348"/>
      <c r="KRO224" s="348"/>
      <c r="KRP224" s="348"/>
      <c r="KRQ224" s="348"/>
      <c r="KRR224" s="348"/>
      <c r="KRS224" s="348"/>
      <c r="KRT224" s="348"/>
      <c r="KRU224" s="348"/>
      <c r="KRV224" s="348"/>
      <c r="KRW224" s="348"/>
      <c r="KRX224" s="348"/>
      <c r="KRY224" s="348"/>
      <c r="KRZ224" s="348"/>
      <c r="KSA224" s="348"/>
      <c r="KSB224" s="348"/>
      <c r="KSC224" s="348"/>
      <c r="KSD224" s="348"/>
      <c r="KSE224" s="348"/>
      <c r="KSF224" s="348"/>
      <c r="KSG224" s="348"/>
      <c r="KSH224" s="348"/>
      <c r="KSI224" s="348"/>
      <c r="KSJ224" s="348"/>
      <c r="KSK224" s="348"/>
      <c r="KSL224" s="348"/>
      <c r="KSM224" s="348"/>
      <c r="KSN224" s="348"/>
      <c r="KSO224" s="348"/>
      <c r="KSP224" s="348"/>
      <c r="KSQ224" s="348"/>
      <c r="KSR224" s="348"/>
      <c r="KSS224" s="348"/>
      <c r="KST224" s="348"/>
      <c r="KSU224" s="348"/>
      <c r="KSV224" s="348"/>
      <c r="KSW224" s="348"/>
      <c r="KSX224" s="348"/>
      <c r="KSY224" s="348"/>
      <c r="KSZ224" s="348"/>
      <c r="KTA224" s="348"/>
      <c r="KTB224" s="348"/>
      <c r="KTC224" s="348"/>
      <c r="KTD224" s="348"/>
      <c r="KTE224" s="348"/>
      <c r="KTF224" s="348"/>
      <c r="KTG224" s="348"/>
      <c r="KTH224" s="348"/>
      <c r="KTI224" s="348"/>
      <c r="KTJ224" s="348"/>
      <c r="KTK224" s="348"/>
      <c r="KTL224" s="348"/>
      <c r="KTM224" s="348"/>
      <c r="KTN224" s="348"/>
      <c r="KTO224" s="348"/>
      <c r="KTP224" s="348"/>
      <c r="KTQ224" s="348"/>
      <c r="KTR224" s="348"/>
      <c r="KTS224" s="348"/>
      <c r="KTT224" s="348"/>
      <c r="KTU224" s="348"/>
      <c r="KTV224" s="348"/>
      <c r="KTW224" s="348"/>
      <c r="KTX224" s="348"/>
      <c r="KTY224" s="348"/>
      <c r="KTZ224" s="348"/>
      <c r="KUA224" s="348"/>
      <c r="KUB224" s="348"/>
      <c r="KUC224" s="348"/>
      <c r="KUD224" s="348"/>
      <c r="KUE224" s="348"/>
      <c r="KUF224" s="348"/>
      <c r="KUG224" s="348"/>
      <c r="KUH224" s="348"/>
      <c r="KUI224" s="348"/>
      <c r="KUJ224" s="348"/>
      <c r="KUK224" s="348"/>
      <c r="KUL224" s="348"/>
      <c r="KUM224" s="348"/>
      <c r="KUN224" s="348"/>
      <c r="KUO224" s="348"/>
      <c r="KUP224" s="348"/>
      <c r="KUQ224" s="348"/>
      <c r="KUR224" s="348"/>
      <c r="KUS224" s="348"/>
      <c r="KUT224" s="348"/>
      <c r="KUU224" s="348"/>
      <c r="KUV224" s="348"/>
      <c r="KUW224" s="348"/>
      <c r="KUX224" s="348"/>
      <c r="KUY224" s="348"/>
      <c r="KUZ224" s="348"/>
      <c r="KVA224" s="348"/>
      <c r="KVB224" s="348"/>
      <c r="KVC224" s="348"/>
      <c r="KVD224" s="348"/>
      <c r="KVE224" s="348"/>
      <c r="KVF224" s="348"/>
      <c r="KVG224" s="348"/>
      <c r="KVH224" s="348"/>
      <c r="KVI224" s="348"/>
      <c r="KVJ224" s="348"/>
      <c r="KVK224" s="348"/>
      <c r="KVL224" s="348"/>
      <c r="KVM224" s="348"/>
      <c r="KVN224" s="348"/>
      <c r="KVO224" s="348"/>
      <c r="KVP224" s="348"/>
      <c r="KVQ224" s="348"/>
      <c r="KVR224" s="348"/>
      <c r="KVS224" s="348"/>
      <c r="KVT224" s="348"/>
      <c r="KVU224" s="348"/>
      <c r="KVV224" s="348"/>
      <c r="KVW224" s="348"/>
      <c r="KVX224" s="348"/>
      <c r="KVY224" s="348"/>
      <c r="KVZ224" s="348"/>
      <c r="KWA224" s="348"/>
      <c r="KWB224" s="348"/>
      <c r="KWC224" s="348"/>
      <c r="KWD224" s="348"/>
      <c r="KWE224" s="348"/>
      <c r="KWF224" s="348"/>
      <c r="KWG224" s="348"/>
      <c r="KWH224" s="348"/>
      <c r="KWI224" s="348"/>
      <c r="KWJ224" s="348"/>
      <c r="KWK224" s="348"/>
      <c r="KWL224" s="348"/>
      <c r="KWM224" s="348"/>
      <c r="KWN224" s="348"/>
      <c r="KWO224" s="348"/>
      <c r="KWP224" s="348"/>
      <c r="KWQ224" s="348"/>
      <c r="KWR224" s="348"/>
      <c r="KWS224" s="348"/>
      <c r="KWT224" s="348"/>
      <c r="KWU224" s="348"/>
      <c r="KWV224" s="348"/>
      <c r="KWW224" s="348"/>
      <c r="KWX224" s="348"/>
      <c r="KWY224" s="348"/>
      <c r="KWZ224" s="348"/>
      <c r="KXA224" s="348"/>
      <c r="KXB224" s="348"/>
      <c r="KXC224" s="348"/>
      <c r="KXD224" s="348"/>
      <c r="KXE224" s="348"/>
      <c r="KXF224" s="348"/>
      <c r="KXG224" s="348"/>
      <c r="KXH224" s="348"/>
      <c r="KXI224" s="348"/>
      <c r="KXJ224" s="348"/>
      <c r="KXK224" s="348"/>
      <c r="KXL224" s="348"/>
      <c r="KXM224" s="348"/>
      <c r="KXN224" s="348"/>
      <c r="KXO224" s="348"/>
      <c r="KXP224" s="348"/>
      <c r="KXQ224" s="348"/>
      <c r="KXR224" s="348"/>
      <c r="KXS224" s="348"/>
      <c r="KXT224" s="348"/>
      <c r="KXU224" s="348"/>
      <c r="KXV224" s="348"/>
      <c r="KXW224" s="348"/>
      <c r="KXX224" s="348"/>
      <c r="KXY224" s="348"/>
      <c r="KXZ224" s="348"/>
      <c r="KYA224" s="348"/>
      <c r="KYB224" s="348"/>
      <c r="KYC224" s="348"/>
      <c r="KYD224" s="348"/>
      <c r="KYE224" s="348"/>
      <c r="KYF224" s="348"/>
      <c r="KYG224" s="348"/>
      <c r="KYH224" s="348"/>
      <c r="KYI224" s="348"/>
      <c r="KYJ224" s="348"/>
      <c r="KYK224" s="348"/>
      <c r="KYL224" s="348"/>
      <c r="KYM224" s="348"/>
      <c r="KYN224" s="348"/>
      <c r="KYO224" s="348"/>
      <c r="KYP224" s="348"/>
      <c r="KYQ224" s="348"/>
      <c r="KYR224" s="348"/>
      <c r="KYS224" s="348"/>
      <c r="KYT224" s="348"/>
      <c r="KYU224" s="348"/>
      <c r="KYV224" s="348"/>
      <c r="KYW224" s="348"/>
      <c r="KYX224" s="348"/>
      <c r="KYY224" s="348"/>
      <c r="KYZ224" s="348"/>
      <c r="KZA224" s="348"/>
      <c r="KZB224" s="348"/>
      <c r="KZC224" s="348"/>
      <c r="KZD224" s="348"/>
      <c r="KZE224" s="348"/>
      <c r="KZF224" s="348"/>
      <c r="KZG224" s="348"/>
      <c r="KZH224" s="348"/>
      <c r="KZI224" s="348"/>
      <c r="KZJ224" s="348"/>
      <c r="KZK224" s="348"/>
      <c r="KZL224" s="348"/>
      <c r="KZM224" s="348"/>
      <c r="KZN224" s="348"/>
      <c r="KZO224" s="348"/>
      <c r="KZP224" s="348"/>
      <c r="KZQ224" s="348"/>
      <c r="KZR224" s="348"/>
      <c r="KZS224" s="348"/>
      <c r="KZT224" s="348"/>
      <c r="KZU224" s="348"/>
      <c r="KZV224" s="348"/>
      <c r="KZW224" s="348"/>
      <c r="KZX224" s="348"/>
      <c r="KZY224" s="348"/>
      <c r="KZZ224" s="348"/>
      <c r="LAA224" s="348"/>
      <c r="LAB224" s="348"/>
      <c r="LAC224" s="348"/>
      <c r="LAD224" s="348"/>
      <c r="LAE224" s="348"/>
      <c r="LAF224" s="348"/>
      <c r="LAG224" s="348"/>
      <c r="LAH224" s="348"/>
      <c r="LAI224" s="348"/>
      <c r="LAJ224" s="348"/>
      <c r="LAK224" s="348"/>
      <c r="LAL224" s="348"/>
      <c r="LAM224" s="348"/>
      <c r="LAN224" s="348"/>
      <c r="LAO224" s="348"/>
      <c r="LAP224" s="348"/>
      <c r="LAQ224" s="348"/>
      <c r="LAR224" s="348"/>
      <c r="LAS224" s="348"/>
      <c r="LAT224" s="348"/>
      <c r="LAU224" s="348"/>
      <c r="LAV224" s="348"/>
      <c r="LAW224" s="348"/>
      <c r="LAX224" s="348"/>
      <c r="LAY224" s="348"/>
      <c r="LAZ224" s="348"/>
      <c r="LBA224" s="348"/>
      <c r="LBB224" s="348"/>
      <c r="LBC224" s="348"/>
      <c r="LBD224" s="348"/>
      <c r="LBE224" s="348"/>
      <c r="LBF224" s="348"/>
      <c r="LBG224" s="348"/>
      <c r="LBH224" s="348"/>
      <c r="LBI224" s="348"/>
      <c r="LBJ224" s="348"/>
      <c r="LBK224" s="348"/>
      <c r="LBL224" s="348"/>
      <c r="LBM224" s="348"/>
      <c r="LBN224" s="348"/>
      <c r="LBO224" s="348"/>
      <c r="LBP224" s="348"/>
      <c r="LBQ224" s="348"/>
      <c r="LBR224" s="348"/>
      <c r="LBS224" s="348"/>
      <c r="LBT224" s="348"/>
      <c r="LBU224" s="348"/>
      <c r="LBV224" s="348"/>
      <c r="LBW224" s="348"/>
      <c r="LBX224" s="348"/>
      <c r="LBY224" s="348"/>
      <c r="LBZ224" s="348"/>
      <c r="LCA224" s="348"/>
      <c r="LCB224" s="348"/>
      <c r="LCC224" s="348"/>
      <c r="LCD224" s="348"/>
      <c r="LCE224" s="348"/>
      <c r="LCF224" s="348"/>
      <c r="LCG224" s="348"/>
      <c r="LCH224" s="348"/>
      <c r="LCI224" s="348"/>
      <c r="LCJ224" s="348"/>
      <c r="LCK224" s="348"/>
      <c r="LCL224" s="348"/>
      <c r="LCM224" s="348"/>
      <c r="LCN224" s="348"/>
      <c r="LCO224" s="348"/>
      <c r="LCP224" s="348"/>
      <c r="LCQ224" s="348"/>
      <c r="LCR224" s="348"/>
      <c r="LCS224" s="348"/>
      <c r="LCT224" s="348"/>
      <c r="LCU224" s="348"/>
      <c r="LCV224" s="348"/>
      <c r="LCW224" s="348"/>
      <c r="LCX224" s="348"/>
      <c r="LCY224" s="348"/>
      <c r="LCZ224" s="348"/>
      <c r="LDA224" s="348"/>
      <c r="LDB224" s="348"/>
      <c r="LDC224" s="348"/>
      <c r="LDD224" s="348"/>
      <c r="LDE224" s="348"/>
      <c r="LDF224" s="348"/>
      <c r="LDG224" s="348"/>
      <c r="LDH224" s="348"/>
      <c r="LDI224" s="348"/>
      <c r="LDJ224" s="348"/>
      <c r="LDK224" s="348"/>
      <c r="LDL224" s="348"/>
      <c r="LDM224" s="348"/>
      <c r="LDN224" s="348"/>
      <c r="LDO224" s="348"/>
      <c r="LDP224" s="348"/>
      <c r="LDQ224" s="348"/>
      <c r="LDR224" s="348"/>
      <c r="LDS224" s="348"/>
      <c r="LDT224" s="348"/>
      <c r="LDU224" s="348"/>
      <c r="LDV224" s="348"/>
      <c r="LDW224" s="348"/>
      <c r="LDX224" s="348"/>
      <c r="LDY224" s="348"/>
      <c r="LDZ224" s="348"/>
      <c r="LEA224" s="348"/>
      <c r="LEB224" s="348"/>
      <c r="LEC224" s="348"/>
      <c r="LED224" s="348"/>
      <c r="LEE224" s="348"/>
      <c r="LEF224" s="348"/>
      <c r="LEG224" s="348"/>
      <c r="LEH224" s="348"/>
      <c r="LEI224" s="348"/>
      <c r="LEJ224" s="348"/>
      <c r="LEK224" s="348"/>
      <c r="LEL224" s="348"/>
      <c r="LEM224" s="348"/>
      <c r="LEN224" s="348"/>
      <c r="LEO224" s="348"/>
      <c r="LEP224" s="348"/>
      <c r="LEQ224" s="348"/>
      <c r="LER224" s="348"/>
      <c r="LES224" s="348"/>
      <c r="LET224" s="348"/>
      <c r="LEU224" s="348"/>
      <c r="LEV224" s="348"/>
      <c r="LEW224" s="348"/>
      <c r="LEX224" s="348"/>
      <c r="LEY224" s="348"/>
      <c r="LEZ224" s="348"/>
      <c r="LFA224" s="348"/>
      <c r="LFB224" s="348"/>
      <c r="LFC224" s="348"/>
      <c r="LFD224" s="348"/>
      <c r="LFE224" s="348"/>
      <c r="LFF224" s="348"/>
      <c r="LFG224" s="348"/>
      <c r="LFH224" s="348"/>
      <c r="LFI224" s="348"/>
      <c r="LFJ224" s="348"/>
      <c r="LFK224" s="348"/>
      <c r="LFL224" s="348"/>
      <c r="LFM224" s="348"/>
      <c r="LFN224" s="348"/>
      <c r="LFO224" s="348"/>
      <c r="LFP224" s="348"/>
      <c r="LFQ224" s="348"/>
      <c r="LFR224" s="348"/>
      <c r="LFS224" s="348"/>
      <c r="LFT224" s="348"/>
      <c r="LFU224" s="348"/>
      <c r="LFV224" s="348"/>
      <c r="LFW224" s="348"/>
      <c r="LFX224" s="348"/>
      <c r="LFY224" s="348"/>
      <c r="LFZ224" s="348"/>
      <c r="LGA224" s="348"/>
      <c r="LGB224" s="348"/>
      <c r="LGC224" s="348"/>
      <c r="LGD224" s="348"/>
      <c r="LGE224" s="348"/>
      <c r="LGF224" s="348"/>
      <c r="LGG224" s="348"/>
      <c r="LGH224" s="348"/>
      <c r="LGI224" s="348"/>
      <c r="LGJ224" s="348"/>
      <c r="LGK224" s="348"/>
      <c r="LGL224" s="348"/>
      <c r="LGM224" s="348"/>
      <c r="LGN224" s="348"/>
      <c r="LGO224" s="348"/>
      <c r="LGP224" s="348"/>
      <c r="LGQ224" s="348"/>
      <c r="LGR224" s="348"/>
      <c r="LGS224" s="348"/>
      <c r="LGT224" s="348"/>
      <c r="LGU224" s="348"/>
      <c r="LGV224" s="348"/>
      <c r="LGW224" s="348"/>
      <c r="LGX224" s="348"/>
      <c r="LGY224" s="348"/>
      <c r="LGZ224" s="348"/>
      <c r="LHA224" s="348"/>
      <c r="LHB224" s="348"/>
      <c r="LHC224" s="348"/>
      <c r="LHD224" s="348"/>
      <c r="LHE224" s="348"/>
      <c r="LHF224" s="348"/>
      <c r="LHG224" s="348"/>
      <c r="LHH224" s="348"/>
      <c r="LHI224" s="348"/>
      <c r="LHJ224" s="348"/>
      <c r="LHK224" s="348"/>
      <c r="LHL224" s="348"/>
      <c r="LHM224" s="348"/>
      <c r="LHN224" s="348"/>
      <c r="LHO224" s="348"/>
      <c r="LHP224" s="348"/>
      <c r="LHQ224" s="348"/>
      <c r="LHR224" s="348"/>
      <c r="LHS224" s="348"/>
      <c r="LHT224" s="348"/>
      <c r="LHU224" s="348"/>
      <c r="LHV224" s="348"/>
      <c r="LHW224" s="348"/>
      <c r="LHX224" s="348"/>
      <c r="LHY224" s="348"/>
      <c r="LHZ224" s="348"/>
      <c r="LIA224" s="348"/>
      <c r="LIB224" s="348"/>
      <c r="LIC224" s="348"/>
      <c r="LID224" s="348"/>
      <c r="LIE224" s="348"/>
      <c r="LIF224" s="348"/>
      <c r="LIG224" s="348"/>
      <c r="LIH224" s="348"/>
      <c r="LII224" s="348"/>
      <c r="LIJ224" s="348"/>
      <c r="LIK224" s="348"/>
      <c r="LIL224" s="348"/>
      <c r="LIM224" s="348"/>
      <c r="LIN224" s="348"/>
      <c r="LIO224" s="348"/>
      <c r="LIP224" s="348"/>
      <c r="LIQ224" s="348"/>
      <c r="LIR224" s="348"/>
      <c r="LIS224" s="348"/>
      <c r="LIT224" s="348"/>
      <c r="LIU224" s="348"/>
      <c r="LIV224" s="348"/>
      <c r="LIW224" s="348"/>
      <c r="LIX224" s="348"/>
      <c r="LIY224" s="348"/>
      <c r="LIZ224" s="348"/>
      <c r="LJA224" s="348"/>
      <c r="LJB224" s="348"/>
      <c r="LJC224" s="348"/>
      <c r="LJD224" s="348"/>
      <c r="LJE224" s="348"/>
      <c r="LJF224" s="348"/>
      <c r="LJG224" s="348"/>
      <c r="LJH224" s="348"/>
      <c r="LJI224" s="348"/>
      <c r="LJJ224" s="348"/>
      <c r="LJK224" s="348"/>
      <c r="LJL224" s="348"/>
      <c r="LJM224" s="348"/>
      <c r="LJN224" s="348"/>
      <c r="LJO224" s="348"/>
      <c r="LJP224" s="348"/>
      <c r="LJQ224" s="348"/>
      <c r="LJR224" s="348"/>
      <c r="LJS224" s="348"/>
      <c r="LJT224" s="348"/>
      <c r="LJU224" s="348"/>
      <c r="LJV224" s="348"/>
      <c r="LJW224" s="348"/>
      <c r="LJX224" s="348"/>
      <c r="LJY224" s="348"/>
      <c r="LJZ224" s="348"/>
      <c r="LKA224" s="348"/>
      <c r="LKB224" s="348"/>
      <c r="LKC224" s="348"/>
      <c r="LKD224" s="348"/>
      <c r="LKE224" s="348"/>
      <c r="LKF224" s="348"/>
      <c r="LKG224" s="348"/>
      <c r="LKH224" s="348"/>
      <c r="LKI224" s="348"/>
      <c r="LKJ224" s="348"/>
      <c r="LKK224" s="348"/>
      <c r="LKL224" s="348"/>
      <c r="LKM224" s="348"/>
      <c r="LKN224" s="348"/>
      <c r="LKO224" s="348"/>
      <c r="LKP224" s="348"/>
      <c r="LKQ224" s="348"/>
      <c r="LKR224" s="348"/>
      <c r="LKS224" s="348"/>
      <c r="LKT224" s="348"/>
      <c r="LKU224" s="348"/>
      <c r="LKV224" s="348"/>
      <c r="LKW224" s="348"/>
      <c r="LKX224" s="348"/>
      <c r="LKY224" s="348"/>
      <c r="LKZ224" s="348"/>
      <c r="LLA224" s="348"/>
      <c r="LLB224" s="348"/>
      <c r="LLC224" s="348"/>
      <c r="LLD224" s="348"/>
      <c r="LLE224" s="348"/>
      <c r="LLF224" s="348"/>
      <c r="LLG224" s="348"/>
      <c r="LLH224" s="348"/>
      <c r="LLI224" s="348"/>
      <c r="LLJ224" s="348"/>
      <c r="LLK224" s="348"/>
      <c r="LLL224" s="348"/>
      <c r="LLM224" s="348"/>
      <c r="LLN224" s="348"/>
      <c r="LLO224" s="348"/>
      <c r="LLP224" s="348"/>
      <c r="LLQ224" s="348"/>
      <c r="LLR224" s="348"/>
      <c r="LLS224" s="348"/>
      <c r="LLT224" s="348"/>
      <c r="LLU224" s="348"/>
      <c r="LLV224" s="348"/>
      <c r="LLW224" s="348"/>
      <c r="LLX224" s="348"/>
      <c r="LLY224" s="348"/>
      <c r="LLZ224" s="348"/>
      <c r="LMA224" s="348"/>
      <c r="LMB224" s="348"/>
      <c r="LMC224" s="348"/>
      <c r="LMD224" s="348"/>
      <c r="LME224" s="348"/>
      <c r="LMF224" s="348"/>
      <c r="LMG224" s="348"/>
      <c r="LMH224" s="348"/>
      <c r="LMI224" s="348"/>
      <c r="LMJ224" s="348"/>
      <c r="LMK224" s="348"/>
      <c r="LML224" s="348"/>
      <c r="LMM224" s="348"/>
      <c r="LMN224" s="348"/>
      <c r="LMO224" s="348"/>
      <c r="LMP224" s="348"/>
      <c r="LMQ224" s="348"/>
      <c r="LMR224" s="348"/>
      <c r="LMS224" s="348"/>
      <c r="LMT224" s="348"/>
      <c r="LMU224" s="348"/>
      <c r="LMV224" s="348"/>
      <c r="LMW224" s="348"/>
      <c r="LMX224" s="348"/>
      <c r="LMY224" s="348"/>
      <c r="LMZ224" s="348"/>
      <c r="LNA224" s="348"/>
      <c r="LNB224" s="348"/>
      <c r="LNC224" s="348"/>
      <c r="LND224" s="348"/>
      <c r="LNE224" s="348"/>
      <c r="LNF224" s="348"/>
      <c r="LNG224" s="348"/>
      <c r="LNH224" s="348"/>
      <c r="LNI224" s="348"/>
      <c r="LNJ224" s="348"/>
      <c r="LNK224" s="348"/>
      <c r="LNL224" s="348"/>
      <c r="LNM224" s="348"/>
      <c r="LNN224" s="348"/>
      <c r="LNO224" s="348"/>
      <c r="LNP224" s="348"/>
      <c r="LNQ224" s="348"/>
      <c r="LNR224" s="348"/>
      <c r="LNS224" s="348"/>
      <c r="LNT224" s="348"/>
      <c r="LNU224" s="348"/>
      <c r="LNV224" s="348"/>
      <c r="LNW224" s="348"/>
      <c r="LNX224" s="348"/>
      <c r="LNY224" s="348"/>
      <c r="LNZ224" s="348"/>
      <c r="LOA224" s="348"/>
      <c r="LOB224" s="348"/>
      <c r="LOC224" s="348"/>
      <c r="LOD224" s="348"/>
      <c r="LOE224" s="348"/>
      <c r="LOF224" s="348"/>
      <c r="LOG224" s="348"/>
      <c r="LOH224" s="348"/>
      <c r="LOI224" s="348"/>
      <c r="LOJ224" s="348"/>
      <c r="LOK224" s="348"/>
      <c r="LOL224" s="348"/>
      <c r="LOM224" s="348"/>
      <c r="LON224" s="348"/>
      <c r="LOO224" s="348"/>
      <c r="LOP224" s="348"/>
      <c r="LOQ224" s="348"/>
      <c r="LOR224" s="348"/>
      <c r="LOS224" s="348"/>
      <c r="LOT224" s="348"/>
      <c r="LOU224" s="348"/>
      <c r="LOV224" s="348"/>
      <c r="LOW224" s="348"/>
      <c r="LOX224" s="348"/>
      <c r="LOY224" s="348"/>
      <c r="LOZ224" s="348"/>
      <c r="LPA224" s="348"/>
      <c r="LPB224" s="348"/>
      <c r="LPC224" s="348"/>
      <c r="LPD224" s="348"/>
      <c r="LPE224" s="348"/>
      <c r="LPF224" s="348"/>
      <c r="LPG224" s="348"/>
      <c r="LPH224" s="348"/>
      <c r="LPI224" s="348"/>
      <c r="LPJ224" s="348"/>
      <c r="LPK224" s="348"/>
      <c r="LPL224" s="348"/>
      <c r="LPM224" s="348"/>
      <c r="LPN224" s="348"/>
      <c r="LPO224" s="348"/>
      <c r="LPP224" s="348"/>
      <c r="LPQ224" s="348"/>
      <c r="LPR224" s="348"/>
      <c r="LPS224" s="348"/>
      <c r="LPT224" s="348"/>
      <c r="LPU224" s="348"/>
      <c r="LPV224" s="348"/>
      <c r="LPW224" s="348"/>
      <c r="LPX224" s="348"/>
      <c r="LPY224" s="348"/>
      <c r="LPZ224" s="348"/>
      <c r="LQA224" s="348"/>
      <c r="LQB224" s="348"/>
      <c r="LQC224" s="348"/>
      <c r="LQD224" s="348"/>
      <c r="LQE224" s="348"/>
      <c r="LQF224" s="348"/>
      <c r="LQG224" s="348"/>
      <c r="LQH224" s="348"/>
      <c r="LQI224" s="348"/>
      <c r="LQJ224" s="348"/>
      <c r="LQK224" s="348"/>
      <c r="LQL224" s="348"/>
      <c r="LQM224" s="348"/>
      <c r="LQN224" s="348"/>
      <c r="LQO224" s="348"/>
      <c r="LQP224" s="348"/>
      <c r="LQQ224" s="348"/>
      <c r="LQR224" s="348"/>
      <c r="LQS224" s="348"/>
      <c r="LQT224" s="348"/>
      <c r="LQU224" s="348"/>
      <c r="LQV224" s="348"/>
      <c r="LQW224" s="348"/>
      <c r="LQX224" s="348"/>
      <c r="LQY224" s="348"/>
      <c r="LQZ224" s="348"/>
      <c r="LRA224" s="348"/>
      <c r="LRB224" s="348"/>
      <c r="LRC224" s="348"/>
      <c r="LRD224" s="348"/>
      <c r="LRE224" s="348"/>
      <c r="LRF224" s="348"/>
      <c r="LRG224" s="348"/>
      <c r="LRH224" s="348"/>
      <c r="LRI224" s="348"/>
      <c r="LRJ224" s="348"/>
      <c r="LRK224" s="348"/>
      <c r="LRL224" s="348"/>
      <c r="LRM224" s="348"/>
      <c r="LRN224" s="348"/>
      <c r="LRO224" s="348"/>
      <c r="LRP224" s="348"/>
      <c r="LRQ224" s="348"/>
      <c r="LRR224" s="348"/>
      <c r="LRS224" s="348"/>
      <c r="LRT224" s="348"/>
      <c r="LRU224" s="348"/>
      <c r="LRV224" s="348"/>
      <c r="LRW224" s="348"/>
      <c r="LRX224" s="348"/>
      <c r="LRY224" s="348"/>
      <c r="LRZ224" s="348"/>
      <c r="LSA224" s="348"/>
      <c r="LSB224" s="348"/>
      <c r="LSC224" s="348"/>
      <c r="LSD224" s="348"/>
      <c r="LSE224" s="348"/>
      <c r="LSF224" s="348"/>
      <c r="LSG224" s="348"/>
      <c r="LSH224" s="348"/>
      <c r="LSI224" s="348"/>
      <c r="LSJ224" s="348"/>
      <c r="LSK224" s="348"/>
      <c r="LSL224" s="348"/>
      <c r="LSM224" s="348"/>
      <c r="LSN224" s="348"/>
      <c r="LSO224" s="348"/>
      <c r="LSP224" s="348"/>
      <c r="LSQ224" s="348"/>
      <c r="LSR224" s="348"/>
      <c r="LSS224" s="348"/>
      <c r="LST224" s="348"/>
      <c r="LSU224" s="348"/>
      <c r="LSV224" s="348"/>
      <c r="LSW224" s="348"/>
      <c r="LSX224" s="348"/>
      <c r="LSY224" s="348"/>
      <c r="LSZ224" s="348"/>
      <c r="LTA224" s="348"/>
      <c r="LTB224" s="348"/>
      <c r="LTC224" s="348"/>
      <c r="LTD224" s="348"/>
      <c r="LTE224" s="348"/>
      <c r="LTF224" s="348"/>
      <c r="LTG224" s="348"/>
      <c r="LTH224" s="348"/>
      <c r="LTI224" s="348"/>
      <c r="LTJ224" s="348"/>
      <c r="LTK224" s="348"/>
      <c r="LTL224" s="348"/>
      <c r="LTM224" s="348"/>
      <c r="LTN224" s="348"/>
      <c r="LTO224" s="348"/>
      <c r="LTP224" s="348"/>
      <c r="LTQ224" s="348"/>
      <c r="LTR224" s="348"/>
      <c r="LTS224" s="348"/>
      <c r="LTT224" s="348"/>
      <c r="LTU224" s="348"/>
      <c r="LTV224" s="348"/>
      <c r="LTW224" s="348"/>
      <c r="LTX224" s="348"/>
      <c r="LTY224" s="348"/>
      <c r="LTZ224" s="348"/>
      <c r="LUA224" s="348"/>
      <c r="LUB224" s="348"/>
      <c r="LUC224" s="348"/>
      <c r="LUD224" s="348"/>
      <c r="LUE224" s="348"/>
      <c r="LUF224" s="348"/>
      <c r="LUG224" s="348"/>
      <c r="LUH224" s="348"/>
      <c r="LUI224" s="348"/>
      <c r="LUJ224" s="348"/>
      <c r="LUK224" s="348"/>
      <c r="LUL224" s="348"/>
      <c r="LUM224" s="348"/>
      <c r="LUN224" s="348"/>
      <c r="LUO224" s="348"/>
      <c r="LUP224" s="348"/>
      <c r="LUQ224" s="348"/>
      <c r="LUR224" s="348"/>
      <c r="LUS224" s="348"/>
      <c r="LUT224" s="348"/>
      <c r="LUU224" s="348"/>
      <c r="LUV224" s="348"/>
      <c r="LUW224" s="348"/>
      <c r="LUX224" s="348"/>
      <c r="LUY224" s="348"/>
      <c r="LUZ224" s="348"/>
      <c r="LVA224" s="348"/>
      <c r="LVB224" s="348"/>
      <c r="LVC224" s="348"/>
      <c r="LVD224" s="348"/>
      <c r="LVE224" s="348"/>
      <c r="LVF224" s="348"/>
      <c r="LVG224" s="348"/>
      <c r="LVH224" s="348"/>
      <c r="LVI224" s="348"/>
      <c r="LVJ224" s="348"/>
      <c r="LVK224" s="348"/>
      <c r="LVL224" s="348"/>
      <c r="LVM224" s="348"/>
      <c r="LVN224" s="348"/>
      <c r="LVO224" s="348"/>
      <c r="LVP224" s="348"/>
      <c r="LVQ224" s="348"/>
      <c r="LVR224" s="348"/>
      <c r="LVS224" s="348"/>
      <c r="LVT224" s="348"/>
      <c r="LVU224" s="348"/>
      <c r="LVV224" s="348"/>
      <c r="LVW224" s="348"/>
      <c r="LVX224" s="348"/>
      <c r="LVY224" s="348"/>
      <c r="LVZ224" s="348"/>
      <c r="LWA224" s="348"/>
      <c r="LWB224" s="348"/>
      <c r="LWC224" s="348"/>
      <c r="LWD224" s="348"/>
      <c r="LWE224" s="348"/>
      <c r="LWF224" s="348"/>
      <c r="LWG224" s="348"/>
      <c r="LWH224" s="348"/>
      <c r="LWI224" s="348"/>
      <c r="LWJ224" s="348"/>
      <c r="LWK224" s="348"/>
      <c r="LWL224" s="348"/>
      <c r="LWM224" s="348"/>
      <c r="LWN224" s="348"/>
      <c r="LWO224" s="348"/>
      <c r="LWP224" s="348"/>
      <c r="LWQ224" s="348"/>
      <c r="LWR224" s="348"/>
      <c r="LWS224" s="348"/>
      <c r="LWT224" s="348"/>
      <c r="LWU224" s="348"/>
      <c r="LWV224" s="348"/>
      <c r="LWW224" s="348"/>
      <c r="LWX224" s="348"/>
      <c r="LWY224" s="348"/>
      <c r="LWZ224" s="348"/>
      <c r="LXA224" s="348"/>
      <c r="LXB224" s="348"/>
      <c r="LXC224" s="348"/>
      <c r="LXD224" s="348"/>
      <c r="LXE224" s="348"/>
      <c r="LXF224" s="348"/>
      <c r="LXG224" s="348"/>
      <c r="LXH224" s="348"/>
      <c r="LXI224" s="348"/>
      <c r="LXJ224" s="348"/>
      <c r="LXK224" s="348"/>
      <c r="LXL224" s="348"/>
      <c r="LXM224" s="348"/>
      <c r="LXN224" s="348"/>
      <c r="LXO224" s="348"/>
      <c r="LXP224" s="348"/>
      <c r="LXQ224" s="348"/>
      <c r="LXR224" s="348"/>
      <c r="LXS224" s="348"/>
      <c r="LXT224" s="348"/>
      <c r="LXU224" s="348"/>
      <c r="LXV224" s="348"/>
      <c r="LXW224" s="348"/>
      <c r="LXX224" s="348"/>
      <c r="LXY224" s="348"/>
      <c r="LXZ224" s="348"/>
      <c r="LYA224" s="348"/>
      <c r="LYB224" s="348"/>
      <c r="LYC224" s="348"/>
      <c r="LYD224" s="348"/>
      <c r="LYE224" s="348"/>
      <c r="LYF224" s="348"/>
      <c r="LYG224" s="348"/>
      <c r="LYH224" s="348"/>
      <c r="LYI224" s="348"/>
      <c r="LYJ224" s="348"/>
      <c r="LYK224" s="348"/>
      <c r="LYL224" s="348"/>
      <c r="LYM224" s="348"/>
      <c r="LYN224" s="348"/>
      <c r="LYO224" s="348"/>
      <c r="LYP224" s="348"/>
      <c r="LYQ224" s="348"/>
      <c r="LYR224" s="348"/>
      <c r="LYS224" s="348"/>
      <c r="LYT224" s="348"/>
      <c r="LYU224" s="348"/>
      <c r="LYV224" s="348"/>
      <c r="LYW224" s="348"/>
      <c r="LYX224" s="348"/>
      <c r="LYY224" s="348"/>
      <c r="LYZ224" s="348"/>
      <c r="LZA224" s="348"/>
      <c r="LZB224" s="348"/>
      <c r="LZC224" s="348"/>
      <c r="LZD224" s="348"/>
      <c r="LZE224" s="348"/>
      <c r="LZF224" s="348"/>
      <c r="LZG224" s="348"/>
      <c r="LZH224" s="348"/>
      <c r="LZI224" s="348"/>
      <c r="LZJ224" s="348"/>
      <c r="LZK224" s="348"/>
      <c r="LZL224" s="348"/>
      <c r="LZM224" s="348"/>
      <c r="LZN224" s="348"/>
      <c r="LZO224" s="348"/>
      <c r="LZP224" s="348"/>
      <c r="LZQ224" s="348"/>
      <c r="LZR224" s="348"/>
      <c r="LZS224" s="348"/>
      <c r="LZT224" s="348"/>
      <c r="LZU224" s="348"/>
      <c r="LZV224" s="348"/>
      <c r="LZW224" s="348"/>
      <c r="LZX224" s="348"/>
      <c r="LZY224" s="348"/>
      <c r="LZZ224" s="348"/>
      <c r="MAA224" s="348"/>
      <c r="MAB224" s="348"/>
      <c r="MAC224" s="348"/>
      <c r="MAD224" s="348"/>
      <c r="MAE224" s="348"/>
      <c r="MAF224" s="348"/>
      <c r="MAG224" s="348"/>
      <c r="MAH224" s="348"/>
      <c r="MAI224" s="348"/>
      <c r="MAJ224" s="348"/>
      <c r="MAK224" s="348"/>
      <c r="MAL224" s="348"/>
      <c r="MAM224" s="348"/>
      <c r="MAN224" s="348"/>
      <c r="MAO224" s="348"/>
      <c r="MAP224" s="348"/>
      <c r="MAQ224" s="348"/>
      <c r="MAR224" s="348"/>
      <c r="MAS224" s="348"/>
      <c r="MAT224" s="348"/>
      <c r="MAU224" s="348"/>
      <c r="MAV224" s="348"/>
      <c r="MAW224" s="348"/>
      <c r="MAX224" s="348"/>
      <c r="MAY224" s="348"/>
      <c r="MAZ224" s="348"/>
      <c r="MBA224" s="348"/>
      <c r="MBB224" s="348"/>
      <c r="MBC224" s="348"/>
      <c r="MBD224" s="348"/>
      <c r="MBE224" s="348"/>
      <c r="MBF224" s="348"/>
      <c r="MBG224" s="348"/>
      <c r="MBH224" s="348"/>
      <c r="MBI224" s="348"/>
      <c r="MBJ224" s="348"/>
      <c r="MBK224" s="348"/>
      <c r="MBL224" s="348"/>
      <c r="MBM224" s="348"/>
      <c r="MBN224" s="348"/>
      <c r="MBO224" s="348"/>
      <c r="MBP224" s="348"/>
      <c r="MBQ224" s="348"/>
      <c r="MBR224" s="348"/>
      <c r="MBS224" s="348"/>
      <c r="MBT224" s="348"/>
      <c r="MBU224" s="348"/>
      <c r="MBV224" s="348"/>
      <c r="MBW224" s="348"/>
      <c r="MBX224" s="348"/>
      <c r="MBY224" s="348"/>
      <c r="MBZ224" s="348"/>
      <c r="MCA224" s="348"/>
      <c r="MCB224" s="348"/>
      <c r="MCC224" s="348"/>
      <c r="MCD224" s="348"/>
      <c r="MCE224" s="348"/>
      <c r="MCF224" s="348"/>
      <c r="MCG224" s="348"/>
      <c r="MCH224" s="348"/>
      <c r="MCI224" s="348"/>
      <c r="MCJ224" s="348"/>
      <c r="MCK224" s="348"/>
      <c r="MCL224" s="348"/>
      <c r="MCM224" s="348"/>
      <c r="MCN224" s="348"/>
      <c r="MCO224" s="348"/>
      <c r="MCP224" s="348"/>
      <c r="MCQ224" s="348"/>
      <c r="MCR224" s="348"/>
      <c r="MCS224" s="348"/>
      <c r="MCT224" s="348"/>
      <c r="MCU224" s="348"/>
      <c r="MCV224" s="348"/>
      <c r="MCW224" s="348"/>
      <c r="MCX224" s="348"/>
      <c r="MCY224" s="348"/>
      <c r="MCZ224" s="348"/>
      <c r="MDA224" s="348"/>
      <c r="MDB224" s="348"/>
      <c r="MDC224" s="348"/>
      <c r="MDD224" s="348"/>
      <c r="MDE224" s="348"/>
      <c r="MDF224" s="348"/>
      <c r="MDG224" s="348"/>
      <c r="MDH224" s="348"/>
      <c r="MDI224" s="348"/>
      <c r="MDJ224" s="348"/>
      <c r="MDK224" s="348"/>
      <c r="MDL224" s="348"/>
      <c r="MDM224" s="348"/>
      <c r="MDN224" s="348"/>
      <c r="MDO224" s="348"/>
      <c r="MDP224" s="348"/>
      <c r="MDQ224" s="348"/>
      <c r="MDR224" s="348"/>
      <c r="MDS224" s="348"/>
      <c r="MDT224" s="348"/>
      <c r="MDU224" s="348"/>
      <c r="MDV224" s="348"/>
      <c r="MDW224" s="348"/>
      <c r="MDX224" s="348"/>
      <c r="MDY224" s="348"/>
      <c r="MDZ224" s="348"/>
      <c r="MEA224" s="348"/>
      <c r="MEB224" s="348"/>
      <c r="MEC224" s="348"/>
      <c r="MED224" s="348"/>
      <c r="MEE224" s="348"/>
      <c r="MEF224" s="348"/>
      <c r="MEG224" s="348"/>
      <c r="MEH224" s="348"/>
      <c r="MEI224" s="348"/>
      <c r="MEJ224" s="348"/>
      <c r="MEK224" s="348"/>
      <c r="MEL224" s="348"/>
      <c r="MEM224" s="348"/>
      <c r="MEN224" s="348"/>
      <c r="MEO224" s="348"/>
      <c r="MEP224" s="348"/>
      <c r="MEQ224" s="348"/>
      <c r="MER224" s="348"/>
      <c r="MES224" s="348"/>
      <c r="MET224" s="348"/>
      <c r="MEU224" s="348"/>
      <c r="MEV224" s="348"/>
      <c r="MEW224" s="348"/>
      <c r="MEX224" s="348"/>
      <c r="MEY224" s="348"/>
      <c r="MEZ224" s="348"/>
      <c r="MFA224" s="348"/>
      <c r="MFB224" s="348"/>
      <c r="MFC224" s="348"/>
      <c r="MFD224" s="348"/>
      <c r="MFE224" s="348"/>
      <c r="MFF224" s="348"/>
      <c r="MFG224" s="348"/>
      <c r="MFH224" s="348"/>
      <c r="MFI224" s="348"/>
      <c r="MFJ224" s="348"/>
      <c r="MFK224" s="348"/>
      <c r="MFL224" s="348"/>
      <c r="MFM224" s="348"/>
      <c r="MFN224" s="348"/>
      <c r="MFO224" s="348"/>
      <c r="MFP224" s="348"/>
      <c r="MFQ224" s="348"/>
      <c r="MFR224" s="348"/>
      <c r="MFS224" s="348"/>
      <c r="MFT224" s="348"/>
      <c r="MFU224" s="348"/>
      <c r="MFV224" s="348"/>
      <c r="MFW224" s="348"/>
      <c r="MFX224" s="348"/>
      <c r="MFY224" s="348"/>
      <c r="MFZ224" s="348"/>
      <c r="MGA224" s="348"/>
      <c r="MGB224" s="348"/>
      <c r="MGC224" s="348"/>
      <c r="MGD224" s="348"/>
      <c r="MGE224" s="348"/>
      <c r="MGF224" s="348"/>
      <c r="MGG224" s="348"/>
      <c r="MGH224" s="348"/>
      <c r="MGI224" s="348"/>
      <c r="MGJ224" s="348"/>
      <c r="MGK224" s="348"/>
      <c r="MGL224" s="348"/>
      <c r="MGM224" s="348"/>
      <c r="MGN224" s="348"/>
      <c r="MGO224" s="348"/>
      <c r="MGP224" s="348"/>
      <c r="MGQ224" s="348"/>
      <c r="MGR224" s="348"/>
      <c r="MGS224" s="348"/>
      <c r="MGT224" s="348"/>
      <c r="MGU224" s="348"/>
      <c r="MGV224" s="348"/>
      <c r="MGW224" s="348"/>
      <c r="MGX224" s="348"/>
      <c r="MGY224" s="348"/>
      <c r="MGZ224" s="348"/>
      <c r="MHA224" s="348"/>
      <c r="MHB224" s="348"/>
      <c r="MHC224" s="348"/>
      <c r="MHD224" s="348"/>
      <c r="MHE224" s="348"/>
      <c r="MHF224" s="348"/>
      <c r="MHG224" s="348"/>
      <c r="MHH224" s="348"/>
      <c r="MHI224" s="348"/>
      <c r="MHJ224" s="348"/>
      <c r="MHK224" s="348"/>
      <c r="MHL224" s="348"/>
      <c r="MHM224" s="348"/>
      <c r="MHN224" s="348"/>
      <c r="MHO224" s="348"/>
      <c r="MHP224" s="348"/>
      <c r="MHQ224" s="348"/>
      <c r="MHR224" s="348"/>
      <c r="MHS224" s="348"/>
      <c r="MHT224" s="348"/>
      <c r="MHU224" s="348"/>
      <c r="MHV224" s="348"/>
      <c r="MHW224" s="348"/>
      <c r="MHX224" s="348"/>
      <c r="MHY224" s="348"/>
      <c r="MHZ224" s="348"/>
      <c r="MIA224" s="348"/>
      <c r="MIB224" s="348"/>
      <c r="MIC224" s="348"/>
      <c r="MID224" s="348"/>
      <c r="MIE224" s="348"/>
      <c r="MIF224" s="348"/>
      <c r="MIG224" s="348"/>
      <c r="MIH224" s="348"/>
      <c r="MII224" s="348"/>
      <c r="MIJ224" s="348"/>
      <c r="MIK224" s="348"/>
      <c r="MIL224" s="348"/>
      <c r="MIM224" s="348"/>
      <c r="MIN224" s="348"/>
      <c r="MIO224" s="348"/>
      <c r="MIP224" s="348"/>
      <c r="MIQ224" s="348"/>
      <c r="MIR224" s="348"/>
      <c r="MIS224" s="348"/>
      <c r="MIT224" s="348"/>
      <c r="MIU224" s="348"/>
      <c r="MIV224" s="348"/>
      <c r="MIW224" s="348"/>
      <c r="MIX224" s="348"/>
      <c r="MIY224" s="348"/>
      <c r="MIZ224" s="348"/>
      <c r="MJA224" s="348"/>
      <c r="MJB224" s="348"/>
      <c r="MJC224" s="348"/>
      <c r="MJD224" s="348"/>
      <c r="MJE224" s="348"/>
      <c r="MJF224" s="348"/>
      <c r="MJG224" s="348"/>
      <c r="MJH224" s="348"/>
      <c r="MJI224" s="348"/>
      <c r="MJJ224" s="348"/>
      <c r="MJK224" s="348"/>
      <c r="MJL224" s="348"/>
      <c r="MJM224" s="348"/>
      <c r="MJN224" s="348"/>
      <c r="MJO224" s="348"/>
      <c r="MJP224" s="348"/>
      <c r="MJQ224" s="348"/>
      <c r="MJR224" s="348"/>
      <c r="MJS224" s="348"/>
      <c r="MJT224" s="348"/>
      <c r="MJU224" s="348"/>
      <c r="MJV224" s="348"/>
      <c r="MJW224" s="348"/>
      <c r="MJX224" s="348"/>
      <c r="MJY224" s="348"/>
      <c r="MJZ224" s="348"/>
      <c r="MKA224" s="348"/>
      <c r="MKB224" s="348"/>
      <c r="MKC224" s="348"/>
      <c r="MKD224" s="348"/>
      <c r="MKE224" s="348"/>
      <c r="MKF224" s="348"/>
      <c r="MKG224" s="348"/>
      <c r="MKH224" s="348"/>
      <c r="MKI224" s="348"/>
      <c r="MKJ224" s="348"/>
      <c r="MKK224" s="348"/>
      <c r="MKL224" s="348"/>
      <c r="MKM224" s="348"/>
      <c r="MKN224" s="348"/>
      <c r="MKO224" s="348"/>
      <c r="MKP224" s="348"/>
      <c r="MKQ224" s="348"/>
      <c r="MKR224" s="348"/>
      <c r="MKS224" s="348"/>
      <c r="MKT224" s="348"/>
      <c r="MKU224" s="348"/>
      <c r="MKV224" s="348"/>
      <c r="MKW224" s="348"/>
      <c r="MKX224" s="348"/>
      <c r="MKY224" s="348"/>
      <c r="MKZ224" s="348"/>
      <c r="MLA224" s="348"/>
      <c r="MLB224" s="348"/>
      <c r="MLC224" s="348"/>
      <c r="MLD224" s="348"/>
      <c r="MLE224" s="348"/>
      <c r="MLF224" s="348"/>
      <c r="MLG224" s="348"/>
      <c r="MLH224" s="348"/>
      <c r="MLI224" s="348"/>
      <c r="MLJ224" s="348"/>
      <c r="MLK224" s="348"/>
      <c r="MLL224" s="348"/>
      <c r="MLM224" s="348"/>
      <c r="MLN224" s="348"/>
      <c r="MLO224" s="348"/>
      <c r="MLP224" s="348"/>
      <c r="MLQ224" s="348"/>
      <c r="MLR224" s="348"/>
      <c r="MLS224" s="348"/>
      <c r="MLT224" s="348"/>
      <c r="MLU224" s="348"/>
      <c r="MLV224" s="348"/>
      <c r="MLW224" s="348"/>
      <c r="MLX224" s="348"/>
      <c r="MLY224" s="348"/>
      <c r="MLZ224" s="348"/>
      <c r="MMA224" s="348"/>
      <c r="MMB224" s="348"/>
      <c r="MMC224" s="348"/>
      <c r="MMD224" s="348"/>
      <c r="MME224" s="348"/>
      <c r="MMF224" s="348"/>
      <c r="MMG224" s="348"/>
      <c r="MMH224" s="348"/>
      <c r="MMI224" s="348"/>
      <c r="MMJ224" s="348"/>
      <c r="MMK224" s="348"/>
      <c r="MML224" s="348"/>
      <c r="MMM224" s="348"/>
      <c r="MMN224" s="348"/>
      <c r="MMO224" s="348"/>
      <c r="MMP224" s="348"/>
      <c r="MMQ224" s="348"/>
      <c r="MMR224" s="348"/>
      <c r="MMS224" s="348"/>
      <c r="MMT224" s="348"/>
      <c r="MMU224" s="348"/>
      <c r="MMV224" s="348"/>
      <c r="MMW224" s="348"/>
      <c r="MMX224" s="348"/>
      <c r="MMY224" s="348"/>
      <c r="MMZ224" s="348"/>
      <c r="MNA224" s="348"/>
      <c r="MNB224" s="348"/>
      <c r="MNC224" s="348"/>
      <c r="MND224" s="348"/>
      <c r="MNE224" s="348"/>
      <c r="MNF224" s="348"/>
      <c r="MNG224" s="348"/>
      <c r="MNH224" s="348"/>
      <c r="MNI224" s="348"/>
      <c r="MNJ224" s="348"/>
      <c r="MNK224" s="348"/>
      <c r="MNL224" s="348"/>
      <c r="MNM224" s="348"/>
      <c r="MNN224" s="348"/>
      <c r="MNO224" s="348"/>
      <c r="MNP224" s="348"/>
      <c r="MNQ224" s="348"/>
      <c r="MNR224" s="348"/>
      <c r="MNS224" s="348"/>
      <c r="MNT224" s="348"/>
      <c r="MNU224" s="348"/>
      <c r="MNV224" s="348"/>
      <c r="MNW224" s="348"/>
      <c r="MNX224" s="348"/>
      <c r="MNY224" s="348"/>
      <c r="MNZ224" s="348"/>
      <c r="MOA224" s="348"/>
      <c r="MOB224" s="348"/>
      <c r="MOC224" s="348"/>
      <c r="MOD224" s="348"/>
      <c r="MOE224" s="348"/>
      <c r="MOF224" s="348"/>
      <c r="MOG224" s="348"/>
      <c r="MOH224" s="348"/>
      <c r="MOI224" s="348"/>
      <c r="MOJ224" s="348"/>
      <c r="MOK224" s="348"/>
      <c r="MOL224" s="348"/>
      <c r="MOM224" s="348"/>
      <c r="MON224" s="348"/>
      <c r="MOO224" s="348"/>
      <c r="MOP224" s="348"/>
      <c r="MOQ224" s="348"/>
      <c r="MOR224" s="348"/>
      <c r="MOS224" s="348"/>
      <c r="MOT224" s="348"/>
      <c r="MOU224" s="348"/>
      <c r="MOV224" s="348"/>
      <c r="MOW224" s="348"/>
      <c r="MOX224" s="348"/>
      <c r="MOY224" s="348"/>
      <c r="MOZ224" s="348"/>
      <c r="MPA224" s="348"/>
      <c r="MPB224" s="348"/>
      <c r="MPC224" s="348"/>
      <c r="MPD224" s="348"/>
      <c r="MPE224" s="348"/>
      <c r="MPF224" s="348"/>
      <c r="MPG224" s="348"/>
      <c r="MPH224" s="348"/>
      <c r="MPI224" s="348"/>
      <c r="MPJ224" s="348"/>
      <c r="MPK224" s="348"/>
      <c r="MPL224" s="348"/>
      <c r="MPM224" s="348"/>
      <c r="MPN224" s="348"/>
      <c r="MPO224" s="348"/>
      <c r="MPP224" s="348"/>
      <c r="MPQ224" s="348"/>
      <c r="MPR224" s="348"/>
      <c r="MPS224" s="348"/>
      <c r="MPT224" s="348"/>
      <c r="MPU224" s="348"/>
      <c r="MPV224" s="348"/>
      <c r="MPW224" s="348"/>
      <c r="MPX224" s="348"/>
      <c r="MPY224" s="348"/>
      <c r="MPZ224" s="348"/>
      <c r="MQA224" s="348"/>
      <c r="MQB224" s="348"/>
      <c r="MQC224" s="348"/>
      <c r="MQD224" s="348"/>
      <c r="MQE224" s="348"/>
      <c r="MQF224" s="348"/>
      <c r="MQG224" s="348"/>
      <c r="MQH224" s="348"/>
      <c r="MQI224" s="348"/>
      <c r="MQJ224" s="348"/>
      <c r="MQK224" s="348"/>
      <c r="MQL224" s="348"/>
      <c r="MQM224" s="348"/>
      <c r="MQN224" s="348"/>
      <c r="MQO224" s="348"/>
      <c r="MQP224" s="348"/>
      <c r="MQQ224" s="348"/>
      <c r="MQR224" s="348"/>
      <c r="MQS224" s="348"/>
      <c r="MQT224" s="348"/>
      <c r="MQU224" s="348"/>
      <c r="MQV224" s="348"/>
      <c r="MQW224" s="348"/>
      <c r="MQX224" s="348"/>
      <c r="MQY224" s="348"/>
      <c r="MQZ224" s="348"/>
      <c r="MRA224" s="348"/>
      <c r="MRB224" s="348"/>
      <c r="MRC224" s="348"/>
      <c r="MRD224" s="348"/>
      <c r="MRE224" s="348"/>
      <c r="MRF224" s="348"/>
      <c r="MRG224" s="348"/>
      <c r="MRH224" s="348"/>
      <c r="MRI224" s="348"/>
      <c r="MRJ224" s="348"/>
      <c r="MRK224" s="348"/>
      <c r="MRL224" s="348"/>
      <c r="MRM224" s="348"/>
      <c r="MRN224" s="348"/>
      <c r="MRO224" s="348"/>
      <c r="MRP224" s="348"/>
      <c r="MRQ224" s="348"/>
      <c r="MRR224" s="348"/>
      <c r="MRS224" s="348"/>
      <c r="MRT224" s="348"/>
      <c r="MRU224" s="348"/>
      <c r="MRV224" s="348"/>
      <c r="MRW224" s="348"/>
      <c r="MRX224" s="348"/>
      <c r="MRY224" s="348"/>
      <c r="MRZ224" s="348"/>
      <c r="MSA224" s="348"/>
      <c r="MSB224" s="348"/>
      <c r="MSC224" s="348"/>
      <c r="MSD224" s="348"/>
      <c r="MSE224" s="348"/>
      <c r="MSF224" s="348"/>
      <c r="MSG224" s="348"/>
      <c r="MSH224" s="348"/>
      <c r="MSI224" s="348"/>
      <c r="MSJ224" s="348"/>
      <c r="MSK224" s="348"/>
      <c r="MSL224" s="348"/>
      <c r="MSM224" s="348"/>
      <c r="MSN224" s="348"/>
      <c r="MSO224" s="348"/>
      <c r="MSP224" s="348"/>
      <c r="MSQ224" s="348"/>
      <c r="MSR224" s="348"/>
      <c r="MSS224" s="348"/>
      <c r="MST224" s="348"/>
      <c r="MSU224" s="348"/>
      <c r="MSV224" s="348"/>
      <c r="MSW224" s="348"/>
      <c r="MSX224" s="348"/>
      <c r="MSY224" s="348"/>
      <c r="MSZ224" s="348"/>
      <c r="MTA224" s="348"/>
      <c r="MTB224" s="348"/>
      <c r="MTC224" s="348"/>
      <c r="MTD224" s="348"/>
      <c r="MTE224" s="348"/>
      <c r="MTF224" s="348"/>
      <c r="MTG224" s="348"/>
      <c r="MTH224" s="348"/>
      <c r="MTI224" s="348"/>
      <c r="MTJ224" s="348"/>
      <c r="MTK224" s="348"/>
      <c r="MTL224" s="348"/>
      <c r="MTM224" s="348"/>
      <c r="MTN224" s="348"/>
      <c r="MTO224" s="348"/>
      <c r="MTP224" s="348"/>
      <c r="MTQ224" s="348"/>
      <c r="MTR224" s="348"/>
      <c r="MTS224" s="348"/>
      <c r="MTT224" s="348"/>
      <c r="MTU224" s="348"/>
      <c r="MTV224" s="348"/>
      <c r="MTW224" s="348"/>
      <c r="MTX224" s="348"/>
      <c r="MTY224" s="348"/>
      <c r="MTZ224" s="348"/>
      <c r="MUA224" s="348"/>
      <c r="MUB224" s="348"/>
      <c r="MUC224" s="348"/>
      <c r="MUD224" s="348"/>
      <c r="MUE224" s="348"/>
      <c r="MUF224" s="348"/>
      <c r="MUG224" s="348"/>
      <c r="MUH224" s="348"/>
      <c r="MUI224" s="348"/>
      <c r="MUJ224" s="348"/>
      <c r="MUK224" s="348"/>
      <c r="MUL224" s="348"/>
      <c r="MUM224" s="348"/>
      <c r="MUN224" s="348"/>
      <c r="MUO224" s="348"/>
      <c r="MUP224" s="348"/>
      <c r="MUQ224" s="348"/>
      <c r="MUR224" s="348"/>
      <c r="MUS224" s="348"/>
      <c r="MUT224" s="348"/>
      <c r="MUU224" s="348"/>
      <c r="MUV224" s="348"/>
      <c r="MUW224" s="348"/>
      <c r="MUX224" s="348"/>
      <c r="MUY224" s="348"/>
      <c r="MUZ224" s="348"/>
      <c r="MVA224" s="348"/>
      <c r="MVB224" s="348"/>
      <c r="MVC224" s="348"/>
      <c r="MVD224" s="348"/>
      <c r="MVE224" s="348"/>
      <c r="MVF224" s="348"/>
      <c r="MVG224" s="348"/>
      <c r="MVH224" s="348"/>
      <c r="MVI224" s="348"/>
      <c r="MVJ224" s="348"/>
      <c r="MVK224" s="348"/>
      <c r="MVL224" s="348"/>
      <c r="MVM224" s="348"/>
      <c r="MVN224" s="348"/>
      <c r="MVO224" s="348"/>
      <c r="MVP224" s="348"/>
      <c r="MVQ224" s="348"/>
      <c r="MVR224" s="348"/>
      <c r="MVS224" s="348"/>
      <c r="MVT224" s="348"/>
      <c r="MVU224" s="348"/>
      <c r="MVV224" s="348"/>
      <c r="MVW224" s="348"/>
      <c r="MVX224" s="348"/>
      <c r="MVY224" s="348"/>
      <c r="MVZ224" s="348"/>
      <c r="MWA224" s="348"/>
      <c r="MWB224" s="348"/>
      <c r="MWC224" s="348"/>
      <c r="MWD224" s="348"/>
      <c r="MWE224" s="348"/>
      <c r="MWF224" s="348"/>
      <c r="MWG224" s="348"/>
      <c r="MWH224" s="348"/>
      <c r="MWI224" s="348"/>
      <c r="MWJ224" s="348"/>
      <c r="MWK224" s="348"/>
      <c r="MWL224" s="348"/>
      <c r="MWM224" s="348"/>
      <c r="MWN224" s="348"/>
      <c r="MWO224" s="348"/>
      <c r="MWP224" s="348"/>
      <c r="MWQ224" s="348"/>
      <c r="MWR224" s="348"/>
      <c r="MWS224" s="348"/>
      <c r="MWT224" s="348"/>
      <c r="MWU224" s="348"/>
      <c r="MWV224" s="348"/>
      <c r="MWW224" s="348"/>
      <c r="MWX224" s="348"/>
      <c r="MWY224" s="348"/>
      <c r="MWZ224" s="348"/>
      <c r="MXA224" s="348"/>
      <c r="MXB224" s="348"/>
      <c r="MXC224" s="348"/>
      <c r="MXD224" s="348"/>
      <c r="MXE224" s="348"/>
      <c r="MXF224" s="348"/>
      <c r="MXG224" s="348"/>
      <c r="MXH224" s="348"/>
      <c r="MXI224" s="348"/>
      <c r="MXJ224" s="348"/>
      <c r="MXK224" s="348"/>
      <c r="MXL224" s="348"/>
      <c r="MXM224" s="348"/>
      <c r="MXN224" s="348"/>
      <c r="MXO224" s="348"/>
      <c r="MXP224" s="348"/>
      <c r="MXQ224" s="348"/>
      <c r="MXR224" s="348"/>
      <c r="MXS224" s="348"/>
      <c r="MXT224" s="348"/>
      <c r="MXU224" s="348"/>
      <c r="MXV224" s="348"/>
      <c r="MXW224" s="348"/>
      <c r="MXX224" s="348"/>
      <c r="MXY224" s="348"/>
      <c r="MXZ224" s="348"/>
      <c r="MYA224" s="348"/>
      <c r="MYB224" s="348"/>
      <c r="MYC224" s="348"/>
      <c r="MYD224" s="348"/>
      <c r="MYE224" s="348"/>
      <c r="MYF224" s="348"/>
      <c r="MYG224" s="348"/>
      <c r="MYH224" s="348"/>
      <c r="MYI224" s="348"/>
      <c r="MYJ224" s="348"/>
      <c r="MYK224" s="348"/>
      <c r="MYL224" s="348"/>
      <c r="MYM224" s="348"/>
      <c r="MYN224" s="348"/>
      <c r="MYO224" s="348"/>
      <c r="MYP224" s="348"/>
      <c r="MYQ224" s="348"/>
      <c r="MYR224" s="348"/>
      <c r="MYS224" s="348"/>
      <c r="MYT224" s="348"/>
      <c r="MYU224" s="348"/>
      <c r="MYV224" s="348"/>
      <c r="MYW224" s="348"/>
      <c r="MYX224" s="348"/>
      <c r="MYY224" s="348"/>
      <c r="MYZ224" s="348"/>
      <c r="MZA224" s="348"/>
      <c r="MZB224" s="348"/>
      <c r="MZC224" s="348"/>
      <c r="MZD224" s="348"/>
      <c r="MZE224" s="348"/>
      <c r="MZF224" s="348"/>
      <c r="MZG224" s="348"/>
      <c r="MZH224" s="348"/>
      <c r="MZI224" s="348"/>
      <c r="MZJ224" s="348"/>
      <c r="MZK224" s="348"/>
      <c r="MZL224" s="348"/>
      <c r="MZM224" s="348"/>
      <c r="MZN224" s="348"/>
      <c r="MZO224" s="348"/>
      <c r="MZP224" s="348"/>
      <c r="MZQ224" s="348"/>
      <c r="MZR224" s="348"/>
      <c r="MZS224" s="348"/>
      <c r="MZT224" s="348"/>
      <c r="MZU224" s="348"/>
      <c r="MZV224" s="348"/>
      <c r="MZW224" s="348"/>
      <c r="MZX224" s="348"/>
      <c r="MZY224" s="348"/>
      <c r="MZZ224" s="348"/>
      <c r="NAA224" s="348"/>
      <c r="NAB224" s="348"/>
      <c r="NAC224" s="348"/>
      <c r="NAD224" s="348"/>
      <c r="NAE224" s="348"/>
      <c r="NAF224" s="348"/>
      <c r="NAG224" s="348"/>
      <c r="NAH224" s="348"/>
      <c r="NAI224" s="348"/>
      <c r="NAJ224" s="348"/>
      <c r="NAK224" s="348"/>
      <c r="NAL224" s="348"/>
      <c r="NAM224" s="348"/>
      <c r="NAN224" s="348"/>
      <c r="NAO224" s="348"/>
      <c r="NAP224" s="348"/>
      <c r="NAQ224" s="348"/>
      <c r="NAR224" s="348"/>
      <c r="NAS224" s="348"/>
      <c r="NAT224" s="348"/>
      <c r="NAU224" s="348"/>
      <c r="NAV224" s="348"/>
      <c r="NAW224" s="348"/>
      <c r="NAX224" s="348"/>
      <c r="NAY224" s="348"/>
      <c r="NAZ224" s="348"/>
      <c r="NBA224" s="348"/>
      <c r="NBB224" s="348"/>
      <c r="NBC224" s="348"/>
      <c r="NBD224" s="348"/>
      <c r="NBE224" s="348"/>
      <c r="NBF224" s="348"/>
      <c r="NBG224" s="348"/>
      <c r="NBH224" s="348"/>
      <c r="NBI224" s="348"/>
      <c r="NBJ224" s="348"/>
      <c r="NBK224" s="348"/>
      <c r="NBL224" s="348"/>
      <c r="NBM224" s="348"/>
      <c r="NBN224" s="348"/>
      <c r="NBO224" s="348"/>
      <c r="NBP224" s="348"/>
      <c r="NBQ224" s="348"/>
      <c r="NBR224" s="348"/>
      <c r="NBS224" s="348"/>
      <c r="NBT224" s="348"/>
      <c r="NBU224" s="348"/>
      <c r="NBV224" s="348"/>
      <c r="NBW224" s="348"/>
      <c r="NBX224" s="348"/>
      <c r="NBY224" s="348"/>
      <c r="NBZ224" s="348"/>
      <c r="NCA224" s="348"/>
      <c r="NCB224" s="348"/>
      <c r="NCC224" s="348"/>
      <c r="NCD224" s="348"/>
      <c r="NCE224" s="348"/>
      <c r="NCF224" s="348"/>
      <c r="NCG224" s="348"/>
      <c r="NCH224" s="348"/>
      <c r="NCI224" s="348"/>
      <c r="NCJ224" s="348"/>
      <c r="NCK224" s="348"/>
      <c r="NCL224" s="348"/>
      <c r="NCM224" s="348"/>
      <c r="NCN224" s="348"/>
      <c r="NCO224" s="348"/>
      <c r="NCP224" s="348"/>
      <c r="NCQ224" s="348"/>
      <c r="NCR224" s="348"/>
      <c r="NCS224" s="348"/>
      <c r="NCT224" s="348"/>
      <c r="NCU224" s="348"/>
      <c r="NCV224" s="348"/>
      <c r="NCW224" s="348"/>
      <c r="NCX224" s="348"/>
      <c r="NCY224" s="348"/>
      <c r="NCZ224" s="348"/>
      <c r="NDA224" s="348"/>
      <c r="NDB224" s="348"/>
      <c r="NDC224" s="348"/>
      <c r="NDD224" s="348"/>
      <c r="NDE224" s="348"/>
      <c r="NDF224" s="348"/>
      <c r="NDG224" s="348"/>
      <c r="NDH224" s="348"/>
      <c r="NDI224" s="348"/>
      <c r="NDJ224" s="348"/>
      <c r="NDK224" s="348"/>
      <c r="NDL224" s="348"/>
      <c r="NDM224" s="348"/>
      <c r="NDN224" s="348"/>
      <c r="NDO224" s="348"/>
      <c r="NDP224" s="348"/>
      <c r="NDQ224" s="348"/>
      <c r="NDR224" s="348"/>
      <c r="NDS224" s="348"/>
      <c r="NDT224" s="348"/>
      <c r="NDU224" s="348"/>
      <c r="NDV224" s="348"/>
      <c r="NDW224" s="348"/>
      <c r="NDX224" s="348"/>
      <c r="NDY224" s="348"/>
      <c r="NDZ224" s="348"/>
      <c r="NEA224" s="348"/>
      <c r="NEB224" s="348"/>
      <c r="NEC224" s="348"/>
      <c r="NED224" s="348"/>
      <c r="NEE224" s="348"/>
      <c r="NEF224" s="348"/>
      <c r="NEG224" s="348"/>
      <c r="NEH224" s="348"/>
      <c r="NEI224" s="348"/>
      <c r="NEJ224" s="348"/>
      <c r="NEK224" s="348"/>
      <c r="NEL224" s="348"/>
      <c r="NEM224" s="348"/>
      <c r="NEN224" s="348"/>
      <c r="NEO224" s="348"/>
      <c r="NEP224" s="348"/>
      <c r="NEQ224" s="348"/>
      <c r="NER224" s="348"/>
      <c r="NES224" s="348"/>
      <c r="NET224" s="348"/>
      <c r="NEU224" s="348"/>
      <c r="NEV224" s="348"/>
      <c r="NEW224" s="348"/>
      <c r="NEX224" s="348"/>
      <c r="NEY224" s="348"/>
      <c r="NEZ224" s="348"/>
      <c r="NFA224" s="348"/>
      <c r="NFB224" s="348"/>
      <c r="NFC224" s="348"/>
      <c r="NFD224" s="348"/>
      <c r="NFE224" s="348"/>
      <c r="NFF224" s="348"/>
      <c r="NFG224" s="348"/>
      <c r="NFH224" s="348"/>
      <c r="NFI224" s="348"/>
      <c r="NFJ224" s="348"/>
      <c r="NFK224" s="348"/>
      <c r="NFL224" s="348"/>
      <c r="NFM224" s="348"/>
      <c r="NFN224" s="348"/>
      <c r="NFO224" s="348"/>
      <c r="NFP224" s="348"/>
      <c r="NFQ224" s="348"/>
      <c r="NFR224" s="348"/>
      <c r="NFS224" s="348"/>
      <c r="NFT224" s="348"/>
      <c r="NFU224" s="348"/>
      <c r="NFV224" s="348"/>
      <c r="NFW224" s="348"/>
      <c r="NFX224" s="348"/>
      <c r="NFY224" s="348"/>
      <c r="NFZ224" s="348"/>
      <c r="NGA224" s="348"/>
      <c r="NGB224" s="348"/>
      <c r="NGC224" s="348"/>
      <c r="NGD224" s="348"/>
      <c r="NGE224" s="348"/>
      <c r="NGF224" s="348"/>
      <c r="NGG224" s="348"/>
      <c r="NGH224" s="348"/>
      <c r="NGI224" s="348"/>
      <c r="NGJ224" s="348"/>
      <c r="NGK224" s="348"/>
      <c r="NGL224" s="348"/>
      <c r="NGM224" s="348"/>
      <c r="NGN224" s="348"/>
      <c r="NGO224" s="348"/>
      <c r="NGP224" s="348"/>
      <c r="NGQ224" s="348"/>
      <c r="NGR224" s="348"/>
      <c r="NGS224" s="348"/>
      <c r="NGT224" s="348"/>
      <c r="NGU224" s="348"/>
      <c r="NGV224" s="348"/>
      <c r="NGW224" s="348"/>
      <c r="NGX224" s="348"/>
      <c r="NGY224" s="348"/>
      <c r="NGZ224" s="348"/>
      <c r="NHA224" s="348"/>
      <c r="NHB224" s="348"/>
      <c r="NHC224" s="348"/>
      <c r="NHD224" s="348"/>
      <c r="NHE224" s="348"/>
      <c r="NHF224" s="348"/>
      <c r="NHG224" s="348"/>
      <c r="NHH224" s="348"/>
      <c r="NHI224" s="348"/>
      <c r="NHJ224" s="348"/>
      <c r="NHK224" s="348"/>
      <c r="NHL224" s="348"/>
      <c r="NHM224" s="348"/>
      <c r="NHN224" s="348"/>
      <c r="NHO224" s="348"/>
      <c r="NHP224" s="348"/>
      <c r="NHQ224" s="348"/>
      <c r="NHR224" s="348"/>
      <c r="NHS224" s="348"/>
      <c r="NHT224" s="348"/>
      <c r="NHU224" s="348"/>
      <c r="NHV224" s="348"/>
      <c r="NHW224" s="348"/>
      <c r="NHX224" s="348"/>
      <c r="NHY224" s="348"/>
      <c r="NHZ224" s="348"/>
      <c r="NIA224" s="348"/>
      <c r="NIB224" s="348"/>
      <c r="NIC224" s="348"/>
      <c r="NID224" s="348"/>
      <c r="NIE224" s="348"/>
      <c r="NIF224" s="348"/>
      <c r="NIG224" s="348"/>
      <c r="NIH224" s="348"/>
      <c r="NII224" s="348"/>
      <c r="NIJ224" s="348"/>
      <c r="NIK224" s="348"/>
      <c r="NIL224" s="348"/>
      <c r="NIM224" s="348"/>
      <c r="NIN224" s="348"/>
      <c r="NIO224" s="348"/>
      <c r="NIP224" s="348"/>
      <c r="NIQ224" s="348"/>
      <c r="NIR224" s="348"/>
      <c r="NIS224" s="348"/>
      <c r="NIT224" s="348"/>
      <c r="NIU224" s="348"/>
      <c r="NIV224" s="348"/>
      <c r="NIW224" s="348"/>
      <c r="NIX224" s="348"/>
      <c r="NIY224" s="348"/>
      <c r="NIZ224" s="348"/>
      <c r="NJA224" s="348"/>
      <c r="NJB224" s="348"/>
      <c r="NJC224" s="348"/>
      <c r="NJD224" s="348"/>
      <c r="NJE224" s="348"/>
      <c r="NJF224" s="348"/>
      <c r="NJG224" s="348"/>
      <c r="NJH224" s="348"/>
      <c r="NJI224" s="348"/>
      <c r="NJJ224" s="348"/>
      <c r="NJK224" s="348"/>
      <c r="NJL224" s="348"/>
      <c r="NJM224" s="348"/>
      <c r="NJN224" s="348"/>
      <c r="NJO224" s="348"/>
      <c r="NJP224" s="348"/>
      <c r="NJQ224" s="348"/>
      <c r="NJR224" s="348"/>
      <c r="NJS224" s="348"/>
      <c r="NJT224" s="348"/>
      <c r="NJU224" s="348"/>
      <c r="NJV224" s="348"/>
      <c r="NJW224" s="348"/>
      <c r="NJX224" s="348"/>
      <c r="NJY224" s="348"/>
      <c r="NJZ224" s="348"/>
      <c r="NKA224" s="348"/>
      <c r="NKB224" s="348"/>
      <c r="NKC224" s="348"/>
      <c r="NKD224" s="348"/>
      <c r="NKE224" s="348"/>
      <c r="NKF224" s="348"/>
      <c r="NKG224" s="348"/>
      <c r="NKH224" s="348"/>
      <c r="NKI224" s="348"/>
      <c r="NKJ224" s="348"/>
      <c r="NKK224" s="348"/>
      <c r="NKL224" s="348"/>
      <c r="NKM224" s="348"/>
      <c r="NKN224" s="348"/>
      <c r="NKO224" s="348"/>
      <c r="NKP224" s="348"/>
      <c r="NKQ224" s="348"/>
      <c r="NKR224" s="348"/>
      <c r="NKS224" s="348"/>
      <c r="NKT224" s="348"/>
      <c r="NKU224" s="348"/>
      <c r="NKV224" s="348"/>
      <c r="NKW224" s="348"/>
      <c r="NKX224" s="348"/>
      <c r="NKY224" s="348"/>
      <c r="NKZ224" s="348"/>
      <c r="NLA224" s="348"/>
      <c r="NLB224" s="348"/>
      <c r="NLC224" s="348"/>
      <c r="NLD224" s="348"/>
      <c r="NLE224" s="348"/>
      <c r="NLF224" s="348"/>
      <c r="NLG224" s="348"/>
      <c r="NLH224" s="348"/>
      <c r="NLI224" s="348"/>
      <c r="NLJ224" s="348"/>
      <c r="NLK224" s="348"/>
      <c r="NLL224" s="348"/>
      <c r="NLM224" s="348"/>
      <c r="NLN224" s="348"/>
      <c r="NLO224" s="348"/>
      <c r="NLP224" s="348"/>
      <c r="NLQ224" s="348"/>
      <c r="NLR224" s="348"/>
      <c r="NLS224" s="348"/>
      <c r="NLT224" s="348"/>
      <c r="NLU224" s="348"/>
      <c r="NLV224" s="348"/>
      <c r="NLW224" s="348"/>
      <c r="NLX224" s="348"/>
      <c r="NLY224" s="348"/>
      <c r="NLZ224" s="348"/>
      <c r="NMA224" s="348"/>
      <c r="NMB224" s="348"/>
      <c r="NMC224" s="348"/>
      <c r="NMD224" s="348"/>
      <c r="NME224" s="348"/>
      <c r="NMF224" s="348"/>
      <c r="NMG224" s="348"/>
      <c r="NMH224" s="348"/>
      <c r="NMI224" s="348"/>
      <c r="NMJ224" s="348"/>
      <c r="NMK224" s="348"/>
      <c r="NML224" s="348"/>
      <c r="NMM224" s="348"/>
      <c r="NMN224" s="348"/>
      <c r="NMO224" s="348"/>
      <c r="NMP224" s="348"/>
      <c r="NMQ224" s="348"/>
      <c r="NMR224" s="348"/>
      <c r="NMS224" s="348"/>
      <c r="NMT224" s="348"/>
      <c r="NMU224" s="348"/>
      <c r="NMV224" s="348"/>
      <c r="NMW224" s="348"/>
      <c r="NMX224" s="348"/>
      <c r="NMY224" s="348"/>
      <c r="NMZ224" s="348"/>
      <c r="NNA224" s="348"/>
      <c r="NNB224" s="348"/>
      <c r="NNC224" s="348"/>
      <c r="NND224" s="348"/>
      <c r="NNE224" s="348"/>
      <c r="NNF224" s="348"/>
      <c r="NNG224" s="348"/>
      <c r="NNH224" s="348"/>
      <c r="NNI224" s="348"/>
      <c r="NNJ224" s="348"/>
      <c r="NNK224" s="348"/>
      <c r="NNL224" s="348"/>
      <c r="NNM224" s="348"/>
      <c r="NNN224" s="348"/>
      <c r="NNO224" s="348"/>
      <c r="NNP224" s="348"/>
      <c r="NNQ224" s="348"/>
      <c r="NNR224" s="348"/>
      <c r="NNS224" s="348"/>
      <c r="NNT224" s="348"/>
      <c r="NNU224" s="348"/>
      <c r="NNV224" s="348"/>
      <c r="NNW224" s="348"/>
      <c r="NNX224" s="348"/>
      <c r="NNY224" s="348"/>
      <c r="NNZ224" s="348"/>
      <c r="NOA224" s="348"/>
      <c r="NOB224" s="348"/>
      <c r="NOC224" s="348"/>
      <c r="NOD224" s="348"/>
      <c r="NOE224" s="348"/>
      <c r="NOF224" s="348"/>
      <c r="NOG224" s="348"/>
      <c r="NOH224" s="348"/>
      <c r="NOI224" s="348"/>
      <c r="NOJ224" s="348"/>
      <c r="NOK224" s="348"/>
      <c r="NOL224" s="348"/>
      <c r="NOM224" s="348"/>
      <c r="NON224" s="348"/>
      <c r="NOO224" s="348"/>
      <c r="NOP224" s="348"/>
      <c r="NOQ224" s="348"/>
      <c r="NOR224" s="348"/>
      <c r="NOS224" s="348"/>
      <c r="NOT224" s="348"/>
      <c r="NOU224" s="348"/>
      <c r="NOV224" s="348"/>
      <c r="NOW224" s="348"/>
      <c r="NOX224" s="348"/>
      <c r="NOY224" s="348"/>
      <c r="NOZ224" s="348"/>
      <c r="NPA224" s="348"/>
      <c r="NPB224" s="348"/>
      <c r="NPC224" s="348"/>
      <c r="NPD224" s="348"/>
      <c r="NPE224" s="348"/>
      <c r="NPF224" s="348"/>
      <c r="NPG224" s="348"/>
      <c r="NPH224" s="348"/>
      <c r="NPI224" s="348"/>
      <c r="NPJ224" s="348"/>
      <c r="NPK224" s="348"/>
      <c r="NPL224" s="348"/>
      <c r="NPM224" s="348"/>
      <c r="NPN224" s="348"/>
      <c r="NPO224" s="348"/>
      <c r="NPP224" s="348"/>
      <c r="NPQ224" s="348"/>
      <c r="NPR224" s="348"/>
      <c r="NPS224" s="348"/>
      <c r="NPT224" s="348"/>
      <c r="NPU224" s="348"/>
      <c r="NPV224" s="348"/>
      <c r="NPW224" s="348"/>
      <c r="NPX224" s="348"/>
      <c r="NPY224" s="348"/>
      <c r="NPZ224" s="348"/>
      <c r="NQA224" s="348"/>
      <c r="NQB224" s="348"/>
      <c r="NQC224" s="348"/>
      <c r="NQD224" s="348"/>
      <c r="NQE224" s="348"/>
      <c r="NQF224" s="348"/>
      <c r="NQG224" s="348"/>
      <c r="NQH224" s="348"/>
      <c r="NQI224" s="348"/>
      <c r="NQJ224" s="348"/>
      <c r="NQK224" s="348"/>
      <c r="NQL224" s="348"/>
      <c r="NQM224" s="348"/>
      <c r="NQN224" s="348"/>
      <c r="NQO224" s="348"/>
      <c r="NQP224" s="348"/>
      <c r="NQQ224" s="348"/>
      <c r="NQR224" s="348"/>
      <c r="NQS224" s="348"/>
      <c r="NQT224" s="348"/>
      <c r="NQU224" s="348"/>
      <c r="NQV224" s="348"/>
      <c r="NQW224" s="348"/>
      <c r="NQX224" s="348"/>
      <c r="NQY224" s="348"/>
      <c r="NQZ224" s="348"/>
      <c r="NRA224" s="348"/>
      <c r="NRB224" s="348"/>
      <c r="NRC224" s="348"/>
      <c r="NRD224" s="348"/>
      <c r="NRE224" s="348"/>
      <c r="NRF224" s="348"/>
      <c r="NRG224" s="348"/>
      <c r="NRH224" s="348"/>
      <c r="NRI224" s="348"/>
      <c r="NRJ224" s="348"/>
      <c r="NRK224" s="348"/>
      <c r="NRL224" s="348"/>
      <c r="NRM224" s="348"/>
      <c r="NRN224" s="348"/>
      <c r="NRO224" s="348"/>
      <c r="NRP224" s="348"/>
      <c r="NRQ224" s="348"/>
      <c r="NRR224" s="348"/>
      <c r="NRS224" s="348"/>
      <c r="NRT224" s="348"/>
      <c r="NRU224" s="348"/>
      <c r="NRV224" s="348"/>
      <c r="NRW224" s="348"/>
      <c r="NRX224" s="348"/>
      <c r="NRY224" s="348"/>
      <c r="NRZ224" s="348"/>
      <c r="NSA224" s="348"/>
      <c r="NSB224" s="348"/>
      <c r="NSC224" s="348"/>
      <c r="NSD224" s="348"/>
      <c r="NSE224" s="348"/>
      <c r="NSF224" s="348"/>
      <c r="NSG224" s="348"/>
      <c r="NSH224" s="348"/>
      <c r="NSI224" s="348"/>
      <c r="NSJ224" s="348"/>
      <c r="NSK224" s="348"/>
      <c r="NSL224" s="348"/>
      <c r="NSM224" s="348"/>
      <c r="NSN224" s="348"/>
      <c r="NSO224" s="348"/>
      <c r="NSP224" s="348"/>
      <c r="NSQ224" s="348"/>
      <c r="NSR224" s="348"/>
      <c r="NSS224" s="348"/>
      <c r="NST224" s="348"/>
      <c r="NSU224" s="348"/>
      <c r="NSV224" s="348"/>
      <c r="NSW224" s="348"/>
      <c r="NSX224" s="348"/>
      <c r="NSY224" s="348"/>
      <c r="NSZ224" s="348"/>
      <c r="NTA224" s="348"/>
      <c r="NTB224" s="348"/>
      <c r="NTC224" s="348"/>
      <c r="NTD224" s="348"/>
      <c r="NTE224" s="348"/>
      <c r="NTF224" s="348"/>
      <c r="NTG224" s="348"/>
      <c r="NTH224" s="348"/>
      <c r="NTI224" s="348"/>
      <c r="NTJ224" s="348"/>
      <c r="NTK224" s="348"/>
      <c r="NTL224" s="348"/>
      <c r="NTM224" s="348"/>
      <c r="NTN224" s="348"/>
      <c r="NTO224" s="348"/>
      <c r="NTP224" s="348"/>
      <c r="NTQ224" s="348"/>
      <c r="NTR224" s="348"/>
      <c r="NTS224" s="348"/>
      <c r="NTT224" s="348"/>
      <c r="NTU224" s="348"/>
      <c r="NTV224" s="348"/>
      <c r="NTW224" s="348"/>
      <c r="NTX224" s="348"/>
      <c r="NTY224" s="348"/>
      <c r="NTZ224" s="348"/>
      <c r="NUA224" s="348"/>
      <c r="NUB224" s="348"/>
      <c r="NUC224" s="348"/>
      <c r="NUD224" s="348"/>
      <c r="NUE224" s="348"/>
      <c r="NUF224" s="348"/>
      <c r="NUG224" s="348"/>
      <c r="NUH224" s="348"/>
      <c r="NUI224" s="348"/>
      <c r="NUJ224" s="348"/>
      <c r="NUK224" s="348"/>
      <c r="NUL224" s="348"/>
      <c r="NUM224" s="348"/>
      <c r="NUN224" s="348"/>
      <c r="NUO224" s="348"/>
      <c r="NUP224" s="348"/>
      <c r="NUQ224" s="348"/>
      <c r="NUR224" s="348"/>
      <c r="NUS224" s="348"/>
      <c r="NUT224" s="348"/>
      <c r="NUU224" s="348"/>
      <c r="NUV224" s="348"/>
      <c r="NUW224" s="348"/>
      <c r="NUX224" s="348"/>
      <c r="NUY224" s="348"/>
      <c r="NUZ224" s="348"/>
      <c r="NVA224" s="348"/>
      <c r="NVB224" s="348"/>
      <c r="NVC224" s="348"/>
      <c r="NVD224" s="348"/>
      <c r="NVE224" s="348"/>
      <c r="NVF224" s="348"/>
      <c r="NVG224" s="348"/>
      <c r="NVH224" s="348"/>
      <c r="NVI224" s="348"/>
      <c r="NVJ224" s="348"/>
      <c r="NVK224" s="348"/>
      <c r="NVL224" s="348"/>
      <c r="NVM224" s="348"/>
      <c r="NVN224" s="348"/>
      <c r="NVO224" s="348"/>
      <c r="NVP224" s="348"/>
      <c r="NVQ224" s="348"/>
      <c r="NVR224" s="348"/>
      <c r="NVS224" s="348"/>
      <c r="NVT224" s="348"/>
      <c r="NVU224" s="348"/>
      <c r="NVV224" s="348"/>
      <c r="NVW224" s="348"/>
      <c r="NVX224" s="348"/>
      <c r="NVY224" s="348"/>
      <c r="NVZ224" s="348"/>
      <c r="NWA224" s="348"/>
      <c r="NWB224" s="348"/>
      <c r="NWC224" s="348"/>
      <c r="NWD224" s="348"/>
      <c r="NWE224" s="348"/>
      <c r="NWF224" s="348"/>
      <c r="NWG224" s="348"/>
      <c r="NWH224" s="348"/>
      <c r="NWI224" s="348"/>
      <c r="NWJ224" s="348"/>
      <c r="NWK224" s="348"/>
      <c r="NWL224" s="348"/>
      <c r="NWM224" s="348"/>
      <c r="NWN224" s="348"/>
      <c r="NWO224" s="348"/>
      <c r="NWP224" s="348"/>
      <c r="NWQ224" s="348"/>
      <c r="NWR224" s="348"/>
      <c r="NWS224" s="348"/>
      <c r="NWT224" s="348"/>
      <c r="NWU224" s="348"/>
      <c r="NWV224" s="348"/>
      <c r="NWW224" s="348"/>
      <c r="NWX224" s="348"/>
      <c r="NWY224" s="348"/>
      <c r="NWZ224" s="348"/>
      <c r="NXA224" s="348"/>
      <c r="NXB224" s="348"/>
      <c r="NXC224" s="348"/>
      <c r="NXD224" s="348"/>
      <c r="NXE224" s="348"/>
      <c r="NXF224" s="348"/>
      <c r="NXG224" s="348"/>
      <c r="NXH224" s="348"/>
      <c r="NXI224" s="348"/>
      <c r="NXJ224" s="348"/>
      <c r="NXK224" s="348"/>
      <c r="NXL224" s="348"/>
      <c r="NXM224" s="348"/>
      <c r="NXN224" s="348"/>
      <c r="NXO224" s="348"/>
      <c r="NXP224" s="348"/>
      <c r="NXQ224" s="348"/>
      <c r="NXR224" s="348"/>
      <c r="NXS224" s="348"/>
      <c r="NXT224" s="348"/>
      <c r="NXU224" s="348"/>
      <c r="NXV224" s="348"/>
      <c r="NXW224" s="348"/>
      <c r="NXX224" s="348"/>
      <c r="NXY224" s="348"/>
      <c r="NXZ224" s="348"/>
      <c r="NYA224" s="348"/>
      <c r="NYB224" s="348"/>
      <c r="NYC224" s="348"/>
      <c r="NYD224" s="348"/>
      <c r="NYE224" s="348"/>
      <c r="NYF224" s="348"/>
      <c r="NYG224" s="348"/>
      <c r="NYH224" s="348"/>
      <c r="NYI224" s="348"/>
      <c r="NYJ224" s="348"/>
      <c r="NYK224" s="348"/>
      <c r="NYL224" s="348"/>
      <c r="NYM224" s="348"/>
      <c r="NYN224" s="348"/>
      <c r="NYO224" s="348"/>
      <c r="NYP224" s="348"/>
      <c r="NYQ224" s="348"/>
      <c r="NYR224" s="348"/>
      <c r="NYS224" s="348"/>
      <c r="NYT224" s="348"/>
      <c r="NYU224" s="348"/>
      <c r="NYV224" s="348"/>
      <c r="NYW224" s="348"/>
      <c r="NYX224" s="348"/>
      <c r="NYY224" s="348"/>
      <c r="NYZ224" s="348"/>
      <c r="NZA224" s="348"/>
      <c r="NZB224" s="348"/>
      <c r="NZC224" s="348"/>
      <c r="NZD224" s="348"/>
      <c r="NZE224" s="348"/>
      <c r="NZF224" s="348"/>
      <c r="NZG224" s="348"/>
      <c r="NZH224" s="348"/>
      <c r="NZI224" s="348"/>
      <c r="NZJ224" s="348"/>
      <c r="NZK224" s="348"/>
      <c r="NZL224" s="348"/>
      <c r="NZM224" s="348"/>
      <c r="NZN224" s="348"/>
      <c r="NZO224" s="348"/>
      <c r="NZP224" s="348"/>
      <c r="NZQ224" s="348"/>
      <c r="NZR224" s="348"/>
      <c r="NZS224" s="348"/>
      <c r="NZT224" s="348"/>
      <c r="NZU224" s="348"/>
      <c r="NZV224" s="348"/>
      <c r="NZW224" s="348"/>
      <c r="NZX224" s="348"/>
      <c r="NZY224" s="348"/>
      <c r="NZZ224" s="348"/>
      <c r="OAA224" s="348"/>
      <c r="OAB224" s="348"/>
      <c r="OAC224" s="348"/>
      <c r="OAD224" s="348"/>
      <c r="OAE224" s="348"/>
      <c r="OAF224" s="348"/>
      <c r="OAG224" s="348"/>
      <c r="OAH224" s="348"/>
      <c r="OAI224" s="348"/>
      <c r="OAJ224" s="348"/>
      <c r="OAK224" s="348"/>
      <c r="OAL224" s="348"/>
      <c r="OAM224" s="348"/>
      <c r="OAN224" s="348"/>
      <c r="OAO224" s="348"/>
      <c r="OAP224" s="348"/>
      <c r="OAQ224" s="348"/>
      <c r="OAR224" s="348"/>
      <c r="OAS224" s="348"/>
      <c r="OAT224" s="348"/>
      <c r="OAU224" s="348"/>
      <c r="OAV224" s="348"/>
      <c r="OAW224" s="348"/>
      <c r="OAX224" s="348"/>
      <c r="OAY224" s="348"/>
      <c r="OAZ224" s="348"/>
      <c r="OBA224" s="348"/>
      <c r="OBB224" s="348"/>
      <c r="OBC224" s="348"/>
      <c r="OBD224" s="348"/>
      <c r="OBE224" s="348"/>
      <c r="OBF224" s="348"/>
      <c r="OBG224" s="348"/>
      <c r="OBH224" s="348"/>
      <c r="OBI224" s="348"/>
      <c r="OBJ224" s="348"/>
      <c r="OBK224" s="348"/>
      <c r="OBL224" s="348"/>
      <c r="OBM224" s="348"/>
      <c r="OBN224" s="348"/>
      <c r="OBO224" s="348"/>
      <c r="OBP224" s="348"/>
      <c r="OBQ224" s="348"/>
      <c r="OBR224" s="348"/>
      <c r="OBS224" s="348"/>
      <c r="OBT224" s="348"/>
      <c r="OBU224" s="348"/>
      <c r="OBV224" s="348"/>
      <c r="OBW224" s="348"/>
      <c r="OBX224" s="348"/>
      <c r="OBY224" s="348"/>
      <c r="OBZ224" s="348"/>
      <c r="OCA224" s="348"/>
      <c r="OCB224" s="348"/>
      <c r="OCC224" s="348"/>
      <c r="OCD224" s="348"/>
      <c r="OCE224" s="348"/>
      <c r="OCF224" s="348"/>
      <c r="OCG224" s="348"/>
      <c r="OCH224" s="348"/>
      <c r="OCI224" s="348"/>
      <c r="OCJ224" s="348"/>
      <c r="OCK224" s="348"/>
      <c r="OCL224" s="348"/>
      <c r="OCM224" s="348"/>
      <c r="OCN224" s="348"/>
      <c r="OCO224" s="348"/>
      <c r="OCP224" s="348"/>
      <c r="OCQ224" s="348"/>
      <c r="OCR224" s="348"/>
      <c r="OCS224" s="348"/>
      <c r="OCT224" s="348"/>
      <c r="OCU224" s="348"/>
      <c r="OCV224" s="348"/>
      <c r="OCW224" s="348"/>
      <c r="OCX224" s="348"/>
      <c r="OCY224" s="348"/>
      <c r="OCZ224" s="348"/>
      <c r="ODA224" s="348"/>
      <c r="ODB224" s="348"/>
      <c r="ODC224" s="348"/>
      <c r="ODD224" s="348"/>
      <c r="ODE224" s="348"/>
      <c r="ODF224" s="348"/>
      <c r="ODG224" s="348"/>
      <c r="ODH224" s="348"/>
      <c r="ODI224" s="348"/>
      <c r="ODJ224" s="348"/>
      <c r="ODK224" s="348"/>
      <c r="ODL224" s="348"/>
      <c r="ODM224" s="348"/>
      <c r="ODN224" s="348"/>
      <c r="ODO224" s="348"/>
      <c r="ODP224" s="348"/>
      <c r="ODQ224" s="348"/>
      <c r="ODR224" s="348"/>
      <c r="ODS224" s="348"/>
      <c r="ODT224" s="348"/>
      <c r="ODU224" s="348"/>
      <c r="ODV224" s="348"/>
      <c r="ODW224" s="348"/>
      <c r="ODX224" s="348"/>
      <c r="ODY224" s="348"/>
      <c r="ODZ224" s="348"/>
      <c r="OEA224" s="348"/>
      <c r="OEB224" s="348"/>
      <c r="OEC224" s="348"/>
      <c r="OED224" s="348"/>
      <c r="OEE224" s="348"/>
      <c r="OEF224" s="348"/>
      <c r="OEG224" s="348"/>
      <c r="OEH224" s="348"/>
      <c r="OEI224" s="348"/>
      <c r="OEJ224" s="348"/>
      <c r="OEK224" s="348"/>
      <c r="OEL224" s="348"/>
      <c r="OEM224" s="348"/>
      <c r="OEN224" s="348"/>
      <c r="OEO224" s="348"/>
      <c r="OEP224" s="348"/>
      <c r="OEQ224" s="348"/>
      <c r="OER224" s="348"/>
      <c r="OES224" s="348"/>
      <c r="OET224" s="348"/>
      <c r="OEU224" s="348"/>
      <c r="OEV224" s="348"/>
      <c r="OEW224" s="348"/>
      <c r="OEX224" s="348"/>
      <c r="OEY224" s="348"/>
      <c r="OEZ224" s="348"/>
      <c r="OFA224" s="348"/>
      <c r="OFB224" s="348"/>
      <c r="OFC224" s="348"/>
      <c r="OFD224" s="348"/>
      <c r="OFE224" s="348"/>
      <c r="OFF224" s="348"/>
      <c r="OFG224" s="348"/>
      <c r="OFH224" s="348"/>
      <c r="OFI224" s="348"/>
      <c r="OFJ224" s="348"/>
      <c r="OFK224" s="348"/>
      <c r="OFL224" s="348"/>
      <c r="OFM224" s="348"/>
      <c r="OFN224" s="348"/>
      <c r="OFO224" s="348"/>
      <c r="OFP224" s="348"/>
      <c r="OFQ224" s="348"/>
      <c r="OFR224" s="348"/>
      <c r="OFS224" s="348"/>
      <c r="OFT224" s="348"/>
      <c r="OFU224" s="348"/>
      <c r="OFV224" s="348"/>
      <c r="OFW224" s="348"/>
      <c r="OFX224" s="348"/>
      <c r="OFY224" s="348"/>
      <c r="OFZ224" s="348"/>
      <c r="OGA224" s="348"/>
      <c r="OGB224" s="348"/>
      <c r="OGC224" s="348"/>
      <c r="OGD224" s="348"/>
      <c r="OGE224" s="348"/>
      <c r="OGF224" s="348"/>
      <c r="OGG224" s="348"/>
      <c r="OGH224" s="348"/>
      <c r="OGI224" s="348"/>
      <c r="OGJ224" s="348"/>
      <c r="OGK224" s="348"/>
      <c r="OGL224" s="348"/>
      <c r="OGM224" s="348"/>
      <c r="OGN224" s="348"/>
      <c r="OGO224" s="348"/>
      <c r="OGP224" s="348"/>
      <c r="OGQ224" s="348"/>
      <c r="OGR224" s="348"/>
      <c r="OGS224" s="348"/>
      <c r="OGT224" s="348"/>
      <c r="OGU224" s="348"/>
      <c r="OGV224" s="348"/>
      <c r="OGW224" s="348"/>
      <c r="OGX224" s="348"/>
      <c r="OGY224" s="348"/>
      <c r="OGZ224" s="348"/>
      <c r="OHA224" s="348"/>
      <c r="OHB224" s="348"/>
      <c r="OHC224" s="348"/>
      <c r="OHD224" s="348"/>
      <c r="OHE224" s="348"/>
      <c r="OHF224" s="348"/>
      <c r="OHG224" s="348"/>
      <c r="OHH224" s="348"/>
      <c r="OHI224" s="348"/>
      <c r="OHJ224" s="348"/>
      <c r="OHK224" s="348"/>
      <c r="OHL224" s="348"/>
      <c r="OHM224" s="348"/>
      <c r="OHN224" s="348"/>
      <c r="OHO224" s="348"/>
      <c r="OHP224" s="348"/>
      <c r="OHQ224" s="348"/>
      <c r="OHR224" s="348"/>
      <c r="OHS224" s="348"/>
      <c r="OHT224" s="348"/>
      <c r="OHU224" s="348"/>
      <c r="OHV224" s="348"/>
      <c r="OHW224" s="348"/>
      <c r="OHX224" s="348"/>
      <c r="OHY224" s="348"/>
      <c r="OHZ224" s="348"/>
      <c r="OIA224" s="348"/>
      <c r="OIB224" s="348"/>
      <c r="OIC224" s="348"/>
      <c r="OID224" s="348"/>
      <c r="OIE224" s="348"/>
      <c r="OIF224" s="348"/>
      <c r="OIG224" s="348"/>
      <c r="OIH224" s="348"/>
      <c r="OII224" s="348"/>
      <c r="OIJ224" s="348"/>
      <c r="OIK224" s="348"/>
      <c r="OIL224" s="348"/>
      <c r="OIM224" s="348"/>
      <c r="OIN224" s="348"/>
      <c r="OIO224" s="348"/>
      <c r="OIP224" s="348"/>
      <c r="OIQ224" s="348"/>
      <c r="OIR224" s="348"/>
      <c r="OIS224" s="348"/>
      <c r="OIT224" s="348"/>
      <c r="OIU224" s="348"/>
      <c r="OIV224" s="348"/>
      <c r="OIW224" s="348"/>
      <c r="OIX224" s="348"/>
      <c r="OIY224" s="348"/>
      <c r="OIZ224" s="348"/>
      <c r="OJA224" s="348"/>
      <c r="OJB224" s="348"/>
      <c r="OJC224" s="348"/>
      <c r="OJD224" s="348"/>
      <c r="OJE224" s="348"/>
      <c r="OJF224" s="348"/>
      <c r="OJG224" s="348"/>
      <c r="OJH224" s="348"/>
      <c r="OJI224" s="348"/>
      <c r="OJJ224" s="348"/>
      <c r="OJK224" s="348"/>
      <c r="OJL224" s="348"/>
      <c r="OJM224" s="348"/>
      <c r="OJN224" s="348"/>
      <c r="OJO224" s="348"/>
      <c r="OJP224" s="348"/>
      <c r="OJQ224" s="348"/>
      <c r="OJR224" s="348"/>
      <c r="OJS224" s="348"/>
      <c r="OJT224" s="348"/>
      <c r="OJU224" s="348"/>
      <c r="OJV224" s="348"/>
      <c r="OJW224" s="348"/>
      <c r="OJX224" s="348"/>
      <c r="OJY224" s="348"/>
      <c r="OJZ224" s="348"/>
      <c r="OKA224" s="348"/>
      <c r="OKB224" s="348"/>
      <c r="OKC224" s="348"/>
      <c r="OKD224" s="348"/>
      <c r="OKE224" s="348"/>
      <c r="OKF224" s="348"/>
      <c r="OKG224" s="348"/>
      <c r="OKH224" s="348"/>
      <c r="OKI224" s="348"/>
      <c r="OKJ224" s="348"/>
      <c r="OKK224" s="348"/>
      <c r="OKL224" s="348"/>
      <c r="OKM224" s="348"/>
      <c r="OKN224" s="348"/>
      <c r="OKO224" s="348"/>
      <c r="OKP224" s="348"/>
      <c r="OKQ224" s="348"/>
      <c r="OKR224" s="348"/>
      <c r="OKS224" s="348"/>
      <c r="OKT224" s="348"/>
      <c r="OKU224" s="348"/>
      <c r="OKV224" s="348"/>
      <c r="OKW224" s="348"/>
      <c r="OKX224" s="348"/>
      <c r="OKY224" s="348"/>
      <c r="OKZ224" s="348"/>
      <c r="OLA224" s="348"/>
      <c r="OLB224" s="348"/>
      <c r="OLC224" s="348"/>
      <c r="OLD224" s="348"/>
      <c r="OLE224" s="348"/>
      <c r="OLF224" s="348"/>
      <c r="OLG224" s="348"/>
      <c r="OLH224" s="348"/>
      <c r="OLI224" s="348"/>
      <c r="OLJ224" s="348"/>
      <c r="OLK224" s="348"/>
      <c r="OLL224" s="348"/>
      <c r="OLM224" s="348"/>
      <c r="OLN224" s="348"/>
      <c r="OLO224" s="348"/>
      <c r="OLP224" s="348"/>
      <c r="OLQ224" s="348"/>
      <c r="OLR224" s="348"/>
      <c r="OLS224" s="348"/>
      <c r="OLT224" s="348"/>
      <c r="OLU224" s="348"/>
      <c r="OLV224" s="348"/>
      <c r="OLW224" s="348"/>
      <c r="OLX224" s="348"/>
      <c r="OLY224" s="348"/>
      <c r="OLZ224" s="348"/>
      <c r="OMA224" s="348"/>
      <c r="OMB224" s="348"/>
      <c r="OMC224" s="348"/>
      <c r="OMD224" s="348"/>
      <c r="OME224" s="348"/>
      <c r="OMF224" s="348"/>
      <c r="OMG224" s="348"/>
      <c r="OMH224" s="348"/>
      <c r="OMI224" s="348"/>
      <c r="OMJ224" s="348"/>
      <c r="OMK224" s="348"/>
      <c r="OML224" s="348"/>
      <c r="OMM224" s="348"/>
      <c r="OMN224" s="348"/>
      <c r="OMO224" s="348"/>
      <c r="OMP224" s="348"/>
      <c r="OMQ224" s="348"/>
      <c r="OMR224" s="348"/>
      <c r="OMS224" s="348"/>
      <c r="OMT224" s="348"/>
      <c r="OMU224" s="348"/>
      <c r="OMV224" s="348"/>
      <c r="OMW224" s="348"/>
      <c r="OMX224" s="348"/>
      <c r="OMY224" s="348"/>
      <c r="OMZ224" s="348"/>
      <c r="ONA224" s="348"/>
      <c r="ONB224" s="348"/>
      <c r="ONC224" s="348"/>
      <c r="OND224" s="348"/>
      <c r="ONE224" s="348"/>
      <c r="ONF224" s="348"/>
      <c r="ONG224" s="348"/>
      <c r="ONH224" s="348"/>
      <c r="ONI224" s="348"/>
      <c r="ONJ224" s="348"/>
      <c r="ONK224" s="348"/>
      <c r="ONL224" s="348"/>
      <c r="ONM224" s="348"/>
      <c r="ONN224" s="348"/>
      <c r="ONO224" s="348"/>
      <c r="ONP224" s="348"/>
      <c r="ONQ224" s="348"/>
      <c r="ONR224" s="348"/>
      <c r="ONS224" s="348"/>
      <c r="ONT224" s="348"/>
      <c r="ONU224" s="348"/>
      <c r="ONV224" s="348"/>
      <c r="ONW224" s="348"/>
      <c r="ONX224" s="348"/>
      <c r="ONY224" s="348"/>
      <c r="ONZ224" s="348"/>
      <c r="OOA224" s="348"/>
      <c r="OOB224" s="348"/>
      <c r="OOC224" s="348"/>
      <c r="OOD224" s="348"/>
      <c r="OOE224" s="348"/>
      <c r="OOF224" s="348"/>
      <c r="OOG224" s="348"/>
      <c r="OOH224" s="348"/>
      <c r="OOI224" s="348"/>
      <c r="OOJ224" s="348"/>
      <c r="OOK224" s="348"/>
      <c r="OOL224" s="348"/>
      <c r="OOM224" s="348"/>
      <c r="OON224" s="348"/>
      <c r="OOO224" s="348"/>
      <c r="OOP224" s="348"/>
      <c r="OOQ224" s="348"/>
      <c r="OOR224" s="348"/>
      <c r="OOS224" s="348"/>
      <c r="OOT224" s="348"/>
      <c r="OOU224" s="348"/>
      <c r="OOV224" s="348"/>
      <c r="OOW224" s="348"/>
      <c r="OOX224" s="348"/>
      <c r="OOY224" s="348"/>
      <c r="OOZ224" s="348"/>
      <c r="OPA224" s="348"/>
      <c r="OPB224" s="348"/>
      <c r="OPC224" s="348"/>
      <c r="OPD224" s="348"/>
      <c r="OPE224" s="348"/>
      <c r="OPF224" s="348"/>
      <c r="OPG224" s="348"/>
      <c r="OPH224" s="348"/>
      <c r="OPI224" s="348"/>
      <c r="OPJ224" s="348"/>
      <c r="OPK224" s="348"/>
      <c r="OPL224" s="348"/>
      <c r="OPM224" s="348"/>
      <c r="OPN224" s="348"/>
      <c r="OPO224" s="348"/>
      <c r="OPP224" s="348"/>
      <c r="OPQ224" s="348"/>
      <c r="OPR224" s="348"/>
      <c r="OPS224" s="348"/>
      <c r="OPT224" s="348"/>
      <c r="OPU224" s="348"/>
      <c r="OPV224" s="348"/>
      <c r="OPW224" s="348"/>
      <c r="OPX224" s="348"/>
      <c r="OPY224" s="348"/>
      <c r="OPZ224" s="348"/>
      <c r="OQA224" s="348"/>
      <c r="OQB224" s="348"/>
      <c r="OQC224" s="348"/>
      <c r="OQD224" s="348"/>
      <c r="OQE224" s="348"/>
      <c r="OQF224" s="348"/>
      <c r="OQG224" s="348"/>
      <c r="OQH224" s="348"/>
      <c r="OQI224" s="348"/>
      <c r="OQJ224" s="348"/>
      <c r="OQK224" s="348"/>
      <c r="OQL224" s="348"/>
      <c r="OQM224" s="348"/>
      <c r="OQN224" s="348"/>
      <c r="OQO224" s="348"/>
      <c r="OQP224" s="348"/>
      <c r="OQQ224" s="348"/>
      <c r="OQR224" s="348"/>
      <c r="OQS224" s="348"/>
      <c r="OQT224" s="348"/>
      <c r="OQU224" s="348"/>
      <c r="OQV224" s="348"/>
      <c r="OQW224" s="348"/>
      <c r="OQX224" s="348"/>
      <c r="OQY224" s="348"/>
      <c r="OQZ224" s="348"/>
      <c r="ORA224" s="348"/>
      <c r="ORB224" s="348"/>
      <c r="ORC224" s="348"/>
      <c r="ORD224" s="348"/>
      <c r="ORE224" s="348"/>
      <c r="ORF224" s="348"/>
      <c r="ORG224" s="348"/>
      <c r="ORH224" s="348"/>
      <c r="ORI224" s="348"/>
      <c r="ORJ224" s="348"/>
      <c r="ORK224" s="348"/>
      <c r="ORL224" s="348"/>
      <c r="ORM224" s="348"/>
      <c r="ORN224" s="348"/>
      <c r="ORO224" s="348"/>
      <c r="ORP224" s="348"/>
      <c r="ORQ224" s="348"/>
      <c r="ORR224" s="348"/>
      <c r="ORS224" s="348"/>
      <c r="ORT224" s="348"/>
      <c r="ORU224" s="348"/>
      <c r="ORV224" s="348"/>
      <c r="ORW224" s="348"/>
      <c r="ORX224" s="348"/>
      <c r="ORY224" s="348"/>
      <c r="ORZ224" s="348"/>
      <c r="OSA224" s="348"/>
      <c r="OSB224" s="348"/>
      <c r="OSC224" s="348"/>
      <c r="OSD224" s="348"/>
      <c r="OSE224" s="348"/>
      <c r="OSF224" s="348"/>
      <c r="OSG224" s="348"/>
      <c r="OSH224" s="348"/>
      <c r="OSI224" s="348"/>
      <c r="OSJ224" s="348"/>
      <c r="OSK224" s="348"/>
      <c r="OSL224" s="348"/>
      <c r="OSM224" s="348"/>
      <c r="OSN224" s="348"/>
      <c r="OSO224" s="348"/>
      <c r="OSP224" s="348"/>
      <c r="OSQ224" s="348"/>
      <c r="OSR224" s="348"/>
      <c r="OSS224" s="348"/>
      <c r="OST224" s="348"/>
      <c r="OSU224" s="348"/>
      <c r="OSV224" s="348"/>
      <c r="OSW224" s="348"/>
      <c r="OSX224" s="348"/>
      <c r="OSY224" s="348"/>
      <c r="OSZ224" s="348"/>
      <c r="OTA224" s="348"/>
      <c r="OTB224" s="348"/>
      <c r="OTC224" s="348"/>
      <c r="OTD224" s="348"/>
      <c r="OTE224" s="348"/>
      <c r="OTF224" s="348"/>
      <c r="OTG224" s="348"/>
      <c r="OTH224" s="348"/>
      <c r="OTI224" s="348"/>
      <c r="OTJ224" s="348"/>
      <c r="OTK224" s="348"/>
      <c r="OTL224" s="348"/>
      <c r="OTM224" s="348"/>
      <c r="OTN224" s="348"/>
      <c r="OTO224" s="348"/>
      <c r="OTP224" s="348"/>
      <c r="OTQ224" s="348"/>
      <c r="OTR224" s="348"/>
      <c r="OTS224" s="348"/>
      <c r="OTT224" s="348"/>
      <c r="OTU224" s="348"/>
      <c r="OTV224" s="348"/>
      <c r="OTW224" s="348"/>
      <c r="OTX224" s="348"/>
      <c r="OTY224" s="348"/>
      <c r="OTZ224" s="348"/>
      <c r="OUA224" s="348"/>
      <c r="OUB224" s="348"/>
      <c r="OUC224" s="348"/>
      <c r="OUD224" s="348"/>
      <c r="OUE224" s="348"/>
      <c r="OUF224" s="348"/>
      <c r="OUG224" s="348"/>
      <c r="OUH224" s="348"/>
      <c r="OUI224" s="348"/>
      <c r="OUJ224" s="348"/>
      <c r="OUK224" s="348"/>
      <c r="OUL224" s="348"/>
      <c r="OUM224" s="348"/>
      <c r="OUN224" s="348"/>
      <c r="OUO224" s="348"/>
      <c r="OUP224" s="348"/>
      <c r="OUQ224" s="348"/>
      <c r="OUR224" s="348"/>
      <c r="OUS224" s="348"/>
      <c r="OUT224" s="348"/>
      <c r="OUU224" s="348"/>
      <c r="OUV224" s="348"/>
      <c r="OUW224" s="348"/>
      <c r="OUX224" s="348"/>
      <c r="OUY224" s="348"/>
      <c r="OUZ224" s="348"/>
      <c r="OVA224" s="348"/>
      <c r="OVB224" s="348"/>
      <c r="OVC224" s="348"/>
      <c r="OVD224" s="348"/>
      <c r="OVE224" s="348"/>
      <c r="OVF224" s="348"/>
      <c r="OVG224" s="348"/>
      <c r="OVH224" s="348"/>
      <c r="OVI224" s="348"/>
      <c r="OVJ224" s="348"/>
      <c r="OVK224" s="348"/>
      <c r="OVL224" s="348"/>
      <c r="OVM224" s="348"/>
      <c r="OVN224" s="348"/>
      <c r="OVO224" s="348"/>
      <c r="OVP224" s="348"/>
      <c r="OVQ224" s="348"/>
      <c r="OVR224" s="348"/>
      <c r="OVS224" s="348"/>
      <c r="OVT224" s="348"/>
      <c r="OVU224" s="348"/>
      <c r="OVV224" s="348"/>
      <c r="OVW224" s="348"/>
      <c r="OVX224" s="348"/>
      <c r="OVY224" s="348"/>
      <c r="OVZ224" s="348"/>
      <c r="OWA224" s="348"/>
      <c r="OWB224" s="348"/>
      <c r="OWC224" s="348"/>
      <c r="OWD224" s="348"/>
      <c r="OWE224" s="348"/>
      <c r="OWF224" s="348"/>
      <c r="OWG224" s="348"/>
      <c r="OWH224" s="348"/>
      <c r="OWI224" s="348"/>
      <c r="OWJ224" s="348"/>
      <c r="OWK224" s="348"/>
      <c r="OWL224" s="348"/>
      <c r="OWM224" s="348"/>
      <c r="OWN224" s="348"/>
      <c r="OWO224" s="348"/>
      <c r="OWP224" s="348"/>
      <c r="OWQ224" s="348"/>
      <c r="OWR224" s="348"/>
      <c r="OWS224" s="348"/>
      <c r="OWT224" s="348"/>
      <c r="OWU224" s="348"/>
      <c r="OWV224" s="348"/>
      <c r="OWW224" s="348"/>
      <c r="OWX224" s="348"/>
      <c r="OWY224" s="348"/>
      <c r="OWZ224" s="348"/>
      <c r="OXA224" s="348"/>
      <c r="OXB224" s="348"/>
      <c r="OXC224" s="348"/>
      <c r="OXD224" s="348"/>
      <c r="OXE224" s="348"/>
      <c r="OXF224" s="348"/>
      <c r="OXG224" s="348"/>
      <c r="OXH224" s="348"/>
      <c r="OXI224" s="348"/>
      <c r="OXJ224" s="348"/>
      <c r="OXK224" s="348"/>
      <c r="OXL224" s="348"/>
      <c r="OXM224" s="348"/>
      <c r="OXN224" s="348"/>
      <c r="OXO224" s="348"/>
      <c r="OXP224" s="348"/>
      <c r="OXQ224" s="348"/>
      <c r="OXR224" s="348"/>
      <c r="OXS224" s="348"/>
      <c r="OXT224" s="348"/>
      <c r="OXU224" s="348"/>
      <c r="OXV224" s="348"/>
      <c r="OXW224" s="348"/>
      <c r="OXX224" s="348"/>
      <c r="OXY224" s="348"/>
      <c r="OXZ224" s="348"/>
      <c r="OYA224" s="348"/>
      <c r="OYB224" s="348"/>
      <c r="OYC224" s="348"/>
      <c r="OYD224" s="348"/>
      <c r="OYE224" s="348"/>
      <c r="OYF224" s="348"/>
      <c r="OYG224" s="348"/>
      <c r="OYH224" s="348"/>
      <c r="OYI224" s="348"/>
      <c r="OYJ224" s="348"/>
      <c r="OYK224" s="348"/>
      <c r="OYL224" s="348"/>
      <c r="OYM224" s="348"/>
      <c r="OYN224" s="348"/>
      <c r="OYO224" s="348"/>
      <c r="OYP224" s="348"/>
      <c r="OYQ224" s="348"/>
      <c r="OYR224" s="348"/>
      <c r="OYS224" s="348"/>
      <c r="OYT224" s="348"/>
      <c r="OYU224" s="348"/>
      <c r="OYV224" s="348"/>
      <c r="OYW224" s="348"/>
      <c r="OYX224" s="348"/>
      <c r="OYY224" s="348"/>
      <c r="OYZ224" s="348"/>
      <c r="OZA224" s="348"/>
      <c r="OZB224" s="348"/>
      <c r="OZC224" s="348"/>
      <c r="OZD224" s="348"/>
      <c r="OZE224" s="348"/>
      <c r="OZF224" s="348"/>
      <c r="OZG224" s="348"/>
      <c r="OZH224" s="348"/>
      <c r="OZI224" s="348"/>
      <c r="OZJ224" s="348"/>
      <c r="OZK224" s="348"/>
      <c r="OZL224" s="348"/>
      <c r="OZM224" s="348"/>
      <c r="OZN224" s="348"/>
      <c r="OZO224" s="348"/>
      <c r="OZP224" s="348"/>
      <c r="OZQ224" s="348"/>
      <c r="OZR224" s="348"/>
      <c r="OZS224" s="348"/>
      <c r="OZT224" s="348"/>
      <c r="OZU224" s="348"/>
      <c r="OZV224" s="348"/>
      <c r="OZW224" s="348"/>
      <c r="OZX224" s="348"/>
      <c r="OZY224" s="348"/>
      <c r="OZZ224" s="348"/>
      <c r="PAA224" s="348"/>
      <c r="PAB224" s="348"/>
      <c r="PAC224" s="348"/>
      <c r="PAD224" s="348"/>
      <c r="PAE224" s="348"/>
      <c r="PAF224" s="348"/>
      <c r="PAG224" s="348"/>
      <c r="PAH224" s="348"/>
      <c r="PAI224" s="348"/>
      <c r="PAJ224" s="348"/>
      <c r="PAK224" s="348"/>
      <c r="PAL224" s="348"/>
      <c r="PAM224" s="348"/>
      <c r="PAN224" s="348"/>
      <c r="PAO224" s="348"/>
      <c r="PAP224" s="348"/>
      <c r="PAQ224" s="348"/>
      <c r="PAR224" s="348"/>
      <c r="PAS224" s="348"/>
      <c r="PAT224" s="348"/>
      <c r="PAU224" s="348"/>
      <c r="PAV224" s="348"/>
      <c r="PAW224" s="348"/>
      <c r="PAX224" s="348"/>
      <c r="PAY224" s="348"/>
      <c r="PAZ224" s="348"/>
      <c r="PBA224" s="348"/>
      <c r="PBB224" s="348"/>
      <c r="PBC224" s="348"/>
      <c r="PBD224" s="348"/>
      <c r="PBE224" s="348"/>
      <c r="PBF224" s="348"/>
      <c r="PBG224" s="348"/>
      <c r="PBH224" s="348"/>
      <c r="PBI224" s="348"/>
      <c r="PBJ224" s="348"/>
      <c r="PBK224" s="348"/>
      <c r="PBL224" s="348"/>
      <c r="PBM224" s="348"/>
      <c r="PBN224" s="348"/>
      <c r="PBO224" s="348"/>
      <c r="PBP224" s="348"/>
      <c r="PBQ224" s="348"/>
      <c r="PBR224" s="348"/>
      <c r="PBS224" s="348"/>
      <c r="PBT224" s="348"/>
      <c r="PBU224" s="348"/>
      <c r="PBV224" s="348"/>
      <c r="PBW224" s="348"/>
      <c r="PBX224" s="348"/>
      <c r="PBY224" s="348"/>
      <c r="PBZ224" s="348"/>
      <c r="PCA224" s="348"/>
      <c r="PCB224" s="348"/>
      <c r="PCC224" s="348"/>
      <c r="PCD224" s="348"/>
      <c r="PCE224" s="348"/>
      <c r="PCF224" s="348"/>
      <c r="PCG224" s="348"/>
      <c r="PCH224" s="348"/>
      <c r="PCI224" s="348"/>
      <c r="PCJ224" s="348"/>
      <c r="PCK224" s="348"/>
      <c r="PCL224" s="348"/>
      <c r="PCM224" s="348"/>
      <c r="PCN224" s="348"/>
      <c r="PCO224" s="348"/>
      <c r="PCP224" s="348"/>
      <c r="PCQ224" s="348"/>
      <c r="PCR224" s="348"/>
      <c r="PCS224" s="348"/>
      <c r="PCT224" s="348"/>
      <c r="PCU224" s="348"/>
      <c r="PCV224" s="348"/>
      <c r="PCW224" s="348"/>
      <c r="PCX224" s="348"/>
      <c r="PCY224" s="348"/>
      <c r="PCZ224" s="348"/>
      <c r="PDA224" s="348"/>
      <c r="PDB224" s="348"/>
      <c r="PDC224" s="348"/>
      <c r="PDD224" s="348"/>
      <c r="PDE224" s="348"/>
      <c r="PDF224" s="348"/>
      <c r="PDG224" s="348"/>
      <c r="PDH224" s="348"/>
      <c r="PDI224" s="348"/>
      <c r="PDJ224" s="348"/>
      <c r="PDK224" s="348"/>
      <c r="PDL224" s="348"/>
      <c r="PDM224" s="348"/>
      <c r="PDN224" s="348"/>
      <c r="PDO224" s="348"/>
      <c r="PDP224" s="348"/>
      <c r="PDQ224" s="348"/>
      <c r="PDR224" s="348"/>
      <c r="PDS224" s="348"/>
      <c r="PDT224" s="348"/>
      <c r="PDU224" s="348"/>
      <c r="PDV224" s="348"/>
      <c r="PDW224" s="348"/>
      <c r="PDX224" s="348"/>
      <c r="PDY224" s="348"/>
      <c r="PDZ224" s="348"/>
      <c r="PEA224" s="348"/>
      <c r="PEB224" s="348"/>
      <c r="PEC224" s="348"/>
      <c r="PED224" s="348"/>
      <c r="PEE224" s="348"/>
      <c r="PEF224" s="348"/>
      <c r="PEG224" s="348"/>
      <c r="PEH224" s="348"/>
      <c r="PEI224" s="348"/>
      <c r="PEJ224" s="348"/>
      <c r="PEK224" s="348"/>
      <c r="PEL224" s="348"/>
      <c r="PEM224" s="348"/>
      <c r="PEN224" s="348"/>
      <c r="PEO224" s="348"/>
      <c r="PEP224" s="348"/>
      <c r="PEQ224" s="348"/>
      <c r="PER224" s="348"/>
      <c r="PES224" s="348"/>
      <c r="PET224" s="348"/>
      <c r="PEU224" s="348"/>
      <c r="PEV224" s="348"/>
      <c r="PEW224" s="348"/>
      <c r="PEX224" s="348"/>
      <c r="PEY224" s="348"/>
      <c r="PEZ224" s="348"/>
      <c r="PFA224" s="348"/>
      <c r="PFB224" s="348"/>
      <c r="PFC224" s="348"/>
      <c r="PFD224" s="348"/>
      <c r="PFE224" s="348"/>
      <c r="PFF224" s="348"/>
      <c r="PFG224" s="348"/>
      <c r="PFH224" s="348"/>
      <c r="PFI224" s="348"/>
      <c r="PFJ224" s="348"/>
      <c r="PFK224" s="348"/>
      <c r="PFL224" s="348"/>
      <c r="PFM224" s="348"/>
      <c r="PFN224" s="348"/>
      <c r="PFO224" s="348"/>
      <c r="PFP224" s="348"/>
      <c r="PFQ224" s="348"/>
      <c r="PFR224" s="348"/>
      <c r="PFS224" s="348"/>
      <c r="PFT224" s="348"/>
      <c r="PFU224" s="348"/>
      <c r="PFV224" s="348"/>
      <c r="PFW224" s="348"/>
      <c r="PFX224" s="348"/>
      <c r="PFY224" s="348"/>
      <c r="PFZ224" s="348"/>
      <c r="PGA224" s="348"/>
      <c r="PGB224" s="348"/>
      <c r="PGC224" s="348"/>
      <c r="PGD224" s="348"/>
      <c r="PGE224" s="348"/>
      <c r="PGF224" s="348"/>
      <c r="PGG224" s="348"/>
      <c r="PGH224" s="348"/>
      <c r="PGI224" s="348"/>
      <c r="PGJ224" s="348"/>
      <c r="PGK224" s="348"/>
      <c r="PGL224" s="348"/>
      <c r="PGM224" s="348"/>
      <c r="PGN224" s="348"/>
      <c r="PGO224" s="348"/>
      <c r="PGP224" s="348"/>
      <c r="PGQ224" s="348"/>
      <c r="PGR224" s="348"/>
      <c r="PGS224" s="348"/>
      <c r="PGT224" s="348"/>
      <c r="PGU224" s="348"/>
      <c r="PGV224" s="348"/>
      <c r="PGW224" s="348"/>
      <c r="PGX224" s="348"/>
      <c r="PGY224" s="348"/>
      <c r="PGZ224" s="348"/>
      <c r="PHA224" s="348"/>
      <c r="PHB224" s="348"/>
      <c r="PHC224" s="348"/>
      <c r="PHD224" s="348"/>
      <c r="PHE224" s="348"/>
      <c r="PHF224" s="348"/>
      <c r="PHG224" s="348"/>
      <c r="PHH224" s="348"/>
      <c r="PHI224" s="348"/>
      <c r="PHJ224" s="348"/>
      <c r="PHK224" s="348"/>
      <c r="PHL224" s="348"/>
      <c r="PHM224" s="348"/>
      <c r="PHN224" s="348"/>
      <c r="PHO224" s="348"/>
      <c r="PHP224" s="348"/>
      <c r="PHQ224" s="348"/>
      <c r="PHR224" s="348"/>
      <c r="PHS224" s="348"/>
      <c r="PHT224" s="348"/>
      <c r="PHU224" s="348"/>
      <c r="PHV224" s="348"/>
      <c r="PHW224" s="348"/>
      <c r="PHX224" s="348"/>
      <c r="PHY224" s="348"/>
      <c r="PHZ224" s="348"/>
      <c r="PIA224" s="348"/>
      <c r="PIB224" s="348"/>
      <c r="PIC224" s="348"/>
      <c r="PID224" s="348"/>
      <c r="PIE224" s="348"/>
      <c r="PIF224" s="348"/>
      <c r="PIG224" s="348"/>
      <c r="PIH224" s="348"/>
      <c r="PII224" s="348"/>
      <c r="PIJ224" s="348"/>
      <c r="PIK224" s="348"/>
      <c r="PIL224" s="348"/>
      <c r="PIM224" s="348"/>
      <c r="PIN224" s="348"/>
      <c r="PIO224" s="348"/>
      <c r="PIP224" s="348"/>
      <c r="PIQ224" s="348"/>
      <c r="PIR224" s="348"/>
      <c r="PIS224" s="348"/>
      <c r="PIT224" s="348"/>
      <c r="PIU224" s="348"/>
      <c r="PIV224" s="348"/>
      <c r="PIW224" s="348"/>
      <c r="PIX224" s="348"/>
      <c r="PIY224" s="348"/>
      <c r="PIZ224" s="348"/>
      <c r="PJA224" s="348"/>
      <c r="PJB224" s="348"/>
      <c r="PJC224" s="348"/>
      <c r="PJD224" s="348"/>
      <c r="PJE224" s="348"/>
      <c r="PJF224" s="348"/>
      <c r="PJG224" s="348"/>
      <c r="PJH224" s="348"/>
      <c r="PJI224" s="348"/>
      <c r="PJJ224" s="348"/>
      <c r="PJK224" s="348"/>
      <c r="PJL224" s="348"/>
      <c r="PJM224" s="348"/>
      <c r="PJN224" s="348"/>
      <c r="PJO224" s="348"/>
      <c r="PJP224" s="348"/>
      <c r="PJQ224" s="348"/>
      <c r="PJR224" s="348"/>
      <c r="PJS224" s="348"/>
      <c r="PJT224" s="348"/>
      <c r="PJU224" s="348"/>
      <c r="PJV224" s="348"/>
      <c r="PJW224" s="348"/>
      <c r="PJX224" s="348"/>
      <c r="PJY224" s="348"/>
      <c r="PJZ224" s="348"/>
      <c r="PKA224" s="348"/>
      <c r="PKB224" s="348"/>
      <c r="PKC224" s="348"/>
      <c r="PKD224" s="348"/>
      <c r="PKE224" s="348"/>
      <c r="PKF224" s="348"/>
      <c r="PKG224" s="348"/>
      <c r="PKH224" s="348"/>
      <c r="PKI224" s="348"/>
      <c r="PKJ224" s="348"/>
      <c r="PKK224" s="348"/>
      <c r="PKL224" s="348"/>
      <c r="PKM224" s="348"/>
      <c r="PKN224" s="348"/>
      <c r="PKO224" s="348"/>
      <c r="PKP224" s="348"/>
      <c r="PKQ224" s="348"/>
      <c r="PKR224" s="348"/>
      <c r="PKS224" s="348"/>
      <c r="PKT224" s="348"/>
      <c r="PKU224" s="348"/>
      <c r="PKV224" s="348"/>
      <c r="PKW224" s="348"/>
      <c r="PKX224" s="348"/>
      <c r="PKY224" s="348"/>
      <c r="PKZ224" s="348"/>
      <c r="PLA224" s="348"/>
      <c r="PLB224" s="348"/>
      <c r="PLC224" s="348"/>
      <c r="PLD224" s="348"/>
      <c r="PLE224" s="348"/>
      <c r="PLF224" s="348"/>
      <c r="PLG224" s="348"/>
      <c r="PLH224" s="348"/>
      <c r="PLI224" s="348"/>
      <c r="PLJ224" s="348"/>
      <c r="PLK224" s="348"/>
      <c r="PLL224" s="348"/>
      <c r="PLM224" s="348"/>
      <c r="PLN224" s="348"/>
      <c r="PLO224" s="348"/>
      <c r="PLP224" s="348"/>
      <c r="PLQ224" s="348"/>
      <c r="PLR224" s="348"/>
      <c r="PLS224" s="348"/>
      <c r="PLT224" s="348"/>
      <c r="PLU224" s="348"/>
      <c r="PLV224" s="348"/>
      <c r="PLW224" s="348"/>
      <c r="PLX224" s="348"/>
      <c r="PLY224" s="348"/>
      <c r="PLZ224" s="348"/>
      <c r="PMA224" s="348"/>
      <c r="PMB224" s="348"/>
      <c r="PMC224" s="348"/>
      <c r="PMD224" s="348"/>
      <c r="PME224" s="348"/>
      <c r="PMF224" s="348"/>
      <c r="PMG224" s="348"/>
      <c r="PMH224" s="348"/>
      <c r="PMI224" s="348"/>
      <c r="PMJ224" s="348"/>
      <c r="PMK224" s="348"/>
      <c r="PML224" s="348"/>
      <c r="PMM224" s="348"/>
      <c r="PMN224" s="348"/>
      <c r="PMO224" s="348"/>
      <c r="PMP224" s="348"/>
      <c r="PMQ224" s="348"/>
      <c r="PMR224" s="348"/>
      <c r="PMS224" s="348"/>
      <c r="PMT224" s="348"/>
      <c r="PMU224" s="348"/>
      <c r="PMV224" s="348"/>
      <c r="PMW224" s="348"/>
      <c r="PMX224" s="348"/>
      <c r="PMY224" s="348"/>
      <c r="PMZ224" s="348"/>
      <c r="PNA224" s="348"/>
      <c r="PNB224" s="348"/>
      <c r="PNC224" s="348"/>
      <c r="PND224" s="348"/>
      <c r="PNE224" s="348"/>
      <c r="PNF224" s="348"/>
      <c r="PNG224" s="348"/>
      <c r="PNH224" s="348"/>
      <c r="PNI224" s="348"/>
      <c r="PNJ224" s="348"/>
      <c r="PNK224" s="348"/>
      <c r="PNL224" s="348"/>
      <c r="PNM224" s="348"/>
      <c r="PNN224" s="348"/>
      <c r="PNO224" s="348"/>
      <c r="PNP224" s="348"/>
      <c r="PNQ224" s="348"/>
      <c r="PNR224" s="348"/>
      <c r="PNS224" s="348"/>
      <c r="PNT224" s="348"/>
      <c r="PNU224" s="348"/>
      <c r="PNV224" s="348"/>
      <c r="PNW224" s="348"/>
      <c r="PNX224" s="348"/>
      <c r="PNY224" s="348"/>
      <c r="PNZ224" s="348"/>
      <c r="POA224" s="348"/>
      <c r="POB224" s="348"/>
      <c r="POC224" s="348"/>
      <c r="POD224" s="348"/>
      <c r="POE224" s="348"/>
      <c r="POF224" s="348"/>
      <c r="POG224" s="348"/>
      <c r="POH224" s="348"/>
      <c r="POI224" s="348"/>
      <c r="POJ224" s="348"/>
      <c r="POK224" s="348"/>
      <c r="POL224" s="348"/>
      <c r="POM224" s="348"/>
      <c r="PON224" s="348"/>
      <c r="POO224" s="348"/>
      <c r="POP224" s="348"/>
      <c r="POQ224" s="348"/>
      <c r="POR224" s="348"/>
      <c r="POS224" s="348"/>
      <c r="POT224" s="348"/>
      <c r="POU224" s="348"/>
      <c r="POV224" s="348"/>
      <c r="POW224" s="348"/>
      <c r="POX224" s="348"/>
      <c r="POY224" s="348"/>
      <c r="POZ224" s="348"/>
      <c r="PPA224" s="348"/>
      <c r="PPB224" s="348"/>
      <c r="PPC224" s="348"/>
      <c r="PPD224" s="348"/>
      <c r="PPE224" s="348"/>
      <c r="PPF224" s="348"/>
      <c r="PPG224" s="348"/>
      <c r="PPH224" s="348"/>
      <c r="PPI224" s="348"/>
      <c r="PPJ224" s="348"/>
      <c r="PPK224" s="348"/>
      <c r="PPL224" s="348"/>
      <c r="PPM224" s="348"/>
      <c r="PPN224" s="348"/>
      <c r="PPO224" s="348"/>
      <c r="PPP224" s="348"/>
      <c r="PPQ224" s="348"/>
      <c r="PPR224" s="348"/>
      <c r="PPS224" s="348"/>
      <c r="PPT224" s="348"/>
      <c r="PPU224" s="348"/>
      <c r="PPV224" s="348"/>
      <c r="PPW224" s="348"/>
      <c r="PPX224" s="348"/>
      <c r="PPY224" s="348"/>
      <c r="PPZ224" s="348"/>
      <c r="PQA224" s="348"/>
      <c r="PQB224" s="348"/>
      <c r="PQC224" s="348"/>
      <c r="PQD224" s="348"/>
      <c r="PQE224" s="348"/>
      <c r="PQF224" s="348"/>
      <c r="PQG224" s="348"/>
      <c r="PQH224" s="348"/>
      <c r="PQI224" s="348"/>
      <c r="PQJ224" s="348"/>
      <c r="PQK224" s="348"/>
      <c r="PQL224" s="348"/>
      <c r="PQM224" s="348"/>
      <c r="PQN224" s="348"/>
      <c r="PQO224" s="348"/>
      <c r="PQP224" s="348"/>
      <c r="PQQ224" s="348"/>
      <c r="PQR224" s="348"/>
      <c r="PQS224" s="348"/>
      <c r="PQT224" s="348"/>
      <c r="PQU224" s="348"/>
      <c r="PQV224" s="348"/>
      <c r="PQW224" s="348"/>
      <c r="PQX224" s="348"/>
      <c r="PQY224" s="348"/>
      <c r="PQZ224" s="348"/>
      <c r="PRA224" s="348"/>
      <c r="PRB224" s="348"/>
      <c r="PRC224" s="348"/>
      <c r="PRD224" s="348"/>
      <c r="PRE224" s="348"/>
      <c r="PRF224" s="348"/>
      <c r="PRG224" s="348"/>
      <c r="PRH224" s="348"/>
      <c r="PRI224" s="348"/>
      <c r="PRJ224" s="348"/>
      <c r="PRK224" s="348"/>
      <c r="PRL224" s="348"/>
      <c r="PRM224" s="348"/>
      <c r="PRN224" s="348"/>
      <c r="PRO224" s="348"/>
      <c r="PRP224" s="348"/>
      <c r="PRQ224" s="348"/>
      <c r="PRR224" s="348"/>
      <c r="PRS224" s="348"/>
      <c r="PRT224" s="348"/>
      <c r="PRU224" s="348"/>
      <c r="PRV224" s="348"/>
      <c r="PRW224" s="348"/>
      <c r="PRX224" s="348"/>
      <c r="PRY224" s="348"/>
      <c r="PRZ224" s="348"/>
      <c r="PSA224" s="348"/>
      <c r="PSB224" s="348"/>
      <c r="PSC224" s="348"/>
      <c r="PSD224" s="348"/>
      <c r="PSE224" s="348"/>
      <c r="PSF224" s="348"/>
      <c r="PSG224" s="348"/>
      <c r="PSH224" s="348"/>
      <c r="PSI224" s="348"/>
      <c r="PSJ224" s="348"/>
      <c r="PSK224" s="348"/>
      <c r="PSL224" s="348"/>
      <c r="PSM224" s="348"/>
      <c r="PSN224" s="348"/>
      <c r="PSO224" s="348"/>
      <c r="PSP224" s="348"/>
      <c r="PSQ224" s="348"/>
      <c r="PSR224" s="348"/>
      <c r="PSS224" s="348"/>
      <c r="PST224" s="348"/>
      <c r="PSU224" s="348"/>
      <c r="PSV224" s="348"/>
      <c r="PSW224" s="348"/>
      <c r="PSX224" s="348"/>
      <c r="PSY224" s="348"/>
      <c r="PSZ224" s="348"/>
      <c r="PTA224" s="348"/>
      <c r="PTB224" s="348"/>
      <c r="PTC224" s="348"/>
      <c r="PTD224" s="348"/>
      <c r="PTE224" s="348"/>
      <c r="PTF224" s="348"/>
      <c r="PTG224" s="348"/>
      <c r="PTH224" s="348"/>
      <c r="PTI224" s="348"/>
      <c r="PTJ224" s="348"/>
      <c r="PTK224" s="348"/>
      <c r="PTL224" s="348"/>
      <c r="PTM224" s="348"/>
      <c r="PTN224" s="348"/>
      <c r="PTO224" s="348"/>
      <c r="PTP224" s="348"/>
      <c r="PTQ224" s="348"/>
      <c r="PTR224" s="348"/>
      <c r="PTS224" s="348"/>
      <c r="PTT224" s="348"/>
      <c r="PTU224" s="348"/>
      <c r="PTV224" s="348"/>
      <c r="PTW224" s="348"/>
      <c r="PTX224" s="348"/>
      <c r="PTY224" s="348"/>
      <c r="PTZ224" s="348"/>
      <c r="PUA224" s="348"/>
      <c r="PUB224" s="348"/>
      <c r="PUC224" s="348"/>
      <c r="PUD224" s="348"/>
      <c r="PUE224" s="348"/>
      <c r="PUF224" s="348"/>
      <c r="PUG224" s="348"/>
      <c r="PUH224" s="348"/>
      <c r="PUI224" s="348"/>
      <c r="PUJ224" s="348"/>
      <c r="PUK224" s="348"/>
      <c r="PUL224" s="348"/>
      <c r="PUM224" s="348"/>
      <c r="PUN224" s="348"/>
      <c r="PUO224" s="348"/>
      <c r="PUP224" s="348"/>
      <c r="PUQ224" s="348"/>
      <c r="PUR224" s="348"/>
      <c r="PUS224" s="348"/>
      <c r="PUT224" s="348"/>
      <c r="PUU224" s="348"/>
      <c r="PUV224" s="348"/>
      <c r="PUW224" s="348"/>
      <c r="PUX224" s="348"/>
      <c r="PUY224" s="348"/>
      <c r="PUZ224" s="348"/>
      <c r="PVA224" s="348"/>
      <c r="PVB224" s="348"/>
      <c r="PVC224" s="348"/>
      <c r="PVD224" s="348"/>
      <c r="PVE224" s="348"/>
      <c r="PVF224" s="348"/>
      <c r="PVG224" s="348"/>
      <c r="PVH224" s="348"/>
      <c r="PVI224" s="348"/>
      <c r="PVJ224" s="348"/>
      <c r="PVK224" s="348"/>
      <c r="PVL224" s="348"/>
      <c r="PVM224" s="348"/>
      <c r="PVN224" s="348"/>
      <c r="PVO224" s="348"/>
      <c r="PVP224" s="348"/>
      <c r="PVQ224" s="348"/>
      <c r="PVR224" s="348"/>
      <c r="PVS224" s="348"/>
      <c r="PVT224" s="348"/>
      <c r="PVU224" s="348"/>
      <c r="PVV224" s="348"/>
      <c r="PVW224" s="348"/>
      <c r="PVX224" s="348"/>
      <c r="PVY224" s="348"/>
      <c r="PVZ224" s="348"/>
      <c r="PWA224" s="348"/>
      <c r="PWB224" s="348"/>
      <c r="PWC224" s="348"/>
      <c r="PWD224" s="348"/>
      <c r="PWE224" s="348"/>
      <c r="PWF224" s="348"/>
      <c r="PWG224" s="348"/>
      <c r="PWH224" s="348"/>
      <c r="PWI224" s="348"/>
      <c r="PWJ224" s="348"/>
      <c r="PWK224" s="348"/>
      <c r="PWL224" s="348"/>
      <c r="PWM224" s="348"/>
      <c r="PWN224" s="348"/>
      <c r="PWO224" s="348"/>
      <c r="PWP224" s="348"/>
      <c r="PWQ224" s="348"/>
      <c r="PWR224" s="348"/>
      <c r="PWS224" s="348"/>
      <c r="PWT224" s="348"/>
      <c r="PWU224" s="348"/>
      <c r="PWV224" s="348"/>
      <c r="PWW224" s="348"/>
      <c r="PWX224" s="348"/>
      <c r="PWY224" s="348"/>
      <c r="PWZ224" s="348"/>
      <c r="PXA224" s="348"/>
      <c r="PXB224" s="348"/>
      <c r="PXC224" s="348"/>
      <c r="PXD224" s="348"/>
      <c r="PXE224" s="348"/>
      <c r="PXF224" s="348"/>
      <c r="PXG224" s="348"/>
      <c r="PXH224" s="348"/>
      <c r="PXI224" s="348"/>
      <c r="PXJ224" s="348"/>
      <c r="PXK224" s="348"/>
      <c r="PXL224" s="348"/>
      <c r="PXM224" s="348"/>
      <c r="PXN224" s="348"/>
      <c r="PXO224" s="348"/>
      <c r="PXP224" s="348"/>
      <c r="PXQ224" s="348"/>
      <c r="PXR224" s="348"/>
      <c r="PXS224" s="348"/>
      <c r="PXT224" s="348"/>
      <c r="PXU224" s="348"/>
      <c r="PXV224" s="348"/>
      <c r="PXW224" s="348"/>
      <c r="PXX224" s="348"/>
      <c r="PXY224" s="348"/>
      <c r="PXZ224" s="348"/>
      <c r="PYA224" s="348"/>
      <c r="PYB224" s="348"/>
      <c r="PYC224" s="348"/>
      <c r="PYD224" s="348"/>
      <c r="PYE224" s="348"/>
      <c r="PYF224" s="348"/>
      <c r="PYG224" s="348"/>
      <c r="PYH224" s="348"/>
      <c r="PYI224" s="348"/>
      <c r="PYJ224" s="348"/>
      <c r="PYK224" s="348"/>
      <c r="PYL224" s="348"/>
      <c r="PYM224" s="348"/>
      <c r="PYN224" s="348"/>
      <c r="PYO224" s="348"/>
      <c r="PYP224" s="348"/>
      <c r="PYQ224" s="348"/>
      <c r="PYR224" s="348"/>
      <c r="PYS224" s="348"/>
      <c r="PYT224" s="348"/>
      <c r="PYU224" s="348"/>
      <c r="PYV224" s="348"/>
      <c r="PYW224" s="348"/>
      <c r="PYX224" s="348"/>
      <c r="PYY224" s="348"/>
      <c r="PYZ224" s="348"/>
      <c r="PZA224" s="348"/>
      <c r="PZB224" s="348"/>
      <c r="PZC224" s="348"/>
      <c r="PZD224" s="348"/>
      <c r="PZE224" s="348"/>
      <c r="PZF224" s="348"/>
      <c r="PZG224" s="348"/>
      <c r="PZH224" s="348"/>
      <c r="PZI224" s="348"/>
      <c r="PZJ224" s="348"/>
      <c r="PZK224" s="348"/>
      <c r="PZL224" s="348"/>
      <c r="PZM224" s="348"/>
      <c r="PZN224" s="348"/>
      <c r="PZO224" s="348"/>
      <c r="PZP224" s="348"/>
      <c r="PZQ224" s="348"/>
      <c r="PZR224" s="348"/>
      <c r="PZS224" s="348"/>
      <c r="PZT224" s="348"/>
      <c r="PZU224" s="348"/>
      <c r="PZV224" s="348"/>
      <c r="PZW224" s="348"/>
      <c r="PZX224" s="348"/>
      <c r="PZY224" s="348"/>
      <c r="PZZ224" s="348"/>
      <c r="QAA224" s="348"/>
      <c r="QAB224" s="348"/>
      <c r="QAC224" s="348"/>
      <c r="QAD224" s="348"/>
      <c r="QAE224" s="348"/>
      <c r="QAF224" s="348"/>
      <c r="QAG224" s="348"/>
      <c r="QAH224" s="348"/>
      <c r="QAI224" s="348"/>
      <c r="QAJ224" s="348"/>
      <c r="QAK224" s="348"/>
      <c r="QAL224" s="348"/>
      <c r="QAM224" s="348"/>
      <c r="QAN224" s="348"/>
      <c r="QAO224" s="348"/>
      <c r="QAP224" s="348"/>
      <c r="QAQ224" s="348"/>
      <c r="QAR224" s="348"/>
      <c r="QAS224" s="348"/>
      <c r="QAT224" s="348"/>
      <c r="QAU224" s="348"/>
      <c r="QAV224" s="348"/>
      <c r="QAW224" s="348"/>
      <c r="QAX224" s="348"/>
      <c r="QAY224" s="348"/>
      <c r="QAZ224" s="348"/>
      <c r="QBA224" s="348"/>
      <c r="QBB224" s="348"/>
      <c r="QBC224" s="348"/>
      <c r="QBD224" s="348"/>
      <c r="QBE224" s="348"/>
      <c r="QBF224" s="348"/>
      <c r="QBG224" s="348"/>
      <c r="QBH224" s="348"/>
      <c r="QBI224" s="348"/>
      <c r="QBJ224" s="348"/>
      <c r="QBK224" s="348"/>
      <c r="QBL224" s="348"/>
      <c r="QBM224" s="348"/>
      <c r="QBN224" s="348"/>
      <c r="QBO224" s="348"/>
      <c r="QBP224" s="348"/>
      <c r="QBQ224" s="348"/>
      <c r="QBR224" s="348"/>
      <c r="QBS224" s="348"/>
      <c r="QBT224" s="348"/>
      <c r="QBU224" s="348"/>
      <c r="QBV224" s="348"/>
      <c r="QBW224" s="348"/>
      <c r="QBX224" s="348"/>
      <c r="QBY224" s="348"/>
      <c r="QBZ224" s="348"/>
      <c r="QCA224" s="348"/>
      <c r="QCB224" s="348"/>
      <c r="QCC224" s="348"/>
      <c r="QCD224" s="348"/>
      <c r="QCE224" s="348"/>
      <c r="QCF224" s="348"/>
      <c r="QCG224" s="348"/>
      <c r="QCH224" s="348"/>
      <c r="QCI224" s="348"/>
      <c r="QCJ224" s="348"/>
      <c r="QCK224" s="348"/>
      <c r="QCL224" s="348"/>
      <c r="QCM224" s="348"/>
      <c r="QCN224" s="348"/>
      <c r="QCO224" s="348"/>
      <c r="QCP224" s="348"/>
      <c r="QCQ224" s="348"/>
      <c r="QCR224" s="348"/>
      <c r="QCS224" s="348"/>
      <c r="QCT224" s="348"/>
      <c r="QCU224" s="348"/>
      <c r="QCV224" s="348"/>
      <c r="QCW224" s="348"/>
      <c r="QCX224" s="348"/>
      <c r="QCY224" s="348"/>
      <c r="QCZ224" s="348"/>
      <c r="QDA224" s="348"/>
      <c r="QDB224" s="348"/>
      <c r="QDC224" s="348"/>
      <c r="QDD224" s="348"/>
      <c r="QDE224" s="348"/>
      <c r="QDF224" s="348"/>
      <c r="QDG224" s="348"/>
      <c r="QDH224" s="348"/>
      <c r="QDI224" s="348"/>
      <c r="QDJ224" s="348"/>
      <c r="QDK224" s="348"/>
      <c r="QDL224" s="348"/>
      <c r="QDM224" s="348"/>
      <c r="QDN224" s="348"/>
      <c r="QDO224" s="348"/>
      <c r="QDP224" s="348"/>
      <c r="QDQ224" s="348"/>
      <c r="QDR224" s="348"/>
      <c r="QDS224" s="348"/>
      <c r="QDT224" s="348"/>
      <c r="QDU224" s="348"/>
      <c r="QDV224" s="348"/>
      <c r="QDW224" s="348"/>
      <c r="QDX224" s="348"/>
      <c r="QDY224" s="348"/>
      <c r="QDZ224" s="348"/>
      <c r="QEA224" s="348"/>
      <c r="QEB224" s="348"/>
      <c r="QEC224" s="348"/>
      <c r="QED224" s="348"/>
      <c r="QEE224" s="348"/>
      <c r="QEF224" s="348"/>
      <c r="QEG224" s="348"/>
      <c r="QEH224" s="348"/>
      <c r="QEI224" s="348"/>
      <c r="QEJ224" s="348"/>
      <c r="QEK224" s="348"/>
      <c r="QEL224" s="348"/>
      <c r="QEM224" s="348"/>
      <c r="QEN224" s="348"/>
      <c r="QEO224" s="348"/>
      <c r="QEP224" s="348"/>
      <c r="QEQ224" s="348"/>
      <c r="QER224" s="348"/>
      <c r="QES224" s="348"/>
      <c r="QET224" s="348"/>
      <c r="QEU224" s="348"/>
      <c r="QEV224" s="348"/>
      <c r="QEW224" s="348"/>
      <c r="QEX224" s="348"/>
      <c r="QEY224" s="348"/>
      <c r="QEZ224" s="348"/>
      <c r="QFA224" s="348"/>
      <c r="QFB224" s="348"/>
      <c r="QFC224" s="348"/>
      <c r="QFD224" s="348"/>
      <c r="QFE224" s="348"/>
      <c r="QFF224" s="348"/>
      <c r="QFG224" s="348"/>
      <c r="QFH224" s="348"/>
      <c r="QFI224" s="348"/>
      <c r="QFJ224" s="348"/>
      <c r="QFK224" s="348"/>
      <c r="QFL224" s="348"/>
      <c r="QFM224" s="348"/>
      <c r="QFN224" s="348"/>
      <c r="QFO224" s="348"/>
      <c r="QFP224" s="348"/>
      <c r="QFQ224" s="348"/>
      <c r="QFR224" s="348"/>
      <c r="QFS224" s="348"/>
      <c r="QFT224" s="348"/>
      <c r="QFU224" s="348"/>
      <c r="QFV224" s="348"/>
      <c r="QFW224" s="348"/>
      <c r="QFX224" s="348"/>
      <c r="QFY224" s="348"/>
      <c r="QFZ224" s="348"/>
      <c r="QGA224" s="348"/>
      <c r="QGB224" s="348"/>
      <c r="QGC224" s="348"/>
      <c r="QGD224" s="348"/>
      <c r="QGE224" s="348"/>
      <c r="QGF224" s="348"/>
      <c r="QGG224" s="348"/>
      <c r="QGH224" s="348"/>
      <c r="QGI224" s="348"/>
      <c r="QGJ224" s="348"/>
      <c r="QGK224" s="348"/>
      <c r="QGL224" s="348"/>
      <c r="QGM224" s="348"/>
      <c r="QGN224" s="348"/>
      <c r="QGO224" s="348"/>
      <c r="QGP224" s="348"/>
      <c r="QGQ224" s="348"/>
      <c r="QGR224" s="348"/>
      <c r="QGS224" s="348"/>
      <c r="QGT224" s="348"/>
      <c r="QGU224" s="348"/>
      <c r="QGV224" s="348"/>
      <c r="QGW224" s="348"/>
      <c r="QGX224" s="348"/>
      <c r="QGY224" s="348"/>
      <c r="QGZ224" s="348"/>
      <c r="QHA224" s="348"/>
      <c r="QHB224" s="348"/>
      <c r="QHC224" s="348"/>
      <c r="QHD224" s="348"/>
      <c r="QHE224" s="348"/>
      <c r="QHF224" s="348"/>
      <c r="QHG224" s="348"/>
      <c r="QHH224" s="348"/>
      <c r="QHI224" s="348"/>
      <c r="QHJ224" s="348"/>
      <c r="QHK224" s="348"/>
      <c r="QHL224" s="348"/>
      <c r="QHM224" s="348"/>
      <c r="QHN224" s="348"/>
      <c r="QHO224" s="348"/>
      <c r="QHP224" s="348"/>
      <c r="QHQ224" s="348"/>
      <c r="QHR224" s="348"/>
      <c r="QHS224" s="348"/>
      <c r="QHT224" s="348"/>
      <c r="QHU224" s="348"/>
      <c r="QHV224" s="348"/>
      <c r="QHW224" s="348"/>
      <c r="QHX224" s="348"/>
      <c r="QHY224" s="348"/>
      <c r="QHZ224" s="348"/>
      <c r="QIA224" s="348"/>
      <c r="QIB224" s="348"/>
      <c r="QIC224" s="348"/>
      <c r="QID224" s="348"/>
      <c r="QIE224" s="348"/>
      <c r="QIF224" s="348"/>
      <c r="QIG224" s="348"/>
      <c r="QIH224" s="348"/>
      <c r="QII224" s="348"/>
      <c r="QIJ224" s="348"/>
      <c r="QIK224" s="348"/>
      <c r="QIL224" s="348"/>
      <c r="QIM224" s="348"/>
      <c r="QIN224" s="348"/>
      <c r="QIO224" s="348"/>
      <c r="QIP224" s="348"/>
      <c r="QIQ224" s="348"/>
      <c r="QIR224" s="348"/>
      <c r="QIS224" s="348"/>
      <c r="QIT224" s="348"/>
      <c r="QIU224" s="348"/>
      <c r="QIV224" s="348"/>
      <c r="QIW224" s="348"/>
      <c r="QIX224" s="348"/>
      <c r="QIY224" s="348"/>
      <c r="QIZ224" s="348"/>
      <c r="QJA224" s="348"/>
      <c r="QJB224" s="348"/>
      <c r="QJC224" s="348"/>
      <c r="QJD224" s="348"/>
      <c r="QJE224" s="348"/>
      <c r="QJF224" s="348"/>
      <c r="QJG224" s="348"/>
      <c r="QJH224" s="348"/>
      <c r="QJI224" s="348"/>
      <c r="QJJ224" s="348"/>
      <c r="QJK224" s="348"/>
      <c r="QJL224" s="348"/>
      <c r="QJM224" s="348"/>
      <c r="QJN224" s="348"/>
      <c r="QJO224" s="348"/>
      <c r="QJP224" s="348"/>
      <c r="QJQ224" s="348"/>
      <c r="QJR224" s="348"/>
      <c r="QJS224" s="348"/>
      <c r="QJT224" s="348"/>
      <c r="QJU224" s="348"/>
      <c r="QJV224" s="348"/>
      <c r="QJW224" s="348"/>
      <c r="QJX224" s="348"/>
      <c r="QJY224" s="348"/>
      <c r="QJZ224" s="348"/>
      <c r="QKA224" s="348"/>
      <c r="QKB224" s="348"/>
      <c r="QKC224" s="348"/>
      <c r="QKD224" s="348"/>
      <c r="QKE224" s="348"/>
      <c r="QKF224" s="348"/>
      <c r="QKG224" s="348"/>
      <c r="QKH224" s="348"/>
      <c r="QKI224" s="348"/>
      <c r="QKJ224" s="348"/>
      <c r="QKK224" s="348"/>
      <c r="QKL224" s="348"/>
      <c r="QKM224" s="348"/>
      <c r="QKN224" s="348"/>
      <c r="QKO224" s="348"/>
      <c r="QKP224" s="348"/>
      <c r="QKQ224" s="348"/>
      <c r="QKR224" s="348"/>
      <c r="QKS224" s="348"/>
      <c r="QKT224" s="348"/>
      <c r="QKU224" s="348"/>
      <c r="QKV224" s="348"/>
      <c r="QKW224" s="348"/>
      <c r="QKX224" s="348"/>
      <c r="QKY224" s="348"/>
      <c r="QKZ224" s="348"/>
      <c r="QLA224" s="348"/>
      <c r="QLB224" s="348"/>
      <c r="QLC224" s="348"/>
      <c r="QLD224" s="348"/>
      <c r="QLE224" s="348"/>
      <c r="QLF224" s="348"/>
      <c r="QLG224" s="348"/>
      <c r="QLH224" s="348"/>
      <c r="QLI224" s="348"/>
      <c r="QLJ224" s="348"/>
      <c r="QLK224" s="348"/>
      <c r="QLL224" s="348"/>
      <c r="QLM224" s="348"/>
      <c r="QLN224" s="348"/>
      <c r="QLO224" s="348"/>
      <c r="QLP224" s="348"/>
      <c r="QLQ224" s="348"/>
      <c r="QLR224" s="348"/>
      <c r="QLS224" s="348"/>
      <c r="QLT224" s="348"/>
      <c r="QLU224" s="348"/>
      <c r="QLV224" s="348"/>
      <c r="QLW224" s="348"/>
      <c r="QLX224" s="348"/>
      <c r="QLY224" s="348"/>
      <c r="QLZ224" s="348"/>
      <c r="QMA224" s="348"/>
      <c r="QMB224" s="348"/>
      <c r="QMC224" s="348"/>
      <c r="QMD224" s="348"/>
      <c r="QME224" s="348"/>
      <c r="QMF224" s="348"/>
      <c r="QMG224" s="348"/>
      <c r="QMH224" s="348"/>
      <c r="QMI224" s="348"/>
      <c r="QMJ224" s="348"/>
      <c r="QMK224" s="348"/>
      <c r="QML224" s="348"/>
      <c r="QMM224" s="348"/>
      <c r="QMN224" s="348"/>
      <c r="QMO224" s="348"/>
      <c r="QMP224" s="348"/>
      <c r="QMQ224" s="348"/>
      <c r="QMR224" s="348"/>
      <c r="QMS224" s="348"/>
      <c r="QMT224" s="348"/>
      <c r="QMU224" s="348"/>
      <c r="QMV224" s="348"/>
      <c r="QMW224" s="348"/>
      <c r="QMX224" s="348"/>
      <c r="QMY224" s="348"/>
      <c r="QMZ224" s="348"/>
      <c r="QNA224" s="348"/>
      <c r="QNB224" s="348"/>
      <c r="QNC224" s="348"/>
      <c r="QND224" s="348"/>
      <c r="QNE224" s="348"/>
      <c r="QNF224" s="348"/>
      <c r="QNG224" s="348"/>
      <c r="QNH224" s="348"/>
      <c r="QNI224" s="348"/>
      <c r="QNJ224" s="348"/>
      <c r="QNK224" s="348"/>
      <c r="QNL224" s="348"/>
      <c r="QNM224" s="348"/>
      <c r="QNN224" s="348"/>
      <c r="QNO224" s="348"/>
      <c r="QNP224" s="348"/>
      <c r="QNQ224" s="348"/>
      <c r="QNR224" s="348"/>
      <c r="QNS224" s="348"/>
      <c r="QNT224" s="348"/>
      <c r="QNU224" s="348"/>
      <c r="QNV224" s="348"/>
      <c r="QNW224" s="348"/>
      <c r="QNX224" s="348"/>
      <c r="QNY224" s="348"/>
      <c r="QNZ224" s="348"/>
      <c r="QOA224" s="348"/>
      <c r="QOB224" s="348"/>
      <c r="QOC224" s="348"/>
      <c r="QOD224" s="348"/>
      <c r="QOE224" s="348"/>
      <c r="QOF224" s="348"/>
      <c r="QOG224" s="348"/>
      <c r="QOH224" s="348"/>
      <c r="QOI224" s="348"/>
      <c r="QOJ224" s="348"/>
      <c r="QOK224" s="348"/>
      <c r="QOL224" s="348"/>
      <c r="QOM224" s="348"/>
      <c r="QON224" s="348"/>
      <c r="QOO224" s="348"/>
      <c r="QOP224" s="348"/>
      <c r="QOQ224" s="348"/>
      <c r="QOR224" s="348"/>
      <c r="QOS224" s="348"/>
      <c r="QOT224" s="348"/>
      <c r="QOU224" s="348"/>
      <c r="QOV224" s="348"/>
      <c r="QOW224" s="348"/>
      <c r="QOX224" s="348"/>
      <c r="QOY224" s="348"/>
      <c r="QOZ224" s="348"/>
      <c r="QPA224" s="348"/>
      <c r="QPB224" s="348"/>
      <c r="QPC224" s="348"/>
      <c r="QPD224" s="348"/>
      <c r="QPE224" s="348"/>
      <c r="QPF224" s="348"/>
      <c r="QPG224" s="348"/>
      <c r="QPH224" s="348"/>
      <c r="QPI224" s="348"/>
      <c r="QPJ224" s="348"/>
      <c r="QPK224" s="348"/>
      <c r="QPL224" s="348"/>
      <c r="QPM224" s="348"/>
      <c r="QPN224" s="348"/>
      <c r="QPO224" s="348"/>
      <c r="QPP224" s="348"/>
      <c r="QPQ224" s="348"/>
      <c r="QPR224" s="348"/>
      <c r="QPS224" s="348"/>
      <c r="QPT224" s="348"/>
      <c r="QPU224" s="348"/>
      <c r="QPV224" s="348"/>
      <c r="QPW224" s="348"/>
      <c r="QPX224" s="348"/>
      <c r="QPY224" s="348"/>
      <c r="QPZ224" s="348"/>
      <c r="QQA224" s="348"/>
      <c r="QQB224" s="348"/>
      <c r="QQC224" s="348"/>
      <c r="QQD224" s="348"/>
      <c r="QQE224" s="348"/>
      <c r="QQF224" s="348"/>
      <c r="QQG224" s="348"/>
      <c r="QQH224" s="348"/>
      <c r="QQI224" s="348"/>
      <c r="QQJ224" s="348"/>
      <c r="QQK224" s="348"/>
      <c r="QQL224" s="348"/>
      <c r="QQM224" s="348"/>
      <c r="QQN224" s="348"/>
      <c r="QQO224" s="348"/>
      <c r="QQP224" s="348"/>
      <c r="QQQ224" s="348"/>
      <c r="QQR224" s="348"/>
      <c r="QQS224" s="348"/>
      <c r="QQT224" s="348"/>
      <c r="QQU224" s="348"/>
      <c r="QQV224" s="348"/>
      <c r="QQW224" s="348"/>
      <c r="QQX224" s="348"/>
      <c r="QQY224" s="348"/>
      <c r="QQZ224" s="348"/>
      <c r="QRA224" s="348"/>
      <c r="QRB224" s="348"/>
      <c r="QRC224" s="348"/>
      <c r="QRD224" s="348"/>
      <c r="QRE224" s="348"/>
      <c r="QRF224" s="348"/>
      <c r="QRG224" s="348"/>
      <c r="QRH224" s="348"/>
      <c r="QRI224" s="348"/>
      <c r="QRJ224" s="348"/>
      <c r="QRK224" s="348"/>
      <c r="QRL224" s="348"/>
      <c r="QRM224" s="348"/>
      <c r="QRN224" s="348"/>
      <c r="QRO224" s="348"/>
      <c r="QRP224" s="348"/>
      <c r="QRQ224" s="348"/>
      <c r="QRR224" s="348"/>
      <c r="QRS224" s="348"/>
      <c r="QRT224" s="348"/>
      <c r="QRU224" s="348"/>
      <c r="QRV224" s="348"/>
      <c r="QRW224" s="348"/>
      <c r="QRX224" s="348"/>
      <c r="QRY224" s="348"/>
      <c r="QRZ224" s="348"/>
      <c r="QSA224" s="348"/>
      <c r="QSB224" s="348"/>
      <c r="QSC224" s="348"/>
      <c r="QSD224" s="348"/>
      <c r="QSE224" s="348"/>
      <c r="QSF224" s="348"/>
      <c r="QSG224" s="348"/>
      <c r="QSH224" s="348"/>
      <c r="QSI224" s="348"/>
      <c r="QSJ224" s="348"/>
      <c r="QSK224" s="348"/>
      <c r="QSL224" s="348"/>
      <c r="QSM224" s="348"/>
      <c r="QSN224" s="348"/>
      <c r="QSO224" s="348"/>
      <c r="QSP224" s="348"/>
      <c r="QSQ224" s="348"/>
      <c r="QSR224" s="348"/>
      <c r="QSS224" s="348"/>
      <c r="QST224" s="348"/>
      <c r="QSU224" s="348"/>
      <c r="QSV224" s="348"/>
      <c r="QSW224" s="348"/>
      <c r="QSX224" s="348"/>
      <c r="QSY224" s="348"/>
      <c r="QSZ224" s="348"/>
      <c r="QTA224" s="348"/>
      <c r="QTB224" s="348"/>
      <c r="QTC224" s="348"/>
      <c r="QTD224" s="348"/>
      <c r="QTE224" s="348"/>
      <c r="QTF224" s="348"/>
      <c r="QTG224" s="348"/>
      <c r="QTH224" s="348"/>
      <c r="QTI224" s="348"/>
      <c r="QTJ224" s="348"/>
      <c r="QTK224" s="348"/>
      <c r="QTL224" s="348"/>
      <c r="QTM224" s="348"/>
      <c r="QTN224" s="348"/>
      <c r="QTO224" s="348"/>
      <c r="QTP224" s="348"/>
      <c r="QTQ224" s="348"/>
      <c r="QTR224" s="348"/>
      <c r="QTS224" s="348"/>
      <c r="QTT224" s="348"/>
      <c r="QTU224" s="348"/>
      <c r="QTV224" s="348"/>
      <c r="QTW224" s="348"/>
      <c r="QTX224" s="348"/>
      <c r="QTY224" s="348"/>
      <c r="QTZ224" s="348"/>
      <c r="QUA224" s="348"/>
      <c r="QUB224" s="348"/>
      <c r="QUC224" s="348"/>
      <c r="QUD224" s="348"/>
      <c r="QUE224" s="348"/>
      <c r="QUF224" s="348"/>
      <c r="QUG224" s="348"/>
      <c r="QUH224" s="348"/>
      <c r="QUI224" s="348"/>
      <c r="QUJ224" s="348"/>
      <c r="QUK224" s="348"/>
      <c r="QUL224" s="348"/>
      <c r="QUM224" s="348"/>
      <c r="QUN224" s="348"/>
      <c r="QUO224" s="348"/>
      <c r="QUP224" s="348"/>
      <c r="QUQ224" s="348"/>
      <c r="QUR224" s="348"/>
      <c r="QUS224" s="348"/>
      <c r="QUT224" s="348"/>
      <c r="QUU224" s="348"/>
      <c r="QUV224" s="348"/>
      <c r="QUW224" s="348"/>
      <c r="QUX224" s="348"/>
      <c r="QUY224" s="348"/>
      <c r="QUZ224" s="348"/>
      <c r="QVA224" s="348"/>
      <c r="QVB224" s="348"/>
      <c r="QVC224" s="348"/>
      <c r="QVD224" s="348"/>
      <c r="QVE224" s="348"/>
      <c r="QVF224" s="348"/>
      <c r="QVG224" s="348"/>
      <c r="QVH224" s="348"/>
      <c r="QVI224" s="348"/>
      <c r="QVJ224" s="348"/>
      <c r="QVK224" s="348"/>
      <c r="QVL224" s="348"/>
      <c r="QVM224" s="348"/>
      <c r="QVN224" s="348"/>
      <c r="QVO224" s="348"/>
      <c r="QVP224" s="348"/>
      <c r="QVQ224" s="348"/>
      <c r="QVR224" s="348"/>
      <c r="QVS224" s="348"/>
      <c r="QVT224" s="348"/>
      <c r="QVU224" s="348"/>
      <c r="QVV224" s="348"/>
      <c r="QVW224" s="348"/>
      <c r="QVX224" s="348"/>
      <c r="QVY224" s="348"/>
      <c r="QVZ224" s="348"/>
      <c r="QWA224" s="348"/>
      <c r="QWB224" s="348"/>
      <c r="QWC224" s="348"/>
      <c r="QWD224" s="348"/>
      <c r="QWE224" s="348"/>
      <c r="QWF224" s="348"/>
      <c r="QWG224" s="348"/>
      <c r="QWH224" s="348"/>
      <c r="QWI224" s="348"/>
      <c r="QWJ224" s="348"/>
      <c r="QWK224" s="348"/>
      <c r="QWL224" s="348"/>
      <c r="QWM224" s="348"/>
      <c r="QWN224" s="348"/>
      <c r="QWO224" s="348"/>
      <c r="QWP224" s="348"/>
      <c r="QWQ224" s="348"/>
      <c r="QWR224" s="348"/>
      <c r="QWS224" s="348"/>
      <c r="QWT224" s="348"/>
      <c r="QWU224" s="348"/>
      <c r="QWV224" s="348"/>
      <c r="QWW224" s="348"/>
      <c r="QWX224" s="348"/>
      <c r="QWY224" s="348"/>
      <c r="QWZ224" s="348"/>
      <c r="QXA224" s="348"/>
      <c r="QXB224" s="348"/>
      <c r="QXC224" s="348"/>
      <c r="QXD224" s="348"/>
      <c r="QXE224" s="348"/>
      <c r="QXF224" s="348"/>
      <c r="QXG224" s="348"/>
      <c r="QXH224" s="348"/>
      <c r="QXI224" s="348"/>
      <c r="QXJ224" s="348"/>
      <c r="QXK224" s="348"/>
      <c r="QXL224" s="348"/>
      <c r="QXM224" s="348"/>
      <c r="QXN224" s="348"/>
      <c r="QXO224" s="348"/>
      <c r="QXP224" s="348"/>
      <c r="QXQ224" s="348"/>
      <c r="QXR224" s="348"/>
      <c r="QXS224" s="348"/>
      <c r="QXT224" s="348"/>
      <c r="QXU224" s="348"/>
      <c r="QXV224" s="348"/>
      <c r="QXW224" s="348"/>
      <c r="QXX224" s="348"/>
      <c r="QXY224" s="348"/>
      <c r="QXZ224" s="348"/>
      <c r="QYA224" s="348"/>
      <c r="QYB224" s="348"/>
      <c r="QYC224" s="348"/>
      <c r="QYD224" s="348"/>
      <c r="QYE224" s="348"/>
      <c r="QYF224" s="348"/>
      <c r="QYG224" s="348"/>
      <c r="QYH224" s="348"/>
      <c r="QYI224" s="348"/>
      <c r="QYJ224" s="348"/>
      <c r="QYK224" s="348"/>
      <c r="QYL224" s="348"/>
      <c r="QYM224" s="348"/>
      <c r="QYN224" s="348"/>
      <c r="QYO224" s="348"/>
      <c r="QYP224" s="348"/>
      <c r="QYQ224" s="348"/>
      <c r="QYR224" s="348"/>
      <c r="QYS224" s="348"/>
      <c r="QYT224" s="348"/>
      <c r="QYU224" s="348"/>
      <c r="QYV224" s="348"/>
      <c r="QYW224" s="348"/>
      <c r="QYX224" s="348"/>
      <c r="QYY224" s="348"/>
      <c r="QYZ224" s="348"/>
      <c r="QZA224" s="348"/>
      <c r="QZB224" s="348"/>
      <c r="QZC224" s="348"/>
      <c r="QZD224" s="348"/>
      <c r="QZE224" s="348"/>
      <c r="QZF224" s="348"/>
      <c r="QZG224" s="348"/>
      <c r="QZH224" s="348"/>
      <c r="QZI224" s="348"/>
      <c r="QZJ224" s="348"/>
      <c r="QZK224" s="348"/>
      <c r="QZL224" s="348"/>
      <c r="QZM224" s="348"/>
      <c r="QZN224" s="348"/>
      <c r="QZO224" s="348"/>
      <c r="QZP224" s="348"/>
      <c r="QZQ224" s="348"/>
      <c r="QZR224" s="348"/>
      <c r="QZS224" s="348"/>
      <c r="QZT224" s="348"/>
      <c r="QZU224" s="348"/>
      <c r="QZV224" s="348"/>
      <c r="QZW224" s="348"/>
      <c r="QZX224" s="348"/>
      <c r="QZY224" s="348"/>
      <c r="QZZ224" s="348"/>
      <c r="RAA224" s="348"/>
      <c r="RAB224" s="348"/>
      <c r="RAC224" s="348"/>
      <c r="RAD224" s="348"/>
      <c r="RAE224" s="348"/>
      <c r="RAF224" s="348"/>
      <c r="RAG224" s="348"/>
      <c r="RAH224" s="348"/>
      <c r="RAI224" s="348"/>
      <c r="RAJ224" s="348"/>
      <c r="RAK224" s="348"/>
      <c r="RAL224" s="348"/>
      <c r="RAM224" s="348"/>
      <c r="RAN224" s="348"/>
      <c r="RAO224" s="348"/>
      <c r="RAP224" s="348"/>
      <c r="RAQ224" s="348"/>
      <c r="RAR224" s="348"/>
      <c r="RAS224" s="348"/>
      <c r="RAT224" s="348"/>
      <c r="RAU224" s="348"/>
      <c r="RAV224" s="348"/>
      <c r="RAW224" s="348"/>
      <c r="RAX224" s="348"/>
      <c r="RAY224" s="348"/>
      <c r="RAZ224" s="348"/>
      <c r="RBA224" s="348"/>
      <c r="RBB224" s="348"/>
      <c r="RBC224" s="348"/>
      <c r="RBD224" s="348"/>
      <c r="RBE224" s="348"/>
      <c r="RBF224" s="348"/>
      <c r="RBG224" s="348"/>
      <c r="RBH224" s="348"/>
      <c r="RBI224" s="348"/>
      <c r="RBJ224" s="348"/>
      <c r="RBK224" s="348"/>
      <c r="RBL224" s="348"/>
      <c r="RBM224" s="348"/>
      <c r="RBN224" s="348"/>
      <c r="RBO224" s="348"/>
      <c r="RBP224" s="348"/>
      <c r="RBQ224" s="348"/>
      <c r="RBR224" s="348"/>
      <c r="RBS224" s="348"/>
      <c r="RBT224" s="348"/>
      <c r="RBU224" s="348"/>
      <c r="RBV224" s="348"/>
      <c r="RBW224" s="348"/>
      <c r="RBX224" s="348"/>
      <c r="RBY224" s="348"/>
      <c r="RBZ224" s="348"/>
      <c r="RCA224" s="348"/>
      <c r="RCB224" s="348"/>
      <c r="RCC224" s="348"/>
      <c r="RCD224" s="348"/>
      <c r="RCE224" s="348"/>
      <c r="RCF224" s="348"/>
      <c r="RCG224" s="348"/>
      <c r="RCH224" s="348"/>
      <c r="RCI224" s="348"/>
      <c r="RCJ224" s="348"/>
      <c r="RCK224" s="348"/>
      <c r="RCL224" s="348"/>
      <c r="RCM224" s="348"/>
      <c r="RCN224" s="348"/>
      <c r="RCO224" s="348"/>
      <c r="RCP224" s="348"/>
      <c r="RCQ224" s="348"/>
      <c r="RCR224" s="348"/>
      <c r="RCS224" s="348"/>
      <c r="RCT224" s="348"/>
      <c r="RCU224" s="348"/>
      <c r="RCV224" s="348"/>
      <c r="RCW224" s="348"/>
      <c r="RCX224" s="348"/>
      <c r="RCY224" s="348"/>
      <c r="RCZ224" s="348"/>
      <c r="RDA224" s="348"/>
      <c r="RDB224" s="348"/>
      <c r="RDC224" s="348"/>
      <c r="RDD224" s="348"/>
      <c r="RDE224" s="348"/>
      <c r="RDF224" s="348"/>
      <c r="RDG224" s="348"/>
      <c r="RDH224" s="348"/>
      <c r="RDI224" s="348"/>
      <c r="RDJ224" s="348"/>
      <c r="RDK224" s="348"/>
      <c r="RDL224" s="348"/>
      <c r="RDM224" s="348"/>
      <c r="RDN224" s="348"/>
      <c r="RDO224" s="348"/>
      <c r="RDP224" s="348"/>
      <c r="RDQ224" s="348"/>
      <c r="RDR224" s="348"/>
      <c r="RDS224" s="348"/>
      <c r="RDT224" s="348"/>
      <c r="RDU224" s="348"/>
      <c r="RDV224" s="348"/>
      <c r="RDW224" s="348"/>
      <c r="RDX224" s="348"/>
      <c r="RDY224" s="348"/>
      <c r="RDZ224" s="348"/>
      <c r="REA224" s="348"/>
      <c r="REB224" s="348"/>
      <c r="REC224" s="348"/>
      <c r="RED224" s="348"/>
      <c r="REE224" s="348"/>
      <c r="REF224" s="348"/>
      <c r="REG224" s="348"/>
      <c r="REH224" s="348"/>
      <c r="REI224" s="348"/>
      <c r="REJ224" s="348"/>
      <c r="REK224" s="348"/>
      <c r="REL224" s="348"/>
      <c r="REM224" s="348"/>
      <c r="REN224" s="348"/>
      <c r="REO224" s="348"/>
      <c r="REP224" s="348"/>
      <c r="REQ224" s="348"/>
      <c r="RER224" s="348"/>
      <c r="RES224" s="348"/>
      <c r="RET224" s="348"/>
      <c r="REU224" s="348"/>
      <c r="REV224" s="348"/>
      <c r="REW224" s="348"/>
      <c r="REX224" s="348"/>
      <c r="REY224" s="348"/>
      <c r="REZ224" s="348"/>
      <c r="RFA224" s="348"/>
      <c r="RFB224" s="348"/>
      <c r="RFC224" s="348"/>
      <c r="RFD224" s="348"/>
      <c r="RFE224" s="348"/>
      <c r="RFF224" s="348"/>
      <c r="RFG224" s="348"/>
      <c r="RFH224" s="348"/>
      <c r="RFI224" s="348"/>
      <c r="RFJ224" s="348"/>
      <c r="RFK224" s="348"/>
      <c r="RFL224" s="348"/>
      <c r="RFM224" s="348"/>
      <c r="RFN224" s="348"/>
      <c r="RFO224" s="348"/>
      <c r="RFP224" s="348"/>
      <c r="RFQ224" s="348"/>
      <c r="RFR224" s="348"/>
      <c r="RFS224" s="348"/>
      <c r="RFT224" s="348"/>
      <c r="RFU224" s="348"/>
      <c r="RFV224" s="348"/>
      <c r="RFW224" s="348"/>
      <c r="RFX224" s="348"/>
      <c r="RFY224" s="348"/>
      <c r="RFZ224" s="348"/>
      <c r="RGA224" s="348"/>
      <c r="RGB224" s="348"/>
      <c r="RGC224" s="348"/>
      <c r="RGD224" s="348"/>
      <c r="RGE224" s="348"/>
      <c r="RGF224" s="348"/>
      <c r="RGG224" s="348"/>
      <c r="RGH224" s="348"/>
      <c r="RGI224" s="348"/>
      <c r="RGJ224" s="348"/>
      <c r="RGK224" s="348"/>
      <c r="RGL224" s="348"/>
      <c r="RGM224" s="348"/>
      <c r="RGN224" s="348"/>
      <c r="RGO224" s="348"/>
      <c r="RGP224" s="348"/>
      <c r="RGQ224" s="348"/>
      <c r="RGR224" s="348"/>
      <c r="RGS224" s="348"/>
      <c r="RGT224" s="348"/>
      <c r="RGU224" s="348"/>
      <c r="RGV224" s="348"/>
      <c r="RGW224" s="348"/>
      <c r="RGX224" s="348"/>
      <c r="RGY224" s="348"/>
      <c r="RGZ224" s="348"/>
      <c r="RHA224" s="348"/>
      <c r="RHB224" s="348"/>
      <c r="RHC224" s="348"/>
      <c r="RHD224" s="348"/>
      <c r="RHE224" s="348"/>
      <c r="RHF224" s="348"/>
      <c r="RHG224" s="348"/>
      <c r="RHH224" s="348"/>
      <c r="RHI224" s="348"/>
      <c r="RHJ224" s="348"/>
      <c r="RHK224" s="348"/>
      <c r="RHL224" s="348"/>
      <c r="RHM224" s="348"/>
      <c r="RHN224" s="348"/>
      <c r="RHO224" s="348"/>
      <c r="RHP224" s="348"/>
      <c r="RHQ224" s="348"/>
      <c r="RHR224" s="348"/>
      <c r="RHS224" s="348"/>
      <c r="RHT224" s="348"/>
      <c r="RHU224" s="348"/>
      <c r="RHV224" s="348"/>
      <c r="RHW224" s="348"/>
      <c r="RHX224" s="348"/>
      <c r="RHY224" s="348"/>
      <c r="RHZ224" s="348"/>
      <c r="RIA224" s="348"/>
      <c r="RIB224" s="348"/>
      <c r="RIC224" s="348"/>
      <c r="RID224" s="348"/>
      <c r="RIE224" s="348"/>
      <c r="RIF224" s="348"/>
      <c r="RIG224" s="348"/>
      <c r="RIH224" s="348"/>
      <c r="RII224" s="348"/>
      <c r="RIJ224" s="348"/>
      <c r="RIK224" s="348"/>
      <c r="RIL224" s="348"/>
      <c r="RIM224" s="348"/>
      <c r="RIN224" s="348"/>
      <c r="RIO224" s="348"/>
      <c r="RIP224" s="348"/>
      <c r="RIQ224" s="348"/>
      <c r="RIR224" s="348"/>
      <c r="RIS224" s="348"/>
      <c r="RIT224" s="348"/>
      <c r="RIU224" s="348"/>
      <c r="RIV224" s="348"/>
      <c r="RIW224" s="348"/>
      <c r="RIX224" s="348"/>
      <c r="RIY224" s="348"/>
      <c r="RIZ224" s="348"/>
      <c r="RJA224" s="348"/>
      <c r="RJB224" s="348"/>
      <c r="RJC224" s="348"/>
      <c r="RJD224" s="348"/>
      <c r="RJE224" s="348"/>
      <c r="RJF224" s="348"/>
      <c r="RJG224" s="348"/>
      <c r="RJH224" s="348"/>
      <c r="RJI224" s="348"/>
      <c r="RJJ224" s="348"/>
      <c r="RJK224" s="348"/>
      <c r="RJL224" s="348"/>
      <c r="RJM224" s="348"/>
      <c r="RJN224" s="348"/>
      <c r="RJO224" s="348"/>
      <c r="RJP224" s="348"/>
      <c r="RJQ224" s="348"/>
      <c r="RJR224" s="348"/>
      <c r="RJS224" s="348"/>
      <c r="RJT224" s="348"/>
      <c r="RJU224" s="348"/>
      <c r="RJV224" s="348"/>
      <c r="RJW224" s="348"/>
      <c r="RJX224" s="348"/>
      <c r="RJY224" s="348"/>
      <c r="RJZ224" s="348"/>
      <c r="RKA224" s="348"/>
      <c r="RKB224" s="348"/>
      <c r="RKC224" s="348"/>
      <c r="RKD224" s="348"/>
      <c r="RKE224" s="348"/>
      <c r="RKF224" s="348"/>
      <c r="RKG224" s="348"/>
      <c r="RKH224" s="348"/>
      <c r="RKI224" s="348"/>
      <c r="RKJ224" s="348"/>
      <c r="RKK224" s="348"/>
      <c r="RKL224" s="348"/>
      <c r="RKM224" s="348"/>
      <c r="RKN224" s="348"/>
      <c r="RKO224" s="348"/>
      <c r="RKP224" s="348"/>
      <c r="RKQ224" s="348"/>
      <c r="RKR224" s="348"/>
      <c r="RKS224" s="348"/>
      <c r="RKT224" s="348"/>
      <c r="RKU224" s="348"/>
      <c r="RKV224" s="348"/>
      <c r="RKW224" s="348"/>
      <c r="RKX224" s="348"/>
      <c r="RKY224" s="348"/>
      <c r="RKZ224" s="348"/>
      <c r="RLA224" s="348"/>
      <c r="RLB224" s="348"/>
      <c r="RLC224" s="348"/>
      <c r="RLD224" s="348"/>
      <c r="RLE224" s="348"/>
      <c r="RLF224" s="348"/>
      <c r="RLG224" s="348"/>
      <c r="RLH224" s="348"/>
      <c r="RLI224" s="348"/>
      <c r="RLJ224" s="348"/>
      <c r="RLK224" s="348"/>
      <c r="RLL224" s="348"/>
      <c r="RLM224" s="348"/>
      <c r="RLN224" s="348"/>
      <c r="RLO224" s="348"/>
      <c r="RLP224" s="348"/>
      <c r="RLQ224" s="348"/>
      <c r="RLR224" s="348"/>
      <c r="RLS224" s="348"/>
      <c r="RLT224" s="348"/>
      <c r="RLU224" s="348"/>
      <c r="RLV224" s="348"/>
      <c r="RLW224" s="348"/>
      <c r="RLX224" s="348"/>
      <c r="RLY224" s="348"/>
      <c r="RLZ224" s="348"/>
      <c r="RMA224" s="348"/>
      <c r="RMB224" s="348"/>
      <c r="RMC224" s="348"/>
      <c r="RMD224" s="348"/>
      <c r="RME224" s="348"/>
      <c r="RMF224" s="348"/>
      <c r="RMG224" s="348"/>
      <c r="RMH224" s="348"/>
      <c r="RMI224" s="348"/>
      <c r="RMJ224" s="348"/>
      <c r="RMK224" s="348"/>
      <c r="RML224" s="348"/>
      <c r="RMM224" s="348"/>
      <c r="RMN224" s="348"/>
      <c r="RMO224" s="348"/>
      <c r="RMP224" s="348"/>
      <c r="RMQ224" s="348"/>
      <c r="RMR224" s="348"/>
      <c r="RMS224" s="348"/>
      <c r="RMT224" s="348"/>
      <c r="RMU224" s="348"/>
      <c r="RMV224" s="348"/>
      <c r="RMW224" s="348"/>
      <c r="RMX224" s="348"/>
      <c r="RMY224" s="348"/>
      <c r="RMZ224" s="348"/>
      <c r="RNA224" s="348"/>
      <c r="RNB224" s="348"/>
      <c r="RNC224" s="348"/>
      <c r="RND224" s="348"/>
      <c r="RNE224" s="348"/>
      <c r="RNF224" s="348"/>
      <c r="RNG224" s="348"/>
      <c r="RNH224" s="348"/>
      <c r="RNI224" s="348"/>
      <c r="RNJ224" s="348"/>
      <c r="RNK224" s="348"/>
      <c r="RNL224" s="348"/>
      <c r="RNM224" s="348"/>
      <c r="RNN224" s="348"/>
      <c r="RNO224" s="348"/>
      <c r="RNP224" s="348"/>
      <c r="RNQ224" s="348"/>
      <c r="RNR224" s="348"/>
      <c r="RNS224" s="348"/>
      <c r="RNT224" s="348"/>
      <c r="RNU224" s="348"/>
      <c r="RNV224" s="348"/>
      <c r="RNW224" s="348"/>
      <c r="RNX224" s="348"/>
      <c r="RNY224" s="348"/>
      <c r="RNZ224" s="348"/>
      <c r="ROA224" s="348"/>
      <c r="ROB224" s="348"/>
      <c r="ROC224" s="348"/>
      <c r="ROD224" s="348"/>
      <c r="ROE224" s="348"/>
      <c r="ROF224" s="348"/>
      <c r="ROG224" s="348"/>
      <c r="ROH224" s="348"/>
      <c r="ROI224" s="348"/>
      <c r="ROJ224" s="348"/>
      <c r="ROK224" s="348"/>
      <c r="ROL224" s="348"/>
      <c r="ROM224" s="348"/>
      <c r="RON224" s="348"/>
      <c r="ROO224" s="348"/>
      <c r="ROP224" s="348"/>
      <c r="ROQ224" s="348"/>
      <c r="ROR224" s="348"/>
      <c r="ROS224" s="348"/>
      <c r="ROT224" s="348"/>
      <c r="ROU224" s="348"/>
      <c r="ROV224" s="348"/>
      <c r="ROW224" s="348"/>
      <c r="ROX224" s="348"/>
      <c r="ROY224" s="348"/>
      <c r="ROZ224" s="348"/>
      <c r="RPA224" s="348"/>
      <c r="RPB224" s="348"/>
      <c r="RPC224" s="348"/>
      <c r="RPD224" s="348"/>
      <c r="RPE224" s="348"/>
      <c r="RPF224" s="348"/>
      <c r="RPG224" s="348"/>
      <c r="RPH224" s="348"/>
      <c r="RPI224" s="348"/>
      <c r="RPJ224" s="348"/>
      <c r="RPK224" s="348"/>
      <c r="RPL224" s="348"/>
      <c r="RPM224" s="348"/>
      <c r="RPN224" s="348"/>
      <c r="RPO224" s="348"/>
      <c r="RPP224" s="348"/>
      <c r="RPQ224" s="348"/>
      <c r="RPR224" s="348"/>
      <c r="RPS224" s="348"/>
      <c r="RPT224" s="348"/>
      <c r="RPU224" s="348"/>
      <c r="RPV224" s="348"/>
      <c r="RPW224" s="348"/>
      <c r="RPX224" s="348"/>
      <c r="RPY224" s="348"/>
      <c r="RPZ224" s="348"/>
      <c r="RQA224" s="348"/>
      <c r="RQB224" s="348"/>
      <c r="RQC224" s="348"/>
      <c r="RQD224" s="348"/>
      <c r="RQE224" s="348"/>
      <c r="RQF224" s="348"/>
      <c r="RQG224" s="348"/>
      <c r="RQH224" s="348"/>
      <c r="RQI224" s="348"/>
      <c r="RQJ224" s="348"/>
      <c r="RQK224" s="348"/>
      <c r="RQL224" s="348"/>
      <c r="RQM224" s="348"/>
      <c r="RQN224" s="348"/>
      <c r="RQO224" s="348"/>
      <c r="RQP224" s="348"/>
      <c r="RQQ224" s="348"/>
      <c r="RQR224" s="348"/>
      <c r="RQS224" s="348"/>
      <c r="RQT224" s="348"/>
      <c r="RQU224" s="348"/>
      <c r="RQV224" s="348"/>
      <c r="RQW224" s="348"/>
      <c r="RQX224" s="348"/>
      <c r="RQY224" s="348"/>
      <c r="RQZ224" s="348"/>
      <c r="RRA224" s="348"/>
      <c r="RRB224" s="348"/>
      <c r="RRC224" s="348"/>
      <c r="RRD224" s="348"/>
      <c r="RRE224" s="348"/>
      <c r="RRF224" s="348"/>
      <c r="RRG224" s="348"/>
      <c r="RRH224" s="348"/>
      <c r="RRI224" s="348"/>
      <c r="RRJ224" s="348"/>
      <c r="RRK224" s="348"/>
      <c r="RRL224" s="348"/>
      <c r="RRM224" s="348"/>
      <c r="RRN224" s="348"/>
      <c r="RRO224" s="348"/>
      <c r="RRP224" s="348"/>
      <c r="RRQ224" s="348"/>
      <c r="RRR224" s="348"/>
      <c r="RRS224" s="348"/>
      <c r="RRT224" s="348"/>
      <c r="RRU224" s="348"/>
      <c r="RRV224" s="348"/>
      <c r="RRW224" s="348"/>
      <c r="RRX224" s="348"/>
      <c r="RRY224" s="348"/>
      <c r="RRZ224" s="348"/>
      <c r="RSA224" s="348"/>
      <c r="RSB224" s="348"/>
      <c r="RSC224" s="348"/>
      <c r="RSD224" s="348"/>
      <c r="RSE224" s="348"/>
      <c r="RSF224" s="348"/>
      <c r="RSG224" s="348"/>
      <c r="RSH224" s="348"/>
      <c r="RSI224" s="348"/>
      <c r="RSJ224" s="348"/>
      <c r="RSK224" s="348"/>
      <c r="RSL224" s="348"/>
      <c r="RSM224" s="348"/>
      <c r="RSN224" s="348"/>
      <c r="RSO224" s="348"/>
      <c r="RSP224" s="348"/>
      <c r="RSQ224" s="348"/>
      <c r="RSR224" s="348"/>
      <c r="RSS224" s="348"/>
      <c r="RST224" s="348"/>
      <c r="RSU224" s="348"/>
      <c r="RSV224" s="348"/>
      <c r="RSW224" s="348"/>
      <c r="RSX224" s="348"/>
      <c r="RSY224" s="348"/>
      <c r="RSZ224" s="348"/>
      <c r="RTA224" s="348"/>
      <c r="RTB224" s="348"/>
      <c r="RTC224" s="348"/>
      <c r="RTD224" s="348"/>
      <c r="RTE224" s="348"/>
      <c r="RTF224" s="348"/>
      <c r="RTG224" s="348"/>
      <c r="RTH224" s="348"/>
      <c r="RTI224" s="348"/>
      <c r="RTJ224" s="348"/>
      <c r="RTK224" s="348"/>
      <c r="RTL224" s="348"/>
      <c r="RTM224" s="348"/>
      <c r="RTN224" s="348"/>
      <c r="RTO224" s="348"/>
      <c r="RTP224" s="348"/>
      <c r="RTQ224" s="348"/>
      <c r="RTR224" s="348"/>
      <c r="RTS224" s="348"/>
      <c r="RTT224" s="348"/>
      <c r="RTU224" s="348"/>
      <c r="RTV224" s="348"/>
      <c r="RTW224" s="348"/>
      <c r="RTX224" s="348"/>
      <c r="RTY224" s="348"/>
      <c r="RTZ224" s="348"/>
      <c r="RUA224" s="348"/>
      <c r="RUB224" s="348"/>
      <c r="RUC224" s="348"/>
      <c r="RUD224" s="348"/>
      <c r="RUE224" s="348"/>
      <c r="RUF224" s="348"/>
      <c r="RUG224" s="348"/>
      <c r="RUH224" s="348"/>
      <c r="RUI224" s="348"/>
      <c r="RUJ224" s="348"/>
      <c r="RUK224" s="348"/>
      <c r="RUL224" s="348"/>
      <c r="RUM224" s="348"/>
      <c r="RUN224" s="348"/>
      <c r="RUO224" s="348"/>
      <c r="RUP224" s="348"/>
      <c r="RUQ224" s="348"/>
      <c r="RUR224" s="348"/>
      <c r="RUS224" s="348"/>
      <c r="RUT224" s="348"/>
      <c r="RUU224" s="348"/>
      <c r="RUV224" s="348"/>
      <c r="RUW224" s="348"/>
      <c r="RUX224" s="348"/>
      <c r="RUY224" s="348"/>
      <c r="RUZ224" s="348"/>
      <c r="RVA224" s="348"/>
      <c r="RVB224" s="348"/>
      <c r="RVC224" s="348"/>
      <c r="RVD224" s="348"/>
      <c r="RVE224" s="348"/>
      <c r="RVF224" s="348"/>
      <c r="RVG224" s="348"/>
      <c r="RVH224" s="348"/>
      <c r="RVI224" s="348"/>
      <c r="RVJ224" s="348"/>
      <c r="RVK224" s="348"/>
      <c r="RVL224" s="348"/>
      <c r="RVM224" s="348"/>
      <c r="RVN224" s="348"/>
      <c r="RVO224" s="348"/>
      <c r="RVP224" s="348"/>
      <c r="RVQ224" s="348"/>
      <c r="RVR224" s="348"/>
      <c r="RVS224" s="348"/>
      <c r="RVT224" s="348"/>
      <c r="RVU224" s="348"/>
      <c r="RVV224" s="348"/>
      <c r="RVW224" s="348"/>
      <c r="RVX224" s="348"/>
      <c r="RVY224" s="348"/>
      <c r="RVZ224" s="348"/>
      <c r="RWA224" s="348"/>
      <c r="RWB224" s="348"/>
      <c r="RWC224" s="348"/>
      <c r="RWD224" s="348"/>
      <c r="RWE224" s="348"/>
      <c r="RWF224" s="348"/>
      <c r="RWG224" s="348"/>
      <c r="RWH224" s="348"/>
      <c r="RWI224" s="348"/>
      <c r="RWJ224" s="348"/>
      <c r="RWK224" s="348"/>
      <c r="RWL224" s="348"/>
      <c r="RWM224" s="348"/>
      <c r="RWN224" s="348"/>
      <c r="RWO224" s="348"/>
      <c r="RWP224" s="348"/>
      <c r="RWQ224" s="348"/>
      <c r="RWR224" s="348"/>
      <c r="RWS224" s="348"/>
      <c r="RWT224" s="348"/>
      <c r="RWU224" s="348"/>
      <c r="RWV224" s="348"/>
      <c r="RWW224" s="348"/>
      <c r="RWX224" s="348"/>
      <c r="RWY224" s="348"/>
      <c r="RWZ224" s="348"/>
      <c r="RXA224" s="348"/>
      <c r="RXB224" s="348"/>
      <c r="RXC224" s="348"/>
      <c r="RXD224" s="348"/>
      <c r="RXE224" s="348"/>
      <c r="RXF224" s="348"/>
      <c r="RXG224" s="348"/>
      <c r="RXH224" s="348"/>
      <c r="RXI224" s="348"/>
      <c r="RXJ224" s="348"/>
      <c r="RXK224" s="348"/>
      <c r="RXL224" s="348"/>
      <c r="RXM224" s="348"/>
      <c r="RXN224" s="348"/>
      <c r="RXO224" s="348"/>
      <c r="RXP224" s="348"/>
      <c r="RXQ224" s="348"/>
      <c r="RXR224" s="348"/>
      <c r="RXS224" s="348"/>
      <c r="RXT224" s="348"/>
      <c r="RXU224" s="348"/>
      <c r="RXV224" s="348"/>
      <c r="RXW224" s="348"/>
      <c r="RXX224" s="348"/>
      <c r="RXY224" s="348"/>
      <c r="RXZ224" s="348"/>
      <c r="RYA224" s="348"/>
      <c r="RYB224" s="348"/>
      <c r="RYC224" s="348"/>
      <c r="RYD224" s="348"/>
      <c r="RYE224" s="348"/>
      <c r="RYF224" s="348"/>
      <c r="RYG224" s="348"/>
      <c r="RYH224" s="348"/>
      <c r="RYI224" s="348"/>
      <c r="RYJ224" s="348"/>
      <c r="RYK224" s="348"/>
      <c r="RYL224" s="348"/>
      <c r="RYM224" s="348"/>
      <c r="RYN224" s="348"/>
      <c r="RYO224" s="348"/>
      <c r="RYP224" s="348"/>
      <c r="RYQ224" s="348"/>
      <c r="RYR224" s="348"/>
      <c r="RYS224" s="348"/>
      <c r="RYT224" s="348"/>
      <c r="RYU224" s="348"/>
      <c r="RYV224" s="348"/>
      <c r="RYW224" s="348"/>
      <c r="RYX224" s="348"/>
      <c r="RYY224" s="348"/>
      <c r="RYZ224" s="348"/>
      <c r="RZA224" s="348"/>
      <c r="RZB224" s="348"/>
      <c r="RZC224" s="348"/>
      <c r="RZD224" s="348"/>
      <c r="RZE224" s="348"/>
      <c r="RZF224" s="348"/>
      <c r="RZG224" s="348"/>
      <c r="RZH224" s="348"/>
      <c r="RZI224" s="348"/>
      <c r="RZJ224" s="348"/>
      <c r="RZK224" s="348"/>
      <c r="RZL224" s="348"/>
      <c r="RZM224" s="348"/>
      <c r="RZN224" s="348"/>
      <c r="RZO224" s="348"/>
      <c r="RZP224" s="348"/>
      <c r="RZQ224" s="348"/>
      <c r="RZR224" s="348"/>
      <c r="RZS224" s="348"/>
      <c r="RZT224" s="348"/>
      <c r="RZU224" s="348"/>
      <c r="RZV224" s="348"/>
      <c r="RZW224" s="348"/>
      <c r="RZX224" s="348"/>
      <c r="RZY224" s="348"/>
      <c r="RZZ224" s="348"/>
      <c r="SAA224" s="348"/>
      <c r="SAB224" s="348"/>
      <c r="SAC224" s="348"/>
      <c r="SAD224" s="348"/>
      <c r="SAE224" s="348"/>
      <c r="SAF224" s="348"/>
      <c r="SAG224" s="348"/>
      <c r="SAH224" s="348"/>
      <c r="SAI224" s="348"/>
      <c r="SAJ224" s="348"/>
      <c r="SAK224" s="348"/>
      <c r="SAL224" s="348"/>
      <c r="SAM224" s="348"/>
      <c r="SAN224" s="348"/>
      <c r="SAO224" s="348"/>
      <c r="SAP224" s="348"/>
      <c r="SAQ224" s="348"/>
      <c r="SAR224" s="348"/>
      <c r="SAS224" s="348"/>
      <c r="SAT224" s="348"/>
      <c r="SAU224" s="348"/>
      <c r="SAV224" s="348"/>
      <c r="SAW224" s="348"/>
      <c r="SAX224" s="348"/>
      <c r="SAY224" s="348"/>
      <c r="SAZ224" s="348"/>
      <c r="SBA224" s="348"/>
      <c r="SBB224" s="348"/>
      <c r="SBC224" s="348"/>
      <c r="SBD224" s="348"/>
      <c r="SBE224" s="348"/>
      <c r="SBF224" s="348"/>
      <c r="SBG224" s="348"/>
      <c r="SBH224" s="348"/>
      <c r="SBI224" s="348"/>
      <c r="SBJ224" s="348"/>
      <c r="SBK224" s="348"/>
      <c r="SBL224" s="348"/>
      <c r="SBM224" s="348"/>
      <c r="SBN224" s="348"/>
      <c r="SBO224" s="348"/>
      <c r="SBP224" s="348"/>
      <c r="SBQ224" s="348"/>
      <c r="SBR224" s="348"/>
      <c r="SBS224" s="348"/>
      <c r="SBT224" s="348"/>
      <c r="SBU224" s="348"/>
      <c r="SBV224" s="348"/>
      <c r="SBW224" s="348"/>
      <c r="SBX224" s="348"/>
      <c r="SBY224" s="348"/>
      <c r="SBZ224" s="348"/>
      <c r="SCA224" s="348"/>
      <c r="SCB224" s="348"/>
      <c r="SCC224" s="348"/>
      <c r="SCD224" s="348"/>
      <c r="SCE224" s="348"/>
      <c r="SCF224" s="348"/>
      <c r="SCG224" s="348"/>
      <c r="SCH224" s="348"/>
      <c r="SCI224" s="348"/>
      <c r="SCJ224" s="348"/>
      <c r="SCK224" s="348"/>
      <c r="SCL224" s="348"/>
      <c r="SCM224" s="348"/>
      <c r="SCN224" s="348"/>
      <c r="SCO224" s="348"/>
      <c r="SCP224" s="348"/>
      <c r="SCQ224" s="348"/>
      <c r="SCR224" s="348"/>
      <c r="SCS224" s="348"/>
      <c r="SCT224" s="348"/>
      <c r="SCU224" s="348"/>
      <c r="SCV224" s="348"/>
      <c r="SCW224" s="348"/>
      <c r="SCX224" s="348"/>
      <c r="SCY224" s="348"/>
      <c r="SCZ224" s="348"/>
      <c r="SDA224" s="348"/>
      <c r="SDB224" s="348"/>
      <c r="SDC224" s="348"/>
      <c r="SDD224" s="348"/>
      <c r="SDE224" s="348"/>
      <c r="SDF224" s="348"/>
      <c r="SDG224" s="348"/>
      <c r="SDH224" s="348"/>
      <c r="SDI224" s="348"/>
      <c r="SDJ224" s="348"/>
      <c r="SDK224" s="348"/>
      <c r="SDL224" s="348"/>
      <c r="SDM224" s="348"/>
      <c r="SDN224" s="348"/>
      <c r="SDO224" s="348"/>
      <c r="SDP224" s="348"/>
      <c r="SDQ224" s="348"/>
      <c r="SDR224" s="348"/>
      <c r="SDS224" s="348"/>
      <c r="SDT224" s="348"/>
      <c r="SDU224" s="348"/>
      <c r="SDV224" s="348"/>
      <c r="SDW224" s="348"/>
      <c r="SDX224" s="348"/>
      <c r="SDY224" s="348"/>
      <c r="SDZ224" s="348"/>
      <c r="SEA224" s="348"/>
      <c r="SEB224" s="348"/>
      <c r="SEC224" s="348"/>
      <c r="SED224" s="348"/>
      <c r="SEE224" s="348"/>
      <c r="SEF224" s="348"/>
      <c r="SEG224" s="348"/>
      <c r="SEH224" s="348"/>
      <c r="SEI224" s="348"/>
      <c r="SEJ224" s="348"/>
      <c r="SEK224" s="348"/>
      <c r="SEL224" s="348"/>
      <c r="SEM224" s="348"/>
      <c r="SEN224" s="348"/>
      <c r="SEO224" s="348"/>
      <c r="SEP224" s="348"/>
      <c r="SEQ224" s="348"/>
      <c r="SER224" s="348"/>
      <c r="SES224" s="348"/>
      <c r="SET224" s="348"/>
      <c r="SEU224" s="348"/>
      <c r="SEV224" s="348"/>
      <c r="SEW224" s="348"/>
      <c r="SEX224" s="348"/>
      <c r="SEY224" s="348"/>
      <c r="SEZ224" s="348"/>
      <c r="SFA224" s="348"/>
      <c r="SFB224" s="348"/>
      <c r="SFC224" s="348"/>
      <c r="SFD224" s="348"/>
      <c r="SFE224" s="348"/>
      <c r="SFF224" s="348"/>
      <c r="SFG224" s="348"/>
      <c r="SFH224" s="348"/>
      <c r="SFI224" s="348"/>
      <c r="SFJ224" s="348"/>
      <c r="SFK224" s="348"/>
      <c r="SFL224" s="348"/>
      <c r="SFM224" s="348"/>
      <c r="SFN224" s="348"/>
      <c r="SFO224" s="348"/>
      <c r="SFP224" s="348"/>
      <c r="SFQ224" s="348"/>
      <c r="SFR224" s="348"/>
      <c r="SFS224" s="348"/>
      <c r="SFT224" s="348"/>
      <c r="SFU224" s="348"/>
      <c r="SFV224" s="348"/>
      <c r="SFW224" s="348"/>
      <c r="SFX224" s="348"/>
      <c r="SFY224" s="348"/>
      <c r="SFZ224" s="348"/>
      <c r="SGA224" s="348"/>
      <c r="SGB224" s="348"/>
      <c r="SGC224" s="348"/>
      <c r="SGD224" s="348"/>
      <c r="SGE224" s="348"/>
      <c r="SGF224" s="348"/>
      <c r="SGG224" s="348"/>
      <c r="SGH224" s="348"/>
      <c r="SGI224" s="348"/>
      <c r="SGJ224" s="348"/>
      <c r="SGK224" s="348"/>
      <c r="SGL224" s="348"/>
      <c r="SGM224" s="348"/>
      <c r="SGN224" s="348"/>
      <c r="SGO224" s="348"/>
      <c r="SGP224" s="348"/>
      <c r="SGQ224" s="348"/>
      <c r="SGR224" s="348"/>
      <c r="SGS224" s="348"/>
      <c r="SGT224" s="348"/>
      <c r="SGU224" s="348"/>
      <c r="SGV224" s="348"/>
      <c r="SGW224" s="348"/>
      <c r="SGX224" s="348"/>
      <c r="SGY224" s="348"/>
      <c r="SGZ224" s="348"/>
      <c r="SHA224" s="348"/>
      <c r="SHB224" s="348"/>
      <c r="SHC224" s="348"/>
      <c r="SHD224" s="348"/>
      <c r="SHE224" s="348"/>
      <c r="SHF224" s="348"/>
      <c r="SHG224" s="348"/>
      <c r="SHH224" s="348"/>
      <c r="SHI224" s="348"/>
      <c r="SHJ224" s="348"/>
      <c r="SHK224" s="348"/>
      <c r="SHL224" s="348"/>
      <c r="SHM224" s="348"/>
      <c r="SHN224" s="348"/>
      <c r="SHO224" s="348"/>
      <c r="SHP224" s="348"/>
      <c r="SHQ224" s="348"/>
      <c r="SHR224" s="348"/>
      <c r="SHS224" s="348"/>
      <c r="SHT224" s="348"/>
      <c r="SHU224" s="348"/>
      <c r="SHV224" s="348"/>
      <c r="SHW224" s="348"/>
      <c r="SHX224" s="348"/>
      <c r="SHY224" s="348"/>
      <c r="SHZ224" s="348"/>
      <c r="SIA224" s="348"/>
      <c r="SIB224" s="348"/>
      <c r="SIC224" s="348"/>
      <c r="SID224" s="348"/>
      <c r="SIE224" s="348"/>
      <c r="SIF224" s="348"/>
      <c r="SIG224" s="348"/>
      <c r="SIH224" s="348"/>
      <c r="SII224" s="348"/>
      <c r="SIJ224" s="348"/>
      <c r="SIK224" s="348"/>
      <c r="SIL224" s="348"/>
      <c r="SIM224" s="348"/>
      <c r="SIN224" s="348"/>
      <c r="SIO224" s="348"/>
      <c r="SIP224" s="348"/>
      <c r="SIQ224" s="348"/>
      <c r="SIR224" s="348"/>
      <c r="SIS224" s="348"/>
      <c r="SIT224" s="348"/>
      <c r="SIU224" s="348"/>
      <c r="SIV224" s="348"/>
      <c r="SIW224" s="348"/>
      <c r="SIX224" s="348"/>
      <c r="SIY224" s="348"/>
      <c r="SIZ224" s="348"/>
      <c r="SJA224" s="348"/>
      <c r="SJB224" s="348"/>
      <c r="SJC224" s="348"/>
      <c r="SJD224" s="348"/>
      <c r="SJE224" s="348"/>
      <c r="SJF224" s="348"/>
      <c r="SJG224" s="348"/>
      <c r="SJH224" s="348"/>
      <c r="SJI224" s="348"/>
      <c r="SJJ224" s="348"/>
      <c r="SJK224" s="348"/>
      <c r="SJL224" s="348"/>
      <c r="SJM224" s="348"/>
      <c r="SJN224" s="348"/>
      <c r="SJO224" s="348"/>
      <c r="SJP224" s="348"/>
      <c r="SJQ224" s="348"/>
      <c r="SJR224" s="348"/>
      <c r="SJS224" s="348"/>
      <c r="SJT224" s="348"/>
      <c r="SJU224" s="348"/>
      <c r="SJV224" s="348"/>
      <c r="SJW224" s="348"/>
      <c r="SJX224" s="348"/>
      <c r="SJY224" s="348"/>
      <c r="SJZ224" s="348"/>
      <c r="SKA224" s="348"/>
      <c r="SKB224" s="348"/>
      <c r="SKC224" s="348"/>
      <c r="SKD224" s="348"/>
      <c r="SKE224" s="348"/>
      <c r="SKF224" s="348"/>
      <c r="SKG224" s="348"/>
      <c r="SKH224" s="348"/>
      <c r="SKI224" s="348"/>
      <c r="SKJ224" s="348"/>
      <c r="SKK224" s="348"/>
      <c r="SKL224" s="348"/>
      <c r="SKM224" s="348"/>
      <c r="SKN224" s="348"/>
      <c r="SKO224" s="348"/>
      <c r="SKP224" s="348"/>
      <c r="SKQ224" s="348"/>
      <c r="SKR224" s="348"/>
      <c r="SKS224" s="348"/>
      <c r="SKT224" s="348"/>
      <c r="SKU224" s="348"/>
      <c r="SKV224" s="348"/>
      <c r="SKW224" s="348"/>
      <c r="SKX224" s="348"/>
      <c r="SKY224" s="348"/>
      <c r="SKZ224" s="348"/>
      <c r="SLA224" s="348"/>
      <c r="SLB224" s="348"/>
      <c r="SLC224" s="348"/>
      <c r="SLD224" s="348"/>
      <c r="SLE224" s="348"/>
      <c r="SLF224" s="348"/>
      <c r="SLG224" s="348"/>
      <c r="SLH224" s="348"/>
      <c r="SLI224" s="348"/>
      <c r="SLJ224" s="348"/>
      <c r="SLK224" s="348"/>
      <c r="SLL224" s="348"/>
      <c r="SLM224" s="348"/>
      <c r="SLN224" s="348"/>
      <c r="SLO224" s="348"/>
      <c r="SLP224" s="348"/>
      <c r="SLQ224" s="348"/>
      <c r="SLR224" s="348"/>
      <c r="SLS224" s="348"/>
      <c r="SLT224" s="348"/>
      <c r="SLU224" s="348"/>
      <c r="SLV224" s="348"/>
      <c r="SLW224" s="348"/>
      <c r="SLX224" s="348"/>
      <c r="SLY224" s="348"/>
      <c r="SLZ224" s="348"/>
      <c r="SMA224" s="348"/>
      <c r="SMB224" s="348"/>
      <c r="SMC224" s="348"/>
      <c r="SMD224" s="348"/>
      <c r="SME224" s="348"/>
      <c r="SMF224" s="348"/>
      <c r="SMG224" s="348"/>
      <c r="SMH224" s="348"/>
      <c r="SMI224" s="348"/>
      <c r="SMJ224" s="348"/>
      <c r="SMK224" s="348"/>
      <c r="SML224" s="348"/>
      <c r="SMM224" s="348"/>
      <c r="SMN224" s="348"/>
      <c r="SMO224" s="348"/>
      <c r="SMP224" s="348"/>
      <c r="SMQ224" s="348"/>
      <c r="SMR224" s="348"/>
      <c r="SMS224" s="348"/>
      <c r="SMT224" s="348"/>
      <c r="SMU224" s="348"/>
      <c r="SMV224" s="348"/>
      <c r="SMW224" s="348"/>
      <c r="SMX224" s="348"/>
      <c r="SMY224" s="348"/>
      <c r="SMZ224" s="348"/>
      <c r="SNA224" s="348"/>
      <c r="SNB224" s="348"/>
      <c r="SNC224" s="348"/>
      <c r="SND224" s="348"/>
      <c r="SNE224" s="348"/>
      <c r="SNF224" s="348"/>
      <c r="SNG224" s="348"/>
      <c r="SNH224" s="348"/>
      <c r="SNI224" s="348"/>
      <c r="SNJ224" s="348"/>
      <c r="SNK224" s="348"/>
      <c r="SNL224" s="348"/>
      <c r="SNM224" s="348"/>
      <c r="SNN224" s="348"/>
      <c r="SNO224" s="348"/>
      <c r="SNP224" s="348"/>
      <c r="SNQ224" s="348"/>
      <c r="SNR224" s="348"/>
      <c r="SNS224" s="348"/>
      <c r="SNT224" s="348"/>
      <c r="SNU224" s="348"/>
      <c r="SNV224" s="348"/>
      <c r="SNW224" s="348"/>
      <c r="SNX224" s="348"/>
      <c r="SNY224" s="348"/>
      <c r="SNZ224" s="348"/>
      <c r="SOA224" s="348"/>
      <c r="SOB224" s="348"/>
      <c r="SOC224" s="348"/>
      <c r="SOD224" s="348"/>
      <c r="SOE224" s="348"/>
      <c r="SOF224" s="348"/>
      <c r="SOG224" s="348"/>
      <c r="SOH224" s="348"/>
      <c r="SOI224" s="348"/>
      <c r="SOJ224" s="348"/>
      <c r="SOK224" s="348"/>
      <c r="SOL224" s="348"/>
      <c r="SOM224" s="348"/>
      <c r="SON224" s="348"/>
      <c r="SOO224" s="348"/>
      <c r="SOP224" s="348"/>
      <c r="SOQ224" s="348"/>
      <c r="SOR224" s="348"/>
      <c r="SOS224" s="348"/>
      <c r="SOT224" s="348"/>
      <c r="SOU224" s="348"/>
      <c r="SOV224" s="348"/>
      <c r="SOW224" s="348"/>
      <c r="SOX224" s="348"/>
      <c r="SOY224" s="348"/>
      <c r="SOZ224" s="348"/>
      <c r="SPA224" s="348"/>
      <c r="SPB224" s="348"/>
      <c r="SPC224" s="348"/>
      <c r="SPD224" s="348"/>
      <c r="SPE224" s="348"/>
      <c r="SPF224" s="348"/>
      <c r="SPG224" s="348"/>
      <c r="SPH224" s="348"/>
      <c r="SPI224" s="348"/>
      <c r="SPJ224" s="348"/>
      <c r="SPK224" s="348"/>
      <c r="SPL224" s="348"/>
      <c r="SPM224" s="348"/>
      <c r="SPN224" s="348"/>
      <c r="SPO224" s="348"/>
      <c r="SPP224" s="348"/>
      <c r="SPQ224" s="348"/>
      <c r="SPR224" s="348"/>
      <c r="SPS224" s="348"/>
      <c r="SPT224" s="348"/>
      <c r="SPU224" s="348"/>
      <c r="SPV224" s="348"/>
      <c r="SPW224" s="348"/>
      <c r="SPX224" s="348"/>
      <c r="SPY224" s="348"/>
      <c r="SPZ224" s="348"/>
      <c r="SQA224" s="348"/>
      <c r="SQB224" s="348"/>
      <c r="SQC224" s="348"/>
      <c r="SQD224" s="348"/>
      <c r="SQE224" s="348"/>
      <c r="SQF224" s="348"/>
      <c r="SQG224" s="348"/>
      <c r="SQH224" s="348"/>
      <c r="SQI224" s="348"/>
      <c r="SQJ224" s="348"/>
      <c r="SQK224" s="348"/>
      <c r="SQL224" s="348"/>
      <c r="SQM224" s="348"/>
      <c r="SQN224" s="348"/>
      <c r="SQO224" s="348"/>
      <c r="SQP224" s="348"/>
      <c r="SQQ224" s="348"/>
      <c r="SQR224" s="348"/>
      <c r="SQS224" s="348"/>
      <c r="SQT224" s="348"/>
      <c r="SQU224" s="348"/>
      <c r="SQV224" s="348"/>
      <c r="SQW224" s="348"/>
      <c r="SQX224" s="348"/>
      <c r="SQY224" s="348"/>
      <c r="SQZ224" s="348"/>
      <c r="SRA224" s="348"/>
      <c r="SRB224" s="348"/>
      <c r="SRC224" s="348"/>
      <c r="SRD224" s="348"/>
      <c r="SRE224" s="348"/>
      <c r="SRF224" s="348"/>
      <c r="SRG224" s="348"/>
      <c r="SRH224" s="348"/>
      <c r="SRI224" s="348"/>
      <c r="SRJ224" s="348"/>
      <c r="SRK224" s="348"/>
      <c r="SRL224" s="348"/>
      <c r="SRM224" s="348"/>
      <c r="SRN224" s="348"/>
      <c r="SRO224" s="348"/>
      <c r="SRP224" s="348"/>
      <c r="SRQ224" s="348"/>
      <c r="SRR224" s="348"/>
      <c r="SRS224" s="348"/>
      <c r="SRT224" s="348"/>
      <c r="SRU224" s="348"/>
      <c r="SRV224" s="348"/>
      <c r="SRW224" s="348"/>
      <c r="SRX224" s="348"/>
      <c r="SRY224" s="348"/>
      <c r="SRZ224" s="348"/>
      <c r="SSA224" s="348"/>
      <c r="SSB224" s="348"/>
      <c r="SSC224" s="348"/>
      <c r="SSD224" s="348"/>
      <c r="SSE224" s="348"/>
      <c r="SSF224" s="348"/>
      <c r="SSG224" s="348"/>
      <c r="SSH224" s="348"/>
      <c r="SSI224" s="348"/>
      <c r="SSJ224" s="348"/>
      <c r="SSK224" s="348"/>
      <c r="SSL224" s="348"/>
      <c r="SSM224" s="348"/>
      <c r="SSN224" s="348"/>
      <c r="SSO224" s="348"/>
      <c r="SSP224" s="348"/>
      <c r="SSQ224" s="348"/>
      <c r="SSR224" s="348"/>
      <c r="SSS224" s="348"/>
      <c r="SST224" s="348"/>
      <c r="SSU224" s="348"/>
      <c r="SSV224" s="348"/>
      <c r="SSW224" s="348"/>
      <c r="SSX224" s="348"/>
      <c r="SSY224" s="348"/>
      <c r="SSZ224" s="348"/>
      <c r="STA224" s="348"/>
      <c r="STB224" s="348"/>
      <c r="STC224" s="348"/>
      <c r="STD224" s="348"/>
      <c r="STE224" s="348"/>
      <c r="STF224" s="348"/>
      <c r="STG224" s="348"/>
      <c r="STH224" s="348"/>
      <c r="STI224" s="348"/>
      <c r="STJ224" s="348"/>
      <c r="STK224" s="348"/>
      <c r="STL224" s="348"/>
      <c r="STM224" s="348"/>
      <c r="STN224" s="348"/>
      <c r="STO224" s="348"/>
      <c r="STP224" s="348"/>
      <c r="STQ224" s="348"/>
      <c r="STR224" s="348"/>
      <c r="STS224" s="348"/>
      <c r="STT224" s="348"/>
      <c r="STU224" s="348"/>
      <c r="STV224" s="348"/>
      <c r="STW224" s="348"/>
      <c r="STX224" s="348"/>
      <c r="STY224" s="348"/>
      <c r="STZ224" s="348"/>
      <c r="SUA224" s="348"/>
      <c r="SUB224" s="348"/>
      <c r="SUC224" s="348"/>
      <c r="SUD224" s="348"/>
      <c r="SUE224" s="348"/>
      <c r="SUF224" s="348"/>
      <c r="SUG224" s="348"/>
      <c r="SUH224" s="348"/>
      <c r="SUI224" s="348"/>
      <c r="SUJ224" s="348"/>
      <c r="SUK224" s="348"/>
      <c r="SUL224" s="348"/>
      <c r="SUM224" s="348"/>
      <c r="SUN224" s="348"/>
      <c r="SUO224" s="348"/>
      <c r="SUP224" s="348"/>
      <c r="SUQ224" s="348"/>
      <c r="SUR224" s="348"/>
      <c r="SUS224" s="348"/>
      <c r="SUT224" s="348"/>
      <c r="SUU224" s="348"/>
      <c r="SUV224" s="348"/>
      <c r="SUW224" s="348"/>
      <c r="SUX224" s="348"/>
      <c r="SUY224" s="348"/>
      <c r="SUZ224" s="348"/>
      <c r="SVA224" s="348"/>
      <c r="SVB224" s="348"/>
      <c r="SVC224" s="348"/>
      <c r="SVD224" s="348"/>
      <c r="SVE224" s="348"/>
      <c r="SVF224" s="348"/>
      <c r="SVG224" s="348"/>
      <c r="SVH224" s="348"/>
      <c r="SVI224" s="348"/>
      <c r="SVJ224" s="348"/>
      <c r="SVK224" s="348"/>
      <c r="SVL224" s="348"/>
      <c r="SVM224" s="348"/>
      <c r="SVN224" s="348"/>
      <c r="SVO224" s="348"/>
      <c r="SVP224" s="348"/>
      <c r="SVQ224" s="348"/>
      <c r="SVR224" s="348"/>
      <c r="SVS224" s="348"/>
      <c r="SVT224" s="348"/>
      <c r="SVU224" s="348"/>
      <c r="SVV224" s="348"/>
      <c r="SVW224" s="348"/>
      <c r="SVX224" s="348"/>
      <c r="SVY224" s="348"/>
      <c r="SVZ224" s="348"/>
      <c r="SWA224" s="348"/>
      <c r="SWB224" s="348"/>
      <c r="SWC224" s="348"/>
      <c r="SWD224" s="348"/>
      <c r="SWE224" s="348"/>
      <c r="SWF224" s="348"/>
      <c r="SWG224" s="348"/>
      <c r="SWH224" s="348"/>
      <c r="SWI224" s="348"/>
      <c r="SWJ224" s="348"/>
      <c r="SWK224" s="348"/>
      <c r="SWL224" s="348"/>
      <c r="SWM224" s="348"/>
      <c r="SWN224" s="348"/>
      <c r="SWO224" s="348"/>
      <c r="SWP224" s="348"/>
      <c r="SWQ224" s="348"/>
      <c r="SWR224" s="348"/>
      <c r="SWS224" s="348"/>
      <c r="SWT224" s="348"/>
      <c r="SWU224" s="348"/>
      <c r="SWV224" s="348"/>
      <c r="SWW224" s="348"/>
      <c r="SWX224" s="348"/>
      <c r="SWY224" s="348"/>
      <c r="SWZ224" s="348"/>
      <c r="SXA224" s="348"/>
      <c r="SXB224" s="348"/>
      <c r="SXC224" s="348"/>
      <c r="SXD224" s="348"/>
      <c r="SXE224" s="348"/>
      <c r="SXF224" s="348"/>
      <c r="SXG224" s="348"/>
      <c r="SXH224" s="348"/>
      <c r="SXI224" s="348"/>
      <c r="SXJ224" s="348"/>
      <c r="SXK224" s="348"/>
      <c r="SXL224" s="348"/>
      <c r="SXM224" s="348"/>
      <c r="SXN224" s="348"/>
      <c r="SXO224" s="348"/>
      <c r="SXP224" s="348"/>
      <c r="SXQ224" s="348"/>
      <c r="SXR224" s="348"/>
      <c r="SXS224" s="348"/>
      <c r="SXT224" s="348"/>
      <c r="SXU224" s="348"/>
      <c r="SXV224" s="348"/>
      <c r="SXW224" s="348"/>
      <c r="SXX224" s="348"/>
      <c r="SXY224" s="348"/>
      <c r="SXZ224" s="348"/>
      <c r="SYA224" s="348"/>
      <c r="SYB224" s="348"/>
      <c r="SYC224" s="348"/>
      <c r="SYD224" s="348"/>
      <c r="SYE224" s="348"/>
      <c r="SYF224" s="348"/>
      <c r="SYG224" s="348"/>
      <c r="SYH224" s="348"/>
      <c r="SYI224" s="348"/>
      <c r="SYJ224" s="348"/>
      <c r="SYK224" s="348"/>
      <c r="SYL224" s="348"/>
      <c r="SYM224" s="348"/>
      <c r="SYN224" s="348"/>
      <c r="SYO224" s="348"/>
      <c r="SYP224" s="348"/>
      <c r="SYQ224" s="348"/>
      <c r="SYR224" s="348"/>
      <c r="SYS224" s="348"/>
      <c r="SYT224" s="348"/>
      <c r="SYU224" s="348"/>
      <c r="SYV224" s="348"/>
      <c r="SYW224" s="348"/>
      <c r="SYX224" s="348"/>
      <c r="SYY224" s="348"/>
      <c r="SYZ224" s="348"/>
      <c r="SZA224" s="348"/>
      <c r="SZB224" s="348"/>
      <c r="SZC224" s="348"/>
      <c r="SZD224" s="348"/>
      <c r="SZE224" s="348"/>
      <c r="SZF224" s="348"/>
      <c r="SZG224" s="348"/>
      <c r="SZH224" s="348"/>
      <c r="SZI224" s="348"/>
      <c r="SZJ224" s="348"/>
      <c r="SZK224" s="348"/>
      <c r="SZL224" s="348"/>
      <c r="SZM224" s="348"/>
      <c r="SZN224" s="348"/>
      <c r="SZO224" s="348"/>
      <c r="SZP224" s="348"/>
      <c r="SZQ224" s="348"/>
      <c r="SZR224" s="348"/>
      <c r="SZS224" s="348"/>
      <c r="SZT224" s="348"/>
      <c r="SZU224" s="348"/>
      <c r="SZV224" s="348"/>
      <c r="SZW224" s="348"/>
      <c r="SZX224" s="348"/>
      <c r="SZY224" s="348"/>
      <c r="SZZ224" s="348"/>
      <c r="TAA224" s="348"/>
      <c r="TAB224" s="348"/>
      <c r="TAC224" s="348"/>
      <c r="TAD224" s="348"/>
      <c r="TAE224" s="348"/>
      <c r="TAF224" s="348"/>
      <c r="TAG224" s="348"/>
      <c r="TAH224" s="348"/>
      <c r="TAI224" s="348"/>
      <c r="TAJ224" s="348"/>
      <c r="TAK224" s="348"/>
      <c r="TAL224" s="348"/>
      <c r="TAM224" s="348"/>
      <c r="TAN224" s="348"/>
      <c r="TAO224" s="348"/>
      <c r="TAP224" s="348"/>
      <c r="TAQ224" s="348"/>
      <c r="TAR224" s="348"/>
      <c r="TAS224" s="348"/>
      <c r="TAT224" s="348"/>
      <c r="TAU224" s="348"/>
      <c r="TAV224" s="348"/>
      <c r="TAW224" s="348"/>
      <c r="TAX224" s="348"/>
      <c r="TAY224" s="348"/>
      <c r="TAZ224" s="348"/>
      <c r="TBA224" s="348"/>
      <c r="TBB224" s="348"/>
      <c r="TBC224" s="348"/>
      <c r="TBD224" s="348"/>
      <c r="TBE224" s="348"/>
      <c r="TBF224" s="348"/>
      <c r="TBG224" s="348"/>
      <c r="TBH224" s="348"/>
      <c r="TBI224" s="348"/>
      <c r="TBJ224" s="348"/>
      <c r="TBK224" s="348"/>
      <c r="TBL224" s="348"/>
      <c r="TBM224" s="348"/>
      <c r="TBN224" s="348"/>
      <c r="TBO224" s="348"/>
      <c r="TBP224" s="348"/>
      <c r="TBQ224" s="348"/>
      <c r="TBR224" s="348"/>
      <c r="TBS224" s="348"/>
      <c r="TBT224" s="348"/>
      <c r="TBU224" s="348"/>
      <c r="TBV224" s="348"/>
      <c r="TBW224" s="348"/>
      <c r="TBX224" s="348"/>
      <c r="TBY224" s="348"/>
      <c r="TBZ224" s="348"/>
      <c r="TCA224" s="348"/>
      <c r="TCB224" s="348"/>
      <c r="TCC224" s="348"/>
      <c r="TCD224" s="348"/>
      <c r="TCE224" s="348"/>
      <c r="TCF224" s="348"/>
      <c r="TCG224" s="348"/>
      <c r="TCH224" s="348"/>
      <c r="TCI224" s="348"/>
      <c r="TCJ224" s="348"/>
      <c r="TCK224" s="348"/>
      <c r="TCL224" s="348"/>
      <c r="TCM224" s="348"/>
      <c r="TCN224" s="348"/>
      <c r="TCO224" s="348"/>
      <c r="TCP224" s="348"/>
      <c r="TCQ224" s="348"/>
      <c r="TCR224" s="348"/>
      <c r="TCS224" s="348"/>
      <c r="TCT224" s="348"/>
      <c r="TCU224" s="348"/>
      <c r="TCV224" s="348"/>
      <c r="TCW224" s="348"/>
      <c r="TCX224" s="348"/>
      <c r="TCY224" s="348"/>
      <c r="TCZ224" s="348"/>
      <c r="TDA224" s="348"/>
      <c r="TDB224" s="348"/>
      <c r="TDC224" s="348"/>
      <c r="TDD224" s="348"/>
      <c r="TDE224" s="348"/>
      <c r="TDF224" s="348"/>
      <c r="TDG224" s="348"/>
      <c r="TDH224" s="348"/>
      <c r="TDI224" s="348"/>
      <c r="TDJ224" s="348"/>
      <c r="TDK224" s="348"/>
      <c r="TDL224" s="348"/>
      <c r="TDM224" s="348"/>
      <c r="TDN224" s="348"/>
      <c r="TDO224" s="348"/>
      <c r="TDP224" s="348"/>
      <c r="TDQ224" s="348"/>
      <c r="TDR224" s="348"/>
      <c r="TDS224" s="348"/>
      <c r="TDT224" s="348"/>
      <c r="TDU224" s="348"/>
      <c r="TDV224" s="348"/>
      <c r="TDW224" s="348"/>
      <c r="TDX224" s="348"/>
      <c r="TDY224" s="348"/>
      <c r="TDZ224" s="348"/>
      <c r="TEA224" s="348"/>
      <c r="TEB224" s="348"/>
      <c r="TEC224" s="348"/>
      <c r="TED224" s="348"/>
      <c r="TEE224" s="348"/>
      <c r="TEF224" s="348"/>
      <c r="TEG224" s="348"/>
      <c r="TEH224" s="348"/>
      <c r="TEI224" s="348"/>
      <c r="TEJ224" s="348"/>
      <c r="TEK224" s="348"/>
      <c r="TEL224" s="348"/>
      <c r="TEM224" s="348"/>
      <c r="TEN224" s="348"/>
      <c r="TEO224" s="348"/>
      <c r="TEP224" s="348"/>
      <c r="TEQ224" s="348"/>
      <c r="TER224" s="348"/>
      <c r="TES224" s="348"/>
      <c r="TET224" s="348"/>
      <c r="TEU224" s="348"/>
      <c r="TEV224" s="348"/>
      <c r="TEW224" s="348"/>
      <c r="TEX224" s="348"/>
      <c r="TEY224" s="348"/>
      <c r="TEZ224" s="348"/>
      <c r="TFA224" s="348"/>
      <c r="TFB224" s="348"/>
      <c r="TFC224" s="348"/>
      <c r="TFD224" s="348"/>
      <c r="TFE224" s="348"/>
      <c r="TFF224" s="348"/>
      <c r="TFG224" s="348"/>
      <c r="TFH224" s="348"/>
      <c r="TFI224" s="348"/>
      <c r="TFJ224" s="348"/>
      <c r="TFK224" s="348"/>
      <c r="TFL224" s="348"/>
      <c r="TFM224" s="348"/>
      <c r="TFN224" s="348"/>
      <c r="TFO224" s="348"/>
      <c r="TFP224" s="348"/>
      <c r="TFQ224" s="348"/>
      <c r="TFR224" s="348"/>
      <c r="TFS224" s="348"/>
      <c r="TFT224" s="348"/>
      <c r="TFU224" s="348"/>
      <c r="TFV224" s="348"/>
      <c r="TFW224" s="348"/>
      <c r="TFX224" s="348"/>
      <c r="TFY224" s="348"/>
      <c r="TFZ224" s="348"/>
      <c r="TGA224" s="348"/>
      <c r="TGB224" s="348"/>
      <c r="TGC224" s="348"/>
      <c r="TGD224" s="348"/>
      <c r="TGE224" s="348"/>
      <c r="TGF224" s="348"/>
      <c r="TGG224" s="348"/>
      <c r="TGH224" s="348"/>
      <c r="TGI224" s="348"/>
      <c r="TGJ224" s="348"/>
      <c r="TGK224" s="348"/>
      <c r="TGL224" s="348"/>
      <c r="TGM224" s="348"/>
      <c r="TGN224" s="348"/>
      <c r="TGO224" s="348"/>
      <c r="TGP224" s="348"/>
      <c r="TGQ224" s="348"/>
      <c r="TGR224" s="348"/>
      <c r="TGS224" s="348"/>
      <c r="TGT224" s="348"/>
      <c r="TGU224" s="348"/>
      <c r="TGV224" s="348"/>
      <c r="TGW224" s="348"/>
      <c r="TGX224" s="348"/>
      <c r="TGY224" s="348"/>
      <c r="TGZ224" s="348"/>
      <c r="THA224" s="348"/>
      <c r="THB224" s="348"/>
      <c r="THC224" s="348"/>
      <c r="THD224" s="348"/>
      <c r="THE224" s="348"/>
      <c r="THF224" s="348"/>
      <c r="THG224" s="348"/>
      <c r="THH224" s="348"/>
      <c r="THI224" s="348"/>
      <c r="THJ224" s="348"/>
      <c r="THK224" s="348"/>
      <c r="THL224" s="348"/>
      <c r="THM224" s="348"/>
      <c r="THN224" s="348"/>
      <c r="THO224" s="348"/>
      <c r="THP224" s="348"/>
      <c r="THQ224" s="348"/>
      <c r="THR224" s="348"/>
      <c r="THS224" s="348"/>
      <c r="THT224" s="348"/>
      <c r="THU224" s="348"/>
      <c r="THV224" s="348"/>
      <c r="THW224" s="348"/>
      <c r="THX224" s="348"/>
      <c r="THY224" s="348"/>
      <c r="THZ224" s="348"/>
      <c r="TIA224" s="348"/>
      <c r="TIB224" s="348"/>
      <c r="TIC224" s="348"/>
      <c r="TID224" s="348"/>
      <c r="TIE224" s="348"/>
      <c r="TIF224" s="348"/>
      <c r="TIG224" s="348"/>
      <c r="TIH224" s="348"/>
      <c r="TII224" s="348"/>
      <c r="TIJ224" s="348"/>
      <c r="TIK224" s="348"/>
      <c r="TIL224" s="348"/>
      <c r="TIM224" s="348"/>
      <c r="TIN224" s="348"/>
      <c r="TIO224" s="348"/>
      <c r="TIP224" s="348"/>
      <c r="TIQ224" s="348"/>
      <c r="TIR224" s="348"/>
      <c r="TIS224" s="348"/>
      <c r="TIT224" s="348"/>
      <c r="TIU224" s="348"/>
      <c r="TIV224" s="348"/>
      <c r="TIW224" s="348"/>
      <c r="TIX224" s="348"/>
      <c r="TIY224" s="348"/>
      <c r="TIZ224" s="348"/>
      <c r="TJA224" s="348"/>
      <c r="TJB224" s="348"/>
      <c r="TJC224" s="348"/>
      <c r="TJD224" s="348"/>
      <c r="TJE224" s="348"/>
      <c r="TJF224" s="348"/>
      <c r="TJG224" s="348"/>
      <c r="TJH224" s="348"/>
      <c r="TJI224" s="348"/>
      <c r="TJJ224" s="348"/>
      <c r="TJK224" s="348"/>
      <c r="TJL224" s="348"/>
      <c r="TJM224" s="348"/>
      <c r="TJN224" s="348"/>
      <c r="TJO224" s="348"/>
      <c r="TJP224" s="348"/>
      <c r="TJQ224" s="348"/>
      <c r="TJR224" s="348"/>
      <c r="TJS224" s="348"/>
      <c r="TJT224" s="348"/>
      <c r="TJU224" s="348"/>
      <c r="TJV224" s="348"/>
      <c r="TJW224" s="348"/>
      <c r="TJX224" s="348"/>
      <c r="TJY224" s="348"/>
      <c r="TJZ224" s="348"/>
      <c r="TKA224" s="348"/>
      <c r="TKB224" s="348"/>
      <c r="TKC224" s="348"/>
      <c r="TKD224" s="348"/>
      <c r="TKE224" s="348"/>
      <c r="TKF224" s="348"/>
      <c r="TKG224" s="348"/>
      <c r="TKH224" s="348"/>
      <c r="TKI224" s="348"/>
      <c r="TKJ224" s="348"/>
      <c r="TKK224" s="348"/>
      <c r="TKL224" s="348"/>
      <c r="TKM224" s="348"/>
      <c r="TKN224" s="348"/>
      <c r="TKO224" s="348"/>
      <c r="TKP224" s="348"/>
      <c r="TKQ224" s="348"/>
      <c r="TKR224" s="348"/>
      <c r="TKS224" s="348"/>
      <c r="TKT224" s="348"/>
      <c r="TKU224" s="348"/>
      <c r="TKV224" s="348"/>
      <c r="TKW224" s="348"/>
      <c r="TKX224" s="348"/>
      <c r="TKY224" s="348"/>
      <c r="TKZ224" s="348"/>
      <c r="TLA224" s="348"/>
      <c r="TLB224" s="348"/>
      <c r="TLC224" s="348"/>
      <c r="TLD224" s="348"/>
      <c r="TLE224" s="348"/>
      <c r="TLF224" s="348"/>
      <c r="TLG224" s="348"/>
      <c r="TLH224" s="348"/>
      <c r="TLI224" s="348"/>
      <c r="TLJ224" s="348"/>
      <c r="TLK224" s="348"/>
      <c r="TLL224" s="348"/>
      <c r="TLM224" s="348"/>
      <c r="TLN224" s="348"/>
      <c r="TLO224" s="348"/>
      <c r="TLP224" s="348"/>
      <c r="TLQ224" s="348"/>
      <c r="TLR224" s="348"/>
      <c r="TLS224" s="348"/>
      <c r="TLT224" s="348"/>
      <c r="TLU224" s="348"/>
      <c r="TLV224" s="348"/>
      <c r="TLW224" s="348"/>
      <c r="TLX224" s="348"/>
      <c r="TLY224" s="348"/>
      <c r="TLZ224" s="348"/>
      <c r="TMA224" s="348"/>
      <c r="TMB224" s="348"/>
      <c r="TMC224" s="348"/>
      <c r="TMD224" s="348"/>
      <c r="TME224" s="348"/>
      <c r="TMF224" s="348"/>
      <c r="TMG224" s="348"/>
      <c r="TMH224" s="348"/>
      <c r="TMI224" s="348"/>
      <c r="TMJ224" s="348"/>
      <c r="TMK224" s="348"/>
      <c r="TML224" s="348"/>
      <c r="TMM224" s="348"/>
      <c r="TMN224" s="348"/>
      <c r="TMO224" s="348"/>
      <c r="TMP224" s="348"/>
      <c r="TMQ224" s="348"/>
      <c r="TMR224" s="348"/>
      <c r="TMS224" s="348"/>
      <c r="TMT224" s="348"/>
      <c r="TMU224" s="348"/>
      <c r="TMV224" s="348"/>
      <c r="TMW224" s="348"/>
      <c r="TMX224" s="348"/>
      <c r="TMY224" s="348"/>
      <c r="TMZ224" s="348"/>
      <c r="TNA224" s="348"/>
      <c r="TNB224" s="348"/>
      <c r="TNC224" s="348"/>
      <c r="TND224" s="348"/>
      <c r="TNE224" s="348"/>
      <c r="TNF224" s="348"/>
      <c r="TNG224" s="348"/>
      <c r="TNH224" s="348"/>
      <c r="TNI224" s="348"/>
      <c r="TNJ224" s="348"/>
      <c r="TNK224" s="348"/>
      <c r="TNL224" s="348"/>
      <c r="TNM224" s="348"/>
      <c r="TNN224" s="348"/>
      <c r="TNO224" s="348"/>
      <c r="TNP224" s="348"/>
      <c r="TNQ224" s="348"/>
      <c r="TNR224" s="348"/>
      <c r="TNS224" s="348"/>
      <c r="TNT224" s="348"/>
      <c r="TNU224" s="348"/>
      <c r="TNV224" s="348"/>
      <c r="TNW224" s="348"/>
      <c r="TNX224" s="348"/>
      <c r="TNY224" s="348"/>
      <c r="TNZ224" s="348"/>
      <c r="TOA224" s="348"/>
      <c r="TOB224" s="348"/>
      <c r="TOC224" s="348"/>
      <c r="TOD224" s="348"/>
      <c r="TOE224" s="348"/>
      <c r="TOF224" s="348"/>
      <c r="TOG224" s="348"/>
      <c r="TOH224" s="348"/>
      <c r="TOI224" s="348"/>
      <c r="TOJ224" s="348"/>
      <c r="TOK224" s="348"/>
      <c r="TOL224" s="348"/>
      <c r="TOM224" s="348"/>
      <c r="TON224" s="348"/>
      <c r="TOO224" s="348"/>
      <c r="TOP224" s="348"/>
      <c r="TOQ224" s="348"/>
      <c r="TOR224" s="348"/>
      <c r="TOS224" s="348"/>
      <c r="TOT224" s="348"/>
      <c r="TOU224" s="348"/>
      <c r="TOV224" s="348"/>
      <c r="TOW224" s="348"/>
      <c r="TOX224" s="348"/>
      <c r="TOY224" s="348"/>
      <c r="TOZ224" s="348"/>
      <c r="TPA224" s="348"/>
      <c r="TPB224" s="348"/>
      <c r="TPC224" s="348"/>
      <c r="TPD224" s="348"/>
      <c r="TPE224" s="348"/>
      <c r="TPF224" s="348"/>
      <c r="TPG224" s="348"/>
      <c r="TPH224" s="348"/>
      <c r="TPI224" s="348"/>
      <c r="TPJ224" s="348"/>
      <c r="TPK224" s="348"/>
      <c r="TPL224" s="348"/>
      <c r="TPM224" s="348"/>
      <c r="TPN224" s="348"/>
      <c r="TPO224" s="348"/>
      <c r="TPP224" s="348"/>
      <c r="TPQ224" s="348"/>
      <c r="TPR224" s="348"/>
      <c r="TPS224" s="348"/>
      <c r="TPT224" s="348"/>
      <c r="TPU224" s="348"/>
      <c r="TPV224" s="348"/>
      <c r="TPW224" s="348"/>
      <c r="TPX224" s="348"/>
      <c r="TPY224" s="348"/>
      <c r="TPZ224" s="348"/>
      <c r="TQA224" s="348"/>
      <c r="TQB224" s="348"/>
      <c r="TQC224" s="348"/>
      <c r="TQD224" s="348"/>
      <c r="TQE224" s="348"/>
      <c r="TQF224" s="348"/>
      <c r="TQG224" s="348"/>
      <c r="TQH224" s="348"/>
      <c r="TQI224" s="348"/>
      <c r="TQJ224" s="348"/>
      <c r="TQK224" s="348"/>
      <c r="TQL224" s="348"/>
      <c r="TQM224" s="348"/>
      <c r="TQN224" s="348"/>
      <c r="TQO224" s="348"/>
      <c r="TQP224" s="348"/>
      <c r="TQQ224" s="348"/>
      <c r="TQR224" s="348"/>
      <c r="TQS224" s="348"/>
      <c r="TQT224" s="348"/>
      <c r="TQU224" s="348"/>
      <c r="TQV224" s="348"/>
      <c r="TQW224" s="348"/>
      <c r="TQX224" s="348"/>
      <c r="TQY224" s="348"/>
      <c r="TQZ224" s="348"/>
      <c r="TRA224" s="348"/>
      <c r="TRB224" s="348"/>
      <c r="TRC224" s="348"/>
      <c r="TRD224" s="348"/>
      <c r="TRE224" s="348"/>
      <c r="TRF224" s="348"/>
      <c r="TRG224" s="348"/>
      <c r="TRH224" s="348"/>
      <c r="TRI224" s="348"/>
      <c r="TRJ224" s="348"/>
      <c r="TRK224" s="348"/>
      <c r="TRL224" s="348"/>
      <c r="TRM224" s="348"/>
      <c r="TRN224" s="348"/>
      <c r="TRO224" s="348"/>
      <c r="TRP224" s="348"/>
      <c r="TRQ224" s="348"/>
      <c r="TRR224" s="348"/>
      <c r="TRS224" s="348"/>
      <c r="TRT224" s="348"/>
      <c r="TRU224" s="348"/>
      <c r="TRV224" s="348"/>
      <c r="TRW224" s="348"/>
      <c r="TRX224" s="348"/>
      <c r="TRY224" s="348"/>
      <c r="TRZ224" s="348"/>
      <c r="TSA224" s="348"/>
      <c r="TSB224" s="348"/>
      <c r="TSC224" s="348"/>
      <c r="TSD224" s="348"/>
      <c r="TSE224" s="348"/>
      <c r="TSF224" s="348"/>
      <c r="TSG224" s="348"/>
      <c r="TSH224" s="348"/>
      <c r="TSI224" s="348"/>
      <c r="TSJ224" s="348"/>
      <c r="TSK224" s="348"/>
      <c r="TSL224" s="348"/>
      <c r="TSM224" s="348"/>
      <c r="TSN224" s="348"/>
      <c r="TSO224" s="348"/>
      <c r="TSP224" s="348"/>
      <c r="TSQ224" s="348"/>
      <c r="TSR224" s="348"/>
      <c r="TSS224" s="348"/>
      <c r="TST224" s="348"/>
      <c r="TSU224" s="348"/>
      <c r="TSV224" s="348"/>
      <c r="TSW224" s="348"/>
      <c r="TSX224" s="348"/>
      <c r="TSY224" s="348"/>
      <c r="TSZ224" s="348"/>
      <c r="TTA224" s="348"/>
      <c r="TTB224" s="348"/>
      <c r="TTC224" s="348"/>
      <c r="TTD224" s="348"/>
      <c r="TTE224" s="348"/>
      <c r="TTF224" s="348"/>
      <c r="TTG224" s="348"/>
      <c r="TTH224" s="348"/>
      <c r="TTI224" s="348"/>
      <c r="TTJ224" s="348"/>
      <c r="TTK224" s="348"/>
      <c r="TTL224" s="348"/>
      <c r="TTM224" s="348"/>
      <c r="TTN224" s="348"/>
      <c r="TTO224" s="348"/>
      <c r="TTP224" s="348"/>
      <c r="TTQ224" s="348"/>
      <c r="TTR224" s="348"/>
      <c r="TTS224" s="348"/>
      <c r="TTT224" s="348"/>
      <c r="TTU224" s="348"/>
      <c r="TTV224" s="348"/>
      <c r="TTW224" s="348"/>
      <c r="TTX224" s="348"/>
      <c r="TTY224" s="348"/>
      <c r="TTZ224" s="348"/>
      <c r="TUA224" s="348"/>
      <c r="TUB224" s="348"/>
      <c r="TUC224" s="348"/>
      <c r="TUD224" s="348"/>
      <c r="TUE224" s="348"/>
      <c r="TUF224" s="348"/>
      <c r="TUG224" s="348"/>
      <c r="TUH224" s="348"/>
      <c r="TUI224" s="348"/>
      <c r="TUJ224" s="348"/>
      <c r="TUK224" s="348"/>
      <c r="TUL224" s="348"/>
      <c r="TUM224" s="348"/>
      <c r="TUN224" s="348"/>
      <c r="TUO224" s="348"/>
      <c r="TUP224" s="348"/>
      <c r="TUQ224" s="348"/>
      <c r="TUR224" s="348"/>
      <c r="TUS224" s="348"/>
      <c r="TUT224" s="348"/>
      <c r="TUU224" s="348"/>
      <c r="TUV224" s="348"/>
      <c r="TUW224" s="348"/>
      <c r="TUX224" s="348"/>
      <c r="TUY224" s="348"/>
      <c r="TUZ224" s="348"/>
      <c r="TVA224" s="348"/>
      <c r="TVB224" s="348"/>
      <c r="TVC224" s="348"/>
      <c r="TVD224" s="348"/>
      <c r="TVE224" s="348"/>
      <c r="TVF224" s="348"/>
      <c r="TVG224" s="348"/>
      <c r="TVH224" s="348"/>
      <c r="TVI224" s="348"/>
      <c r="TVJ224" s="348"/>
      <c r="TVK224" s="348"/>
      <c r="TVL224" s="348"/>
      <c r="TVM224" s="348"/>
      <c r="TVN224" s="348"/>
      <c r="TVO224" s="348"/>
      <c r="TVP224" s="348"/>
      <c r="TVQ224" s="348"/>
      <c r="TVR224" s="348"/>
      <c r="TVS224" s="348"/>
      <c r="TVT224" s="348"/>
      <c r="TVU224" s="348"/>
      <c r="TVV224" s="348"/>
      <c r="TVW224" s="348"/>
      <c r="TVX224" s="348"/>
      <c r="TVY224" s="348"/>
      <c r="TVZ224" s="348"/>
      <c r="TWA224" s="348"/>
      <c r="TWB224" s="348"/>
      <c r="TWC224" s="348"/>
      <c r="TWD224" s="348"/>
      <c r="TWE224" s="348"/>
      <c r="TWF224" s="348"/>
      <c r="TWG224" s="348"/>
      <c r="TWH224" s="348"/>
      <c r="TWI224" s="348"/>
      <c r="TWJ224" s="348"/>
      <c r="TWK224" s="348"/>
      <c r="TWL224" s="348"/>
      <c r="TWM224" s="348"/>
      <c r="TWN224" s="348"/>
      <c r="TWO224" s="348"/>
      <c r="TWP224" s="348"/>
      <c r="TWQ224" s="348"/>
      <c r="TWR224" s="348"/>
      <c r="TWS224" s="348"/>
      <c r="TWT224" s="348"/>
      <c r="TWU224" s="348"/>
      <c r="TWV224" s="348"/>
      <c r="TWW224" s="348"/>
      <c r="TWX224" s="348"/>
      <c r="TWY224" s="348"/>
      <c r="TWZ224" s="348"/>
      <c r="TXA224" s="348"/>
      <c r="TXB224" s="348"/>
      <c r="TXC224" s="348"/>
      <c r="TXD224" s="348"/>
      <c r="TXE224" s="348"/>
      <c r="TXF224" s="348"/>
      <c r="TXG224" s="348"/>
      <c r="TXH224" s="348"/>
      <c r="TXI224" s="348"/>
      <c r="TXJ224" s="348"/>
      <c r="TXK224" s="348"/>
      <c r="TXL224" s="348"/>
      <c r="TXM224" s="348"/>
      <c r="TXN224" s="348"/>
      <c r="TXO224" s="348"/>
      <c r="TXP224" s="348"/>
      <c r="TXQ224" s="348"/>
      <c r="TXR224" s="348"/>
      <c r="TXS224" s="348"/>
      <c r="TXT224" s="348"/>
      <c r="TXU224" s="348"/>
      <c r="TXV224" s="348"/>
      <c r="TXW224" s="348"/>
      <c r="TXX224" s="348"/>
      <c r="TXY224" s="348"/>
      <c r="TXZ224" s="348"/>
      <c r="TYA224" s="348"/>
      <c r="TYB224" s="348"/>
      <c r="TYC224" s="348"/>
      <c r="TYD224" s="348"/>
      <c r="TYE224" s="348"/>
      <c r="TYF224" s="348"/>
      <c r="TYG224" s="348"/>
      <c r="TYH224" s="348"/>
      <c r="TYI224" s="348"/>
      <c r="TYJ224" s="348"/>
      <c r="TYK224" s="348"/>
      <c r="TYL224" s="348"/>
      <c r="TYM224" s="348"/>
      <c r="TYN224" s="348"/>
      <c r="TYO224" s="348"/>
      <c r="TYP224" s="348"/>
      <c r="TYQ224" s="348"/>
      <c r="TYR224" s="348"/>
      <c r="TYS224" s="348"/>
      <c r="TYT224" s="348"/>
      <c r="TYU224" s="348"/>
      <c r="TYV224" s="348"/>
      <c r="TYW224" s="348"/>
      <c r="TYX224" s="348"/>
      <c r="TYY224" s="348"/>
      <c r="TYZ224" s="348"/>
      <c r="TZA224" s="348"/>
      <c r="TZB224" s="348"/>
      <c r="TZC224" s="348"/>
      <c r="TZD224" s="348"/>
      <c r="TZE224" s="348"/>
      <c r="TZF224" s="348"/>
      <c r="TZG224" s="348"/>
      <c r="TZH224" s="348"/>
      <c r="TZI224" s="348"/>
      <c r="TZJ224" s="348"/>
      <c r="TZK224" s="348"/>
      <c r="TZL224" s="348"/>
      <c r="TZM224" s="348"/>
      <c r="TZN224" s="348"/>
      <c r="TZO224" s="348"/>
      <c r="TZP224" s="348"/>
      <c r="TZQ224" s="348"/>
      <c r="TZR224" s="348"/>
      <c r="TZS224" s="348"/>
      <c r="TZT224" s="348"/>
      <c r="TZU224" s="348"/>
      <c r="TZV224" s="348"/>
      <c r="TZW224" s="348"/>
      <c r="TZX224" s="348"/>
      <c r="TZY224" s="348"/>
      <c r="TZZ224" s="348"/>
      <c r="UAA224" s="348"/>
      <c r="UAB224" s="348"/>
      <c r="UAC224" s="348"/>
      <c r="UAD224" s="348"/>
      <c r="UAE224" s="348"/>
      <c r="UAF224" s="348"/>
      <c r="UAG224" s="348"/>
      <c r="UAH224" s="348"/>
      <c r="UAI224" s="348"/>
      <c r="UAJ224" s="348"/>
      <c r="UAK224" s="348"/>
      <c r="UAL224" s="348"/>
      <c r="UAM224" s="348"/>
      <c r="UAN224" s="348"/>
      <c r="UAO224" s="348"/>
      <c r="UAP224" s="348"/>
      <c r="UAQ224" s="348"/>
      <c r="UAR224" s="348"/>
      <c r="UAS224" s="348"/>
      <c r="UAT224" s="348"/>
      <c r="UAU224" s="348"/>
      <c r="UAV224" s="348"/>
      <c r="UAW224" s="348"/>
      <c r="UAX224" s="348"/>
      <c r="UAY224" s="348"/>
      <c r="UAZ224" s="348"/>
      <c r="UBA224" s="348"/>
      <c r="UBB224" s="348"/>
      <c r="UBC224" s="348"/>
      <c r="UBD224" s="348"/>
      <c r="UBE224" s="348"/>
      <c r="UBF224" s="348"/>
      <c r="UBG224" s="348"/>
      <c r="UBH224" s="348"/>
      <c r="UBI224" s="348"/>
      <c r="UBJ224" s="348"/>
      <c r="UBK224" s="348"/>
      <c r="UBL224" s="348"/>
      <c r="UBM224" s="348"/>
      <c r="UBN224" s="348"/>
      <c r="UBO224" s="348"/>
      <c r="UBP224" s="348"/>
      <c r="UBQ224" s="348"/>
      <c r="UBR224" s="348"/>
      <c r="UBS224" s="348"/>
      <c r="UBT224" s="348"/>
      <c r="UBU224" s="348"/>
      <c r="UBV224" s="348"/>
      <c r="UBW224" s="348"/>
      <c r="UBX224" s="348"/>
      <c r="UBY224" s="348"/>
      <c r="UBZ224" s="348"/>
      <c r="UCA224" s="348"/>
      <c r="UCB224" s="348"/>
      <c r="UCC224" s="348"/>
      <c r="UCD224" s="348"/>
      <c r="UCE224" s="348"/>
      <c r="UCF224" s="348"/>
      <c r="UCG224" s="348"/>
      <c r="UCH224" s="348"/>
      <c r="UCI224" s="348"/>
      <c r="UCJ224" s="348"/>
      <c r="UCK224" s="348"/>
      <c r="UCL224" s="348"/>
      <c r="UCM224" s="348"/>
      <c r="UCN224" s="348"/>
      <c r="UCO224" s="348"/>
      <c r="UCP224" s="348"/>
      <c r="UCQ224" s="348"/>
      <c r="UCR224" s="348"/>
      <c r="UCS224" s="348"/>
      <c r="UCT224" s="348"/>
      <c r="UCU224" s="348"/>
      <c r="UCV224" s="348"/>
      <c r="UCW224" s="348"/>
      <c r="UCX224" s="348"/>
      <c r="UCY224" s="348"/>
      <c r="UCZ224" s="348"/>
      <c r="UDA224" s="348"/>
      <c r="UDB224" s="348"/>
      <c r="UDC224" s="348"/>
      <c r="UDD224" s="348"/>
      <c r="UDE224" s="348"/>
      <c r="UDF224" s="348"/>
      <c r="UDG224" s="348"/>
      <c r="UDH224" s="348"/>
      <c r="UDI224" s="348"/>
      <c r="UDJ224" s="348"/>
      <c r="UDK224" s="348"/>
      <c r="UDL224" s="348"/>
      <c r="UDM224" s="348"/>
      <c r="UDN224" s="348"/>
      <c r="UDO224" s="348"/>
      <c r="UDP224" s="348"/>
      <c r="UDQ224" s="348"/>
      <c r="UDR224" s="348"/>
      <c r="UDS224" s="348"/>
      <c r="UDT224" s="348"/>
      <c r="UDU224" s="348"/>
      <c r="UDV224" s="348"/>
      <c r="UDW224" s="348"/>
      <c r="UDX224" s="348"/>
      <c r="UDY224" s="348"/>
      <c r="UDZ224" s="348"/>
      <c r="UEA224" s="348"/>
      <c r="UEB224" s="348"/>
      <c r="UEC224" s="348"/>
      <c r="UED224" s="348"/>
      <c r="UEE224" s="348"/>
      <c r="UEF224" s="348"/>
      <c r="UEG224" s="348"/>
      <c r="UEH224" s="348"/>
      <c r="UEI224" s="348"/>
      <c r="UEJ224" s="348"/>
      <c r="UEK224" s="348"/>
      <c r="UEL224" s="348"/>
      <c r="UEM224" s="348"/>
      <c r="UEN224" s="348"/>
      <c r="UEO224" s="348"/>
      <c r="UEP224" s="348"/>
      <c r="UEQ224" s="348"/>
      <c r="UER224" s="348"/>
      <c r="UES224" s="348"/>
      <c r="UET224" s="348"/>
      <c r="UEU224" s="348"/>
      <c r="UEV224" s="348"/>
      <c r="UEW224" s="348"/>
      <c r="UEX224" s="348"/>
      <c r="UEY224" s="348"/>
      <c r="UEZ224" s="348"/>
      <c r="UFA224" s="348"/>
      <c r="UFB224" s="348"/>
      <c r="UFC224" s="348"/>
      <c r="UFD224" s="348"/>
      <c r="UFE224" s="348"/>
      <c r="UFF224" s="348"/>
      <c r="UFG224" s="348"/>
      <c r="UFH224" s="348"/>
      <c r="UFI224" s="348"/>
      <c r="UFJ224" s="348"/>
      <c r="UFK224" s="348"/>
      <c r="UFL224" s="348"/>
      <c r="UFM224" s="348"/>
      <c r="UFN224" s="348"/>
      <c r="UFO224" s="348"/>
      <c r="UFP224" s="348"/>
      <c r="UFQ224" s="348"/>
      <c r="UFR224" s="348"/>
      <c r="UFS224" s="348"/>
      <c r="UFT224" s="348"/>
      <c r="UFU224" s="348"/>
      <c r="UFV224" s="348"/>
      <c r="UFW224" s="348"/>
      <c r="UFX224" s="348"/>
      <c r="UFY224" s="348"/>
      <c r="UFZ224" s="348"/>
      <c r="UGA224" s="348"/>
      <c r="UGB224" s="348"/>
      <c r="UGC224" s="348"/>
      <c r="UGD224" s="348"/>
      <c r="UGE224" s="348"/>
      <c r="UGF224" s="348"/>
      <c r="UGG224" s="348"/>
      <c r="UGH224" s="348"/>
      <c r="UGI224" s="348"/>
      <c r="UGJ224" s="348"/>
      <c r="UGK224" s="348"/>
      <c r="UGL224" s="348"/>
      <c r="UGM224" s="348"/>
      <c r="UGN224" s="348"/>
      <c r="UGO224" s="348"/>
      <c r="UGP224" s="348"/>
      <c r="UGQ224" s="348"/>
      <c r="UGR224" s="348"/>
      <c r="UGS224" s="348"/>
      <c r="UGT224" s="348"/>
      <c r="UGU224" s="348"/>
      <c r="UGV224" s="348"/>
      <c r="UGW224" s="348"/>
      <c r="UGX224" s="348"/>
      <c r="UGY224" s="348"/>
      <c r="UGZ224" s="348"/>
      <c r="UHA224" s="348"/>
      <c r="UHB224" s="348"/>
      <c r="UHC224" s="348"/>
      <c r="UHD224" s="348"/>
      <c r="UHE224" s="348"/>
      <c r="UHF224" s="348"/>
      <c r="UHG224" s="348"/>
      <c r="UHH224" s="348"/>
      <c r="UHI224" s="348"/>
      <c r="UHJ224" s="348"/>
      <c r="UHK224" s="348"/>
      <c r="UHL224" s="348"/>
      <c r="UHM224" s="348"/>
      <c r="UHN224" s="348"/>
      <c r="UHO224" s="348"/>
      <c r="UHP224" s="348"/>
      <c r="UHQ224" s="348"/>
      <c r="UHR224" s="348"/>
      <c r="UHS224" s="348"/>
      <c r="UHT224" s="348"/>
      <c r="UHU224" s="348"/>
      <c r="UHV224" s="348"/>
      <c r="UHW224" s="348"/>
      <c r="UHX224" s="348"/>
      <c r="UHY224" s="348"/>
      <c r="UHZ224" s="348"/>
      <c r="UIA224" s="348"/>
      <c r="UIB224" s="348"/>
      <c r="UIC224" s="348"/>
      <c r="UID224" s="348"/>
      <c r="UIE224" s="348"/>
      <c r="UIF224" s="348"/>
      <c r="UIG224" s="348"/>
      <c r="UIH224" s="348"/>
      <c r="UII224" s="348"/>
      <c r="UIJ224" s="348"/>
      <c r="UIK224" s="348"/>
      <c r="UIL224" s="348"/>
      <c r="UIM224" s="348"/>
      <c r="UIN224" s="348"/>
      <c r="UIO224" s="348"/>
      <c r="UIP224" s="348"/>
      <c r="UIQ224" s="348"/>
      <c r="UIR224" s="348"/>
      <c r="UIS224" s="348"/>
      <c r="UIT224" s="348"/>
      <c r="UIU224" s="348"/>
      <c r="UIV224" s="348"/>
      <c r="UIW224" s="348"/>
      <c r="UIX224" s="348"/>
      <c r="UIY224" s="348"/>
      <c r="UIZ224" s="348"/>
      <c r="UJA224" s="348"/>
      <c r="UJB224" s="348"/>
      <c r="UJC224" s="348"/>
      <c r="UJD224" s="348"/>
      <c r="UJE224" s="348"/>
      <c r="UJF224" s="348"/>
      <c r="UJG224" s="348"/>
      <c r="UJH224" s="348"/>
      <c r="UJI224" s="348"/>
      <c r="UJJ224" s="348"/>
      <c r="UJK224" s="348"/>
      <c r="UJL224" s="348"/>
      <c r="UJM224" s="348"/>
      <c r="UJN224" s="348"/>
      <c r="UJO224" s="348"/>
      <c r="UJP224" s="348"/>
      <c r="UJQ224" s="348"/>
      <c r="UJR224" s="348"/>
      <c r="UJS224" s="348"/>
      <c r="UJT224" s="348"/>
      <c r="UJU224" s="348"/>
      <c r="UJV224" s="348"/>
      <c r="UJW224" s="348"/>
      <c r="UJX224" s="348"/>
      <c r="UJY224" s="348"/>
      <c r="UJZ224" s="348"/>
      <c r="UKA224" s="348"/>
      <c r="UKB224" s="348"/>
      <c r="UKC224" s="348"/>
      <c r="UKD224" s="348"/>
      <c r="UKE224" s="348"/>
      <c r="UKF224" s="348"/>
      <c r="UKG224" s="348"/>
      <c r="UKH224" s="348"/>
      <c r="UKI224" s="348"/>
      <c r="UKJ224" s="348"/>
      <c r="UKK224" s="348"/>
      <c r="UKL224" s="348"/>
      <c r="UKM224" s="348"/>
      <c r="UKN224" s="348"/>
      <c r="UKO224" s="348"/>
      <c r="UKP224" s="348"/>
      <c r="UKQ224" s="348"/>
      <c r="UKR224" s="348"/>
      <c r="UKS224" s="348"/>
      <c r="UKT224" s="348"/>
      <c r="UKU224" s="348"/>
      <c r="UKV224" s="348"/>
      <c r="UKW224" s="348"/>
      <c r="UKX224" s="348"/>
      <c r="UKY224" s="348"/>
      <c r="UKZ224" s="348"/>
      <c r="ULA224" s="348"/>
      <c r="ULB224" s="348"/>
      <c r="ULC224" s="348"/>
      <c r="ULD224" s="348"/>
      <c r="ULE224" s="348"/>
      <c r="ULF224" s="348"/>
      <c r="ULG224" s="348"/>
      <c r="ULH224" s="348"/>
      <c r="ULI224" s="348"/>
      <c r="ULJ224" s="348"/>
      <c r="ULK224" s="348"/>
      <c r="ULL224" s="348"/>
      <c r="ULM224" s="348"/>
      <c r="ULN224" s="348"/>
      <c r="ULO224" s="348"/>
      <c r="ULP224" s="348"/>
      <c r="ULQ224" s="348"/>
      <c r="ULR224" s="348"/>
      <c r="ULS224" s="348"/>
      <c r="ULT224" s="348"/>
      <c r="ULU224" s="348"/>
      <c r="ULV224" s="348"/>
      <c r="ULW224" s="348"/>
      <c r="ULX224" s="348"/>
      <c r="ULY224" s="348"/>
      <c r="ULZ224" s="348"/>
      <c r="UMA224" s="348"/>
      <c r="UMB224" s="348"/>
      <c r="UMC224" s="348"/>
      <c r="UMD224" s="348"/>
      <c r="UME224" s="348"/>
      <c r="UMF224" s="348"/>
      <c r="UMG224" s="348"/>
      <c r="UMH224" s="348"/>
      <c r="UMI224" s="348"/>
      <c r="UMJ224" s="348"/>
      <c r="UMK224" s="348"/>
      <c r="UML224" s="348"/>
      <c r="UMM224" s="348"/>
      <c r="UMN224" s="348"/>
      <c r="UMO224" s="348"/>
      <c r="UMP224" s="348"/>
      <c r="UMQ224" s="348"/>
      <c r="UMR224" s="348"/>
      <c r="UMS224" s="348"/>
      <c r="UMT224" s="348"/>
      <c r="UMU224" s="348"/>
      <c r="UMV224" s="348"/>
      <c r="UMW224" s="348"/>
      <c r="UMX224" s="348"/>
      <c r="UMY224" s="348"/>
      <c r="UMZ224" s="348"/>
      <c r="UNA224" s="348"/>
      <c r="UNB224" s="348"/>
      <c r="UNC224" s="348"/>
      <c r="UND224" s="348"/>
      <c r="UNE224" s="348"/>
      <c r="UNF224" s="348"/>
      <c r="UNG224" s="348"/>
      <c r="UNH224" s="348"/>
      <c r="UNI224" s="348"/>
      <c r="UNJ224" s="348"/>
      <c r="UNK224" s="348"/>
      <c r="UNL224" s="348"/>
      <c r="UNM224" s="348"/>
      <c r="UNN224" s="348"/>
      <c r="UNO224" s="348"/>
      <c r="UNP224" s="348"/>
      <c r="UNQ224" s="348"/>
      <c r="UNR224" s="348"/>
      <c r="UNS224" s="348"/>
      <c r="UNT224" s="348"/>
      <c r="UNU224" s="348"/>
      <c r="UNV224" s="348"/>
      <c r="UNW224" s="348"/>
      <c r="UNX224" s="348"/>
      <c r="UNY224" s="348"/>
      <c r="UNZ224" s="348"/>
      <c r="UOA224" s="348"/>
      <c r="UOB224" s="348"/>
      <c r="UOC224" s="348"/>
      <c r="UOD224" s="348"/>
      <c r="UOE224" s="348"/>
      <c r="UOF224" s="348"/>
      <c r="UOG224" s="348"/>
      <c r="UOH224" s="348"/>
      <c r="UOI224" s="348"/>
      <c r="UOJ224" s="348"/>
      <c r="UOK224" s="348"/>
      <c r="UOL224" s="348"/>
      <c r="UOM224" s="348"/>
      <c r="UON224" s="348"/>
      <c r="UOO224" s="348"/>
      <c r="UOP224" s="348"/>
      <c r="UOQ224" s="348"/>
      <c r="UOR224" s="348"/>
      <c r="UOS224" s="348"/>
      <c r="UOT224" s="348"/>
      <c r="UOU224" s="348"/>
      <c r="UOV224" s="348"/>
      <c r="UOW224" s="348"/>
      <c r="UOX224" s="348"/>
      <c r="UOY224" s="348"/>
      <c r="UOZ224" s="348"/>
      <c r="UPA224" s="348"/>
      <c r="UPB224" s="348"/>
      <c r="UPC224" s="348"/>
      <c r="UPD224" s="348"/>
      <c r="UPE224" s="348"/>
      <c r="UPF224" s="348"/>
      <c r="UPG224" s="348"/>
      <c r="UPH224" s="348"/>
      <c r="UPI224" s="348"/>
      <c r="UPJ224" s="348"/>
      <c r="UPK224" s="348"/>
      <c r="UPL224" s="348"/>
      <c r="UPM224" s="348"/>
      <c r="UPN224" s="348"/>
      <c r="UPO224" s="348"/>
      <c r="UPP224" s="348"/>
      <c r="UPQ224" s="348"/>
      <c r="UPR224" s="348"/>
      <c r="UPS224" s="348"/>
      <c r="UPT224" s="348"/>
      <c r="UPU224" s="348"/>
      <c r="UPV224" s="348"/>
      <c r="UPW224" s="348"/>
      <c r="UPX224" s="348"/>
      <c r="UPY224" s="348"/>
      <c r="UPZ224" s="348"/>
      <c r="UQA224" s="348"/>
      <c r="UQB224" s="348"/>
      <c r="UQC224" s="348"/>
      <c r="UQD224" s="348"/>
      <c r="UQE224" s="348"/>
      <c r="UQF224" s="348"/>
      <c r="UQG224" s="348"/>
      <c r="UQH224" s="348"/>
      <c r="UQI224" s="348"/>
      <c r="UQJ224" s="348"/>
      <c r="UQK224" s="348"/>
      <c r="UQL224" s="348"/>
      <c r="UQM224" s="348"/>
      <c r="UQN224" s="348"/>
      <c r="UQO224" s="348"/>
      <c r="UQP224" s="348"/>
      <c r="UQQ224" s="348"/>
      <c r="UQR224" s="348"/>
      <c r="UQS224" s="348"/>
      <c r="UQT224" s="348"/>
      <c r="UQU224" s="348"/>
      <c r="UQV224" s="348"/>
      <c r="UQW224" s="348"/>
      <c r="UQX224" s="348"/>
      <c r="UQY224" s="348"/>
      <c r="UQZ224" s="348"/>
      <c r="URA224" s="348"/>
      <c r="URB224" s="348"/>
      <c r="URC224" s="348"/>
      <c r="URD224" s="348"/>
      <c r="URE224" s="348"/>
      <c r="URF224" s="348"/>
      <c r="URG224" s="348"/>
      <c r="URH224" s="348"/>
      <c r="URI224" s="348"/>
      <c r="URJ224" s="348"/>
      <c r="URK224" s="348"/>
      <c r="URL224" s="348"/>
      <c r="URM224" s="348"/>
      <c r="URN224" s="348"/>
      <c r="URO224" s="348"/>
      <c r="URP224" s="348"/>
      <c r="URQ224" s="348"/>
      <c r="URR224" s="348"/>
      <c r="URS224" s="348"/>
      <c r="URT224" s="348"/>
      <c r="URU224" s="348"/>
      <c r="URV224" s="348"/>
      <c r="URW224" s="348"/>
      <c r="URX224" s="348"/>
      <c r="URY224" s="348"/>
      <c r="URZ224" s="348"/>
      <c r="USA224" s="348"/>
      <c r="USB224" s="348"/>
      <c r="USC224" s="348"/>
      <c r="USD224" s="348"/>
      <c r="USE224" s="348"/>
      <c r="USF224" s="348"/>
      <c r="USG224" s="348"/>
      <c r="USH224" s="348"/>
      <c r="USI224" s="348"/>
      <c r="USJ224" s="348"/>
      <c r="USK224" s="348"/>
      <c r="USL224" s="348"/>
      <c r="USM224" s="348"/>
      <c r="USN224" s="348"/>
      <c r="USO224" s="348"/>
      <c r="USP224" s="348"/>
      <c r="USQ224" s="348"/>
      <c r="USR224" s="348"/>
      <c r="USS224" s="348"/>
      <c r="UST224" s="348"/>
      <c r="USU224" s="348"/>
      <c r="USV224" s="348"/>
      <c r="USW224" s="348"/>
      <c r="USX224" s="348"/>
      <c r="USY224" s="348"/>
      <c r="USZ224" s="348"/>
      <c r="UTA224" s="348"/>
      <c r="UTB224" s="348"/>
      <c r="UTC224" s="348"/>
      <c r="UTD224" s="348"/>
      <c r="UTE224" s="348"/>
      <c r="UTF224" s="348"/>
      <c r="UTG224" s="348"/>
      <c r="UTH224" s="348"/>
      <c r="UTI224" s="348"/>
      <c r="UTJ224" s="348"/>
      <c r="UTK224" s="348"/>
      <c r="UTL224" s="348"/>
      <c r="UTM224" s="348"/>
      <c r="UTN224" s="348"/>
      <c r="UTO224" s="348"/>
      <c r="UTP224" s="348"/>
      <c r="UTQ224" s="348"/>
      <c r="UTR224" s="348"/>
      <c r="UTS224" s="348"/>
      <c r="UTT224" s="348"/>
      <c r="UTU224" s="348"/>
      <c r="UTV224" s="348"/>
      <c r="UTW224" s="348"/>
      <c r="UTX224" s="348"/>
      <c r="UTY224" s="348"/>
      <c r="UTZ224" s="348"/>
      <c r="UUA224" s="348"/>
      <c r="UUB224" s="348"/>
      <c r="UUC224" s="348"/>
      <c r="UUD224" s="348"/>
      <c r="UUE224" s="348"/>
      <c r="UUF224" s="348"/>
      <c r="UUG224" s="348"/>
      <c r="UUH224" s="348"/>
      <c r="UUI224" s="348"/>
      <c r="UUJ224" s="348"/>
      <c r="UUK224" s="348"/>
      <c r="UUL224" s="348"/>
      <c r="UUM224" s="348"/>
      <c r="UUN224" s="348"/>
      <c r="UUO224" s="348"/>
      <c r="UUP224" s="348"/>
      <c r="UUQ224" s="348"/>
      <c r="UUR224" s="348"/>
      <c r="UUS224" s="348"/>
      <c r="UUT224" s="348"/>
      <c r="UUU224" s="348"/>
      <c r="UUV224" s="348"/>
      <c r="UUW224" s="348"/>
      <c r="UUX224" s="348"/>
      <c r="UUY224" s="348"/>
      <c r="UUZ224" s="348"/>
      <c r="UVA224" s="348"/>
      <c r="UVB224" s="348"/>
      <c r="UVC224" s="348"/>
      <c r="UVD224" s="348"/>
      <c r="UVE224" s="348"/>
      <c r="UVF224" s="348"/>
      <c r="UVG224" s="348"/>
      <c r="UVH224" s="348"/>
      <c r="UVI224" s="348"/>
      <c r="UVJ224" s="348"/>
      <c r="UVK224" s="348"/>
      <c r="UVL224" s="348"/>
      <c r="UVM224" s="348"/>
      <c r="UVN224" s="348"/>
      <c r="UVO224" s="348"/>
      <c r="UVP224" s="348"/>
      <c r="UVQ224" s="348"/>
      <c r="UVR224" s="348"/>
      <c r="UVS224" s="348"/>
      <c r="UVT224" s="348"/>
      <c r="UVU224" s="348"/>
      <c r="UVV224" s="348"/>
      <c r="UVW224" s="348"/>
      <c r="UVX224" s="348"/>
      <c r="UVY224" s="348"/>
      <c r="UVZ224" s="348"/>
      <c r="UWA224" s="348"/>
      <c r="UWB224" s="348"/>
      <c r="UWC224" s="348"/>
      <c r="UWD224" s="348"/>
      <c r="UWE224" s="348"/>
      <c r="UWF224" s="348"/>
      <c r="UWG224" s="348"/>
      <c r="UWH224" s="348"/>
      <c r="UWI224" s="348"/>
      <c r="UWJ224" s="348"/>
      <c r="UWK224" s="348"/>
      <c r="UWL224" s="348"/>
      <c r="UWM224" s="348"/>
      <c r="UWN224" s="348"/>
      <c r="UWO224" s="348"/>
      <c r="UWP224" s="348"/>
      <c r="UWQ224" s="348"/>
      <c r="UWR224" s="348"/>
      <c r="UWS224" s="348"/>
      <c r="UWT224" s="348"/>
      <c r="UWU224" s="348"/>
      <c r="UWV224" s="348"/>
      <c r="UWW224" s="348"/>
      <c r="UWX224" s="348"/>
      <c r="UWY224" s="348"/>
      <c r="UWZ224" s="348"/>
      <c r="UXA224" s="348"/>
      <c r="UXB224" s="348"/>
      <c r="UXC224" s="348"/>
      <c r="UXD224" s="348"/>
      <c r="UXE224" s="348"/>
      <c r="UXF224" s="348"/>
      <c r="UXG224" s="348"/>
      <c r="UXH224" s="348"/>
      <c r="UXI224" s="348"/>
      <c r="UXJ224" s="348"/>
      <c r="UXK224" s="348"/>
      <c r="UXL224" s="348"/>
      <c r="UXM224" s="348"/>
      <c r="UXN224" s="348"/>
      <c r="UXO224" s="348"/>
      <c r="UXP224" s="348"/>
      <c r="UXQ224" s="348"/>
      <c r="UXR224" s="348"/>
      <c r="UXS224" s="348"/>
      <c r="UXT224" s="348"/>
      <c r="UXU224" s="348"/>
      <c r="UXV224" s="348"/>
      <c r="UXW224" s="348"/>
      <c r="UXX224" s="348"/>
      <c r="UXY224" s="348"/>
      <c r="UXZ224" s="348"/>
      <c r="UYA224" s="348"/>
      <c r="UYB224" s="348"/>
      <c r="UYC224" s="348"/>
      <c r="UYD224" s="348"/>
      <c r="UYE224" s="348"/>
      <c r="UYF224" s="348"/>
      <c r="UYG224" s="348"/>
      <c r="UYH224" s="348"/>
      <c r="UYI224" s="348"/>
      <c r="UYJ224" s="348"/>
      <c r="UYK224" s="348"/>
      <c r="UYL224" s="348"/>
      <c r="UYM224" s="348"/>
      <c r="UYN224" s="348"/>
      <c r="UYO224" s="348"/>
      <c r="UYP224" s="348"/>
      <c r="UYQ224" s="348"/>
      <c r="UYR224" s="348"/>
      <c r="UYS224" s="348"/>
      <c r="UYT224" s="348"/>
      <c r="UYU224" s="348"/>
      <c r="UYV224" s="348"/>
      <c r="UYW224" s="348"/>
      <c r="UYX224" s="348"/>
      <c r="UYY224" s="348"/>
      <c r="UYZ224" s="348"/>
      <c r="UZA224" s="348"/>
      <c r="UZB224" s="348"/>
      <c r="UZC224" s="348"/>
      <c r="UZD224" s="348"/>
      <c r="UZE224" s="348"/>
      <c r="UZF224" s="348"/>
      <c r="UZG224" s="348"/>
      <c r="UZH224" s="348"/>
      <c r="UZI224" s="348"/>
      <c r="UZJ224" s="348"/>
      <c r="UZK224" s="348"/>
      <c r="UZL224" s="348"/>
      <c r="UZM224" s="348"/>
      <c r="UZN224" s="348"/>
      <c r="UZO224" s="348"/>
      <c r="UZP224" s="348"/>
      <c r="UZQ224" s="348"/>
      <c r="UZR224" s="348"/>
      <c r="UZS224" s="348"/>
      <c r="UZT224" s="348"/>
      <c r="UZU224" s="348"/>
      <c r="UZV224" s="348"/>
      <c r="UZW224" s="348"/>
      <c r="UZX224" s="348"/>
      <c r="UZY224" s="348"/>
      <c r="UZZ224" s="348"/>
      <c r="VAA224" s="348"/>
      <c r="VAB224" s="348"/>
      <c r="VAC224" s="348"/>
      <c r="VAD224" s="348"/>
      <c r="VAE224" s="348"/>
      <c r="VAF224" s="348"/>
      <c r="VAG224" s="348"/>
      <c r="VAH224" s="348"/>
      <c r="VAI224" s="348"/>
      <c r="VAJ224" s="348"/>
      <c r="VAK224" s="348"/>
      <c r="VAL224" s="348"/>
      <c r="VAM224" s="348"/>
      <c r="VAN224" s="348"/>
      <c r="VAO224" s="348"/>
      <c r="VAP224" s="348"/>
      <c r="VAQ224" s="348"/>
      <c r="VAR224" s="348"/>
      <c r="VAS224" s="348"/>
      <c r="VAT224" s="348"/>
      <c r="VAU224" s="348"/>
      <c r="VAV224" s="348"/>
      <c r="VAW224" s="348"/>
      <c r="VAX224" s="348"/>
      <c r="VAY224" s="348"/>
      <c r="VAZ224" s="348"/>
      <c r="VBA224" s="348"/>
      <c r="VBB224" s="348"/>
      <c r="VBC224" s="348"/>
      <c r="VBD224" s="348"/>
      <c r="VBE224" s="348"/>
      <c r="VBF224" s="348"/>
      <c r="VBG224" s="348"/>
      <c r="VBH224" s="348"/>
      <c r="VBI224" s="348"/>
      <c r="VBJ224" s="348"/>
      <c r="VBK224" s="348"/>
      <c r="VBL224" s="348"/>
      <c r="VBM224" s="348"/>
      <c r="VBN224" s="348"/>
      <c r="VBO224" s="348"/>
      <c r="VBP224" s="348"/>
      <c r="VBQ224" s="348"/>
      <c r="VBR224" s="348"/>
      <c r="VBS224" s="348"/>
      <c r="VBT224" s="348"/>
      <c r="VBU224" s="348"/>
      <c r="VBV224" s="348"/>
      <c r="VBW224" s="348"/>
      <c r="VBX224" s="348"/>
      <c r="VBY224" s="348"/>
      <c r="VBZ224" s="348"/>
      <c r="VCA224" s="348"/>
      <c r="VCB224" s="348"/>
      <c r="VCC224" s="348"/>
      <c r="VCD224" s="348"/>
      <c r="VCE224" s="348"/>
      <c r="VCF224" s="348"/>
      <c r="VCG224" s="348"/>
      <c r="VCH224" s="348"/>
      <c r="VCI224" s="348"/>
      <c r="VCJ224" s="348"/>
      <c r="VCK224" s="348"/>
      <c r="VCL224" s="348"/>
      <c r="VCM224" s="348"/>
      <c r="VCN224" s="348"/>
      <c r="VCO224" s="348"/>
      <c r="VCP224" s="348"/>
      <c r="VCQ224" s="348"/>
      <c r="VCR224" s="348"/>
      <c r="VCS224" s="348"/>
      <c r="VCT224" s="348"/>
      <c r="VCU224" s="348"/>
      <c r="VCV224" s="348"/>
      <c r="VCW224" s="348"/>
      <c r="VCX224" s="348"/>
      <c r="VCY224" s="348"/>
      <c r="VCZ224" s="348"/>
      <c r="VDA224" s="348"/>
      <c r="VDB224" s="348"/>
      <c r="VDC224" s="348"/>
      <c r="VDD224" s="348"/>
      <c r="VDE224" s="348"/>
      <c r="VDF224" s="348"/>
      <c r="VDG224" s="348"/>
      <c r="VDH224" s="348"/>
      <c r="VDI224" s="348"/>
      <c r="VDJ224" s="348"/>
      <c r="VDK224" s="348"/>
      <c r="VDL224" s="348"/>
      <c r="VDM224" s="348"/>
      <c r="VDN224" s="348"/>
      <c r="VDO224" s="348"/>
      <c r="VDP224" s="348"/>
      <c r="VDQ224" s="348"/>
      <c r="VDR224" s="348"/>
      <c r="VDS224" s="348"/>
      <c r="VDT224" s="348"/>
      <c r="VDU224" s="348"/>
      <c r="VDV224" s="348"/>
      <c r="VDW224" s="348"/>
      <c r="VDX224" s="348"/>
      <c r="VDY224" s="348"/>
      <c r="VDZ224" s="348"/>
      <c r="VEA224" s="348"/>
      <c r="VEB224" s="348"/>
      <c r="VEC224" s="348"/>
      <c r="VED224" s="348"/>
      <c r="VEE224" s="348"/>
      <c r="VEF224" s="348"/>
      <c r="VEG224" s="348"/>
      <c r="VEH224" s="348"/>
      <c r="VEI224" s="348"/>
      <c r="VEJ224" s="348"/>
      <c r="VEK224" s="348"/>
      <c r="VEL224" s="348"/>
      <c r="VEM224" s="348"/>
      <c r="VEN224" s="348"/>
      <c r="VEO224" s="348"/>
      <c r="VEP224" s="348"/>
      <c r="VEQ224" s="348"/>
      <c r="VER224" s="348"/>
      <c r="VES224" s="348"/>
      <c r="VET224" s="348"/>
      <c r="VEU224" s="348"/>
      <c r="VEV224" s="348"/>
      <c r="VEW224" s="348"/>
      <c r="VEX224" s="348"/>
      <c r="VEY224" s="348"/>
      <c r="VEZ224" s="348"/>
      <c r="VFA224" s="348"/>
      <c r="VFB224" s="348"/>
      <c r="VFC224" s="348"/>
      <c r="VFD224" s="348"/>
      <c r="VFE224" s="348"/>
      <c r="VFF224" s="348"/>
      <c r="VFG224" s="348"/>
      <c r="VFH224" s="348"/>
      <c r="VFI224" s="348"/>
      <c r="VFJ224" s="348"/>
      <c r="VFK224" s="348"/>
      <c r="VFL224" s="348"/>
      <c r="VFM224" s="348"/>
      <c r="VFN224" s="348"/>
      <c r="VFO224" s="348"/>
      <c r="VFP224" s="348"/>
      <c r="VFQ224" s="348"/>
      <c r="VFR224" s="348"/>
      <c r="VFS224" s="348"/>
      <c r="VFT224" s="348"/>
      <c r="VFU224" s="348"/>
      <c r="VFV224" s="348"/>
      <c r="VFW224" s="348"/>
      <c r="VFX224" s="348"/>
      <c r="VFY224" s="348"/>
      <c r="VFZ224" s="348"/>
      <c r="VGA224" s="348"/>
      <c r="VGB224" s="348"/>
      <c r="VGC224" s="348"/>
      <c r="VGD224" s="348"/>
      <c r="VGE224" s="348"/>
      <c r="VGF224" s="348"/>
      <c r="VGG224" s="348"/>
      <c r="VGH224" s="348"/>
      <c r="VGI224" s="348"/>
      <c r="VGJ224" s="348"/>
      <c r="VGK224" s="348"/>
      <c r="VGL224" s="348"/>
      <c r="VGM224" s="348"/>
      <c r="VGN224" s="348"/>
      <c r="VGO224" s="348"/>
      <c r="VGP224" s="348"/>
      <c r="VGQ224" s="348"/>
      <c r="VGR224" s="348"/>
      <c r="VGS224" s="348"/>
      <c r="VGT224" s="348"/>
      <c r="VGU224" s="348"/>
      <c r="VGV224" s="348"/>
      <c r="VGW224" s="348"/>
      <c r="VGX224" s="348"/>
      <c r="VGY224" s="348"/>
      <c r="VGZ224" s="348"/>
      <c r="VHA224" s="348"/>
      <c r="VHB224" s="348"/>
      <c r="VHC224" s="348"/>
      <c r="VHD224" s="348"/>
      <c r="VHE224" s="348"/>
      <c r="VHF224" s="348"/>
      <c r="VHG224" s="348"/>
      <c r="VHH224" s="348"/>
      <c r="VHI224" s="348"/>
      <c r="VHJ224" s="348"/>
      <c r="VHK224" s="348"/>
      <c r="VHL224" s="348"/>
      <c r="VHM224" s="348"/>
      <c r="VHN224" s="348"/>
      <c r="VHO224" s="348"/>
      <c r="VHP224" s="348"/>
      <c r="VHQ224" s="348"/>
      <c r="VHR224" s="348"/>
      <c r="VHS224" s="348"/>
      <c r="VHT224" s="348"/>
      <c r="VHU224" s="348"/>
      <c r="VHV224" s="348"/>
      <c r="VHW224" s="348"/>
      <c r="VHX224" s="348"/>
      <c r="VHY224" s="348"/>
      <c r="VHZ224" s="348"/>
      <c r="VIA224" s="348"/>
      <c r="VIB224" s="348"/>
      <c r="VIC224" s="348"/>
      <c r="VID224" s="348"/>
      <c r="VIE224" s="348"/>
      <c r="VIF224" s="348"/>
      <c r="VIG224" s="348"/>
      <c r="VIH224" s="348"/>
      <c r="VII224" s="348"/>
      <c r="VIJ224" s="348"/>
      <c r="VIK224" s="348"/>
      <c r="VIL224" s="348"/>
      <c r="VIM224" s="348"/>
      <c r="VIN224" s="348"/>
      <c r="VIO224" s="348"/>
      <c r="VIP224" s="348"/>
      <c r="VIQ224" s="348"/>
      <c r="VIR224" s="348"/>
      <c r="VIS224" s="348"/>
      <c r="VIT224" s="348"/>
      <c r="VIU224" s="348"/>
      <c r="VIV224" s="348"/>
      <c r="VIW224" s="348"/>
      <c r="VIX224" s="348"/>
      <c r="VIY224" s="348"/>
      <c r="VIZ224" s="348"/>
      <c r="VJA224" s="348"/>
      <c r="VJB224" s="348"/>
      <c r="VJC224" s="348"/>
      <c r="VJD224" s="348"/>
      <c r="VJE224" s="348"/>
      <c r="VJF224" s="348"/>
      <c r="VJG224" s="348"/>
      <c r="VJH224" s="348"/>
      <c r="VJI224" s="348"/>
      <c r="VJJ224" s="348"/>
      <c r="VJK224" s="348"/>
      <c r="VJL224" s="348"/>
      <c r="VJM224" s="348"/>
      <c r="VJN224" s="348"/>
      <c r="VJO224" s="348"/>
      <c r="VJP224" s="348"/>
      <c r="VJQ224" s="348"/>
      <c r="VJR224" s="348"/>
      <c r="VJS224" s="348"/>
      <c r="VJT224" s="348"/>
      <c r="VJU224" s="348"/>
      <c r="VJV224" s="348"/>
      <c r="VJW224" s="348"/>
      <c r="VJX224" s="348"/>
      <c r="VJY224" s="348"/>
      <c r="VJZ224" s="348"/>
      <c r="VKA224" s="348"/>
      <c r="VKB224" s="348"/>
      <c r="VKC224" s="348"/>
      <c r="VKD224" s="348"/>
      <c r="VKE224" s="348"/>
      <c r="VKF224" s="348"/>
      <c r="VKG224" s="348"/>
      <c r="VKH224" s="348"/>
      <c r="VKI224" s="348"/>
      <c r="VKJ224" s="348"/>
      <c r="VKK224" s="348"/>
      <c r="VKL224" s="348"/>
      <c r="VKM224" s="348"/>
      <c r="VKN224" s="348"/>
      <c r="VKO224" s="348"/>
      <c r="VKP224" s="348"/>
      <c r="VKQ224" s="348"/>
      <c r="VKR224" s="348"/>
      <c r="VKS224" s="348"/>
      <c r="VKT224" s="348"/>
      <c r="VKU224" s="348"/>
      <c r="VKV224" s="348"/>
      <c r="VKW224" s="348"/>
      <c r="VKX224" s="348"/>
      <c r="VKY224" s="348"/>
      <c r="VKZ224" s="348"/>
      <c r="VLA224" s="348"/>
      <c r="VLB224" s="348"/>
      <c r="VLC224" s="348"/>
      <c r="VLD224" s="348"/>
      <c r="VLE224" s="348"/>
      <c r="VLF224" s="348"/>
      <c r="VLG224" s="348"/>
      <c r="VLH224" s="348"/>
      <c r="VLI224" s="348"/>
      <c r="VLJ224" s="348"/>
      <c r="VLK224" s="348"/>
      <c r="VLL224" s="348"/>
      <c r="VLM224" s="348"/>
      <c r="VLN224" s="348"/>
      <c r="VLO224" s="348"/>
      <c r="VLP224" s="348"/>
      <c r="VLQ224" s="348"/>
      <c r="VLR224" s="348"/>
      <c r="VLS224" s="348"/>
      <c r="VLT224" s="348"/>
      <c r="VLU224" s="348"/>
      <c r="VLV224" s="348"/>
      <c r="VLW224" s="348"/>
      <c r="VLX224" s="348"/>
      <c r="VLY224" s="348"/>
      <c r="VLZ224" s="348"/>
      <c r="VMA224" s="348"/>
      <c r="VMB224" s="348"/>
      <c r="VMC224" s="348"/>
      <c r="VMD224" s="348"/>
      <c r="VME224" s="348"/>
      <c r="VMF224" s="348"/>
      <c r="VMG224" s="348"/>
      <c r="VMH224" s="348"/>
      <c r="VMI224" s="348"/>
      <c r="VMJ224" s="348"/>
      <c r="VMK224" s="348"/>
      <c r="VML224" s="348"/>
      <c r="VMM224" s="348"/>
      <c r="VMN224" s="348"/>
      <c r="VMO224" s="348"/>
      <c r="VMP224" s="348"/>
      <c r="VMQ224" s="348"/>
      <c r="VMR224" s="348"/>
      <c r="VMS224" s="348"/>
      <c r="VMT224" s="348"/>
      <c r="VMU224" s="348"/>
      <c r="VMV224" s="348"/>
      <c r="VMW224" s="348"/>
      <c r="VMX224" s="348"/>
      <c r="VMY224" s="348"/>
      <c r="VMZ224" s="348"/>
      <c r="VNA224" s="348"/>
      <c r="VNB224" s="348"/>
      <c r="VNC224" s="348"/>
      <c r="VND224" s="348"/>
      <c r="VNE224" s="348"/>
      <c r="VNF224" s="348"/>
      <c r="VNG224" s="348"/>
      <c r="VNH224" s="348"/>
      <c r="VNI224" s="348"/>
      <c r="VNJ224" s="348"/>
      <c r="VNK224" s="348"/>
      <c r="VNL224" s="348"/>
      <c r="VNM224" s="348"/>
      <c r="VNN224" s="348"/>
      <c r="VNO224" s="348"/>
      <c r="VNP224" s="348"/>
      <c r="VNQ224" s="348"/>
      <c r="VNR224" s="348"/>
      <c r="VNS224" s="348"/>
      <c r="VNT224" s="348"/>
      <c r="VNU224" s="348"/>
      <c r="VNV224" s="348"/>
      <c r="VNW224" s="348"/>
      <c r="VNX224" s="348"/>
      <c r="VNY224" s="348"/>
      <c r="VNZ224" s="348"/>
      <c r="VOA224" s="348"/>
      <c r="VOB224" s="348"/>
      <c r="VOC224" s="348"/>
      <c r="VOD224" s="348"/>
      <c r="VOE224" s="348"/>
      <c r="VOF224" s="348"/>
      <c r="VOG224" s="348"/>
      <c r="VOH224" s="348"/>
      <c r="VOI224" s="348"/>
      <c r="VOJ224" s="348"/>
      <c r="VOK224" s="348"/>
      <c r="VOL224" s="348"/>
      <c r="VOM224" s="348"/>
      <c r="VON224" s="348"/>
      <c r="VOO224" s="348"/>
      <c r="VOP224" s="348"/>
      <c r="VOQ224" s="348"/>
      <c r="VOR224" s="348"/>
      <c r="VOS224" s="348"/>
      <c r="VOT224" s="348"/>
      <c r="VOU224" s="348"/>
      <c r="VOV224" s="348"/>
      <c r="VOW224" s="348"/>
      <c r="VOX224" s="348"/>
      <c r="VOY224" s="348"/>
      <c r="VOZ224" s="348"/>
      <c r="VPA224" s="348"/>
      <c r="VPB224" s="348"/>
      <c r="VPC224" s="348"/>
      <c r="VPD224" s="348"/>
      <c r="VPE224" s="348"/>
      <c r="VPF224" s="348"/>
      <c r="VPG224" s="348"/>
      <c r="VPH224" s="348"/>
      <c r="VPI224" s="348"/>
      <c r="VPJ224" s="348"/>
      <c r="VPK224" s="348"/>
      <c r="VPL224" s="348"/>
      <c r="VPM224" s="348"/>
      <c r="VPN224" s="348"/>
      <c r="VPO224" s="348"/>
      <c r="VPP224" s="348"/>
      <c r="VPQ224" s="348"/>
      <c r="VPR224" s="348"/>
      <c r="VPS224" s="348"/>
      <c r="VPT224" s="348"/>
      <c r="VPU224" s="348"/>
      <c r="VPV224" s="348"/>
      <c r="VPW224" s="348"/>
      <c r="VPX224" s="348"/>
      <c r="VPY224" s="348"/>
      <c r="VPZ224" s="348"/>
      <c r="VQA224" s="348"/>
      <c r="VQB224" s="348"/>
      <c r="VQC224" s="348"/>
      <c r="VQD224" s="348"/>
      <c r="VQE224" s="348"/>
      <c r="VQF224" s="348"/>
      <c r="VQG224" s="348"/>
      <c r="VQH224" s="348"/>
      <c r="VQI224" s="348"/>
      <c r="VQJ224" s="348"/>
      <c r="VQK224" s="348"/>
      <c r="VQL224" s="348"/>
      <c r="VQM224" s="348"/>
      <c r="VQN224" s="348"/>
      <c r="VQO224" s="348"/>
      <c r="VQP224" s="348"/>
      <c r="VQQ224" s="348"/>
      <c r="VQR224" s="348"/>
      <c r="VQS224" s="348"/>
      <c r="VQT224" s="348"/>
      <c r="VQU224" s="348"/>
      <c r="VQV224" s="348"/>
      <c r="VQW224" s="348"/>
      <c r="VQX224" s="348"/>
      <c r="VQY224" s="348"/>
      <c r="VQZ224" s="348"/>
      <c r="VRA224" s="348"/>
      <c r="VRB224" s="348"/>
      <c r="VRC224" s="348"/>
      <c r="VRD224" s="348"/>
      <c r="VRE224" s="348"/>
      <c r="VRF224" s="348"/>
      <c r="VRG224" s="348"/>
      <c r="VRH224" s="348"/>
      <c r="VRI224" s="348"/>
      <c r="VRJ224" s="348"/>
      <c r="VRK224" s="348"/>
      <c r="VRL224" s="348"/>
      <c r="VRM224" s="348"/>
      <c r="VRN224" s="348"/>
      <c r="VRO224" s="348"/>
      <c r="VRP224" s="348"/>
      <c r="VRQ224" s="348"/>
      <c r="VRR224" s="348"/>
      <c r="VRS224" s="348"/>
      <c r="VRT224" s="348"/>
      <c r="VRU224" s="348"/>
      <c r="VRV224" s="348"/>
      <c r="VRW224" s="348"/>
      <c r="VRX224" s="348"/>
      <c r="VRY224" s="348"/>
      <c r="VRZ224" s="348"/>
      <c r="VSA224" s="348"/>
      <c r="VSB224" s="348"/>
      <c r="VSC224" s="348"/>
      <c r="VSD224" s="348"/>
      <c r="VSE224" s="348"/>
      <c r="VSF224" s="348"/>
      <c r="VSG224" s="348"/>
      <c r="VSH224" s="348"/>
      <c r="VSI224" s="348"/>
      <c r="VSJ224" s="348"/>
      <c r="VSK224" s="348"/>
      <c r="VSL224" s="348"/>
      <c r="VSM224" s="348"/>
      <c r="VSN224" s="348"/>
      <c r="VSO224" s="348"/>
      <c r="VSP224" s="348"/>
      <c r="VSQ224" s="348"/>
      <c r="VSR224" s="348"/>
      <c r="VSS224" s="348"/>
      <c r="VST224" s="348"/>
      <c r="VSU224" s="348"/>
      <c r="VSV224" s="348"/>
      <c r="VSW224" s="348"/>
      <c r="VSX224" s="348"/>
      <c r="VSY224" s="348"/>
      <c r="VSZ224" s="348"/>
      <c r="VTA224" s="348"/>
      <c r="VTB224" s="348"/>
      <c r="VTC224" s="348"/>
      <c r="VTD224" s="348"/>
      <c r="VTE224" s="348"/>
      <c r="VTF224" s="348"/>
      <c r="VTG224" s="348"/>
      <c r="VTH224" s="348"/>
      <c r="VTI224" s="348"/>
      <c r="VTJ224" s="348"/>
      <c r="VTK224" s="348"/>
      <c r="VTL224" s="348"/>
      <c r="VTM224" s="348"/>
      <c r="VTN224" s="348"/>
      <c r="VTO224" s="348"/>
      <c r="VTP224" s="348"/>
      <c r="VTQ224" s="348"/>
      <c r="VTR224" s="348"/>
      <c r="VTS224" s="348"/>
      <c r="VTT224" s="348"/>
      <c r="VTU224" s="348"/>
      <c r="VTV224" s="348"/>
      <c r="VTW224" s="348"/>
      <c r="VTX224" s="348"/>
      <c r="VTY224" s="348"/>
      <c r="VTZ224" s="348"/>
      <c r="VUA224" s="348"/>
      <c r="VUB224" s="348"/>
      <c r="VUC224" s="348"/>
      <c r="VUD224" s="348"/>
      <c r="VUE224" s="348"/>
      <c r="VUF224" s="348"/>
      <c r="VUG224" s="348"/>
      <c r="VUH224" s="348"/>
      <c r="VUI224" s="348"/>
      <c r="VUJ224" s="348"/>
      <c r="VUK224" s="348"/>
      <c r="VUL224" s="348"/>
      <c r="VUM224" s="348"/>
      <c r="VUN224" s="348"/>
      <c r="VUO224" s="348"/>
      <c r="VUP224" s="348"/>
      <c r="VUQ224" s="348"/>
      <c r="VUR224" s="348"/>
      <c r="VUS224" s="348"/>
      <c r="VUT224" s="348"/>
      <c r="VUU224" s="348"/>
      <c r="VUV224" s="348"/>
      <c r="VUW224" s="348"/>
      <c r="VUX224" s="348"/>
      <c r="VUY224" s="348"/>
      <c r="VUZ224" s="348"/>
      <c r="VVA224" s="348"/>
      <c r="VVB224" s="348"/>
      <c r="VVC224" s="348"/>
      <c r="VVD224" s="348"/>
      <c r="VVE224" s="348"/>
      <c r="VVF224" s="348"/>
      <c r="VVG224" s="348"/>
      <c r="VVH224" s="348"/>
      <c r="VVI224" s="348"/>
      <c r="VVJ224" s="348"/>
      <c r="VVK224" s="348"/>
      <c r="VVL224" s="348"/>
      <c r="VVM224" s="348"/>
      <c r="VVN224" s="348"/>
      <c r="VVO224" s="348"/>
      <c r="VVP224" s="348"/>
      <c r="VVQ224" s="348"/>
      <c r="VVR224" s="348"/>
      <c r="VVS224" s="348"/>
      <c r="VVT224" s="348"/>
      <c r="VVU224" s="348"/>
      <c r="VVV224" s="348"/>
      <c r="VVW224" s="348"/>
      <c r="VVX224" s="348"/>
      <c r="VVY224" s="348"/>
      <c r="VVZ224" s="348"/>
      <c r="VWA224" s="348"/>
      <c r="VWB224" s="348"/>
      <c r="VWC224" s="348"/>
      <c r="VWD224" s="348"/>
      <c r="VWE224" s="348"/>
      <c r="VWF224" s="348"/>
      <c r="VWG224" s="348"/>
      <c r="VWH224" s="348"/>
      <c r="VWI224" s="348"/>
      <c r="VWJ224" s="348"/>
      <c r="VWK224" s="348"/>
      <c r="VWL224" s="348"/>
      <c r="VWM224" s="348"/>
      <c r="VWN224" s="348"/>
      <c r="VWO224" s="348"/>
      <c r="VWP224" s="348"/>
      <c r="VWQ224" s="348"/>
      <c r="VWR224" s="348"/>
      <c r="VWS224" s="348"/>
      <c r="VWT224" s="348"/>
      <c r="VWU224" s="348"/>
      <c r="VWV224" s="348"/>
      <c r="VWW224" s="348"/>
      <c r="VWX224" s="348"/>
      <c r="VWY224" s="348"/>
      <c r="VWZ224" s="348"/>
      <c r="VXA224" s="348"/>
      <c r="VXB224" s="348"/>
      <c r="VXC224" s="348"/>
      <c r="VXD224" s="348"/>
      <c r="VXE224" s="348"/>
      <c r="VXF224" s="348"/>
      <c r="VXG224" s="348"/>
      <c r="VXH224" s="348"/>
      <c r="VXI224" s="348"/>
      <c r="VXJ224" s="348"/>
      <c r="VXK224" s="348"/>
      <c r="VXL224" s="348"/>
      <c r="VXM224" s="348"/>
      <c r="VXN224" s="348"/>
      <c r="VXO224" s="348"/>
      <c r="VXP224" s="348"/>
      <c r="VXQ224" s="348"/>
      <c r="VXR224" s="348"/>
      <c r="VXS224" s="348"/>
      <c r="VXT224" s="348"/>
      <c r="VXU224" s="348"/>
      <c r="VXV224" s="348"/>
      <c r="VXW224" s="348"/>
      <c r="VXX224" s="348"/>
      <c r="VXY224" s="348"/>
      <c r="VXZ224" s="348"/>
      <c r="VYA224" s="348"/>
      <c r="VYB224" s="348"/>
      <c r="VYC224" s="348"/>
      <c r="VYD224" s="348"/>
      <c r="VYE224" s="348"/>
      <c r="VYF224" s="348"/>
      <c r="VYG224" s="348"/>
      <c r="VYH224" s="348"/>
      <c r="VYI224" s="348"/>
      <c r="VYJ224" s="348"/>
      <c r="VYK224" s="348"/>
      <c r="VYL224" s="348"/>
      <c r="VYM224" s="348"/>
      <c r="VYN224" s="348"/>
      <c r="VYO224" s="348"/>
      <c r="VYP224" s="348"/>
      <c r="VYQ224" s="348"/>
      <c r="VYR224" s="348"/>
      <c r="VYS224" s="348"/>
      <c r="VYT224" s="348"/>
      <c r="VYU224" s="348"/>
      <c r="VYV224" s="348"/>
      <c r="VYW224" s="348"/>
      <c r="VYX224" s="348"/>
      <c r="VYY224" s="348"/>
      <c r="VYZ224" s="348"/>
      <c r="VZA224" s="348"/>
      <c r="VZB224" s="348"/>
      <c r="VZC224" s="348"/>
      <c r="VZD224" s="348"/>
      <c r="VZE224" s="348"/>
      <c r="VZF224" s="348"/>
      <c r="VZG224" s="348"/>
      <c r="VZH224" s="348"/>
      <c r="VZI224" s="348"/>
      <c r="VZJ224" s="348"/>
      <c r="VZK224" s="348"/>
      <c r="VZL224" s="348"/>
      <c r="VZM224" s="348"/>
      <c r="VZN224" s="348"/>
      <c r="VZO224" s="348"/>
      <c r="VZP224" s="348"/>
      <c r="VZQ224" s="348"/>
      <c r="VZR224" s="348"/>
      <c r="VZS224" s="348"/>
      <c r="VZT224" s="348"/>
      <c r="VZU224" s="348"/>
      <c r="VZV224" s="348"/>
      <c r="VZW224" s="348"/>
      <c r="VZX224" s="348"/>
      <c r="VZY224" s="348"/>
      <c r="VZZ224" s="348"/>
      <c r="WAA224" s="348"/>
      <c r="WAB224" s="348"/>
      <c r="WAC224" s="348"/>
      <c r="WAD224" s="348"/>
      <c r="WAE224" s="348"/>
      <c r="WAF224" s="348"/>
      <c r="WAG224" s="348"/>
      <c r="WAH224" s="348"/>
      <c r="WAI224" s="348"/>
      <c r="WAJ224" s="348"/>
      <c r="WAK224" s="348"/>
      <c r="WAL224" s="348"/>
      <c r="WAM224" s="348"/>
      <c r="WAN224" s="348"/>
      <c r="WAO224" s="348"/>
      <c r="WAP224" s="348"/>
      <c r="WAQ224" s="348"/>
      <c r="WAR224" s="348"/>
      <c r="WAS224" s="348"/>
      <c r="WAT224" s="348"/>
      <c r="WAU224" s="348"/>
      <c r="WAV224" s="348"/>
      <c r="WAW224" s="348"/>
      <c r="WAX224" s="348"/>
      <c r="WAY224" s="348"/>
      <c r="WAZ224" s="348"/>
      <c r="WBA224" s="348"/>
      <c r="WBB224" s="348"/>
      <c r="WBC224" s="348"/>
      <c r="WBD224" s="348"/>
      <c r="WBE224" s="348"/>
      <c r="WBF224" s="348"/>
      <c r="WBG224" s="348"/>
      <c r="WBH224" s="348"/>
      <c r="WBI224" s="348"/>
      <c r="WBJ224" s="348"/>
      <c r="WBK224" s="348"/>
      <c r="WBL224" s="348"/>
      <c r="WBM224" s="348"/>
      <c r="WBN224" s="348"/>
      <c r="WBO224" s="348"/>
      <c r="WBP224" s="348"/>
      <c r="WBQ224" s="348"/>
      <c r="WBR224" s="348"/>
      <c r="WBS224" s="348"/>
      <c r="WBT224" s="348"/>
      <c r="WBU224" s="348"/>
      <c r="WBV224" s="348"/>
      <c r="WBW224" s="348"/>
      <c r="WBX224" s="348"/>
      <c r="WBY224" s="348"/>
      <c r="WBZ224" s="348"/>
      <c r="WCA224" s="348"/>
      <c r="WCB224" s="348"/>
      <c r="WCC224" s="348"/>
      <c r="WCD224" s="348"/>
      <c r="WCE224" s="348"/>
      <c r="WCF224" s="348"/>
      <c r="WCG224" s="348"/>
      <c r="WCH224" s="348"/>
      <c r="WCI224" s="348"/>
      <c r="WCJ224" s="348"/>
      <c r="WCK224" s="348"/>
      <c r="WCL224" s="348"/>
      <c r="WCM224" s="348"/>
      <c r="WCN224" s="348"/>
      <c r="WCO224" s="348"/>
      <c r="WCP224" s="348"/>
      <c r="WCQ224" s="348"/>
      <c r="WCR224" s="348"/>
      <c r="WCS224" s="348"/>
      <c r="WCT224" s="348"/>
      <c r="WCU224" s="348"/>
      <c r="WCV224" s="348"/>
      <c r="WCW224" s="348"/>
      <c r="WCX224" s="348"/>
      <c r="WCY224" s="348"/>
      <c r="WCZ224" s="348"/>
      <c r="WDA224" s="348"/>
      <c r="WDB224" s="348"/>
      <c r="WDC224" s="348"/>
      <c r="WDD224" s="348"/>
      <c r="WDE224" s="348"/>
      <c r="WDF224" s="348"/>
      <c r="WDG224" s="348"/>
      <c r="WDH224" s="348"/>
      <c r="WDI224" s="348"/>
      <c r="WDJ224" s="348"/>
      <c r="WDK224" s="348"/>
      <c r="WDL224" s="348"/>
      <c r="WDM224" s="348"/>
      <c r="WDN224" s="348"/>
      <c r="WDO224" s="348"/>
      <c r="WDP224" s="348"/>
      <c r="WDQ224" s="348"/>
      <c r="WDR224" s="348"/>
      <c r="WDS224" s="348"/>
      <c r="WDT224" s="348"/>
      <c r="WDU224" s="348"/>
      <c r="WDV224" s="348"/>
      <c r="WDW224" s="348"/>
      <c r="WDX224" s="348"/>
      <c r="WDY224" s="348"/>
      <c r="WDZ224" s="348"/>
      <c r="WEA224" s="348"/>
      <c r="WEB224" s="348"/>
      <c r="WEC224" s="348"/>
      <c r="WED224" s="348"/>
      <c r="WEE224" s="348"/>
      <c r="WEF224" s="348"/>
      <c r="WEG224" s="348"/>
      <c r="WEH224" s="348"/>
      <c r="WEI224" s="348"/>
      <c r="WEJ224" s="348"/>
      <c r="WEK224" s="348"/>
      <c r="WEL224" s="348"/>
      <c r="WEM224" s="348"/>
      <c r="WEN224" s="348"/>
      <c r="WEO224" s="348"/>
      <c r="WEP224" s="348"/>
      <c r="WEQ224" s="348"/>
      <c r="WER224" s="348"/>
      <c r="WES224" s="348"/>
      <c r="WET224" s="348"/>
      <c r="WEU224" s="348"/>
      <c r="WEV224" s="348"/>
      <c r="WEW224" s="348"/>
      <c r="WEX224" s="348"/>
      <c r="WEY224" s="348"/>
      <c r="WEZ224" s="348"/>
      <c r="WFA224" s="348"/>
      <c r="WFB224" s="348"/>
      <c r="WFC224" s="348"/>
      <c r="WFD224" s="348"/>
      <c r="WFE224" s="348"/>
      <c r="WFF224" s="348"/>
      <c r="WFG224" s="348"/>
      <c r="WFH224" s="348"/>
      <c r="WFI224" s="348"/>
      <c r="WFJ224" s="348"/>
      <c r="WFK224" s="348"/>
      <c r="WFL224" s="348"/>
      <c r="WFM224" s="348"/>
      <c r="WFN224" s="348"/>
      <c r="WFO224" s="348"/>
      <c r="WFP224" s="348"/>
      <c r="WFQ224" s="348"/>
      <c r="WFR224" s="348"/>
      <c r="WFS224" s="348"/>
      <c r="WFT224" s="348"/>
      <c r="WFU224" s="348"/>
      <c r="WFV224" s="348"/>
      <c r="WFW224" s="348"/>
      <c r="WFX224" s="348"/>
      <c r="WFY224" s="348"/>
      <c r="WFZ224" s="348"/>
      <c r="WGA224" s="348"/>
      <c r="WGB224" s="348"/>
      <c r="WGC224" s="348"/>
      <c r="WGD224" s="348"/>
      <c r="WGE224" s="348"/>
      <c r="WGF224" s="348"/>
      <c r="WGG224" s="348"/>
      <c r="WGH224" s="348"/>
      <c r="WGI224" s="348"/>
      <c r="WGJ224" s="348"/>
      <c r="WGK224" s="348"/>
      <c r="WGL224" s="348"/>
      <c r="WGM224" s="348"/>
      <c r="WGN224" s="348"/>
      <c r="WGO224" s="348"/>
      <c r="WGP224" s="348"/>
      <c r="WGQ224" s="348"/>
      <c r="WGR224" s="348"/>
      <c r="WGS224" s="348"/>
      <c r="WGT224" s="348"/>
      <c r="WGU224" s="348"/>
      <c r="WGV224" s="348"/>
      <c r="WGW224" s="348"/>
      <c r="WGX224" s="348"/>
      <c r="WGY224" s="348"/>
      <c r="WGZ224" s="348"/>
      <c r="WHA224" s="348"/>
      <c r="WHB224" s="348"/>
      <c r="WHC224" s="348"/>
      <c r="WHD224" s="348"/>
      <c r="WHE224" s="348"/>
      <c r="WHF224" s="348"/>
      <c r="WHG224" s="348"/>
      <c r="WHH224" s="348"/>
      <c r="WHI224" s="348"/>
      <c r="WHJ224" s="348"/>
      <c r="WHK224" s="348"/>
      <c r="WHL224" s="348"/>
      <c r="WHM224" s="348"/>
      <c r="WHN224" s="348"/>
      <c r="WHO224" s="348"/>
      <c r="WHP224" s="348"/>
      <c r="WHQ224" s="348"/>
      <c r="WHR224" s="348"/>
      <c r="WHS224" s="348"/>
      <c r="WHT224" s="348"/>
      <c r="WHU224" s="348"/>
      <c r="WHV224" s="348"/>
      <c r="WHW224" s="348"/>
      <c r="WHX224" s="348"/>
      <c r="WHY224" s="348"/>
      <c r="WHZ224" s="348"/>
      <c r="WIA224" s="348"/>
      <c r="WIB224" s="348"/>
      <c r="WIC224" s="348"/>
      <c r="WID224" s="348"/>
      <c r="WIE224" s="348"/>
      <c r="WIF224" s="348"/>
      <c r="WIG224" s="348"/>
      <c r="WIH224" s="348"/>
      <c r="WII224" s="348"/>
      <c r="WIJ224" s="348"/>
      <c r="WIK224" s="348"/>
      <c r="WIL224" s="348"/>
      <c r="WIM224" s="348"/>
      <c r="WIN224" s="348"/>
      <c r="WIO224" s="348"/>
      <c r="WIP224" s="348"/>
      <c r="WIQ224" s="348"/>
      <c r="WIR224" s="348"/>
      <c r="WIS224" s="348"/>
      <c r="WIT224" s="348"/>
      <c r="WIU224" s="348"/>
      <c r="WIV224" s="348"/>
      <c r="WIW224" s="348"/>
      <c r="WIX224" s="348"/>
      <c r="WIY224" s="348"/>
      <c r="WIZ224" s="348"/>
      <c r="WJA224" s="348"/>
      <c r="WJB224" s="348"/>
      <c r="WJC224" s="348"/>
      <c r="WJD224" s="348"/>
      <c r="WJE224" s="348"/>
      <c r="WJF224" s="348"/>
      <c r="WJG224" s="348"/>
      <c r="WJH224" s="348"/>
      <c r="WJI224" s="348"/>
      <c r="WJJ224" s="348"/>
      <c r="WJK224" s="348"/>
      <c r="WJL224" s="348"/>
      <c r="WJM224" s="348"/>
      <c r="WJN224" s="348"/>
      <c r="WJO224" s="348"/>
      <c r="WJP224" s="348"/>
      <c r="WJQ224" s="348"/>
      <c r="WJR224" s="348"/>
      <c r="WJS224" s="348"/>
      <c r="WJT224" s="348"/>
      <c r="WJU224" s="348"/>
      <c r="WJV224" s="348"/>
      <c r="WJW224" s="348"/>
      <c r="WJX224" s="348"/>
      <c r="WJY224" s="348"/>
      <c r="WJZ224" s="348"/>
      <c r="WKA224" s="348"/>
      <c r="WKB224" s="348"/>
      <c r="WKC224" s="348"/>
      <c r="WKD224" s="348"/>
      <c r="WKE224" s="348"/>
      <c r="WKF224" s="348"/>
      <c r="WKG224" s="348"/>
      <c r="WKH224" s="348"/>
      <c r="WKI224" s="348"/>
      <c r="WKJ224" s="348"/>
      <c r="WKK224" s="348"/>
      <c r="WKL224" s="348"/>
      <c r="WKM224" s="348"/>
      <c r="WKN224" s="348"/>
      <c r="WKO224" s="348"/>
      <c r="WKP224" s="348"/>
      <c r="WKQ224" s="348"/>
      <c r="WKR224" s="348"/>
      <c r="WKS224" s="348"/>
      <c r="WKT224" s="348"/>
      <c r="WKU224" s="348"/>
      <c r="WKV224" s="348"/>
      <c r="WKW224" s="348"/>
      <c r="WKX224" s="348"/>
      <c r="WKY224" s="348"/>
      <c r="WKZ224" s="348"/>
      <c r="WLA224" s="348"/>
      <c r="WLB224" s="348"/>
      <c r="WLC224" s="348"/>
      <c r="WLD224" s="348"/>
      <c r="WLE224" s="348"/>
      <c r="WLF224" s="348"/>
      <c r="WLG224" s="348"/>
      <c r="WLH224" s="348"/>
      <c r="WLI224" s="348"/>
      <c r="WLJ224" s="348"/>
      <c r="WLK224" s="348"/>
      <c r="WLL224" s="348"/>
      <c r="WLM224" s="348"/>
      <c r="WLN224" s="348"/>
      <c r="WLO224" s="348"/>
      <c r="WLP224" s="348"/>
      <c r="WLQ224" s="348"/>
      <c r="WLR224" s="348"/>
      <c r="WLS224" s="348"/>
      <c r="WLT224" s="348"/>
      <c r="WLU224" s="348"/>
      <c r="WLV224" s="348"/>
      <c r="WLW224" s="348"/>
      <c r="WLX224" s="348"/>
      <c r="WLY224" s="348"/>
      <c r="WLZ224" s="348"/>
      <c r="WMA224" s="348"/>
      <c r="WMB224" s="348"/>
      <c r="WMC224" s="348"/>
      <c r="WMD224" s="348"/>
      <c r="WME224" s="348"/>
      <c r="WMF224" s="348"/>
      <c r="WMG224" s="348"/>
      <c r="WMH224" s="348"/>
      <c r="WMI224" s="348"/>
      <c r="WMJ224" s="348"/>
      <c r="WMK224" s="348"/>
      <c r="WML224" s="348"/>
      <c r="WMM224" s="348"/>
      <c r="WMN224" s="348"/>
      <c r="WMO224" s="348"/>
      <c r="WMP224" s="348"/>
      <c r="WMQ224" s="348"/>
      <c r="WMR224" s="348"/>
      <c r="WMS224" s="348"/>
      <c r="WMT224" s="348"/>
      <c r="WMU224" s="348"/>
      <c r="WMV224" s="348"/>
      <c r="WMW224" s="348"/>
      <c r="WMX224" s="348"/>
      <c r="WMY224" s="348"/>
      <c r="WMZ224" s="348"/>
      <c r="WNA224" s="348"/>
      <c r="WNB224" s="348"/>
      <c r="WNC224" s="348"/>
      <c r="WND224" s="348"/>
      <c r="WNE224" s="348"/>
      <c r="WNF224" s="348"/>
      <c r="WNG224" s="348"/>
      <c r="WNH224" s="348"/>
      <c r="WNI224" s="348"/>
      <c r="WNJ224" s="348"/>
      <c r="WNK224" s="348"/>
      <c r="WNL224" s="348"/>
      <c r="WNM224" s="348"/>
      <c r="WNN224" s="348"/>
      <c r="WNO224" s="348"/>
      <c r="WNP224" s="348"/>
      <c r="WNQ224" s="348"/>
      <c r="WNR224" s="348"/>
      <c r="WNS224" s="348"/>
      <c r="WNT224" s="348"/>
      <c r="WNU224" s="348"/>
      <c r="WNV224" s="348"/>
      <c r="WNW224" s="348"/>
      <c r="WNX224" s="348"/>
      <c r="WNY224" s="348"/>
      <c r="WNZ224" s="348"/>
      <c r="WOA224" s="348"/>
      <c r="WOB224" s="348"/>
      <c r="WOC224" s="348"/>
      <c r="WOD224" s="348"/>
      <c r="WOE224" s="348"/>
      <c r="WOF224" s="348"/>
      <c r="WOG224" s="348"/>
      <c r="WOH224" s="348"/>
      <c r="WOI224" s="348"/>
      <c r="WOJ224" s="348"/>
      <c r="WOK224" s="348"/>
      <c r="WOL224" s="348"/>
      <c r="WOM224" s="348"/>
      <c r="WON224" s="348"/>
      <c r="WOO224" s="348"/>
      <c r="WOP224" s="348"/>
      <c r="WOQ224" s="348"/>
      <c r="WOR224" s="348"/>
      <c r="WOS224" s="348"/>
      <c r="WOT224" s="348"/>
      <c r="WOU224" s="348"/>
      <c r="WOV224" s="348"/>
      <c r="WOW224" s="348"/>
      <c r="WOX224" s="348"/>
      <c r="WOY224" s="348"/>
      <c r="WOZ224" s="348"/>
      <c r="WPA224" s="348"/>
      <c r="WPB224" s="348"/>
      <c r="WPC224" s="348"/>
      <c r="WPD224" s="348"/>
      <c r="WPE224" s="348"/>
      <c r="WPF224" s="348"/>
      <c r="WPG224" s="348"/>
      <c r="WPH224" s="348"/>
      <c r="WPI224" s="348"/>
      <c r="WPJ224" s="348"/>
      <c r="WPK224" s="348"/>
      <c r="WPL224" s="348"/>
      <c r="WPM224" s="348"/>
      <c r="WPN224" s="348"/>
      <c r="WPO224" s="348"/>
      <c r="WPP224" s="348"/>
      <c r="WPQ224" s="348"/>
      <c r="WPR224" s="348"/>
      <c r="WPS224" s="348"/>
      <c r="WPT224" s="348"/>
      <c r="WPU224" s="348"/>
      <c r="WPV224" s="348"/>
      <c r="WPW224" s="348"/>
      <c r="WPX224" s="348"/>
      <c r="WPY224" s="348"/>
      <c r="WPZ224" s="348"/>
      <c r="WQA224" s="348"/>
      <c r="WQB224" s="348"/>
      <c r="WQC224" s="348"/>
      <c r="WQD224" s="348"/>
      <c r="WQE224" s="348"/>
      <c r="WQF224" s="348"/>
      <c r="WQG224" s="348"/>
      <c r="WQH224" s="348"/>
      <c r="WQI224" s="348"/>
      <c r="WQJ224" s="348"/>
      <c r="WQK224" s="348"/>
      <c r="WQL224" s="348"/>
      <c r="WQM224" s="348"/>
      <c r="WQN224" s="348"/>
      <c r="WQO224" s="348"/>
      <c r="WQP224" s="348"/>
      <c r="WQQ224" s="348"/>
      <c r="WQR224" s="348"/>
      <c r="WQS224" s="348"/>
      <c r="WQT224" s="348"/>
      <c r="WQU224" s="348"/>
      <c r="WQV224" s="348"/>
      <c r="WQW224" s="348"/>
      <c r="WQX224" s="348"/>
      <c r="WQY224" s="348"/>
      <c r="WQZ224" s="348"/>
      <c r="WRA224" s="348"/>
      <c r="WRB224" s="348"/>
      <c r="WRC224" s="348"/>
      <c r="WRD224" s="348"/>
      <c r="WRE224" s="348"/>
      <c r="WRF224" s="348"/>
      <c r="WRG224" s="348"/>
      <c r="WRH224" s="348"/>
      <c r="WRI224" s="348"/>
      <c r="WRJ224" s="348"/>
      <c r="WRK224" s="348"/>
      <c r="WRL224" s="348"/>
      <c r="WRM224" s="348"/>
      <c r="WRN224" s="348"/>
      <c r="WRO224" s="348"/>
      <c r="WRP224" s="348"/>
      <c r="WRQ224" s="348"/>
      <c r="WRR224" s="348"/>
      <c r="WRS224" s="348"/>
      <c r="WRT224" s="348"/>
      <c r="WRU224" s="348"/>
      <c r="WRV224" s="348"/>
      <c r="WRW224" s="348"/>
      <c r="WRX224" s="348"/>
      <c r="WRY224" s="348"/>
      <c r="WRZ224" s="348"/>
      <c r="WSA224" s="348"/>
      <c r="WSB224" s="348"/>
      <c r="WSC224" s="348"/>
      <c r="WSD224" s="348"/>
      <c r="WSE224" s="348"/>
      <c r="WSF224" s="348"/>
      <c r="WSG224" s="348"/>
      <c r="WSH224" s="348"/>
      <c r="WSI224" s="348"/>
      <c r="WSJ224" s="348"/>
      <c r="WSK224" s="348"/>
      <c r="WSL224" s="348"/>
      <c r="WSM224" s="348"/>
      <c r="WSN224" s="348"/>
      <c r="WSO224" s="348"/>
      <c r="WSP224" s="348"/>
      <c r="WSQ224" s="348"/>
      <c r="WSR224" s="348"/>
      <c r="WSS224" s="348"/>
      <c r="WST224" s="348"/>
      <c r="WSU224" s="348"/>
      <c r="WSV224" s="348"/>
      <c r="WSW224" s="348"/>
      <c r="WSX224" s="348"/>
      <c r="WSY224" s="348"/>
      <c r="WSZ224" s="348"/>
      <c r="WTA224" s="348"/>
      <c r="WTB224" s="348"/>
      <c r="WTC224" s="348"/>
      <c r="WTD224" s="348"/>
      <c r="WTE224" s="348"/>
      <c r="WTF224" s="348"/>
      <c r="WTG224" s="348"/>
      <c r="WTH224" s="348"/>
      <c r="WTI224" s="348"/>
      <c r="WTJ224" s="348"/>
      <c r="WTK224" s="348"/>
      <c r="WTL224" s="348"/>
      <c r="WTM224" s="348"/>
      <c r="WTN224" s="348"/>
      <c r="WTO224" s="348"/>
      <c r="WTP224" s="348"/>
      <c r="WTQ224" s="348"/>
      <c r="WTR224" s="348"/>
      <c r="WTS224" s="348"/>
      <c r="WTT224" s="348"/>
      <c r="WTU224" s="348"/>
      <c r="WTV224" s="348"/>
      <c r="WTW224" s="348"/>
      <c r="WTX224" s="348"/>
      <c r="WTY224" s="348"/>
      <c r="WTZ224" s="348"/>
      <c r="WUA224" s="348"/>
      <c r="WUB224" s="348"/>
      <c r="WUC224" s="348"/>
      <c r="WUD224" s="348"/>
      <c r="WUE224" s="348"/>
      <c r="WUF224" s="348"/>
      <c r="WUG224" s="348"/>
      <c r="WUH224" s="348"/>
      <c r="WUI224" s="348"/>
      <c r="WUJ224" s="348"/>
      <c r="WUK224" s="348"/>
      <c r="WUL224" s="348"/>
      <c r="WUM224" s="348"/>
      <c r="WUN224" s="348"/>
      <c r="WUO224" s="348"/>
      <c r="WUP224" s="348"/>
      <c r="WUQ224" s="348"/>
      <c r="WUR224" s="348"/>
      <c r="WUS224" s="348"/>
      <c r="WUT224" s="348"/>
      <c r="WUU224" s="348"/>
      <c r="WUV224" s="348"/>
      <c r="WUW224" s="348"/>
      <c r="WUX224" s="348"/>
      <c r="WUY224" s="348"/>
      <c r="WUZ224" s="348"/>
      <c r="WVA224" s="348"/>
      <c r="WVB224" s="348"/>
      <c r="WVC224" s="348"/>
      <c r="WVD224" s="348"/>
      <c r="WVE224" s="348"/>
      <c r="WVF224" s="348"/>
      <c r="WVG224" s="348"/>
      <c r="WVH224" s="348"/>
      <c r="WVI224" s="348"/>
      <c r="WVJ224" s="348"/>
      <c r="WVK224" s="348"/>
      <c r="WVL224" s="348"/>
      <c r="WVM224" s="348"/>
      <c r="WVN224" s="348"/>
      <c r="WVO224" s="348"/>
      <c r="WVP224" s="348"/>
      <c r="WVQ224" s="348"/>
      <c r="WVR224" s="348"/>
      <c r="WVS224" s="348"/>
      <c r="WVT224" s="348"/>
      <c r="WVU224" s="348"/>
      <c r="WVV224" s="348"/>
      <c r="WVW224" s="348"/>
      <c r="WVX224" s="348"/>
      <c r="WVY224" s="348"/>
      <c r="WVZ224" s="348"/>
      <c r="WWA224" s="348"/>
      <c r="WWB224" s="348"/>
      <c r="WWC224" s="348"/>
      <c r="WWD224" s="348"/>
      <c r="WWE224" s="348"/>
      <c r="WWF224" s="348"/>
      <c r="WWG224" s="348"/>
      <c r="WWH224" s="348"/>
      <c r="WWI224" s="348"/>
      <c r="WWJ224" s="348"/>
      <c r="WWK224" s="348"/>
      <c r="WWL224" s="348"/>
      <c r="WWM224" s="348"/>
      <c r="WWN224" s="348"/>
      <c r="WWO224" s="348"/>
      <c r="WWP224" s="348"/>
      <c r="WWQ224" s="348"/>
      <c r="WWR224" s="348"/>
      <c r="WWS224" s="348"/>
      <c r="WWT224" s="348"/>
      <c r="WWU224" s="348"/>
      <c r="WWV224" s="348"/>
      <c r="WWW224" s="348"/>
      <c r="WWX224" s="348"/>
      <c r="WWY224" s="348"/>
      <c r="WWZ224" s="348"/>
      <c r="WXA224" s="348"/>
      <c r="WXB224" s="348"/>
      <c r="WXC224" s="348"/>
      <c r="WXD224" s="348"/>
      <c r="WXE224" s="348"/>
      <c r="WXF224" s="348"/>
      <c r="WXG224" s="348"/>
      <c r="WXH224" s="348"/>
      <c r="WXI224" s="348"/>
      <c r="WXJ224" s="348"/>
      <c r="WXK224" s="348"/>
      <c r="WXL224" s="348"/>
      <c r="WXM224" s="348"/>
      <c r="WXN224" s="348"/>
      <c r="WXO224" s="348"/>
      <c r="WXP224" s="348"/>
      <c r="WXQ224" s="348"/>
      <c r="WXR224" s="348"/>
      <c r="WXS224" s="348"/>
      <c r="WXT224" s="348"/>
      <c r="WXU224" s="348"/>
      <c r="WXV224" s="348"/>
      <c r="WXW224" s="348"/>
      <c r="WXX224" s="348"/>
      <c r="WXY224" s="348"/>
      <c r="WXZ224" s="348"/>
      <c r="WYA224" s="348"/>
      <c r="WYB224" s="348"/>
      <c r="WYC224" s="348"/>
      <c r="WYD224" s="348"/>
      <c r="WYE224" s="348"/>
      <c r="WYF224" s="348"/>
      <c r="WYG224" s="348"/>
      <c r="WYH224" s="348"/>
      <c r="WYI224" s="348"/>
      <c r="WYJ224" s="348"/>
      <c r="WYK224" s="348"/>
      <c r="WYL224" s="348"/>
      <c r="WYM224" s="348"/>
      <c r="WYN224" s="348"/>
      <c r="WYO224" s="348"/>
      <c r="WYP224" s="348"/>
      <c r="WYQ224" s="348"/>
      <c r="WYR224" s="348"/>
      <c r="WYS224" s="348"/>
      <c r="WYT224" s="348"/>
      <c r="WYU224" s="348"/>
      <c r="WYV224" s="348"/>
      <c r="WYW224" s="348"/>
      <c r="WYX224" s="348"/>
      <c r="WYY224" s="348"/>
      <c r="WYZ224" s="348"/>
      <c r="WZA224" s="348"/>
      <c r="WZB224" s="348"/>
      <c r="WZC224" s="348"/>
      <c r="WZD224" s="348"/>
      <c r="WZE224" s="348"/>
      <c r="WZF224" s="348"/>
      <c r="WZG224" s="348"/>
      <c r="WZH224" s="348"/>
      <c r="WZI224" s="348"/>
      <c r="WZJ224" s="348"/>
      <c r="WZK224" s="348"/>
      <c r="WZL224" s="348"/>
      <c r="WZM224" s="348"/>
      <c r="WZN224" s="348"/>
      <c r="WZO224" s="348"/>
      <c r="WZP224" s="348"/>
      <c r="WZQ224" s="348"/>
      <c r="WZR224" s="348"/>
      <c r="WZS224" s="348"/>
      <c r="WZT224" s="348"/>
      <c r="WZU224" s="348"/>
      <c r="WZV224" s="348"/>
      <c r="WZW224" s="348"/>
      <c r="WZX224" s="348"/>
      <c r="WZY224" s="348"/>
      <c r="WZZ224" s="348"/>
      <c r="XAA224" s="348"/>
      <c r="XAB224" s="348"/>
      <c r="XAC224" s="348"/>
      <c r="XAD224" s="348"/>
      <c r="XAE224" s="348"/>
      <c r="XAF224" s="348"/>
      <c r="XAG224" s="348"/>
      <c r="XAH224" s="348"/>
      <c r="XAI224" s="348"/>
      <c r="XAJ224" s="348"/>
      <c r="XAK224" s="348"/>
      <c r="XAL224" s="348"/>
      <c r="XAM224" s="348"/>
      <c r="XAN224" s="348"/>
      <c r="XAO224" s="348"/>
      <c r="XAP224" s="348"/>
      <c r="XAQ224" s="348"/>
      <c r="XAR224" s="348"/>
      <c r="XAS224" s="348"/>
      <c r="XAT224" s="348"/>
      <c r="XAU224" s="348"/>
      <c r="XAV224" s="348"/>
      <c r="XAW224" s="348"/>
      <c r="XAX224" s="348"/>
      <c r="XAY224" s="348"/>
      <c r="XAZ224" s="348"/>
      <c r="XBA224" s="348"/>
      <c r="XBB224" s="348"/>
      <c r="XBC224" s="348"/>
      <c r="XBD224" s="348"/>
      <c r="XBE224" s="348"/>
      <c r="XBF224" s="348"/>
      <c r="XBG224" s="348"/>
      <c r="XBH224" s="348"/>
      <c r="XBI224" s="348"/>
      <c r="XBJ224" s="348"/>
      <c r="XBK224" s="348"/>
      <c r="XBL224" s="348"/>
      <c r="XBM224" s="348"/>
      <c r="XBN224" s="348"/>
      <c r="XBO224" s="348"/>
      <c r="XBP224" s="348"/>
      <c r="XBQ224" s="348"/>
      <c r="XBR224" s="348"/>
      <c r="XBS224" s="348"/>
      <c r="XBT224" s="348"/>
      <c r="XBU224" s="348"/>
      <c r="XBV224" s="348"/>
      <c r="XBW224" s="348"/>
      <c r="XBX224" s="348"/>
      <c r="XBY224" s="348"/>
      <c r="XBZ224" s="348"/>
      <c r="XCA224" s="348"/>
      <c r="XCB224" s="348"/>
      <c r="XCC224" s="348"/>
      <c r="XCD224" s="348"/>
      <c r="XCE224" s="348"/>
      <c r="XCF224" s="348"/>
      <c r="XCG224" s="348"/>
      <c r="XCH224" s="348"/>
      <c r="XCI224" s="348"/>
      <c r="XCJ224" s="348"/>
      <c r="XCK224" s="348"/>
      <c r="XCL224" s="348"/>
      <c r="XCM224" s="348"/>
      <c r="XCN224" s="348"/>
      <c r="XCO224" s="348"/>
      <c r="XCP224" s="348"/>
      <c r="XCQ224" s="348"/>
      <c r="XCR224" s="348"/>
      <c r="XCS224" s="348"/>
      <c r="XCT224" s="348"/>
      <c r="XCU224" s="348"/>
      <c r="XCV224" s="348"/>
      <c r="XCW224" s="348"/>
      <c r="XCX224" s="348"/>
      <c r="XCY224" s="348"/>
      <c r="XCZ224" s="348"/>
      <c r="XDA224" s="348"/>
      <c r="XDB224" s="348"/>
      <c r="XDC224" s="348"/>
      <c r="XDD224" s="348"/>
      <c r="XDE224" s="348"/>
      <c r="XDF224" s="348"/>
      <c r="XDG224" s="348"/>
      <c r="XDH224" s="348"/>
      <c r="XDI224" s="348"/>
      <c r="XDJ224" s="348"/>
      <c r="XDK224" s="348"/>
      <c r="XDL224" s="348"/>
      <c r="XDM224" s="348"/>
      <c r="XDN224" s="348"/>
      <c r="XDO224" s="348"/>
      <c r="XDP224" s="348"/>
      <c r="XDQ224" s="348"/>
      <c r="XDR224" s="348"/>
      <c r="XDS224" s="348"/>
      <c r="XDT224" s="348"/>
      <c r="XDU224" s="348"/>
      <c r="XDV224" s="348"/>
      <c r="XDW224" s="348"/>
      <c r="XDX224" s="348"/>
      <c r="XDY224" s="348"/>
      <c r="XDZ224" s="348"/>
      <c r="XEA224" s="348"/>
      <c r="XEB224" s="348"/>
      <c r="XEC224" s="348"/>
      <c r="XED224" s="348"/>
      <c r="XEE224" s="348"/>
      <c r="XEF224" s="348"/>
      <c r="XEG224" s="348"/>
      <c r="XEH224" s="348"/>
      <c r="XEI224" s="348"/>
      <c r="XEJ224" s="348"/>
      <c r="XEK224" s="348"/>
      <c r="XEL224" s="348"/>
      <c r="XEM224" s="348"/>
      <c r="XEN224" s="348"/>
      <c r="XEO224" s="348"/>
      <c r="XEP224" s="348"/>
      <c r="XEQ224" s="348"/>
      <c r="XER224" s="348"/>
      <c r="XES224" s="348"/>
      <c r="XET224" s="348"/>
      <c r="XEU224" s="348"/>
      <c r="XEV224" s="348"/>
      <c r="XEW224" s="348"/>
      <c r="XEX224" s="348"/>
      <c r="XEY224" s="348"/>
      <c r="XEZ224" s="348"/>
      <c r="XFA224" s="348"/>
      <c r="XFB224" s="348"/>
      <c r="XFC224" s="348"/>
      <c r="XFD224" s="348"/>
    </row>
    <row r="225" spans="1:16384" ht="15" x14ac:dyDescent="0.2">
      <c r="A225" s="58">
        <v>42473</v>
      </c>
      <c r="B225" s="76">
        <v>101.2</v>
      </c>
      <c r="C225" s="1">
        <v>162272826</v>
      </c>
      <c r="D225" s="348"/>
      <c r="E225" s="348"/>
      <c r="F225" s="348"/>
      <c r="G225" s="348"/>
      <c r="H225" s="348"/>
      <c r="I225" s="348"/>
      <c r="J225" s="348"/>
      <c r="K225" s="348"/>
      <c r="L225" s="348"/>
      <c r="M225" s="348"/>
      <c r="N225" s="348"/>
      <c r="O225" s="348"/>
      <c r="P225" s="348"/>
      <c r="Q225" s="348"/>
      <c r="R225" s="348"/>
      <c r="S225" s="348"/>
      <c r="T225" s="348"/>
      <c r="U225" s="348"/>
      <c r="V225" s="348"/>
      <c r="W225" s="348"/>
      <c r="X225" s="348"/>
      <c r="Y225" s="348"/>
      <c r="Z225" s="348"/>
      <c r="AA225" s="348"/>
      <c r="AB225" s="348"/>
      <c r="AC225" s="348"/>
      <c r="AD225" s="348"/>
      <c r="AE225" s="348"/>
      <c r="AF225" s="348"/>
      <c r="AG225" s="348"/>
      <c r="AH225" s="348"/>
      <c r="AI225" s="348"/>
      <c r="AJ225" s="348"/>
      <c r="AK225" s="348"/>
      <c r="AL225" s="348"/>
      <c r="AM225" s="348"/>
      <c r="AN225" s="348"/>
      <c r="AO225" s="348"/>
      <c r="AP225" s="348"/>
      <c r="AQ225" s="348"/>
      <c r="AR225" s="348"/>
      <c r="AS225" s="348"/>
      <c r="AT225" s="348"/>
      <c r="AU225" s="348"/>
      <c r="AV225" s="348"/>
      <c r="AW225" s="348"/>
      <c r="AX225" s="348"/>
      <c r="AY225" s="348"/>
      <c r="AZ225" s="348"/>
      <c r="BA225" s="348"/>
      <c r="BB225" s="348"/>
      <c r="BC225" s="348"/>
      <c r="BD225" s="348"/>
      <c r="BE225" s="348"/>
      <c r="BF225" s="348"/>
      <c r="BG225" s="348"/>
      <c r="BH225" s="348"/>
      <c r="BI225" s="348"/>
      <c r="BJ225" s="348"/>
      <c r="BK225" s="348"/>
      <c r="BL225" s="348"/>
      <c r="BM225" s="348"/>
      <c r="BN225" s="348"/>
      <c r="BO225" s="348"/>
      <c r="BP225" s="348"/>
      <c r="BQ225" s="348"/>
      <c r="BR225" s="348"/>
      <c r="BS225" s="348"/>
      <c r="BT225" s="348"/>
      <c r="BU225" s="348"/>
      <c r="BV225" s="348"/>
      <c r="BW225" s="348"/>
      <c r="BX225" s="348"/>
      <c r="BY225" s="348"/>
      <c r="BZ225" s="348"/>
      <c r="CA225" s="348"/>
      <c r="CB225" s="348"/>
      <c r="CC225" s="348"/>
      <c r="CD225" s="348"/>
      <c r="CE225" s="348"/>
      <c r="CF225" s="348"/>
      <c r="CG225" s="348"/>
      <c r="CH225" s="348"/>
      <c r="CI225" s="348"/>
      <c r="CJ225" s="348"/>
      <c r="CK225" s="348"/>
      <c r="CL225" s="348"/>
      <c r="CM225" s="348"/>
      <c r="CN225" s="348"/>
      <c r="CO225" s="348"/>
      <c r="CP225" s="348"/>
      <c r="CQ225" s="348"/>
      <c r="CR225" s="348"/>
      <c r="CS225" s="348"/>
      <c r="CT225" s="348"/>
      <c r="CU225" s="348"/>
      <c r="CV225" s="348"/>
      <c r="CW225" s="348"/>
      <c r="CX225" s="348"/>
      <c r="CY225" s="348"/>
      <c r="CZ225" s="348"/>
      <c r="DA225" s="348"/>
      <c r="DB225" s="348"/>
      <c r="DC225" s="348"/>
      <c r="DD225" s="348"/>
      <c r="DE225" s="348"/>
      <c r="DF225" s="348"/>
      <c r="DG225" s="348"/>
      <c r="DH225" s="348"/>
      <c r="DI225" s="348"/>
      <c r="DJ225" s="348"/>
      <c r="DK225" s="348"/>
      <c r="DL225" s="348"/>
      <c r="DM225" s="348"/>
      <c r="DN225" s="348"/>
      <c r="DO225" s="348"/>
      <c r="DP225" s="348"/>
      <c r="DQ225" s="348"/>
      <c r="DR225" s="348"/>
      <c r="DS225" s="348"/>
      <c r="DT225" s="348"/>
      <c r="DU225" s="348"/>
      <c r="DV225" s="348"/>
      <c r="DW225" s="348"/>
      <c r="DX225" s="348"/>
      <c r="DY225" s="348"/>
      <c r="DZ225" s="348"/>
      <c r="EA225" s="348"/>
      <c r="EB225" s="348"/>
      <c r="EC225" s="348"/>
      <c r="ED225" s="348"/>
      <c r="EE225" s="348"/>
      <c r="EF225" s="348"/>
      <c r="EG225" s="348"/>
      <c r="EH225" s="348"/>
      <c r="EI225" s="348"/>
      <c r="EJ225" s="348"/>
      <c r="EK225" s="348"/>
      <c r="EL225" s="348"/>
      <c r="EM225" s="348"/>
      <c r="EN225" s="348"/>
      <c r="EO225" s="348"/>
      <c r="EP225" s="348"/>
      <c r="EQ225" s="348"/>
      <c r="ER225" s="348"/>
      <c r="ES225" s="348"/>
      <c r="ET225" s="348"/>
      <c r="EU225" s="348"/>
      <c r="EV225" s="348"/>
      <c r="EW225" s="348"/>
      <c r="EX225" s="348"/>
      <c r="EY225" s="348"/>
      <c r="EZ225" s="348"/>
      <c r="FA225" s="348"/>
      <c r="FB225" s="348"/>
      <c r="FC225" s="348"/>
      <c r="FD225" s="348"/>
      <c r="FE225" s="348"/>
      <c r="FF225" s="348"/>
      <c r="FG225" s="348"/>
      <c r="FH225" s="348"/>
      <c r="FI225" s="348"/>
      <c r="FJ225" s="348"/>
      <c r="FK225" s="348"/>
      <c r="FL225" s="348"/>
      <c r="FM225" s="348"/>
      <c r="FN225" s="348"/>
      <c r="FO225" s="348"/>
      <c r="FP225" s="348"/>
      <c r="FQ225" s="348"/>
      <c r="FR225" s="348"/>
      <c r="FS225" s="348"/>
      <c r="FT225" s="348"/>
      <c r="FU225" s="348"/>
      <c r="FV225" s="348"/>
      <c r="FW225" s="348"/>
      <c r="FX225" s="348"/>
      <c r="FY225" s="348"/>
      <c r="FZ225" s="348"/>
      <c r="GA225" s="348"/>
      <c r="GB225" s="348"/>
      <c r="GC225" s="348"/>
      <c r="GD225" s="348"/>
      <c r="GE225" s="348"/>
      <c r="GF225" s="348"/>
      <c r="GG225" s="348"/>
      <c r="GH225" s="348"/>
      <c r="GI225" s="348"/>
      <c r="GJ225" s="348"/>
      <c r="GK225" s="348"/>
      <c r="GL225" s="348"/>
      <c r="GM225" s="348"/>
      <c r="GN225" s="348"/>
      <c r="GO225" s="348"/>
      <c r="GP225" s="348"/>
      <c r="GQ225" s="348"/>
      <c r="GR225" s="348"/>
      <c r="GS225" s="348"/>
      <c r="GT225" s="348"/>
      <c r="GU225" s="348"/>
      <c r="GV225" s="348"/>
      <c r="GW225" s="348"/>
      <c r="GX225" s="348"/>
      <c r="GY225" s="348"/>
      <c r="GZ225" s="348"/>
      <c r="HA225" s="348"/>
      <c r="HB225" s="348"/>
      <c r="HC225" s="348"/>
      <c r="HD225" s="348"/>
      <c r="HE225" s="348"/>
      <c r="HF225" s="348"/>
      <c r="HG225" s="348"/>
      <c r="HH225" s="348"/>
      <c r="HI225" s="348"/>
      <c r="HJ225" s="348"/>
      <c r="HK225" s="348"/>
      <c r="HL225" s="348"/>
      <c r="HM225" s="348"/>
      <c r="HN225" s="348"/>
      <c r="HO225" s="348"/>
      <c r="HP225" s="348"/>
      <c r="HQ225" s="348"/>
      <c r="HR225" s="348"/>
      <c r="HS225" s="348"/>
      <c r="HT225" s="348"/>
      <c r="HU225" s="348"/>
      <c r="HV225" s="348"/>
      <c r="HW225" s="348"/>
      <c r="HX225" s="348"/>
      <c r="HY225" s="348"/>
      <c r="HZ225" s="348"/>
      <c r="IA225" s="348"/>
      <c r="IB225" s="348"/>
      <c r="IC225" s="348"/>
      <c r="ID225" s="348"/>
      <c r="IE225" s="348"/>
      <c r="IF225" s="348"/>
      <c r="IG225" s="348"/>
      <c r="IH225" s="348"/>
      <c r="II225" s="348"/>
      <c r="IJ225" s="348"/>
      <c r="IK225" s="348"/>
      <c r="IL225" s="348"/>
      <c r="IM225" s="348"/>
      <c r="IN225" s="348"/>
      <c r="IO225" s="348"/>
      <c r="IP225" s="348"/>
      <c r="IQ225" s="348"/>
      <c r="IR225" s="348"/>
      <c r="IS225" s="348"/>
      <c r="IT225" s="348"/>
      <c r="IU225" s="348"/>
      <c r="IV225" s="348"/>
      <c r="IW225" s="348"/>
      <c r="IX225" s="348"/>
      <c r="IY225" s="348"/>
      <c r="IZ225" s="348"/>
      <c r="JA225" s="348"/>
      <c r="JB225" s="348"/>
      <c r="JC225" s="348"/>
      <c r="JD225" s="348"/>
      <c r="JE225" s="348"/>
      <c r="JF225" s="348"/>
      <c r="JG225" s="348"/>
      <c r="JH225" s="348"/>
      <c r="JI225" s="348"/>
      <c r="JJ225" s="348"/>
      <c r="JK225" s="348"/>
      <c r="JL225" s="348"/>
      <c r="JM225" s="348"/>
      <c r="JN225" s="348"/>
      <c r="JO225" s="348"/>
      <c r="JP225" s="348"/>
      <c r="JQ225" s="348"/>
      <c r="JR225" s="348"/>
      <c r="JS225" s="348"/>
      <c r="JT225" s="348"/>
      <c r="JU225" s="348"/>
      <c r="JV225" s="348"/>
      <c r="JW225" s="348"/>
      <c r="JX225" s="348"/>
      <c r="JY225" s="348"/>
      <c r="JZ225" s="348"/>
      <c r="KA225" s="348"/>
      <c r="KB225" s="348"/>
      <c r="KC225" s="348"/>
      <c r="KD225" s="348"/>
      <c r="KE225" s="348"/>
      <c r="KF225" s="348"/>
      <c r="KG225" s="348"/>
      <c r="KH225" s="348"/>
      <c r="KI225" s="348"/>
      <c r="KJ225" s="348"/>
      <c r="KK225" s="348"/>
      <c r="KL225" s="348"/>
      <c r="KM225" s="348"/>
      <c r="KN225" s="348"/>
      <c r="KO225" s="348"/>
      <c r="KP225" s="348"/>
      <c r="KQ225" s="348"/>
      <c r="KR225" s="348"/>
      <c r="KS225" s="348"/>
      <c r="KT225" s="348"/>
      <c r="KU225" s="348"/>
      <c r="KV225" s="348"/>
      <c r="KW225" s="348"/>
      <c r="KX225" s="348"/>
      <c r="KY225" s="348"/>
      <c r="KZ225" s="348"/>
      <c r="LA225" s="348"/>
      <c r="LB225" s="348"/>
      <c r="LC225" s="348"/>
      <c r="LD225" s="348"/>
      <c r="LE225" s="348"/>
      <c r="LF225" s="348"/>
      <c r="LG225" s="348"/>
      <c r="LH225" s="348"/>
      <c r="LI225" s="348"/>
      <c r="LJ225" s="348"/>
      <c r="LK225" s="348"/>
      <c r="LL225" s="348"/>
      <c r="LM225" s="348"/>
      <c r="LN225" s="348"/>
      <c r="LO225" s="348"/>
      <c r="LP225" s="348"/>
      <c r="LQ225" s="348"/>
      <c r="LR225" s="348"/>
      <c r="LS225" s="348"/>
      <c r="LT225" s="348"/>
      <c r="LU225" s="348"/>
      <c r="LV225" s="348"/>
      <c r="LW225" s="348"/>
      <c r="LX225" s="348"/>
      <c r="LY225" s="348"/>
      <c r="LZ225" s="348"/>
      <c r="MA225" s="348"/>
      <c r="MB225" s="348"/>
      <c r="MC225" s="348"/>
      <c r="MD225" s="348"/>
      <c r="ME225" s="348"/>
      <c r="MF225" s="348"/>
      <c r="MG225" s="348"/>
      <c r="MH225" s="348"/>
      <c r="MI225" s="348"/>
      <c r="MJ225" s="348"/>
      <c r="MK225" s="348"/>
      <c r="ML225" s="348"/>
      <c r="MM225" s="348"/>
      <c r="MN225" s="348"/>
      <c r="MO225" s="348"/>
      <c r="MP225" s="348"/>
      <c r="MQ225" s="348"/>
      <c r="MR225" s="348"/>
      <c r="MS225" s="348"/>
      <c r="MT225" s="348"/>
      <c r="MU225" s="348"/>
      <c r="MV225" s="348"/>
      <c r="MW225" s="348"/>
      <c r="MX225" s="348"/>
      <c r="MY225" s="348"/>
      <c r="MZ225" s="348"/>
      <c r="NA225" s="348"/>
      <c r="NB225" s="348"/>
      <c r="NC225" s="348"/>
      <c r="ND225" s="348"/>
      <c r="NE225" s="348"/>
      <c r="NF225" s="348"/>
      <c r="NG225" s="348"/>
      <c r="NH225" s="348"/>
      <c r="NI225" s="348"/>
      <c r="NJ225" s="348"/>
      <c r="NK225" s="348"/>
      <c r="NL225" s="348"/>
      <c r="NM225" s="348"/>
      <c r="NN225" s="348"/>
      <c r="NO225" s="348"/>
      <c r="NP225" s="348"/>
      <c r="NQ225" s="348"/>
      <c r="NR225" s="348"/>
      <c r="NS225" s="348"/>
      <c r="NT225" s="348"/>
      <c r="NU225" s="348"/>
      <c r="NV225" s="348"/>
      <c r="NW225" s="348"/>
      <c r="NX225" s="348"/>
      <c r="NY225" s="348"/>
      <c r="NZ225" s="348"/>
      <c r="OA225" s="348"/>
      <c r="OB225" s="348"/>
      <c r="OC225" s="348"/>
      <c r="OD225" s="348"/>
      <c r="OE225" s="348"/>
      <c r="OF225" s="348"/>
      <c r="OG225" s="348"/>
      <c r="OH225" s="348"/>
      <c r="OI225" s="348"/>
      <c r="OJ225" s="348"/>
      <c r="OK225" s="348"/>
      <c r="OL225" s="348"/>
      <c r="OM225" s="348"/>
      <c r="ON225" s="348"/>
      <c r="OO225" s="348"/>
      <c r="OP225" s="348"/>
      <c r="OQ225" s="348"/>
      <c r="OR225" s="348"/>
      <c r="OS225" s="348"/>
      <c r="OT225" s="348"/>
      <c r="OU225" s="348"/>
      <c r="OV225" s="348"/>
      <c r="OW225" s="348"/>
      <c r="OX225" s="348"/>
      <c r="OY225" s="348"/>
      <c r="OZ225" s="348"/>
      <c r="PA225" s="348"/>
      <c r="PB225" s="348"/>
      <c r="PC225" s="348"/>
      <c r="PD225" s="348"/>
      <c r="PE225" s="348"/>
      <c r="PF225" s="348"/>
      <c r="PG225" s="348"/>
      <c r="PH225" s="348"/>
      <c r="PI225" s="348"/>
      <c r="PJ225" s="348"/>
      <c r="PK225" s="348"/>
      <c r="PL225" s="348"/>
      <c r="PM225" s="348"/>
      <c r="PN225" s="348"/>
      <c r="PO225" s="348"/>
      <c r="PP225" s="348"/>
      <c r="PQ225" s="348"/>
      <c r="PR225" s="348"/>
      <c r="PS225" s="348"/>
      <c r="PT225" s="348"/>
      <c r="PU225" s="348"/>
      <c r="PV225" s="348"/>
      <c r="PW225" s="348"/>
      <c r="PX225" s="348"/>
      <c r="PY225" s="348"/>
      <c r="PZ225" s="348"/>
      <c r="QA225" s="348"/>
      <c r="QB225" s="348"/>
      <c r="QC225" s="348"/>
      <c r="QD225" s="348"/>
      <c r="QE225" s="348"/>
      <c r="QF225" s="348"/>
      <c r="QG225" s="348"/>
      <c r="QH225" s="348"/>
      <c r="QI225" s="348"/>
      <c r="QJ225" s="348"/>
      <c r="QK225" s="348"/>
      <c r="QL225" s="348"/>
      <c r="QM225" s="348"/>
      <c r="QN225" s="348"/>
      <c r="QO225" s="348"/>
      <c r="QP225" s="348"/>
      <c r="QQ225" s="348"/>
      <c r="QR225" s="348"/>
      <c r="QS225" s="348"/>
      <c r="QT225" s="348"/>
      <c r="QU225" s="348"/>
      <c r="QV225" s="348"/>
      <c r="QW225" s="348"/>
      <c r="QX225" s="348"/>
      <c r="QY225" s="348"/>
      <c r="QZ225" s="348"/>
      <c r="RA225" s="348"/>
      <c r="RB225" s="348"/>
      <c r="RC225" s="348"/>
      <c r="RD225" s="348"/>
      <c r="RE225" s="348"/>
      <c r="RF225" s="348"/>
      <c r="RG225" s="348"/>
      <c r="RH225" s="348"/>
      <c r="RI225" s="348"/>
      <c r="RJ225" s="348"/>
      <c r="RK225" s="348"/>
      <c r="RL225" s="348"/>
      <c r="RM225" s="348"/>
      <c r="RN225" s="348"/>
      <c r="RO225" s="348"/>
      <c r="RP225" s="348"/>
      <c r="RQ225" s="348"/>
      <c r="RR225" s="348"/>
      <c r="RS225" s="348"/>
      <c r="RT225" s="348"/>
      <c r="RU225" s="348"/>
      <c r="RV225" s="348"/>
      <c r="RW225" s="348"/>
      <c r="RX225" s="348"/>
      <c r="RY225" s="348"/>
      <c r="RZ225" s="348"/>
      <c r="SA225" s="348"/>
      <c r="SB225" s="348"/>
      <c r="SC225" s="348"/>
      <c r="SD225" s="348"/>
      <c r="SE225" s="348"/>
      <c r="SF225" s="348"/>
      <c r="SG225" s="348"/>
      <c r="SH225" s="348"/>
      <c r="SI225" s="348"/>
      <c r="SJ225" s="348"/>
      <c r="SK225" s="348"/>
      <c r="SL225" s="348"/>
      <c r="SM225" s="348"/>
      <c r="SN225" s="348"/>
      <c r="SO225" s="348"/>
      <c r="SP225" s="348"/>
      <c r="SQ225" s="348"/>
      <c r="SR225" s="348"/>
      <c r="SS225" s="348"/>
      <c r="ST225" s="348"/>
      <c r="SU225" s="348"/>
      <c r="SV225" s="348"/>
      <c r="SW225" s="348"/>
      <c r="SX225" s="348"/>
      <c r="SY225" s="348"/>
      <c r="SZ225" s="348"/>
      <c r="TA225" s="348"/>
      <c r="TB225" s="348"/>
      <c r="TC225" s="348"/>
      <c r="TD225" s="348"/>
      <c r="TE225" s="348"/>
      <c r="TF225" s="348"/>
      <c r="TG225" s="348"/>
      <c r="TH225" s="348"/>
      <c r="TI225" s="348"/>
      <c r="TJ225" s="348"/>
      <c r="TK225" s="348"/>
      <c r="TL225" s="348"/>
      <c r="TM225" s="348"/>
      <c r="TN225" s="348"/>
      <c r="TO225" s="348"/>
      <c r="TP225" s="348"/>
      <c r="TQ225" s="348"/>
      <c r="TR225" s="348"/>
      <c r="TS225" s="348"/>
      <c r="TT225" s="348"/>
      <c r="TU225" s="348"/>
      <c r="TV225" s="348"/>
      <c r="TW225" s="348"/>
      <c r="TX225" s="348"/>
      <c r="TY225" s="348"/>
      <c r="TZ225" s="348"/>
      <c r="UA225" s="348"/>
      <c r="UB225" s="348"/>
      <c r="UC225" s="348"/>
      <c r="UD225" s="348"/>
      <c r="UE225" s="348"/>
      <c r="UF225" s="348"/>
      <c r="UG225" s="348"/>
      <c r="UH225" s="348"/>
      <c r="UI225" s="348"/>
      <c r="UJ225" s="348"/>
      <c r="UK225" s="348"/>
      <c r="UL225" s="348"/>
      <c r="UM225" s="348"/>
      <c r="UN225" s="348"/>
      <c r="UO225" s="348"/>
      <c r="UP225" s="348"/>
      <c r="UQ225" s="348"/>
      <c r="UR225" s="348"/>
      <c r="US225" s="348"/>
      <c r="UT225" s="348"/>
      <c r="UU225" s="348"/>
      <c r="UV225" s="348"/>
      <c r="UW225" s="348"/>
      <c r="UX225" s="348"/>
      <c r="UY225" s="348"/>
      <c r="UZ225" s="348"/>
      <c r="VA225" s="348"/>
      <c r="VB225" s="348"/>
      <c r="VC225" s="348"/>
      <c r="VD225" s="348"/>
      <c r="VE225" s="348"/>
      <c r="VF225" s="348"/>
      <c r="VG225" s="348"/>
      <c r="VH225" s="348"/>
      <c r="VI225" s="348"/>
      <c r="VJ225" s="348"/>
      <c r="VK225" s="348"/>
      <c r="VL225" s="348"/>
      <c r="VM225" s="348"/>
      <c r="VN225" s="348"/>
      <c r="VO225" s="348"/>
      <c r="VP225" s="348"/>
      <c r="VQ225" s="348"/>
      <c r="VR225" s="348"/>
      <c r="VS225" s="348"/>
      <c r="VT225" s="348"/>
      <c r="VU225" s="348"/>
      <c r="VV225" s="348"/>
      <c r="VW225" s="348"/>
      <c r="VX225" s="348"/>
      <c r="VY225" s="348"/>
      <c r="VZ225" s="348"/>
      <c r="WA225" s="348"/>
      <c r="WB225" s="348"/>
      <c r="WC225" s="348"/>
      <c r="WD225" s="348"/>
      <c r="WE225" s="348"/>
      <c r="WF225" s="348"/>
      <c r="WG225" s="348"/>
      <c r="WH225" s="348"/>
      <c r="WI225" s="348"/>
      <c r="WJ225" s="348"/>
      <c r="WK225" s="348"/>
      <c r="WL225" s="348"/>
      <c r="WM225" s="348"/>
      <c r="WN225" s="348"/>
      <c r="WO225" s="348"/>
      <c r="WP225" s="348"/>
      <c r="WQ225" s="348"/>
      <c r="WR225" s="348"/>
      <c r="WS225" s="348"/>
      <c r="WT225" s="348"/>
      <c r="WU225" s="348"/>
      <c r="WV225" s="348"/>
      <c r="WW225" s="348"/>
      <c r="WX225" s="348"/>
      <c r="WY225" s="348"/>
      <c r="WZ225" s="348"/>
      <c r="XA225" s="348"/>
      <c r="XB225" s="348"/>
      <c r="XC225" s="348"/>
      <c r="XD225" s="348"/>
      <c r="XE225" s="348"/>
      <c r="XF225" s="348"/>
      <c r="XG225" s="348"/>
      <c r="XH225" s="348"/>
      <c r="XI225" s="348"/>
      <c r="XJ225" s="348"/>
      <c r="XK225" s="348"/>
      <c r="XL225" s="348"/>
      <c r="XM225" s="348"/>
      <c r="XN225" s="348"/>
      <c r="XO225" s="348"/>
      <c r="XP225" s="348"/>
      <c r="XQ225" s="348"/>
      <c r="XR225" s="348"/>
      <c r="XS225" s="348"/>
      <c r="XT225" s="348"/>
      <c r="XU225" s="348"/>
      <c r="XV225" s="348"/>
      <c r="XW225" s="348"/>
      <c r="XX225" s="348"/>
      <c r="XY225" s="348"/>
      <c r="XZ225" s="348"/>
      <c r="YA225" s="348"/>
      <c r="YB225" s="348"/>
      <c r="YC225" s="348"/>
      <c r="YD225" s="348"/>
      <c r="YE225" s="348"/>
      <c r="YF225" s="348"/>
      <c r="YG225" s="348"/>
      <c r="YH225" s="348"/>
      <c r="YI225" s="348"/>
      <c r="YJ225" s="348"/>
      <c r="YK225" s="348"/>
      <c r="YL225" s="348"/>
      <c r="YM225" s="348"/>
      <c r="YN225" s="348"/>
      <c r="YO225" s="348"/>
      <c r="YP225" s="348"/>
      <c r="YQ225" s="348"/>
      <c r="YR225" s="348"/>
      <c r="YS225" s="348"/>
      <c r="YT225" s="348"/>
      <c r="YU225" s="348"/>
      <c r="YV225" s="348"/>
      <c r="YW225" s="348"/>
      <c r="YX225" s="348"/>
      <c r="YY225" s="348"/>
      <c r="YZ225" s="348"/>
      <c r="ZA225" s="348"/>
      <c r="ZB225" s="348"/>
      <c r="ZC225" s="348"/>
      <c r="ZD225" s="348"/>
      <c r="ZE225" s="348"/>
      <c r="ZF225" s="348"/>
      <c r="ZG225" s="348"/>
      <c r="ZH225" s="348"/>
      <c r="ZI225" s="348"/>
      <c r="ZJ225" s="348"/>
      <c r="ZK225" s="348"/>
      <c r="ZL225" s="348"/>
      <c r="ZM225" s="348"/>
      <c r="ZN225" s="348"/>
      <c r="ZO225" s="348"/>
      <c r="ZP225" s="348"/>
      <c r="ZQ225" s="348"/>
      <c r="ZR225" s="348"/>
      <c r="ZS225" s="348"/>
      <c r="ZT225" s="348"/>
      <c r="ZU225" s="348"/>
      <c r="ZV225" s="348"/>
      <c r="ZW225" s="348"/>
      <c r="ZX225" s="348"/>
      <c r="ZY225" s="348"/>
      <c r="ZZ225" s="348"/>
      <c r="AAA225" s="348"/>
      <c r="AAB225" s="348"/>
      <c r="AAC225" s="348"/>
      <c r="AAD225" s="348"/>
      <c r="AAE225" s="348"/>
      <c r="AAF225" s="348"/>
      <c r="AAG225" s="348"/>
      <c r="AAH225" s="348"/>
      <c r="AAI225" s="348"/>
      <c r="AAJ225" s="348"/>
      <c r="AAK225" s="348"/>
      <c r="AAL225" s="348"/>
      <c r="AAM225" s="348"/>
      <c r="AAN225" s="348"/>
      <c r="AAO225" s="348"/>
      <c r="AAP225" s="348"/>
      <c r="AAQ225" s="348"/>
      <c r="AAR225" s="348"/>
      <c r="AAS225" s="348"/>
      <c r="AAT225" s="348"/>
      <c r="AAU225" s="348"/>
      <c r="AAV225" s="348"/>
      <c r="AAW225" s="348"/>
      <c r="AAX225" s="348"/>
      <c r="AAY225" s="348"/>
      <c r="AAZ225" s="348"/>
      <c r="ABA225" s="348"/>
      <c r="ABB225" s="348"/>
      <c r="ABC225" s="348"/>
      <c r="ABD225" s="348"/>
      <c r="ABE225" s="348"/>
      <c r="ABF225" s="348"/>
      <c r="ABG225" s="348"/>
      <c r="ABH225" s="348"/>
      <c r="ABI225" s="348"/>
      <c r="ABJ225" s="348"/>
      <c r="ABK225" s="348"/>
      <c r="ABL225" s="348"/>
      <c r="ABM225" s="348"/>
      <c r="ABN225" s="348"/>
      <c r="ABO225" s="348"/>
      <c r="ABP225" s="348"/>
      <c r="ABQ225" s="348"/>
      <c r="ABR225" s="348"/>
      <c r="ABS225" s="348"/>
      <c r="ABT225" s="348"/>
      <c r="ABU225" s="348"/>
      <c r="ABV225" s="348"/>
      <c r="ABW225" s="348"/>
      <c r="ABX225" s="348"/>
      <c r="ABY225" s="348"/>
      <c r="ABZ225" s="348"/>
      <c r="ACA225" s="348"/>
      <c r="ACB225" s="348"/>
      <c r="ACC225" s="348"/>
      <c r="ACD225" s="348"/>
      <c r="ACE225" s="348"/>
      <c r="ACF225" s="348"/>
      <c r="ACG225" s="348"/>
      <c r="ACH225" s="348"/>
      <c r="ACI225" s="348"/>
      <c r="ACJ225" s="348"/>
      <c r="ACK225" s="348"/>
      <c r="ACL225" s="348"/>
      <c r="ACM225" s="348"/>
      <c r="ACN225" s="348"/>
      <c r="ACO225" s="348"/>
      <c r="ACP225" s="348"/>
      <c r="ACQ225" s="348"/>
      <c r="ACR225" s="348"/>
      <c r="ACS225" s="348"/>
      <c r="ACT225" s="348"/>
      <c r="ACU225" s="348"/>
      <c r="ACV225" s="348"/>
      <c r="ACW225" s="348"/>
      <c r="ACX225" s="348"/>
      <c r="ACY225" s="348"/>
      <c r="ACZ225" s="348"/>
      <c r="ADA225" s="348"/>
      <c r="ADB225" s="348"/>
      <c r="ADC225" s="348"/>
      <c r="ADD225" s="348"/>
      <c r="ADE225" s="348"/>
      <c r="ADF225" s="348"/>
      <c r="ADG225" s="348"/>
      <c r="ADH225" s="348"/>
      <c r="ADI225" s="348"/>
      <c r="ADJ225" s="348"/>
      <c r="ADK225" s="348"/>
      <c r="ADL225" s="348"/>
      <c r="ADM225" s="348"/>
      <c r="ADN225" s="348"/>
      <c r="ADO225" s="348"/>
      <c r="ADP225" s="348"/>
      <c r="ADQ225" s="348"/>
      <c r="ADR225" s="348"/>
      <c r="ADS225" s="348"/>
      <c r="ADT225" s="348"/>
      <c r="ADU225" s="348"/>
      <c r="ADV225" s="348"/>
      <c r="ADW225" s="348"/>
      <c r="ADX225" s="348"/>
      <c r="ADY225" s="348"/>
      <c r="ADZ225" s="348"/>
      <c r="AEA225" s="348"/>
      <c r="AEB225" s="348"/>
      <c r="AEC225" s="348"/>
      <c r="AED225" s="348"/>
      <c r="AEE225" s="348"/>
      <c r="AEF225" s="348"/>
      <c r="AEG225" s="348"/>
      <c r="AEH225" s="348"/>
      <c r="AEI225" s="348"/>
      <c r="AEJ225" s="348"/>
      <c r="AEK225" s="348"/>
      <c r="AEL225" s="348"/>
      <c r="AEM225" s="348"/>
      <c r="AEN225" s="348"/>
      <c r="AEO225" s="348"/>
      <c r="AEP225" s="348"/>
      <c r="AEQ225" s="348"/>
      <c r="AER225" s="348"/>
      <c r="AES225" s="348"/>
      <c r="AET225" s="348"/>
      <c r="AEU225" s="348"/>
      <c r="AEV225" s="348"/>
      <c r="AEW225" s="348"/>
      <c r="AEX225" s="348"/>
      <c r="AEY225" s="348"/>
      <c r="AEZ225" s="348"/>
      <c r="AFA225" s="348"/>
      <c r="AFB225" s="348"/>
      <c r="AFC225" s="348"/>
      <c r="AFD225" s="348"/>
      <c r="AFE225" s="348"/>
      <c r="AFF225" s="348"/>
      <c r="AFG225" s="348"/>
      <c r="AFH225" s="348"/>
      <c r="AFI225" s="348"/>
      <c r="AFJ225" s="348"/>
      <c r="AFK225" s="348"/>
      <c r="AFL225" s="348"/>
      <c r="AFM225" s="348"/>
      <c r="AFN225" s="348"/>
      <c r="AFO225" s="348"/>
      <c r="AFP225" s="348"/>
      <c r="AFQ225" s="348"/>
      <c r="AFR225" s="348"/>
      <c r="AFS225" s="348"/>
      <c r="AFT225" s="348"/>
      <c r="AFU225" s="348"/>
      <c r="AFV225" s="348"/>
      <c r="AFW225" s="348"/>
      <c r="AFX225" s="348"/>
      <c r="AFY225" s="348"/>
      <c r="AFZ225" s="348"/>
      <c r="AGA225" s="348"/>
      <c r="AGB225" s="348"/>
      <c r="AGC225" s="348"/>
      <c r="AGD225" s="348"/>
      <c r="AGE225" s="348"/>
      <c r="AGF225" s="348"/>
      <c r="AGG225" s="348"/>
      <c r="AGH225" s="348"/>
      <c r="AGI225" s="348"/>
      <c r="AGJ225" s="348"/>
      <c r="AGK225" s="348"/>
      <c r="AGL225" s="348"/>
      <c r="AGM225" s="348"/>
      <c r="AGN225" s="348"/>
      <c r="AGO225" s="348"/>
      <c r="AGP225" s="348"/>
      <c r="AGQ225" s="348"/>
      <c r="AGR225" s="348"/>
      <c r="AGS225" s="348"/>
      <c r="AGT225" s="348"/>
      <c r="AGU225" s="348"/>
      <c r="AGV225" s="348"/>
      <c r="AGW225" s="348"/>
      <c r="AGX225" s="348"/>
      <c r="AGY225" s="348"/>
      <c r="AGZ225" s="348"/>
      <c r="AHA225" s="348"/>
      <c r="AHB225" s="348"/>
      <c r="AHC225" s="348"/>
      <c r="AHD225" s="348"/>
      <c r="AHE225" s="348"/>
      <c r="AHF225" s="348"/>
      <c r="AHG225" s="348"/>
      <c r="AHH225" s="348"/>
      <c r="AHI225" s="348"/>
      <c r="AHJ225" s="348"/>
      <c r="AHK225" s="348"/>
      <c r="AHL225" s="348"/>
      <c r="AHM225" s="348"/>
      <c r="AHN225" s="348"/>
      <c r="AHO225" s="348"/>
      <c r="AHP225" s="348"/>
      <c r="AHQ225" s="348"/>
      <c r="AHR225" s="348"/>
      <c r="AHS225" s="348"/>
      <c r="AHT225" s="348"/>
      <c r="AHU225" s="348"/>
      <c r="AHV225" s="348"/>
      <c r="AHW225" s="348"/>
      <c r="AHX225" s="348"/>
      <c r="AHY225" s="348"/>
      <c r="AHZ225" s="348"/>
      <c r="AIA225" s="348"/>
      <c r="AIB225" s="348"/>
      <c r="AIC225" s="348"/>
      <c r="AID225" s="348"/>
      <c r="AIE225" s="348"/>
      <c r="AIF225" s="348"/>
      <c r="AIG225" s="348"/>
      <c r="AIH225" s="348"/>
      <c r="AII225" s="348"/>
      <c r="AIJ225" s="348"/>
      <c r="AIK225" s="348"/>
      <c r="AIL225" s="348"/>
      <c r="AIM225" s="348"/>
      <c r="AIN225" s="348"/>
      <c r="AIO225" s="348"/>
      <c r="AIP225" s="348"/>
      <c r="AIQ225" s="348"/>
      <c r="AIR225" s="348"/>
      <c r="AIS225" s="348"/>
      <c r="AIT225" s="348"/>
      <c r="AIU225" s="348"/>
      <c r="AIV225" s="348"/>
      <c r="AIW225" s="348"/>
      <c r="AIX225" s="348"/>
      <c r="AIY225" s="348"/>
      <c r="AIZ225" s="348"/>
      <c r="AJA225" s="348"/>
      <c r="AJB225" s="348"/>
      <c r="AJC225" s="348"/>
      <c r="AJD225" s="348"/>
      <c r="AJE225" s="348"/>
      <c r="AJF225" s="348"/>
      <c r="AJG225" s="348"/>
      <c r="AJH225" s="348"/>
      <c r="AJI225" s="348"/>
      <c r="AJJ225" s="348"/>
      <c r="AJK225" s="348"/>
      <c r="AJL225" s="348"/>
      <c r="AJM225" s="348"/>
      <c r="AJN225" s="348"/>
      <c r="AJO225" s="348"/>
      <c r="AJP225" s="348"/>
      <c r="AJQ225" s="348"/>
      <c r="AJR225" s="348"/>
      <c r="AJS225" s="348"/>
      <c r="AJT225" s="348"/>
      <c r="AJU225" s="348"/>
      <c r="AJV225" s="348"/>
      <c r="AJW225" s="348"/>
      <c r="AJX225" s="348"/>
      <c r="AJY225" s="348"/>
      <c r="AJZ225" s="348"/>
      <c r="AKA225" s="348"/>
      <c r="AKB225" s="348"/>
      <c r="AKC225" s="348"/>
      <c r="AKD225" s="348"/>
      <c r="AKE225" s="348"/>
      <c r="AKF225" s="348"/>
      <c r="AKG225" s="348"/>
      <c r="AKH225" s="348"/>
      <c r="AKI225" s="348"/>
      <c r="AKJ225" s="348"/>
      <c r="AKK225" s="348"/>
      <c r="AKL225" s="348"/>
      <c r="AKM225" s="348"/>
      <c r="AKN225" s="348"/>
      <c r="AKO225" s="348"/>
      <c r="AKP225" s="348"/>
      <c r="AKQ225" s="348"/>
      <c r="AKR225" s="348"/>
      <c r="AKS225" s="348"/>
      <c r="AKT225" s="348"/>
      <c r="AKU225" s="348"/>
      <c r="AKV225" s="348"/>
      <c r="AKW225" s="348"/>
      <c r="AKX225" s="348"/>
      <c r="AKY225" s="348"/>
      <c r="AKZ225" s="348"/>
      <c r="ALA225" s="348"/>
      <c r="ALB225" s="348"/>
      <c r="ALC225" s="348"/>
      <c r="ALD225" s="348"/>
      <c r="ALE225" s="348"/>
      <c r="ALF225" s="348"/>
      <c r="ALG225" s="348"/>
      <c r="ALH225" s="348"/>
      <c r="ALI225" s="348"/>
      <c r="ALJ225" s="348"/>
      <c r="ALK225" s="348"/>
      <c r="ALL225" s="348"/>
      <c r="ALM225" s="348"/>
      <c r="ALN225" s="348"/>
      <c r="ALO225" s="348"/>
      <c r="ALP225" s="348"/>
      <c r="ALQ225" s="348"/>
      <c r="ALR225" s="348"/>
      <c r="ALS225" s="348"/>
      <c r="ALT225" s="348"/>
      <c r="ALU225" s="348"/>
      <c r="ALV225" s="348"/>
      <c r="ALW225" s="348"/>
      <c r="ALX225" s="348"/>
      <c r="ALY225" s="348"/>
      <c r="ALZ225" s="348"/>
      <c r="AMA225" s="348"/>
      <c r="AMB225" s="348"/>
      <c r="AMC225" s="348"/>
      <c r="AMD225" s="348"/>
      <c r="AME225" s="348"/>
      <c r="AMF225" s="348"/>
      <c r="AMG225" s="348"/>
      <c r="AMH225" s="348"/>
      <c r="AMI225" s="348"/>
      <c r="AMJ225" s="348"/>
      <c r="AMK225" s="348"/>
      <c r="AML225" s="348"/>
      <c r="AMM225" s="348"/>
      <c r="AMN225" s="348"/>
      <c r="AMO225" s="348"/>
      <c r="AMP225" s="348"/>
      <c r="AMQ225" s="348"/>
      <c r="AMR225" s="348"/>
      <c r="AMS225" s="348"/>
      <c r="AMT225" s="348"/>
      <c r="AMU225" s="348"/>
      <c r="AMV225" s="348"/>
      <c r="AMW225" s="348"/>
      <c r="AMX225" s="348"/>
      <c r="AMY225" s="348"/>
      <c r="AMZ225" s="348"/>
      <c r="ANA225" s="348"/>
      <c r="ANB225" s="348"/>
      <c r="ANC225" s="348"/>
      <c r="AND225" s="348"/>
      <c r="ANE225" s="348"/>
      <c r="ANF225" s="348"/>
      <c r="ANG225" s="348"/>
      <c r="ANH225" s="348"/>
      <c r="ANI225" s="348"/>
      <c r="ANJ225" s="348"/>
      <c r="ANK225" s="348"/>
      <c r="ANL225" s="348"/>
      <c r="ANM225" s="348"/>
      <c r="ANN225" s="348"/>
      <c r="ANO225" s="348"/>
      <c r="ANP225" s="348"/>
      <c r="ANQ225" s="348"/>
      <c r="ANR225" s="348"/>
      <c r="ANS225" s="348"/>
      <c r="ANT225" s="348"/>
      <c r="ANU225" s="348"/>
      <c r="ANV225" s="348"/>
      <c r="ANW225" s="348"/>
      <c r="ANX225" s="348"/>
      <c r="ANY225" s="348"/>
      <c r="ANZ225" s="348"/>
      <c r="AOA225" s="348"/>
      <c r="AOB225" s="348"/>
      <c r="AOC225" s="348"/>
      <c r="AOD225" s="348"/>
      <c r="AOE225" s="348"/>
      <c r="AOF225" s="348"/>
      <c r="AOG225" s="348"/>
      <c r="AOH225" s="348"/>
      <c r="AOI225" s="348"/>
      <c r="AOJ225" s="348"/>
      <c r="AOK225" s="348"/>
      <c r="AOL225" s="348"/>
      <c r="AOM225" s="348"/>
      <c r="AON225" s="348"/>
      <c r="AOO225" s="348"/>
      <c r="AOP225" s="348"/>
      <c r="AOQ225" s="348"/>
      <c r="AOR225" s="348"/>
      <c r="AOS225" s="348"/>
      <c r="AOT225" s="348"/>
      <c r="AOU225" s="348"/>
      <c r="AOV225" s="348"/>
      <c r="AOW225" s="348"/>
      <c r="AOX225" s="348"/>
      <c r="AOY225" s="348"/>
      <c r="AOZ225" s="348"/>
      <c r="APA225" s="348"/>
      <c r="APB225" s="348"/>
      <c r="APC225" s="348"/>
      <c r="APD225" s="348"/>
      <c r="APE225" s="348"/>
      <c r="APF225" s="348"/>
      <c r="APG225" s="348"/>
      <c r="APH225" s="348"/>
      <c r="API225" s="348"/>
      <c r="APJ225" s="348"/>
      <c r="APK225" s="348"/>
      <c r="APL225" s="348"/>
      <c r="APM225" s="348"/>
      <c r="APN225" s="348"/>
      <c r="APO225" s="348"/>
      <c r="APP225" s="348"/>
      <c r="APQ225" s="348"/>
      <c r="APR225" s="348"/>
      <c r="APS225" s="348"/>
      <c r="APT225" s="348"/>
      <c r="APU225" s="348"/>
      <c r="APV225" s="348"/>
      <c r="APW225" s="348"/>
      <c r="APX225" s="348"/>
      <c r="APY225" s="348"/>
      <c r="APZ225" s="348"/>
      <c r="AQA225" s="348"/>
      <c r="AQB225" s="348"/>
      <c r="AQC225" s="348"/>
      <c r="AQD225" s="348"/>
      <c r="AQE225" s="348"/>
      <c r="AQF225" s="348"/>
      <c r="AQG225" s="348"/>
      <c r="AQH225" s="348"/>
      <c r="AQI225" s="348"/>
      <c r="AQJ225" s="348"/>
      <c r="AQK225" s="348"/>
      <c r="AQL225" s="348"/>
      <c r="AQM225" s="348"/>
      <c r="AQN225" s="348"/>
      <c r="AQO225" s="348"/>
      <c r="AQP225" s="348"/>
      <c r="AQQ225" s="348"/>
      <c r="AQR225" s="348"/>
      <c r="AQS225" s="348"/>
      <c r="AQT225" s="348"/>
      <c r="AQU225" s="348"/>
      <c r="AQV225" s="348"/>
      <c r="AQW225" s="348"/>
      <c r="AQX225" s="348"/>
      <c r="AQY225" s="348"/>
      <c r="AQZ225" s="348"/>
      <c r="ARA225" s="348"/>
      <c r="ARB225" s="348"/>
      <c r="ARC225" s="348"/>
      <c r="ARD225" s="348"/>
      <c r="ARE225" s="348"/>
      <c r="ARF225" s="348"/>
      <c r="ARG225" s="348"/>
      <c r="ARH225" s="348"/>
      <c r="ARI225" s="348"/>
      <c r="ARJ225" s="348"/>
      <c r="ARK225" s="348"/>
      <c r="ARL225" s="348"/>
      <c r="ARM225" s="348"/>
      <c r="ARN225" s="348"/>
      <c r="ARO225" s="348"/>
      <c r="ARP225" s="348"/>
      <c r="ARQ225" s="348"/>
      <c r="ARR225" s="348"/>
      <c r="ARS225" s="348"/>
      <c r="ART225" s="348"/>
      <c r="ARU225" s="348"/>
      <c r="ARV225" s="348"/>
      <c r="ARW225" s="348"/>
      <c r="ARX225" s="348"/>
      <c r="ARY225" s="348"/>
      <c r="ARZ225" s="348"/>
      <c r="ASA225" s="348"/>
      <c r="ASB225" s="348"/>
      <c r="ASC225" s="348"/>
      <c r="ASD225" s="348"/>
      <c r="ASE225" s="348"/>
      <c r="ASF225" s="348"/>
      <c r="ASG225" s="348"/>
      <c r="ASH225" s="348"/>
      <c r="ASI225" s="348"/>
      <c r="ASJ225" s="348"/>
      <c r="ASK225" s="348"/>
      <c r="ASL225" s="348"/>
      <c r="ASM225" s="348"/>
      <c r="ASN225" s="348"/>
      <c r="ASO225" s="348"/>
      <c r="ASP225" s="348"/>
      <c r="ASQ225" s="348"/>
      <c r="ASR225" s="348"/>
      <c r="ASS225" s="348"/>
      <c r="AST225" s="348"/>
      <c r="ASU225" s="348"/>
      <c r="ASV225" s="348"/>
      <c r="ASW225" s="348"/>
      <c r="ASX225" s="348"/>
      <c r="ASY225" s="348"/>
      <c r="ASZ225" s="348"/>
      <c r="ATA225" s="348"/>
      <c r="ATB225" s="348"/>
      <c r="ATC225" s="348"/>
      <c r="ATD225" s="348"/>
      <c r="ATE225" s="348"/>
      <c r="ATF225" s="348"/>
      <c r="ATG225" s="348"/>
      <c r="ATH225" s="348"/>
      <c r="ATI225" s="348"/>
      <c r="ATJ225" s="348"/>
      <c r="ATK225" s="348"/>
      <c r="ATL225" s="348"/>
      <c r="ATM225" s="348"/>
      <c r="ATN225" s="348"/>
      <c r="ATO225" s="348"/>
      <c r="ATP225" s="348"/>
      <c r="ATQ225" s="348"/>
      <c r="ATR225" s="348"/>
      <c r="ATS225" s="348"/>
      <c r="ATT225" s="348"/>
      <c r="ATU225" s="348"/>
      <c r="ATV225" s="348"/>
      <c r="ATW225" s="348"/>
      <c r="ATX225" s="348"/>
      <c r="ATY225" s="348"/>
      <c r="ATZ225" s="348"/>
      <c r="AUA225" s="348"/>
      <c r="AUB225" s="348"/>
      <c r="AUC225" s="348"/>
      <c r="AUD225" s="348"/>
      <c r="AUE225" s="348"/>
      <c r="AUF225" s="348"/>
      <c r="AUG225" s="348"/>
      <c r="AUH225" s="348"/>
      <c r="AUI225" s="348"/>
      <c r="AUJ225" s="348"/>
      <c r="AUK225" s="348"/>
      <c r="AUL225" s="348"/>
      <c r="AUM225" s="348"/>
      <c r="AUN225" s="348"/>
      <c r="AUO225" s="348"/>
      <c r="AUP225" s="348"/>
      <c r="AUQ225" s="348"/>
      <c r="AUR225" s="348"/>
      <c r="AUS225" s="348"/>
      <c r="AUT225" s="348"/>
      <c r="AUU225" s="348"/>
      <c r="AUV225" s="348"/>
      <c r="AUW225" s="348"/>
      <c r="AUX225" s="348"/>
      <c r="AUY225" s="348"/>
      <c r="AUZ225" s="348"/>
      <c r="AVA225" s="348"/>
      <c r="AVB225" s="348"/>
      <c r="AVC225" s="348"/>
      <c r="AVD225" s="348"/>
      <c r="AVE225" s="348"/>
      <c r="AVF225" s="348"/>
      <c r="AVG225" s="348"/>
      <c r="AVH225" s="348"/>
      <c r="AVI225" s="348"/>
      <c r="AVJ225" s="348"/>
      <c r="AVK225" s="348"/>
      <c r="AVL225" s="348"/>
      <c r="AVM225" s="348"/>
      <c r="AVN225" s="348"/>
      <c r="AVO225" s="348"/>
      <c r="AVP225" s="348"/>
      <c r="AVQ225" s="348"/>
      <c r="AVR225" s="348"/>
      <c r="AVS225" s="348"/>
      <c r="AVT225" s="348"/>
      <c r="AVU225" s="348"/>
      <c r="AVV225" s="348"/>
      <c r="AVW225" s="348"/>
      <c r="AVX225" s="348"/>
      <c r="AVY225" s="348"/>
      <c r="AVZ225" s="348"/>
      <c r="AWA225" s="348"/>
      <c r="AWB225" s="348"/>
      <c r="AWC225" s="348"/>
      <c r="AWD225" s="348"/>
      <c r="AWE225" s="348"/>
      <c r="AWF225" s="348"/>
      <c r="AWG225" s="348"/>
      <c r="AWH225" s="348"/>
      <c r="AWI225" s="348"/>
      <c r="AWJ225" s="348"/>
      <c r="AWK225" s="348"/>
      <c r="AWL225" s="348"/>
      <c r="AWM225" s="348"/>
      <c r="AWN225" s="348"/>
      <c r="AWO225" s="348"/>
      <c r="AWP225" s="348"/>
      <c r="AWQ225" s="348"/>
      <c r="AWR225" s="348"/>
      <c r="AWS225" s="348"/>
      <c r="AWT225" s="348"/>
      <c r="AWU225" s="348"/>
      <c r="AWV225" s="348"/>
      <c r="AWW225" s="348"/>
      <c r="AWX225" s="348"/>
      <c r="AWY225" s="348"/>
      <c r="AWZ225" s="348"/>
      <c r="AXA225" s="348"/>
      <c r="AXB225" s="348"/>
      <c r="AXC225" s="348"/>
      <c r="AXD225" s="348"/>
      <c r="AXE225" s="348"/>
      <c r="AXF225" s="348"/>
      <c r="AXG225" s="348"/>
      <c r="AXH225" s="348"/>
      <c r="AXI225" s="348"/>
      <c r="AXJ225" s="348"/>
      <c r="AXK225" s="348"/>
      <c r="AXL225" s="348"/>
      <c r="AXM225" s="348"/>
      <c r="AXN225" s="348"/>
      <c r="AXO225" s="348"/>
      <c r="AXP225" s="348"/>
      <c r="AXQ225" s="348"/>
      <c r="AXR225" s="348"/>
      <c r="AXS225" s="348"/>
      <c r="AXT225" s="348"/>
      <c r="AXU225" s="348"/>
      <c r="AXV225" s="348"/>
      <c r="AXW225" s="348"/>
      <c r="AXX225" s="348"/>
      <c r="AXY225" s="348"/>
      <c r="AXZ225" s="348"/>
      <c r="AYA225" s="348"/>
      <c r="AYB225" s="348"/>
      <c r="AYC225" s="348"/>
      <c r="AYD225" s="348"/>
      <c r="AYE225" s="348"/>
      <c r="AYF225" s="348"/>
      <c r="AYG225" s="348"/>
      <c r="AYH225" s="348"/>
      <c r="AYI225" s="348"/>
      <c r="AYJ225" s="348"/>
      <c r="AYK225" s="348"/>
      <c r="AYL225" s="348"/>
      <c r="AYM225" s="348"/>
      <c r="AYN225" s="348"/>
      <c r="AYO225" s="348"/>
      <c r="AYP225" s="348"/>
      <c r="AYQ225" s="348"/>
      <c r="AYR225" s="348"/>
      <c r="AYS225" s="348"/>
      <c r="AYT225" s="348"/>
      <c r="AYU225" s="348"/>
      <c r="AYV225" s="348"/>
      <c r="AYW225" s="348"/>
      <c r="AYX225" s="348"/>
      <c r="AYY225" s="348"/>
      <c r="AYZ225" s="348"/>
      <c r="AZA225" s="348"/>
      <c r="AZB225" s="348"/>
      <c r="AZC225" s="348"/>
      <c r="AZD225" s="348"/>
      <c r="AZE225" s="348"/>
      <c r="AZF225" s="348"/>
      <c r="AZG225" s="348"/>
      <c r="AZH225" s="348"/>
      <c r="AZI225" s="348"/>
      <c r="AZJ225" s="348"/>
      <c r="AZK225" s="348"/>
      <c r="AZL225" s="348"/>
      <c r="AZM225" s="348"/>
      <c r="AZN225" s="348"/>
      <c r="AZO225" s="348"/>
      <c r="AZP225" s="348"/>
      <c r="AZQ225" s="348"/>
      <c r="AZR225" s="348"/>
      <c r="AZS225" s="348"/>
      <c r="AZT225" s="348"/>
      <c r="AZU225" s="348"/>
      <c r="AZV225" s="348"/>
      <c r="AZW225" s="348"/>
      <c r="AZX225" s="348"/>
      <c r="AZY225" s="348"/>
      <c r="AZZ225" s="348"/>
      <c r="BAA225" s="348"/>
      <c r="BAB225" s="348"/>
      <c r="BAC225" s="348"/>
      <c r="BAD225" s="348"/>
      <c r="BAE225" s="348"/>
      <c r="BAF225" s="348"/>
      <c r="BAG225" s="348"/>
      <c r="BAH225" s="348"/>
      <c r="BAI225" s="348"/>
      <c r="BAJ225" s="348"/>
      <c r="BAK225" s="348"/>
      <c r="BAL225" s="348"/>
      <c r="BAM225" s="348"/>
      <c r="BAN225" s="348"/>
      <c r="BAO225" s="348"/>
      <c r="BAP225" s="348"/>
      <c r="BAQ225" s="348"/>
      <c r="BAR225" s="348"/>
      <c r="BAS225" s="348"/>
      <c r="BAT225" s="348"/>
      <c r="BAU225" s="348"/>
      <c r="BAV225" s="348"/>
      <c r="BAW225" s="348"/>
      <c r="BAX225" s="348"/>
      <c r="BAY225" s="348"/>
      <c r="BAZ225" s="348"/>
      <c r="BBA225" s="348"/>
      <c r="BBB225" s="348"/>
      <c r="BBC225" s="348"/>
      <c r="BBD225" s="348"/>
      <c r="BBE225" s="348"/>
      <c r="BBF225" s="348"/>
      <c r="BBG225" s="348"/>
      <c r="BBH225" s="348"/>
      <c r="BBI225" s="348"/>
      <c r="BBJ225" s="348"/>
      <c r="BBK225" s="348"/>
      <c r="BBL225" s="348"/>
      <c r="BBM225" s="348"/>
      <c r="BBN225" s="348"/>
      <c r="BBO225" s="348"/>
      <c r="BBP225" s="348"/>
      <c r="BBQ225" s="348"/>
      <c r="BBR225" s="348"/>
      <c r="BBS225" s="348"/>
      <c r="BBT225" s="348"/>
      <c r="BBU225" s="348"/>
      <c r="BBV225" s="348"/>
      <c r="BBW225" s="348"/>
      <c r="BBX225" s="348"/>
      <c r="BBY225" s="348"/>
      <c r="BBZ225" s="348"/>
      <c r="BCA225" s="348"/>
      <c r="BCB225" s="348"/>
      <c r="BCC225" s="348"/>
      <c r="BCD225" s="348"/>
      <c r="BCE225" s="348"/>
      <c r="BCF225" s="348"/>
      <c r="BCG225" s="348"/>
      <c r="BCH225" s="348"/>
      <c r="BCI225" s="348"/>
      <c r="BCJ225" s="348"/>
      <c r="BCK225" s="348"/>
      <c r="BCL225" s="348"/>
      <c r="BCM225" s="348"/>
      <c r="BCN225" s="348"/>
      <c r="BCO225" s="348"/>
      <c r="BCP225" s="348"/>
      <c r="BCQ225" s="348"/>
      <c r="BCR225" s="348"/>
      <c r="BCS225" s="348"/>
      <c r="BCT225" s="348"/>
      <c r="BCU225" s="348"/>
      <c r="BCV225" s="348"/>
      <c r="BCW225" s="348"/>
      <c r="BCX225" s="348"/>
      <c r="BCY225" s="348"/>
      <c r="BCZ225" s="348"/>
      <c r="BDA225" s="348"/>
      <c r="BDB225" s="348"/>
      <c r="BDC225" s="348"/>
      <c r="BDD225" s="348"/>
      <c r="BDE225" s="348"/>
      <c r="BDF225" s="348"/>
      <c r="BDG225" s="348"/>
      <c r="BDH225" s="348"/>
      <c r="BDI225" s="348"/>
      <c r="BDJ225" s="348"/>
      <c r="BDK225" s="348"/>
      <c r="BDL225" s="348"/>
      <c r="BDM225" s="348"/>
      <c r="BDN225" s="348"/>
      <c r="BDO225" s="348"/>
      <c r="BDP225" s="348"/>
      <c r="BDQ225" s="348"/>
      <c r="BDR225" s="348"/>
      <c r="BDS225" s="348"/>
      <c r="BDT225" s="348"/>
      <c r="BDU225" s="348"/>
      <c r="BDV225" s="348"/>
      <c r="BDW225" s="348"/>
      <c r="BDX225" s="348"/>
      <c r="BDY225" s="348"/>
      <c r="BDZ225" s="348"/>
      <c r="BEA225" s="348"/>
      <c r="BEB225" s="348"/>
      <c r="BEC225" s="348"/>
      <c r="BED225" s="348"/>
      <c r="BEE225" s="348"/>
      <c r="BEF225" s="348"/>
      <c r="BEG225" s="348"/>
      <c r="BEH225" s="348"/>
      <c r="BEI225" s="348"/>
      <c r="BEJ225" s="348"/>
      <c r="BEK225" s="348"/>
      <c r="BEL225" s="348"/>
      <c r="BEM225" s="348"/>
      <c r="BEN225" s="348"/>
      <c r="BEO225" s="348"/>
      <c r="BEP225" s="348"/>
      <c r="BEQ225" s="348"/>
      <c r="BER225" s="348"/>
      <c r="BES225" s="348"/>
      <c r="BET225" s="348"/>
      <c r="BEU225" s="348"/>
      <c r="BEV225" s="348"/>
      <c r="BEW225" s="348"/>
      <c r="BEX225" s="348"/>
      <c r="BEY225" s="348"/>
      <c r="BEZ225" s="348"/>
      <c r="BFA225" s="348"/>
      <c r="BFB225" s="348"/>
      <c r="BFC225" s="348"/>
      <c r="BFD225" s="348"/>
      <c r="BFE225" s="348"/>
      <c r="BFF225" s="348"/>
      <c r="BFG225" s="348"/>
      <c r="BFH225" s="348"/>
      <c r="BFI225" s="348"/>
      <c r="BFJ225" s="348"/>
      <c r="BFK225" s="348"/>
      <c r="BFL225" s="348"/>
      <c r="BFM225" s="348"/>
      <c r="BFN225" s="348"/>
      <c r="BFO225" s="348"/>
      <c r="BFP225" s="348"/>
      <c r="BFQ225" s="348"/>
      <c r="BFR225" s="348"/>
      <c r="BFS225" s="348"/>
      <c r="BFT225" s="348"/>
      <c r="BFU225" s="348"/>
      <c r="BFV225" s="348"/>
      <c r="BFW225" s="348"/>
      <c r="BFX225" s="348"/>
      <c r="BFY225" s="348"/>
      <c r="BFZ225" s="348"/>
      <c r="BGA225" s="348"/>
      <c r="BGB225" s="348"/>
      <c r="BGC225" s="348"/>
      <c r="BGD225" s="348"/>
      <c r="BGE225" s="348"/>
      <c r="BGF225" s="348"/>
      <c r="BGG225" s="348"/>
      <c r="BGH225" s="348"/>
      <c r="BGI225" s="348"/>
      <c r="BGJ225" s="348"/>
      <c r="BGK225" s="348"/>
      <c r="BGL225" s="348"/>
      <c r="BGM225" s="348"/>
      <c r="BGN225" s="348"/>
      <c r="BGO225" s="348"/>
      <c r="BGP225" s="348"/>
      <c r="BGQ225" s="348"/>
      <c r="BGR225" s="348"/>
      <c r="BGS225" s="348"/>
      <c r="BGT225" s="348"/>
      <c r="BGU225" s="348"/>
      <c r="BGV225" s="348"/>
      <c r="BGW225" s="348"/>
      <c r="BGX225" s="348"/>
      <c r="BGY225" s="348"/>
      <c r="BGZ225" s="348"/>
      <c r="BHA225" s="348"/>
      <c r="BHB225" s="348"/>
      <c r="BHC225" s="348"/>
      <c r="BHD225" s="348"/>
      <c r="BHE225" s="348"/>
      <c r="BHF225" s="348"/>
      <c r="BHG225" s="348"/>
      <c r="BHH225" s="348"/>
      <c r="BHI225" s="348"/>
      <c r="BHJ225" s="348"/>
      <c r="BHK225" s="348"/>
      <c r="BHL225" s="348"/>
      <c r="BHM225" s="348"/>
      <c r="BHN225" s="348"/>
      <c r="BHO225" s="348"/>
      <c r="BHP225" s="348"/>
      <c r="BHQ225" s="348"/>
      <c r="BHR225" s="348"/>
      <c r="BHS225" s="348"/>
      <c r="BHT225" s="348"/>
      <c r="BHU225" s="348"/>
      <c r="BHV225" s="348"/>
      <c r="BHW225" s="348"/>
      <c r="BHX225" s="348"/>
      <c r="BHY225" s="348"/>
      <c r="BHZ225" s="348"/>
      <c r="BIA225" s="348"/>
      <c r="BIB225" s="348"/>
      <c r="BIC225" s="348"/>
      <c r="BID225" s="348"/>
      <c r="BIE225" s="348"/>
      <c r="BIF225" s="348"/>
      <c r="BIG225" s="348"/>
      <c r="BIH225" s="348"/>
      <c r="BII225" s="348"/>
      <c r="BIJ225" s="348"/>
      <c r="BIK225" s="348"/>
      <c r="BIL225" s="348"/>
      <c r="BIM225" s="348"/>
      <c r="BIN225" s="348"/>
      <c r="BIO225" s="348"/>
      <c r="BIP225" s="348"/>
      <c r="BIQ225" s="348"/>
      <c r="BIR225" s="348"/>
      <c r="BIS225" s="348"/>
      <c r="BIT225" s="348"/>
      <c r="BIU225" s="348"/>
      <c r="BIV225" s="348"/>
      <c r="BIW225" s="348"/>
      <c r="BIX225" s="348"/>
      <c r="BIY225" s="348"/>
      <c r="BIZ225" s="348"/>
      <c r="BJA225" s="348"/>
      <c r="BJB225" s="348"/>
      <c r="BJC225" s="348"/>
      <c r="BJD225" s="348"/>
      <c r="BJE225" s="348"/>
      <c r="BJF225" s="348"/>
      <c r="BJG225" s="348"/>
      <c r="BJH225" s="348"/>
      <c r="BJI225" s="348"/>
      <c r="BJJ225" s="348"/>
      <c r="BJK225" s="348"/>
      <c r="BJL225" s="348"/>
      <c r="BJM225" s="348"/>
      <c r="BJN225" s="348"/>
      <c r="BJO225" s="348"/>
      <c r="BJP225" s="348"/>
      <c r="BJQ225" s="348"/>
      <c r="BJR225" s="348"/>
      <c r="BJS225" s="348"/>
      <c r="BJT225" s="348"/>
      <c r="BJU225" s="348"/>
      <c r="BJV225" s="348"/>
      <c r="BJW225" s="348"/>
      <c r="BJX225" s="348"/>
      <c r="BJY225" s="348"/>
      <c r="BJZ225" s="348"/>
      <c r="BKA225" s="348"/>
      <c r="BKB225" s="348"/>
      <c r="BKC225" s="348"/>
      <c r="BKD225" s="348"/>
      <c r="BKE225" s="348"/>
      <c r="BKF225" s="348"/>
      <c r="BKG225" s="348"/>
      <c r="BKH225" s="348"/>
      <c r="BKI225" s="348"/>
      <c r="BKJ225" s="348"/>
      <c r="BKK225" s="348"/>
      <c r="BKL225" s="348"/>
      <c r="BKM225" s="348"/>
      <c r="BKN225" s="348"/>
      <c r="BKO225" s="348"/>
      <c r="BKP225" s="348"/>
      <c r="BKQ225" s="348"/>
      <c r="BKR225" s="348"/>
      <c r="BKS225" s="348"/>
      <c r="BKT225" s="348"/>
      <c r="BKU225" s="348"/>
      <c r="BKV225" s="348"/>
      <c r="BKW225" s="348"/>
      <c r="BKX225" s="348"/>
      <c r="BKY225" s="348"/>
      <c r="BKZ225" s="348"/>
      <c r="BLA225" s="348"/>
      <c r="BLB225" s="348"/>
      <c r="BLC225" s="348"/>
      <c r="BLD225" s="348"/>
      <c r="BLE225" s="348"/>
      <c r="BLF225" s="348"/>
      <c r="BLG225" s="348"/>
      <c r="BLH225" s="348"/>
      <c r="BLI225" s="348"/>
      <c r="BLJ225" s="348"/>
      <c r="BLK225" s="348"/>
      <c r="BLL225" s="348"/>
      <c r="BLM225" s="348"/>
      <c r="BLN225" s="348"/>
      <c r="BLO225" s="348"/>
      <c r="BLP225" s="348"/>
      <c r="BLQ225" s="348"/>
      <c r="BLR225" s="348"/>
      <c r="BLS225" s="348"/>
      <c r="BLT225" s="348"/>
      <c r="BLU225" s="348"/>
      <c r="BLV225" s="348"/>
      <c r="BLW225" s="348"/>
      <c r="BLX225" s="348"/>
      <c r="BLY225" s="348"/>
      <c r="BLZ225" s="348"/>
      <c r="BMA225" s="348"/>
      <c r="BMB225" s="348"/>
      <c r="BMC225" s="348"/>
      <c r="BMD225" s="348"/>
      <c r="BME225" s="348"/>
      <c r="BMF225" s="348"/>
      <c r="BMG225" s="348"/>
      <c r="BMH225" s="348"/>
      <c r="BMI225" s="348"/>
      <c r="BMJ225" s="348"/>
      <c r="BMK225" s="348"/>
      <c r="BML225" s="348"/>
      <c r="BMM225" s="348"/>
      <c r="BMN225" s="348"/>
      <c r="BMO225" s="348"/>
      <c r="BMP225" s="348"/>
      <c r="BMQ225" s="348"/>
      <c r="BMR225" s="348"/>
      <c r="BMS225" s="348"/>
      <c r="BMT225" s="348"/>
      <c r="BMU225" s="348"/>
      <c r="BMV225" s="348"/>
      <c r="BMW225" s="348"/>
      <c r="BMX225" s="348"/>
      <c r="BMY225" s="348"/>
      <c r="BMZ225" s="348"/>
      <c r="BNA225" s="348"/>
      <c r="BNB225" s="348"/>
      <c r="BNC225" s="348"/>
      <c r="BND225" s="348"/>
      <c r="BNE225" s="348"/>
      <c r="BNF225" s="348"/>
      <c r="BNG225" s="348"/>
      <c r="BNH225" s="348"/>
      <c r="BNI225" s="348"/>
      <c r="BNJ225" s="348"/>
      <c r="BNK225" s="348"/>
      <c r="BNL225" s="348"/>
      <c r="BNM225" s="348"/>
      <c r="BNN225" s="348"/>
      <c r="BNO225" s="348"/>
      <c r="BNP225" s="348"/>
      <c r="BNQ225" s="348"/>
      <c r="BNR225" s="348"/>
      <c r="BNS225" s="348"/>
      <c r="BNT225" s="348"/>
      <c r="BNU225" s="348"/>
      <c r="BNV225" s="348"/>
      <c r="BNW225" s="348"/>
      <c r="BNX225" s="348"/>
      <c r="BNY225" s="348"/>
      <c r="BNZ225" s="348"/>
      <c r="BOA225" s="348"/>
      <c r="BOB225" s="348"/>
      <c r="BOC225" s="348"/>
      <c r="BOD225" s="348"/>
      <c r="BOE225" s="348"/>
      <c r="BOF225" s="348"/>
      <c r="BOG225" s="348"/>
      <c r="BOH225" s="348"/>
      <c r="BOI225" s="348"/>
      <c r="BOJ225" s="348"/>
      <c r="BOK225" s="348"/>
      <c r="BOL225" s="348"/>
      <c r="BOM225" s="348"/>
      <c r="BON225" s="348"/>
      <c r="BOO225" s="348"/>
      <c r="BOP225" s="348"/>
      <c r="BOQ225" s="348"/>
      <c r="BOR225" s="348"/>
      <c r="BOS225" s="348"/>
      <c r="BOT225" s="348"/>
      <c r="BOU225" s="348"/>
      <c r="BOV225" s="348"/>
      <c r="BOW225" s="348"/>
      <c r="BOX225" s="348"/>
      <c r="BOY225" s="348"/>
      <c r="BOZ225" s="348"/>
      <c r="BPA225" s="348"/>
      <c r="BPB225" s="348"/>
      <c r="BPC225" s="348"/>
      <c r="BPD225" s="348"/>
      <c r="BPE225" s="348"/>
      <c r="BPF225" s="348"/>
      <c r="BPG225" s="348"/>
      <c r="BPH225" s="348"/>
      <c r="BPI225" s="348"/>
      <c r="BPJ225" s="348"/>
      <c r="BPK225" s="348"/>
      <c r="BPL225" s="348"/>
      <c r="BPM225" s="348"/>
      <c r="BPN225" s="348"/>
      <c r="BPO225" s="348"/>
      <c r="BPP225" s="348"/>
      <c r="BPQ225" s="348"/>
      <c r="BPR225" s="348"/>
      <c r="BPS225" s="348"/>
      <c r="BPT225" s="348"/>
      <c r="BPU225" s="348"/>
      <c r="BPV225" s="348"/>
      <c r="BPW225" s="348"/>
      <c r="BPX225" s="348"/>
      <c r="BPY225" s="348"/>
      <c r="BPZ225" s="348"/>
      <c r="BQA225" s="348"/>
      <c r="BQB225" s="348"/>
      <c r="BQC225" s="348"/>
      <c r="BQD225" s="348"/>
      <c r="BQE225" s="348"/>
      <c r="BQF225" s="348"/>
      <c r="BQG225" s="348"/>
      <c r="BQH225" s="348"/>
      <c r="BQI225" s="348"/>
      <c r="BQJ225" s="348"/>
      <c r="BQK225" s="348"/>
      <c r="BQL225" s="348"/>
      <c r="BQM225" s="348"/>
      <c r="BQN225" s="348"/>
      <c r="BQO225" s="348"/>
      <c r="BQP225" s="348"/>
      <c r="BQQ225" s="348"/>
      <c r="BQR225" s="348"/>
      <c r="BQS225" s="348"/>
      <c r="BQT225" s="348"/>
      <c r="BQU225" s="348"/>
      <c r="BQV225" s="348"/>
      <c r="BQW225" s="348"/>
      <c r="BQX225" s="348"/>
      <c r="BQY225" s="348"/>
      <c r="BQZ225" s="348"/>
      <c r="BRA225" s="348"/>
      <c r="BRB225" s="348"/>
      <c r="BRC225" s="348"/>
      <c r="BRD225" s="348"/>
      <c r="BRE225" s="348"/>
      <c r="BRF225" s="348"/>
      <c r="BRG225" s="348"/>
      <c r="BRH225" s="348"/>
      <c r="BRI225" s="348"/>
      <c r="BRJ225" s="348"/>
      <c r="BRK225" s="348"/>
      <c r="BRL225" s="348"/>
      <c r="BRM225" s="348"/>
      <c r="BRN225" s="348"/>
      <c r="BRO225" s="348"/>
      <c r="BRP225" s="348"/>
      <c r="BRQ225" s="348"/>
      <c r="BRR225" s="348"/>
      <c r="BRS225" s="348"/>
      <c r="BRT225" s="348"/>
      <c r="BRU225" s="348"/>
      <c r="BRV225" s="348"/>
      <c r="BRW225" s="348"/>
      <c r="BRX225" s="348"/>
      <c r="BRY225" s="348"/>
      <c r="BRZ225" s="348"/>
      <c r="BSA225" s="348"/>
      <c r="BSB225" s="348"/>
      <c r="BSC225" s="348"/>
      <c r="BSD225" s="348"/>
      <c r="BSE225" s="348"/>
      <c r="BSF225" s="348"/>
      <c r="BSG225" s="348"/>
      <c r="BSH225" s="348"/>
      <c r="BSI225" s="348"/>
      <c r="BSJ225" s="348"/>
      <c r="BSK225" s="348"/>
      <c r="BSL225" s="348"/>
      <c r="BSM225" s="348"/>
      <c r="BSN225" s="348"/>
      <c r="BSO225" s="348"/>
      <c r="BSP225" s="348"/>
      <c r="BSQ225" s="348"/>
      <c r="BSR225" s="348"/>
      <c r="BSS225" s="348"/>
      <c r="BST225" s="348"/>
      <c r="BSU225" s="348"/>
      <c r="BSV225" s="348"/>
      <c r="BSW225" s="348"/>
      <c r="BSX225" s="348"/>
      <c r="BSY225" s="348"/>
      <c r="BSZ225" s="348"/>
      <c r="BTA225" s="348"/>
      <c r="BTB225" s="348"/>
      <c r="BTC225" s="348"/>
      <c r="BTD225" s="348"/>
      <c r="BTE225" s="348"/>
      <c r="BTF225" s="348"/>
      <c r="BTG225" s="348"/>
      <c r="BTH225" s="348"/>
      <c r="BTI225" s="348"/>
      <c r="BTJ225" s="348"/>
      <c r="BTK225" s="348"/>
      <c r="BTL225" s="348"/>
      <c r="BTM225" s="348"/>
      <c r="BTN225" s="348"/>
      <c r="BTO225" s="348"/>
      <c r="BTP225" s="348"/>
      <c r="BTQ225" s="348"/>
      <c r="BTR225" s="348"/>
      <c r="BTS225" s="348"/>
      <c r="BTT225" s="348"/>
      <c r="BTU225" s="348"/>
      <c r="BTV225" s="348"/>
      <c r="BTW225" s="348"/>
      <c r="BTX225" s="348"/>
      <c r="BTY225" s="348"/>
      <c r="BTZ225" s="348"/>
      <c r="BUA225" s="348"/>
      <c r="BUB225" s="348"/>
      <c r="BUC225" s="348"/>
      <c r="BUD225" s="348"/>
      <c r="BUE225" s="348"/>
      <c r="BUF225" s="348"/>
      <c r="BUG225" s="348"/>
      <c r="BUH225" s="348"/>
      <c r="BUI225" s="348"/>
      <c r="BUJ225" s="348"/>
      <c r="BUK225" s="348"/>
      <c r="BUL225" s="348"/>
      <c r="BUM225" s="348"/>
      <c r="BUN225" s="348"/>
      <c r="BUO225" s="348"/>
      <c r="BUP225" s="348"/>
      <c r="BUQ225" s="348"/>
      <c r="BUR225" s="348"/>
      <c r="BUS225" s="348"/>
      <c r="BUT225" s="348"/>
      <c r="BUU225" s="348"/>
      <c r="BUV225" s="348"/>
      <c r="BUW225" s="348"/>
      <c r="BUX225" s="348"/>
      <c r="BUY225" s="348"/>
      <c r="BUZ225" s="348"/>
      <c r="BVA225" s="348"/>
      <c r="BVB225" s="348"/>
      <c r="BVC225" s="348"/>
      <c r="BVD225" s="348"/>
      <c r="BVE225" s="348"/>
      <c r="BVF225" s="348"/>
      <c r="BVG225" s="348"/>
      <c r="BVH225" s="348"/>
      <c r="BVI225" s="348"/>
      <c r="BVJ225" s="348"/>
      <c r="BVK225" s="348"/>
      <c r="BVL225" s="348"/>
      <c r="BVM225" s="348"/>
      <c r="BVN225" s="348"/>
      <c r="BVO225" s="348"/>
      <c r="BVP225" s="348"/>
      <c r="BVQ225" s="348"/>
      <c r="BVR225" s="348"/>
      <c r="BVS225" s="348"/>
      <c r="BVT225" s="348"/>
      <c r="BVU225" s="348"/>
      <c r="BVV225" s="348"/>
      <c r="BVW225" s="348"/>
      <c r="BVX225" s="348"/>
      <c r="BVY225" s="348"/>
      <c r="BVZ225" s="348"/>
      <c r="BWA225" s="348"/>
      <c r="BWB225" s="348"/>
      <c r="BWC225" s="348"/>
      <c r="BWD225" s="348"/>
      <c r="BWE225" s="348"/>
      <c r="BWF225" s="348"/>
      <c r="BWG225" s="348"/>
      <c r="BWH225" s="348"/>
      <c r="BWI225" s="348"/>
      <c r="BWJ225" s="348"/>
      <c r="BWK225" s="348"/>
      <c r="BWL225" s="348"/>
      <c r="BWM225" s="348"/>
      <c r="BWN225" s="348"/>
      <c r="BWO225" s="348"/>
      <c r="BWP225" s="348"/>
      <c r="BWQ225" s="348"/>
      <c r="BWR225" s="348"/>
      <c r="BWS225" s="348"/>
      <c r="BWT225" s="348"/>
      <c r="BWU225" s="348"/>
      <c r="BWV225" s="348"/>
      <c r="BWW225" s="348"/>
      <c r="BWX225" s="348"/>
      <c r="BWY225" s="348"/>
      <c r="BWZ225" s="348"/>
      <c r="BXA225" s="348"/>
      <c r="BXB225" s="348"/>
      <c r="BXC225" s="348"/>
      <c r="BXD225" s="348"/>
      <c r="BXE225" s="348"/>
      <c r="BXF225" s="348"/>
      <c r="BXG225" s="348"/>
      <c r="BXH225" s="348"/>
      <c r="BXI225" s="348"/>
      <c r="BXJ225" s="348"/>
      <c r="BXK225" s="348"/>
      <c r="BXL225" s="348"/>
      <c r="BXM225" s="348"/>
      <c r="BXN225" s="348"/>
      <c r="BXO225" s="348"/>
      <c r="BXP225" s="348"/>
      <c r="BXQ225" s="348"/>
      <c r="BXR225" s="348"/>
      <c r="BXS225" s="348"/>
      <c r="BXT225" s="348"/>
      <c r="BXU225" s="348"/>
      <c r="BXV225" s="348"/>
      <c r="BXW225" s="348"/>
      <c r="BXX225" s="348"/>
      <c r="BXY225" s="348"/>
      <c r="BXZ225" s="348"/>
      <c r="BYA225" s="348"/>
      <c r="BYB225" s="348"/>
      <c r="BYC225" s="348"/>
      <c r="BYD225" s="348"/>
      <c r="BYE225" s="348"/>
      <c r="BYF225" s="348"/>
      <c r="BYG225" s="348"/>
      <c r="BYH225" s="348"/>
      <c r="BYI225" s="348"/>
      <c r="BYJ225" s="348"/>
      <c r="BYK225" s="348"/>
      <c r="BYL225" s="348"/>
      <c r="BYM225" s="348"/>
      <c r="BYN225" s="348"/>
      <c r="BYO225" s="348"/>
      <c r="BYP225" s="348"/>
      <c r="BYQ225" s="348"/>
      <c r="BYR225" s="348"/>
      <c r="BYS225" s="348"/>
      <c r="BYT225" s="348"/>
      <c r="BYU225" s="348"/>
      <c r="BYV225" s="348"/>
      <c r="BYW225" s="348"/>
      <c r="BYX225" s="348"/>
      <c r="BYY225" s="348"/>
      <c r="BYZ225" s="348"/>
      <c r="BZA225" s="348"/>
      <c r="BZB225" s="348"/>
      <c r="BZC225" s="348"/>
      <c r="BZD225" s="348"/>
      <c r="BZE225" s="348"/>
      <c r="BZF225" s="348"/>
      <c r="BZG225" s="348"/>
      <c r="BZH225" s="348"/>
      <c r="BZI225" s="348"/>
      <c r="BZJ225" s="348"/>
      <c r="BZK225" s="348"/>
      <c r="BZL225" s="348"/>
      <c r="BZM225" s="348"/>
      <c r="BZN225" s="348"/>
      <c r="BZO225" s="348"/>
      <c r="BZP225" s="348"/>
      <c r="BZQ225" s="348"/>
      <c r="BZR225" s="348"/>
      <c r="BZS225" s="348"/>
      <c r="BZT225" s="348"/>
      <c r="BZU225" s="348"/>
      <c r="BZV225" s="348"/>
      <c r="BZW225" s="348"/>
      <c r="BZX225" s="348"/>
      <c r="BZY225" s="348"/>
      <c r="BZZ225" s="348"/>
      <c r="CAA225" s="348"/>
      <c r="CAB225" s="348"/>
      <c r="CAC225" s="348"/>
      <c r="CAD225" s="348"/>
      <c r="CAE225" s="348"/>
      <c r="CAF225" s="348"/>
      <c r="CAG225" s="348"/>
      <c r="CAH225" s="348"/>
      <c r="CAI225" s="348"/>
      <c r="CAJ225" s="348"/>
      <c r="CAK225" s="348"/>
      <c r="CAL225" s="348"/>
      <c r="CAM225" s="348"/>
      <c r="CAN225" s="348"/>
      <c r="CAO225" s="348"/>
      <c r="CAP225" s="348"/>
      <c r="CAQ225" s="348"/>
      <c r="CAR225" s="348"/>
      <c r="CAS225" s="348"/>
      <c r="CAT225" s="348"/>
      <c r="CAU225" s="348"/>
      <c r="CAV225" s="348"/>
      <c r="CAW225" s="348"/>
      <c r="CAX225" s="348"/>
      <c r="CAY225" s="348"/>
      <c r="CAZ225" s="348"/>
      <c r="CBA225" s="348"/>
      <c r="CBB225" s="348"/>
      <c r="CBC225" s="348"/>
      <c r="CBD225" s="348"/>
      <c r="CBE225" s="348"/>
      <c r="CBF225" s="348"/>
      <c r="CBG225" s="348"/>
      <c r="CBH225" s="348"/>
      <c r="CBI225" s="348"/>
      <c r="CBJ225" s="348"/>
      <c r="CBK225" s="348"/>
      <c r="CBL225" s="348"/>
      <c r="CBM225" s="348"/>
      <c r="CBN225" s="348"/>
      <c r="CBO225" s="348"/>
      <c r="CBP225" s="348"/>
      <c r="CBQ225" s="348"/>
      <c r="CBR225" s="348"/>
      <c r="CBS225" s="348"/>
      <c r="CBT225" s="348"/>
      <c r="CBU225" s="348"/>
      <c r="CBV225" s="348"/>
      <c r="CBW225" s="348"/>
      <c r="CBX225" s="348"/>
      <c r="CBY225" s="348"/>
      <c r="CBZ225" s="348"/>
      <c r="CCA225" s="348"/>
      <c r="CCB225" s="348"/>
      <c r="CCC225" s="348"/>
      <c r="CCD225" s="348"/>
      <c r="CCE225" s="348"/>
      <c r="CCF225" s="348"/>
      <c r="CCG225" s="348"/>
      <c r="CCH225" s="348"/>
      <c r="CCI225" s="348"/>
      <c r="CCJ225" s="348"/>
      <c r="CCK225" s="348"/>
      <c r="CCL225" s="348"/>
      <c r="CCM225" s="348"/>
      <c r="CCN225" s="348"/>
      <c r="CCO225" s="348"/>
      <c r="CCP225" s="348"/>
      <c r="CCQ225" s="348"/>
      <c r="CCR225" s="348"/>
      <c r="CCS225" s="348"/>
      <c r="CCT225" s="348"/>
      <c r="CCU225" s="348"/>
      <c r="CCV225" s="348"/>
      <c r="CCW225" s="348"/>
      <c r="CCX225" s="348"/>
      <c r="CCY225" s="348"/>
      <c r="CCZ225" s="348"/>
      <c r="CDA225" s="348"/>
      <c r="CDB225" s="348"/>
      <c r="CDC225" s="348"/>
      <c r="CDD225" s="348"/>
      <c r="CDE225" s="348"/>
      <c r="CDF225" s="348"/>
      <c r="CDG225" s="348"/>
      <c r="CDH225" s="348"/>
      <c r="CDI225" s="348"/>
      <c r="CDJ225" s="348"/>
      <c r="CDK225" s="348"/>
      <c r="CDL225" s="348"/>
      <c r="CDM225" s="348"/>
      <c r="CDN225" s="348"/>
      <c r="CDO225" s="348"/>
      <c r="CDP225" s="348"/>
      <c r="CDQ225" s="348"/>
      <c r="CDR225" s="348"/>
      <c r="CDS225" s="348"/>
      <c r="CDT225" s="348"/>
      <c r="CDU225" s="348"/>
      <c r="CDV225" s="348"/>
      <c r="CDW225" s="348"/>
      <c r="CDX225" s="348"/>
      <c r="CDY225" s="348"/>
      <c r="CDZ225" s="348"/>
      <c r="CEA225" s="348"/>
      <c r="CEB225" s="348"/>
      <c r="CEC225" s="348"/>
      <c r="CED225" s="348"/>
      <c r="CEE225" s="348"/>
      <c r="CEF225" s="348"/>
      <c r="CEG225" s="348"/>
      <c r="CEH225" s="348"/>
      <c r="CEI225" s="348"/>
      <c r="CEJ225" s="348"/>
      <c r="CEK225" s="348"/>
      <c r="CEL225" s="348"/>
      <c r="CEM225" s="348"/>
      <c r="CEN225" s="348"/>
      <c r="CEO225" s="348"/>
      <c r="CEP225" s="348"/>
      <c r="CEQ225" s="348"/>
      <c r="CER225" s="348"/>
      <c r="CES225" s="348"/>
      <c r="CET225" s="348"/>
      <c r="CEU225" s="348"/>
      <c r="CEV225" s="348"/>
      <c r="CEW225" s="348"/>
      <c r="CEX225" s="348"/>
      <c r="CEY225" s="348"/>
      <c r="CEZ225" s="348"/>
      <c r="CFA225" s="348"/>
      <c r="CFB225" s="348"/>
      <c r="CFC225" s="348"/>
      <c r="CFD225" s="348"/>
      <c r="CFE225" s="348"/>
      <c r="CFF225" s="348"/>
      <c r="CFG225" s="348"/>
      <c r="CFH225" s="348"/>
      <c r="CFI225" s="348"/>
      <c r="CFJ225" s="348"/>
      <c r="CFK225" s="348"/>
      <c r="CFL225" s="348"/>
      <c r="CFM225" s="348"/>
      <c r="CFN225" s="348"/>
      <c r="CFO225" s="348"/>
      <c r="CFP225" s="348"/>
      <c r="CFQ225" s="348"/>
      <c r="CFR225" s="348"/>
      <c r="CFS225" s="348"/>
      <c r="CFT225" s="348"/>
      <c r="CFU225" s="348"/>
      <c r="CFV225" s="348"/>
      <c r="CFW225" s="348"/>
      <c r="CFX225" s="348"/>
      <c r="CFY225" s="348"/>
      <c r="CFZ225" s="348"/>
      <c r="CGA225" s="348"/>
      <c r="CGB225" s="348"/>
      <c r="CGC225" s="348"/>
      <c r="CGD225" s="348"/>
      <c r="CGE225" s="348"/>
      <c r="CGF225" s="348"/>
      <c r="CGG225" s="348"/>
      <c r="CGH225" s="348"/>
      <c r="CGI225" s="348"/>
      <c r="CGJ225" s="348"/>
      <c r="CGK225" s="348"/>
      <c r="CGL225" s="348"/>
      <c r="CGM225" s="348"/>
      <c r="CGN225" s="348"/>
      <c r="CGO225" s="348"/>
      <c r="CGP225" s="348"/>
      <c r="CGQ225" s="348"/>
      <c r="CGR225" s="348"/>
      <c r="CGS225" s="348"/>
      <c r="CGT225" s="348"/>
      <c r="CGU225" s="348"/>
      <c r="CGV225" s="348"/>
      <c r="CGW225" s="348"/>
      <c r="CGX225" s="348"/>
      <c r="CGY225" s="348"/>
      <c r="CGZ225" s="348"/>
      <c r="CHA225" s="348"/>
      <c r="CHB225" s="348"/>
      <c r="CHC225" s="348"/>
      <c r="CHD225" s="348"/>
      <c r="CHE225" s="348"/>
      <c r="CHF225" s="348"/>
      <c r="CHG225" s="348"/>
      <c r="CHH225" s="348"/>
      <c r="CHI225" s="348"/>
      <c r="CHJ225" s="348"/>
      <c r="CHK225" s="348"/>
      <c r="CHL225" s="348"/>
      <c r="CHM225" s="348"/>
      <c r="CHN225" s="348"/>
      <c r="CHO225" s="348"/>
      <c r="CHP225" s="348"/>
      <c r="CHQ225" s="348"/>
      <c r="CHR225" s="348"/>
      <c r="CHS225" s="348"/>
      <c r="CHT225" s="348"/>
      <c r="CHU225" s="348"/>
      <c r="CHV225" s="348"/>
      <c r="CHW225" s="348"/>
      <c r="CHX225" s="348"/>
      <c r="CHY225" s="348"/>
      <c r="CHZ225" s="348"/>
      <c r="CIA225" s="348"/>
      <c r="CIB225" s="348"/>
      <c r="CIC225" s="348"/>
      <c r="CID225" s="348"/>
      <c r="CIE225" s="348"/>
      <c r="CIF225" s="348"/>
      <c r="CIG225" s="348"/>
      <c r="CIH225" s="348"/>
      <c r="CII225" s="348"/>
      <c r="CIJ225" s="348"/>
      <c r="CIK225" s="348"/>
      <c r="CIL225" s="348"/>
      <c r="CIM225" s="348"/>
      <c r="CIN225" s="348"/>
      <c r="CIO225" s="348"/>
      <c r="CIP225" s="348"/>
      <c r="CIQ225" s="348"/>
      <c r="CIR225" s="348"/>
      <c r="CIS225" s="348"/>
      <c r="CIT225" s="348"/>
      <c r="CIU225" s="348"/>
      <c r="CIV225" s="348"/>
      <c r="CIW225" s="348"/>
      <c r="CIX225" s="348"/>
      <c r="CIY225" s="348"/>
      <c r="CIZ225" s="348"/>
      <c r="CJA225" s="348"/>
      <c r="CJB225" s="348"/>
      <c r="CJC225" s="348"/>
      <c r="CJD225" s="348"/>
      <c r="CJE225" s="348"/>
      <c r="CJF225" s="348"/>
      <c r="CJG225" s="348"/>
      <c r="CJH225" s="348"/>
      <c r="CJI225" s="348"/>
      <c r="CJJ225" s="348"/>
      <c r="CJK225" s="348"/>
      <c r="CJL225" s="348"/>
      <c r="CJM225" s="348"/>
      <c r="CJN225" s="348"/>
      <c r="CJO225" s="348"/>
      <c r="CJP225" s="348"/>
      <c r="CJQ225" s="348"/>
      <c r="CJR225" s="348"/>
      <c r="CJS225" s="348"/>
      <c r="CJT225" s="348"/>
      <c r="CJU225" s="348"/>
      <c r="CJV225" s="348"/>
      <c r="CJW225" s="348"/>
      <c r="CJX225" s="348"/>
      <c r="CJY225" s="348"/>
      <c r="CJZ225" s="348"/>
      <c r="CKA225" s="348"/>
      <c r="CKB225" s="348"/>
      <c r="CKC225" s="348"/>
      <c r="CKD225" s="348"/>
      <c r="CKE225" s="348"/>
      <c r="CKF225" s="348"/>
      <c r="CKG225" s="348"/>
      <c r="CKH225" s="348"/>
      <c r="CKI225" s="348"/>
      <c r="CKJ225" s="348"/>
      <c r="CKK225" s="348"/>
      <c r="CKL225" s="348"/>
      <c r="CKM225" s="348"/>
      <c r="CKN225" s="348"/>
      <c r="CKO225" s="348"/>
      <c r="CKP225" s="348"/>
      <c r="CKQ225" s="348"/>
      <c r="CKR225" s="348"/>
      <c r="CKS225" s="348"/>
      <c r="CKT225" s="348"/>
      <c r="CKU225" s="348"/>
      <c r="CKV225" s="348"/>
      <c r="CKW225" s="348"/>
      <c r="CKX225" s="348"/>
      <c r="CKY225" s="348"/>
      <c r="CKZ225" s="348"/>
      <c r="CLA225" s="348"/>
      <c r="CLB225" s="348"/>
      <c r="CLC225" s="348"/>
      <c r="CLD225" s="348"/>
      <c r="CLE225" s="348"/>
      <c r="CLF225" s="348"/>
      <c r="CLG225" s="348"/>
      <c r="CLH225" s="348"/>
      <c r="CLI225" s="348"/>
      <c r="CLJ225" s="348"/>
      <c r="CLK225" s="348"/>
      <c r="CLL225" s="348"/>
      <c r="CLM225" s="348"/>
      <c r="CLN225" s="348"/>
      <c r="CLO225" s="348"/>
      <c r="CLP225" s="348"/>
      <c r="CLQ225" s="348"/>
      <c r="CLR225" s="348"/>
      <c r="CLS225" s="348"/>
      <c r="CLT225" s="348"/>
      <c r="CLU225" s="348"/>
      <c r="CLV225" s="348"/>
      <c r="CLW225" s="348"/>
      <c r="CLX225" s="348"/>
      <c r="CLY225" s="348"/>
      <c r="CLZ225" s="348"/>
      <c r="CMA225" s="348"/>
      <c r="CMB225" s="348"/>
      <c r="CMC225" s="348"/>
      <c r="CMD225" s="348"/>
      <c r="CME225" s="348"/>
      <c r="CMF225" s="348"/>
      <c r="CMG225" s="348"/>
      <c r="CMH225" s="348"/>
      <c r="CMI225" s="348"/>
      <c r="CMJ225" s="348"/>
      <c r="CMK225" s="348"/>
      <c r="CML225" s="348"/>
      <c r="CMM225" s="348"/>
      <c r="CMN225" s="348"/>
      <c r="CMO225" s="348"/>
      <c r="CMP225" s="348"/>
      <c r="CMQ225" s="348"/>
      <c r="CMR225" s="348"/>
      <c r="CMS225" s="348"/>
      <c r="CMT225" s="348"/>
      <c r="CMU225" s="348"/>
      <c r="CMV225" s="348"/>
      <c r="CMW225" s="348"/>
      <c r="CMX225" s="348"/>
      <c r="CMY225" s="348"/>
      <c r="CMZ225" s="348"/>
      <c r="CNA225" s="348"/>
      <c r="CNB225" s="348"/>
      <c r="CNC225" s="348"/>
      <c r="CND225" s="348"/>
      <c r="CNE225" s="348"/>
      <c r="CNF225" s="348"/>
      <c r="CNG225" s="348"/>
      <c r="CNH225" s="348"/>
      <c r="CNI225" s="348"/>
      <c r="CNJ225" s="348"/>
      <c r="CNK225" s="348"/>
      <c r="CNL225" s="348"/>
      <c r="CNM225" s="348"/>
      <c r="CNN225" s="348"/>
      <c r="CNO225" s="348"/>
      <c r="CNP225" s="348"/>
      <c r="CNQ225" s="348"/>
      <c r="CNR225" s="348"/>
      <c r="CNS225" s="348"/>
      <c r="CNT225" s="348"/>
      <c r="CNU225" s="348"/>
      <c r="CNV225" s="348"/>
      <c r="CNW225" s="348"/>
      <c r="CNX225" s="348"/>
      <c r="CNY225" s="348"/>
      <c r="CNZ225" s="348"/>
      <c r="COA225" s="348"/>
      <c r="COB225" s="348"/>
      <c r="COC225" s="348"/>
      <c r="COD225" s="348"/>
      <c r="COE225" s="348"/>
      <c r="COF225" s="348"/>
      <c r="COG225" s="348"/>
      <c r="COH225" s="348"/>
      <c r="COI225" s="348"/>
      <c r="COJ225" s="348"/>
      <c r="COK225" s="348"/>
      <c r="COL225" s="348"/>
      <c r="COM225" s="348"/>
      <c r="CON225" s="348"/>
      <c r="COO225" s="348"/>
      <c r="COP225" s="348"/>
      <c r="COQ225" s="348"/>
      <c r="COR225" s="348"/>
      <c r="COS225" s="348"/>
      <c r="COT225" s="348"/>
      <c r="COU225" s="348"/>
      <c r="COV225" s="348"/>
      <c r="COW225" s="348"/>
      <c r="COX225" s="348"/>
      <c r="COY225" s="348"/>
      <c r="COZ225" s="348"/>
      <c r="CPA225" s="348"/>
      <c r="CPB225" s="348"/>
      <c r="CPC225" s="348"/>
      <c r="CPD225" s="348"/>
      <c r="CPE225" s="348"/>
      <c r="CPF225" s="348"/>
      <c r="CPG225" s="348"/>
      <c r="CPH225" s="348"/>
      <c r="CPI225" s="348"/>
      <c r="CPJ225" s="348"/>
      <c r="CPK225" s="348"/>
      <c r="CPL225" s="348"/>
      <c r="CPM225" s="348"/>
      <c r="CPN225" s="348"/>
      <c r="CPO225" s="348"/>
      <c r="CPP225" s="348"/>
      <c r="CPQ225" s="348"/>
      <c r="CPR225" s="348"/>
      <c r="CPS225" s="348"/>
      <c r="CPT225" s="348"/>
      <c r="CPU225" s="348"/>
      <c r="CPV225" s="348"/>
      <c r="CPW225" s="348"/>
      <c r="CPX225" s="348"/>
      <c r="CPY225" s="348"/>
      <c r="CPZ225" s="348"/>
      <c r="CQA225" s="348"/>
      <c r="CQB225" s="348"/>
      <c r="CQC225" s="348"/>
      <c r="CQD225" s="348"/>
      <c r="CQE225" s="348"/>
      <c r="CQF225" s="348"/>
      <c r="CQG225" s="348"/>
      <c r="CQH225" s="348"/>
      <c r="CQI225" s="348"/>
      <c r="CQJ225" s="348"/>
      <c r="CQK225" s="348"/>
      <c r="CQL225" s="348"/>
      <c r="CQM225" s="348"/>
      <c r="CQN225" s="348"/>
      <c r="CQO225" s="348"/>
      <c r="CQP225" s="348"/>
      <c r="CQQ225" s="348"/>
      <c r="CQR225" s="348"/>
      <c r="CQS225" s="348"/>
      <c r="CQT225" s="348"/>
      <c r="CQU225" s="348"/>
      <c r="CQV225" s="348"/>
      <c r="CQW225" s="348"/>
      <c r="CQX225" s="348"/>
      <c r="CQY225" s="348"/>
      <c r="CQZ225" s="348"/>
      <c r="CRA225" s="348"/>
      <c r="CRB225" s="348"/>
      <c r="CRC225" s="348"/>
      <c r="CRD225" s="348"/>
      <c r="CRE225" s="348"/>
      <c r="CRF225" s="348"/>
      <c r="CRG225" s="348"/>
      <c r="CRH225" s="348"/>
      <c r="CRI225" s="348"/>
      <c r="CRJ225" s="348"/>
      <c r="CRK225" s="348"/>
      <c r="CRL225" s="348"/>
      <c r="CRM225" s="348"/>
      <c r="CRN225" s="348"/>
      <c r="CRO225" s="348"/>
      <c r="CRP225" s="348"/>
      <c r="CRQ225" s="348"/>
      <c r="CRR225" s="348"/>
      <c r="CRS225" s="348"/>
      <c r="CRT225" s="348"/>
      <c r="CRU225" s="348"/>
      <c r="CRV225" s="348"/>
      <c r="CRW225" s="348"/>
      <c r="CRX225" s="348"/>
      <c r="CRY225" s="348"/>
      <c r="CRZ225" s="348"/>
      <c r="CSA225" s="348"/>
      <c r="CSB225" s="348"/>
      <c r="CSC225" s="348"/>
      <c r="CSD225" s="348"/>
      <c r="CSE225" s="348"/>
      <c r="CSF225" s="348"/>
      <c r="CSG225" s="348"/>
      <c r="CSH225" s="348"/>
      <c r="CSI225" s="348"/>
      <c r="CSJ225" s="348"/>
      <c r="CSK225" s="348"/>
      <c r="CSL225" s="348"/>
      <c r="CSM225" s="348"/>
      <c r="CSN225" s="348"/>
      <c r="CSO225" s="348"/>
      <c r="CSP225" s="348"/>
      <c r="CSQ225" s="348"/>
      <c r="CSR225" s="348"/>
      <c r="CSS225" s="348"/>
      <c r="CST225" s="348"/>
      <c r="CSU225" s="348"/>
      <c r="CSV225" s="348"/>
      <c r="CSW225" s="348"/>
      <c r="CSX225" s="348"/>
      <c r="CSY225" s="348"/>
      <c r="CSZ225" s="348"/>
      <c r="CTA225" s="348"/>
      <c r="CTB225" s="348"/>
      <c r="CTC225" s="348"/>
      <c r="CTD225" s="348"/>
      <c r="CTE225" s="348"/>
      <c r="CTF225" s="348"/>
      <c r="CTG225" s="348"/>
      <c r="CTH225" s="348"/>
      <c r="CTI225" s="348"/>
      <c r="CTJ225" s="348"/>
      <c r="CTK225" s="348"/>
      <c r="CTL225" s="348"/>
      <c r="CTM225" s="348"/>
      <c r="CTN225" s="348"/>
      <c r="CTO225" s="348"/>
      <c r="CTP225" s="348"/>
      <c r="CTQ225" s="348"/>
      <c r="CTR225" s="348"/>
      <c r="CTS225" s="348"/>
      <c r="CTT225" s="348"/>
      <c r="CTU225" s="348"/>
      <c r="CTV225" s="348"/>
      <c r="CTW225" s="348"/>
      <c r="CTX225" s="348"/>
      <c r="CTY225" s="348"/>
      <c r="CTZ225" s="348"/>
      <c r="CUA225" s="348"/>
      <c r="CUB225" s="348"/>
      <c r="CUC225" s="348"/>
      <c r="CUD225" s="348"/>
      <c r="CUE225" s="348"/>
      <c r="CUF225" s="348"/>
      <c r="CUG225" s="348"/>
      <c r="CUH225" s="348"/>
      <c r="CUI225" s="348"/>
      <c r="CUJ225" s="348"/>
      <c r="CUK225" s="348"/>
      <c r="CUL225" s="348"/>
      <c r="CUM225" s="348"/>
      <c r="CUN225" s="348"/>
      <c r="CUO225" s="348"/>
      <c r="CUP225" s="348"/>
      <c r="CUQ225" s="348"/>
      <c r="CUR225" s="348"/>
      <c r="CUS225" s="348"/>
      <c r="CUT225" s="348"/>
      <c r="CUU225" s="348"/>
      <c r="CUV225" s="348"/>
      <c r="CUW225" s="348"/>
      <c r="CUX225" s="348"/>
      <c r="CUY225" s="348"/>
      <c r="CUZ225" s="348"/>
      <c r="CVA225" s="348"/>
      <c r="CVB225" s="348"/>
      <c r="CVC225" s="348"/>
      <c r="CVD225" s="348"/>
      <c r="CVE225" s="348"/>
      <c r="CVF225" s="348"/>
      <c r="CVG225" s="348"/>
      <c r="CVH225" s="348"/>
      <c r="CVI225" s="348"/>
      <c r="CVJ225" s="348"/>
      <c r="CVK225" s="348"/>
      <c r="CVL225" s="348"/>
      <c r="CVM225" s="348"/>
      <c r="CVN225" s="348"/>
      <c r="CVO225" s="348"/>
      <c r="CVP225" s="348"/>
      <c r="CVQ225" s="348"/>
      <c r="CVR225" s="348"/>
      <c r="CVS225" s="348"/>
      <c r="CVT225" s="348"/>
      <c r="CVU225" s="348"/>
      <c r="CVV225" s="348"/>
      <c r="CVW225" s="348"/>
      <c r="CVX225" s="348"/>
      <c r="CVY225" s="348"/>
      <c r="CVZ225" s="348"/>
      <c r="CWA225" s="348"/>
      <c r="CWB225" s="348"/>
      <c r="CWC225" s="348"/>
      <c r="CWD225" s="348"/>
      <c r="CWE225" s="348"/>
      <c r="CWF225" s="348"/>
      <c r="CWG225" s="348"/>
      <c r="CWH225" s="348"/>
      <c r="CWI225" s="348"/>
      <c r="CWJ225" s="348"/>
      <c r="CWK225" s="348"/>
      <c r="CWL225" s="348"/>
      <c r="CWM225" s="348"/>
      <c r="CWN225" s="348"/>
      <c r="CWO225" s="348"/>
      <c r="CWP225" s="348"/>
      <c r="CWQ225" s="348"/>
      <c r="CWR225" s="348"/>
      <c r="CWS225" s="348"/>
      <c r="CWT225" s="348"/>
      <c r="CWU225" s="348"/>
      <c r="CWV225" s="348"/>
      <c r="CWW225" s="348"/>
      <c r="CWX225" s="348"/>
      <c r="CWY225" s="348"/>
      <c r="CWZ225" s="348"/>
      <c r="CXA225" s="348"/>
      <c r="CXB225" s="348"/>
      <c r="CXC225" s="348"/>
      <c r="CXD225" s="348"/>
      <c r="CXE225" s="348"/>
      <c r="CXF225" s="348"/>
      <c r="CXG225" s="348"/>
      <c r="CXH225" s="348"/>
      <c r="CXI225" s="348"/>
      <c r="CXJ225" s="348"/>
      <c r="CXK225" s="348"/>
      <c r="CXL225" s="348"/>
      <c r="CXM225" s="348"/>
      <c r="CXN225" s="348"/>
      <c r="CXO225" s="348"/>
      <c r="CXP225" s="348"/>
      <c r="CXQ225" s="348"/>
      <c r="CXR225" s="348"/>
      <c r="CXS225" s="348"/>
      <c r="CXT225" s="348"/>
      <c r="CXU225" s="348"/>
      <c r="CXV225" s="348"/>
      <c r="CXW225" s="348"/>
      <c r="CXX225" s="348"/>
      <c r="CXY225" s="348"/>
      <c r="CXZ225" s="348"/>
      <c r="CYA225" s="348"/>
      <c r="CYB225" s="348"/>
      <c r="CYC225" s="348"/>
      <c r="CYD225" s="348"/>
      <c r="CYE225" s="348"/>
      <c r="CYF225" s="348"/>
      <c r="CYG225" s="348"/>
      <c r="CYH225" s="348"/>
      <c r="CYI225" s="348"/>
      <c r="CYJ225" s="348"/>
      <c r="CYK225" s="348"/>
      <c r="CYL225" s="348"/>
      <c r="CYM225" s="348"/>
      <c r="CYN225" s="348"/>
      <c r="CYO225" s="348"/>
      <c r="CYP225" s="348"/>
      <c r="CYQ225" s="348"/>
      <c r="CYR225" s="348"/>
      <c r="CYS225" s="348"/>
      <c r="CYT225" s="348"/>
      <c r="CYU225" s="348"/>
      <c r="CYV225" s="348"/>
      <c r="CYW225" s="348"/>
      <c r="CYX225" s="348"/>
      <c r="CYY225" s="348"/>
      <c r="CYZ225" s="348"/>
      <c r="CZA225" s="348"/>
      <c r="CZB225" s="348"/>
      <c r="CZC225" s="348"/>
      <c r="CZD225" s="348"/>
      <c r="CZE225" s="348"/>
      <c r="CZF225" s="348"/>
      <c r="CZG225" s="348"/>
      <c r="CZH225" s="348"/>
      <c r="CZI225" s="348"/>
      <c r="CZJ225" s="348"/>
      <c r="CZK225" s="348"/>
      <c r="CZL225" s="348"/>
      <c r="CZM225" s="348"/>
      <c r="CZN225" s="348"/>
      <c r="CZO225" s="348"/>
      <c r="CZP225" s="348"/>
      <c r="CZQ225" s="348"/>
      <c r="CZR225" s="348"/>
      <c r="CZS225" s="348"/>
      <c r="CZT225" s="348"/>
      <c r="CZU225" s="348"/>
      <c r="CZV225" s="348"/>
      <c r="CZW225" s="348"/>
      <c r="CZX225" s="348"/>
      <c r="CZY225" s="348"/>
      <c r="CZZ225" s="348"/>
      <c r="DAA225" s="348"/>
      <c r="DAB225" s="348"/>
      <c r="DAC225" s="348"/>
      <c r="DAD225" s="348"/>
      <c r="DAE225" s="348"/>
      <c r="DAF225" s="348"/>
      <c r="DAG225" s="348"/>
      <c r="DAH225" s="348"/>
      <c r="DAI225" s="348"/>
      <c r="DAJ225" s="348"/>
      <c r="DAK225" s="348"/>
      <c r="DAL225" s="348"/>
      <c r="DAM225" s="348"/>
      <c r="DAN225" s="348"/>
      <c r="DAO225" s="348"/>
      <c r="DAP225" s="348"/>
      <c r="DAQ225" s="348"/>
      <c r="DAR225" s="348"/>
      <c r="DAS225" s="348"/>
      <c r="DAT225" s="348"/>
      <c r="DAU225" s="348"/>
      <c r="DAV225" s="348"/>
      <c r="DAW225" s="348"/>
      <c r="DAX225" s="348"/>
      <c r="DAY225" s="348"/>
      <c r="DAZ225" s="348"/>
      <c r="DBA225" s="348"/>
      <c r="DBB225" s="348"/>
      <c r="DBC225" s="348"/>
      <c r="DBD225" s="348"/>
      <c r="DBE225" s="348"/>
      <c r="DBF225" s="348"/>
      <c r="DBG225" s="348"/>
      <c r="DBH225" s="348"/>
      <c r="DBI225" s="348"/>
      <c r="DBJ225" s="348"/>
      <c r="DBK225" s="348"/>
      <c r="DBL225" s="348"/>
      <c r="DBM225" s="348"/>
      <c r="DBN225" s="348"/>
      <c r="DBO225" s="348"/>
      <c r="DBP225" s="348"/>
      <c r="DBQ225" s="348"/>
      <c r="DBR225" s="348"/>
      <c r="DBS225" s="348"/>
      <c r="DBT225" s="348"/>
      <c r="DBU225" s="348"/>
      <c r="DBV225" s="348"/>
      <c r="DBW225" s="348"/>
      <c r="DBX225" s="348"/>
      <c r="DBY225" s="348"/>
      <c r="DBZ225" s="348"/>
      <c r="DCA225" s="348"/>
      <c r="DCB225" s="348"/>
      <c r="DCC225" s="348"/>
      <c r="DCD225" s="348"/>
      <c r="DCE225" s="348"/>
      <c r="DCF225" s="348"/>
      <c r="DCG225" s="348"/>
      <c r="DCH225" s="348"/>
      <c r="DCI225" s="348"/>
      <c r="DCJ225" s="348"/>
      <c r="DCK225" s="348"/>
      <c r="DCL225" s="348"/>
      <c r="DCM225" s="348"/>
      <c r="DCN225" s="348"/>
      <c r="DCO225" s="348"/>
      <c r="DCP225" s="348"/>
      <c r="DCQ225" s="348"/>
      <c r="DCR225" s="348"/>
      <c r="DCS225" s="348"/>
      <c r="DCT225" s="348"/>
      <c r="DCU225" s="348"/>
      <c r="DCV225" s="348"/>
      <c r="DCW225" s="348"/>
      <c r="DCX225" s="348"/>
      <c r="DCY225" s="348"/>
      <c r="DCZ225" s="348"/>
      <c r="DDA225" s="348"/>
      <c r="DDB225" s="348"/>
      <c r="DDC225" s="348"/>
      <c r="DDD225" s="348"/>
      <c r="DDE225" s="348"/>
      <c r="DDF225" s="348"/>
      <c r="DDG225" s="348"/>
      <c r="DDH225" s="348"/>
      <c r="DDI225" s="348"/>
      <c r="DDJ225" s="348"/>
      <c r="DDK225" s="348"/>
      <c r="DDL225" s="348"/>
      <c r="DDM225" s="348"/>
      <c r="DDN225" s="348"/>
      <c r="DDO225" s="348"/>
      <c r="DDP225" s="348"/>
      <c r="DDQ225" s="348"/>
      <c r="DDR225" s="348"/>
      <c r="DDS225" s="348"/>
      <c r="DDT225" s="348"/>
      <c r="DDU225" s="348"/>
      <c r="DDV225" s="348"/>
      <c r="DDW225" s="348"/>
      <c r="DDX225" s="348"/>
      <c r="DDY225" s="348"/>
      <c r="DDZ225" s="348"/>
      <c r="DEA225" s="348"/>
      <c r="DEB225" s="348"/>
      <c r="DEC225" s="348"/>
      <c r="DED225" s="348"/>
      <c r="DEE225" s="348"/>
      <c r="DEF225" s="348"/>
      <c r="DEG225" s="348"/>
      <c r="DEH225" s="348"/>
      <c r="DEI225" s="348"/>
      <c r="DEJ225" s="348"/>
      <c r="DEK225" s="348"/>
      <c r="DEL225" s="348"/>
      <c r="DEM225" s="348"/>
      <c r="DEN225" s="348"/>
      <c r="DEO225" s="348"/>
      <c r="DEP225" s="348"/>
      <c r="DEQ225" s="348"/>
      <c r="DER225" s="348"/>
      <c r="DES225" s="348"/>
      <c r="DET225" s="348"/>
      <c r="DEU225" s="348"/>
      <c r="DEV225" s="348"/>
      <c r="DEW225" s="348"/>
      <c r="DEX225" s="348"/>
      <c r="DEY225" s="348"/>
      <c r="DEZ225" s="348"/>
      <c r="DFA225" s="348"/>
      <c r="DFB225" s="348"/>
      <c r="DFC225" s="348"/>
      <c r="DFD225" s="348"/>
      <c r="DFE225" s="348"/>
      <c r="DFF225" s="348"/>
      <c r="DFG225" s="348"/>
      <c r="DFH225" s="348"/>
      <c r="DFI225" s="348"/>
      <c r="DFJ225" s="348"/>
      <c r="DFK225" s="348"/>
      <c r="DFL225" s="348"/>
      <c r="DFM225" s="348"/>
      <c r="DFN225" s="348"/>
      <c r="DFO225" s="348"/>
      <c r="DFP225" s="348"/>
      <c r="DFQ225" s="348"/>
      <c r="DFR225" s="348"/>
      <c r="DFS225" s="348"/>
      <c r="DFT225" s="348"/>
      <c r="DFU225" s="348"/>
      <c r="DFV225" s="348"/>
      <c r="DFW225" s="348"/>
      <c r="DFX225" s="348"/>
      <c r="DFY225" s="348"/>
      <c r="DFZ225" s="348"/>
      <c r="DGA225" s="348"/>
      <c r="DGB225" s="348"/>
      <c r="DGC225" s="348"/>
      <c r="DGD225" s="348"/>
      <c r="DGE225" s="348"/>
      <c r="DGF225" s="348"/>
      <c r="DGG225" s="348"/>
      <c r="DGH225" s="348"/>
      <c r="DGI225" s="348"/>
      <c r="DGJ225" s="348"/>
      <c r="DGK225" s="348"/>
      <c r="DGL225" s="348"/>
      <c r="DGM225" s="348"/>
      <c r="DGN225" s="348"/>
      <c r="DGO225" s="348"/>
      <c r="DGP225" s="348"/>
      <c r="DGQ225" s="348"/>
      <c r="DGR225" s="348"/>
      <c r="DGS225" s="348"/>
      <c r="DGT225" s="348"/>
      <c r="DGU225" s="348"/>
      <c r="DGV225" s="348"/>
      <c r="DGW225" s="348"/>
      <c r="DGX225" s="348"/>
      <c r="DGY225" s="348"/>
      <c r="DGZ225" s="348"/>
      <c r="DHA225" s="348"/>
      <c r="DHB225" s="348"/>
      <c r="DHC225" s="348"/>
      <c r="DHD225" s="348"/>
      <c r="DHE225" s="348"/>
      <c r="DHF225" s="348"/>
      <c r="DHG225" s="348"/>
      <c r="DHH225" s="348"/>
      <c r="DHI225" s="348"/>
      <c r="DHJ225" s="348"/>
      <c r="DHK225" s="348"/>
      <c r="DHL225" s="348"/>
      <c r="DHM225" s="348"/>
      <c r="DHN225" s="348"/>
      <c r="DHO225" s="348"/>
      <c r="DHP225" s="348"/>
      <c r="DHQ225" s="348"/>
      <c r="DHR225" s="348"/>
      <c r="DHS225" s="348"/>
      <c r="DHT225" s="348"/>
      <c r="DHU225" s="348"/>
      <c r="DHV225" s="348"/>
      <c r="DHW225" s="348"/>
      <c r="DHX225" s="348"/>
      <c r="DHY225" s="348"/>
      <c r="DHZ225" s="348"/>
      <c r="DIA225" s="348"/>
      <c r="DIB225" s="348"/>
      <c r="DIC225" s="348"/>
      <c r="DID225" s="348"/>
      <c r="DIE225" s="348"/>
      <c r="DIF225" s="348"/>
      <c r="DIG225" s="348"/>
      <c r="DIH225" s="348"/>
      <c r="DII225" s="348"/>
      <c r="DIJ225" s="348"/>
      <c r="DIK225" s="348"/>
      <c r="DIL225" s="348"/>
      <c r="DIM225" s="348"/>
      <c r="DIN225" s="348"/>
      <c r="DIO225" s="348"/>
      <c r="DIP225" s="348"/>
      <c r="DIQ225" s="348"/>
      <c r="DIR225" s="348"/>
      <c r="DIS225" s="348"/>
      <c r="DIT225" s="348"/>
      <c r="DIU225" s="348"/>
      <c r="DIV225" s="348"/>
      <c r="DIW225" s="348"/>
      <c r="DIX225" s="348"/>
      <c r="DIY225" s="348"/>
      <c r="DIZ225" s="348"/>
      <c r="DJA225" s="348"/>
      <c r="DJB225" s="348"/>
      <c r="DJC225" s="348"/>
      <c r="DJD225" s="348"/>
      <c r="DJE225" s="348"/>
      <c r="DJF225" s="348"/>
      <c r="DJG225" s="348"/>
      <c r="DJH225" s="348"/>
      <c r="DJI225" s="348"/>
      <c r="DJJ225" s="348"/>
      <c r="DJK225" s="348"/>
      <c r="DJL225" s="348"/>
      <c r="DJM225" s="348"/>
      <c r="DJN225" s="348"/>
      <c r="DJO225" s="348"/>
      <c r="DJP225" s="348"/>
      <c r="DJQ225" s="348"/>
      <c r="DJR225" s="348"/>
      <c r="DJS225" s="348"/>
      <c r="DJT225" s="348"/>
      <c r="DJU225" s="348"/>
      <c r="DJV225" s="348"/>
      <c r="DJW225" s="348"/>
      <c r="DJX225" s="348"/>
      <c r="DJY225" s="348"/>
      <c r="DJZ225" s="348"/>
      <c r="DKA225" s="348"/>
      <c r="DKB225" s="348"/>
      <c r="DKC225" s="348"/>
      <c r="DKD225" s="348"/>
      <c r="DKE225" s="348"/>
      <c r="DKF225" s="348"/>
      <c r="DKG225" s="348"/>
      <c r="DKH225" s="348"/>
      <c r="DKI225" s="348"/>
      <c r="DKJ225" s="348"/>
      <c r="DKK225" s="348"/>
      <c r="DKL225" s="348"/>
      <c r="DKM225" s="348"/>
      <c r="DKN225" s="348"/>
      <c r="DKO225" s="348"/>
      <c r="DKP225" s="348"/>
      <c r="DKQ225" s="348"/>
      <c r="DKR225" s="348"/>
      <c r="DKS225" s="348"/>
      <c r="DKT225" s="348"/>
      <c r="DKU225" s="348"/>
      <c r="DKV225" s="348"/>
      <c r="DKW225" s="348"/>
      <c r="DKX225" s="348"/>
      <c r="DKY225" s="348"/>
      <c r="DKZ225" s="348"/>
      <c r="DLA225" s="348"/>
      <c r="DLB225" s="348"/>
      <c r="DLC225" s="348"/>
      <c r="DLD225" s="348"/>
      <c r="DLE225" s="348"/>
      <c r="DLF225" s="348"/>
      <c r="DLG225" s="348"/>
      <c r="DLH225" s="348"/>
      <c r="DLI225" s="348"/>
      <c r="DLJ225" s="348"/>
      <c r="DLK225" s="348"/>
      <c r="DLL225" s="348"/>
      <c r="DLM225" s="348"/>
      <c r="DLN225" s="348"/>
      <c r="DLO225" s="348"/>
      <c r="DLP225" s="348"/>
      <c r="DLQ225" s="348"/>
      <c r="DLR225" s="348"/>
      <c r="DLS225" s="348"/>
      <c r="DLT225" s="348"/>
      <c r="DLU225" s="348"/>
      <c r="DLV225" s="348"/>
      <c r="DLW225" s="348"/>
      <c r="DLX225" s="348"/>
      <c r="DLY225" s="348"/>
      <c r="DLZ225" s="348"/>
      <c r="DMA225" s="348"/>
      <c r="DMB225" s="348"/>
      <c r="DMC225" s="348"/>
      <c r="DMD225" s="348"/>
      <c r="DME225" s="348"/>
      <c r="DMF225" s="348"/>
      <c r="DMG225" s="348"/>
      <c r="DMH225" s="348"/>
      <c r="DMI225" s="348"/>
      <c r="DMJ225" s="348"/>
      <c r="DMK225" s="348"/>
      <c r="DML225" s="348"/>
      <c r="DMM225" s="348"/>
      <c r="DMN225" s="348"/>
      <c r="DMO225" s="348"/>
      <c r="DMP225" s="348"/>
      <c r="DMQ225" s="348"/>
      <c r="DMR225" s="348"/>
      <c r="DMS225" s="348"/>
      <c r="DMT225" s="348"/>
      <c r="DMU225" s="348"/>
      <c r="DMV225" s="348"/>
      <c r="DMW225" s="348"/>
      <c r="DMX225" s="348"/>
      <c r="DMY225" s="348"/>
      <c r="DMZ225" s="348"/>
      <c r="DNA225" s="348"/>
      <c r="DNB225" s="348"/>
      <c r="DNC225" s="348"/>
      <c r="DND225" s="348"/>
      <c r="DNE225" s="348"/>
      <c r="DNF225" s="348"/>
      <c r="DNG225" s="348"/>
      <c r="DNH225" s="348"/>
      <c r="DNI225" s="348"/>
      <c r="DNJ225" s="348"/>
      <c r="DNK225" s="348"/>
      <c r="DNL225" s="348"/>
      <c r="DNM225" s="348"/>
      <c r="DNN225" s="348"/>
      <c r="DNO225" s="348"/>
      <c r="DNP225" s="348"/>
      <c r="DNQ225" s="348"/>
      <c r="DNR225" s="348"/>
      <c r="DNS225" s="348"/>
      <c r="DNT225" s="348"/>
      <c r="DNU225" s="348"/>
      <c r="DNV225" s="348"/>
      <c r="DNW225" s="348"/>
      <c r="DNX225" s="348"/>
      <c r="DNY225" s="348"/>
      <c r="DNZ225" s="348"/>
      <c r="DOA225" s="348"/>
      <c r="DOB225" s="348"/>
      <c r="DOC225" s="348"/>
      <c r="DOD225" s="348"/>
      <c r="DOE225" s="348"/>
      <c r="DOF225" s="348"/>
      <c r="DOG225" s="348"/>
      <c r="DOH225" s="348"/>
      <c r="DOI225" s="348"/>
      <c r="DOJ225" s="348"/>
      <c r="DOK225" s="348"/>
      <c r="DOL225" s="348"/>
      <c r="DOM225" s="348"/>
      <c r="DON225" s="348"/>
      <c r="DOO225" s="348"/>
      <c r="DOP225" s="348"/>
      <c r="DOQ225" s="348"/>
      <c r="DOR225" s="348"/>
      <c r="DOS225" s="348"/>
      <c r="DOT225" s="348"/>
      <c r="DOU225" s="348"/>
      <c r="DOV225" s="348"/>
      <c r="DOW225" s="348"/>
      <c r="DOX225" s="348"/>
      <c r="DOY225" s="348"/>
      <c r="DOZ225" s="348"/>
      <c r="DPA225" s="348"/>
      <c r="DPB225" s="348"/>
      <c r="DPC225" s="348"/>
      <c r="DPD225" s="348"/>
      <c r="DPE225" s="348"/>
      <c r="DPF225" s="348"/>
      <c r="DPG225" s="348"/>
      <c r="DPH225" s="348"/>
      <c r="DPI225" s="348"/>
      <c r="DPJ225" s="348"/>
      <c r="DPK225" s="348"/>
      <c r="DPL225" s="348"/>
      <c r="DPM225" s="348"/>
      <c r="DPN225" s="348"/>
      <c r="DPO225" s="348"/>
      <c r="DPP225" s="348"/>
      <c r="DPQ225" s="348"/>
      <c r="DPR225" s="348"/>
      <c r="DPS225" s="348"/>
      <c r="DPT225" s="348"/>
      <c r="DPU225" s="348"/>
      <c r="DPV225" s="348"/>
      <c r="DPW225" s="348"/>
      <c r="DPX225" s="348"/>
      <c r="DPY225" s="348"/>
      <c r="DPZ225" s="348"/>
      <c r="DQA225" s="348"/>
      <c r="DQB225" s="348"/>
      <c r="DQC225" s="348"/>
      <c r="DQD225" s="348"/>
      <c r="DQE225" s="348"/>
      <c r="DQF225" s="348"/>
      <c r="DQG225" s="348"/>
      <c r="DQH225" s="348"/>
      <c r="DQI225" s="348"/>
      <c r="DQJ225" s="348"/>
      <c r="DQK225" s="348"/>
      <c r="DQL225" s="348"/>
      <c r="DQM225" s="348"/>
      <c r="DQN225" s="348"/>
      <c r="DQO225" s="348"/>
      <c r="DQP225" s="348"/>
      <c r="DQQ225" s="348"/>
      <c r="DQR225" s="348"/>
      <c r="DQS225" s="348"/>
      <c r="DQT225" s="348"/>
      <c r="DQU225" s="348"/>
      <c r="DQV225" s="348"/>
      <c r="DQW225" s="348"/>
      <c r="DQX225" s="348"/>
      <c r="DQY225" s="348"/>
      <c r="DQZ225" s="348"/>
      <c r="DRA225" s="348"/>
      <c r="DRB225" s="348"/>
      <c r="DRC225" s="348"/>
      <c r="DRD225" s="348"/>
      <c r="DRE225" s="348"/>
      <c r="DRF225" s="348"/>
      <c r="DRG225" s="348"/>
      <c r="DRH225" s="348"/>
      <c r="DRI225" s="348"/>
      <c r="DRJ225" s="348"/>
      <c r="DRK225" s="348"/>
      <c r="DRL225" s="348"/>
      <c r="DRM225" s="348"/>
      <c r="DRN225" s="348"/>
      <c r="DRO225" s="348"/>
      <c r="DRP225" s="348"/>
      <c r="DRQ225" s="348"/>
      <c r="DRR225" s="348"/>
      <c r="DRS225" s="348"/>
      <c r="DRT225" s="348"/>
      <c r="DRU225" s="348"/>
      <c r="DRV225" s="348"/>
      <c r="DRW225" s="348"/>
      <c r="DRX225" s="348"/>
      <c r="DRY225" s="348"/>
      <c r="DRZ225" s="348"/>
      <c r="DSA225" s="348"/>
      <c r="DSB225" s="348"/>
      <c r="DSC225" s="348"/>
      <c r="DSD225" s="348"/>
      <c r="DSE225" s="348"/>
      <c r="DSF225" s="348"/>
      <c r="DSG225" s="348"/>
      <c r="DSH225" s="348"/>
      <c r="DSI225" s="348"/>
      <c r="DSJ225" s="348"/>
      <c r="DSK225" s="348"/>
      <c r="DSL225" s="348"/>
      <c r="DSM225" s="348"/>
      <c r="DSN225" s="348"/>
      <c r="DSO225" s="348"/>
      <c r="DSP225" s="348"/>
      <c r="DSQ225" s="348"/>
      <c r="DSR225" s="348"/>
      <c r="DSS225" s="348"/>
      <c r="DST225" s="348"/>
      <c r="DSU225" s="348"/>
      <c r="DSV225" s="348"/>
      <c r="DSW225" s="348"/>
      <c r="DSX225" s="348"/>
      <c r="DSY225" s="348"/>
      <c r="DSZ225" s="348"/>
      <c r="DTA225" s="348"/>
      <c r="DTB225" s="348"/>
      <c r="DTC225" s="348"/>
      <c r="DTD225" s="348"/>
      <c r="DTE225" s="348"/>
      <c r="DTF225" s="348"/>
      <c r="DTG225" s="348"/>
      <c r="DTH225" s="348"/>
      <c r="DTI225" s="348"/>
      <c r="DTJ225" s="348"/>
      <c r="DTK225" s="348"/>
      <c r="DTL225" s="348"/>
      <c r="DTM225" s="348"/>
      <c r="DTN225" s="348"/>
      <c r="DTO225" s="348"/>
      <c r="DTP225" s="348"/>
      <c r="DTQ225" s="348"/>
      <c r="DTR225" s="348"/>
      <c r="DTS225" s="348"/>
      <c r="DTT225" s="348"/>
      <c r="DTU225" s="348"/>
      <c r="DTV225" s="348"/>
      <c r="DTW225" s="348"/>
      <c r="DTX225" s="348"/>
      <c r="DTY225" s="348"/>
      <c r="DTZ225" s="348"/>
      <c r="DUA225" s="348"/>
      <c r="DUB225" s="348"/>
      <c r="DUC225" s="348"/>
      <c r="DUD225" s="348"/>
      <c r="DUE225" s="348"/>
      <c r="DUF225" s="348"/>
      <c r="DUG225" s="348"/>
      <c r="DUH225" s="348"/>
      <c r="DUI225" s="348"/>
      <c r="DUJ225" s="348"/>
      <c r="DUK225" s="348"/>
      <c r="DUL225" s="348"/>
      <c r="DUM225" s="348"/>
      <c r="DUN225" s="348"/>
      <c r="DUO225" s="348"/>
      <c r="DUP225" s="348"/>
      <c r="DUQ225" s="348"/>
      <c r="DUR225" s="348"/>
      <c r="DUS225" s="348"/>
      <c r="DUT225" s="348"/>
      <c r="DUU225" s="348"/>
      <c r="DUV225" s="348"/>
      <c r="DUW225" s="348"/>
      <c r="DUX225" s="348"/>
      <c r="DUY225" s="348"/>
      <c r="DUZ225" s="348"/>
      <c r="DVA225" s="348"/>
      <c r="DVB225" s="348"/>
      <c r="DVC225" s="348"/>
      <c r="DVD225" s="348"/>
      <c r="DVE225" s="348"/>
      <c r="DVF225" s="348"/>
      <c r="DVG225" s="348"/>
      <c r="DVH225" s="348"/>
      <c r="DVI225" s="348"/>
      <c r="DVJ225" s="348"/>
      <c r="DVK225" s="348"/>
      <c r="DVL225" s="348"/>
      <c r="DVM225" s="348"/>
      <c r="DVN225" s="348"/>
      <c r="DVO225" s="348"/>
      <c r="DVP225" s="348"/>
      <c r="DVQ225" s="348"/>
      <c r="DVR225" s="348"/>
      <c r="DVS225" s="348"/>
      <c r="DVT225" s="348"/>
      <c r="DVU225" s="348"/>
      <c r="DVV225" s="348"/>
      <c r="DVW225" s="348"/>
      <c r="DVX225" s="348"/>
      <c r="DVY225" s="348"/>
      <c r="DVZ225" s="348"/>
      <c r="DWA225" s="348"/>
      <c r="DWB225" s="348"/>
      <c r="DWC225" s="348"/>
      <c r="DWD225" s="348"/>
      <c r="DWE225" s="348"/>
      <c r="DWF225" s="348"/>
      <c r="DWG225" s="348"/>
      <c r="DWH225" s="348"/>
      <c r="DWI225" s="348"/>
      <c r="DWJ225" s="348"/>
      <c r="DWK225" s="348"/>
      <c r="DWL225" s="348"/>
      <c r="DWM225" s="348"/>
      <c r="DWN225" s="348"/>
      <c r="DWO225" s="348"/>
      <c r="DWP225" s="348"/>
      <c r="DWQ225" s="348"/>
      <c r="DWR225" s="348"/>
      <c r="DWS225" s="348"/>
      <c r="DWT225" s="348"/>
      <c r="DWU225" s="348"/>
      <c r="DWV225" s="348"/>
      <c r="DWW225" s="348"/>
      <c r="DWX225" s="348"/>
      <c r="DWY225" s="348"/>
      <c r="DWZ225" s="348"/>
      <c r="DXA225" s="348"/>
      <c r="DXB225" s="348"/>
      <c r="DXC225" s="348"/>
      <c r="DXD225" s="348"/>
      <c r="DXE225" s="348"/>
      <c r="DXF225" s="348"/>
      <c r="DXG225" s="348"/>
      <c r="DXH225" s="348"/>
      <c r="DXI225" s="348"/>
      <c r="DXJ225" s="348"/>
      <c r="DXK225" s="348"/>
      <c r="DXL225" s="348"/>
      <c r="DXM225" s="348"/>
      <c r="DXN225" s="348"/>
      <c r="DXO225" s="348"/>
      <c r="DXP225" s="348"/>
      <c r="DXQ225" s="348"/>
      <c r="DXR225" s="348"/>
      <c r="DXS225" s="348"/>
      <c r="DXT225" s="348"/>
      <c r="DXU225" s="348"/>
      <c r="DXV225" s="348"/>
      <c r="DXW225" s="348"/>
      <c r="DXX225" s="348"/>
      <c r="DXY225" s="348"/>
      <c r="DXZ225" s="348"/>
      <c r="DYA225" s="348"/>
      <c r="DYB225" s="348"/>
      <c r="DYC225" s="348"/>
      <c r="DYD225" s="348"/>
      <c r="DYE225" s="348"/>
      <c r="DYF225" s="348"/>
      <c r="DYG225" s="348"/>
      <c r="DYH225" s="348"/>
      <c r="DYI225" s="348"/>
      <c r="DYJ225" s="348"/>
      <c r="DYK225" s="348"/>
      <c r="DYL225" s="348"/>
      <c r="DYM225" s="348"/>
      <c r="DYN225" s="348"/>
      <c r="DYO225" s="348"/>
      <c r="DYP225" s="348"/>
      <c r="DYQ225" s="348"/>
      <c r="DYR225" s="348"/>
      <c r="DYS225" s="348"/>
      <c r="DYT225" s="348"/>
      <c r="DYU225" s="348"/>
      <c r="DYV225" s="348"/>
      <c r="DYW225" s="348"/>
      <c r="DYX225" s="348"/>
      <c r="DYY225" s="348"/>
      <c r="DYZ225" s="348"/>
      <c r="DZA225" s="348"/>
      <c r="DZB225" s="348"/>
      <c r="DZC225" s="348"/>
      <c r="DZD225" s="348"/>
      <c r="DZE225" s="348"/>
      <c r="DZF225" s="348"/>
      <c r="DZG225" s="348"/>
      <c r="DZH225" s="348"/>
      <c r="DZI225" s="348"/>
      <c r="DZJ225" s="348"/>
      <c r="DZK225" s="348"/>
      <c r="DZL225" s="348"/>
      <c r="DZM225" s="348"/>
      <c r="DZN225" s="348"/>
      <c r="DZO225" s="348"/>
      <c r="DZP225" s="348"/>
      <c r="DZQ225" s="348"/>
      <c r="DZR225" s="348"/>
      <c r="DZS225" s="348"/>
      <c r="DZT225" s="348"/>
      <c r="DZU225" s="348"/>
      <c r="DZV225" s="348"/>
      <c r="DZW225" s="348"/>
      <c r="DZX225" s="348"/>
      <c r="DZY225" s="348"/>
      <c r="DZZ225" s="348"/>
      <c r="EAA225" s="348"/>
      <c r="EAB225" s="348"/>
      <c r="EAC225" s="348"/>
      <c r="EAD225" s="348"/>
      <c r="EAE225" s="348"/>
      <c r="EAF225" s="348"/>
      <c r="EAG225" s="348"/>
      <c r="EAH225" s="348"/>
      <c r="EAI225" s="348"/>
      <c r="EAJ225" s="348"/>
      <c r="EAK225" s="348"/>
      <c r="EAL225" s="348"/>
      <c r="EAM225" s="348"/>
      <c r="EAN225" s="348"/>
      <c r="EAO225" s="348"/>
      <c r="EAP225" s="348"/>
      <c r="EAQ225" s="348"/>
      <c r="EAR225" s="348"/>
      <c r="EAS225" s="348"/>
      <c r="EAT225" s="348"/>
      <c r="EAU225" s="348"/>
      <c r="EAV225" s="348"/>
      <c r="EAW225" s="348"/>
      <c r="EAX225" s="348"/>
      <c r="EAY225" s="348"/>
      <c r="EAZ225" s="348"/>
      <c r="EBA225" s="348"/>
      <c r="EBB225" s="348"/>
      <c r="EBC225" s="348"/>
      <c r="EBD225" s="348"/>
      <c r="EBE225" s="348"/>
      <c r="EBF225" s="348"/>
      <c r="EBG225" s="348"/>
      <c r="EBH225" s="348"/>
      <c r="EBI225" s="348"/>
      <c r="EBJ225" s="348"/>
      <c r="EBK225" s="348"/>
      <c r="EBL225" s="348"/>
      <c r="EBM225" s="348"/>
      <c r="EBN225" s="348"/>
      <c r="EBO225" s="348"/>
      <c r="EBP225" s="348"/>
      <c r="EBQ225" s="348"/>
      <c r="EBR225" s="348"/>
      <c r="EBS225" s="348"/>
      <c r="EBT225" s="348"/>
      <c r="EBU225" s="348"/>
      <c r="EBV225" s="348"/>
      <c r="EBW225" s="348"/>
      <c r="EBX225" s="348"/>
      <c r="EBY225" s="348"/>
      <c r="EBZ225" s="348"/>
      <c r="ECA225" s="348"/>
      <c r="ECB225" s="348"/>
      <c r="ECC225" s="348"/>
      <c r="ECD225" s="348"/>
      <c r="ECE225" s="348"/>
      <c r="ECF225" s="348"/>
      <c r="ECG225" s="348"/>
      <c r="ECH225" s="348"/>
      <c r="ECI225" s="348"/>
      <c r="ECJ225" s="348"/>
      <c r="ECK225" s="348"/>
      <c r="ECL225" s="348"/>
      <c r="ECM225" s="348"/>
      <c r="ECN225" s="348"/>
      <c r="ECO225" s="348"/>
      <c r="ECP225" s="348"/>
      <c r="ECQ225" s="348"/>
      <c r="ECR225" s="348"/>
      <c r="ECS225" s="348"/>
      <c r="ECT225" s="348"/>
      <c r="ECU225" s="348"/>
      <c r="ECV225" s="348"/>
      <c r="ECW225" s="348"/>
      <c r="ECX225" s="348"/>
      <c r="ECY225" s="348"/>
      <c r="ECZ225" s="348"/>
      <c r="EDA225" s="348"/>
      <c r="EDB225" s="348"/>
      <c r="EDC225" s="348"/>
      <c r="EDD225" s="348"/>
      <c r="EDE225" s="348"/>
      <c r="EDF225" s="348"/>
      <c r="EDG225" s="348"/>
      <c r="EDH225" s="348"/>
      <c r="EDI225" s="348"/>
      <c r="EDJ225" s="348"/>
      <c r="EDK225" s="348"/>
      <c r="EDL225" s="348"/>
      <c r="EDM225" s="348"/>
      <c r="EDN225" s="348"/>
      <c r="EDO225" s="348"/>
      <c r="EDP225" s="348"/>
      <c r="EDQ225" s="348"/>
      <c r="EDR225" s="348"/>
      <c r="EDS225" s="348"/>
      <c r="EDT225" s="348"/>
      <c r="EDU225" s="348"/>
      <c r="EDV225" s="348"/>
      <c r="EDW225" s="348"/>
      <c r="EDX225" s="348"/>
      <c r="EDY225" s="348"/>
      <c r="EDZ225" s="348"/>
      <c r="EEA225" s="348"/>
      <c r="EEB225" s="348"/>
      <c r="EEC225" s="348"/>
      <c r="EED225" s="348"/>
      <c r="EEE225" s="348"/>
      <c r="EEF225" s="348"/>
      <c r="EEG225" s="348"/>
      <c r="EEH225" s="348"/>
      <c r="EEI225" s="348"/>
      <c r="EEJ225" s="348"/>
      <c r="EEK225" s="348"/>
      <c r="EEL225" s="348"/>
      <c r="EEM225" s="348"/>
      <c r="EEN225" s="348"/>
      <c r="EEO225" s="348"/>
      <c r="EEP225" s="348"/>
      <c r="EEQ225" s="348"/>
      <c r="EER225" s="348"/>
      <c r="EES225" s="348"/>
      <c r="EET225" s="348"/>
      <c r="EEU225" s="348"/>
      <c r="EEV225" s="348"/>
      <c r="EEW225" s="348"/>
      <c r="EEX225" s="348"/>
      <c r="EEY225" s="348"/>
      <c r="EEZ225" s="348"/>
      <c r="EFA225" s="348"/>
      <c r="EFB225" s="348"/>
      <c r="EFC225" s="348"/>
      <c r="EFD225" s="348"/>
      <c r="EFE225" s="348"/>
      <c r="EFF225" s="348"/>
      <c r="EFG225" s="348"/>
      <c r="EFH225" s="348"/>
      <c r="EFI225" s="348"/>
      <c r="EFJ225" s="348"/>
      <c r="EFK225" s="348"/>
      <c r="EFL225" s="348"/>
      <c r="EFM225" s="348"/>
      <c r="EFN225" s="348"/>
      <c r="EFO225" s="348"/>
      <c r="EFP225" s="348"/>
      <c r="EFQ225" s="348"/>
      <c r="EFR225" s="348"/>
      <c r="EFS225" s="348"/>
      <c r="EFT225" s="348"/>
      <c r="EFU225" s="348"/>
      <c r="EFV225" s="348"/>
      <c r="EFW225" s="348"/>
      <c r="EFX225" s="348"/>
      <c r="EFY225" s="348"/>
      <c r="EFZ225" s="348"/>
      <c r="EGA225" s="348"/>
      <c r="EGB225" s="348"/>
      <c r="EGC225" s="348"/>
      <c r="EGD225" s="348"/>
      <c r="EGE225" s="348"/>
      <c r="EGF225" s="348"/>
      <c r="EGG225" s="348"/>
      <c r="EGH225" s="348"/>
      <c r="EGI225" s="348"/>
      <c r="EGJ225" s="348"/>
      <c r="EGK225" s="348"/>
      <c r="EGL225" s="348"/>
      <c r="EGM225" s="348"/>
      <c r="EGN225" s="348"/>
      <c r="EGO225" s="348"/>
      <c r="EGP225" s="348"/>
      <c r="EGQ225" s="348"/>
      <c r="EGR225" s="348"/>
      <c r="EGS225" s="348"/>
      <c r="EGT225" s="348"/>
      <c r="EGU225" s="348"/>
      <c r="EGV225" s="348"/>
      <c r="EGW225" s="348"/>
      <c r="EGX225" s="348"/>
      <c r="EGY225" s="348"/>
      <c r="EGZ225" s="348"/>
      <c r="EHA225" s="348"/>
      <c r="EHB225" s="348"/>
      <c r="EHC225" s="348"/>
      <c r="EHD225" s="348"/>
      <c r="EHE225" s="348"/>
      <c r="EHF225" s="348"/>
      <c r="EHG225" s="348"/>
      <c r="EHH225" s="348"/>
      <c r="EHI225" s="348"/>
      <c r="EHJ225" s="348"/>
      <c r="EHK225" s="348"/>
      <c r="EHL225" s="348"/>
      <c r="EHM225" s="348"/>
      <c r="EHN225" s="348"/>
      <c r="EHO225" s="348"/>
      <c r="EHP225" s="348"/>
      <c r="EHQ225" s="348"/>
      <c r="EHR225" s="348"/>
      <c r="EHS225" s="348"/>
      <c r="EHT225" s="348"/>
      <c r="EHU225" s="348"/>
      <c r="EHV225" s="348"/>
      <c r="EHW225" s="348"/>
      <c r="EHX225" s="348"/>
      <c r="EHY225" s="348"/>
      <c r="EHZ225" s="348"/>
      <c r="EIA225" s="348"/>
      <c r="EIB225" s="348"/>
      <c r="EIC225" s="348"/>
      <c r="EID225" s="348"/>
      <c r="EIE225" s="348"/>
      <c r="EIF225" s="348"/>
      <c r="EIG225" s="348"/>
      <c r="EIH225" s="348"/>
      <c r="EII225" s="348"/>
      <c r="EIJ225" s="348"/>
      <c r="EIK225" s="348"/>
      <c r="EIL225" s="348"/>
      <c r="EIM225" s="348"/>
      <c r="EIN225" s="348"/>
      <c r="EIO225" s="348"/>
      <c r="EIP225" s="348"/>
      <c r="EIQ225" s="348"/>
      <c r="EIR225" s="348"/>
      <c r="EIS225" s="348"/>
      <c r="EIT225" s="348"/>
      <c r="EIU225" s="348"/>
      <c r="EIV225" s="348"/>
      <c r="EIW225" s="348"/>
      <c r="EIX225" s="348"/>
      <c r="EIY225" s="348"/>
      <c r="EIZ225" s="348"/>
      <c r="EJA225" s="348"/>
      <c r="EJB225" s="348"/>
      <c r="EJC225" s="348"/>
      <c r="EJD225" s="348"/>
      <c r="EJE225" s="348"/>
      <c r="EJF225" s="348"/>
      <c r="EJG225" s="348"/>
      <c r="EJH225" s="348"/>
      <c r="EJI225" s="348"/>
      <c r="EJJ225" s="348"/>
      <c r="EJK225" s="348"/>
      <c r="EJL225" s="348"/>
      <c r="EJM225" s="348"/>
      <c r="EJN225" s="348"/>
      <c r="EJO225" s="348"/>
      <c r="EJP225" s="348"/>
      <c r="EJQ225" s="348"/>
      <c r="EJR225" s="348"/>
      <c r="EJS225" s="348"/>
      <c r="EJT225" s="348"/>
      <c r="EJU225" s="348"/>
      <c r="EJV225" s="348"/>
      <c r="EJW225" s="348"/>
      <c r="EJX225" s="348"/>
      <c r="EJY225" s="348"/>
      <c r="EJZ225" s="348"/>
      <c r="EKA225" s="348"/>
      <c r="EKB225" s="348"/>
      <c r="EKC225" s="348"/>
      <c r="EKD225" s="348"/>
      <c r="EKE225" s="348"/>
      <c r="EKF225" s="348"/>
      <c r="EKG225" s="348"/>
      <c r="EKH225" s="348"/>
      <c r="EKI225" s="348"/>
      <c r="EKJ225" s="348"/>
      <c r="EKK225" s="348"/>
      <c r="EKL225" s="348"/>
      <c r="EKM225" s="348"/>
      <c r="EKN225" s="348"/>
      <c r="EKO225" s="348"/>
      <c r="EKP225" s="348"/>
      <c r="EKQ225" s="348"/>
      <c r="EKR225" s="348"/>
      <c r="EKS225" s="348"/>
      <c r="EKT225" s="348"/>
      <c r="EKU225" s="348"/>
      <c r="EKV225" s="348"/>
      <c r="EKW225" s="348"/>
      <c r="EKX225" s="348"/>
      <c r="EKY225" s="348"/>
      <c r="EKZ225" s="348"/>
      <c r="ELA225" s="348"/>
      <c r="ELB225" s="348"/>
      <c r="ELC225" s="348"/>
      <c r="ELD225" s="348"/>
      <c r="ELE225" s="348"/>
      <c r="ELF225" s="348"/>
      <c r="ELG225" s="348"/>
      <c r="ELH225" s="348"/>
      <c r="ELI225" s="348"/>
      <c r="ELJ225" s="348"/>
      <c r="ELK225" s="348"/>
      <c r="ELL225" s="348"/>
      <c r="ELM225" s="348"/>
      <c r="ELN225" s="348"/>
      <c r="ELO225" s="348"/>
      <c r="ELP225" s="348"/>
      <c r="ELQ225" s="348"/>
      <c r="ELR225" s="348"/>
      <c r="ELS225" s="348"/>
      <c r="ELT225" s="348"/>
      <c r="ELU225" s="348"/>
      <c r="ELV225" s="348"/>
      <c r="ELW225" s="348"/>
      <c r="ELX225" s="348"/>
      <c r="ELY225" s="348"/>
      <c r="ELZ225" s="348"/>
      <c r="EMA225" s="348"/>
      <c r="EMB225" s="348"/>
      <c r="EMC225" s="348"/>
      <c r="EMD225" s="348"/>
      <c r="EME225" s="348"/>
      <c r="EMF225" s="348"/>
      <c r="EMG225" s="348"/>
      <c r="EMH225" s="348"/>
      <c r="EMI225" s="348"/>
      <c r="EMJ225" s="348"/>
      <c r="EMK225" s="348"/>
      <c r="EML225" s="348"/>
      <c r="EMM225" s="348"/>
      <c r="EMN225" s="348"/>
      <c r="EMO225" s="348"/>
      <c r="EMP225" s="348"/>
      <c r="EMQ225" s="348"/>
      <c r="EMR225" s="348"/>
      <c r="EMS225" s="348"/>
      <c r="EMT225" s="348"/>
      <c r="EMU225" s="348"/>
      <c r="EMV225" s="348"/>
      <c r="EMW225" s="348"/>
      <c r="EMX225" s="348"/>
      <c r="EMY225" s="348"/>
      <c r="EMZ225" s="348"/>
      <c r="ENA225" s="348"/>
      <c r="ENB225" s="348"/>
      <c r="ENC225" s="348"/>
      <c r="END225" s="348"/>
      <c r="ENE225" s="348"/>
      <c r="ENF225" s="348"/>
      <c r="ENG225" s="348"/>
      <c r="ENH225" s="348"/>
      <c r="ENI225" s="348"/>
      <c r="ENJ225" s="348"/>
      <c r="ENK225" s="348"/>
      <c r="ENL225" s="348"/>
      <c r="ENM225" s="348"/>
      <c r="ENN225" s="348"/>
      <c r="ENO225" s="348"/>
      <c r="ENP225" s="348"/>
      <c r="ENQ225" s="348"/>
      <c r="ENR225" s="348"/>
      <c r="ENS225" s="348"/>
      <c r="ENT225" s="348"/>
      <c r="ENU225" s="348"/>
      <c r="ENV225" s="348"/>
      <c r="ENW225" s="348"/>
      <c r="ENX225" s="348"/>
      <c r="ENY225" s="348"/>
      <c r="ENZ225" s="348"/>
      <c r="EOA225" s="348"/>
      <c r="EOB225" s="348"/>
      <c r="EOC225" s="348"/>
      <c r="EOD225" s="348"/>
      <c r="EOE225" s="348"/>
      <c r="EOF225" s="348"/>
      <c r="EOG225" s="348"/>
      <c r="EOH225" s="348"/>
      <c r="EOI225" s="348"/>
      <c r="EOJ225" s="348"/>
      <c r="EOK225" s="348"/>
      <c r="EOL225" s="348"/>
      <c r="EOM225" s="348"/>
      <c r="EON225" s="348"/>
      <c r="EOO225" s="348"/>
      <c r="EOP225" s="348"/>
      <c r="EOQ225" s="348"/>
      <c r="EOR225" s="348"/>
      <c r="EOS225" s="348"/>
      <c r="EOT225" s="348"/>
      <c r="EOU225" s="348"/>
      <c r="EOV225" s="348"/>
      <c r="EOW225" s="348"/>
      <c r="EOX225" s="348"/>
      <c r="EOY225" s="348"/>
      <c r="EOZ225" s="348"/>
      <c r="EPA225" s="348"/>
      <c r="EPB225" s="348"/>
      <c r="EPC225" s="348"/>
      <c r="EPD225" s="348"/>
      <c r="EPE225" s="348"/>
      <c r="EPF225" s="348"/>
      <c r="EPG225" s="348"/>
      <c r="EPH225" s="348"/>
      <c r="EPI225" s="348"/>
      <c r="EPJ225" s="348"/>
      <c r="EPK225" s="348"/>
      <c r="EPL225" s="348"/>
      <c r="EPM225" s="348"/>
      <c r="EPN225" s="348"/>
      <c r="EPO225" s="348"/>
      <c r="EPP225" s="348"/>
      <c r="EPQ225" s="348"/>
      <c r="EPR225" s="348"/>
      <c r="EPS225" s="348"/>
      <c r="EPT225" s="348"/>
      <c r="EPU225" s="348"/>
      <c r="EPV225" s="348"/>
      <c r="EPW225" s="348"/>
      <c r="EPX225" s="348"/>
      <c r="EPY225" s="348"/>
      <c r="EPZ225" s="348"/>
      <c r="EQA225" s="348"/>
      <c r="EQB225" s="348"/>
      <c r="EQC225" s="348"/>
      <c r="EQD225" s="348"/>
      <c r="EQE225" s="348"/>
      <c r="EQF225" s="348"/>
      <c r="EQG225" s="348"/>
      <c r="EQH225" s="348"/>
      <c r="EQI225" s="348"/>
      <c r="EQJ225" s="348"/>
      <c r="EQK225" s="348"/>
      <c r="EQL225" s="348"/>
      <c r="EQM225" s="348"/>
      <c r="EQN225" s="348"/>
      <c r="EQO225" s="348"/>
      <c r="EQP225" s="348"/>
      <c r="EQQ225" s="348"/>
      <c r="EQR225" s="348"/>
      <c r="EQS225" s="348"/>
      <c r="EQT225" s="348"/>
      <c r="EQU225" s="348"/>
      <c r="EQV225" s="348"/>
      <c r="EQW225" s="348"/>
      <c r="EQX225" s="348"/>
      <c r="EQY225" s="348"/>
      <c r="EQZ225" s="348"/>
      <c r="ERA225" s="348"/>
      <c r="ERB225" s="348"/>
      <c r="ERC225" s="348"/>
      <c r="ERD225" s="348"/>
      <c r="ERE225" s="348"/>
      <c r="ERF225" s="348"/>
      <c r="ERG225" s="348"/>
      <c r="ERH225" s="348"/>
      <c r="ERI225" s="348"/>
      <c r="ERJ225" s="348"/>
      <c r="ERK225" s="348"/>
      <c r="ERL225" s="348"/>
      <c r="ERM225" s="348"/>
      <c r="ERN225" s="348"/>
      <c r="ERO225" s="348"/>
      <c r="ERP225" s="348"/>
      <c r="ERQ225" s="348"/>
      <c r="ERR225" s="348"/>
      <c r="ERS225" s="348"/>
      <c r="ERT225" s="348"/>
      <c r="ERU225" s="348"/>
      <c r="ERV225" s="348"/>
      <c r="ERW225" s="348"/>
      <c r="ERX225" s="348"/>
      <c r="ERY225" s="348"/>
      <c r="ERZ225" s="348"/>
      <c r="ESA225" s="348"/>
      <c r="ESB225" s="348"/>
      <c r="ESC225" s="348"/>
      <c r="ESD225" s="348"/>
      <c r="ESE225" s="348"/>
      <c r="ESF225" s="348"/>
      <c r="ESG225" s="348"/>
      <c r="ESH225" s="348"/>
      <c r="ESI225" s="348"/>
      <c r="ESJ225" s="348"/>
      <c r="ESK225" s="348"/>
      <c r="ESL225" s="348"/>
      <c r="ESM225" s="348"/>
      <c r="ESN225" s="348"/>
      <c r="ESO225" s="348"/>
      <c r="ESP225" s="348"/>
      <c r="ESQ225" s="348"/>
      <c r="ESR225" s="348"/>
      <c r="ESS225" s="348"/>
      <c r="EST225" s="348"/>
      <c r="ESU225" s="348"/>
      <c r="ESV225" s="348"/>
      <c r="ESW225" s="348"/>
      <c r="ESX225" s="348"/>
      <c r="ESY225" s="348"/>
      <c r="ESZ225" s="348"/>
      <c r="ETA225" s="348"/>
      <c r="ETB225" s="348"/>
      <c r="ETC225" s="348"/>
      <c r="ETD225" s="348"/>
      <c r="ETE225" s="348"/>
      <c r="ETF225" s="348"/>
      <c r="ETG225" s="348"/>
      <c r="ETH225" s="348"/>
      <c r="ETI225" s="348"/>
      <c r="ETJ225" s="348"/>
      <c r="ETK225" s="348"/>
      <c r="ETL225" s="348"/>
      <c r="ETM225" s="348"/>
      <c r="ETN225" s="348"/>
      <c r="ETO225" s="348"/>
      <c r="ETP225" s="348"/>
      <c r="ETQ225" s="348"/>
      <c r="ETR225" s="348"/>
      <c r="ETS225" s="348"/>
      <c r="ETT225" s="348"/>
      <c r="ETU225" s="348"/>
      <c r="ETV225" s="348"/>
      <c r="ETW225" s="348"/>
      <c r="ETX225" s="348"/>
      <c r="ETY225" s="348"/>
      <c r="ETZ225" s="348"/>
      <c r="EUA225" s="348"/>
      <c r="EUB225" s="348"/>
      <c r="EUC225" s="348"/>
      <c r="EUD225" s="348"/>
      <c r="EUE225" s="348"/>
      <c r="EUF225" s="348"/>
      <c r="EUG225" s="348"/>
      <c r="EUH225" s="348"/>
      <c r="EUI225" s="348"/>
      <c r="EUJ225" s="348"/>
      <c r="EUK225" s="348"/>
      <c r="EUL225" s="348"/>
      <c r="EUM225" s="348"/>
      <c r="EUN225" s="348"/>
      <c r="EUO225" s="348"/>
      <c r="EUP225" s="348"/>
      <c r="EUQ225" s="348"/>
      <c r="EUR225" s="348"/>
      <c r="EUS225" s="348"/>
      <c r="EUT225" s="348"/>
      <c r="EUU225" s="348"/>
      <c r="EUV225" s="348"/>
      <c r="EUW225" s="348"/>
      <c r="EUX225" s="348"/>
      <c r="EUY225" s="348"/>
      <c r="EUZ225" s="348"/>
      <c r="EVA225" s="348"/>
      <c r="EVB225" s="348"/>
      <c r="EVC225" s="348"/>
      <c r="EVD225" s="348"/>
      <c r="EVE225" s="348"/>
      <c r="EVF225" s="348"/>
      <c r="EVG225" s="348"/>
      <c r="EVH225" s="348"/>
      <c r="EVI225" s="348"/>
      <c r="EVJ225" s="348"/>
      <c r="EVK225" s="348"/>
      <c r="EVL225" s="348"/>
      <c r="EVM225" s="348"/>
      <c r="EVN225" s="348"/>
      <c r="EVO225" s="348"/>
      <c r="EVP225" s="348"/>
      <c r="EVQ225" s="348"/>
      <c r="EVR225" s="348"/>
      <c r="EVS225" s="348"/>
      <c r="EVT225" s="348"/>
      <c r="EVU225" s="348"/>
      <c r="EVV225" s="348"/>
      <c r="EVW225" s="348"/>
      <c r="EVX225" s="348"/>
      <c r="EVY225" s="348"/>
      <c r="EVZ225" s="348"/>
      <c r="EWA225" s="348"/>
      <c r="EWB225" s="348"/>
      <c r="EWC225" s="348"/>
      <c r="EWD225" s="348"/>
      <c r="EWE225" s="348"/>
      <c r="EWF225" s="348"/>
      <c r="EWG225" s="348"/>
      <c r="EWH225" s="348"/>
      <c r="EWI225" s="348"/>
      <c r="EWJ225" s="348"/>
      <c r="EWK225" s="348"/>
      <c r="EWL225" s="348"/>
      <c r="EWM225" s="348"/>
      <c r="EWN225" s="348"/>
      <c r="EWO225" s="348"/>
      <c r="EWP225" s="348"/>
      <c r="EWQ225" s="348"/>
      <c r="EWR225" s="348"/>
      <c r="EWS225" s="348"/>
      <c r="EWT225" s="348"/>
      <c r="EWU225" s="348"/>
      <c r="EWV225" s="348"/>
      <c r="EWW225" s="348"/>
      <c r="EWX225" s="348"/>
      <c r="EWY225" s="348"/>
      <c r="EWZ225" s="348"/>
      <c r="EXA225" s="348"/>
      <c r="EXB225" s="348"/>
      <c r="EXC225" s="348"/>
      <c r="EXD225" s="348"/>
      <c r="EXE225" s="348"/>
      <c r="EXF225" s="348"/>
      <c r="EXG225" s="348"/>
      <c r="EXH225" s="348"/>
      <c r="EXI225" s="348"/>
      <c r="EXJ225" s="348"/>
      <c r="EXK225" s="348"/>
      <c r="EXL225" s="348"/>
      <c r="EXM225" s="348"/>
      <c r="EXN225" s="348"/>
      <c r="EXO225" s="348"/>
      <c r="EXP225" s="348"/>
      <c r="EXQ225" s="348"/>
      <c r="EXR225" s="348"/>
      <c r="EXS225" s="348"/>
      <c r="EXT225" s="348"/>
      <c r="EXU225" s="348"/>
      <c r="EXV225" s="348"/>
      <c r="EXW225" s="348"/>
      <c r="EXX225" s="348"/>
      <c r="EXY225" s="348"/>
      <c r="EXZ225" s="348"/>
      <c r="EYA225" s="348"/>
      <c r="EYB225" s="348"/>
      <c r="EYC225" s="348"/>
      <c r="EYD225" s="348"/>
      <c r="EYE225" s="348"/>
      <c r="EYF225" s="348"/>
      <c r="EYG225" s="348"/>
      <c r="EYH225" s="348"/>
      <c r="EYI225" s="348"/>
      <c r="EYJ225" s="348"/>
      <c r="EYK225" s="348"/>
      <c r="EYL225" s="348"/>
      <c r="EYM225" s="348"/>
      <c r="EYN225" s="348"/>
      <c r="EYO225" s="348"/>
      <c r="EYP225" s="348"/>
      <c r="EYQ225" s="348"/>
      <c r="EYR225" s="348"/>
      <c r="EYS225" s="348"/>
      <c r="EYT225" s="348"/>
      <c r="EYU225" s="348"/>
      <c r="EYV225" s="348"/>
      <c r="EYW225" s="348"/>
      <c r="EYX225" s="348"/>
      <c r="EYY225" s="348"/>
      <c r="EYZ225" s="348"/>
      <c r="EZA225" s="348"/>
      <c r="EZB225" s="348"/>
      <c r="EZC225" s="348"/>
      <c r="EZD225" s="348"/>
      <c r="EZE225" s="348"/>
      <c r="EZF225" s="348"/>
      <c r="EZG225" s="348"/>
      <c r="EZH225" s="348"/>
      <c r="EZI225" s="348"/>
      <c r="EZJ225" s="348"/>
      <c r="EZK225" s="348"/>
      <c r="EZL225" s="348"/>
      <c r="EZM225" s="348"/>
      <c r="EZN225" s="348"/>
      <c r="EZO225" s="348"/>
      <c r="EZP225" s="348"/>
      <c r="EZQ225" s="348"/>
      <c r="EZR225" s="348"/>
      <c r="EZS225" s="348"/>
      <c r="EZT225" s="348"/>
      <c r="EZU225" s="348"/>
      <c r="EZV225" s="348"/>
      <c r="EZW225" s="348"/>
      <c r="EZX225" s="348"/>
      <c r="EZY225" s="348"/>
      <c r="EZZ225" s="348"/>
      <c r="FAA225" s="348"/>
      <c r="FAB225" s="348"/>
      <c r="FAC225" s="348"/>
      <c r="FAD225" s="348"/>
      <c r="FAE225" s="348"/>
      <c r="FAF225" s="348"/>
      <c r="FAG225" s="348"/>
      <c r="FAH225" s="348"/>
      <c r="FAI225" s="348"/>
      <c r="FAJ225" s="348"/>
      <c r="FAK225" s="348"/>
      <c r="FAL225" s="348"/>
      <c r="FAM225" s="348"/>
      <c r="FAN225" s="348"/>
      <c r="FAO225" s="348"/>
      <c r="FAP225" s="348"/>
      <c r="FAQ225" s="348"/>
      <c r="FAR225" s="348"/>
      <c r="FAS225" s="348"/>
      <c r="FAT225" s="348"/>
      <c r="FAU225" s="348"/>
      <c r="FAV225" s="348"/>
      <c r="FAW225" s="348"/>
      <c r="FAX225" s="348"/>
      <c r="FAY225" s="348"/>
      <c r="FAZ225" s="348"/>
      <c r="FBA225" s="348"/>
      <c r="FBB225" s="348"/>
      <c r="FBC225" s="348"/>
      <c r="FBD225" s="348"/>
      <c r="FBE225" s="348"/>
      <c r="FBF225" s="348"/>
      <c r="FBG225" s="348"/>
      <c r="FBH225" s="348"/>
      <c r="FBI225" s="348"/>
      <c r="FBJ225" s="348"/>
      <c r="FBK225" s="348"/>
      <c r="FBL225" s="348"/>
      <c r="FBM225" s="348"/>
      <c r="FBN225" s="348"/>
      <c r="FBO225" s="348"/>
      <c r="FBP225" s="348"/>
      <c r="FBQ225" s="348"/>
      <c r="FBR225" s="348"/>
      <c r="FBS225" s="348"/>
      <c r="FBT225" s="348"/>
      <c r="FBU225" s="348"/>
      <c r="FBV225" s="348"/>
      <c r="FBW225" s="348"/>
      <c r="FBX225" s="348"/>
      <c r="FBY225" s="348"/>
      <c r="FBZ225" s="348"/>
      <c r="FCA225" s="348"/>
      <c r="FCB225" s="348"/>
      <c r="FCC225" s="348"/>
      <c r="FCD225" s="348"/>
      <c r="FCE225" s="348"/>
      <c r="FCF225" s="348"/>
      <c r="FCG225" s="348"/>
      <c r="FCH225" s="348"/>
      <c r="FCI225" s="348"/>
      <c r="FCJ225" s="348"/>
      <c r="FCK225" s="348"/>
      <c r="FCL225" s="348"/>
      <c r="FCM225" s="348"/>
      <c r="FCN225" s="348"/>
      <c r="FCO225" s="348"/>
      <c r="FCP225" s="348"/>
      <c r="FCQ225" s="348"/>
      <c r="FCR225" s="348"/>
      <c r="FCS225" s="348"/>
      <c r="FCT225" s="348"/>
      <c r="FCU225" s="348"/>
      <c r="FCV225" s="348"/>
      <c r="FCW225" s="348"/>
      <c r="FCX225" s="348"/>
      <c r="FCY225" s="348"/>
      <c r="FCZ225" s="348"/>
      <c r="FDA225" s="348"/>
      <c r="FDB225" s="348"/>
      <c r="FDC225" s="348"/>
      <c r="FDD225" s="348"/>
      <c r="FDE225" s="348"/>
      <c r="FDF225" s="348"/>
      <c r="FDG225" s="348"/>
      <c r="FDH225" s="348"/>
      <c r="FDI225" s="348"/>
      <c r="FDJ225" s="348"/>
      <c r="FDK225" s="348"/>
      <c r="FDL225" s="348"/>
      <c r="FDM225" s="348"/>
      <c r="FDN225" s="348"/>
      <c r="FDO225" s="348"/>
      <c r="FDP225" s="348"/>
      <c r="FDQ225" s="348"/>
      <c r="FDR225" s="348"/>
      <c r="FDS225" s="348"/>
      <c r="FDT225" s="348"/>
      <c r="FDU225" s="348"/>
      <c r="FDV225" s="348"/>
      <c r="FDW225" s="348"/>
      <c r="FDX225" s="348"/>
      <c r="FDY225" s="348"/>
      <c r="FDZ225" s="348"/>
      <c r="FEA225" s="348"/>
      <c r="FEB225" s="348"/>
      <c r="FEC225" s="348"/>
      <c r="FED225" s="348"/>
      <c r="FEE225" s="348"/>
      <c r="FEF225" s="348"/>
      <c r="FEG225" s="348"/>
      <c r="FEH225" s="348"/>
      <c r="FEI225" s="348"/>
      <c r="FEJ225" s="348"/>
      <c r="FEK225" s="348"/>
      <c r="FEL225" s="348"/>
      <c r="FEM225" s="348"/>
      <c r="FEN225" s="348"/>
      <c r="FEO225" s="348"/>
      <c r="FEP225" s="348"/>
      <c r="FEQ225" s="348"/>
      <c r="FER225" s="348"/>
      <c r="FES225" s="348"/>
      <c r="FET225" s="348"/>
      <c r="FEU225" s="348"/>
      <c r="FEV225" s="348"/>
      <c r="FEW225" s="348"/>
      <c r="FEX225" s="348"/>
      <c r="FEY225" s="348"/>
      <c r="FEZ225" s="348"/>
      <c r="FFA225" s="348"/>
      <c r="FFB225" s="348"/>
      <c r="FFC225" s="348"/>
      <c r="FFD225" s="348"/>
      <c r="FFE225" s="348"/>
      <c r="FFF225" s="348"/>
      <c r="FFG225" s="348"/>
      <c r="FFH225" s="348"/>
      <c r="FFI225" s="348"/>
      <c r="FFJ225" s="348"/>
      <c r="FFK225" s="348"/>
      <c r="FFL225" s="348"/>
      <c r="FFM225" s="348"/>
      <c r="FFN225" s="348"/>
      <c r="FFO225" s="348"/>
      <c r="FFP225" s="348"/>
      <c r="FFQ225" s="348"/>
      <c r="FFR225" s="348"/>
      <c r="FFS225" s="348"/>
      <c r="FFT225" s="348"/>
      <c r="FFU225" s="348"/>
      <c r="FFV225" s="348"/>
      <c r="FFW225" s="348"/>
      <c r="FFX225" s="348"/>
      <c r="FFY225" s="348"/>
      <c r="FFZ225" s="348"/>
      <c r="FGA225" s="348"/>
      <c r="FGB225" s="348"/>
      <c r="FGC225" s="348"/>
      <c r="FGD225" s="348"/>
      <c r="FGE225" s="348"/>
      <c r="FGF225" s="348"/>
      <c r="FGG225" s="348"/>
      <c r="FGH225" s="348"/>
      <c r="FGI225" s="348"/>
      <c r="FGJ225" s="348"/>
      <c r="FGK225" s="348"/>
      <c r="FGL225" s="348"/>
      <c r="FGM225" s="348"/>
      <c r="FGN225" s="348"/>
      <c r="FGO225" s="348"/>
      <c r="FGP225" s="348"/>
      <c r="FGQ225" s="348"/>
      <c r="FGR225" s="348"/>
      <c r="FGS225" s="348"/>
      <c r="FGT225" s="348"/>
      <c r="FGU225" s="348"/>
      <c r="FGV225" s="348"/>
      <c r="FGW225" s="348"/>
      <c r="FGX225" s="348"/>
      <c r="FGY225" s="348"/>
      <c r="FGZ225" s="348"/>
      <c r="FHA225" s="348"/>
      <c r="FHB225" s="348"/>
      <c r="FHC225" s="348"/>
      <c r="FHD225" s="348"/>
      <c r="FHE225" s="348"/>
      <c r="FHF225" s="348"/>
      <c r="FHG225" s="348"/>
      <c r="FHH225" s="348"/>
      <c r="FHI225" s="348"/>
      <c r="FHJ225" s="348"/>
      <c r="FHK225" s="348"/>
      <c r="FHL225" s="348"/>
      <c r="FHM225" s="348"/>
      <c r="FHN225" s="348"/>
      <c r="FHO225" s="348"/>
      <c r="FHP225" s="348"/>
      <c r="FHQ225" s="348"/>
      <c r="FHR225" s="348"/>
      <c r="FHS225" s="348"/>
      <c r="FHT225" s="348"/>
      <c r="FHU225" s="348"/>
      <c r="FHV225" s="348"/>
      <c r="FHW225" s="348"/>
      <c r="FHX225" s="348"/>
      <c r="FHY225" s="348"/>
      <c r="FHZ225" s="348"/>
      <c r="FIA225" s="348"/>
      <c r="FIB225" s="348"/>
      <c r="FIC225" s="348"/>
      <c r="FID225" s="348"/>
      <c r="FIE225" s="348"/>
      <c r="FIF225" s="348"/>
      <c r="FIG225" s="348"/>
      <c r="FIH225" s="348"/>
      <c r="FII225" s="348"/>
      <c r="FIJ225" s="348"/>
      <c r="FIK225" s="348"/>
      <c r="FIL225" s="348"/>
      <c r="FIM225" s="348"/>
      <c r="FIN225" s="348"/>
      <c r="FIO225" s="348"/>
      <c r="FIP225" s="348"/>
      <c r="FIQ225" s="348"/>
      <c r="FIR225" s="348"/>
      <c r="FIS225" s="348"/>
      <c r="FIT225" s="348"/>
      <c r="FIU225" s="348"/>
      <c r="FIV225" s="348"/>
      <c r="FIW225" s="348"/>
      <c r="FIX225" s="348"/>
      <c r="FIY225" s="348"/>
      <c r="FIZ225" s="348"/>
      <c r="FJA225" s="348"/>
      <c r="FJB225" s="348"/>
      <c r="FJC225" s="348"/>
      <c r="FJD225" s="348"/>
      <c r="FJE225" s="348"/>
      <c r="FJF225" s="348"/>
      <c r="FJG225" s="348"/>
      <c r="FJH225" s="348"/>
      <c r="FJI225" s="348"/>
      <c r="FJJ225" s="348"/>
      <c r="FJK225" s="348"/>
      <c r="FJL225" s="348"/>
      <c r="FJM225" s="348"/>
      <c r="FJN225" s="348"/>
      <c r="FJO225" s="348"/>
      <c r="FJP225" s="348"/>
      <c r="FJQ225" s="348"/>
      <c r="FJR225" s="348"/>
      <c r="FJS225" s="348"/>
      <c r="FJT225" s="348"/>
      <c r="FJU225" s="348"/>
      <c r="FJV225" s="348"/>
      <c r="FJW225" s="348"/>
      <c r="FJX225" s="348"/>
      <c r="FJY225" s="348"/>
      <c r="FJZ225" s="348"/>
      <c r="FKA225" s="348"/>
      <c r="FKB225" s="348"/>
      <c r="FKC225" s="348"/>
      <c r="FKD225" s="348"/>
      <c r="FKE225" s="348"/>
      <c r="FKF225" s="348"/>
      <c r="FKG225" s="348"/>
      <c r="FKH225" s="348"/>
      <c r="FKI225" s="348"/>
      <c r="FKJ225" s="348"/>
      <c r="FKK225" s="348"/>
      <c r="FKL225" s="348"/>
      <c r="FKM225" s="348"/>
      <c r="FKN225" s="348"/>
      <c r="FKO225" s="348"/>
      <c r="FKP225" s="348"/>
      <c r="FKQ225" s="348"/>
      <c r="FKR225" s="348"/>
      <c r="FKS225" s="348"/>
      <c r="FKT225" s="348"/>
      <c r="FKU225" s="348"/>
      <c r="FKV225" s="348"/>
      <c r="FKW225" s="348"/>
      <c r="FKX225" s="348"/>
      <c r="FKY225" s="348"/>
      <c r="FKZ225" s="348"/>
      <c r="FLA225" s="348"/>
      <c r="FLB225" s="348"/>
      <c r="FLC225" s="348"/>
      <c r="FLD225" s="348"/>
      <c r="FLE225" s="348"/>
      <c r="FLF225" s="348"/>
      <c r="FLG225" s="348"/>
      <c r="FLH225" s="348"/>
      <c r="FLI225" s="348"/>
      <c r="FLJ225" s="348"/>
      <c r="FLK225" s="348"/>
      <c r="FLL225" s="348"/>
      <c r="FLM225" s="348"/>
      <c r="FLN225" s="348"/>
      <c r="FLO225" s="348"/>
      <c r="FLP225" s="348"/>
      <c r="FLQ225" s="348"/>
      <c r="FLR225" s="348"/>
      <c r="FLS225" s="348"/>
      <c r="FLT225" s="348"/>
      <c r="FLU225" s="348"/>
      <c r="FLV225" s="348"/>
      <c r="FLW225" s="348"/>
      <c r="FLX225" s="348"/>
      <c r="FLY225" s="348"/>
      <c r="FLZ225" s="348"/>
      <c r="FMA225" s="348"/>
      <c r="FMB225" s="348"/>
      <c r="FMC225" s="348"/>
      <c r="FMD225" s="348"/>
      <c r="FME225" s="348"/>
      <c r="FMF225" s="348"/>
      <c r="FMG225" s="348"/>
      <c r="FMH225" s="348"/>
      <c r="FMI225" s="348"/>
      <c r="FMJ225" s="348"/>
      <c r="FMK225" s="348"/>
      <c r="FML225" s="348"/>
      <c r="FMM225" s="348"/>
      <c r="FMN225" s="348"/>
      <c r="FMO225" s="348"/>
      <c r="FMP225" s="348"/>
      <c r="FMQ225" s="348"/>
      <c r="FMR225" s="348"/>
      <c r="FMS225" s="348"/>
      <c r="FMT225" s="348"/>
      <c r="FMU225" s="348"/>
      <c r="FMV225" s="348"/>
      <c r="FMW225" s="348"/>
      <c r="FMX225" s="348"/>
      <c r="FMY225" s="348"/>
      <c r="FMZ225" s="348"/>
      <c r="FNA225" s="348"/>
      <c r="FNB225" s="348"/>
      <c r="FNC225" s="348"/>
      <c r="FND225" s="348"/>
      <c r="FNE225" s="348"/>
      <c r="FNF225" s="348"/>
      <c r="FNG225" s="348"/>
      <c r="FNH225" s="348"/>
      <c r="FNI225" s="348"/>
      <c r="FNJ225" s="348"/>
      <c r="FNK225" s="348"/>
      <c r="FNL225" s="348"/>
      <c r="FNM225" s="348"/>
      <c r="FNN225" s="348"/>
      <c r="FNO225" s="348"/>
      <c r="FNP225" s="348"/>
      <c r="FNQ225" s="348"/>
      <c r="FNR225" s="348"/>
      <c r="FNS225" s="348"/>
      <c r="FNT225" s="348"/>
      <c r="FNU225" s="348"/>
      <c r="FNV225" s="348"/>
      <c r="FNW225" s="348"/>
      <c r="FNX225" s="348"/>
      <c r="FNY225" s="348"/>
      <c r="FNZ225" s="348"/>
      <c r="FOA225" s="348"/>
      <c r="FOB225" s="348"/>
      <c r="FOC225" s="348"/>
      <c r="FOD225" s="348"/>
      <c r="FOE225" s="348"/>
      <c r="FOF225" s="348"/>
      <c r="FOG225" s="348"/>
      <c r="FOH225" s="348"/>
      <c r="FOI225" s="348"/>
      <c r="FOJ225" s="348"/>
      <c r="FOK225" s="348"/>
      <c r="FOL225" s="348"/>
      <c r="FOM225" s="348"/>
      <c r="FON225" s="348"/>
      <c r="FOO225" s="348"/>
      <c r="FOP225" s="348"/>
      <c r="FOQ225" s="348"/>
      <c r="FOR225" s="348"/>
      <c r="FOS225" s="348"/>
      <c r="FOT225" s="348"/>
      <c r="FOU225" s="348"/>
      <c r="FOV225" s="348"/>
      <c r="FOW225" s="348"/>
      <c r="FOX225" s="348"/>
      <c r="FOY225" s="348"/>
      <c r="FOZ225" s="348"/>
      <c r="FPA225" s="348"/>
      <c r="FPB225" s="348"/>
      <c r="FPC225" s="348"/>
      <c r="FPD225" s="348"/>
      <c r="FPE225" s="348"/>
      <c r="FPF225" s="348"/>
      <c r="FPG225" s="348"/>
      <c r="FPH225" s="348"/>
      <c r="FPI225" s="348"/>
      <c r="FPJ225" s="348"/>
      <c r="FPK225" s="348"/>
      <c r="FPL225" s="348"/>
      <c r="FPM225" s="348"/>
      <c r="FPN225" s="348"/>
      <c r="FPO225" s="348"/>
      <c r="FPP225" s="348"/>
      <c r="FPQ225" s="348"/>
      <c r="FPR225" s="348"/>
      <c r="FPS225" s="348"/>
      <c r="FPT225" s="348"/>
      <c r="FPU225" s="348"/>
      <c r="FPV225" s="348"/>
      <c r="FPW225" s="348"/>
      <c r="FPX225" s="348"/>
      <c r="FPY225" s="348"/>
      <c r="FPZ225" s="348"/>
      <c r="FQA225" s="348"/>
      <c r="FQB225" s="348"/>
      <c r="FQC225" s="348"/>
      <c r="FQD225" s="348"/>
      <c r="FQE225" s="348"/>
      <c r="FQF225" s="348"/>
      <c r="FQG225" s="348"/>
      <c r="FQH225" s="348"/>
      <c r="FQI225" s="348"/>
      <c r="FQJ225" s="348"/>
      <c r="FQK225" s="348"/>
      <c r="FQL225" s="348"/>
      <c r="FQM225" s="348"/>
      <c r="FQN225" s="348"/>
      <c r="FQO225" s="348"/>
      <c r="FQP225" s="348"/>
      <c r="FQQ225" s="348"/>
      <c r="FQR225" s="348"/>
      <c r="FQS225" s="348"/>
      <c r="FQT225" s="348"/>
      <c r="FQU225" s="348"/>
      <c r="FQV225" s="348"/>
      <c r="FQW225" s="348"/>
      <c r="FQX225" s="348"/>
      <c r="FQY225" s="348"/>
      <c r="FQZ225" s="348"/>
      <c r="FRA225" s="348"/>
      <c r="FRB225" s="348"/>
      <c r="FRC225" s="348"/>
      <c r="FRD225" s="348"/>
      <c r="FRE225" s="348"/>
      <c r="FRF225" s="348"/>
      <c r="FRG225" s="348"/>
      <c r="FRH225" s="348"/>
      <c r="FRI225" s="348"/>
      <c r="FRJ225" s="348"/>
      <c r="FRK225" s="348"/>
      <c r="FRL225" s="348"/>
      <c r="FRM225" s="348"/>
      <c r="FRN225" s="348"/>
      <c r="FRO225" s="348"/>
      <c r="FRP225" s="348"/>
      <c r="FRQ225" s="348"/>
      <c r="FRR225" s="348"/>
      <c r="FRS225" s="348"/>
      <c r="FRT225" s="348"/>
      <c r="FRU225" s="348"/>
      <c r="FRV225" s="348"/>
      <c r="FRW225" s="348"/>
      <c r="FRX225" s="348"/>
      <c r="FRY225" s="348"/>
      <c r="FRZ225" s="348"/>
      <c r="FSA225" s="348"/>
      <c r="FSB225" s="348"/>
      <c r="FSC225" s="348"/>
      <c r="FSD225" s="348"/>
      <c r="FSE225" s="348"/>
      <c r="FSF225" s="348"/>
      <c r="FSG225" s="348"/>
      <c r="FSH225" s="348"/>
      <c r="FSI225" s="348"/>
      <c r="FSJ225" s="348"/>
      <c r="FSK225" s="348"/>
      <c r="FSL225" s="348"/>
      <c r="FSM225" s="348"/>
      <c r="FSN225" s="348"/>
      <c r="FSO225" s="348"/>
      <c r="FSP225" s="348"/>
      <c r="FSQ225" s="348"/>
      <c r="FSR225" s="348"/>
      <c r="FSS225" s="348"/>
      <c r="FST225" s="348"/>
      <c r="FSU225" s="348"/>
      <c r="FSV225" s="348"/>
      <c r="FSW225" s="348"/>
      <c r="FSX225" s="348"/>
      <c r="FSY225" s="348"/>
      <c r="FSZ225" s="348"/>
      <c r="FTA225" s="348"/>
      <c r="FTB225" s="348"/>
      <c r="FTC225" s="348"/>
      <c r="FTD225" s="348"/>
      <c r="FTE225" s="348"/>
      <c r="FTF225" s="348"/>
      <c r="FTG225" s="348"/>
      <c r="FTH225" s="348"/>
      <c r="FTI225" s="348"/>
      <c r="FTJ225" s="348"/>
      <c r="FTK225" s="348"/>
      <c r="FTL225" s="348"/>
      <c r="FTM225" s="348"/>
      <c r="FTN225" s="348"/>
      <c r="FTO225" s="348"/>
      <c r="FTP225" s="348"/>
      <c r="FTQ225" s="348"/>
      <c r="FTR225" s="348"/>
      <c r="FTS225" s="348"/>
      <c r="FTT225" s="348"/>
      <c r="FTU225" s="348"/>
      <c r="FTV225" s="348"/>
      <c r="FTW225" s="348"/>
      <c r="FTX225" s="348"/>
      <c r="FTY225" s="348"/>
      <c r="FTZ225" s="348"/>
      <c r="FUA225" s="348"/>
      <c r="FUB225" s="348"/>
      <c r="FUC225" s="348"/>
      <c r="FUD225" s="348"/>
      <c r="FUE225" s="348"/>
      <c r="FUF225" s="348"/>
      <c r="FUG225" s="348"/>
      <c r="FUH225" s="348"/>
      <c r="FUI225" s="348"/>
      <c r="FUJ225" s="348"/>
      <c r="FUK225" s="348"/>
      <c r="FUL225" s="348"/>
      <c r="FUM225" s="348"/>
      <c r="FUN225" s="348"/>
      <c r="FUO225" s="348"/>
      <c r="FUP225" s="348"/>
      <c r="FUQ225" s="348"/>
      <c r="FUR225" s="348"/>
      <c r="FUS225" s="348"/>
      <c r="FUT225" s="348"/>
      <c r="FUU225" s="348"/>
      <c r="FUV225" s="348"/>
      <c r="FUW225" s="348"/>
      <c r="FUX225" s="348"/>
      <c r="FUY225" s="348"/>
      <c r="FUZ225" s="348"/>
      <c r="FVA225" s="348"/>
      <c r="FVB225" s="348"/>
      <c r="FVC225" s="348"/>
      <c r="FVD225" s="348"/>
      <c r="FVE225" s="348"/>
      <c r="FVF225" s="348"/>
      <c r="FVG225" s="348"/>
      <c r="FVH225" s="348"/>
      <c r="FVI225" s="348"/>
      <c r="FVJ225" s="348"/>
      <c r="FVK225" s="348"/>
      <c r="FVL225" s="348"/>
      <c r="FVM225" s="348"/>
      <c r="FVN225" s="348"/>
      <c r="FVO225" s="348"/>
      <c r="FVP225" s="348"/>
      <c r="FVQ225" s="348"/>
      <c r="FVR225" s="348"/>
      <c r="FVS225" s="348"/>
      <c r="FVT225" s="348"/>
      <c r="FVU225" s="348"/>
      <c r="FVV225" s="348"/>
      <c r="FVW225" s="348"/>
      <c r="FVX225" s="348"/>
      <c r="FVY225" s="348"/>
      <c r="FVZ225" s="348"/>
      <c r="FWA225" s="348"/>
      <c r="FWB225" s="348"/>
      <c r="FWC225" s="348"/>
      <c r="FWD225" s="348"/>
      <c r="FWE225" s="348"/>
      <c r="FWF225" s="348"/>
      <c r="FWG225" s="348"/>
      <c r="FWH225" s="348"/>
      <c r="FWI225" s="348"/>
      <c r="FWJ225" s="348"/>
      <c r="FWK225" s="348"/>
      <c r="FWL225" s="348"/>
      <c r="FWM225" s="348"/>
      <c r="FWN225" s="348"/>
      <c r="FWO225" s="348"/>
      <c r="FWP225" s="348"/>
      <c r="FWQ225" s="348"/>
      <c r="FWR225" s="348"/>
      <c r="FWS225" s="348"/>
      <c r="FWT225" s="348"/>
      <c r="FWU225" s="348"/>
      <c r="FWV225" s="348"/>
      <c r="FWW225" s="348"/>
      <c r="FWX225" s="348"/>
      <c r="FWY225" s="348"/>
      <c r="FWZ225" s="348"/>
      <c r="FXA225" s="348"/>
      <c r="FXB225" s="348"/>
      <c r="FXC225" s="348"/>
      <c r="FXD225" s="348"/>
      <c r="FXE225" s="348"/>
      <c r="FXF225" s="348"/>
      <c r="FXG225" s="348"/>
      <c r="FXH225" s="348"/>
      <c r="FXI225" s="348"/>
      <c r="FXJ225" s="348"/>
      <c r="FXK225" s="348"/>
      <c r="FXL225" s="348"/>
      <c r="FXM225" s="348"/>
      <c r="FXN225" s="348"/>
      <c r="FXO225" s="348"/>
      <c r="FXP225" s="348"/>
      <c r="FXQ225" s="348"/>
      <c r="FXR225" s="348"/>
      <c r="FXS225" s="348"/>
      <c r="FXT225" s="348"/>
      <c r="FXU225" s="348"/>
      <c r="FXV225" s="348"/>
      <c r="FXW225" s="348"/>
      <c r="FXX225" s="348"/>
      <c r="FXY225" s="348"/>
      <c r="FXZ225" s="348"/>
      <c r="FYA225" s="348"/>
      <c r="FYB225" s="348"/>
      <c r="FYC225" s="348"/>
      <c r="FYD225" s="348"/>
      <c r="FYE225" s="348"/>
      <c r="FYF225" s="348"/>
      <c r="FYG225" s="348"/>
      <c r="FYH225" s="348"/>
      <c r="FYI225" s="348"/>
      <c r="FYJ225" s="348"/>
      <c r="FYK225" s="348"/>
      <c r="FYL225" s="348"/>
      <c r="FYM225" s="348"/>
      <c r="FYN225" s="348"/>
      <c r="FYO225" s="348"/>
      <c r="FYP225" s="348"/>
      <c r="FYQ225" s="348"/>
      <c r="FYR225" s="348"/>
      <c r="FYS225" s="348"/>
      <c r="FYT225" s="348"/>
      <c r="FYU225" s="348"/>
      <c r="FYV225" s="348"/>
      <c r="FYW225" s="348"/>
      <c r="FYX225" s="348"/>
      <c r="FYY225" s="348"/>
      <c r="FYZ225" s="348"/>
      <c r="FZA225" s="348"/>
      <c r="FZB225" s="348"/>
      <c r="FZC225" s="348"/>
      <c r="FZD225" s="348"/>
      <c r="FZE225" s="348"/>
      <c r="FZF225" s="348"/>
      <c r="FZG225" s="348"/>
      <c r="FZH225" s="348"/>
      <c r="FZI225" s="348"/>
      <c r="FZJ225" s="348"/>
      <c r="FZK225" s="348"/>
      <c r="FZL225" s="348"/>
      <c r="FZM225" s="348"/>
      <c r="FZN225" s="348"/>
      <c r="FZO225" s="348"/>
      <c r="FZP225" s="348"/>
      <c r="FZQ225" s="348"/>
      <c r="FZR225" s="348"/>
      <c r="FZS225" s="348"/>
      <c r="FZT225" s="348"/>
      <c r="FZU225" s="348"/>
      <c r="FZV225" s="348"/>
      <c r="FZW225" s="348"/>
      <c r="FZX225" s="348"/>
      <c r="FZY225" s="348"/>
      <c r="FZZ225" s="348"/>
      <c r="GAA225" s="348"/>
      <c r="GAB225" s="348"/>
      <c r="GAC225" s="348"/>
      <c r="GAD225" s="348"/>
      <c r="GAE225" s="348"/>
      <c r="GAF225" s="348"/>
      <c r="GAG225" s="348"/>
      <c r="GAH225" s="348"/>
      <c r="GAI225" s="348"/>
      <c r="GAJ225" s="348"/>
      <c r="GAK225" s="348"/>
      <c r="GAL225" s="348"/>
      <c r="GAM225" s="348"/>
      <c r="GAN225" s="348"/>
      <c r="GAO225" s="348"/>
      <c r="GAP225" s="348"/>
      <c r="GAQ225" s="348"/>
      <c r="GAR225" s="348"/>
      <c r="GAS225" s="348"/>
      <c r="GAT225" s="348"/>
      <c r="GAU225" s="348"/>
      <c r="GAV225" s="348"/>
      <c r="GAW225" s="348"/>
      <c r="GAX225" s="348"/>
      <c r="GAY225" s="348"/>
      <c r="GAZ225" s="348"/>
      <c r="GBA225" s="348"/>
      <c r="GBB225" s="348"/>
      <c r="GBC225" s="348"/>
      <c r="GBD225" s="348"/>
      <c r="GBE225" s="348"/>
      <c r="GBF225" s="348"/>
      <c r="GBG225" s="348"/>
      <c r="GBH225" s="348"/>
      <c r="GBI225" s="348"/>
      <c r="GBJ225" s="348"/>
      <c r="GBK225" s="348"/>
      <c r="GBL225" s="348"/>
      <c r="GBM225" s="348"/>
      <c r="GBN225" s="348"/>
      <c r="GBO225" s="348"/>
      <c r="GBP225" s="348"/>
      <c r="GBQ225" s="348"/>
      <c r="GBR225" s="348"/>
      <c r="GBS225" s="348"/>
      <c r="GBT225" s="348"/>
      <c r="GBU225" s="348"/>
      <c r="GBV225" s="348"/>
      <c r="GBW225" s="348"/>
      <c r="GBX225" s="348"/>
      <c r="GBY225" s="348"/>
      <c r="GBZ225" s="348"/>
      <c r="GCA225" s="348"/>
      <c r="GCB225" s="348"/>
      <c r="GCC225" s="348"/>
      <c r="GCD225" s="348"/>
      <c r="GCE225" s="348"/>
      <c r="GCF225" s="348"/>
      <c r="GCG225" s="348"/>
      <c r="GCH225" s="348"/>
      <c r="GCI225" s="348"/>
      <c r="GCJ225" s="348"/>
      <c r="GCK225" s="348"/>
      <c r="GCL225" s="348"/>
      <c r="GCM225" s="348"/>
      <c r="GCN225" s="348"/>
      <c r="GCO225" s="348"/>
      <c r="GCP225" s="348"/>
      <c r="GCQ225" s="348"/>
      <c r="GCR225" s="348"/>
      <c r="GCS225" s="348"/>
      <c r="GCT225" s="348"/>
      <c r="GCU225" s="348"/>
      <c r="GCV225" s="348"/>
      <c r="GCW225" s="348"/>
      <c r="GCX225" s="348"/>
      <c r="GCY225" s="348"/>
      <c r="GCZ225" s="348"/>
      <c r="GDA225" s="348"/>
      <c r="GDB225" s="348"/>
      <c r="GDC225" s="348"/>
      <c r="GDD225" s="348"/>
      <c r="GDE225" s="348"/>
      <c r="GDF225" s="348"/>
      <c r="GDG225" s="348"/>
      <c r="GDH225" s="348"/>
      <c r="GDI225" s="348"/>
      <c r="GDJ225" s="348"/>
      <c r="GDK225" s="348"/>
      <c r="GDL225" s="348"/>
      <c r="GDM225" s="348"/>
      <c r="GDN225" s="348"/>
      <c r="GDO225" s="348"/>
      <c r="GDP225" s="348"/>
      <c r="GDQ225" s="348"/>
      <c r="GDR225" s="348"/>
      <c r="GDS225" s="348"/>
      <c r="GDT225" s="348"/>
      <c r="GDU225" s="348"/>
      <c r="GDV225" s="348"/>
      <c r="GDW225" s="348"/>
      <c r="GDX225" s="348"/>
      <c r="GDY225" s="348"/>
      <c r="GDZ225" s="348"/>
      <c r="GEA225" s="348"/>
      <c r="GEB225" s="348"/>
      <c r="GEC225" s="348"/>
      <c r="GED225" s="348"/>
      <c r="GEE225" s="348"/>
      <c r="GEF225" s="348"/>
      <c r="GEG225" s="348"/>
      <c r="GEH225" s="348"/>
      <c r="GEI225" s="348"/>
      <c r="GEJ225" s="348"/>
      <c r="GEK225" s="348"/>
      <c r="GEL225" s="348"/>
      <c r="GEM225" s="348"/>
      <c r="GEN225" s="348"/>
      <c r="GEO225" s="348"/>
      <c r="GEP225" s="348"/>
      <c r="GEQ225" s="348"/>
      <c r="GER225" s="348"/>
      <c r="GES225" s="348"/>
      <c r="GET225" s="348"/>
      <c r="GEU225" s="348"/>
      <c r="GEV225" s="348"/>
      <c r="GEW225" s="348"/>
      <c r="GEX225" s="348"/>
      <c r="GEY225" s="348"/>
      <c r="GEZ225" s="348"/>
      <c r="GFA225" s="348"/>
      <c r="GFB225" s="348"/>
      <c r="GFC225" s="348"/>
      <c r="GFD225" s="348"/>
      <c r="GFE225" s="348"/>
      <c r="GFF225" s="348"/>
      <c r="GFG225" s="348"/>
      <c r="GFH225" s="348"/>
      <c r="GFI225" s="348"/>
      <c r="GFJ225" s="348"/>
      <c r="GFK225" s="348"/>
      <c r="GFL225" s="348"/>
      <c r="GFM225" s="348"/>
      <c r="GFN225" s="348"/>
      <c r="GFO225" s="348"/>
      <c r="GFP225" s="348"/>
      <c r="GFQ225" s="348"/>
      <c r="GFR225" s="348"/>
      <c r="GFS225" s="348"/>
      <c r="GFT225" s="348"/>
      <c r="GFU225" s="348"/>
      <c r="GFV225" s="348"/>
      <c r="GFW225" s="348"/>
      <c r="GFX225" s="348"/>
      <c r="GFY225" s="348"/>
      <c r="GFZ225" s="348"/>
      <c r="GGA225" s="348"/>
      <c r="GGB225" s="348"/>
      <c r="GGC225" s="348"/>
      <c r="GGD225" s="348"/>
      <c r="GGE225" s="348"/>
      <c r="GGF225" s="348"/>
      <c r="GGG225" s="348"/>
      <c r="GGH225" s="348"/>
      <c r="GGI225" s="348"/>
      <c r="GGJ225" s="348"/>
      <c r="GGK225" s="348"/>
      <c r="GGL225" s="348"/>
      <c r="GGM225" s="348"/>
      <c r="GGN225" s="348"/>
      <c r="GGO225" s="348"/>
      <c r="GGP225" s="348"/>
      <c r="GGQ225" s="348"/>
      <c r="GGR225" s="348"/>
      <c r="GGS225" s="348"/>
      <c r="GGT225" s="348"/>
      <c r="GGU225" s="348"/>
      <c r="GGV225" s="348"/>
      <c r="GGW225" s="348"/>
      <c r="GGX225" s="348"/>
      <c r="GGY225" s="348"/>
      <c r="GGZ225" s="348"/>
      <c r="GHA225" s="348"/>
      <c r="GHB225" s="348"/>
      <c r="GHC225" s="348"/>
      <c r="GHD225" s="348"/>
      <c r="GHE225" s="348"/>
      <c r="GHF225" s="348"/>
      <c r="GHG225" s="348"/>
      <c r="GHH225" s="348"/>
      <c r="GHI225" s="348"/>
      <c r="GHJ225" s="348"/>
      <c r="GHK225" s="348"/>
      <c r="GHL225" s="348"/>
      <c r="GHM225" s="348"/>
      <c r="GHN225" s="348"/>
      <c r="GHO225" s="348"/>
      <c r="GHP225" s="348"/>
      <c r="GHQ225" s="348"/>
      <c r="GHR225" s="348"/>
      <c r="GHS225" s="348"/>
      <c r="GHT225" s="348"/>
      <c r="GHU225" s="348"/>
      <c r="GHV225" s="348"/>
      <c r="GHW225" s="348"/>
      <c r="GHX225" s="348"/>
      <c r="GHY225" s="348"/>
      <c r="GHZ225" s="348"/>
      <c r="GIA225" s="348"/>
      <c r="GIB225" s="348"/>
      <c r="GIC225" s="348"/>
      <c r="GID225" s="348"/>
      <c r="GIE225" s="348"/>
      <c r="GIF225" s="348"/>
      <c r="GIG225" s="348"/>
      <c r="GIH225" s="348"/>
      <c r="GII225" s="348"/>
      <c r="GIJ225" s="348"/>
      <c r="GIK225" s="348"/>
      <c r="GIL225" s="348"/>
      <c r="GIM225" s="348"/>
      <c r="GIN225" s="348"/>
      <c r="GIO225" s="348"/>
      <c r="GIP225" s="348"/>
      <c r="GIQ225" s="348"/>
      <c r="GIR225" s="348"/>
      <c r="GIS225" s="348"/>
      <c r="GIT225" s="348"/>
      <c r="GIU225" s="348"/>
      <c r="GIV225" s="348"/>
      <c r="GIW225" s="348"/>
      <c r="GIX225" s="348"/>
      <c r="GIY225" s="348"/>
      <c r="GIZ225" s="348"/>
      <c r="GJA225" s="348"/>
      <c r="GJB225" s="348"/>
      <c r="GJC225" s="348"/>
      <c r="GJD225" s="348"/>
      <c r="GJE225" s="348"/>
      <c r="GJF225" s="348"/>
      <c r="GJG225" s="348"/>
      <c r="GJH225" s="348"/>
      <c r="GJI225" s="348"/>
      <c r="GJJ225" s="348"/>
      <c r="GJK225" s="348"/>
      <c r="GJL225" s="348"/>
      <c r="GJM225" s="348"/>
      <c r="GJN225" s="348"/>
      <c r="GJO225" s="348"/>
      <c r="GJP225" s="348"/>
      <c r="GJQ225" s="348"/>
      <c r="GJR225" s="348"/>
      <c r="GJS225" s="348"/>
      <c r="GJT225" s="348"/>
      <c r="GJU225" s="348"/>
      <c r="GJV225" s="348"/>
      <c r="GJW225" s="348"/>
      <c r="GJX225" s="348"/>
      <c r="GJY225" s="348"/>
      <c r="GJZ225" s="348"/>
      <c r="GKA225" s="348"/>
      <c r="GKB225" s="348"/>
      <c r="GKC225" s="348"/>
      <c r="GKD225" s="348"/>
      <c r="GKE225" s="348"/>
      <c r="GKF225" s="348"/>
      <c r="GKG225" s="348"/>
      <c r="GKH225" s="348"/>
      <c r="GKI225" s="348"/>
      <c r="GKJ225" s="348"/>
      <c r="GKK225" s="348"/>
      <c r="GKL225" s="348"/>
      <c r="GKM225" s="348"/>
      <c r="GKN225" s="348"/>
      <c r="GKO225" s="348"/>
      <c r="GKP225" s="348"/>
      <c r="GKQ225" s="348"/>
      <c r="GKR225" s="348"/>
      <c r="GKS225" s="348"/>
      <c r="GKT225" s="348"/>
      <c r="GKU225" s="348"/>
      <c r="GKV225" s="348"/>
      <c r="GKW225" s="348"/>
      <c r="GKX225" s="348"/>
      <c r="GKY225" s="348"/>
      <c r="GKZ225" s="348"/>
      <c r="GLA225" s="348"/>
      <c r="GLB225" s="348"/>
      <c r="GLC225" s="348"/>
      <c r="GLD225" s="348"/>
      <c r="GLE225" s="348"/>
      <c r="GLF225" s="348"/>
      <c r="GLG225" s="348"/>
      <c r="GLH225" s="348"/>
      <c r="GLI225" s="348"/>
      <c r="GLJ225" s="348"/>
      <c r="GLK225" s="348"/>
      <c r="GLL225" s="348"/>
      <c r="GLM225" s="348"/>
      <c r="GLN225" s="348"/>
      <c r="GLO225" s="348"/>
      <c r="GLP225" s="348"/>
      <c r="GLQ225" s="348"/>
      <c r="GLR225" s="348"/>
      <c r="GLS225" s="348"/>
      <c r="GLT225" s="348"/>
      <c r="GLU225" s="348"/>
      <c r="GLV225" s="348"/>
      <c r="GLW225" s="348"/>
      <c r="GLX225" s="348"/>
      <c r="GLY225" s="348"/>
      <c r="GLZ225" s="348"/>
      <c r="GMA225" s="348"/>
      <c r="GMB225" s="348"/>
      <c r="GMC225" s="348"/>
      <c r="GMD225" s="348"/>
      <c r="GME225" s="348"/>
      <c r="GMF225" s="348"/>
      <c r="GMG225" s="348"/>
      <c r="GMH225" s="348"/>
      <c r="GMI225" s="348"/>
      <c r="GMJ225" s="348"/>
      <c r="GMK225" s="348"/>
      <c r="GML225" s="348"/>
      <c r="GMM225" s="348"/>
      <c r="GMN225" s="348"/>
      <c r="GMO225" s="348"/>
      <c r="GMP225" s="348"/>
      <c r="GMQ225" s="348"/>
      <c r="GMR225" s="348"/>
      <c r="GMS225" s="348"/>
      <c r="GMT225" s="348"/>
      <c r="GMU225" s="348"/>
      <c r="GMV225" s="348"/>
      <c r="GMW225" s="348"/>
      <c r="GMX225" s="348"/>
      <c r="GMY225" s="348"/>
      <c r="GMZ225" s="348"/>
      <c r="GNA225" s="348"/>
      <c r="GNB225" s="348"/>
      <c r="GNC225" s="348"/>
      <c r="GND225" s="348"/>
      <c r="GNE225" s="348"/>
      <c r="GNF225" s="348"/>
      <c r="GNG225" s="348"/>
      <c r="GNH225" s="348"/>
      <c r="GNI225" s="348"/>
      <c r="GNJ225" s="348"/>
      <c r="GNK225" s="348"/>
      <c r="GNL225" s="348"/>
      <c r="GNM225" s="348"/>
      <c r="GNN225" s="348"/>
      <c r="GNO225" s="348"/>
      <c r="GNP225" s="348"/>
      <c r="GNQ225" s="348"/>
      <c r="GNR225" s="348"/>
      <c r="GNS225" s="348"/>
      <c r="GNT225" s="348"/>
      <c r="GNU225" s="348"/>
      <c r="GNV225" s="348"/>
      <c r="GNW225" s="348"/>
      <c r="GNX225" s="348"/>
      <c r="GNY225" s="348"/>
      <c r="GNZ225" s="348"/>
      <c r="GOA225" s="348"/>
      <c r="GOB225" s="348"/>
      <c r="GOC225" s="348"/>
      <c r="GOD225" s="348"/>
      <c r="GOE225" s="348"/>
      <c r="GOF225" s="348"/>
      <c r="GOG225" s="348"/>
      <c r="GOH225" s="348"/>
      <c r="GOI225" s="348"/>
      <c r="GOJ225" s="348"/>
      <c r="GOK225" s="348"/>
      <c r="GOL225" s="348"/>
      <c r="GOM225" s="348"/>
      <c r="GON225" s="348"/>
      <c r="GOO225" s="348"/>
      <c r="GOP225" s="348"/>
      <c r="GOQ225" s="348"/>
      <c r="GOR225" s="348"/>
      <c r="GOS225" s="348"/>
      <c r="GOT225" s="348"/>
      <c r="GOU225" s="348"/>
      <c r="GOV225" s="348"/>
      <c r="GOW225" s="348"/>
      <c r="GOX225" s="348"/>
      <c r="GOY225" s="348"/>
      <c r="GOZ225" s="348"/>
      <c r="GPA225" s="348"/>
      <c r="GPB225" s="348"/>
      <c r="GPC225" s="348"/>
      <c r="GPD225" s="348"/>
      <c r="GPE225" s="348"/>
      <c r="GPF225" s="348"/>
      <c r="GPG225" s="348"/>
      <c r="GPH225" s="348"/>
      <c r="GPI225" s="348"/>
      <c r="GPJ225" s="348"/>
      <c r="GPK225" s="348"/>
      <c r="GPL225" s="348"/>
      <c r="GPM225" s="348"/>
      <c r="GPN225" s="348"/>
      <c r="GPO225" s="348"/>
      <c r="GPP225" s="348"/>
      <c r="GPQ225" s="348"/>
      <c r="GPR225" s="348"/>
      <c r="GPS225" s="348"/>
      <c r="GPT225" s="348"/>
      <c r="GPU225" s="348"/>
      <c r="GPV225" s="348"/>
      <c r="GPW225" s="348"/>
      <c r="GPX225" s="348"/>
      <c r="GPY225" s="348"/>
      <c r="GPZ225" s="348"/>
      <c r="GQA225" s="348"/>
      <c r="GQB225" s="348"/>
      <c r="GQC225" s="348"/>
      <c r="GQD225" s="348"/>
      <c r="GQE225" s="348"/>
      <c r="GQF225" s="348"/>
      <c r="GQG225" s="348"/>
      <c r="GQH225" s="348"/>
      <c r="GQI225" s="348"/>
      <c r="GQJ225" s="348"/>
      <c r="GQK225" s="348"/>
      <c r="GQL225" s="348"/>
      <c r="GQM225" s="348"/>
      <c r="GQN225" s="348"/>
      <c r="GQO225" s="348"/>
      <c r="GQP225" s="348"/>
      <c r="GQQ225" s="348"/>
      <c r="GQR225" s="348"/>
      <c r="GQS225" s="348"/>
      <c r="GQT225" s="348"/>
      <c r="GQU225" s="348"/>
      <c r="GQV225" s="348"/>
      <c r="GQW225" s="348"/>
      <c r="GQX225" s="348"/>
      <c r="GQY225" s="348"/>
      <c r="GQZ225" s="348"/>
      <c r="GRA225" s="348"/>
      <c r="GRB225" s="348"/>
      <c r="GRC225" s="348"/>
      <c r="GRD225" s="348"/>
      <c r="GRE225" s="348"/>
      <c r="GRF225" s="348"/>
      <c r="GRG225" s="348"/>
      <c r="GRH225" s="348"/>
      <c r="GRI225" s="348"/>
      <c r="GRJ225" s="348"/>
      <c r="GRK225" s="348"/>
      <c r="GRL225" s="348"/>
      <c r="GRM225" s="348"/>
      <c r="GRN225" s="348"/>
      <c r="GRO225" s="348"/>
      <c r="GRP225" s="348"/>
      <c r="GRQ225" s="348"/>
      <c r="GRR225" s="348"/>
      <c r="GRS225" s="348"/>
      <c r="GRT225" s="348"/>
      <c r="GRU225" s="348"/>
      <c r="GRV225" s="348"/>
      <c r="GRW225" s="348"/>
      <c r="GRX225" s="348"/>
      <c r="GRY225" s="348"/>
      <c r="GRZ225" s="348"/>
      <c r="GSA225" s="348"/>
      <c r="GSB225" s="348"/>
      <c r="GSC225" s="348"/>
      <c r="GSD225" s="348"/>
      <c r="GSE225" s="348"/>
      <c r="GSF225" s="348"/>
      <c r="GSG225" s="348"/>
      <c r="GSH225" s="348"/>
      <c r="GSI225" s="348"/>
      <c r="GSJ225" s="348"/>
      <c r="GSK225" s="348"/>
      <c r="GSL225" s="348"/>
      <c r="GSM225" s="348"/>
      <c r="GSN225" s="348"/>
      <c r="GSO225" s="348"/>
      <c r="GSP225" s="348"/>
      <c r="GSQ225" s="348"/>
      <c r="GSR225" s="348"/>
      <c r="GSS225" s="348"/>
      <c r="GST225" s="348"/>
      <c r="GSU225" s="348"/>
      <c r="GSV225" s="348"/>
      <c r="GSW225" s="348"/>
      <c r="GSX225" s="348"/>
      <c r="GSY225" s="348"/>
      <c r="GSZ225" s="348"/>
      <c r="GTA225" s="348"/>
      <c r="GTB225" s="348"/>
      <c r="GTC225" s="348"/>
      <c r="GTD225" s="348"/>
      <c r="GTE225" s="348"/>
      <c r="GTF225" s="348"/>
      <c r="GTG225" s="348"/>
      <c r="GTH225" s="348"/>
      <c r="GTI225" s="348"/>
      <c r="GTJ225" s="348"/>
      <c r="GTK225" s="348"/>
      <c r="GTL225" s="348"/>
      <c r="GTM225" s="348"/>
      <c r="GTN225" s="348"/>
      <c r="GTO225" s="348"/>
      <c r="GTP225" s="348"/>
      <c r="GTQ225" s="348"/>
      <c r="GTR225" s="348"/>
      <c r="GTS225" s="348"/>
      <c r="GTT225" s="348"/>
      <c r="GTU225" s="348"/>
      <c r="GTV225" s="348"/>
      <c r="GTW225" s="348"/>
      <c r="GTX225" s="348"/>
      <c r="GTY225" s="348"/>
      <c r="GTZ225" s="348"/>
      <c r="GUA225" s="348"/>
      <c r="GUB225" s="348"/>
      <c r="GUC225" s="348"/>
      <c r="GUD225" s="348"/>
      <c r="GUE225" s="348"/>
      <c r="GUF225" s="348"/>
      <c r="GUG225" s="348"/>
      <c r="GUH225" s="348"/>
      <c r="GUI225" s="348"/>
      <c r="GUJ225" s="348"/>
      <c r="GUK225" s="348"/>
      <c r="GUL225" s="348"/>
      <c r="GUM225" s="348"/>
      <c r="GUN225" s="348"/>
      <c r="GUO225" s="348"/>
      <c r="GUP225" s="348"/>
      <c r="GUQ225" s="348"/>
      <c r="GUR225" s="348"/>
      <c r="GUS225" s="348"/>
      <c r="GUT225" s="348"/>
      <c r="GUU225" s="348"/>
      <c r="GUV225" s="348"/>
      <c r="GUW225" s="348"/>
      <c r="GUX225" s="348"/>
      <c r="GUY225" s="348"/>
      <c r="GUZ225" s="348"/>
      <c r="GVA225" s="348"/>
      <c r="GVB225" s="348"/>
      <c r="GVC225" s="348"/>
      <c r="GVD225" s="348"/>
      <c r="GVE225" s="348"/>
      <c r="GVF225" s="348"/>
      <c r="GVG225" s="348"/>
      <c r="GVH225" s="348"/>
      <c r="GVI225" s="348"/>
      <c r="GVJ225" s="348"/>
      <c r="GVK225" s="348"/>
      <c r="GVL225" s="348"/>
      <c r="GVM225" s="348"/>
      <c r="GVN225" s="348"/>
      <c r="GVO225" s="348"/>
      <c r="GVP225" s="348"/>
      <c r="GVQ225" s="348"/>
      <c r="GVR225" s="348"/>
      <c r="GVS225" s="348"/>
      <c r="GVT225" s="348"/>
      <c r="GVU225" s="348"/>
      <c r="GVV225" s="348"/>
      <c r="GVW225" s="348"/>
      <c r="GVX225" s="348"/>
      <c r="GVY225" s="348"/>
      <c r="GVZ225" s="348"/>
      <c r="GWA225" s="348"/>
      <c r="GWB225" s="348"/>
      <c r="GWC225" s="348"/>
      <c r="GWD225" s="348"/>
      <c r="GWE225" s="348"/>
      <c r="GWF225" s="348"/>
      <c r="GWG225" s="348"/>
      <c r="GWH225" s="348"/>
      <c r="GWI225" s="348"/>
      <c r="GWJ225" s="348"/>
      <c r="GWK225" s="348"/>
      <c r="GWL225" s="348"/>
      <c r="GWM225" s="348"/>
      <c r="GWN225" s="348"/>
      <c r="GWO225" s="348"/>
      <c r="GWP225" s="348"/>
      <c r="GWQ225" s="348"/>
      <c r="GWR225" s="348"/>
      <c r="GWS225" s="348"/>
      <c r="GWT225" s="348"/>
      <c r="GWU225" s="348"/>
      <c r="GWV225" s="348"/>
      <c r="GWW225" s="348"/>
      <c r="GWX225" s="348"/>
      <c r="GWY225" s="348"/>
      <c r="GWZ225" s="348"/>
      <c r="GXA225" s="348"/>
      <c r="GXB225" s="348"/>
      <c r="GXC225" s="348"/>
      <c r="GXD225" s="348"/>
      <c r="GXE225" s="348"/>
      <c r="GXF225" s="348"/>
      <c r="GXG225" s="348"/>
      <c r="GXH225" s="348"/>
      <c r="GXI225" s="348"/>
      <c r="GXJ225" s="348"/>
      <c r="GXK225" s="348"/>
      <c r="GXL225" s="348"/>
      <c r="GXM225" s="348"/>
      <c r="GXN225" s="348"/>
      <c r="GXO225" s="348"/>
      <c r="GXP225" s="348"/>
      <c r="GXQ225" s="348"/>
      <c r="GXR225" s="348"/>
      <c r="GXS225" s="348"/>
      <c r="GXT225" s="348"/>
      <c r="GXU225" s="348"/>
      <c r="GXV225" s="348"/>
      <c r="GXW225" s="348"/>
      <c r="GXX225" s="348"/>
      <c r="GXY225" s="348"/>
      <c r="GXZ225" s="348"/>
      <c r="GYA225" s="348"/>
      <c r="GYB225" s="348"/>
      <c r="GYC225" s="348"/>
      <c r="GYD225" s="348"/>
      <c r="GYE225" s="348"/>
      <c r="GYF225" s="348"/>
      <c r="GYG225" s="348"/>
      <c r="GYH225" s="348"/>
      <c r="GYI225" s="348"/>
      <c r="GYJ225" s="348"/>
      <c r="GYK225" s="348"/>
      <c r="GYL225" s="348"/>
      <c r="GYM225" s="348"/>
      <c r="GYN225" s="348"/>
      <c r="GYO225" s="348"/>
      <c r="GYP225" s="348"/>
      <c r="GYQ225" s="348"/>
      <c r="GYR225" s="348"/>
      <c r="GYS225" s="348"/>
      <c r="GYT225" s="348"/>
      <c r="GYU225" s="348"/>
      <c r="GYV225" s="348"/>
      <c r="GYW225" s="348"/>
      <c r="GYX225" s="348"/>
      <c r="GYY225" s="348"/>
      <c r="GYZ225" s="348"/>
      <c r="GZA225" s="348"/>
      <c r="GZB225" s="348"/>
      <c r="GZC225" s="348"/>
      <c r="GZD225" s="348"/>
      <c r="GZE225" s="348"/>
      <c r="GZF225" s="348"/>
      <c r="GZG225" s="348"/>
      <c r="GZH225" s="348"/>
      <c r="GZI225" s="348"/>
      <c r="GZJ225" s="348"/>
      <c r="GZK225" s="348"/>
      <c r="GZL225" s="348"/>
      <c r="GZM225" s="348"/>
      <c r="GZN225" s="348"/>
      <c r="GZO225" s="348"/>
      <c r="GZP225" s="348"/>
      <c r="GZQ225" s="348"/>
      <c r="GZR225" s="348"/>
      <c r="GZS225" s="348"/>
      <c r="GZT225" s="348"/>
      <c r="GZU225" s="348"/>
      <c r="GZV225" s="348"/>
      <c r="GZW225" s="348"/>
      <c r="GZX225" s="348"/>
      <c r="GZY225" s="348"/>
      <c r="GZZ225" s="348"/>
      <c r="HAA225" s="348"/>
      <c r="HAB225" s="348"/>
      <c r="HAC225" s="348"/>
      <c r="HAD225" s="348"/>
      <c r="HAE225" s="348"/>
      <c r="HAF225" s="348"/>
      <c r="HAG225" s="348"/>
      <c r="HAH225" s="348"/>
      <c r="HAI225" s="348"/>
      <c r="HAJ225" s="348"/>
      <c r="HAK225" s="348"/>
      <c r="HAL225" s="348"/>
      <c r="HAM225" s="348"/>
      <c r="HAN225" s="348"/>
      <c r="HAO225" s="348"/>
      <c r="HAP225" s="348"/>
      <c r="HAQ225" s="348"/>
      <c r="HAR225" s="348"/>
      <c r="HAS225" s="348"/>
      <c r="HAT225" s="348"/>
      <c r="HAU225" s="348"/>
      <c r="HAV225" s="348"/>
      <c r="HAW225" s="348"/>
      <c r="HAX225" s="348"/>
      <c r="HAY225" s="348"/>
      <c r="HAZ225" s="348"/>
      <c r="HBA225" s="348"/>
      <c r="HBB225" s="348"/>
      <c r="HBC225" s="348"/>
      <c r="HBD225" s="348"/>
      <c r="HBE225" s="348"/>
      <c r="HBF225" s="348"/>
      <c r="HBG225" s="348"/>
      <c r="HBH225" s="348"/>
      <c r="HBI225" s="348"/>
      <c r="HBJ225" s="348"/>
      <c r="HBK225" s="348"/>
      <c r="HBL225" s="348"/>
      <c r="HBM225" s="348"/>
      <c r="HBN225" s="348"/>
      <c r="HBO225" s="348"/>
      <c r="HBP225" s="348"/>
      <c r="HBQ225" s="348"/>
      <c r="HBR225" s="348"/>
      <c r="HBS225" s="348"/>
      <c r="HBT225" s="348"/>
      <c r="HBU225" s="348"/>
      <c r="HBV225" s="348"/>
      <c r="HBW225" s="348"/>
      <c r="HBX225" s="348"/>
      <c r="HBY225" s="348"/>
      <c r="HBZ225" s="348"/>
      <c r="HCA225" s="348"/>
      <c r="HCB225" s="348"/>
      <c r="HCC225" s="348"/>
      <c r="HCD225" s="348"/>
      <c r="HCE225" s="348"/>
      <c r="HCF225" s="348"/>
      <c r="HCG225" s="348"/>
      <c r="HCH225" s="348"/>
      <c r="HCI225" s="348"/>
      <c r="HCJ225" s="348"/>
      <c r="HCK225" s="348"/>
      <c r="HCL225" s="348"/>
      <c r="HCM225" s="348"/>
      <c r="HCN225" s="348"/>
      <c r="HCO225" s="348"/>
      <c r="HCP225" s="348"/>
      <c r="HCQ225" s="348"/>
      <c r="HCR225" s="348"/>
      <c r="HCS225" s="348"/>
      <c r="HCT225" s="348"/>
      <c r="HCU225" s="348"/>
      <c r="HCV225" s="348"/>
      <c r="HCW225" s="348"/>
      <c r="HCX225" s="348"/>
      <c r="HCY225" s="348"/>
      <c r="HCZ225" s="348"/>
      <c r="HDA225" s="348"/>
      <c r="HDB225" s="348"/>
      <c r="HDC225" s="348"/>
      <c r="HDD225" s="348"/>
      <c r="HDE225" s="348"/>
      <c r="HDF225" s="348"/>
      <c r="HDG225" s="348"/>
      <c r="HDH225" s="348"/>
      <c r="HDI225" s="348"/>
      <c r="HDJ225" s="348"/>
      <c r="HDK225" s="348"/>
      <c r="HDL225" s="348"/>
      <c r="HDM225" s="348"/>
      <c r="HDN225" s="348"/>
      <c r="HDO225" s="348"/>
      <c r="HDP225" s="348"/>
      <c r="HDQ225" s="348"/>
      <c r="HDR225" s="348"/>
      <c r="HDS225" s="348"/>
      <c r="HDT225" s="348"/>
      <c r="HDU225" s="348"/>
      <c r="HDV225" s="348"/>
      <c r="HDW225" s="348"/>
      <c r="HDX225" s="348"/>
      <c r="HDY225" s="348"/>
      <c r="HDZ225" s="348"/>
      <c r="HEA225" s="348"/>
      <c r="HEB225" s="348"/>
      <c r="HEC225" s="348"/>
      <c r="HED225" s="348"/>
      <c r="HEE225" s="348"/>
      <c r="HEF225" s="348"/>
      <c r="HEG225" s="348"/>
      <c r="HEH225" s="348"/>
      <c r="HEI225" s="348"/>
      <c r="HEJ225" s="348"/>
      <c r="HEK225" s="348"/>
      <c r="HEL225" s="348"/>
      <c r="HEM225" s="348"/>
      <c r="HEN225" s="348"/>
      <c r="HEO225" s="348"/>
      <c r="HEP225" s="348"/>
      <c r="HEQ225" s="348"/>
      <c r="HER225" s="348"/>
      <c r="HES225" s="348"/>
      <c r="HET225" s="348"/>
      <c r="HEU225" s="348"/>
      <c r="HEV225" s="348"/>
      <c r="HEW225" s="348"/>
      <c r="HEX225" s="348"/>
      <c r="HEY225" s="348"/>
      <c r="HEZ225" s="348"/>
      <c r="HFA225" s="348"/>
      <c r="HFB225" s="348"/>
      <c r="HFC225" s="348"/>
      <c r="HFD225" s="348"/>
      <c r="HFE225" s="348"/>
      <c r="HFF225" s="348"/>
      <c r="HFG225" s="348"/>
      <c r="HFH225" s="348"/>
      <c r="HFI225" s="348"/>
      <c r="HFJ225" s="348"/>
      <c r="HFK225" s="348"/>
      <c r="HFL225" s="348"/>
      <c r="HFM225" s="348"/>
      <c r="HFN225" s="348"/>
      <c r="HFO225" s="348"/>
      <c r="HFP225" s="348"/>
      <c r="HFQ225" s="348"/>
      <c r="HFR225" s="348"/>
      <c r="HFS225" s="348"/>
      <c r="HFT225" s="348"/>
      <c r="HFU225" s="348"/>
      <c r="HFV225" s="348"/>
      <c r="HFW225" s="348"/>
      <c r="HFX225" s="348"/>
      <c r="HFY225" s="348"/>
      <c r="HFZ225" s="348"/>
      <c r="HGA225" s="348"/>
      <c r="HGB225" s="348"/>
      <c r="HGC225" s="348"/>
      <c r="HGD225" s="348"/>
      <c r="HGE225" s="348"/>
      <c r="HGF225" s="348"/>
      <c r="HGG225" s="348"/>
      <c r="HGH225" s="348"/>
      <c r="HGI225" s="348"/>
      <c r="HGJ225" s="348"/>
      <c r="HGK225" s="348"/>
      <c r="HGL225" s="348"/>
      <c r="HGM225" s="348"/>
      <c r="HGN225" s="348"/>
      <c r="HGO225" s="348"/>
      <c r="HGP225" s="348"/>
      <c r="HGQ225" s="348"/>
      <c r="HGR225" s="348"/>
      <c r="HGS225" s="348"/>
      <c r="HGT225" s="348"/>
      <c r="HGU225" s="348"/>
      <c r="HGV225" s="348"/>
      <c r="HGW225" s="348"/>
      <c r="HGX225" s="348"/>
      <c r="HGY225" s="348"/>
      <c r="HGZ225" s="348"/>
      <c r="HHA225" s="348"/>
      <c r="HHB225" s="348"/>
      <c r="HHC225" s="348"/>
      <c r="HHD225" s="348"/>
      <c r="HHE225" s="348"/>
      <c r="HHF225" s="348"/>
      <c r="HHG225" s="348"/>
      <c r="HHH225" s="348"/>
      <c r="HHI225" s="348"/>
      <c r="HHJ225" s="348"/>
      <c r="HHK225" s="348"/>
      <c r="HHL225" s="348"/>
      <c r="HHM225" s="348"/>
      <c r="HHN225" s="348"/>
      <c r="HHO225" s="348"/>
      <c r="HHP225" s="348"/>
      <c r="HHQ225" s="348"/>
      <c r="HHR225" s="348"/>
      <c r="HHS225" s="348"/>
      <c r="HHT225" s="348"/>
      <c r="HHU225" s="348"/>
      <c r="HHV225" s="348"/>
      <c r="HHW225" s="348"/>
      <c r="HHX225" s="348"/>
      <c r="HHY225" s="348"/>
      <c r="HHZ225" s="348"/>
      <c r="HIA225" s="348"/>
      <c r="HIB225" s="348"/>
      <c r="HIC225" s="348"/>
      <c r="HID225" s="348"/>
      <c r="HIE225" s="348"/>
      <c r="HIF225" s="348"/>
      <c r="HIG225" s="348"/>
      <c r="HIH225" s="348"/>
      <c r="HII225" s="348"/>
      <c r="HIJ225" s="348"/>
      <c r="HIK225" s="348"/>
      <c r="HIL225" s="348"/>
      <c r="HIM225" s="348"/>
      <c r="HIN225" s="348"/>
      <c r="HIO225" s="348"/>
      <c r="HIP225" s="348"/>
      <c r="HIQ225" s="348"/>
      <c r="HIR225" s="348"/>
      <c r="HIS225" s="348"/>
      <c r="HIT225" s="348"/>
      <c r="HIU225" s="348"/>
      <c r="HIV225" s="348"/>
      <c r="HIW225" s="348"/>
      <c r="HIX225" s="348"/>
      <c r="HIY225" s="348"/>
      <c r="HIZ225" s="348"/>
      <c r="HJA225" s="348"/>
      <c r="HJB225" s="348"/>
      <c r="HJC225" s="348"/>
      <c r="HJD225" s="348"/>
      <c r="HJE225" s="348"/>
      <c r="HJF225" s="348"/>
      <c r="HJG225" s="348"/>
      <c r="HJH225" s="348"/>
      <c r="HJI225" s="348"/>
      <c r="HJJ225" s="348"/>
      <c r="HJK225" s="348"/>
      <c r="HJL225" s="348"/>
      <c r="HJM225" s="348"/>
      <c r="HJN225" s="348"/>
      <c r="HJO225" s="348"/>
      <c r="HJP225" s="348"/>
      <c r="HJQ225" s="348"/>
      <c r="HJR225" s="348"/>
      <c r="HJS225" s="348"/>
      <c r="HJT225" s="348"/>
      <c r="HJU225" s="348"/>
      <c r="HJV225" s="348"/>
      <c r="HJW225" s="348"/>
      <c r="HJX225" s="348"/>
      <c r="HJY225" s="348"/>
      <c r="HJZ225" s="348"/>
      <c r="HKA225" s="348"/>
      <c r="HKB225" s="348"/>
      <c r="HKC225" s="348"/>
      <c r="HKD225" s="348"/>
      <c r="HKE225" s="348"/>
      <c r="HKF225" s="348"/>
      <c r="HKG225" s="348"/>
      <c r="HKH225" s="348"/>
      <c r="HKI225" s="348"/>
      <c r="HKJ225" s="348"/>
      <c r="HKK225" s="348"/>
      <c r="HKL225" s="348"/>
      <c r="HKM225" s="348"/>
      <c r="HKN225" s="348"/>
      <c r="HKO225" s="348"/>
      <c r="HKP225" s="348"/>
      <c r="HKQ225" s="348"/>
      <c r="HKR225" s="348"/>
      <c r="HKS225" s="348"/>
      <c r="HKT225" s="348"/>
      <c r="HKU225" s="348"/>
      <c r="HKV225" s="348"/>
      <c r="HKW225" s="348"/>
      <c r="HKX225" s="348"/>
      <c r="HKY225" s="348"/>
      <c r="HKZ225" s="348"/>
      <c r="HLA225" s="348"/>
      <c r="HLB225" s="348"/>
      <c r="HLC225" s="348"/>
      <c r="HLD225" s="348"/>
      <c r="HLE225" s="348"/>
      <c r="HLF225" s="348"/>
      <c r="HLG225" s="348"/>
      <c r="HLH225" s="348"/>
      <c r="HLI225" s="348"/>
      <c r="HLJ225" s="348"/>
      <c r="HLK225" s="348"/>
      <c r="HLL225" s="348"/>
      <c r="HLM225" s="348"/>
      <c r="HLN225" s="348"/>
      <c r="HLO225" s="348"/>
      <c r="HLP225" s="348"/>
      <c r="HLQ225" s="348"/>
      <c r="HLR225" s="348"/>
      <c r="HLS225" s="348"/>
      <c r="HLT225" s="348"/>
      <c r="HLU225" s="348"/>
      <c r="HLV225" s="348"/>
      <c r="HLW225" s="348"/>
      <c r="HLX225" s="348"/>
      <c r="HLY225" s="348"/>
      <c r="HLZ225" s="348"/>
      <c r="HMA225" s="348"/>
      <c r="HMB225" s="348"/>
      <c r="HMC225" s="348"/>
      <c r="HMD225" s="348"/>
      <c r="HME225" s="348"/>
      <c r="HMF225" s="348"/>
      <c r="HMG225" s="348"/>
      <c r="HMH225" s="348"/>
      <c r="HMI225" s="348"/>
      <c r="HMJ225" s="348"/>
      <c r="HMK225" s="348"/>
      <c r="HML225" s="348"/>
      <c r="HMM225" s="348"/>
      <c r="HMN225" s="348"/>
      <c r="HMO225" s="348"/>
      <c r="HMP225" s="348"/>
      <c r="HMQ225" s="348"/>
      <c r="HMR225" s="348"/>
      <c r="HMS225" s="348"/>
      <c r="HMT225" s="348"/>
      <c r="HMU225" s="348"/>
      <c r="HMV225" s="348"/>
      <c r="HMW225" s="348"/>
      <c r="HMX225" s="348"/>
      <c r="HMY225" s="348"/>
      <c r="HMZ225" s="348"/>
      <c r="HNA225" s="348"/>
      <c r="HNB225" s="348"/>
      <c r="HNC225" s="348"/>
      <c r="HND225" s="348"/>
      <c r="HNE225" s="348"/>
      <c r="HNF225" s="348"/>
      <c r="HNG225" s="348"/>
      <c r="HNH225" s="348"/>
      <c r="HNI225" s="348"/>
      <c r="HNJ225" s="348"/>
      <c r="HNK225" s="348"/>
      <c r="HNL225" s="348"/>
      <c r="HNM225" s="348"/>
      <c r="HNN225" s="348"/>
      <c r="HNO225" s="348"/>
      <c r="HNP225" s="348"/>
      <c r="HNQ225" s="348"/>
      <c r="HNR225" s="348"/>
      <c r="HNS225" s="348"/>
      <c r="HNT225" s="348"/>
      <c r="HNU225" s="348"/>
      <c r="HNV225" s="348"/>
      <c r="HNW225" s="348"/>
      <c r="HNX225" s="348"/>
      <c r="HNY225" s="348"/>
      <c r="HNZ225" s="348"/>
      <c r="HOA225" s="348"/>
      <c r="HOB225" s="348"/>
      <c r="HOC225" s="348"/>
      <c r="HOD225" s="348"/>
      <c r="HOE225" s="348"/>
      <c r="HOF225" s="348"/>
      <c r="HOG225" s="348"/>
      <c r="HOH225" s="348"/>
      <c r="HOI225" s="348"/>
      <c r="HOJ225" s="348"/>
      <c r="HOK225" s="348"/>
      <c r="HOL225" s="348"/>
      <c r="HOM225" s="348"/>
      <c r="HON225" s="348"/>
      <c r="HOO225" s="348"/>
      <c r="HOP225" s="348"/>
      <c r="HOQ225" s="348"/>
      <c r="HOR225" s="348"/>
      <c r="HOS225" s="348"/>
      <c r="HOT225" s="348"/>
      <c r="HOU225" s="348"/>
      <c r="HOV225" s="348"/>
      <c r="HOW225" s="348"/>
      <c r="HOX225" s="348"/>
      <c r="HOY225" s="348"/>
      <c r="HOZ225" s="348"/>
      <c r="HPA225" s="348"/>
      <c r="HPB225" s="348"/>
      <c r="HPC225" s="348"/>
      <c r="HPD225" s="348"/>
      <c r="HPE225" s="348"/>
      <c r="HPF225" s="348"/>
      <c r="HPG225" s="348"/>
      <c r="HPH225" s="348"/>
      <c r="HPI225" s="348"/>
      <c r="HPJ225" s="348"/>
      <c r="HPK225" s="348"/>
      <c r="HPL225" s="348"/>
      <c r="HPM225" s="348"/>
      <c r="HPN225" s="348"/>
      <c r="HPO225" s="348"/>
      <c r="HPP225" s="348"/>
      <c r="HPQ225" s="348"/>
      <c r="HPR225" s="348"/>
      <c r="HPS225" s="348"/>
      <c r="HPT225" s="348"/>
      <c r="HPU225" s="348"/>
      <c r="HPV225" s="348"/>
      <c r="HPW225" s="348"/>
      <c r="HPX225" s="348"/>
      <c r="HPY225" s="348"/>
      <c r="HPZ225" s="348"/>
      <c r="HQA225" s="348"/>
      <c r="HQB225" s="348"/>
      <c r="HQC225" s="348"/>
      <c r="HQD225" s="348"/>
      <c r="HQE225" s="348"/>
      <c r="HQF225" s="348"/>
      <c r="HQG225" s="348"/>
      <c r="HQH225" s="348"/>
      <c r="HQI225" s="348"/>
      <c r="HQJ225" s="348"/>
      <c r="HQK225" s="348"/>
      <c r="HQL225" s="348"/>
      <c r="HQM225" s="348"/>
      <c r="HQN225" s="348"/>
      <c r="HQO225" s="348"/>
      <c r="HQP225" s="348"/>
      <c r="HQQ225" s="348"/>
      <c r="HQR225" s="348"/>
      <c r="HQS225" s="348"/>
      <c r="HQT225" s="348"/>
      <c r="HQU225" s="348"/>
      <c r="HQV225" s="348"/>
      <c r="HQW225" s="348"/>
      <c r="HQX225" s="348"/>
      <c r="HQY225" s="348"/>
      <c r="HQZ225" s="348"/>
      <c r="HRA225" s="348"/>
      <c r="HRB225" s="348"/>
      <c r="HRC225" s="348"/>
      <c r="HRD225" s="348"/>
      <c r="HRE225" s="348"/>
      <c r="HRF225" s="348"/>
      <c r="HRG225" s="348"/>
      <c r="HRH225" s="348"/>
      <c r="HRI225" s="348"/>
      <c r="HRJ225" s="348"/>
      <c r="HRK225" s="348"/>
      <c r="HRL225" s="348"/>
      <c r="HRM225" s="348"/>
      <c r="HRN225" s="348"/>
      <c r="HRO225" s="348"/>
      <c r="HRP225" s="348"/>
      <c r="HRQ225" s="348"/>
      <c r="HRR225" s="348"/>
      <c r="HRS225" s="348"/>
      <c r="HRT225" s="348"/>
      <c r="HRU225" s="348"/>
      <c r="HRV225" s="348"/>
      <c r="HRW225" s="348"/>
      <c r="HRX225" s="348"/>
      <c r="HRY225" s="348"/>
      <c r="HRZ225" s="348"/>
      <c r="HSA225" s="348"/>
      <c r="HSB225" s="348"/>
      <c r="HSC225" s="348"/>
      <c r="HSD225" s="348"/>
      <c r="HSE225" s="348"/>
      <c r="HSF225" s="348"/>
      <c r="HSG225" s="348"/>
      <c r="HSH225" s="348"/>
      <c r="HSI225" s="348"/>
      <c r="HSJ225" s="348"/>
      <c r="HSK225" s="348"/>
      <c r="HSL225" s="348"/>
      <c r="HSM225" s="348"/>
      <c r="HSN225" s="348"/>
      <c r="HSO225" s="348"/>
      <c r="HSP225" s="348"/>
      <c r="HSQ225" s="348"/>
      <c r="HSR225" s="348"/>
      <c r="HSS225" s="348"/>
      <c r="HST225" s="348"/>
      <c r="HSU225" s="348"/>
      <c r="HSV225" s="348"/>
      <c r="HSW225" s="348"/>
      <c r="HSX225" s="348"/>
      <c r="HSY225" s="348"/>
      <c r="HSZ225" s="348"/>
      <c r="HTA225" s="348"/>
      <c r="HTB225" s="348"/>
      <c r="HTC225" s="348"/>
      <c r="HTD225" s="348"/>
      <c r="HTE225" s="348"/>
      <c r="HTF225" s="348"/>
      <c r="HTG225" s="348"/>
      <c r="HTH225" s="348"/>
      <c r="HTI225" s="348"/>
      <c r="HTJ225" s="348"/>
      <c r="HTK225" s="348"/>
      <c r="HTL225" s="348"/>
      <c r="HTM225" s="348"/>
      <c r="HTN225" s="348"/>
      <c r="HTO225" s="348"/>
      <c r="HTP225" s="348"/>
      <c r="HTQ225" s="348"/>
      <c r="HTR225" s="348"/>
      <c r="HTS225" s="348"/>
      <c r="HTT225" s="348"/>
      <c r="HTU225" s="348"/>
      <c r="HTV225" s="348"/>
      <c r="HTW225" s="348"/>
      <c r="HTX225" s="348"/>
      <c r="HTY225" s="348"/>
      <c r="HTZ225" s="348"/>
      <c r="HUA225" s="348"/>
      <c r="HUB225" s="348"/>
      <c r="HUC225" s="348"/>
      <c r="HUD225" s="348"/>
      <c r="HUE225" s="348"/>
      <c r="HUF225" s="348"/>
      <c r="HUG225" s="348"/>
      <c r="HUH225" s="348"/>
      <c r="HUI225" s="348"/>
      <c r="HUJ225" s="348"/>
      <c r="HUK225" s="348"/>
      <c r="HUL225" s="348"/>
      <c r="HUM225" s="348"/>
      <c r="HUN225" s="348"/>
      <c r="HUO225" s="348"/>
      <c r="HUP225" s="348"/>
      <c r="HUQ225" s="348"/>
      <c r="HUR225" s="348"/>
      <c r="HUS225" s="348"/>
      <c r="HUT225" s="348"/>
      <c r="HUU225" s="348"/>
      <c r="HUV225" s="348"/>
      <c r="HUW225" s="348"/>
      <c r="HUX225" s="348"/>
      <c r="HUY225" s="348"/>
      <c r="HUZ225" s="348"/>
      <c r="HVA225" s="348"/>
      <c r="HVB225" s="348"/>
      <c r="HVC225" s="348"/>
      <c r="HVD225" s="348"/>
      <c r="HVE225" s="348"/>
      <c r="HVF225" s="348"/>
      <c r="HVG225" s="348"/>
      <c r="HVH225" s="348"/>
      <c r="HVI225" s="348"/>
      <c r="HVJ225" s="348"/>
      <c r="HVK225" s="348"/>
      <c r="HVL225" s="348"/>
      <c r="HVM225" s="348"/>
      <c r="HVN225" s="348"/>
      <c r="HVO225" s="348"/>
      <c r="HVP225" s="348"/>
      <c r="HVQ225" s="348"/>
      <c r="HVR225" s="348"/>
      <c r="HVS225" s="348"/>
      <c r="HVT225" s="348"/>
      <c r="HVU225" s="348"/>
      <c r="HVV225" s="348"/>
      <c r="HVW225" s="348"/>
      <c r="HVX225" s="348"/>
      <c r="HVY225" s="348"/>
      <c r="HVZ225" s="348"/>
      <c r="HWA225" s="348"/>
      <c r="HWB225" s="348"/>
      <c r="HWC225" s="348"/>
      <c r="HWD225" s="348"/>
      <c r="HWE225" s="348"/>
      <c r="HWF225" s="348"/>
      <c r="HWG225" s="348"/>
      <c r="HWH225" s="348"/>
      <c r="HWI225" s="348"/>
      <c r="HWJ225" s="348"/>
      <c r="HWK225" s="348"/>
      <c r="HWL225" s="348"/>
      <c r="HWM225" s="348"/>
      <c r="HWN225" s="348"/>
      <c r="HWO225" s="348"/>
      <c r="HWP225" s="348"/>
      <c r="HWQ225" s="348"/>
      <c r="HWR225" s="348"/>
      <c r="HWS225" s="348"/>
      <c r="HWT225" s="348"/>
      <c r="HWU225" s="348"/>
      <c r="HWV225" s="348"/>
      <c r="HWW225" s="348"/>
      <c r="HWX225" s="348"/>
      <c r="HWY225" s="348"/>
      <c r="HWZ225" s="348"/>
      <c r="HXA225" s="348"/>
      <c r="HXB225" s="348"/>
      <c r="HXC225" s="348"/>
      <c r="HXD225" s="348"/>
      <c r="HXE225" s="348"/>
      <c r="HXF225" s="348"/>
      <c r="HXG225" s="348"/>
      <c r="HXH225" s="348"/>
      <c r="HXI225" s="348"/>
      <c r="HXJ225" s="348"/>
      <c r="HXK225" s="348"/>
      <c r="HXL225" s="348"/>
      <c r="HXM225" s="348"/>
      <c r="HXN225" s="348"/>
      <c r="HXO225" s="348"/>
      <c r="HXP225" s="348"/>
      <c r="HXQ225" s="348"/>
      <c r="HXR225" s="348"/>
      <c r="HXS225" s="348"/>
      <c r="HXT225" s="348"/>
      <c r="HXU225" s="348"/>
      <c r="HXV225" s="348"/>
      <c r="HXW225" s="348"/>
      <c r="HXX225" s="348"/>
      <c r="HXY225" s="348"/>
      <c r="HXZ225" s="348"/>
      <c r="HYA225" s="348"/>
      <c r="HYB225" s="348"/>
      <c r="HYC225" s="348"/>
      <c r="HYD225" s="348"/>
      <c r="HYE225" s="348"/>
      <c r="HYF225" s="348"/>
      <c r="HYG225" s="348"/>
      <c r="HYH225" s="348"/>
      <c r="HYI225" s="348"/>
      <c r="HYJ225" s="348"/>
      <c r="HYK225" s="348"/>
      <c r="HYL225" s="348"/>
      <c r="HYM225" s="348"/>
      <c r="HYN225" s="348"/>
      <c r="HYO225" s="348"/>
      <c r="HYP225" s="348"/>
      <c r="HYQ225" s="348"/>
      <c r="HYR225" s="348"/>
      <c r="HYS225" s="348"/>
      <c r="HYT225" s="348"/>
      <c r="HYU225" s="348"/>
      <c r="HYV225" s="348"/>
      <c r="HYW225" s="348"/>
      <c r="HYX225" s="348"/>
      <c r="HYY225" s="348"/>
      <c r="HYZ225" s="348"/>
      <c r="HZA225" s="348"/>
      <c r="HZB225" s="348"/>
      <c r="HZC225" s="348"/>
      <c r="HZD225" s="348"/>
      <c r="HZE225" s="348"/>
      <c r="HZF225" s="348"/>
      <c r="HZG225" s="348"/>
      <c r="HZH225" s="348"/>
      <c r="HZI225" s="348"/>
      <c r="HZJ225" s="348"/>
      <c r="HZK225" s="348"/>
      <c r="HZL225" s="348"/>
      <c r="HZM225" s="348"/>
      <c r="HZN225" s="348"/>
      <c r="HZO225" s="348"/>
      <c r="HZP225" s="348"/>
      <c r="HZQ225" s="348"/>
      <c r="HZR225" s="348"/>
      <c r="HZS225" s="348"/>
      <c r="HZT225" s="348"/>
      <c r="HZU225" s="348"/>
      <c r="HZV225" s="348"/>
      <c r="HZW225" s="348"/>
      <c r="HZX225" s="348"/>
      <c r="HZY225" s="348"/>
      <c r="HZZ225" s="348"/>
      <c r="IAA225" s="348"/>
      <c r="IAB225" s="348"/>
      <c r="IAC225" s="348"/>
      <c r="IAD225" s="348"/>
      <c r="IAE225" s="348"/>
      <c r="IAF225" s="348"/>
      <c r="IAG225" s="348"/>
      <c r="IAH225" s="348"/>
      <c r="IAI225" s="348"/>
      <c r="IAJ225" s="348"/>
      <c r="IAK225" s="348"/>
      <c r="IAL225" s="348"/>
      <c r="IAM225" s="348"/>
      <c r="IAN225" s="348"/>
      <c r="IAO225" s="348"/>
      <c r="IAP225" s="348"/>
      <c r="IAQ225" s="348"/>
      <c r="IAR225" s="348"/>
      <c r="IAS225" s="348"/>
      <c r="IAT225" s="348"/>
      <c r="IAU225" s="348"/>
      <c r="IAV225" s="348"/>
      <c r="IAW225" s="348"/>
      <c r="IAX225" s="348"/>
      <c r="IAY225" s="348"/>
      <c r="IAZ225" s="348"/>
      <c r="IBA225" s="348"/>
      <c r="IBB225" s="348"/>
      <c r="IBC225" s="348"/>
      <c r="IBD225" s="348"/>
      <c r="IBE225" s="348"/>
      <c r="IBF225" s="348"/>
      <c r="IBG225" s="348"/>
      <c r="IBH225" s="348"/>
      <c r="IBI225" s="348"/>
      <c r="IBJ225" s="348"/>
      <c r="IBK225" s="348"/>
      <c r="IBL225" s="348"/>
      <c r="IBM225" s="348"/>
      <c r="IBN225" s="348"/>
      <c r="IBO225" s="348"/>
      <c r="IBP225" s="348"/>
      <c r="IBQ225" s="348"/>
      <c r="IBR225" s="348"/>
      <c r="IBS225" s="348"/>
      <c r="IBT225" s="348"/>
      <c r="IBU225" s="348"/>
      <c r="IBV225" s="348"/>
      <c r="IBW225" s="348"/>
      <c r="IBX225" s="348"/>
      <c r="IBY225" s="348"/>
      <c r="IBZ225" s="348"/>
      <c r="ICA225" s="348"/>
      <c r="ICB225" s="348"/>
      <c r="ICC225" s="348"/>
      <c r="ICD225" s="348"/>
      <c r="ICE225" s="348"/>
      <c r="ICF225" s="348"/>
      <c r="ICG225" s="348"/>
      <c r="ICH225" s="348"/>
      <c r="ICI225" s="348"/>
      <c r="ICJ225" s="348"/>
      <c r="ICK225" s="348"/>
      <c r="ICL225" s="348"/>
      <c r="ICM225" s="348"/>
      <c r="ICN225" s="348"/>
      <c r="ICO225" s="348"/>
      <c r="ICP225" s="348"/>
      <c r="ICQ225" s="348"/>
      <c r="ICR225" s="348"/>
      <c r="ICS225" s="348"/>
      <c r="ICT225" s="348"/>
      <c r="ICU225" s="348"/>
      <c r="ICV225" s="348"/>
      <c r="ICW225" s="348"/>
      <c r="ICX225" s="348"/>
      <c r="ICY225" s="348"/>
      <c r="ICZ225" s="348"/>
      <c r="IDA225" s="348"/>
      <c r="IDB225" s="348"/>
      <c r="IDC225" s="348"/>
      <c r="IDD225" s="348"/>
      <c r="IDE225" s="348"/>
      <c r="IDF225" s="348"/>
      <c r="IDG225" s="348"/>
      <c r="IDH225" s="348"/>
      <c r="IDI225" s="348"/>
      <c r="IDJ225" s="348"/>
      <c r="IDK225" s="348"/>
      <c r="IDL225" s="348"/>
      <c r="IDM225" s="348"/>
      <c r="IDN225" s="348"/>
      <c r="IDO225" s="348"/>
      <c r="IDP225" s="348"/>
      <c r="IDQ225" s="348"/>
      <c r="IDR225" s="348"/>
      <c r="IDS225" s="348"/>
      <c r="IDT225" s="348"/>
      <c r="IDU225" s="348"/>
      <c r="IDV225" s="348"/>
      <c r="IDW225" s="348"/>
      <c r="IDX225" s="348"/>
      <c r="IDY225" s="348"/>
      <c r="IDZ225" s="348"/>
      <c r="IEA225" s="348"/>
      <c r="IEB225" s="348"/>
      <c r="IEC225" s="348"/>
      <c r="IED225" s="348"/>
      <c r="IEE225" s="348"/>
      <c r="IEF225" s="348"/>
      <c r="IEG225" s="348"/>
      <c r="IEH225" s="348"/>
      <c r="IEI225" s="348"/>
      <c r="IEJ225" s="348"/>
      <c r="IEK225" s="348"/>
      <c r="IEL225" s="348"/>
      <c r="IEM225" s="348"/>
      <c r="IEN225" s="348"/>
      <c r="IEO225" s="348"/>
      <c r="IEP225" s="348"/>
      <c r="IEQ225" s="348"/>
      <c r="IER225" s="348"/>
      <c r="IES225" s="348"/>
      <c r="IET225" s="348"/>
      <c r="IEU225" s="348"/>
      <c r="IEV225" s="348"/>
      <c r="IEW225" s="348"/>
      <c r="IEX225" s="348"/>
      <c r="IEY225" s="348"/>
      <c r="IEZ225" s="348"/>
      <c r="IFA225" s="348"/>
      <c r="IFB225" s="348"/>
      <c r="IFC225" s="348"/>
      <c r="IFD225" s="348"/>
      <c r="IFE225" s="348"/>
      <c r="IFF225" s="348"/>
      <c r="IFG225" s="348"/>
      <c r="IFH225" s="348"/>
      <c r="IFI225" s="348"/>
      <c r="IFJ225" s="348"/>
      <c r="IFK225" s="348"/>
      <c r="IFL225" s="348"/>
      <c r="IFM225" s="348"/>
      <c r="IFN225" s="348"/>
      <c r="IFO225" s="348"/>
      <c r="IFP225" s="348"/>
      <c r="IFQ225" s="348"/>
      <c r="IFR225" s="348"/>
      <c r="IFS225" s="348"/>
      <c r="IFT225" s="348"/>
      <c r="IFU225" s="348"/>
      <c r="IFV225" s="348"/>
      <c r="IFW225" s="348"/>
      <c r="IFX225" s="348"/>
      <c r="IFY225" s="348"/>
      <c r="IFZ225" s="348"/>
      <c r="IGA225" s="348"/>
      <c r="IGB225" s="348"/>
      <c r="IGC225" s="348"/>
      <c r="IGD225" s="348"/>
      <c r="IGE225" s="348"/>
      <c r="IGF225" s="348"/>
      <c r="IGG225" s="348"/>
      <c r="IGH225" s="348"/>
      <c r="IGI225" s="348"/>
      <c r="IGJ225" s="348"/>
      <c r="IGK225" s="348"/>
      <c r="IGL225" s="348"/>
      <c r="IGM225" s="348"/>
      <c r="IGN225" s="348"/>
      <c r="IGO225" s="348"/>
      <c r="IGP225" s="348"/>
      <c r="IGQ225" s="348"/>
      <c r="IGR225" s="348"/>
      <c r="IGS225" s="348"/>
      <c r="IGT225" s="348"/>
      <c r="IGU225" s="348"/>
      <c r="IGV225" s="348"/>
      <c r="IGW225" s="348"/>
      <c r="IGX225" s="348"/>
      <c r="IGY225" s="348"/>
      <c r="IGZ225" s="348"/>
      <c r="IHA225" s="348"/>
      <c r="IHB225" s="348"/>
      <c r="IHC225" s="348"/>
      <c r="IHD225" s="348"/>
      <c r="IHE225" s="348"/>
      <c r="IHF225" s="348"/>
      <c r="IHG225" s="348"/>
      <c r="IHH225" s="348"/>
      <c r="IHI225" s="348"/>
      <c r="IHJ225" s="348"/>
      <c r="IHK225" s="348"/>
      <c r="IHL225" s="348"/>
      <c r="IHM225" s="348"/>
      <c r="IHN225" s="348"/>
      <c r="IHO225" s="348"/>
      <c r="IHP225" s="348"/>
      <c r="IHQ225" s="348"/>
      <c r="IHR225" s="348"/>
      <c r="IHS225" s="348"/>
      <c r="IHT225" s="348"/>
      <c r="IHU225" s="348"/>
      <c r="IHV225" s="348"/>
      <c r="IHW225" s="348"/>
      <c r="IHX225" s="348"/>
      <c r="IHY225" s="348"/>
      <c r="IHZ225" s="348"/>
      <c r="IIA225" s="348"/>
      <c r="IIB225" s="348"/>
      <c r="IIC225" s="348"/>
      <c r="IID225" s="348"/>
      <c r="IIE225" s="348"/>
      <c r="IIF225" s="348"/>
      <c r="IIG225" s="348"/>
      <c r="IIH225" s="348"/>
      <c r="III225" s="348"/>
      <c r="IIJ225" s="348"/>
      <c r="IIK225" s="348"/>
      <c r="IIL225" s="348"/>
      <c r="IIM225" s="348"/>
      <c r="IIN225" s="348"/>
      <c r="IIO225" s="348"/>
      <c r="IIP225" s="348"/>
      <c r="IIQ225" s="348"/>
      <c r="IIR225" s="348"/>
      <c r="IIS225" s="348"/>
      <c r="IIT225" s="348"/>
      <c r="IIU225" s="348"/>
      <c r="IIV225" s="348"/>
      <c r="IIW225" s="348"/>
      <c r="IIX225" s="348"/>
      <c r="IIY225" s="348"/>
      <c r="IIZ225" s="348"/>
      <c r="IJA225" s="348"/>
      <c r="IJB225" s="348"/>
      <c r="IJC225" s="348"/>
      <c r="IJD225" s="348"/>
      <c r="IJE225" s="348"/>
      <c r="IJF225" s="348"/>
      <c r="IJG225" s="348"/>
      <c r="IJH225" s="348"/>
      <c r="IJI225" s="348"/>
      <c r="IJJ225" s="348"/>
      <c r="IJK225" s="348"/>
      <c r="IJL225" s="348"/>
      <c r="IJM225" s="348"/>
      <c r="IJN225" s="348"/>
      <c r="IJO225" s="348"/>
      <c r="IJP225" s="348"/>
      <c r="IJQ225" s="348"/>
      <c r="IJR225" s="348"/>
      <c r="IJS225" s="348"/>
      <c r="IJT225" s="348"/>
      <c r="IJU225" s="348"/>
      <c r="IJV225" s="348"/>
      <c r="IJW225" s="348"/>
      <c r="IJX225" s="348"/>
      <c r="IJY225" s="348"/>
      <c r="IJZ225" s="348"/>
      <c r="IKA225" s="348"/>
      <c r="IKB225" s="348"/>
      <c r="IKC225" s="348"/>
      <c r="IKD225" s="348"/>
      <c r="IKE225" s="348"/>
      <c r="IKF225" s="348"/>
      <c r="IKG225" s="348"/>
      <c r="IKH225" s="348"/>
      <c r="IKI225" s="348"/>
      <c r="IKJ225" s="348"/>
      <c r="IKK225" s="348"/>
      <c r="IKL225" s="348"/>
      <c r="IKM225" s="348"/>
      <c r="IKN225" s="348"/>
      <c r="IKO225" s="348"/>
      <c r="IKP225" s="348"/>
      <c r="IKQ225" s="348"/>
      <c r="IKR225" s="348"/>
      <c r="IKS225" s="348"/>
      <c r="IKT225" s="348"/>
      <c r="IKU225" s="348"/>
      <c r="IKV225" s="348"/>
      <c r="IKW225" s="348"/>
      <c r="IKX225" s="348"/>
      <c r="IKY225" s="348"/>
      <c r="IKZ225" s="348"/>
      <c r="ILA225" s="348"/>
      <c r="ILB225" s="348"/>
      <c r="ILC225" s="348"/>
      <c r="ILD225" s="348"/>
      <c r="ILE225" s="348"/>
      <c r="ILF225" s="348"/>
      <c r="ILG225" s="348"/>
      <c r="ILH225" s="348"/>
      <c r="ILI225" s="348"/>
      <c r="ILJ225" s="348"/>
      <c r="ILK225" s="348"/>
      <c r="ILL225" s="348"/>
      <c r="ILM225" s="348"/>
      <c r="ILN225" s="348"/>
      <c r="ILO225" s="348"/>
      <c r="ILP225" s="348"/>
      <c r="ILQ225" s="348"/>
      <c r="ILR225" s="348"/>
      <c r="ILS225" s="348"/>
      <c r="ILT225" s="348"/>
      <c r="ILU225" s="348"/>
      <c r="ILV225" s="348"/>
      <c r="ILW225" s="348"/>
      <c r="ILX225" s="348"/>
      <c r="ILY225" s="348"/>
      <c r="ILZ225" s="348"/>
      <c r="IMA225" s="348"/>
      <c r="IMB225" s="348"/>
      <c r="IMC225" s="348"/>
      <c r="IMD225" s="348"/>
      <c r="IME225" s="348"/>
      <c r="IMF225" s="348"/>
      <c r="IMG225" s="348"/>
      <c r="IMH225" s="348"/>
      <c r="IMI225" s="348"/>
      <c r="IMJ225" s="348"/>
      <c r="IMK225" s="348"/>
      <c r="IML225" s="348"/>
      <c r="IMM225" s="348"/>
      <c r="IMN225" s="348"/>
      <c r="IMO225" s="348"/>
      <c r="IMP225" s="348"/>
      <c r="IMQ225" s="348"/>
      <c r="IMR225" s="348"/>
      <c r="IMS225" s="348"/>
      <c r="IMT225" s="348"/>
      <c r="IMU225" s="348"/>
      <c r="IMV225" s="348"/>
      <c r="IMW225" s="348"/>
      <c r="IMX225" s="348"/>
      <c r="IMY225" s="348"/>
      <c r="IMZ225" s="348"/>
      <c r="INA225" s="348"/>
      <c r="INB225" s="348"/>
      <c r="INC225" s="348"/>
      <c r="IND225" s="348"/>
      <c r="INE225" s="348"/>
      <c r="INF225" s="348"/>
      <c r="ING225" s="348"/>
      <c r="INH225" s="348"/>
      <c r="INI225" s="348"/>
      <c r="INJ225" s="348"/>
      <c r="INK225" s="348"/>
      <c r="INL225" s="348"/>
      <c r="INM225" s="348"/>
      <c r="INN225" s="348"/>
      <c r="INO225" s="348"/>
      <c r="INP225" s="348"/>
      <c r="INQ225" s="348"/>
      <c r="INR225" s="348"/>
      <c r="INS225" s="348"/>
      <c r="INT225" s="348"/>
      <c r="INU225" s="348"/>
      <c r="INV225" s="348"/>
      <c r="INW225" s="348"/>
      <c r="INX225" s="348"/>
      <c r="INY225" s="348"/>
      <c r="INZ225" s="348"/>
      <c r="IOA225" s="348"/>
      <c r="IOB225" s="348"/>
      <c r="IOC225" s="348"/>
      <c r="IOD225" s="348"/>
      <c r="IOE225" s="348"/>
      <c r="IOF225" s="348"/>
      <c r="IOG225" s="348"/>
      <c r="IOH225" s="348"/>
      <c r="IOI225" s="348"/>
      <c r="IOJ225" s="348"/>
      <c r="IOK225" s="348"/>
      <c r="IOL225" s="348"/>
      <c r="IOM225" s="348"/>
      <c r="ION225" s="348"/>
      <c r="IOO225" s="348"/>
      <c r="IOP225" s="348"/>
      <c r="IOQ225" s="348"/>
      <c r="IOR225" s="348"/>
      <c r="IOS225" s="348"/>
      <c r="IOT225" s="348"/>
      <c r="IOU225" s="348"/>
      <c r="IOV225" s="348"/>
      <c r="IOW225" s="348"/>
      <c r="IOX225" s="348"/>
      <c r="IOY225" s="348"/>
      <c r="IOZ225" s="348"/>
      <c r="IPA225" s="348"/>
      <c r="IPB225" s="348"/>
      <c r="IPC225" s="348"/>
      <c r="IPD225" s="348"/>
      <c r="IPE225" s="348"/>
      <c r="IPF225" s="348"/>
      <c r="IPG225" s="348"/>
      <c r="IPH225" s="348"/>
      <c r="IPI225" s="348"/>
      <c r="IPJ225" s="348"/>
      <c r="IPK225" s="348"/>
      <c r="IPL225" s="348"/>
      <c r="IPM225" s="348"/>
      <c r="IPN225" s="348"/>
      <c r="IPO225" s="348"/>
      <c r="IPP225" s="348"/>
      <c r="IPQ225" s="348"/>
      <c r="IPR225" s="348"/>
      <c r="IPS225" s="348"/>
      <c r="IPT225" s="348"/>
      <c r="IPU225" s="348"/>
      <c r="IPV225" s="348"/>
      <c r="IPW225" s="348"/>
      <c r="IPX225" s="348"/>
      <c r="IPY225" s="348"/>
      <c r="IPZ225" s="348"/>
      <c r="IQA225" s="348"/>
      <c r="IQB225" s="348"/>
      <c r="IQC225" s="348"/>
      <c r="IQD225" s="348"/>
      <c r="IQE225" s="348"/>
      <c r="IQF225" s="348"/>
      <c r="IQG225" s="348"/>
      <c r="IQH225" s="348"/>
      <c r="IQI225" s="348"/>
      <c r="IQJ225" s="348"/>
      <c r="IQK225" s="348"/>
      <c r="IQL225" s="348"/>
      <c r="IQM225" s="348"/>
      <c r="IQN225" s="348"/>
      <c r="IQO225" s="348"/>
      <c r="IQP225" s="348"/>
      <c r="IQQ225" s="348"/>
      <c r="IQR225" s="348"/>
      <c r="IQS225" s="348"/>
      <c r="IQT225" s="348"/>
      <c r="IQU225" s="348"/>
      <c r="IQV225" s="348"/>
      <c r="IQW225" s="348"/>
      <c r="IQX225" s="348"/>
      <c r="IQY225" s="348"/>
      <c r="IQZ225" s="348"/>
      <c r="IRA225" s="348"/>
      <c r="IRB225" s="348"/>
      <c r="IRC225" s="348"/>
      <c r="IRD225" s="348"/>
      <c r="IRE225" s="348"/>
      <c r="IRF225" s="348"/>
      <c r="IRG225" s="348"/>
      <c r="IRH225" s="348"/>
      <c r="IRI225" s="348"/>
      <c r="IRJ225" s="348"/>
      <c r="IRK225" s="348"/>
      <c r="IRL225" s="348"/>
      <c r="IRM225" s="348"/>
      <c r="IRN225" s="348"/>
      <c r="IRO225" s="348"/>
      <c r="IRP225" s="348"/>
      <c r="IRQ225" s="348"/>
      <c r="IRR225" s="348"/>
      <c r="IRS225" s="348"/>
      <c r="IRT225" s="348"/>
      <c r="IRU225" s="348"/>
      <c r="IRV225" s="348"/>
      <c r="IRW225" s="348"/>
      <c r="IRX225" s="348"/>
      <c r="IRY225" s="348"/>
      <c r="IRZ225" s="348"/>
      <c r="ISA225" s="348"/>
      <c r="ISB225" s="348"/>
      <c r="ISC225" s="348"/>
      <c r="ISD225" s="348"/>
      <c r="ISE225" s="348"/>
      <c r="ISF225" s="348"/>
      <c r="ISG225" s="348"/>
      <c r="ISH225" s="348"/>
      <c r="ISI225" s="348"/>
      <c r="ISJ225" s="348"/>
      <c r="ISK225" s="348"/>
      <c r="ISL225" s="348"/>
      <c r="ISM225" s="348"/>
      <c r="ISN225" s="348"/>
      <c r="ISO225" s="348"/>
      <c r="ISP225" s="348"/>
      <c r="ISQ225" s="348"/>
      <c r="ISR225" s="348"/>
      <c r="ISS225" s="348"/>
      <c r="IST225" s="348"/>
      <c r="ISU225" s="348"/>
      <c r="ISV225" s="348"/>
      <c r="ISW225" s="348"/>
      <c r="ISX225" s="348"/>
      <c r="ISY225" s="348"/>
      <c r="ISZ225" s="348"/>
      <c r="ITA225" s="348"/>
      <c r="ITB225" s="348"/>
      <c r="ITC225" s="348"/>
      <c r="ITD225" s="348"/>
      <c r="ITE225" s="348"/>
      <c r="ITF225" s="348"/>
      <c r="ITG225" s="348"/>
      <c r="ITH225" s="348"/>
      <c r="ITI225" s="348"/>
      <c r="ITJ225" s="348"/>
      <c r="ITK225" s="348"/>
      <c r="ITL225" s="348"/>
      <c r="ITM225" s="348"/>
      <c r="ITN225" s="348"/>
      <c r="ITO225" s="348"/>
      <c r="ITP225" s="348"/>
      <c r="ITQ225" s="348"/>
      <c r="ITR225" s="348"/>
      <c r="ITS225" s="348"/>
      <c r="ITT225" s="348"/>
      <c r="ITU225" s="348"/>
      <c r="ITV225" s="348"/>
      <c r="ITW225" s="348"/>
      <c r="ITX225" s="348"/>
      <c r="ITY225" s="348"/>
      <c r="ITZ225" s="348"/>
      <c r="IUA225" s="348"/>
      <c r="IUB225" s="348"/>
      <c r="IUC225" s="348"/>
      <c r="IUD225" s="348"/>
      <c r="IUE225" s="348"/>
      <c r="IUF225" s="348"/>
      <c r="IUG225" s="348"/>
      <c r="IUH225" s="348"/>
      <c r="IUI225" s="348"/>
      <c r="IUJ225" s="348"/>
      <c r="IUK225" s="348"/>
      <c r="IUL225" s="348"/>
      <c r="IUM225" s="348"/>
      <c r="IUN225" s="348"/>
      <c r="IUO225" s="348"/>
      <c r="IUP225" s="348"/>
      <c r="IUQ225" s="348"/>
      <c r="IUR225" s="348"/>
      <c r="IUS225" s="348"/>
      <c r="IUT225" s="348"/>
      <c r="IUU225" s="348"/>
      <c r="IUV225" s="348"/>
      <c r="IUW225" s="348"/>
      <c r="IUX225" s="348"/>
      <c r="IUY225" s="348"/>
      <c r="IUZ225" s="348"/>
      <c r="IVA225" s="348"/>
      <c r="IVB225" s="348"/>
      <c r="IVC225" s="348"/>
      <c r="IVD225" s="348"/>
      <c r="IVE225" s="348"/>
      <c r="IVF225" s="348"/>
      <c r="IVG225" s="348"/>
      <c r="IVH225" s="348"/>
      <c r="IVI225" s="348"/>
      <c r="IVJ225" s="348"/>
      <c r="IVK225" s="348"/>
      <c r="IVL225" s="348"/>
      <c r="IVM225" s="348"/>
      <c r="IVN225" s="348"/>
      <c r="IVO225" s="348"/>
      <c r="IVP225" s="348"/>
      <c r="IVQ225" s="348"/>
      <c r="IVR225" s="348"/>
      <c r="IVS225" s="348"/>
      <c r="IVT225" s="348"/>
      <c r="IVU225" s="348"/>
      <c r="IVV225" s="348"/>
      <c r="IVW225" s="348"/>
      <c r="IVX225" s="348"/>
      <c r="IVY225" s="348"/>
      <c r="IVZ225" s="348"/>
      <c r="IWA225" s="348"/>
      <c r="IWB225" s="348"/>
      <c r="IWC225" s="348"/>
      <c r="IWD225" s="348"/>
      <c r="IWE225" s="348"/>
      <c r="IWF225" s="348"/>
      <c r="IWG225" s="348"/>
      <c r="IWH225" s="348"/>
      <c r="IWI225" s="348"/>
      <c r="IWJ225" s="348"/>
      <c r="IWK225" s="348"/>
      <c r="IWL225" s="348"/>
      <c r="IWM225" s="348"/>
      <c r="IWN225" s="348"/>
      <c r="IWO225" s="348"/>
      <c r="IWP225" s="348"/>
      <c r="IWQ225" s="348"/>
      <c r="IWR225" s="348"/>
      <c r="IWS225" s="348"/>
      <c r="IWT225" s="348"/>
      <c r="IWU225" s="348"/>
      <c r="IWV225" s="348"/>
      <c r="IWW225" s="348"/>
      <c r="IWX225" s="348"/>
      <c r="IWY225" s="348"/>
      <c r="IWZ225" s="348"/>
      <c r="IXA225" s="348"/>
      <c r="IXB225" s="348"/>
      <c r="IXC225" s="348"/>
      <c r="IXD225" s="348"/>
      <c r="IXE225" s="348"/>
      <c r="IXF225" s="348"/>
      <c r="IXG225" s="348"/>
      <c r="IXH225" s="348"/>
      <c r="IXI225" s="348"/>
      <c r="IXJ225" s="348"/>
      <c r="IXK225" s="348"/>
      <c r="IXL225" s="348"/>
      <c r="IXM225" s="348"/>
      <c r="IXN225" s="348"/>
      <c r="IXO225" s="348"/>
      <c r="IXP225" s="348"/>
      <c r="IXQ225" s="348"/>
      <c r="IXR225" s="348"/>
      <c r="IXS225" s="348"/>
      <c r="IXT225" s="348"/>
      <c r="IXU225" s="348"/>
      <c r="IXV225" s="348"/>
      <c r="IXW225" s="348"/>
      <c r="IXX225" s="348"/>
      <c r="IXY225" s="348"/>
      <c r="IXZ225" s="348"/>
      <c r="IYA225" s="348"/>
      <c r="IYB225" s="348"/>
      <c r="IYC225" s="348"/>
      <c r="IYD225" s="348"/>
      <c r="IYE225" s="348"/>
      <c r="IYF225" s="348"/>
      <c r="IYG225" s="348"/>
      <c r="IYH225" s="348"/>
      <c r="IYI225" s="348"/>
      <c r="IYJ225" s="348"/>
      <c r="IYK225" s="348"/>
      <c r="IYL225" s="348"/>
      <c r="IYM225" s="348"/>
      <c r="IYN225" s="348"/>
      <c r="IYO225" s="348"/>
      <c r="IYP225" s="348"/>
      <c r="IYQ225" s="348"/>
      <c r="IYR225" s="348"/>
      <c r="IYS225" s="348"/>
      <c r="IYT225" s="348"/>
      <c r="IYU225" s="348"/>
      <c r="IYV225" s="348"/>
      <c r="IYW225" s="348"/>
      <c r="IYX225" s="348"/>
      <c r="IYY225" s="348"/>
      <c r="IYZ225" s="348"/>
      <c r="IZA225" s="348"/>
      <c r="IZB225" s="348"/>
      <c r="IZC225" s="348"/>
      <c r="IZD225" s="348"/>
      <c r="IZE225" s="348"/>
      <c r="IZF225" s="348"/>
      <c r="IZG225" s="348"/>
      <c r="IZH225" s="348"/>
      <c r="IZI225" s="348"/>
      <c r="IZJ225" s="348"/>
      <c r="IZK225" s="348"/>
      <c r="IZL225" s="348"/>
      <c r="IZM225" s="348"/>
      <c r="IZN225" s="348"/>
      <c r="IZO225" s="348"/>
      <c r="IZP225" s="348"/>
      <c r="IZQ225" s="348"/>
      <c r="IZR225" s="348"/>
      <c r="IZS225" s="348"/>
      <c r="IZT225" s="348"/>
      <c r="IZU225" s="348"/>
      <c r="IZV225" s="348"/>
      <c r="IZW225" s="348"/>
      <c r="IZX225" s="348"/>
      <c r="IZY225" s="348"/>
      <c r="IZZ225" s="348"/>
      <c r="JAA225" s="348"/>
      <c r="JAB225" s="348"/>
      <c r="JAC225" s="348"/>
      <c r="JAD225" s="348"/>
      <c r="JAE225" s="348"/>
      <c r="JAF225" s="348"/>
      <c r="JAG225" s="348"/>
      <c r="JAH225" s="348"/>
      <c r="JAI225" s="348"/>
      <c r="JAJ225" s="348"/>
      <c r="JAK225" s="348"/>
      <c r="JAL225" s="348"/>
      <c r="JAM225" s="348"/>
      <c r="JAN225" s="348"/>
      <c r="JAO225" s="348"/>
      <c r="JAP225" s="348"/>
      <c r="JAQ225" s="348"/>
      <c r="JAR225" s="348"/>
      <c r="JAS225" s="348"/>
      <c r="JAT225" s="348"/>
      <c r="JAU225" s="348"/>
      <c r="JAV225" s="348"/>
      <c r="JAW225" s="348"/>
      <c r="JAX225" s="348"/>
      <c r="JAY225" s="348"/>
      <c r="JAZ225" s="348"/>
      <c r="JBA225" s="348"/>
      <c r="JBB225" s="348"/>
      <c r="JBC225" s="348"/>
      <c r="JBD225" s="348"/>
      <c r="JBE225" s="348"/>
      <c r="JBF225" s="348"/>
      <c r="JBG225" s="348"/>
      <c r="JBH225" s="348"/>
      <c r="JBI225" s="348"/>
      <c r="JBJ225" s="348"/>
      <c r="JBK225" s="348"/>
      <c r="JBL225" s="348"/>
      <c r="JBM225" s="348"/>
      <c r="JBN225" s="348"/>
      <c r="JBO225" s="348"/>
      <c r="JBP225" s="348"/>
      <c r="JBQ225" s="348"/>
      <c r="JBR225" s="348"/>
      <c r="JBS225" s="348"/>
      <c r="JBT225" s="348"/>
      <c r="JBU225" s="348"/>
      <c r="JBV225" s="348"/>
      <c r="JBW225" s="348"/>
      <c r="JBX225" s="348"/>
      <c r="JBY225" s="348"/>
      <c r="JBZ225" s="348"/>
      <c r="JCA225" s="348"/>
      <c r="JCB225" s="348"/>
      <c r="JCC225" s="348"/>
      <c r="JCD225" s="348"/>
      <c r="JCE225" s="348"/>
      <c r="JCF225" s="348"/>
      <c r="JCG225" s="348"/>
      <c r="JCH225" s="348"/>
      <c r="JCI225" s="348"/>
      <c r="JCJ225" s="348"/>
      <c r="JCK225" s="348"/>
      <c r="JCL225" s="348"/>
      <c r="JCM225" s="348"/>
      <c r="JCN225" s="348"/>
      <c r="JCO225" s="348"/>
      <c r="JCP225" s="348"/>
      <c r="JCQ225" s="348"/>
      <c r="JCR225" s="348"/>
      <c r="JCS225" s="348"/>
      <c r="JCT225" s="348"/>
      <c r="JCU225" s="348"/>
      <c r="JCV225" s="348"/>
      <c r="JCW225" s="348"/>
      <c r="JCX225" s="348"/>
      <c r="JCY225" s="348"/>
      <c r="JCZ225" s="348"/>
      <c r="JDA225" s="348"/>
      <c r="JDB225" s="348"/>
      <c r="JDC225" s="348"/>
      <c r="JDD225" s="348"/>
      <c r="JDE225" s="348"/>
      <c r="JDF225" s="348"/>
      <c r="JDG225" s="348"/>
      <c r="JDH225" s="348"/>
      <c r="JDI225" s="348"/>
      <c r="JDJ225" s="348"/>
      <c r="JDK225" s="348"/>
      <c r="JDL225" s="348"/>
      <c r="JDM225" s="348"/>
      <c r="JDN225" s="348"/>
      <c r="JDO225" s="348"/>
      <c r="JDP225" s="348"/>
      <c r="JDQ225" s="348"/>
      <c r="JDR225" s="348"/>
      <c r="JDS225" s="348"/>
      <c r="JDT225" s="348"/>
      <c r="JDU225" s="348"/>
      <c r="JDV225" s="348"/>
      <c r="JDW225" s="348"/>
      <c r="JDX225" s="348"/>
      <c r="JDY225" s="348"/>
      <c r="JDZ225" s="348"/>
      <c r="JEA225" s="348"/>
      <c r="JEB225" s="348"/>
      <c r="JEC225" s="348"/>
      <c r="JED225" s="348"/>
      <c r="JEE225" s="348"/>
      <c r="JEF225" s="348"/>
      <c r="JEG225" s="348"/>
      <c r="JEH225" s="348"/>
      <c r="JEI225" s="348"/>
      <c r="JEJ225" s="348"/>
      <c r="JEK225" s="348"/>
      <c r="JEL225" s="348"/>
      <c r="JEM225" s="348"/>
      <c r="JEN225" s="348"/>
      <c r="JEO225" s="348"/>
      <c r="JEP225" s="348"/>
      <c r="JEQ225" s="348"/>
      <c r="JER225" s="348"/>
      <c r="JES225" s="348"/>
      <c r="JET225" s="348"/>
      <c r="JEU225" s="348"/>
      <c r="JEV225" s="348"/>
      <c r="JEW225" s="348"/>
      <c r="JEX225" s="348"/>
      <c r="JEY225" s="348"/>
      <c r="JEZ225" s="348"/>
      <c r="JFA225" s="348"/>
      <c r="JFB225" s="348"/>
      <c r="JFC225" s="348"/>
      <c r="JFD225" s="348"/>
      <c r="JFE225" s="348"/>
      <c r="JFF225" s="348"/>
      <c r="JFG225" s="348"/>
      <c r="JFH225" s="348"/>
      <c r="JFI225" s="348"/>
      <c r="JFJ225" s="348"/>
      <c r="JFK225" s="348"/>
      <c r="JFL225" s="348"/>
      <c r="JFM225" s="348"/>
      <c r="JFN225" s="348"/>
      <c r="JFO225" s="348"/>
      <c r="JFP225" s="348"/>
      <c r="JFQ225" s="348"/>
      <c r="JFR225" s="348"/>
      <c r="JFS225" s="348"/>
      <c r="JFT225" s="348"/>
      <c r="JFU225" s="348"/>
      <c r="JFV225" s="348"/>
      <c r="JFW225" s="348"/>
      <c r="JFX225" s="348"/>
      <c r="JFY225" s="348"/>
      <c r="JFZ225" s="348"/>
      <c r="JGA225" s="348"/>
      <c r="JGB225" s="348"/>
      <c r="JGC225" s="348"/>
      <c r="JGD225" s="348"/>
      <c r="JGE225" s="348"/>
      <c r="JGF225" s="348"/>
      <c r="JGG225" s="348"/>
      <c r="JGH225" s="348"/>
      <c r="JGI225" s="348"/>
      <c r="JGJ225" s="348"/>
      <c r="JGK225" s="348"/>
      <c r="JGL225" s="348"/>
      <c r="JGM225" s="348"/>
      <c r="JGN225" s="348"/>
      <c r="JGO225" s="348"/>
      <c r="JGP225" s="348"/>
      <c r="JGQ225" s="348"/>
      <c r="JGR225" s="348"/>
      <c r="JGS225" s="348"/>
      <c r="JGT225" s="348"/>
      <c r="JGU225" s="348"/>
      <c r="JGV225" s="348"/>
      <c r="JGW225" s="348"/>
      <c r="JGX225" s="348"/>
      <c r="JGY225" s="348"/>
      <c r="JGZ225" s="348"/>
      <c r="JHA225" s="348"/>
      <c r="JHB225" s="348"/>
      <c r="JHC225" s="348"/>
      <c r="JHD225" s="348"/>
      <c r="JHE225" s="348"/>
      <c r="JHF225" s="348"/>
      <c r="JHG225" s="348"/>
      <c r="JHH225" s="348"/>
      <c r="JHI225" s="348"/>
      <c r="JHJ225" s="348"/>
      <c r="JHK225" s="348"/>
      <c r="JHL225" s="348"/>
      <c r="JHM225" s="348"/>
      <c r="JHN225" s="348"/>
      <c r="JHO225" s="348"/>
      <c r="JHP225" s="348"/>
      <c r="JHQ225" s="348"/>
      <c r="JHR225" s="348"/>
      <c r="JHS225" s="348"/>
      <c r="JHT225" s="348"/>
      <c r="JHU225" s="348"/>
      <c r="JHV225" s="348"/>
      <c r="JHW225" s="348"/>
      <c r="JHX225" s="348"/>
      <c r="JHY225" s="348"/>
      <c r="JHZ225" s="348"/>
      <c r="JIA225" s="348"/>
      <c r="JIB225" s="348"/>
      <c r="JIC225" s="348"/>
      <c r="JID225" s="348"/>
      <c r="JIE225" s="348"/>
      <c r="JIF225" s="348"/>
      <c r="JIG225" s="348"/>
      <c r="JIH225" s="348"/>
      <c r="JII225" s="348"/>
      <c r="JIJ225" s="348"/>
      <c r="JIK225" s="348"/>
      <c r="JIL225" s="348"/>
      <c r="JIM225" s="348"/>
      <c r="JIN225" s="348"/>
      <c r="JIO225" s="348"/>
      <c r="JIP225" s="348"/>
      <c r="JIQ225" s="348"/>
      <c r="JIR225" s="348"/>
      <c r="JIS225" s="348"/>
      <c r="JIT225" s="348"/>
      <c r="JIU225" s="348"/>
      <c r="JIV225" s="348"/>
      <c r="JIW225" s="348"/>
      <c r="JIX225" s="348"/>
      <c r="JIY225" s="348"/>
      <c r="JIZ225" s="348"/>
      <c r="JJA225" s="348"/>
      <c r="JJB225" s="348"/>
      <c r="JJC225" s="348"/>
      <c r="JJD225" s="348"/>
      <c r="JJE225" s="348"/>
      <c r="JJF225" s="348"/>
      <c r="JJG225" s="348"/>
      <c r="JJH225" s="348"/>
      <c r="JJI225" s="348"/>
      <c r="JJJ225" s="348"/>
      <c r="JJK225" s="348"/>
      <c r="JJL225" s="348"/>
      <c r="JJM225" s="348"/>
      <c r="JJN225" s="348"/>
      <c r="JJO225" s="348"/>
      <c r="JJP225" s="348"/>
      <c r="JJQ225" s="348"/>
      <c r="JJR225" s="348"/>
      <c r="JJS225" s="348"/>
      <c r="JJT225" s="348"/>
      <c r="JJU225" s="348"/>
      <c r="JJV225" s="348"/>
      <c r="JJW225" s="348"/>
      <c r="JJX225" s="348"/>
      <c r="JJY225" s="348"/>
      <c r="JJZ225" s="348"/>
      <c r="JKA225" s="348"/>
      <c r="JKB225" s="348"/>
      <c r="JKC225" s="348"/>
      <c r="JKD225" s="348"/>
      <c r="JKE225" s="348"/>
      <c r="JKF225" s="348"/>
      <c r="JKG225" s="348"/>
      <c r="JKH225" s="348"/>
      <c r="JKI225" s="348"/>
      <c r="JKJ225" s="348"/>
      <c r="JKK225" s="348"/>
      <c r="JKL225" s="348"/>
      <c r="JKM225" s="348"/>
      <c r="JKN225" s="348"/>
      <c r="JKO225" s="348"/>
      <c r="JKP225" s="348"/>
      <c r="JKQ225" s="348"/>
      <c r="JKR225" s="348"/>
      <c r="JKS225" s="348"/>
      <c r="JKT225" s="348"/>
      <c r="JKU225" s="348"/>
      <c r="JKV225" s="348"/>
      <c r="JKW225" s="348"/>
      <c r="JKX225" s="348"/>
      <c r="JKY225" s="348"/>
      <c r="JKZ225" s="348"/>
      <c r="JLA225" s="348"/>
      <c r="JLB225" s="348"/>
      <c r="JLC225" s="348"/>
      <c r="JLD225" s="348"/>
      <c r="JLE225" s="348"/>
      <c r="JLF225" s="348"/>
      <c r="JLG225" s="348"/>
      <c r="JLH225" s="348"/>
      <c r="JLI225" s="348"/>
      <c r="JLJ225" s="348"/>
      <c r="JLK225" s="348"/>
      <c r="JLL225" s="348"/>
      <c r="JLM225" s="348"/>
      <c r="JLN225" s="348"/>
      <c r="JLO225" s="348"/>
      <c r="JLP225" s="348"/>
      <c r="JLQ225" s="348"/>
      <c r="JLR225" s="348"/>
      <c r="JLS225" s="348"/>
      <c r="JLT225" s="348"/>
      <c r="JLU225" s="348"/>
      <c r="JLV225" s="348"/>
      <c r="JLW225" s="348"/>
      <c r="JLX225" s="348"/>
      <c r="JLY225" s="348"/>
      <c r="JLZ225" s="348"/>
      <c r="JMA225" s="348"/>
      <c r="JMB225" s="348"/>
      <c r="JMC225" s="348"/>
      <c r="JMD225" s="348"/>
      <c r="JME225" s="348"/>
      <c r="JMF225" s="348"/>
      <c r="JMG225" s="348"/>
      <c r="JMH225" s="348"/>
      <c r="JMI225" s="348"/>
      <c r="JMJ225" s="348"/>
      <c r="JMK225" s="348"/>
      <c r="JML225" s="348"/>
      <c r="JMM225" s="348"/>
      <c r="JMN225" s="348"/>
      <c r="JMO225" s="348"/>
      <c r="JMP225" s="348"/>
      <c r="JMQ225" s="348"/>
      <c r="JMR225" s="348"/>
      <c r="JMS225" s="348"/>
      <c r="JMT225" s="348"/>
      <c r="JMU225" s="348"/>
      <c r="JMV225" s="348"/>
      <c r="JMW225" s="348"/>
      <c r="JMX225" s="348"/>
      <c r="JMY225" s="348"/>
      <c r="JMZ225" s="348"/>
      <c r="JNA225" s="348"/>
      <c r="JNB225" s="348"/>
      <c r="JNC225" s="348"/>
      <c r="JND225" s="348"/>
      <c r="JNE225" s="348"/>
      <c r="JNF225" s="348"/>
      <c r="JNG225" s="348"/>
      <c r="JNH225" s="348"/>
      <c r="JNI225" s="348"/>
      <c r="JNJ225" s="348"/>
      <c r="JNK225" s="348"/>
      <c r="JNL225" s="348"/>
      <c r="JNM225" s="348"/>
      <c r="JNN225" s="348"/>
      <c r="JNO225" s="348"/>
      <c r="JNP225" s="348"/>
      <c r="JNQ225" s="348"/>
      <c r="JNR225" s="348"/>
      <c r="JNS225" s="348"/>
      <c r="JNT225" s="348"/>
      <c r="JNU225" s="348"/>
      <c r="JNV225" s="348"/>
      <c r="JNW225" s="348"/>
      <c r="JNX225" s="348"/>
      <c r="JNY225" s="348"/>
      <c r="JNZ225" s="348"/>
      <c r="JOA225" s="348"/>
      <c r="JOB225" s="348"/>
      <c r="JOC225" s="348"/>
      <c r="JOD225" s="348"/>
      <c r="JOE225" s="348"/>
      <c r="JOF225" s="348"/>
      <c r="JOG225" s="348"/>
      <c r="JOH225" s="348"/>
      <c r="JOI225" s="348"/>
      <c r="JOJ225" s="348"/>
      <c r="JOK225" s="348"/>
      <c r="JOL225" s="348"/>
      <c r="JOM225" s="348"/>
      <c r="JON225" s="348"/>
      <c r="JOO225" s="348"/>
      <c r="JOP225" s="348"/>
      <c r="JOQ225" s="348"/>
      <c r="JOR225" s="348"/>
      <c r="JOS225" s="348"/>
      <c r="JOT225" s="348"/>
      <c r="JOU225" s="348"/>
      <c r="JOV225" s="348"/>
      <c r="JOW225" s="348"/>
      <c r="JOX225" s="348"/>
      <c r="JOY225" s="348"/>
      <c r="JOZ225" s="348"/>
      <c r="JPA225" s="348"/>
      <c r="JPB225" s="348"/>
      <c r="JPC225" s="348"/>
      <c r="JPD225" s="348"/>
      <c r="JPE225" s="348"/>
      <c r="JPF225" s="348"/>
      <c r="JPG225" s="348"/>
      <c r="JPH225" s="348"/>
      <c r="JPI225" s="348"/>
      <c r="JPJ225" s="348"/>
      <c r="JPK225" s="348"/>
      <c r="JPL225" s="348"/>
      <c r="JPM225" s="348"/>
      <c r="JPN225" s="348"/>
      <c r="JPO225" s="348"/>
      <c r="JPP225" s="348"/>
      <c r="JPQ225" s="348"/>
      <c r="JPR225" s="348"/>
      <c r="JPS225" s="348"/>
      <c r="JPT225" s="348"/>
      <c r="JPU225" s="348"/>
      <c r="JPV225" s="348"/>
      <c r="JPW225" s="348"/>
      <c r="JPX225" s="348"/>
      <c r="JPY225" s="348"/>
      <c r="JPZ225" s="348"/>
      <c r="JQA225" s="348"/>
      <c r="JQB225" s="348"/>
      <c r="JQC225" s="348"/>
      <c r="JQD225" s="348"/>
      <c r="JQE225" s="348"/>
      <c r="JQF225" s="348"/>
      <c r="JQG225" s="348"/>
      <c r="JQH225" s="348"/>
      <c r="JQI225" s="348"/>
      <c r="JQJ225" s="348"/>
      <c r="JQK225" s="348"/>
      <c r="JQL225" s="348"/>
      <c r="JQM225" s="348"/>
      <c r="JQN225" s="348"/>
      <c r="JQO225" s="348"/>
      <c r="JQP225" s="348"/>
      <c r="JQQ225" s="348"/>
      <c r="JQR225" s="348"/>
      <c r="JQS225" s="348"/>
      <c r="JQT225" s="348"/>
      <c r="JQU225" s="348"/>
      <c r="JQV225" s="348"/>
      <c r="JQW225" s="348"/>
      <c r="JQX225" s="348"/>
      <c r="JQY225" s="348"/>
      <c r="JQZ225" s="348"/>
      <c r="JRA225" s="348"/>
      <c r="JRB225" s="348"/>
      <c r="JRC225" s="348"/>
      <c r="JRD225" s="348"/>
      <c r="JRE225" s="348"/>
      <c r="JRF225" s="348"/>
      <c r="JRG225" s="348"/>
      <c r="JRH225" s="348"/>
      <c r="JRI225" s="348"/>
      <c r="JRJ225" s="348"/>
      <c r="JRK225" s="348"/>
      <c r="JRL225" s="348"/>
      <c r="JRM225" s="348"/>
      <c r="JRN225" s="348"/>
      <c r="JRO225" s="348"/>
      <c r="JRP225" s="348"/>
      <c r="JRQ225" s="348"/>
      <c r="JRR225" s="348"/>
      <c r="JRS225" s="348"/>
      <c r="JRT225" s="348"/>
      <c r="JRU225" s="348"/>
      <c r="JRV225" s="348"/>
      <c r="JRW225" s="348"/>
      <c r="JRX225" s="348"/>
      <c r="JRY225" s="348"/>
      <c r="JRZ225" s="348"/>
      <c r="JSA225" s="348"/>
      <c r="JSB225" s="348"/>
      <c r="JSC225" s="348"/>
      <c r="JSD225" s="348"/>
      <c r="JSE225" s="348"/>
      <c r="JSF225" s="348"/>
      <c r="JSG225" s="348"/>
      <c r="JSH225" s="348"/>
      <c r="JSI225" s="348"/>
      <c r="JSJ225" s="348"/>
      <c r="JSK225" s="348"/>
      <c r="JSL225" s="348"/>
      <c r="JSM225" s="348"/>
      <c r="JSN225" s="348"/>
      <c r="JSO225" s="348"/>
      <c r="JSP225" s="348"/>
      <c r="JSQ225" s="348"/>
      <c r="JSR225" s="348"/>
      <c r="JSS225" s="348"/>
      <c r="JST225" s="348"/>
      <c r="JSU225" s="348"/>
      <c r="JSV225" s="348"/>
      <c r="JSW225" s="348"/>
      <c r="JSX225" s="348"/>
      <c r="JSY225" s="348"/>
      <c r="JSZ225" s="348"/>
      <c r="JTA225" s="348"/>
      <c r="JTB225" s="348"/>
      <c r="JTC225" s="348"/>
      <c r="JTD225" s="348"/>
      <c r="JTE225" s="348"/>
      <c r="JTF225" s="348"/>
      <c r="JTG225" s="348"/>
      <c r="JTH225" s="348"/>
      <c r="JTI225" s="348"/>
      <c r="JTJ225" s="348"/>
      <c r="JTK225" s="348"/>
      <c r="JTL225" s="348"/>
      <c r="JTM225" s="348"/>
      <c r="JTN225" s="348"/>
      <c r="JTO225" s="348"/>
      <c r="JTP225" s="348"/>
      <c r="JTQ225" s="348"/>
      <c r="JTR225" s="348"/>
      <c r="JTS225" s="348"/>
      <c r="JTT225" s="348"/>
      <c r="JTU225" s="348"/>
      <c r="JTV225" s="348"/>
      <c r="JTW225" s="348"/>
      <c r="JTX225" s="348"/>
      <c r="JTY225" s="348"/>
      <c r="JTZ225" s="348"/>
      <c r="JUA225" s="348"/>
      <c r="JUB225" s="348"/>
      <c r="JUC225" s="348"/>
      <c r="JUD225" s="348"/>
      <c r="JUE225" s="348"/>
      <c r="JUF225" s="348"/>
      <c r="JUG225" s="348"/>
      <c r="JUH225" s="348"/>
      <c r="JUI225" s="348"/>
      <c r="JUJ225" s="348"/>
      <c r="JUK225" s="348"/>
      <c r="JUL225" s="348"/>
      <c r="JUM225" s="348"/>
      <c r="JUN225" s="348"/>
      <c r="JUO225" s="348"/>
      <c r="JUP225" s="348"/>
      <c r="JUQ225" s="348"/>
      <c r="JUR225" s="348"/>
      <c r="JUS225" s="348"/>
      <c r="JUT225" s="348"/>
      <c r="JUU225" s="348"/>
      <c r="JUV225" s="348"/>
      <c r="JUW225" s="348"/>
      <c r="JUX225" s="348"/>
      <c r="JUY225" s="348"/>
      <c r="JUZ225" s="348"/>
      <c r="JVA225" s="348"/>
      <c r="JVB225" s="348"/>
      <c r="JVC225" s="348"/>
      <c r="JVD225" s="348"/>
      <c r="JVE225" s="348"/>
      <c r="JVF225" s="348"/>
      <c r="JVG225" s="348"/>
      <c r="JVH225" s="348"/>
      <c r="JVI225" s="348"/>
      <c r="JVJ225" s="348"/>
      <c r="JVK225" s="348"/>
      <c r="JVL225" s="348"/>
      <c r="JVM225" s="348"/>
      <c r="JVN225" s="348"/>
      <c r="JVO225" s="348"/>
      <c r="JVP225" s="348"/>
      <c r="JVQ225" s="348"/>
      <c r="JVR225" s="348"/>
      <c r="JVS225" s="348"/>
      <c r="JVT225" s="348"/>
      <c r="JVU225" s="348"/>
      <c r="JVV225" s="348"/>
      <c r="JVW225" s="348"/>
      <c r="JVX225" s="348"/>
      <c r="JVY225" s="348"/>
      <c r="JVZ225" s="348"/>
      <c r="JWA225" s="348"/>
      <c r="JWB225" s="348"/>
      <c r="JWC225" s="348"/>
      <c r="JWD225" s="348"/>
      <c r="JWE225" s="348"/>
      <c r="JWF225" s="348"/>
      <c r="JWG225" s="348"/>
      <c r="JWH225" s="348"/>
      <c r="JWI225" s="348"/>
      <c r="JWJ225" s="348"/>
      <c r="JWK225" s="348"/>
      <c r="JWL225" s="348"/>
      <c r="JWM225" s="348"/>
      <c r="JWN225" s="348"/>
      <c r="JWO225" s="348"/>
      <c r="JWP225" s="348"/>
      <c r="JWQ225" s="348"/>
      <c r="JWR225" s="348"/>
      <c r="JWS225" s="348"/>
      <c r="JWT225" s="348"/>
      <c r="JWU225" s="348"/>
      <c r="JWV225" s="348"/>
      <c r="JWW225" s="348"/>
      <c r="JWX225" s="348"/>
      <c r="JWY225" s="348"/>
      <c r="JWZ225" s="348"/>
      <c r="JXA225" s="348"/>
      <c r="JXB225" s="348"/>
      <c r="JXC225" s="348"/>
      <c r="JXD225" s="348"/>
      <c r="JXE225" s="348"/>
      <c r="JXF225" s="348"/>
      <c r="JXG225" s="348"/>
      <c r="JXH225" s="348"/>
      <c r="JXI225" s="348"/>
      <c r="JXJ225" s="348"/>
      <c r="JXK225" s="348"/>
      <c r="JXL225" s="348"/>
      <c r="JXM225" s="348"/>
      <c r="JXN225" s="348"/>
      <c r="JXO225" s="348"/>
      <c r="JXP225" s="348"/>
      <c r="JXQ225" s="348"/>
      <c r="JXR225" s="348"/>
      <c r="JXS225" s="348"/>
      <c r="JXT225" s="348"/>
      <c r="JXU225" s="348"/>
      <c r="JXV225" s="348"/>
      <c r="JXW225" s="348"/>
      <c r="JXX225" s="348"/>
      <c r="JXY225" s="348"/>
      <c r="JXZ225" s="348"/>
      <c r="JYA225" s="348"/>
      <c r="JYB225" s="348"/>
      <c r="JYC225" s="348"/>
      <c r="JYD225" s="348"/>
      <c r="JYE225" s="348"/>
      <c r="JYF225" s="348"/>
      <c r="JYG225" s="348"/>
      <c r="JYH225" s="348"/>
      <c r="JYI225" s="348"/>
      <c r="JYJ225" s="348"/>
      <c r="JYK225" s="348"/>
      <c r="JYL225" s="348"/>
      <c r="JYM225" s="348"/>
      <c r="JYN225" s="348"/>
      <c r="JYO225" s="348"/>
      <c r="JYP225" s="348"/>
      <c r="JYQ225" s="348"/>
      <c r="JYR225" s="348"/>
      <c r="JYS225" s="348"/>
      <c r="JYT225" s="348"/>
      <c r="JYU225" s="348"/>
      <c r="JYV225" s="348"/>
      <c r="JYW225" s="348"/>
      <c r="JYX225" s="348"/>
      <c r="JYY225" s="348"/>
      <c r="JYZ225" s="348"/>
      <c r="JZA225" s="348"/>
      <c r="JZB225" s="348"/>
      <c r="JZC225" s="348"/>
      <c r="JZD225" s="348"/>
      <c r="JZE225" s="348"/>
      <c r="JZF225" s="348"/>
      <c r="JZG225" s="348"/>
      <c r="JZH225" s="348"/>
      <c r="JZI225" s="348"/>
      <c r="JZJ225" s="348"/>
      <c r="JZK225" s="348"/>
      <c r="JZL225" s="348"/>
      <c r="JZM225" s="348"/>
      <c r="JZN225" s="348"/>
      <c r="JZO225" s="348"/>
      <c r="JZP225" s="348"/>
      <c r="JZQ225" s="348"/>
      <c r="JZR225" s="348"/>
      <c r="JZS225" s="348"/>
      <c r="JZT225" s="348"/>
      <c r="JZU225" s="348"/>
      <c r="JZV225" s="348"/>
      <c r="JZW225" s="348"/>
      <c r="JZX225" s="348"/>
      <c r="JZY225" s="348"/>
      <c r="JZZ225" s="348"/>
      <c r="KAA225" s="348"/>
      <c r="KAB225" s="348"/>
      <c r="KAC225" s="348"/>
      <c r="KAD225" s="348"/>
      <c r="KAE225" s="348"/>
      <c r="KAF225" s="348"/>
      <c r="KAG225" s="348"/>
      <c r="KAH225" s="348"/>
      <c r="KAI225" s="348"/>
      <c r="KAJ225" s="348"/>
      <c r="KAK225" s="348"/>
      <c r="KAL225" s="348"/>
      <c r="KAM225" s="348"/>
      <c r="KAN225" s="348"/>
      <c r="KAO225" s="348"/>
      <c r="KAP225" s="348"/>
      <c r="KAQ225" s="348"/>
      <c r="KAR225" s="348"/>
      <c r="KAS225" s="348"/>
      <c r="KAT225" s="348"/>
      <c r="KAU225" s="348"/>
      <c r="KAV225" s="348"/>
      <c r="KAW225" s="348"/>
      <c r="KAX225" s="348"/>
      <c r="KAY225" s="348"/>
      <c r="KAZ225" s="348"/>
      <c r="KBA225" s="348"/>
      <c r="KBB225" s="348"/>
      <c r="KBC225" s="348"/>
      <c r="KBD225" s="348"/>
      <c r="KBE225" s="348"/>
      <c r="KBF225" s="348"/>
      <c r="KBG225" s="348"/>
      <c r="KBH225" s="348"/>
      <c r="KBI225" s="348"/>
      <c r="KBJ225" s="348"/>
      <c r="KBK225" s="348"/>
      <c r="KBL225" s="348"/>
      <c r="KBM225" s="348"/>
      <c r="KBN225" s="348"/>
      <c r="KBO225" s="348"/>
      <c r="KBP225" s="348"/>
      <c r="KBQ225" s="348"/>
      <c r="KBR225" s="348"/>
      <c r="KBS225" s="348"/>
      <c r="KBT225" s="348"/>
      <c r="KBU225" s="348"/>
      <c r="KBV225" s="348"/>
      <c r="KBW225" s="348"/>
      <c r="KBX225" s="348"/>
      <c r="KBY225" s="348"/>
      <c r="KBZ225" s="348"/>
      <c r="KCA225" s="348"/>
      <c r="KCB225" s="348"/>
      <c r="KCC225" s="348"/>
      <c r="KCD225" s="348"/>
      <c r="KCE225" s="348"/>
      <c r="KCF225" s="348"/>
      <c r="KCG225" s="348"/>
      <c r="KCH225" s="348"/>
      <c r="KCI225" s="348"/>
      <c r="KCJ225" s="348"/>
      <c r="KCK225" s="348"/>
      <c r="KCL225" s="348"/>
      <c r="KCM225" s="348"/>
      <c r="KCN225" s="348"/>
      <c r="KCO225" s="348"/>
      <c r="KCP225" s="348"/>
      <c r="KCQ225" s="348"/>
      <c r="KCR225" s="348"/>
      <c r="KCS225" s="348"/>
      <c r="KCT225" s="348"/>
      <c r="KCU225" s="348"/>
      <c r="KCV225" s="348"/>
      <c r="KCW225" s="348"/>
      <c r="KCX225" s="348"/>
      <c r="KCY225" s="348"/>
      <c r="KCZ225" s="348"/>
      <c r="KDA225" s="348"/>
      <c r="KDB225" s="348"/>
      <c r="KDC225" s="348"/>
      <c r="KDD225" s="348"/>
      <c r="KDE225" s="348"/>
      <c r="KDF225" s="348"/>
      <c r="KDG225" s="348"/>
      <c r="KDH225" s="348"/>
      <c r="KDI225" s="348"/>
      <c r="KDJ225" s="348"/>
      <c r="KDK225" s="348"/>
      <c r="KDL225" s="348"/>
      <c r="KDM225" s="348"/>
      <c r="KDN225" s="348"/>
      <c r="KDO225" s="348"/>
      <c r="KDP225" s="348"/>
      <c r="KDQ225" s="348"/>
      <c r="KDR225" s="348"/>
      <c r="KDS225" s="348"/>
      <c r="KDT225" s="348"/>
      <c r="KDU225" s="348"/>
      <c r="KDV225" s="348"/>
      <c r="KDW225" s="348"/>
      <c r="KDX225" s="348"/>
      <c r="KDY225" s="348"/>
      <c r="KDZ225" s="348"/>
      <c r="KEA225" s="348"/>
      <c r="KEB225" s="348"/>
      <c r="KEC225" s="348"/>
      <c r="KED225" s="348"/>
      <c r="KEE225" s="348"/>
      <c r="KEF225" s="348"/>
      <c r="KEG225" s="348"/>
      <c r="KEH225" s="348"/>
      <c r="KEI225" s="348"/>
      <c r="KEJ225" s="348"/>
      <c r="KEK225" s="348"/>
      <c r="KEL225" s="348"/>
      <c r="KEM225" s="348"/>
      <c r="KEN225" s="348"/>
      <c r="KEO225" s="348"/>
      <c r="KEP225" s="348"/>
      <c r="KEQ225" s="348"/>
      <c r="KER225" s="348"/>
      <c r="KES225" s="348"/>
      <c r="KET225" s="348"/>
      <c r="KEU225" s="348"/>
      <c r="KEV225" s="348"/>
      <c r="KEW225" s="348"/>
      <c r="KEX225" s="348"/>
      <c r="KEY225" s="348"/>
      <c r="KEZ225" s="348"/>
      <c r="KFA225" s="348"/>
      <c r="KFB225" s="348"/>
      <c r="KFC225" s="348"/>
      <c r="KFD225" s="348"/>
      <c r="KFE225" s="348"/>
      <c r="KFF225" s="348"/>
      <c r="KFG225" s="348"/>
      <c r="KFH225" s="348"/>
      <c r="KFI225" s="348"/>
      <c r="KFJ225" s="348"/>
      <c r="KFK225" s="348"/>
      <c r="KFL225" s="348"/>
      <c r="KFM225" s="348"/>
      <c r="KFN225" s="348"/>
      <c r="KFO225" s="348"/>
      <c r="KFP225" s="348"/>
      <c r="KFQ225" s="348"/>
      <c r="KFR225" s="348"/>
      <c r="KFS225" s="348"/>
      <c r="KFT225" s="348"/>
      <c r="KFU225" s="348"/>
      <c r="KFV225" s="348"/>
      <c r="KFW225" s="348"/>
      <c r="KFX225" s="348"/>
      <c r="KFY225" s="348"/>
      <c r="KFZ225" s="348"/>
      <c r="KGA225" s="348"/>
      <c r="KGB225" s="348"/>
      <c r="KGC225" s="348"/>
      <c r="KGD225" s="348"/>
      <c r="KGE225" s="348"/>
      <c r="KGF225" s="348"/>
      <c r="KGG225" s="348"/>
      <c r="KGH225" s="348"/>
      <c r="KGI225" s="348"/>
      <c r="KGJ225" s="348"/>
      <c r="KGK225" s="348"/>
      <c r="KGL225" s="348"/>
      <c r="KGM225" s="348"/>
      <c r="KGN225" s="348"/>
      <c r="KGO225" s="348"/>
      <c r="KGP225" s="348"/>
      <c r="KGQ225" s="348"/>
      <c r="KGR225" s="348"/>
      <c r="KGS225" s="348"/>
      <c r="KGT225" s="348"/>
      <c r="KGU225" s="348"/>
      <c r="KGV225" s="348"/>
      <c r="KGW225" s="348"/>
      <c r="KGX225" s="348"/>
      <c r="KGY225" s="348"/>
      <c r="KGZ225" s="348"/>
      <c r="KHA225" s="348"/>
      <c r="KHB225" s="348"/>
      <c r="KHC225" s="348"/>
      <c r="KHD225" s="348"/>
      <c r="KHE225" s="348"/>
      <c r="KHF225" s="348"/>
      <c r="KHG225" s="348"/>
      <c r="KHH225" s="348"/>
      <c r="KHI225" s="348"/>
      <c r="KHJ225" s="348"/>
      <c r="KHK225" s="348"/>
      <c r="KHL225" s="348"/>
      <c r="KHM225" s="348"/>
      <c r="KHN225" s="348"/>
      <c r="KHO225" s="348"/>
      <c r="KHP225" s="348"/>
      <c r="KHQ225" s="348"/>
      <c r="KHR225" s="348"/>
      <c r="KHS225" s="348"/>
      <c r="KHT225" s="348"/>
      <c r="KHU225" s="348"/>
      <c r="KHV225" s="348"/>
      <c r="KHW225" s="348"/>
      <c r="KHX225" s="348"/>
      <c r="KHY225" s="348"/>
      <c r="KHZ225" s="348"/>
      <c r="KIA225" s="348"/>
      <c r="KIB225" s="348"/>
      <c r="KIC225" s="348"/>
      <c r="KID225" s="348"/>
      <c r="KIE225" s="348"/>
      <c r="KIF225" s="348"/>
      <c r="KIG225" s="348"/>
      <c r="KIH225" s="348"/>
      <c r="KII225" s="348"/>
      <c r="KIJ225" s="348"/>
      <c r="KIK225" s="348"/>
      <c r="KIL225" s="348"/>
      <c r="KIM225" s="348"/>
      <c r="KIN225" s="348"/>
      <c r="KIO225" s="348"/>
      <c r="KIP225" s="348"/>
      <c r="KIQ225" s="348"/>
      <c r="KIR225" s="348"/>
      <c r="KIS225" s="348"/>
      <c r="KIT225" s="348"/>
      <c r="KIU225" s="348"/>
      <c r="KIV225" s="348"/>
      <c r="KIW225" s="348"/>
      <c r="KIX225" s="348"/>
      <c r="KIY225" s="348"/>
      <c r="KIZ225" s="348"/>
      <c r="KJA225" s="348"/>
      <c r="KJB225" s="348"/>
      <c r="KJC225" s="348"/>
      <c r="KJD225" s="348"/>
      <c r="KJE225" s="348"/>
      <c r="KJF225" s="348"/>
      <c r="KJG225" s="348"/>
      <c r="KJH225" s="348"/>
      <c r="KJI225" s="348"/>
      <c r="KJJ225" s="348"/>
      <c r="KJK225" s="348"/>
      <c r="KJL225" s="348"/>
      <c r="KJM225" s="348"/>
      <c r="KJN225" s="348"/>
      <c r="KJO225" s="348"/>
      <c r="KJP225" s="348"/>
      <c r="KJQ225" s="348"/>
      <c r="KJR225" s="348"/>
      <c r="KJS225" s="348"/>
      <c r="KJT225" s="348"/>
      <c r="KJU225" s="348"/>
      <c r="KJV225" s="348"/>
      <c r="KJW225" s="348"/>
      <c r="KJX225" s="348"/>
      <c r="KJY225" s="348"/>
      <c r="KJZ225" s="348"/>
      <c r="KKA225" s="348"/>
      <c r="KKB225" s="348"/>
      <c r="KKC225" s="348"/>
      <c r="KKD225" s="348"/>
      <c r="KKE225" s="348"/>
      <c r="KKF225" s="348"/>
      <c r="KKG225" s="348"/>
      <c r="KKH225" s="348"/>
      <c r="KKI225" s="348"/>
      <c r="KKJ225" s="348"/>
      <c r="KKK225" s="348"/>
      <c r="KKL225" s="348"/>
      <c r="KKM225" s="348"/>
      <c r="KKN225" s="348"/>
      <c r="KKO225" s="348"/>
      <c r="KKP225" s="348"/>
      <c r="KKQ225" s="348"/>
      <c r="KKR225" s="348"/>
      <c r="KKS225" s="348"/>
      <c r="KKT225" s="348"/>
      <c r="KKU225" s="348"/>
      <c r="KKV225" s="348"/>
      <c r="KKW225" s="348"/>
      <c r="KKX225" s="348"/>
      <c r="KKY225" s="348"/>
      <c r="KKZ225" s="348"/>
      <c r="KLA225" s="348"/>
      <c r="KLB225" s="348"/>
      <c r="KLC225" s="348"/>
      <c r="KLD225" s="348"/>
      <c r="KLE225" s="348"/>
      <c r="KLF225" s="348"/>
      <c r="KLG225" s="348"/>
      <c r="KLH225" s="348"/>
      <c r="KLI225" s="348"/>
      <c r="KLJ225" s="348"/>
      <c r="KLK225" s="348"/>
      <c r="KLL225" s="348"/>
      <c r="KLM225" s="348"/>
      <c r="KLN225" s="348"/>
      <c r="KLO225" s="348"/>
      <c r="KLP225" s="348"/>
      <c r="KLQ225" s="348"/>
      <c r="KLR225" s="348"/>
      <c r="KLS225" s="348"/>
      <c r="KLT225" s="348"/>
      <c r="KLU225" s="348"/>
      <c r="KLV225" s="348"/>
      <c r="KLW225" s="348"/>
      <c r="KLX225" s="348"/>
      <c r="KLY225" s="348"/>
      <c r="KLZ225" s="348"/>
      <c r="KMA225" s="348"/>
      <c r="KMB225" s="348"/>
      <c r="KMC225" s="348"/>
      <c r="KMD225" s="348"/>
      <c r="KME225" s="348"/>
      <c r="KMF225" s="348"/>
      <c r="KMG225" s="348"/>
      <c r="KMH225" s="348"/>
      <c r="KMI225" s="348"/>
      <c r="KMJ225" s="348"/>
      <c r="KMK225" s="348"/>
      <c r="KML225" s="348"/>
      <c r="KMM225" s="348"/>
      <c r="KMN225" s="348"/>
      <c r="KMO225" s="348"/>
      <c r="KMP225" s="348"/>
      <c r="KMQ225" s="348"/>
      <c r="KMR225" s="348"/>
      <c r="KMS225" s="348"/>
      <c r="KMT225" s="348"/>
      <c r="KMU225" s="348"/>
      <c r="KMV225" s="348"/>
      <c r="KMW225" s="348"/>
      <c r="KMX225" s="348"/>
      <c r="KMY225" s="348"/>
      <c r="KMZ225" s="348"/>
      <c r="KNA225" s="348"/>
      <c r="KNB225" s="348"/>
      <c r="KNC225" s="348"/>
      <c r="KND225" s="348"/>
      <c r="KNE225" s="348"/>
      <c r="KNF225" s="348"/>
      <c r="KNG225" s="348"/>
      <c r="KNH225" s="348"/>
      <c r="KNI225" s="348"/>
      <c r="KNJ225" s="348"/>
      <c r="KNK225" s="348"/>
      <c r="KNL225" s="348"/>
      <c r="KNM225" s="348"/>
      <c r="KNN225" s="348"/>
      <c r="KNO225" s="348"/>
      <c r="KNP225" s="348"/>
      <c r="KNQ225" s="348"/>
      <c r="KNR225" s="348"/>
      <c r="KNS225" s="348"/>
      <c r="KNT225" s="348"/>
      <c r="KNU225" s="348"/>
      <c r="KNV225" s="348"/>
      <c r="KNW225" s="348"/>
      <c r="KNX225" s="348"/>
      <c r="KNY225" s="348"/>
      <c r="KNZ225" s="348"/>
      <c r="KOA225" s="348"/>
      <c r="KOB225" s="348"/>
      <c r="KOC225" s="348"/>
      <c r="KOD225" s="348"/>
      <c r="KOE225" s="348"/>
      <c r="KOF225" s="348"/>
      <c r="KOG225" s="348"/>
      <c r="KOH225" s="348"/>
      <c r="KOI225" s="348"/>
      <c r="KOJ225" s="348"/>
      <c r="KOK225" s="348"/>
      <c r="KOL225" s="348"/>
      <c r="KOM225" s="348"/>
      <c r="KON225" s="348"/>
      <c r="KOO225" s="348"/>
      <c r="KOP225" s="348"/>
      <c r="KOQ225" s="348"/>
      <c r="KOR225" s="348"/>
      <c r="KOS225" s="348"/>
      <c r="KOT225" s="348"/>
      <c r="KOU225" s="348"/>
      <c r="KOV225" s="348"/>
      <c r="KOW225" s="348"/>
      <c r="KOX225" s="348"/>
      <c r="KOY225" s="348"/>
      <c r="KOZ225" s="348"/>
      <c r="KPA225" s="348"/>
      <c r="KPB225" s="348"/>
      <c r="KPC225" s="348"/>
      <c r="KPD225" s="348"/>
      <c r="KPE225" s="348"/>
      <c r="KPF225" s="348"/>
      <c r="KPG225" s="348"/>
      <c r="KPH225" s="348"/>
      <c r="KPI225" s="348"/>
      <c r="KPJ225" s="348"/>
      <c r="KPK225" s="348"/>
      <c r="KPL225" s="348"/>
      <c r="KPM225" s="348"/>
      <c r="KPN225" s="348"/>
      <c r="KPO225" s="348"/>
      <c r="KPP225" s="348"/>
      <c r="KPQ225" s="348"/>
      <c r="KPR225" s="348"/>
      <c r="KPS225" s="348"/>
      <c r="KPT225" s="348"/>
      <c r="KPU225" s="348"/>
      <c r="KPV225" s="348"/>
      <c r="KPW225" s="348"/>
      <c r="KPX225" s="348"/>
      <c r="KPY225" s="348"/>
      <c r="KPZ225" s="348"/>
      <c r="KQA225" s="348"/>
      <c r="KQB225" s="348"/>
      <c r="KQC225" s="348"/>
      <c r="KQD225" s="348"/>
      <c r="KQE225" s="348"/>
      <c r="KQF225" s="348"/>
      <c r="KQG225" s="348"/>
      <c r="KQH225" s="348"/>
      <c r="KQI225" s="348"/>
      <c r="KQJ225" s="348"/>
      <c r="KQK225" s="348"/>
      <c r="KQL225" s="348"/>
      <c r="KQM225" s="348"/>
      <c r="KQN225" s="348"/>
      <c r="KQO225" s="348"/>
      <c r="KQP225" s="348"/>
      <c r="KQQ225" s="348"/>
      <c r="KQR225" s="348"/>
      <c r="KQS225" s="348"/>
      <c r="KQT225" s="348"/>
      <c r="KQU225" s="348"/>
      <c r="KQV225" s="348"/>
      <c r="KQW225" s="348"/>
      <c r="KQX225" s="348"/>
      <c r="KQY225" s="348"/>
      <c r="KQZ225" s="348"/>
      <c r="KRA225" s="348"/>
      <c r="KRB225" s="348"/>
      <c r="KRC225" s="348"/>
      <c r="KRD225" s="348"/>
      <c r="KRE225" s="348"/>
      <c r="KRF225" s="348"/>
      <c r="KRG225" s="348"/>
      <c r="KRH225" s="348"/>
      <c r="KRI225" s="348"/>
      <c r="KRJ225" s="348"/>
      <c r="KRK225" s="348"/>
      <c r="KRL225" s="348"/>
      <c r="KRM225" s="348"/>
      <c r="KRN225" s="348"/>
      <c r="KRO225" s="348"/>
      <c r="KRP225" s="348"/>
      <c r="KRQ225" s="348"/>
      <c r="KRR225" s="348"/>
      <c r="KRS225" s="348"/>
      <c r="KRT225" s="348"/>
      <c r="KRU225" s="348"/>
      <c r="KRV225" s="348"/>
      <c r="KRW225" s="348"/>
      <c r="KRX225" s="348"/>
      <c r="KRY225" s="348"/>
      <c r="KRZ225" s="348"/>
      <c r="KSA225" s="348"/>
      <c r="KSB225" s="348"/>
      <c r="KSC225" s="348"/>
      <c r="KSD225" s="348"/>
      <c r="KSE225" s="348"/>
      <c r="KSF225" s="348"/>
      <c r="KSG225" s="348"/>
      <c r="KSH225" s="348"/>
      <c r="KSI225" s="348"/>
      <c r="KSJ225" s="348"/>
      <c r="KSK225" s="348"/>
      <c r="KSL225" s="348"/>
      <c r="KSM225" s="348"/>
      <c r="KSN225" s="348"/>
      <c r="KSO225" s="348"/>
      <c r="KSP225" s="348"/>
      <c r="KSQ225" s="348"/>
      <c r="KSR225" s="348"/>
      <c r="KSS225" s="348"/>
      <c r="KST225" s="348"/>
      <c r="KSU225" s="348"/>
      <c r="KSV225" s="348"/>
      <c r="KSW225" s="348"/>
      <c r="KSX225" s="348"/>
      <c r="KSY225" s="348"/>
      <c r="KSZ225" s="348"/>
      <c r="KTA225" s="348"/>
      <c r="KTB225" s="348"/>
      <c r="KTC225" s="348"/>
      <c r="KTD225" s="348"/>
      <c r="KTE225" s="348"/>
      <c r="KTF225" s="348"/>
      <c r="KTG225" s="348"/>
      <c r="KTH225" s="348"/>
      <c r="KTI225" s="348"/>
      <c r="KTJ225" s="348"/>
      <c r="KTK225" s="348"/>
      <c r="KTL225" s="348"/>
      <c r="KTM225" s="348"/>
      <c r="KTN225" s="348"/>
      <c r="KTO225" s="348"/>
      <c r="KTP225" s="348"/>
      <c r="KTQ225" s="348"/>
      <c r="KTR225" s="348"/>
      <c r="KTS225" s="348"/>
      <c r="KTT225" s="348"/>
      <c r="KTU225" s="348"/>
      <c r="KTV225" s="348"/>
      <c r="KTW225" s="348"/>
      <c r="KTX225" s="348"/>
      <c r="KTY225" s="348"/>
      <c r="KTZ225" s="348"/>
      <c r="KUA225" s="348"/>
      <c r="KUB225" s="348"/>
      <c r="KUC225" s="348"/>
      <c r="KUD225" s="348"/>
      <c r="KUE225" s="348"/>
      <c r="KUF225" s="348"/>
      <c r="KUG225" s="348"/>
      <c r="KUH225" s="348"/>
      <c r="KUI225" s="348"/>
      <c r="KUJ225" s="348"/>
      <c r="KUK225" s="348"/>
      <c r="KUL225" s="348"/>
      <c r="KUM225" s="348"/>
      <c r="KUN225" s="348"/>
      <c r="KUO225" s="348"/>
      <c r="KUP225" s="348"/>
      <c r="KUQ225" s="348"/>
      <c r="KUR225" s="348"/>
      <c r="KUS225" s="348"/>
      <c r="KUT225" s="348"/>
      <c r="KUU225" s="348"/>
      <c r="KUV225" s="348"/>
      <c r="KUW225" s="348"/>
      <c r="KUX225" s="348"/>
      <c r="KUY225" s="348"/>
      <c r="KUZ225" s="348"/>
      <c r="KVA225" s="348"/>
      <c r="KVB225" s="348"/>
      <c r="KVC225" s="348"/>
      <c r="KVD225" s="348"/>
      <c r="KVE225" s="348"/>
      <c r="KVF225" s="348"/>
      <c r="KVG225" s="348"/>
      <c r="KVH225" s="348"/>
      <c r="KVI225" s="348"/>
      <c r="KVJ225" s="348"/>
      <c r="KVK225" s="348"/>
      <c r="KVL225" s="348"/>
      <c r="KVM225" s="348"/>
      <c r="KVN225" s="348"/>
      <c r="KVO225" s="348"/>
      <c r="KVP225" s="348"/>
      <c r="KVQ225" s="348"/>
      <c r="KVR225" s="348"/>
      <c r="KVS225" s="348"/>
      <c r="KVT225" s="348"/>
      <c r="KVU225" s="348"/>
      <c r="KVV225" s="348"/>
      <c r="KVW225" s="348"/>
      <c r="KVX225" s="348"/>
      <c r="KVY225" s="348"/>
      <c r="KVZ225" s="348"/>
      <c r="KWA225" s="348"/>
      <c r="KWB225" s="348"/>
      <c r="KWC225" s="348"/>
      <c r="KWD225" s="348"/>
      <c r="KWE225" s="348"/>
      <c r="KWF225" s="348"/>
      <c r="KWG225" s="348"/>
      <c r="KWH225" s="348"/>
      <c r="KWI225" s="348"/>
      <c r="KWJ225" s="348"/>
      <c r="KWK225" s="348"/>
      <c r="KWL225" s="348"/>
      <c r="KWM225" s="348"/>
      <c r="KWN225" s="348"/>
      <c r="KWO225" s="348"/>
      <c r="KWP225" s="348"/>
      <c r="KWQ225" s="348"/>
      <c r="KWR225" s="348"/>
      <c r="KWS225" s="348"/>
      <c r="KWT225" s="348"/>
      <c r="KWU225" s="348"/>
      <c r="KWV225" s="348"/>
      <c r="KWW225" s="348"/>
      <c r="KWX225" s="348"/>
      <c r="KWY225" s="348"/>
      <c r="KWZ225" s="348"/>
      <c r="KXA225" s="348"/>
      <c r="KXB225" s="348"/>
      <c r="KXC225" s="348"/>
      <c r="KXD225" s="348"/>
      <c r="KXE225" s="348"/>
      <c r="KXF225" s="348"/>
      <c r="KXG225" s="348"/>
      <c r="KXH225" s="348"/>
      <c r="KXI225" s="348"/>
      <c r="KXJ225" s="348"/>
      <c r="KXK225" s="348"/>
      <c r="KXL225" s="348"/>
      <c r="KXM225" s="348"/>
      <c r="KXN225" s="348"/>
      <c r="KXO225" s="348"/>
      <c r="KXP225" s="348"/>
      <c r="KXQ225" s="348"/>
      <c r="KXR225" s="348"/>
      <c r="KXS225" s="348"/>
      <c r="KXT225" s="348"/>
      <c r="KXU225" s="348"/>
      <c r="KXV225" s="348"/>
      <c r="KXW225" s="348"/>
      <c r="KXX225" s="348"/>
      <c r="KXY225" s="348"/>
      <c r="KXZ225" s="348"/>
      <c r="KYA225" s="348"/>
      <c r="KYB225" s="348"/>
      <c r="KYC225" s="348"/>
      <c r="KYD225" s="348"/>
      <c r="KYE225" s="348"/>
      <c r="KYF225" s="348"/>
      <c r="KYG225" s="348"/>
      <c r="KYH225" s="348"/>
      <c r="KYI225" s="348"/>
      <c r="KYJ225" s="348"/>
      <c r="KYK225" s="348"/>
      <c r="KYL225" s="348"/>
      <c r="KYM225" s="348"/>
      <c r="KYN225" s="348"/>
      <c r="KYO225" s="348"/>
      <c r="KYP225" s="348"/>
      <c r="KYQ225" s="348"/>
      <c r="KYR225" s="348"/>
      <c r="KYS225" s="348"/>
      <c r="KYT225" s="348"/>
      <c r="KYU225" s="348"/>
      <c r="KYV225" s="348"/>
      <c r="KYW225" s="348"/>
      <c r="KYX225" s="348"/>
      <c r="KYY225" s="348"/>
      <c r="KYZ225" s="348"/>
      <c r="KZA225" s="348"/>
      <c r="KZB225" s="348"/>
      <c r="KZC225" s="348"/>
      <c r="KZD225" s="348"/>
      <c r="KZE225" s="348"/>
      <c r="KZF225" s="348"/>
      <c r="KZG225" s="348"/>
      <c r="KZH225" s="348"/>
      <c r="KZI225" s="348"/>
      <c r="KZJ225" s="348"/>
      <c r="KZK225" s="348"/>
      <c r="KZL225" s="348"/>
      <c r="KZM225" s="348"/>
      <c r="KZN225" s="348"/>
      <c r="KZO225" s="348"/>
      <c r="KZP225" s="348"/>
      <c r="KZQ225" s="348"/>
      <c r="KZR225" s="348"/>
      <c r="KZS225" s="348"/>
      <c r="KZT225" s="348"/>
      <c r="KZU225" s="348"/>
      <c r="KZV225" s="348"/>
      <c r="KZW225" s="348"/>
      <c r="KZX225" s="348"/>
      <c r="KZY225" s="348"/>
      <c r="KZZ225" s="348"/>
      <c r="LAA225" s="348"/>
      <c r="LAB225" s="348"/>
      <c r="LAC225" s="348"/>
      <c r="LAD225" s="348"/>
      <c r="LAE225" s="348"/>
      <c r="LAF225" s="348"/>
      <c r="LAG225" s="348"/>
      <c r="LAH225" s="348"/>
      <c r="LAI225" s="348"/>
      <c r="LAJ225" s="348"/>
      <c r="LAK225" s="348"/>
      <c r="LAL225" s="348"/>
      <c r="LAM225" s="348"/>
      <c r="LAN225" s="348"/>
      <c r="LAO225" s="348"/>
      <c r="LAP225" s="348"/>
      <c r="LAQ225" s="348"/>
      <c r="LAR225" s="348"/>
      <c r="LAS225" s="348"/>
      <c r="LAT225" s="348"/>
      <c r="LAU225" s="348"/>
      <c r="LAV225" s="348"/>
      <c r="LAW225" s="348"/>
      <c r="LAX225" s="348"/>
      <c r="LAY225" s="348"/>
      <c r="LAZ225" s="348"/>
      <c r="LBA225" s="348"/>
      <c r="LBB225" s="348"/>
      <c r="LBC225" s="348"/>
      <c r="LBD225" s="348"/>
      <c r="LBE225" s="348"/>
      <c r="LBF225" s="348"/>
      <c r="LBG225" s="348"/>
      <c r="LBH225" s="348"/>
      <c r="LBI225" s="348"/>
      <c r="LBJ225" s="348"/>
      <c r="LBK225" s="348"/>
      <c r="LBL225" s="348"/>
      <c r="LBM225" s="348"/>
      <c r="LBN225" s="348"/>
      <c r="LBO225" s="348"/>
      <c r="LBP225" s="348"/>
      <c r="LBQ225" s="348"/>
      <c r="LBR225" s="348"/>
      <c r="LBS225" s="348"/>
      <c r="LBT225" s="348"/>
      <c r="LBU225" s="348"/>
      <c r="LBV225" s="348"/>
      <c r="LBW225" s="348"/>
      <c r="LBX225" s="348"/>
      <c r="LBY225" s="348"/>
      <c r="LBZ225" s="348"/>
      <c r="LCA225" s="348"/>
      <c r="LCB225" s="348"/>
      <c r="LCC225" s="348"/>
      <c r="LCD225" s="348"/>
      <c r="LCE225" s="348"/>
      <c r="LCF225" s="348"/>
      <c r="LCG225" s="348"/>
      <c r="LCH225" s="348"/>
      <c r="LCI225" s="348"/>
      <c r="LCJ225" s="348"/>
      <c r="LCK225" s="348"/>
      <c r="LCL225" s="348"/>
      <c r="LCM225" s="348"/>
      <c r="LCN225" s="348"/>
      <c r="LCO225" s="348"/>
      <c r="LCP225" s="348"/>
      <c r="LCQ225" s="348"/>
      <c r="LCR225" s="348"/>
      <c r="LCS225" s="348"/>
      <c r="LCT225" s="348"/>
      <c r="LCU225" s="348"/>
      <c r="LCV225" s="348"/>
      <c r="LCW225" s="348"/>
      <c r="LCX225" s="348"/>
      <c r="LCY225" s="348"/>
      <c r="LCZ225" s="348"/>
      <c r="LDA225" s="348"/>
      <c r="LDB225" s="348"/>
      <c r="LDC225" s="348"/>
      <c r="LDD225" s="348"/>
      <c r="LDE225" s="348"/>
      <c r="LDF225" s="348"/>
      <c r="LDG225" s="348"/>
      <c r="LDH225" s="348"/>
      <c r="LDI225" s="348"/>
      <c r="LDJ225" s="348"/>
      <c r="LDK225" s="348"/>
      <c r="LDL225" s="348"/>
      <c r="LDM225" s="348"/>
      <c r="LDN225" s="348"/>
      <c r="LDO225" s="348"/>
      <c r="LDP225" s="348"/>
      <c r="LDQ225" s="348"/>
      <c r="LDR225" s="348"/>
      <c r="LDS225" s="348"/>
      <c r="LDT225" s="348"/>
      <c r="LDU225" s="348"/>
      <c r="LDV225" s="348"/>
      <c r="LDW225" s="348"/>
      <c r="LDX225" s="348"/>
      <c r="LDY225" s="348"/>
      <c r="LDZ225" s="348"/>
      <c r="LEA225" s="348"/>
      <c r="LEB225" s="348"/>
      <c r="LEC225" s="348"/>
      <c r="LED225" s="348"/>
      <c r="LEE225" s="348"/>
      <c r="LEF225" s="348"/>
      <c r="LEG225" s="348"/>
      <c r="LEH225" s="348"/>
      <c r="LEI225" s="348"/>
      <c r="LEJ225" s="348"/>
      <c r="LEK225" s="348"/>
      <c r="LEL225" s="348"/>
      <c r="LEM225" s="348"/>
      <c r="LEN225" s="348"/>
      <c r="LEO225" s="348"/>
      <c r="LEP225" s="348"/>
      <c r="LEQ225" s="348"/>
      <c r="LER225" s="348"/>
      <c r="LES225" s="348"/>
      <c r="LET225" s="348"/>
      <c r="LEU225" s="348"/>
      <c r="LEV225" s="348"/>
      <c r="LEW225" s="348"/>
      <c r="LEX225" s="348"/>
      <c r="LEY225" s="348"/>
      <c r="LEZ225" s="348"/>
      <c r="LFA225" s="348"/>
      <c r="LFB225" s="348"/>
      <c r="LFC225" s="348"/>
      <c r="LFD225" s="348"/>
      <c r="LFE225" s="348"/>
      <c r="LFF225" s="348"/>
      <c r="LFG225" s="348"/>
      <c r="LFH225" s="348"/>
      <c r="LFI225" s="348"/>
      <c r="LFJ225" s="348"/>
      <c r="LFK225" s="348"/>
      <c r="LFL225" s="348"/>
      <c r="LFM225" s="348"/>
      <c r="LFN225" s="348"/>
      <c r="LFO225" s="348"/>
      <c r="LFP225" s="348"/>
      <c r="LFQ225" s="348"/>
      <c r="LFR225" s="348"/>
      <c r="LFS225" s="348"/>
      <c r="LFT225" s="348"/>
      <c r="LFU225" s="348"/>
      <c r="LFV225" s="348"/>
      <c r="LFW225" s="348"/>
      <c r="LFX225" s="348"/>
      <c r="LFY225" s="348"/>
      <c r="LFZ225" s="348"/>
      <c r="LGA225" s="348"/>
      <c r="LGB225" s="348"/>
      <c r="LGC225" s="348"/>
      <c r="LGD225" s="348"/>
      <c r="LGE225" s="348"/>
      <c r="LGF225" s="348"/>
      <c r="LGG225" s="348"/>
      <c r="LGH225" s="348"/>
      <c r="LGI225" s="348"/>
      <c r="LGJ225" s="348"/>
      <c r="LGK225" s="348"/>
      <c r="LGL225" s="348"/>
      <c r="LGM225" s="348"/>
      <c r="LGN225" s="348"/>
      <c r="LGO225" s="348"/>
      <c r="LGP225" s="348"/>
      <c r="LGQ225" s="348"/>
      <c r="LGR225" s="348"/>
      <c r="LGS225" s="348"/>
      <c r="LGT225" s="348"/>
      <c r="LGU225" s="348"/>
      <c r="LGV225" s="348"/>
      <c r="LGW225" s="348"/>
      <c r="LGX225" s="348"/>
      <c r="LGY225" s="348"/>
      <c r="LGZ225" s="348"/>
      <c r="LHA225" s="348"/>
      <c r="LHB225" s="348"/>
      <c r="LHC225" s="348"/>
      <c r="LHD225" s="348"/>
      <c r="LHE225" s="348"/>
      <c r="LHF225" s="348"/>
      <c r="LHG225" s="348"/>
      <c r="LHH225" s="348"/>
      <c r="LHI225" s="348"/>
      <c r="LHJ225" s="348"/>
      <c r="LHK225" s="348"/>
      <c r="LHL225" s="348"/>
      <c r="LHM225" s="348"/>
      <c r="LHN225" s="348"/>
      <c r="LHO225" s="348"/>
      <c r="LHP225" s="348"/>
      <c r="LHQ225" s="348"/>
      <c r="LHR225" s="348"/>
      <c r="LHS225" s="348"/>
      <c r="LHT225" s="348"/>
      <c r="LHU225" s="348"/>
      <c r="LHV225" s="348"/>
      <c r="LHW225" s="348"/>
      <c r="LHX225" s="348"/>
      <c r="LHY225" s="348"/>
      <c r="LHZ225" s="348"/>
      <c r="LIA225" s="348"/>
      <c r="LIB225" s="348"/>
      <c r="LIC225" s="348"/>
      <c r="LID225" s="348"/>
      <c r="LIE225" s="348"/>
      <c r="LIF225" s="348"/>
      <c r="LIG225" s="348"/>
      <c r="LIH225" s="348"/>
      <c r="LII225" s="348"/>
      <c r="LIJ225" s="348"/>
      <c r="LIK225" s="348"/>
      <c r="LIL225" s="348"/>
      <c r="LIM225" s="348"/>
      <c r="LIN225" s="348"/>
      <c r="LIO225" s="348"/>
      <c r="LIP225" s="348"/>
      <c r="LIQ225" s="348"/>
      <c r="LIR225" s="348"/>
      <c r="LIS225" s="348"/>
      <c r="LIT225" s="348"/>
      <c r="LIU225" s="348"/>
      <c r="LIV225" s="348"/>
      <c r="LIW225" s="348"/>
      <c r="LIX225" s="348"/>
      <c r="LIY225" s="348"/>
      <c r="LIZ225" s="348"/>
      <c r="LJA225" s="348"/>
      <c r="LJB225" s="348"/>
      <c r="LJC225" s="348"/>
      <c r="LJD225" s="348"/>
      <c r="LJE225" s="348"/>
      <c r="LJF225" s="348"/>
      <c r="LJG225" s="348"/>
      <c r="LJH225" s="348"/>
      <c r="LJI225" s="348"/>
      <c r="LJJ225" s="348"/>
      <c r="LJK225" s="348"/>
      <c r="LJL225" s="348"/>
      <c r="LJM225" s="348"/>
      <c r="LJN225" s="348"/>
      <c r="LJO225" s="348"/>
      <c r="LJP225" s="348"/>
      <c r="LJQ225" s="348"/>
      <c r="LJR225" s="348"/>
      <c r="LJS225" s="348"/>
      <c r="LJT225" s="348"/>
      <c r="LJU225" s="348"/>
      <c r="LJV225" s="348"/>
      <c r="LJW225" s="348"/>
      <c r="LJX225" s="348"/>
      <c r="LJY225" s="348"/>
      <c r="LJZ225" s="348"/>
      <c r="LKA225" s="348"/>
      <c r="LKB225" s="348"/>
      <c r="LKC225" s="348"/>
      <c r="LKD225" s="348"/>
      <c r="LKE225" s="348"/>
      <c r="LKF225" s="348"/>
      <c r="LKG225" s="348"/>
      <c r="LKH225" s="348"/>
      <c r="LKI225" s="348"/>
      <c r="LKJ225" s="348"/>
      <c r="LKK225" s="348"/>
      <c r="LKL225" s="348"/>
      <c r="LKM225" s="348"/>
      <c r="LKN225" s="348"/>
      <c r="LKO225" s="348"/>
      <c r="LKP225" s="348"/>
      <c r="LKQ225" s="348"/>
      <c r="LKR225" s="348"/>
      <c r="LKS225" s="348"/>
      <c r="LKT225" s="348"/>
      <c r="LKU225" s="348"/>
      <c r="LKV225" s="348"/>
      <c r="LKW225" s="348"/>
      <c r="LKX225" s="348"/>
      <c r="LKY225" s="348"/>
      <c r="LKZ225" s="348"/>
      <c r="LLA225" s="348"/>
      <c r="LLB225" s="348"/>
      <c r="LLC225" s="348"/>
      <c r="LLD225" s="348"/>
      <c r="LLE225" s="348"/>
      <c r="LLF225" s="348"/>
      <c r="LLG225" s="348"/>
      <c r="LLH225" s="348"/>
      <c r="LLI225" s="348"/>
      <c r="LLJ225" s="348"/>
      <c r="LLK225" s="348"/>
      <c r="LLL225" s="348"/>
      <c r="LLM225" s="348"/>
      <c r="LLN225" s="348"/>
      <c r="LLO225" s="348"/>
      <c r="LLP225" s="348"/>
      <c r="LLQ225" s="348"/>
      <c r="LLR225" s="348"/>
      <c r="LLS225" s="348"/>
      <c r="LLT225" s="348"/>
      <c r="LLU225" s="348"/>
      <c r="LLV225" s="348"/>
      <c r="LLW225" s="348"/>
      <c r="LLX225" s="348"/>
      <c r="LLY225" s="348"/>
      <c r="LLZ225" s="348"/>
      <c r="LMA225" s="348"/>
      <c r="LMB225" s="348"/>
      <c r="LMC225" s="348"/>
      <c r="LMD225" s="348"/>
      <c r="LME225" s="348"/>
      <c r="LMF225" s="348"/>
      <c r="LMG225" s="348"/>
      <c r="LMH225" s="348"/>
      <c r="LMI225" s="348"/>
      <c r="LMJ225" s="348"/>
      <c r="LMK225" s="348"/>
      <c r="LML225" s="348"/>
      <c r="LMM225" s="348"/>
      <c r="LMN225" s="348"/>
      <c r="LMO225" s="348"/>
      <c r="LMP225" s="348"/>
      <c r="LMQ225" s="348"/>
      <c r="LMR225" s="348"/>
      <c r="LMS225" s="348"/>
      <c r="LMT225" s="348"/>
      <c r="LMU225" s="348"/>
      <c r="LMV225" s="348"/>
      <c r="LMW225" s="348"/>
      <c r="LMX225" s="348"/>
      <c r="LMY225" s="348"/>
      <c r="LMZ225" s="348"/>
      <c r="LNA225" s="348"/>
      <c r="LNB225" s="348"/>
      <c r="LNC225" s="348"/>
      <c r="LND225" s="348"/>
      <c r="LNE225" s="348"/>
      <c r="LNF225" s="348"/>
      <c r="LNG225" s="348"/>
      <c r="LNH225" s="348"/>
      <c r="LNI225" s="348"/>
      <c r="LNJ225" s="348"/>
      <c r="LNK225" s="348"/>
      <c r="LNL225" s="348"/>
      <c r="LNM225" s="348"/>
      <c r="LNN225" s="348"/>
      <c r="LNO225" s="348"/>
      <c r="LNP225" s="348"/>
      <c r="LNQ225" s="348"/>
      <c r="LNR225" s="348"/>
      <c r="LNS225" s="348"/>
      <c r="LNT225" s="348"/>
      <c r="LNU225" s="348"/>
      <c r="LNV225" s="348"/>
      <c r="LNW225" s="348"/>
      <c r="LNX225" s="348"/>
      <c r="LNY225" s="348"/>
      <c r="LNZ225" s="348"/>
      <c r="LOA225" s="348"/>
      <c r="LOB225" s="348"/>
      <c r="LOC225" s="348"/>
      <c r="LOD225" s="348"/>
      <c r="LOE225" s="348"/>
      <c r="LOF225" s="348"/>
      <c r="LOG225" s="348"/>
      <c r="LOH225" s="348"/>
      <c r="LOI225" s="348"/>
      <c r="LOJ225" s="348"/>
      <c r="LOK225" s="348"/>
      <c r="LOL225" s="348"/>
      <c r="LOM225" s="348"/>
      <c r="LON225" s="348"/>
      <c r="LOO225" s="348"/>
      <c r="LOP225" s="348"/>
      <c r="LOQ225" s="348"/>
      <c r="LOR225" s="348"/>
      <c r="LOS225" s="348"/>
      <c r="LOT225" s="348"/>
      <c r="LOU225" s="348"/>
      <c r="LOV225" s="348"/>
      <c r="LOW225" s="348"/>
      <c r="LOX225" s="348"/>
      <c r="LOY225" s="348"/>
      <c r="LOZ225" s="348"/>
      <c r="LPA225" s="348"/>
      <c r="LPB225" s="348"/>
      <c r="LPC225" s="348"/>
      <c r="LPD225" s="348"/>
      <c r="LPE225" s="348"/>
      <c r="LPF225" s="348"/>
      <c r="LPG225" s="348"/>
      <c r="LPH225" s="348"/>
      <c r="LPI225" s="348"/>
      <c r="LPJ225" s="348"/>
      <c r="LPK225" s="348"/>
      <c r="LPL225" s="348"/>
      <c r="LPM225" s="348"/>
      <c r="LPN225" s="348"/>
      <c r="LPO225" s="348"/>
      <c r="LPP225" s="348"/>
      <c r="LPQ225" s="348"/>
      <c r="LPR225" s="348"/>
      <c r="LPS225" s="348"/>
      <c r="LPT225" s="348"/>
      <c r="LPU225" s="348"/>
      <c r="LPV225" s="348"/>
      <c r="LPW225" s="348"/>
      <c r="LPX225" s="348"/>
      <c r="LPY225" s="348"/>
      <c r="LPZ225" s="348"/>
      <c r="LQA225" s="348"/>
      <c r="LQB225" s="348"/>
      <c r="LQC225" s="348"/>
      <c r="LQD225" s="348"/>
      <c r="LQE225" s="348"/>
      <c r="LQF225" s="348"/>
      <c r="LQG225" s="348"/>
      <c r="LQH225" s="348"/>
      <c r="LQI225" s="348"/>
      <c r="LQJ225" s="348"/>
      <c r="LQK225" s="348"/>
      <c r="LQL225" s="348"/>
      <c r="LQM225" s="348"/>
      <c r="LQN225" s="348"/>
      <c r="LQO225" s="348"/>
      <c r="LQP225" s="348"/>
      <c r="LQQ225" s="348"/>
      <c r="LQR225" s="348"/>
      <c r="LQS225" s="348"/>
      <c r="LQT225" s="348"/>
      <c r="LQU225" s="348"/>
      <c r="LQV225" s="348"/>
      <c r="LQW225" s="348"/>
      <c r="LQX225" s="348"/>
      <c r="LQY225" s="348"/>
      <c r="LQZ225" s="348"/>
      <c r="LRA225" s="348"/>
      <c r="LRB225" s="348"/>
      <c r="LRC225" s="348"/>
      <c r="LRD225" s="348"/>
      <c r="LRE225" s="348"/>
      <c r="LRF225" s="348"/>
      <c r="LRG225" s="348"/>
      <c r="LRH225" s="348"/>
      <c r="LRI225" s="348"/>
      <c r="LRJ225" s="348"/>
      <c r="LRK225" s="348"/>
      <c r="LRL225" s="348"/>
      <c r="LRM225" s="348"/>
      <c r="LRN225" s="348"/>
      <c r="LRO225" s="348"/>
      <c r="LRP225" s="348"/>
      <c r="LRQ225" s="348"/>
      <c r="LRR225" s="348"/>
      <c r="LRS225" s="348"/>
      <c r="LRT225" s="348"/>
      <c r="LRU225" s="348"/>
      <c r="LRV225" s="348"/>
      <c r="LRW225" s="348"/>
      <c r="LRX225" s="348"/>
      <c r="LRY225" s="348"/>
      <c r="LRZ225" s="348"/>
      <c r="LSA225" s="348"/>
      <c r="LSB225" s="348"/>
      <c r="LSC225" s="348"/>
      <c r="LSD225" s="348"/>
      <c r="LSE225" s="348"/>
      <c r="LSF225" s="348"/>
      <c r="LSG225" s="348"/>
      <c r="LSH225" s="348"/>
      <c r="LSI225" s="348"/>
      <c r="LSJ225" s="348"/>
      <c r="LSK225" s="348"/>
      <c r="LSL225" s="348"/>
      <c r="LSM225" s="348"/>
      <c r="LSN225" s="348"/>
      <c r="LSO225" s="348"/>
      <c r="LSP225" s="348"/>
      <c r="LSQ225" s="348"/>
      <c r="LSR225" s="348"/>
      <c r="LSS225" s="348"/>
      <c r="LST225" s="348"/>
      <c r="LSU225" s="348"/>
      <c r="LSV225" s="348"/>
      <c r="LSW225" s="348"/>
      <c r="LSX225" s="348"/>
      <c r="LSY225" s="348"/>
      <c r="LSZ225" s="348"/>
      <c r="LTA225" s="348"/>
      <c r="LTB225" s="348"/>
      <c r="LTC225" s="348"/>
      <c r="LTD225" s="348"/>
      <c r="LTE225" s="348"/>
      <c r="LTF225" s="348"/>
      <c r="LTG225" s="348"/>
      <c r="LTH225" s="348"/>
      <c r="LTI225" s="348"/>
      <c r="LTJ225" s="348"/>
      <c r="LTK225" s="348"/>
      <c r="LTL225" s="348"/>
      <c r="LTM225" s="348"/>
      <c r="LTN225" s="348"/>
      <c r="LTO225" s="348"/>
      <c r="LTP225" s="348"/>
      <c r="LTQ225" s="348"/>
      <c r="LTR225" s="348"/>
      <c r="LTS225" s="348"/>
      <c r="LTT225" s="348"/>
      <c r="LTU225" s="348"/>
      <c r="LTV225" s="348"/>
      <c r="LTW225" s="348"/>
      <c r="LTX225" s="348"/>
      <c r="LTY225" s="348"/>
      <c r="LTZ225" s="348"/>
      <c r="LUA225" s="348"/>
      <c r="LUB225" s="348"/>
      <c r="LUC225" s="348"/>
      <c r="LUD225" s="348"/>
      <c r="LUE225" s="348"/>
      <c r="LUF225" s="348"/>
      <c r="LUG225" s="348"/>
      <c r="LUH225" s="348"/>
      <c r="LUI225" s="348"/>
      <c r="LUJ225" s="348"/>
      <c r="LUK225" s="348"/>
      <c r="LUL225" s="348"/>
      <c r="LUM225" s="348"/>
      <c r="LUN225" s="348"/>
      <c r="LUO225" s="348"/>
      <c r="LUP225" s="348"/>
      <c r="LUQ225" s="348"/>
      <c r="LUR225" s="348"/>
      <c r="LUS225" s="348"/>
      <c r="LUT225" s="348"/>
      <c r="LUU225" s="348"/>
      <c r="LUV225" s="348"/>
      <c r="LUW225" s="348"/>
      <c r="LUX225" s="348"/>
      <c r="LUY225" s="348"/>
      <c r="LUZ225" s="348"/>
      <c r="LVA225" s="348"/>
      <c r="LVB225" s="348"/>
      <c r="LVC225" s="348"/>
      <c r="LVD225" s="348"/>
      <c r="LVE225" s="348"/>
      <c r="LVF225" s="348"/>
      <c r="LVG225" s="348"/>
      <c r="LVH225" s="348"/>
      <c r="LVI225" s="348"/>
      <c r="LVJ225" s="348"/>
      <c r="LVK225" s="348"/>
      <c r="LVL225" s="348"/>
      <c r="LVM225" s="348"/>
      <c r="LVN225" s="348"/>
      <c r="LVO225" s="348"/>
      <c r="LVP225" s="348"/>
      <c r="LVQ225" s="348"/>
      <c r="LVR225" s="348"/>
      <c r="LVS225" s="348"/>
      <c r="LVT225" s="348"/>
      <c r="LVU225" s="348"/>
      <c r="LVV225" s="348"/>
      <c r="LVW225" s="348"/>
      <c r="LVX225" s="348"/>
      <c r="LVY225" s="348"/>
      <c r="LVZ225" s="348"/>
      <c r="LWA225" s="348"/>
      <c r="LWB225" s="348"/>
      <c r="LWC225" s="348"/>
      <c r="LWD225" s="348"/>
      <c r="LWE225" s="348"/>
      <c r="LWF225" s="348"/>
      <c r="LWG225" s="348"/>
      <c r="LWH225" s="348"/>
      <c r="LWI225" s="348"/>
      <c r="LWJ225" s="348"/>
      <c r="LWK225" s="348"/>
      <c r="LWL225" s="348"/>
      <c r="LWM225" s="348"/>
      <c r="LWN225" s="348"/>
      <c r="LWO225" s="348"/>
      <c r="LWP225" s="348"/>
      <c r="LWQ225" s="348"/>
      <c r="LWR225" s="348"/>
      <c r="LWS225" s="348"/>
      <c r="LWT225" s="348"/>
      <c r="LWU225" s="348"/>
      <c r="LWV225" s="348"/>
      <c r="LWW225" s="348"/>
      <c r="LWX225" s="348"/>
      <c r="LWY225" s="348"/>
      <c r="LWZ225" s="348"/>
      <c r="LXA225" s="348"/>
      <c r="LXB225" s="348"/>
      <c r="LXC225" s="348"/>
      <c r="LXD225" s="348"/>
      <c r="LXE225" s="348"/>
      <c r="LXF225" s="348"/>
      <c r="LXG225" s="348"/>
      <c r="LXH225" s="348"/>
      <c r="LXI225" s="348"/>
      <c r="LXJ225" s="348"/>
      <c r="LXK225" s="348"/>
      <c r="LXL225" s="348"/>
      <c r="LXM225" s="348"/>
      <c r="LXN225" s="348"/>
      <c r="LXO225" s="348"/>
      <c r="LXP225" s="348"/>
      <c r="LXQ225" s="348"/>
      <c r="LXR225" s="348"/>
      <c r="LXS225" s="348"/>
      <c r="LXT225" s="348"/>
      <c r="LXU225" s="348"/>
      <c r="LXV225" s="348"/>
      <c r="LXW225" s="348"/>
      <c r="LXX225" s="348"/>
      <c r="LXY225" s="348"/>
      <c r="LXZ225" s="348"/>
      <c r="LYA225" s="348"/>
      <c r="LYB225" s="348"/>
      <c r="LYC225" s="348"/>
      <c r="LYD225" s="348"/>
      <c r="LYE225" s="348"/>
      <c r="LYF225" s="348"/>
      <c r="LYG225" s="348"/>
      <c r="LYH225" s="348"/>
      <c r="LYI225" s="348"/>
      <c r="LYJ225" s="348"/>
      <c r="LYK225" s="348"/>
      <c r="LYL225" s="348"/>
      <c r="LYM225" s="348"/>
      <c r="LYN225" s="348"/>
      <c r="LYO225" s="348"/>
      <c r="LYP225" s="348"/>
      <c r="LYQ225" s="348"/>
      <c r="LYR225" s="348"/>
      <c r="LYS225" s="348"/>
      <c r="LYT225" s="348"/>
      <c r="LYU225" s="348"/>
      <c r="LYV225" s="348"/>
      <c r="LYW225" s="348"/>
      <c r="LYX225" s="348"/>
      <c r="LYY225" s="348"/>
      <c r="LYZ225" s="348"/>
      <c r="LZA225" s="348"/>
      <c r="LZB225" s="348"/>
      <c r="LZC225" s="348"/>
      <c r="LZD225" s="348"/>
      <c r="LZE225" s="348"/>
      <c r="LZF225" s="348"/>
      <c r="LZG225" s="348"/>
      <c r="LZH225" s="348"/>
      <c r="LZI225" s="348"/>
      <c r="LZJ225" s="348"/>
      <c r="LZK225" s="348"/>
      <c r="LZL225" s="348"/>
      <c r="LZM225" s="348"/>
      <c r="LZN225" s="348"/>
      <c r="LZO225" s="348"/>
      <c r="LZP225" s="348"/>
      <c r="LZQ225" s="348"/>
      <c r="LZR225" s="348"/>
      <c r="LZS225" s="348"/>
      <c r="LZT225" s="348"/>
      <c r="LZU225" s="348"/>
      <c r="LZV225" s="348"/>
      <c r="LZW225" s="348"/>
      <c r="LZX225" s="348"/>
      <c r="LZY225" s="348"/>
      <c r="LZZ225" s="348"/>
      <c r="MAA225" s="348"/>
      <c r="MAB225" s="348"/>
      <c r="MAC225" s="348"/>
      <c r="MAD225" s="348"/>
      <c r="MAE225" s="348"/>
      <c r="MAF225" s="348"/>
      <c r="MAG225" s="348"/>
      <c r="MAH225" s="348"/>
      <c r="MAI225" s="348"/>
      <c r="MAJ225" s="348"/>
      <c r="MAK225" s="348"/>
      <c r="MAL225" s="348"/>
      <c r="MAM225" s="348"/>
      <c r="MAN225" s="348"/>
      <c r="MAO225" s="348"/>
      <c r="MAP225" s="348"/>
      <c r="MAQ225" s="348"/>
      <c r="MAR225" s="348"/>
      <c r="MAS225" s="348"/>
      <c r="MAT225" s="348"/>
      <c r="MAU225" s="348"/>
      <c r="MAV225" s="348"/>
      <c r="MAW225" s="348"/>
      <c r="MAX225" s="348"/>
      <c r="MAY225" s="348"/>
      <c r="MAZ225" s="348"/>
      <c r="MBA225" s="348"/>
      <c r="MBB225" s="348"/>
      <c r="MBC225" s="348"/>
      <c r="MBD225" s="348"/>
      <c r="MBE225" s="348"/>
      <c r="MBF225" s="348"/>
      <c r="MBG225" s="348"/>
      <c r="MBH225" s="348"/>
      <c r="MBI225" s="348"/>
      <c r="MBJ225" s="348"/>
      <c r="MBK225" s="348"/>
      <c r="MBL225" s="348"/>
      <c r="MBM225" s="348"/>
      <c r="MBN225" s="348"/>
      <c r="MBO225" s="348"/>
      <c r="MBP225" s="348"/>
      <c r="MBQ225" s="348"/>
      <c r="MBR225" s="348"/>
      <c r="MBS225" s="348"/>
      <c r="MBT225" s="348"/>
      <c r="MBU225" s="348"/>
      <c r="MBV225" s="348"/>
      <c r="MBW225" s="348"/>
      <c r="MBX225" s="348"/>
      <c r="MBY225" s="348"/>
      <c r="MBZ225" s="348"/>
      <c r="MCA225" s="348"/>
      <c r="MCB225" s="348"/>
      <c r="MCC225" s="348"/>
      <c r="MCD225" s="348"/>
      <c r="MCE225" s="348"/>
      <c r="MCF225" s="348"/>
      <c r="MCG225" s="348"/>
      <c r="MCH225" s="348"/>
      <c r="MCI225" s="348"/>
      <c r="MCJ225" s="348"/>
      <c r="MCK225" s="348"/>
      <c r="MCL225" s="348"/>
      <c r="MCM225" s="348"/>
      <c r="MCN225" s="348"/>
      <c r="MCO225" s="348"/>
      <c r="MCP225" s="348"/>
      <c r="MCQ225" s="348"/>
      <c r="MCR225" s="348"/>
      <c r="MCS225" s="348"/>
      <c r="MCT225" s="348"/>
      <c r="MCU225" s="348"/>
      <c r="MCV225" s="348"/>
      <c r="MCW225" s="348"/>
      <c r="MCX225" s="348"/>
      <c r="MCY225" s="348"/>
      <c r="MCZ225" s="348"/>
      <c r="MDA225" s="348"/>
      <c r="MDB225" s="348"/>
      <c r="MDC225" s="348"/>
      <c r="MDD225" s="348"/>
      <c r="MDE225" s="348"/>
      <c r="MDF225" s="348"/>
      <c r="MDG225" s="348"/>
      <c r="MDH225" s="348"/>
      <c r="MDI225" s="348"/>
      <c r="MDJ225" s="348"/>
      <c r="MDK225" s="348"/>
      <c r="MDL225" s="348"/>
      <c r="MDM225" s="348"/>
      <c r="MDN225" s="348"/>
      <c r="MDO225" s="348"/>
      <c r="MDP225" s="348"/>
      <c r="MDQ225" s="348"/>
      <c r="MDR225" s="348"/>
      <c r="MDS225" s="348"/>
      <c r="MDT225" s="348"/>
      <c r="MDU225" s="348"/>
      <c r="MDV225" s="348"/>
      <c r="MDW225" s="348"/>
      <c r="MDX225" s="348"/>
      <c r="MDY225" s="348"/>
      <c r="MDZ225" s="348"/>
      <c r="MEA225" s="348"/>
      <c r="MEB225" s="348"/>
      <c r="MEC225" s="348"/>
      <c r="MED225" s="348"/>
      <c r="MEE225" s="348"/>
      <c r="MEF225" s="348"/>
      <c r="MEG225" s="348"/>
      <c r="MEH225" s="348"/>
      <c r="MEI225" s="348"/>
      <c r="MEJ225" s="348"/>
      <c r="MEK225" s="348"/>
      <c r="MEL225" s="348"/>
      <c r="MEM225" s="348"/>
      <c r="MEN225" s="348"/>
      <c r="MEO225" s="348"/>
      <c r="MEP225" s="348"/>
      <c r="MEQ225" s="348"/>
      <c r="MER225" s="348"/>
      <c r="MES225" s="348"/>
      <c r="MET225" s="348"/>
      <c r="MEU225" s="348"/>
      <c r="MEV225" s="348"/>
      <c r="MEW225" s="348"/>
      <c r="MEX225" s="348"/>
      <c r="MEY225" s="348"/>
      <c r="MEZ225" s="348"/>
      <c r="MFA225" s="348"/>
      <c r="MFB225" s="348"/>
      <c r="MFC225" s="348"/>
      <c r="MFD225" s="348"/>
      <c r="MFE225" s="348"/>
      <c r="MFF225" s="348"/>
      <c r="MFG225" s="348"/>
      <c r="MFH225" s="348"/>
      <c r="MFI225" s="348"/>
      <c r="MFJ225" s="348"/>
      <c r="MFK225" s="348"/>
      <c r="MFL225" s="348"/>
      <c r="MFM225" s="348"/>
      <c r="MFN225" s="348"/>
      <c r="MFO225" s="348"/>
      <c r="MFP225" s="348"/>
      <c r="MFQ225" s="348"/>
      <c r="MFR225" s="348"/>
      <c r="MFS225" s="348"/>
      <c r="MFT225" s="348"/>
      <c r="MFU225" s="348"/>
      <c r="MFV225" s="348"/>
      <c r="MFW225" s="348"/>
      <c r="MFX225" s="348"/>
      <c r="MFY225" s="348"/>
      <c r="MFZ225" s="348"/>
      <c r="MGA225" s="348"/>
      <c r="MGB225" s="348"/>
      <c r="MGC225" s="348"/>
      <c r="MGD225" s="348"/>
      <c r="MGE225" s="348"/>
      <c r="MGF225" s="348"/>
      <c r="MGG225" s="348"/>
      <c r="MGH225" s="348"/>
      <c r="MGI225" s="348"/>
      <c r="MGJ225" s="348"/>
      <c r="MGK225" s="348"/>
      <c r="MGL225" s="348"/>
      <c r="MGM225" s="348"/>
      <c r="MGN225" s="348"/>
      <c r="MGO225" s="348"/>
      <c r="MGP225" s="348"/>
      <c r="MGQ225" s="348"/>
      <c r="MGR225" s="348"/>
      <c r="MGS225" s="348"/>
      <c r="MGT225" s="348"/>
      <c r="MGU225" s="348"/>
      <c r="MGV225" s="348"/>
      <c r="MGW225" s="348"/>
      <c r="MGX225" s="348"/>
      <c r="MGY225" s="348"/>
      <c r="MGZ225" s="348"/>
      <c r="MHA225" s="348"/>
      <c r="MHB225" s="348"/>
      <c r="MHC225" s="348"/>
      <c r="MHD225" s="348"/>
      <c r="MHE225" s="348"/>
      <c r="MHF225" s="348"/>
      <c r="MHG225" s="348"/>
      <c r="MHH225" s="348"/>
      <c r="MHI225" s="348"/>
      <c r="MHJ225" s="348"/>
      <c r="MHK225" s="348"/>
      <c r="MHL225" s="348"/>
      <c r="MHM225" s="348"/>
      <c r="MHN225" s="348"/>
      <c r="MHO225" s="348"/>
      <c r="MHP225" s="348"/>
      <c r="MHQ225" s="348"/>
      <c r="MHR225" s="348"/>
      <c r="MHS225" s="348"/>
      <c r="MHT225" s="348"/>
      <c r="MHU225" s="348"/>
      <c r="MHV225" s="348"/>
      <c r="MHW225" s="348"/>
      <c r="MHX225" s="348"/>
      <c r="MHY225" s="348"/>
      <c r="MHZ225" s="348"/>
      <c r="MIA225" s="348"/>
      <c r="MIB225" s="348"/>
      <c r="MIC225" s="348"/>
      <c r="MID225" s="348"/>
      <c r="MIE225" s="348"/>
      <c r="MIF225" s="348"/>
      <c r="MIG225" s="348"/>
      <c r="MIH225" s="348"/>
      <c r="MII225" s="348"/>
      <c r="MIJ225" s="348"/>
      <c r="MIK225" s="348"/>
      <c r="MIL225" s="348"/>
      <c r="MIM225" s="348"/>
      <c r="MIN225" s="348"/>
      <c r="MIO225" s="348"/>
      <c r="MIP225" s="348"/>
      <c r="MIQ225" s="348"/>
      <c r="MIR225" s="348"/>
      <c r="MIS225" s="348"/>
      <c r="MIT225" s="348"/>
      <c r="MIU225" s="348"/>
      <c r="MIV225" s="348"/>
      <c r="MIW225" s="348"/>
      <c r="MIX225" s="348"/>
      <c r="MIY225" s="348"/>
      <c r="MIZ225" s="348"/>
      <c r="MJA225" s="348"/>
      <c r="MJB225" s="348"/>
      <c r="MJC225" s="348"/>
      <c r="MJD225" s="348"/>
      <c r="MJE225" s="348"/>
      <c r="MJF225" s="348"/>
      <c r="MJG225" s="348"/>
      <c r="MJH225" s="348"/>
      <c r="MJI225" s="348"/>
      <c r="MJJ225" s="348"/>
      <c r="MJK225" s="348"/>
      <c r="MJL225" s="348"/>
      <c r="MJM225" s="348"/>
      <c r="MJN225" s="348"/>
      <c r="MJO225" s="348"/>
      <c r="MJP225" s="348"/>
      <c r="MJQ225" s="348"/>
      <c r="MJR225" s="348"/>
      <c r="MJS225" s="348"/>
      <c r="MJT225" s="348"/>
      <c r="MJU225" s="348"/>
      <c r="MJV225" s="348"/>
      <c r="MJW225" s="348"/>
      <c r="MJX225" s="348"/>
      <c r="MJY225" s="348"/>
      <c r="MJZ225" s="348"/>
      <c r="MKA225" s="348"/>
      <c r="MKB225" s="348"/>
      <c r="MKC225" s="348"/>
      <c r="MKD225" s="348"/>
      <c r="MKE225" s="348"/>
      <c r="MKF225" s="348"/>
      <c r="MKG225" s="348"/>
      <c r="MKH225" s="348"/>
      <c r="MKI225" s="348"/>
      <c r="MKJ225" s="348"/>
      <c r="MKK225" s="348"/>
      <c r="MKL225" s="348"/>
      <c r="MKM225" s="348"/>
      <c r="MKN225" s="348"/>
      <c r="MKO225" s="348"/>
      <c r="MKP225" s="348"/>
      <c r="MKQ225" s="348"/>
      <c r="MKR225" s="348"/>
      <c r="MKS225" s="348"/>
      <c r="MKT225" s="348"/>
      <c r="MKU225" s="348"/>
      <c r="MKV225" s="348"/>
      <c r="MKW225" s="348"/>
      <c r="MKX225" s="348"/>
      <c r="MKY225" s="348"/>
      <c r="MKZ225" s="348"/>
      <c r="MLA225" s="348"/>
      <c r="MLB225" s="348"/>
      <c r="MLC225" s="348"/>
      <c r="MLD225" s="348"/>
      <c r="MLE225" s="348"/>
      <c r="MLF225" s="348"/>
      <c r="MLG225" s="348"/>
      <c r="MLH225" s="348"/>
      <c r="MLI225" s="348"/>
      <c r="MLJ225" s="348"/>
      <c r="MLK225" s="348"/>
      <c r="MLL225" s="348"/>
      <c r="MLM225" s="348"/>
      <c r="MLN225" s="348"/>
      <c r="MLO225" s="348"/>
      <c r="MLP225" s="348"/>
      <c r="MLQ225" s="348"/>
      <c r="MLR225" s="348"/>
      <c r="MLS225" s="348"/>
      <c r="MLT225" s="348"/>
      <c r="MLU225" s="348"/>
      <c r="MLV225" s="348"/>
      <c r="MLW225" s="348"/>
      <c r="MLX225" s="348"/>
      <c r="MLY225" s="348"/>
      <c r="MLZ225" s="348"/>
      <c r="MMA225" s="348"/>
      <c r="MMB225" s="348"/>
      <c r="MMC225" s="348"/>
      <c r="MMD225" s="348"/>
      <c r="MME225" s="348"/>
      <c r="MMF225" s="348"/>
      <c r="MMG225" s="348"/>
      <c r="MMH225" s="348"/>
      <c r="MMI225" s="348"/>
      <c r="MMJ225" s="348"/>
      <c r="MMK225" s="348"/>
      <c r="MML225" s="348"/>
      <c r="MMM225" s="348"/>
      <c r="MMN225" s="348"/>
      <c r="MMO225" s="348"/>
      <c r="MMP225" s="348"/>
      <c r="MMQ225" s="348"/>
      <c r="MMR225" s="348"/>
      <c r="MMS225" s="348"/>
      <c r="MMT225" s="348"/>
      <c r="MMU225" s="348"/>
      <c r="MMV225" s="348"/>
      <c r="MMW225" s="348"/>
      <c r="MMX225" s="348"/>
      <c r="MMY225" s="348"/>
      <c r="MMZ225" s="348"/>
      <c r="MNA225" s="348"/>
      <c r="MNB225" s="348"/>
      <c r="MNC225" s="348"/>
      <c r="MND225" s="348"/>
      <c r="MNE225" s="348"/>
      <c r="MNF225" s="348"/>
      <c r="MNG225" s="348"/>
      <c r="MNH225" s="348"/>
      <c r="MNI225" s="348"/>
      <c r="MNJ225" s="348"/>
      <c r="MNK225" s="348"/>
      <c r="MNL225" s="348"/>
      <c r="MNM225" s="348"/>
      <c r="MNN225" s="348"/>
      <c r="MNO225" s="348"/>
      <c r="MNP225" s="348"/>
      <c r="MNQ225" s="348"/>
      <c r="MNR225" s="348"/>
      <c r="MNS225" s="348"/>
      <c r="MNT225" s="348"/>
      <c r="MNU225" s="348"/>
      <c r="MNV225" s="348"/>
      <c r="MNW225" s="348"/>
      <c r="MNX225" s="348"/>
      <c r="MNY225" s="348"/>
      <c r="MNZ225" s="348"/>
      <c r="MOA225" s="348"/>
      <c r="MOB225" s="348"/>
      <c r="MOC225" s="348"/>
      <c r="MOD225" s="348"/>
      <c r="MOE225" s="348"/>
      <c r="MOF225" s="348"/>
      <c r="MOG225" s="348"/>
      <c r="MOH225" s="348"/>
      <c r="MOI225" s="348"/>
      <c r="MOJ225" s="348"/>
      <c r="MOK225" s="348"/>
      <c r="MOL225" s="348"/>
      <c r="MOM225" s="348"/>
      <c r="MON225" s="348"/>
      <c r="MOO225" s="348"/>
      <c r="MOP225" s="348"/>
      <c r="MOQ225" s="348"/>
      <c r="MOR225" s="348"/>
      <c r="MOS225" s="348"/>
      <c r="MOT225" s="348"/>
      <c r="MOU225" s="348"/>
      <c r="MOV225" s="348"/>
      <c r="MOW225" s="348"/>
      <c r="MOX225" s="348"/>
      <c r="MOY225" s="348"/>
      <c r="MOZ225" s="348"/>
      <c r="MPA225" s="348"/>
      <c r="MPB225" s="348"/>
      <c r="MPC225" s="348"/>
      <c r="MPD225" s="348"/>
      <c r="MPE225" s="348"/>
      <c r="MPF225" s="348"/>
      <c r="MPG225" s="348"/>
      <c r="MPH225" s="348"/>
      <c r="MPI225" s="348"/>
      <c r="MPJ225" s="348"/>
      <c r="MPK225" s="348"/>
      <c r="MPL225" s="348"/>
      <c r="MPM225" s="348"/>
      <c r="MPN225" s="348"/>
      <c r="MPO225" s="348"/>
      <c r="MPP225" s="348"/>
      <c r="MPQ225" s="348"/>
      <c r="MPR225" s="348"/>
      <c r="MPS225" s="348"/>
      <c r="MPT225" s="348"/>
      <c r="MPU225" s="348"/>
      <c r="MPV225" s="348"/>
      <c r="MPW225" s="348"/>
      <c r="MPX225" s="348"/>
      <c r="MPY225" s="348"/>
      <c r="MPZ225" s="348"/>
      <c r="MQA225" s="348"/>
      <c r="MQB225" s="348"/>
      <c r="MQC225" s="348"/>
      <c r="MQD225" s="348"/>
      <c r="MQE225" s="348"/>
      <c r="MQF225" s="348"/>
      <c r="MQG225" s="348"/>
      <c r="MQH225" s="348"/>
      <c r="MQI225" s="348"/>
      <c r="MQJ225" s="348"/>
      <c r="MQK225" s="348"/>
      <c r="MQL225" s="348"/>
      <c r="MQM225" s="348"/>
      <c r="MQN225" s="348"/>
      <c r="MQO225" s="348"/>
      <c r="MQP225" s="348"/>
      <c r="MQQ225" s="348"/>
      <c r="MQR225" s="348"/>
      <c r="MQS225" s="348"/>
      <c r="MQT225" s="348"/>
      <c r="MQU225" s="348"/>
      <c r="MQV225" s="348"/>
      <c r="MQW225" s="348"/>
      <c r="MQX225" s="348"/>
      <c r="MQY225" s="348"/>
      <c r="MQZ225" s="348"/>
      <c r="MRA225" s="348"/>
      <c r="MRB225" s="348"/>
      <c r="MRC225" s="348"/>
      <c r="MRD225" s="348"/>
      <c r="MRE225" s="348"/>
      <c r="MRF225" s="348"/>
      <c r="MRG225" s="348"/>
      <c r="MRH225" s="348"/>
      <c r="MRI225" s="348"/>
      <c r="MRJ225" s="348"/>
      <c r="MRK225" s="348"/>
      <c r="MRL225" s="348"/>
      <c r="MRM225" s="348"/>
      <c r="MRN225" s="348"/>
      <c r="MRO225" s="348"/>
      <c r="MRP225" s="348"/>
      <c r="MRQ225" s="348"/>
      <c r="MRR225" s="348"/>
      <c r="MRS225" s="348"/>
      <c r="MRT225" s="348"/>
      <c r="MRU225" s="348"/>
      <c r="MRV225" s="348"/>
      <c r="MRW225" s="348"/>
      <c r="MRX225" s="348"/>
      <c r="MRY225" s="348"/>
      <c r="MRZ225" s="348"/>
      <c r="MSA225" s="348"/>
      <c r="MSB225" s="348"/>
      <c r="MSC225" s="348"/>
      <c r="MSD225" s="348"/>
      <c r="MSE225" s="348"/>
      <c r="MSF225" s="348"/>
      <c r="MSG225" s="348"/>
      <c r="MSH225" s="348"/>
      <c r="MSI225" s="348"/>
      <c r="MSJ225" s="348"/>
      <c r="MSK225" s="348"/>
      <c r="MSL225" s="348"/>
      <c r="MSM225" s="348"/>
      <c r="MSN225" s="348"/>
      <c r="MSO225" s="348"/>
      <c r="MSP225" s="348"/>
      <c r="MSQ225" s="348"/>
      <c r="MSR225" s="348"/>
      <c r="MSS225" s="348"/>
      <c r="MST225" s="348"/>
      <c r="MSU225" s="348"/>
      <c r="MSV225" s="348"/>
      <c r="MSW225" s="348"/>
      <c r="MSX225" s="348"/>
      <c r="MSY225" s="348"/>
      <c r="MSZ225" s="348"/>
      <c r="MTA225" s="348"/>
      <c r="MTB225" s="348"/>
      <c r="MTC225" s="348"/>
      <c r="MTD225" s="348"/>
      <c r="MTE225" s="348"/>
      <c r="MTF225" s="348"/>
      <c r="MTG225" s="348"/>
      <c r="MTH225" s="348"/>
      <c r="MTI225" s="348"/>
      <c r="MTJ225" s="348"/>
      <c r="MTK225" s="348"/>
      <c r="MTL225" s="348"/>
      <c r="MTM225" s="348"/>
      <c r="MTN225" s="348"/>
      <c r="MTO225" s="348"/>
      <c r="MTP225" s="348"/>
      <c r="MTQ225" s="348"/>
      <c r="MTR225" s="348"/>
      <c r="MTS225" s="348"/>
      <c r="MTT225" s="348"/>
      <c r="MTU225" s="348"/>
      <c r="MTV225" s="348"/>
      <c r="MTW225" s="348"/>
      <c r="MTX225" s="348"/>
      <c r="MTY225" s="348"/>
      <c r="MTZ225" s="348"/>
      <c r="MUA225" s="348"/>
      <c r="MUB225" s="348"/>
      <c r="MUC225" s="348"/>
      <c r="MUD225" s="348"/>
      <c r="MUE225" s="348"/>
      <c r="MUF225" s="348"/>
      <c r="MUG225" s="348"/>
      <c r="MUH225" s="348"/>
      <c r="MUI225" s="348"/>
      <c r="MUJ225" s="348"/>
      <c r="MUK225" s="348"/>
      <c r="MUL225" s="348"/>
      <c r="MUM225" s="348"/>
      <c r="MUN225" s="348"/>
      <c r="MUO225" s="348"/>
      <c r="MUP225" s="348"/>
      <c r="MUQ225" s="348"/>
      <c r="MUR225" s="348"/>
      <c r="MUS225" s="348"/>
      <c r="MUT225" s="348"/>
      <c r="MUU225" s="348"/>
      <c r="MUV225" s="348"/>
      <c r="MUW225" s="348"/>
      <c r="MUX225" s="348"/>
      <c r="MUY225" s="348"/>
      <c r="MUZ225" s="348"/>
      <c r="MVA225" s="348"/>
      <c r="MVB225" s="348"/>
      <c r="MVC225" s="348"/>
      <c r="MVD225" s="348"/>
      <c r="MVE225" s="348"/>
      <c r="MVF225" s="348"/>
      <c r="MVG225" s="348"/>
      <c r="MVH225" s="348"/>
      <c r="MVI225" s="348"/>
      <c r="MVJ225" s="348"/>
      <c r="MVK225" s="348"/>
      <c r="MVL225" s="348"/>
      <c r="MVM225" s="348"/>
      <c r="MVN225" s="348"/>
      <c r="MVO225" s="348"/>
      <c r="MVP225" s="348"/>
      <c r="MVQ225" s="348"/>
      <c r="MVR225" s="348"/>
      <c r="MVS225" s="348"/>
      <c r="MVT225" s="348"/>
      <c r="MVU225" s="348"/>
      <c r="MVV225" s="348"/>
      <c r="MVW225" s="348"/>
      <c r="MVX225" s="348"/>
      <c r="MVY225" s="348"/>
      <c r="MVZ225" s="348"/>
      <c r="MWA225" s="348"/>
      <c r="MWB225" s="348"/>
      <c r="MWC225" s="348"/>
      <c r="MWD225" s="348"/>
      <c r="MWE225" s="348"/>
      <c r="MWF225" s="348"/>
      <c r="MWG225" s="348"/>
      <c r="MWH225" s="348"/>
      <c r="MWI225" s="348"/>
      <c r="MWJ225" s="348"/>
      <c r="MWK225" s="348"/>
      <c r="MWL225" s="348"/>
      <c r="MWM225" s="348"/>
      <c r="MWN225" s="348"/>
      <c r="MWO225" s="348"/>
      <c r="MWP225" s="348"/>
      <c r="MWQ225" s="348"/>
      <c r="MWR225" s="348"/>
      <c r="MWS225" s="348"/>
      <c r="MWT225" s="348"/>
      <c r="MWU225" s="348"/>
      <c r="MWV225" s="348"/>
      <c r="MWW225" s="348"/>
      <c r="MWX225" s="348"/>
      <c r="MWY225" s="348"/>
      <c r="MWZ225" s="348"/>
      <c r="MXA225" s="348"/>
      <c r="MXB225" s="348"/>
      <c r="MXC225" s="348"/>
      <c r="MXD225" s="348"/>
      <c r="MXE225" s="348"/>
      <c r="MXF225" s="348"/>
      <c r="MXG225" s="348"/>
      <c r="MXH225" s="348"/>
      <c r="MXI225" s="348"/>
      <c r="MXJ225" s="348"/>
      <c r="MXK225" s="348"/>
      <c r="MXL225" s="348"/>
      <c r="MXM225" s="348"/>
      <c r="MXN225" s="348"/>
      <c r="MXO225" s="348"/>
      <c r="MXP225" s="348"/>
      <c r="MXQ225" s="348"/>
      <c r="MXR225" s="348"/>
      <c r="MXS225" s="348"/>
      <c r="MXT225" s="348"/>
      <c r="MXU225" s="348"/>
      <c r="MXV225" s="348"/>
      <c r="MXW225" s="348"/>
      <c r="MXX225" s="348"/>
      <c r="MXY225" s="348"/>
      <c r="MXZ225" s="348"/>
      <c r="MYA225" s="348"/>
      <c r="MYB225" s="348"/>
      <c r="MYC225" s="348"/>
      <c r="MYD225" s="348"/>
      <c r="MYE225" s="348"/>
      <c r="MYF225" s="348"/>
      <c r="MYG225" s="348"/>
      <c r="MYH225" s="348"/>
      <c r="MYI225" s="348"/>
      <c r="MYJ225" s="348"/>
      <c r="MYK225" s="348"/>
      <c r="MYL225" s="348"/>
      <c r="MYM225" s="348"/>
      <c r="MYN225" s="348"/>
      <c r="MYO225" s="348"/>
      <c r="MYP225" s="348"/>
      <c r="MYQ225" s="348"/>
      <c r="MYR225" s="348"/>
      <c r="MYS225" s="348"/>
      <c r="MYT225" s="348"/>
      <c r="MYU225" s="348"/>
      <c r="MYV225" s="348"/>
      <c r="MYW225" s="348"/>
      <c r="MYX225" s="348"/>
      <c r="MYY225" s="348"/>
      <c r="MYZ225" s="348"/>
      <c r="MZA225" s="348"/>
      <c r="MZB225" s="348"/>
      <c r="MZC225" s="348"/>
      <c r="MZD225" s="348"/>
      <c r="MZE225" s="348"/>
      <c r="MZF225" s="348"/>
      <c r="MZG225" s="348"/>
      <c r="MZH225" s="348"/>
      <c r="MZI225" s="348"/>
      <c r="MZJ225" s="348"/>
      <c r="MZK225" s="348"/>
      <c r="MZL225" s="348"/>
      <c r="MZM225" s="348"/>
      <c r="MZN225" s="348"/>
      <c r="MZO225" s="348"/>
      <c r="MZP225" s="348"/>
      <c r="MZQ225" s="348"/>
      <c r="MZR225" s="348"/>
      <c r="MZS225" s="348"/>
      <c r="MZT225" s="348"/>
      <c r="MZU225" s="348"/>
      <c r="MZV225" s="348"/>
      <c r="MZW225" s="348"/>
      <c r="MZX225" s="348"/>
      <c r="MZY225" s="348"/>
      <c r="MZZ225" s="348"/>
      <c r="NAA225" s="348"/>
      <c r="NAB225" s="348"/>
      <c r="NAC225" s="348"/>
      <c r="NAD225" s="348"/>
      <c r="NAE225" s="348"/>
      <c r="NAF225" s="348"/>
      <c r="NAG225" s="348"/>
      <c r="NAH225" s="348"/>
      <c r="NAI225" s="348"/>
      <c r="NAJ225" s="348"/>
      <c r="NAK225" s="348"/>
      <c r="NAL225" s="348"/>
      <c r="NAM225" s="348"/>
      <c r="NAN225" s="348"/>
      <c r="NAO225" s="348"/>
      <c r="NAP225" s="348"/>
      <c r="NAQ225" s="348"/>
      <c r="NAR225" s="348"/>
      <c r="NAS225" s="348"/>
      <c r="NAT225" s="348"/>
      <c r="NAU225" s="348"/>
      <c r="NAV225" s="348"/>
      <c r="NAW225" s="348"/>
      <c r="NAX225" s="348"/>
      <c r="NAY225" s="348"/>
      <c r="NAZ225" s="348"/>
      <c r="NBA225" s="348"/>
      <c r="NBB225" s="348"/>
      <c r="NBC225" s="348"/>
      <c r="NBD225" s="348"/>
      <c r="NBE225" s="348"/>
      <c r="NBF225" s="348"/>
      <c r="NBG225" s="348"/>
      <c r="NBH225" s="348"/>
      <c r="NBI225" s="348"/>
      <c r="NBJ225" s="348"/>
      <c r="NBK225" s="348"/>
      <c r="NBL225" s="348"/>
      <c r="NBM225" s="348"/>
      <c r="NBN225" s="348"/>
      <c r="NBO225" s="348"/>
      <c r="NBP225" s="348"/>
      <c r="NBQ225" s="348"/>
      <c r="NBR225" s="348"/>
      <c r="NBS225" s="348"/>
      <c r="NBT225" s="348"/>
      <c r="NBU225" s="348"/>
      <c r="NBV225" s="348"/>
      <c r="NBW225" s="348"/>
      <c r="NBX225" s="348"/>
      <c r="NBY225" s="348"/>
      <c r="NBZ225" s="348"/>
      <c r="NCA225" s="348"/>
      <c r="NCB225" s="348"/>
      <c r="NCC225" s="348"/>
      <c r="NCD225" s="348"/>
      <c r="NCE225" s="348"/>
      <c r="NCF225" s="348"/>
      <c r="NCG225" s="348"/>
      <c r="NCH225" s="348"/>
      <c r="NCI225" s="348"/>
      <c r="NCJ225" s="348"/>
      <c r="NCK225" s="348"/>
      <c r="NCL225" s="348"/>
      <c r="NCM225" s="348"/>
      <c r="NCN225" s="348"/>
      <c r="NCO225" s="348"/>
      <c r="NCP225" s="348"/>
      <c r="NCQ225" s="348"/>
      <c r="NCR225" s="348"/>
      <c r="NCS225" s="348"/>
      <c r="NCT225" s="348"/>
      <c r="NCU225" s="348"/>
      <c r="NCV225" s="348"/>
      <c r="NCW225" s="348"/>
      <c r="NCX225" s="348"/>
      <c r="NCY225" s="348"/>
      <c r="NCZ225" s="348"/>
      <c r="NDA225" s="348"/>
      <c r="NDB225" s="348"/>
      <c r="NDC225" s="348"/>
      <c r="NDD225" s="348"/>
      <c r="NDE225" s="348"/>
      <c r="NDF225" s="348"/>
      <c r="NDG225" s="348"/>
      <c r="NDH225" s="348"/>
      <c r="NDI225" s="348"/>
      <c r="NDJ225" s="348"/>
      <c r="NDK225" s="348"/>
      <c r="NDL225" s="348"/>
      <c r="NDM225" s="348"/>
      <c r="NDN225" s="348"/>
      <c r="NDO225" s="348"/>
      <c r="NDP225" s="348"/>
      <c r="NDQ225" s="348"/>
      <c r="NDR225" s="348"/>
      <c r="NDS225" s="348"/>
      <c r="NDT225" s="348"/>
      <c r="NDU225" s="348"/>
      <c r="NDV225" s="348"/>
      <c r="NDW225" s="348"/>
      <c r="NDX225" s="348"/>
      <c r="NDY225" s="348"/>
      <c r="NDZ225" s="348"/>
      <c r="NEA225" s="348"/>
      <c r="NEB225" s="348"/>
      <c r="NEC225" s="348"/>
      <c r="NED225" s="348"/>
      <c r="NEE225" s="348"/>
      <c r="NEF225" s="348"/>
      <c r="NEG225" s="348"/>
      <c r="NEH225" s="348"/>
      <c r="NEI225" s="348"/>
      <c r="NEJ225" s="348"/>
      <c r="NEK225" s="348"/>
      <c r="NEL225" s="348"/>
      <c r="NEM225" s="348"/>
      <c r="NEN225" s="348"/>
      <c r="NEO225" s="348"/>
      <c r="NEP225" s="348"/>
      <c r="NEQ225" s="348"/>
      <c r="NER225" s="348"/>
      <c r="NES225" s="348"/>
      <c r="NET225" s="348"/>
      <c r="NEU225" s="348"/>
      <c r="NEV225" s="348"/>
      <c r="NEW225" s="348"/>
      <c r="NEX225" s="348"/>
      <c r="NEY225" s="348"/>
      <c r="NEZ225" s="348"/>
      <c r="NFA225" s="348"/>
      <c r="NFB225" s="348"/>
      <c r="NFC225" s="348"/>
      <c r="NFD225" s="348"/>
      <c r="NFE225" s="348"/>
      <c r="NFF225" s="348"/>
      <c r="NFG225" s="348"/>
      <c r="NFH225" s="348"/>
      <c r="NFI225" s="348"/>
      <c r="NFJ225" s="348"/>
      <c r="NFK225" s="348"/>
      <c r="NFL225" s="348"/>
      <c r="NFM225" s="348"/>
      <c r="NFN225" s="348"/>
      <c r="NFO225" s="348"/>
      <c r="NFP225" s="348"/>
      <c r="NFQ225" s="348"/>
      <c r="NFR225" s="348"/>
      <c r="NFS225" s="348"/>
      <c r="NFT225" s="348"/>
      <c r="NFU225" s="348"/>
      <c r="NFV225" s="348"/>
      <c r="NFW225" s="348"/>
      <c r="NFX225" s="348"/>
      <c r="NFY225" s="348"/>
      <c r="NFZ225" s="348"/>
      <c r="NGA225" s="348"/>
      <c r="NGB225" s="348"/>
      <c r="NGC225" s="348"/>
      <c r="NGD225" s="348"/>
      <c r="NGE225" s="348"/>
      <c r="NGF225" s="348"/>
      <c r="NGG225" s="348"/>
      <c r="NGH225" s="348"/>
      <c r="NGI225" s="348"/>
      <c r="NGJ225" s="348"/>
      <c r="NGK225" s="348"/>
      <c r="NGL225" s="348"/>
      <c r="NGM225" s="348"/>
      <c r="NGN225" s="348"/>
      <c r="NGO225" s="348"/>
      <c r="NGP225" s="348"/>
      <c r="NGQ225" s="348"/>
      <c r="NGR225" s="348"/>
      <c r="NGS225" s="348"/>
      <c r="NGT225" s="348"/>
      <c r="NGU225" s="348"/>
      <c r="NGV225" s="348"/>
      <c r="NGW225" s="348"/>
      <c r="NGX225" s="348"/>
      <c r="NGY225" s="348"/>
      <c r="NGZ225" s="348"/>
      <c r="NHA225" s="348"/>
      <c r="NHB225" s="348"/>
      <c r="NHC225" s="348"/>
      <c r="NHD225" s="348"/>
      <c r="NHE225" s="348"/>
      <c r="NHF225" s="348"/>
      <c r="NHG225" s="348"/>
      <c r="NHH225" s="348"/>
      <c r="NHI225" s="348"/>
      <c r="NHJ225" s="348"/>
      <c r="NHK225" s="348"/>
      <c r="NHL225" s="348"/>
      <c r="NHM225" s="348"/>
      <c r="NHN225" s="348"/>
      <c r="NHO225" s="348"/>
      <c r="NHP225" s="348"/>
      <c r="NHQ225" s="348"/>
      <c r="NHR225" s="348"/>
      <c r="NHS225" s="348"/>
      <c r="NHT225" s="348"/>
      <c r="NHU225" s="348"/>
      <c r="NHV225" s="348"/>
      <c r="NHW225" s="348"/>
      <c r="NHX225" s="348"/>
      <c r="NHY225" s="348"/>
      <c r="NHZ225" s="348"/>
      <c r="NIA225" s="348"/>
      <c r="NIB225" s="348"/>
      <c r="NIC225" s="348"/>
      <c r="NID225" s="348"/>
      <c r="NIE225" s="348"/>
      <c r="NIF225" s="348"/>
      <c r="NIG225" s="348"/>
      <c r="NIH225" s="348"/>
      <c r="NII225" s="348"/>
      <c r="NIJ225" s="348"/>
      <c r="NIK225" s="348"/>
      <c r="NIL225" s="348"/>
      <c r="NIM225" s="348"/>
      <c r="NIN225" s="348"/>
      <c r="NIO225" s="348"/>
      <c r="NIP225" s="348"/>
      <c r="NIQ225" s="348"/>
      <c r="NIR225" s="348"/>
      <c r="NIS225" s="348"/>
      <c r="NIT225" s="348"/>
      <c r="NIU225" s="348"/>
      <c r="NIV225" s="348"/>
      <c r="NIW225" s="348"/>
      <c r="NIX225" s="348"/>
      <c r="NIY225" s="348"/>
      <c r="NIZ225" s="348"/>
      <c r="NJA225" s="348"/>
      <c r="NJB225" s="348"/>
      <c r="NJC225" s="348"/>
      <c r="NJD225" s="348"/>
      <c r="NJE225" s="348"/>
      <c r="NJF225" s="348"/>
      <c r="NJG225" s="348"/>
      <c r="NJH225" s="348"/>
      <c r="NJI225" s="348"/>
      <c r="NJJ225" s="348"/>
      <c r="NJK225" s="348"/>
      <c r="NJL225" s="348"/>
      <c r="NJM225" s="348"/>
      <c r="NJN225" s="348"/>
      <c r="NJO225" s="348"/>
      <c r="NJP225" s="348"/>
      <c r="NJQ225" s="348"/>
      <c r="NJR225" s="348"/>
      <c r="NJS225" s="348"/>
      <c r="NJT225" s="348"/>
      <c r="NJU225" s="348"/>
      <c r="NJV225" s="348"/>
      <c r="NJW225" s="348"/>
      <c r="NJX225" s="348"/>
      <c r="NJY225" s="348"/>
      <c r="NJZ225" s="348"/>
      <c r="NKA225" s="348"/>
      <c r="NKB225" s="348"/>
      <c r="NKC225" s="348"/>
      <c r="NKD225" s="348"/>
      <c r="NKE225" s="348"/>
      <c r="NKF225" s="348"/>
      <c r="NKG225" s="348"/>
      <c r="NKH225" s="348"/>
      <c r="NKI225" s="348"/>
      <c r="NKJ225" s="348"/>
      <c r="NKK225" s="348"/>
      <c r="NKL225" s="348"/>
      <c r="NKM225" s="348"/>
      <c r="NKN225" s="348"/>
      <c r="NKO225" s="348"/>
      <c r="NKP225" s="348"/>
      <c r="NKQ225" s="348"/>
      <c r="NKR225" s="348"/>
      <c r="NKS225" s="348"/>
      <c r="NKT225" s="348"/>
      <c r="NKU225" s="348"/>
      <c r="NKV225" s="348"/>
      <c r="NKW225" s="348"/>
      <c r="NKX225" s="348"/>
      <c r="NKY225" s="348"/>
      <c r="NKZ225" s="348"/>
      <c r="NLA225" s="348"/>
      <c r="NLB225" s="348"/>
      <c r="NLC225" s="348"/>
      <c r="NLD225" s="348"/>
      <c r="NLE225" s="348"/>
      <c r="NLF225" s="348"/>
      <c r="NLG225" s="348"/>
      <c r="NLH225" s="348"/>
      <c r="NLI225" s="348"/>
      <c r="NLJ225" s="348"/>
      <c r="NLK225" s="348"/>
      <c r="NLL225" s="348"/>
      <c r="NLM225" s="348"/>
      <c r="NLN225" s="348"/>
      <c r="NLO225" s="348"/>
      <c r="NLP225" s="348"/>
      <c r="NLQ225" s="348"/>
      <c r="NLR225" s="348"/>
      <c r="NLS225" s="348"/>
      <c r="NLT225" s="348"/>
      <c r="NLU225" s="348"/>
      <c r="NLV225" s="348"/>
      <c r="NLW225" s="348"/>
      <c r="NLX225" s="348"/>
      <c r="NLY225" s="348"/>
      <c r="NLZ225" s="348"/>
      <c r="NMA225" s="348"/>
      <c r="NMB225" s="348"/>
      <c r="NMC225" s="348"/>
      <c r="NMD225" s="348"/>
      <c r="NME225" s="348"/>
      <c r="NMF225" s="348"/>
      <c r="NMG225" s="348"/>
      <c r="NMH225" s="348"/>
      <c r="NMI225" s="348"/>
      <c r="NMJ225" s="348"/>
      <c r="NMK225" s="348"/>
      <c r="NML225" s="348"/>
      <c r="NMM225" s="348"/>
      <c r="NMN225" s="348"/>
      <c r="NMO225" s="348"/>
      <c r="NMP225" s="348"/>
      <c r="NMQ225" s="348"/>
      <c r="NMR225" s="348"/>
      <c r="NMS225" s="348"/>
      <c r="NMT225" s="348"/>
      <c r="NMU225" s="348"/>
      <c r="NMV225" s="348"/>
      <c r="NMW225" s="348"/>
      <c r="NMX225" s="348"/>
      <c r="NMY225" s="348"/>
      <c r="NMZ225" s="348"/>
      <c r="NNA225" s="348"/>
      <c r="NNB225" s="348"/>
      <c r="NNC225" s="348"/>
      <c r="NND225" s="348"/>
      <c r="NNE225" s="348"/>
      <c r="NNF225" s="348"/>
      <c r="NNG225" s="348"/>
      <c r="NNH225" s="348"/>
      <c r="NNI225" s="348"/>
      <c r="NNJ225" s="348"/>
      <c r="NNK225" s="348"/>
      <c r="NNL225" s="348"/>
      <c r="NNM225" s="348"/>
      <c r="NNN225" s="348"/>
      <c r="NNO225" s="348"/>
      <c r="NNP225" s="348"/>
      <c r="NNQ225" s="348"/>
      <c r="NNR225" s="348"/>
      <c r="NNS225" s="348"/>
      <c r="NNT225" s="348"/>
      <c r="NNU225" s="348"/>
      <c r="NNV225" s="348"/>
      <c r="NNW225" s="348"/>
      <c r="NNX225" s="348"/>
      <c r="NNY225" s="348"/>
      <c r="NNZ225" s="348"/>
      <c r="NOA225" s="348"/>
      <c r="NOB225" s="348"/>
      <c r="NOC225" s="348"/>
      <c r="NOD225" s="348"/>
      <c r="NOE225" s="348"/>
      <c r="NOF225" s="348"/>
      <c r="NOG225" s="348"/>
      <c r="NOH225" s="348"/>
      <c r="NOI225" s="348"/>
      <c r="NOJ225" s="348"/>
      <c r="NOK225" s="348"/>
      <c r="NOL225" s="348"/>
      <c r="NOM225" s="348"/>
      <c r="NON225" s="348"/>
      <c r="NOO225" s="348"/>
      <c r="NOP225" s="348"/>
      <c r="NOQ225" s="348"/>
      <c r="NOR225" s="348"/>
      <c r="NOS225" s="348"/>
      <c r="NOT225" s="348"/>
      <c r="NOU225" s="348"/>
      <c r="NOV225" s="348"/>
      <c r="NOW225" s="348"/>
      <c r="NOX225" s="348"/>
      <c r="NOY225" s="348"/>
      <c r="NOZ225" s="348"/>
      <c r="NPA225" s="348"/>
      <c r="NPB225" s="348"/>
      <c r="NPC225" s="348"/>
      <c r="NPD225" s="348"/>
      <c r="NPE225" s="348"/>
      <c r="NPF225" s="348"/>
      <c r="NPG225" s="348"/>
      <c r="NPH225" s="348"/>
      <c r="NPI225" s="348"/>
      <c r="NPJ225" s="348"/>
      <c r="NPK225" s="348"/>
      <c r="NPL225" s="348"/>
      <c r="NPM225" s="348"/>
      <c r="NPN225" s="348"/>
      <c r="NPO225" s="348"/>
      <c r="NPP225" s="348"/>
      <c r="NPQ225" s="348"/>
      <c r="NPR225" s="348"/>
      <c r="NPS225" s="348"/>
      <c r="NPT225" s="348"/>
      <c r="NPU225" s="348"/>
      <c r="NPV225" s="348"/>
      <c r="NPW225" s="348"/>
      <c r="NPX225" s="348"/>
      <c r="NPY225" s="348"/>
      <c r="NPZ225" s="348"/>
      <c r="NQA225" s="348"/>
      <c r="NQB225" s="348"/>
      <c r="NQC225" s="348"/>
      <c r="NQD225" s="348"/>
      <c r="NQE225" s="348"/>
      <c r="NQF225" s="348"/>
      <c r="NQG225" s="348"/>
      <c r="NQH225" s="348"/>
      <c r="NQI225" s="348"/>
      <c r="NQJ225" s="348"/>
      <c r="NQK225" s="348"/>
      <c r="NQL225" s="348"/>
      <c r="NQM225" s="348"/>
      <c r="NQN225" s="348"/>
      <c r="NQO225" s="348"/>
      <c r="NQP225" s="348"/>
      <c r="NQQ225" s="348"/>
      <c r="NQR225" s="348"/>
      <c r="NQS225" s="348"/>
      <c r="NQT225" s="348"/>
      <c r="NQU225" s="348"/>
      <c r="NQV225" s="348"/>
      <c r="NQW225" s="348"/>
      <c r="NQX225" s="348"/>
      <c r="NQY225" s="348"/>
      <c r="NQZ225" s="348"/>
      <c r="NRA225" s="348"/>
      <c r="NRB225" s="348"/>
      <c r="NRC225" s="348"/>
      <c r="NRD225" s="348"/>
      <c r="NRE225" s="348"/>
      <c r="NRF225" s="348"/>
      <c r="NRG225" s="348"/>
      <c r="NRH225" s="348"/>
      <c r="NRI225" s="348"/>
      <c r="NRJ225" s="348"/>
      <c r="NRK225" s="348"/>
      <c r="NRL225" s="348"/>
      <c r="NRM225" s="348"/>
      <c r="NRN225" s="348"/>
      <c r="NRO225" s="348"/>
      <c r="NRP225" s="348"/>
      <c r="NRQ225" s="348"/>
      <c r="NRR225" s="348"/>
      <c r="NRS225" s="348"/>
      <c r="NRT225" s="348"/>
      <c r="NRU225" s="348"/>
      <c r="NRV225" s="348"/>
      <c r="NRW225" s="348"/>
      <c r="NRX225" s="348"/>
      <c r="NRY225" s="348"/>
      <c r="NRZ225" s="348"/>
      <c r="NSA225" s="348"/>
      <c r="NSB225" s="348"/>
      <c r="NSC225" s="348"/>
      <c r="NSD225" s="348"/>
      <c r="NSE225" s="348"/>
      <c r="NSF225" s="348"/>
      <c r="NSG225" s="348"/>
      <c r="NSH225" s="348"/>
      <c r="NSI225" s="348"/>
      <c r="NSJ225" s="348"/>
      <c r="NSK225" s="348"/>
      <c r="NSL225" s="348"/>
      <c r="NSM225" s="348"/>
      <c r="NSN225" s="348"/>
      <c r="NSO225" s="348"/>
      <c r="NSP225" s="348"/>
      <c r="NSQ225" s="348"/>
      <c r="NSR225" s="348"/>
      <c r="NSS225" s="348"/>
      <c r="NST225" s="348"/>
      <c r="NSU225" s="348"/>
      <c r="NSV225" s="348"/>
      <c r="NSW225" s="348"/>
      <c r="NSX225" s="348"/>
      <c r="NSY225" s="348"/>
      <c r="NSZ225" s="348"/>
      <c r="NTA225" s="348"/>
      <c r="NTB225" s="348"/>
      <c r="NTC225" s="348"/>
      <c r="NTD225" s="348"/>
      <c r="NTE225" s="348"/>
      <c r="NTF225" s="348"/>
      <c r="NTG225" s="348"/>
      <c r="NTH225" s="348"/>
      <c r="NTI225" s="348"/>
      <c r="NTJ225" s="348"/>
      <c r="NTK225" s="348"/>
      <c r="NTL225" s="348"/>
      <c r="NTM225" s="348"/>
      <c r="NTN225" s="348"/>
      <c r="NTO225" s="348"/>
      <c r="NTP225" s="348"/>
      <c r="NTQ225" s="348"/>
      <c r="NTR225" s="348"/>
      <c r="NTS225" s="348"/>
      <c r="NTT225" s="348"/>
      <c r="NTU225" s="348"/>
      <c r="NTV225" s="348"/>
      <c r="NTW225" s="348"/>
      <c r="NTX225" s="348"/>
      <c r="NTY225" s="348"/>
      <c r="NTZ225" s="348"/>
      <c r="NUA225" s="348"/>
      <c r="NUB225" s="348"/>
      <c r="NUC225" s="348"/>
      <c r="NUD225" s="348"/>
      <c r="NUE225" s="348"/>
      <c r="NUF225" s="348"/>
      <c r="NUG225" s="348"/>
      <c r="NUH225" s="348"/>
      <c r="NUI225" s="348"/>
      <c r="NUJ225" s="348"/>
      <c r="NUK225" s="348"/>
      <c r="NUL225" s="348"/>
      <c r="NUM225" s="348"/>
      <c r="NUN225" s="348"/>
      <c r="NUO225" s="348"/>
      <c r="NUP225" s="348"/>
      <c r="NUQ225" s="348"/>
      <c r="NUR225" s="348"/>
      <c r="NUS225" s="348"/>
      <c r="NUT225" s="348"/>
      <c r="NUU225" s="348"/>
      <c r="NUV225" s="348"/>
      <c r="NUW225" s="348"/>
      <c r="NUX225" s="348"/>
      <c r="NUY225" s="348"/>
      <c r="NUZ225" s="348"/>
      <c r="NVA225" s="348"/>
      <c r="NVB225" s="348"/>
      <c r="NVC225" s="348"/>
      <c r="NVD225" s="348"/>
      <c r="NVE225" s="348"/>
      <c r="NVF225" s="348"/>
      <c r="NVG225" s="348"/>
      <c r="NVH225" s="348"/>
      <c r="NVI225" s="348"/>
      <c r="NVJ225" s="348"/>
      <c r="NVK225" s="348"/>
      <c r="NVL225" s="348"/>
      <c r="NVM225" s="348"/>
      <c r="NVN225" s="348"/>
      <c r="NVO225" s="348"/>
      <c r="NVP225" s="348"/>
      <c r="NVQ225" s="348"/>
      <c r="NVR225" s="348"/>
      <c r="NVS225" s="348"/>
      <c r="NVT225" s="348"/>
      <c r="NVU225" s="348"/>
      <c r="NVV225" s="348"/>
      <c r="NVW225" s="348"/>
      <c r="NVX225" s="348"/>
      <c r="NVY225" s="348"/>
      <c r="NVZ225" s="348"/>
      <c r="NWA225" s="348"/>
      <c r="NWB225" s="348"/>
      <c r="NWC225" s="348"/>
      <c r="NWD225" s="348"/>
      <c r="NWE225" s="348"/>
      <c r="NWF225" s="348"/>
      <c r="NWG225" s="348"/>
      <c r="NWH225" s="348"/>
      <c r="NWI225" s="348"/>
      <c r="NWJ225" s="348"/>
      <c r="NWK225" s="348"/>
      <c r="NWL225" s="348"/>
      <c r="NWM225" s="348"/>
      <c r="NWN225" s="348"/>
      <c r="NWO225" s="348"/>
      <c r="NWP225" s="348"/>
      <c r="NWQ225" s="348"/>
      <c r="NWR225" s="348"/>
      <c r="NWS225" s="348"/>
      <c r="NWT225" s="348"/>
      <c r="NWU225" s="348"/>
      <c r="NWV225" s="348"/>
      <c r="NWW225" s="348"/>
      <c r="NWX225" s="348"/>
      <c r="NWY225" s="348"/>
      <c r="NWZ225" s="348"/>
      <c r="NXA225" s="348"/>
      <c r="NXB225" s="348"/>
      <c r="NXC225" s="348"/>
      <c r="NXD225" s="348"/>
      <c r="NXE225" s="348"/>
      <c r="NXF225" s="348"/>
      <c r="NXG225" s="348"/>
      <c r="NXH225" s="348"/>
      <c r="NXI225" s="348"/>
      <c r="NXJ225" s="348"/>
      <c r="NXK225" s="348"/>
      <c r="NXL225" s="348"/>
      <c r="NXM225" s="348"/>
      <c r="NXN225" s="348"/>
      <c r="NXO225" s="348"/>
      <c r="NXP225" s="348"/>
      <c r="NXQ225" s="348"/>
      <c r="NXR225" s="348"/>
      <c r="NXS225" s="348"/>
      <c r="NXT225" s="348"/>
      <c r="NXU225" s="348"/>
      <c r="NXV225" s="348"/>
      <c r="NXW225" s="348"/>
      <c r="NXX225" s="348"/>
      <c r="NXY225" s="348"/>
      <c r="NXZ225" s="348"/>
      <c r="NYA225" s="348"/>
      <c r="NYB225" s="348"/>
      <c r="NYC225" s="348"/>
      <c r="NYD225" s="348"/>
      <c r="NYE225" s="348"/>
      <c r="NYF225" s="348"/>
      <c r="NYG225" s="348"/>
      <c r="NYH225" s="348"/>
      <c r="NYI225" s="348"/>
      <c r="NYJ225" s="348"/>
      <c r="NYK225" s="348"/>
      <c r="NYL225" s="348"/>
      <c r="NYM225" s="348"/>
      <c r="NYN225" s="348"/>
      <c r="NYO225" s="348"/>
      <c r="NYP225" s="348"/>
      <c r="NYQ225" s="348"/>
      <c r="NYR225" s="348"/>
      <c r="NYS225" s="348"/>
      <c r="NYT225" s="348"/>
      <c r="NYU225" s="348"/>
      <c r="NYV225" s="348"/>
      <c r="NYW225" s="348"/>
      <c r="NYX225" s="348"/>
      <c r="NYY225" s="348"/>
      <c r="NYZ225" s="348"/>
      <c r="NZA225" s="348"/>
      <c r="NZB225" s="348"/>
      <c r="NZC225" s="348"/>
      <c r="NZD225" s="348"/>
      <c r="NZE225" s="348"/>
      <c r="NZF225" s="348"/>
      <c r="NZG225" s="348"/>
      <c r="NZH225" s="348"/>
      <c r="NZI225" s="348"/>
      <c r="NZJ225" s="348"/>
      <c r="NZK225" s="348"/>
      <c r="NZL225" s="348"/>
      <c r="NZM225" s="348"/>
      <c r="NZN225" s="348"/>
      <c r="NZO225" s="348"/>
      <c r="NZP225" s="348"/>
      <c r="NZQ225" s="348"/>
      <c r="NZR225" s="348"/>
      <c r="NZS225" s="348"/>
      <c r="NZT225" s="348"/>
      <c r="NZU225" s="348"/>
      <c r="NZV225" s="348"/>
      <c r="NZW225" s="348"/>
      <c r="NZX225" s="348"/>
      <c r="NZY225" s="348"/>
      <c r="NZZ225" s="348"/>
      <c r="OAA225" s="348"/>
      <c r="OAB225" s="348"/>
      <c r="OAC225" s="348"/>
      <c r="OAD225" s="348"/>
      <c r="OAE225" s="348"/>
      <c r="OAF225" s="348"/>
      <c r="OAG225" s="348"/>
      <c r="OAH225" s="348"/>
      <c r="OAI225" s="348"/>
      <c r="OAJ225" s="348"/>
      <c r="OAK225" s="348"/>
      <c r="OAL225" s="348"/>
      <c r="OAM225" s="348"/>
      <c r="OAN225" s="348"/>
      <c r="OAO225" s="348"/>
      <c r="OAP225" s="348"/>
      <c r="OAQ225" s="348"/>
      <c r="OAR225" s="348"/>
      <c r="OAS225" s="348"/>
      <c r="OAT225" s="348"/>
      <c r="OAU225" s="348"/>
      <c r="OAV225" s="348"/>
      <c r="OAW225" s="348"/>
      <c r="OAX225" s="348"/>
      <c r="OAY225" s="348"/>
      <c r="OAZ225" s="348"/>
      <c r="OBA225" s="348"/>
      <c r="OBB225" s="348"/>
      <c r="OBC225" s="348"/>
      <c r="OBD225" s="348"/>
      <c r="OBE225" s="348"/>
      <c r="OBF225" s="348"/>
      <c r="OBG225" s="348"/>
      <c r="OBH225" s="348"/>
      <c r="OBI225" s="348"/>
      <c r="OBJ225" s="348"/>
      <c r="OBK225" s="348"/>
      <c r="OBL225" s="348"/>
      <c r="OBM225" s="348"/>
      <c r="OBN225" s="348"/>
      <c r="OBO225" s="348"/>
      <c r="OBP225" s="348"/>
      <c r="OBQ225" s="348"/>
      <c r="OBR225" s="348"/>
      <c r="OBS225" s="348"/>
      <c r="OBT225" s="348"/>
      <c r="OBU225" s="348"/>
      <c r="OBV225" s="348"/>
      <c r="OBW225" s="348"/>
      <c r="OBX225" s="348"/>
      <c r="OBY225" s="348"/>
      <c r="OBZ225" s="348"/>
      <c r="OCA225" s="348"/>
      <c r="OCB225" s="348"/>
      <c r="OCC225" s="348"/>
      <c r="OCD225" s="348"/>
      <c r="OCE225" s="348"/>
      <c r="OCF225" s="348"/>
      <c r="OCG225" s="348"/>
      <c r="OCH225" s="348"/>
      <c r="OCI225" s="348"/>
      <c r="OCJ225" s="348"/>
      <c r="OCK225" s="348"/>
      <c r="OCL225" s="348"/>
      <c r="OCM225" s="348"/>
      <c r="OCN225" s="348"/>
      <c r="OCO225" s="348"/>
      <c r="OCP225" s="348"/>
      <c r="OCQ225" s="348"/>
      <c r="OCR225" s="348"/>
      <c r="OCS225" s="348"/>
      <c r="OCT225" s="348"/>
      <c r="OCU225" s="348"/>
      <c r="OCV225" s="348"/>
      <c r="OCW225" s="348"/>
      <c r="OCX225" s="348"/>
      <c r="OCY225" s="348"/>
      <c r="OCZ225" s="348"/>
      <c r="ODA225" s="348"/>
      <c r="ODB225" s="348"/>
      <c r="ODC225" s="348"/>
      <c r="ODD225" s="348"/>
      <c r="ODE225" s="348"/>
      <c r="ODF225" s="348"/>
      <c r="ODG225" s="348"/>
      <c r="ODH225" s="348"/>
      <c r="ODI225" s="348"/>
      <c r="ODJ225" s="348"/>
      <c r="ODK225" s="348"/>
      <c r="ODL225" s="348"/>
      <c r="ODM225" s="348"/>
      <c r="ODN225" s="348"/>
      <c r="ODO225" s="348"/>
      <c r="ODP225" s="348"/>
      <c r="ODQ225" s="348"/>
      <c r="ODR225" s="348"/>
      <c r="ODS225" s="348"/>
      <c r="ODT225" s="348"/>
      <c r="ODU225" s="348"/>
      <c r="ODV225" s="348"/>
      <c r="ODW225" s="348"/>
      <c r="ODX225" s="348"/>
      <c r="ODY225" s="348"/>
      <c r="ODZ225" s="348"/>
      <c r="OEA225" s="348"/>
      <c r="OEB225" s="348"/>
      <c r="OEC225" s="348"/>
      <c r="OED225" s="348"/>
      <c r="OEE225" s="348"/>
      <c r="OEF225" s="348"/>
      <c r="OEG225" s="348"/>
      <c r="OEH225" s="348"/>
      <c r="OEI225" s="348"/>
      <c r="OEJ225" s="348"/>
      <c r="OEK225" s="348"/>
      <c r="OEL225" s="348"/>
      <c r="OEM225" s="348"/>
      <c r="OEN225" s="348"/>
      <c r="OEO225" s="348"/>
      <c r="OEP225" s="348"/>
      <c r="OEQ225" s="348"/>
      <c r="OER225" s="348"/>
      <c r="OES225" s="348"/>
      <c r="OET225" s="348"/>
      <c r="OEU225" s="348"/>
      <c r="OEV225" s="348"/>
      <c r="OEW225" s="348"/>
      <c r="OEX225" s="348"/>
      <c r="OEY225" s="348"/>
      <c r="OEZ225" s="348"/>
      <c r="OFA225" s="348"/>
      <c r="OFB225" s="348"/>
      <c r="OFC225" s="348"/>
      <c r="OFD225" s="348"/>
      <c r="OFE225" s="348"/>
      <c r="OFF225" s="348"/>
      <c r="OFG225" s="348"/>
      <c r="OFH225" s="348"/>
      <c r="OFI225" s="348"/>
      <c r="OFJ225" s="348"/>
      <c r="OFK225" s="348"/>
      <c r="OFL225" s="348"/>
      <c r="OFM225" s="348"/>
      <c r="OFN225" s="348"/>
      <c r="OFO225" s="348"/>
      <c r="OFP225" s="348"/>
      <c r="OFQ225" s="348"/>
      <c r="OFR225" s="348"/>
      <c r="OFS225" s="348"/>
      <c r="OFT225" s="348"/>
      <c r="OFU225" s="348"/>
      <c r="OFV225" s="348"/>
      <c r="OFW225" s="348"/>
      <c r="OFX225" s="348"/>
      <c r="OFY225" s="348"/>
      <c r="OFZ225" s="348"/>
      <c r="OGA225" s="348"/>
      <c r="OGB225" s="348"/>
      <c r="OGC225" s="348"/>
      <c r="OGD225" s="348"/>
      <c r="OGE225" s="348"/>
      <c r="OGF225" s="348"/>
      <c r="OGG225" s="348"/>
      <c r="OGH225" s="348"/>
      <c r="OGI225" s="348"/>
      <c r="OGJ225" s="348"/>
      <c r="OGK225" s="348"/>
      <c r="OGL225" s="348"/>
      <c r="OGM225" s="348"/>
      <c r="OGN225" s="348"/>
      <c r="OGO225" s="348"/>
      <c r="OGP225" s="348"/>
      <c r="OGQ225" s="348"/>
      <c r="OGR225" s="348"/>
      <c r="OGS225" s="348"/>
      <c r="OGT225" s="348"/>
      <c r="OGU225" s="348"/>
      <c r="OGV225" s="348"/>
      <c r="OGW225" s="348"/>
      <c r="OGX225" s="348"/>
      <c r="OGY225" s="348"/>
      <c r="OGZ225" s="348"/>
      <c r="OHA225" s="348"/>
      <c r="OHB225" s="348"/>
      <c r="OHC225" s="348"/>
      <c r="OHD225" s="348"/>
      <c r="OHE225" s="348"/>
      <c r="OHF225" s="348"/>
      <c r="OHG225" s="348"/>
      <c r="OHH225" s="348"/>
      <c r="OHI225" s="348"/>
      <c r="OHJ225" s="348"/>
      <c r="OHK225" s="348"/>
      <c r="OHL225" s="348"/>
      <c r="OHM225" s="348"/>
      <c r="OHN225" s="348"/>
      <c r="OHO225" s="348"/>
      <c r="OHP225" s="348"/>
      <c r="OHQ225" s="348"/>
      <c r="OHR225" s="348"/>
      <c r="OHS225" s="348"/>
      <c r="OHT225" s="348"/>
      <c r="OHU225" s="348"/>
      <c r="OHV225" s="348"/>
      <c r="OHW225" s="348"/>
      <c r="OHX225" s="348"/>
      <c r="OHY225" s="348"/>
      <c r="OHZ225" s="348"/>
      <c r="OIA225" s="348"/>
      <c r="OIB225" s="348"/>
      <c r="OIC225" s="348"/>
      <c r="OID225" s="348"/>
      <c r="OIE225" s="348"/>
      <c r="OIF225" s="348"/>
      <c r="OIG225" s="348"/>
      <c r="OIH225" s="348"/>
      <c r="OII225" s="348"/>
      <c r="OIJ225" s="348"/>
      <c r="OIK225" s="348"/>
      <c r="OIL225" s="348"/>
      <c r="OIM225" s="348"/>
      <c r="OIN225" s="348"/>
      <c r="OIO225" s="348"/>
      <c r="OIP225" s="348"/>
      <c r="OIQ225" s="348"/>
      <c r="OIR225" s="348"/>
      <c r="OIS225" s="348"/>
      <c r="OIT225" s="348"/>
      <c r="OIU225" s="348"/>
      <c r="OIV225" s="348"/>
      <c r="OIW225" s="348"/>
      <c r="OIX225" s="348"/>
      <c r="OIY225" s="348"/>
      <c r="OIZ225" s="348"/>
      <c r="OJA225" s="348"/>
      <c r="OJB225" s="348"/>
      <c r="OJC225" s="348"/>
      <c r="OJD225" s="348"/>
      <c r="OJE225" s="348"/>
      <c r="OJF225" s="348"/>
      <c r="OJG225" s="348"/>
      <c r="OJH225" s="348"/>
      <c r="OJI225" s="348"/>
      <c r="OJJ225" s="348"/>
      <c r="OJK225" s="348"/>
      <c r="OJL225" s="348"/>
      <c r="OJM225" s="348"/>
      <c r="OJN225" s="348"/>
      <c r="OJO225" s="348"/>
      <c r="OJP225" s="348"/>
      <c r="OJQ225" s="348"/>
      <c r="OJR225" s="348"/>
      <c r="OJS225" s="348"/>
      <c r="OJT225" s="348"/>
      <c r="OJU225" s="348"/>
      <c r="OJV225" s="348"/>
      <c r="OJW225" s="348"/>
      <c r="OJX225" s="348"/>
      <c r="OJY225" s="348"/>
      <c r="OJZ225" s="348"/>
      <c r="OKA225" s="348"/>
      <c r="OKB225" s="348"/>
      <c r="OKC225" s="348"/>
      <c r="OKD225" s="348"/>
      <c r="OKE225" s="348"/>
      <c r="OKF225" s="348"/>
      <c r="OKG225" s="348"/>
      <c r="OKH225" s="348"/>
      <c r="OKI225" s="348"/>
      <c r="OKJ225" s="348"/>
      <c r="OKK225" s="348"/>
      <c r="OKL225" s="348"/>
      <c r="OKM225" s="348"/>
      <c r="OKN225" s="348"/>
      <c r="OKO225" s="348"/>
      <c r="OKP225" s="348"/>
      <c r="OKQ225" s="348"/>
      <c r="OKR225" s="348"/>
      <c r="OKS225" s="348"/>
      <c r="OKT225" s="348"/>
      <c r="OKU225" s="348"/>
      <c r="OKV225" s="348"/>
      <c r="OKW225" s="348"/>
      <c r="OKX225" s="348"/>
      <c r="OKY225" s="348"/>
      <c r="OKZ225" s="348"/>
      <c r="OLA225" s="348"/>
      <c r="OLB225" s="348"/>
      <c r="OLC225" s="348"/>
      <c r="OLD225" s="348"/>
      <c r="OLE225" s="348"/>
      <c r="OLF225" s="348"/>
      <c r="OLG225" s="348"/>
      <c r="OLH225" s="348"/>
      <c r="OLI225" s="348"/>
      <c r="OLJ225" s="348"/>
      <c r="OLK225" s="348"/>
      <c r="OLL225" s="348"/>
      <c r="OLM225" s="348"/>
      <c r="OLN225" s="348"/>
      <c r="OLO225" s="348"/>
      <c r="OLP225" s="348"/>
      <c r="OLQ225" s="348"/>
      <c r="OLR225" s="348"/>
      <c r="OLS225" s="348"/>
      <c r="OLT225" s="348"/>
      <c r="OLU225" s="348"/>
      <c r="OLV225" s="348"/>
      <c r="OLW225" s="348"/>
      <c r="OLX225" s="348"/>
      <c r="OLY225" s="348"/>
      <c r="OLZ225" s="348"/>
      <c r="OMA225" s="348"/>
      <c r="OMB225" s="348"/>
      <c r="OMC225" s="348"/>
      <c r="OMD225" s="348"/>
      <c r="OME225" s="348"/>
      <c r="OMF225" s="348"/>
      <c r="OMG225" s="348"/>
      <c r="OMH225" s="348"/>
      <c r="OMI225" s="348"/>
      <c r="OMJ225" s="348"/>
      <c r="OMK225" s="348"/>
      <c r="OML225" s="348"/>
      <c r="OMM225" s="348"/>
      <c r="OMN225" s="348"/>
      <c r="OMO225" s="348"/>
      <c r="OMP225" s="348"/>
      <c r="OMQ225" s="348"/>
      <c r="OMR225" s="348"/>
      <c r="OMS225" s="348"/>
      <c r="OMT225" s="348"/>
      <c r="OMU225" s="348"/>
      <c r="OMV225" s="348"/>
      <c r="OMW225" s="348"/>
      <c r="OMX225" s="348"/>
      <c r="OMY225" s="348"/>
      <c r="OMZ225" s="348"/>
      <c r="ONA225" s="348"/>
      <c r="ONB225" s="348"/>
      <c r="ONC225" s="348"/>
      <c r="OND225" s="348"/>
      <c r="ONE225" s="348"/>
      <c r="ONF225" s="348"/>
      <c r="ONG225" s="348"/>
      <c r="ONH225" s="348"/>
      <c r="ONI225" s="348"/>
      <c r="ONJ225" s="348"/>
      <c r="ONK225" s="348"/>
      <c r="ONL225" s="348"/>
      <c r="ONM225" s="348"/>
      <c r="ONN225" s="348"/>
      <c r="ONO225" s="348"/>
      <c r="ONP225" s="348"/>
      <c r="ONQ225" s="348"/>
      <c r="ONR225" s="348"/>
      <c r="ONS225" s="348"/>
      <c r="ONT225" s="348"/>
      <c r="ONU225" s="348"/>
      <c r="ONV225" s="348"/>
      <c r="ONW225" s="348"/>
      <c r="ONX225" s="348"/>
      <c r="ONY225" s="348"/>
      <c r="ONZ225" s="348"/>
      <c r="OOA225" s="348"/>
      <c r="OOB225" s="348"/>
      <c r="OOC225" s="348"/>
      <c r="OOD225" s="348"/>
      <c r="OOE225" s="348"/>
      <c r="OOF225" s="348"/>
      <c r="OOG225" s="348"/>
      <c r="OOH225" s="348"/>
      <c r="OOI225" s="348"/>
      <c r="OOJ225" s="348"/>
      <c r="OOK225" s="348"/>
      <c r="OOL225" s="348"/>
      <c r="OOM225" s="348"/>
      <c r="OON225" s="348"/>
      <c r="OOO225" s="348"/>
      <c r="OOP225" s="348"/>
      <c r="OOQ225" s="348"/>
      <c r="OOR225" s="348"/>
      <c r="OOS225" s="348"/>
      <c r="OOT225" s="348"/>
      <c r="OOU225" s="348"/>
      <c r="OOV225" s="348"/>
      <c r="OOW225" s="348"/>
      <c r="OOX225" s="348"/>
      <c r="OOY225" s="348"/>
      <c r="OOZ225" s="348"/>
      <c r="OPA225" s="348"/>
      <c r="OPB225" s="348"/>
      <c r="OPC225" s="348"/>
      <c r="OPD225" s="348"/>
      <c r="OPE225" s="348"/>
      <c r="OPF225" s="348"/>
      <c r="OPG225" s="348"/>
      <c r="OPH225" s="348"/>
      <c r="OPI225" s="348"/>
      <c r="OPJ225" s="348"/>
      <c r="OPK225" s="348"/>
      <c r="OPL225" s="348"/>
      <c r="OPM225" s="348"/>
      <c r="OPN225" s="348"/>
      <c r="OPO225" s="348"/>
      <c r="OPP225" s="348"/>
      <c r="OPQ225" s="348"/>
      <c r="OPR225" s="348"/>
      <c r="OPS225" s="348"/>
      <c r="OPT225" s="348"/>
      <c r="OPU225" s="348"/>
      <c r="OPV225" s="348"/>
      <c r="OPW225" s="348"/>
      <c r="OPX225" s="348"/>
      <c r="OPY225" s="348"/>
      <c r="OPZ225" s="348"/>
      <c r="OQA225" s="348"/>
      <c r="OQB225" s="348"/>
      <c r="OQC225" s="348"/>
      <c r="OQD225" s="348"/>
      <c r="OQE225" s="348"/>
      <c r="OQF225" s="348"/>
      <c r="OQG225" s="348"/>
      <c r="OQH225" s="348"/>
      <c r="OQI225" s="348"/>
      <c r="OQJ225" s="348"/>
      <c r="OQK225" s="348"/>
      <c r="OQL225" s="348"/>
      <c r="OQM225" s="348"/>
      <c r="OQN225" s="348"/>
      <c r="OQO225" s="348"/>
      <c r="OQP225" s="348"/>
      <c r="OQQ225" s="348"/>
      <c r="OQR225" s="348"/>
      <c r="OQS225" s="348"/>
      <c r="OQT225" s="348"/>
      <c r="OQU225" s="348"/>
      <c r="OQV225" s="348"/>
      <c r="OQW225" s="348"/>
      <c r="OQX225" s="348"/>
      <c r="OQY225" s="348"/>
      <c r="OQZ225" s="348"/>
      <c r="ORA225" s="348"/>
      <c r="ORB225" s="348"/>
      <c r="ORC225" s="348"/>
      <c r="ORD225" s="348"/>
      <c r="ORE225" s="348"/>
      <c r="ORF225" s="348"/>
      <c r="ORG225" s="348"/>
      <c r="ORH225" s="348"/>
      <c r="ORI225" s="348"/>
      <c r="ORJ225" s="348"/>
      <c r="ORK225" s="348"/>
      <c r="ORL225" s="348"/>
      <c r="ORM225" s="348"/>
      <c r="ORN225" s="348"/>
      <c r="ORO225" s="348"/>
      <c r="ORP225" s="348"/>
      <c r="ORQ225" s="348"/>
      <c r="ORR225" s="348"/>
      <c r="ORS225" s="348"/>
      <c r="ORT225" s="348"/>
      <c r="ORU225" s="348"/>
      <c r="ORV225" s="348"/>
      <c r="ORW225" s="348"/>
      <c r="ORX225" s="348"/>
      <c r="ORY225" s="348"/>
      <c r="ORZ225" s="348"/>
      <c r="OSA225" s="348"/>
      <c r="OSB225" s="348"/>
      <c r="OSC225" s="348"/>
      <c r="OSD225" s="348"/>
      <c r="OSE225" s="348"/>
      <c r="OSF225" s="348"/>
      <c r="OSG225" s="348"/>
      <c r="OSH225" s="348"/>
      <c r="OSI225" s="348"/>
      <c r="OSJ225" s="348"/>
      <c r="OSK225" s="348"/>
      <c r="OSL225" s="348"/>
      <c r="OSM225" s="348"/>
      <c r="OSN225" s="348"/>
      <c r="OSO225" s="348"/>
      <c r="OSP225" s="348"/>
      <c r="OSQ225" s="348"/>
      <c r="OSR225" s="348"/>
      <c r="OSS225" s="348"/>
      <c r="OST225" s="348"/>
      <c r="OSU225" s="348"/>
      <c r="OSV225" s="348"/>
      <c r="OSW225" s="348"/>
      <c r="OSX225" s="348"/>
      <c r="OSY225" s="348"/>
      <c r="OSZ225" s="348"/>
      <c r="OTA225" s="348"/>
      <c r="OTB225" s="348"/>
      <c r="OTC225" s="348"/>
      <c r="OTD225" s="348"/>
      <c r="OTE225" s="348"/>
      <c r="OTF225" s="348"/>
      <c r="OTG225" s="348"/>
      <c r="OTH225" s="348"/>
      <c r="OTI225" s="348"/>
      <c r="OTJ225" s="348"/>
      <c r="OTK225" s="348"/>
      <c r="OTL225" s="348"/>
      <c r="OTM225" s="348"/>
      <c r="OTN225" s="348"/>
      <c r="OTO225" s="348"/>
      <c r="OTP225" s="348"/>
      <c r="OTQ225" s="348"/>
      <c r="OTR225" s="348"/>
      <c r="OTS225" s="348"/>
      <c r="OTT225" s="348"/>
      <c r="OTU225" s="348"/>
      <c r="OTV225" s="348"/>
      <c r="OTW225" s="348"/>
      <c r="OTX225" s="348"/>
      <c r="OTY225" s="348"/>
      <c r="OTZ225" s="348"/>
      <c r="OUA225" s="348"/>
      <c r="OUB225" s="348"/>
      <c r="OUC225" s="348"/>
      <c r="OUD225" s="348"/>
      <c r="OUE225" s="348"/>
      <c r="OUF225" s="348"/>
      <c r="OUG225" s="348"/>
      <c r="OUH225" s="348"/>
      <c r="OUI225" s="348"/>
      <c r="OUJ225" s="348"/>
      <c r="OUK225" s="348"/>
      <c r="OUL225" s="348"/>
      <c r="OUM225" s="348"/>
      <c r="OUN225" s="348"/>
      <c r="OUO225" s="348"/>
      <c r="OUP225" s="348"/>
      <c r="OUQ225" s="348"/>
      <c r="OUR225" s="348"/>
      <c r="OUS225" s="348"/>
      <c r="OUT225" s="348"/>
      <c r="OUU225" s="348"/>
      <c r="OUV225" s="348"/>
      <c r="OUW225" s="348"/>
      <c r="OUX225" s="348"/>
      <c r="OUY225" s="348"/>
      <c r="OUZ225" s="348"/>
      <c r="OVA225" s="348"/>
      <c r="OVB225" s="348"/>
      <c r="OVC225" s="348"/>
      <c r="OVD225" s="348"/>
      <c r="OVE225" s="348"/>
      <c r="OVF225" s="348"/>
      <c r="OVG225" s="348"/>
      <c r="OVH225" s="348"/>
      <c r="OVI225" s="348"/>
      <c r="OVJ225" s="348"/>
      <c r="OVK225" s="348"/>
      <c r="OVL225" s="348"/>
      <c r="OVM225" s="348"/>
      <c r="OVN225" s="348"/>
      <c r="OVO225" s="348"/>
      <c r="OVP225" s="348"/>
      <c r="OVQ225" s="348"/>
      <c r="OVR225" s="348"/>
      <c r="OVS225" s="348"/>
      <c r="OVT225" s="348"/>
      <c r="OVU225" s="348"/>
      <c r="OVV225" s="348"/>
      <c r="OVW225" s="348"/>
      <c r="OVX225" s="348"/>
      <c r="OVY225" s="348"/>
      <c r="OVZ225" s="348"/>
      <c r="OWA225" s="348"/>
      <c r="OWB225" s="348"/>
      <c r="OWC225" s="348"/>
      <c r="OWD225" s="348"/>
      <c r="OWE225" s="348"/>
      <c r="OWF225" s="348"/>
      <c r="OWG225" s="348"/>
      <c r="OWH225" s="348"/>
      <c r="OWI225" s="348"/>
      <c r="OWJ225" s="348"/>
      <c r="OWK225" s="348"/>
      <c r="OWL225" s="348"/>
      <c r="OWM225" s="348"/>
      <c r="OWN225" s="348"/>
      <c r="OWO225" s="348"/>
      <c r="OWP225" s="348"/>
      <c r="OWQ225" s="348"/>
      <c r="OWR225" s="348"/>
      <c r="OWS225" s="348"/>
      <c r="OWT225" s="348"/>
      <c r="OWU225" s="348"/>
      <c r="OWV225" s="348"/>
      <c r="OWW225" s="348"/>
      <c r="OWX225" s="348"/>
      <c r="OWY225" s="348"/>
      <c r="OWZ225" s="348"/>
      <c r="OXA225" s="348"/>
      <c r="OXB225" s="348"/>
      <c r="OXC225" s="348"/>
      <c r="OXD225" s="348"/>
      <c r="OXE225" s="348"/>
      <c r="OXF225" s="348"/>
      <c r="OXG225" s="348"/>
      <c r="OXH225" s="348"/>
      <c r="OXI225" s="348"/>
      <c r="OXJ225" s="348"/>
      <c r="OXK225" s="348"/>
      <c r="OXL225" s="348"/>
      <c r="OXM225" s="348"/>
      <c r="OXN225" s="348"/>
      <c r="OXO225" s="348"/>
      <c r="OXP225" s="348"/>
      <c r="OXQ225" s="348"/>
      <c r="OXR225" s="348"/>
      <c r="OXS225" s="348"/>
      <c r="OXT225" s="348"/>
      <c r="OXU225" s="348"/>
      <c r="OXV225" s="348"/>
      <c r="OXW225" s="348"/>
      <c r="OXX225" s="348"/>
      <c r="OXY225" s="348"/>
      <c r="OXZ225" s="348"/>
      <c r="OYA225" s="348"/>
      <c r="OYB225" s="348"/>
      <c r="OYC225" s="348"/>
      <c r="OYD225" s="348"/>
      <c r="OYE225" s="348"/>
      <c r="OYF225" s="348"/>
      <c r="OYG225" s="348"/>
      <c r="OYH225" s="348"/>
      <c r="OYI225" s="348"/>
      <c r="OYJ225" s="348"/>
      <c r="OYK225" s="348"/>
      <c r="OYL225" s="348"/>
      <c r="OYM225" s="348"/>
      <c r="OYN225" s="348"/>
      <c r="OYO225" s="348"/>
      <c r="OYP225" s="348"/>
      <c r="OYQ225" s="348"/>
      <c r="OYR225" s="348"/>
      <c r="OYS225" s="348"/>
      <c r="OYT225" s="348"/>
      <c r="OYU225" s="348"/>
      <c r="OYV225" s="348"/>
      <c r="OYW225" s="348"/>
      <c r="OYX225" s="348"/>
      <c r="OYY225" s="348"/>
      <c r="OYZ225" s="348"/>
      <c r="OZA225" s="348"/>
      <c r="OZB225" s="348"/>
      <c r="OZC225" s="348"/>
      <c r="OZD225" s="348"/>
      <c r="OZE225" s="348"/>
      <c r="OZF225" s="348"/>
      <c r="OZG225" s="348"/>
      <c r="OZH225" s="348"/>
      <c r="OZI225" s="348"/>
      <c r="OZJ225" s="348"/>
      <c r="OZK225" s="348"/>
      <c r="OZL225" s="348"/>
      <c r="OZM225" s="348"/>
      <c r="OZN225" s="348"/>
      <c r="OZO225" s="348"/>
      <c r="OZP225" s="348"/>
      <c r="OZQ225" s="348"/>
      <c r="OZR225" s="348"/>
      <c r="OZS225" s="348"/>
      <c r="OZT225" s="348"/>
      <c r="OZU225" s="348"/>
      <c r="OZV225" s="348"/>
      <c r="OZW225" s="348"/>
      <c r="OZX225" s="348"/>
      <c r="OZY225" s="348"/>
      <c r="OZZ225" s="348"/>
      <c r="PAA225" s="348"/>
      <c r="PAB225" s="348"/>
      <c r="PAC225" s="348"/>
      <c r="PAD225" s="348"/>
      <c r="PAE225" s="348"/>
      <c r="PAF225" s="348"/>
      <c r="PAG225" s="348"/>
      <c r="PAH225" s="348"/>
      <c r="PAI225" s="348"/>
      <c r="PAJ225" s="348"/>
      <c r="PAK225" s="348"/>
      <c r="PAL225" s="348"/>
      <c r="PAM225" s="348"/>
      <c r="PAN225" s="348"/>
      <c r="PAO225" s="348"/>
      <c r="PAP225" s="348"/>
      <c r="PAQ225" s="348"/>
      <c r="PAR225" s="348"/>
      <c r="PAS225" s="348"/>
      <c r="PAT225" s="348"/>
      <c r="PAU225" s="348"/>
      <c r="PAV225" s="348"/>
      <c r="PAW225" s="348"/>
      <c r="PAX225" s="348"/>
      <c r="PAY225" s="348"/>
      <c r="PAZ225" s="348"/>
      <c r="PBA225" s="348"/>
      <c r="PBB225" s="348"/>
      <c r="PBC225" s="348"/>
      <c r="PBD225" s="348"/>
      <c r="PBE225" s="348"/>
      <c r="PBF225" s="348"/>
      <c r="PBG225" s="348"/>
      <c r="PBH225" s="348"/>
      <c r="PBI225" s="348"/>
      <c r="PBJ225" s="348"/>
      <c r="PBK225" s="348"/>
      <c r="PBL225" s="348"/>
      <c r="PBM225" s="348"/>
      <c r="PBN225" s="348"/>
      <c r="PBO225" s="348"/>
      <c r="PBP225" s="348"/>
      <c r="PBQ225" s="348"/>
      <c r="PBR225" s="348"/>
      <c r="PBS225" s="348"/>
      <c r="PBT225" s="348"/>
      <c r="PBU225" s="348"/>
      <c r="PBV225" s="348"/>
      <c r="PBW225" s="348"/>
      <c r="PBX225" s="348"/>
      <c r="PBY225" s="348"/>
      <c r="PBZ225" s="348"/>
      <c r="PCA225" s="348"/>
      <c r="PCB225" s="348"/>
      <c r="PCC225" s="348"/>
      <c r="PCD225" s="348"/>
      <c r="PCE225" s="348"/>
      <c r="PCF225" s="348"/>
      <c r="PCG225" s="348"/>
      <c r="PCH225" s="348"/>
      <c r="PCI225" s="348"/>
      <c r="PCJ225" s="348"/>
      <c r="PCK225" s="348"/>
      <c r="PCL225" s="348"/>
      <c r="PCM225" s="348"/>
      <c r="PCN225" s="348"/>
      <c r="PCO225" s="348"/>
      <c r="PCP225" s="348"/>
      <c r="PCQ225" s="348"/>
      <c r="PCR225" s="348"/>
      <c r="PCS225" s="348"/>
      <c r="PCT225" s="348"/>
      <c r="PCU225" s="348"/>
      <c r="PCV225" s="348"/>
      <c r="PCW225" s="348"/>
      <c r="PCX225" s="348"/>
      <c r="PCY225" s="348"/>
      <c r="PCZ225" s="348"/>
      <c r="PDA225" s="348"/>
      <c r="PDB225" s="348"/>
      <c r="PDC225" s="348"/>
      <c r="PDD225" s="348"/>
      <c r="PDE225" s="348"/>
      <c r="PDF225" s="348"/>
      <c r="PDG225" s="348"/>
      <c r="PDH225" s="348"/>
      <c r="PDI225" s="348"/>
      <c r="PDJ225" s="348"/>
      <c r="PDK225" s="348"/>
      <c r="PDL225" s="348"/>
      <c r="PDM225" s="348"/>
      <c r="PDN225" s="348"/>
      <c r="PDO225" s="348"/>
      <c r="PDP225" s="348"/>
      <c r="PDQ225" s="348"/>
      <c r="PDR225" s="348"/>
      <c r="PDS225" s="348"/>
      <c r="PDT225" s="348"/>
      <c r="PDU225" s="348"/>
      <c r="PDV225" s="348"/>
      <c r="PDW225" s="348"/>
      <c r="PDX225" s="348"/>
      <c r="PDY225" s="348"/>
      <c r="PDZ225" s="348"/>
      <c r="PEA225" s="348"/>
      <c r="PEB225" s="348"/>
      <c r="PEC225" s="348"/>
      <c r="PED225" s="348"/>
      <c r="PEE225" s="348"/>
      <c r="PEF225" s="348"/>
      <c r="PEG225" s="348"/>
      <c r="PEH225" s="348"/>
      <c r="PEI225" s="348"/>
      <c r="PEJ225" s="348"/>
      <c r="PEK225" s="348"/>
      <c r="PEL225" s="348"/>
      <c r="PEM225" s="348"/>
      <c r="PEN225" s="348"/>
      <c r="PEO225" s="348"/>
      <c r="PEP225" s="348"/>
      <c r="PEQ225" s="348"/>
      <c r="PER225" s="348"/>
      <c r="PES225" s="348"/>
      <c r="PET225" s="348"/>
      <c r="PEU225" s="348"/>
      <c r="PEV225" s="348"/>
      <c r="PEW225" s="348"/>
      <c r="PEX225" s="348"/>
      <c r="PEY225" s="348"/>
      <c r="PEZ225" s="348"/>
      <c r="PFA225" s="348"/>
      <c r="PFB225" s="348"/>
      <c r="PFC225" s="348"/>
      <c r="PFD225" s="348"/>
      <c r="PFE225" s="348"/>
      <c r="PFF225" s="348"/>
      <c r="PFG225" s="348"/>
      <c r="PFH225" s="348"/>
      <c r="PFI225" s="348"/>
      <c r="PFJ225" s="348"/>
      <c r="PFK225" s="348"/>
      <c r="PFL225" s="348"/>
      <c r="PFM225" s="348"/>
      <c r="PFN225" s="348"/>
      <c r="PFO225" s="348"/>
      <c r="PFP225" s="348"/>
      <c r="PFQ225" s="348"/>
      <c r="PFR225" s="348"/>
      <c r="PFS225" s="348"/>
      <c r="PFT225" s="348"/>
      <c r="PFU225" s="348"/>
      <c r="PFV225" s="348"/>
      <c r="PFW225" s="348"/>
      <c r="PFX225" s="348"/>
      <c r="PFY225" s="348"/>
      <c r="PFZ225" s="348"/>
      <c r="PGA225" s="348"/>
      <c r="PGB225" s="348"/>
      <c r="PGC225" s="348"/>
      <c r="PGD225" s="348"/>
      <c r="PGE225" s="348"/>
      <c r="PGF225" s="348"/>
      <c r="PGG225" s="348"/>
      <c r="PGH225" s="348"/>
      <c r="PGI225" s="348"/>
      <c r="PGJ225" s="348"/>
      <c r="PGK225" s="348"/>
      <c r="PGL225" s="348"/>
      <c r="PGM225" s="348"/>
      <c r="PGN225" s="348"/>
      <c r="PGO225" s="348"/>
      <c r="PGP225" s="348"/>
      <c r="PGQ225" s="348"/>
      <c r="PGR225" s="348"/>
      <c r="PGS225" s="348"/>
      <c r="PGT225" s="348"/>
      <c r="PGU225" s="348"/>
      <c r="PGV225" s="348"/>
      <c r="PGW225" s="348"/>
      <c r="PGX225" s="348"/>
      <c r="PGY225" s="348"/>
      <c r="PGZ225" s="348"/>
      <c r="PHA225" s="348"/>
      <c r="PHB225" s="348"/>
      <c r="PHC225" s="348"/>
      <c r="PHD225" s="348"/>
      <c r="PHE225" s="348"/>
      <c r="PHF225" s="348"/>
      <c r="PHG225" s="348"/>
      <c r="PHH225" s="348"/>
      <c r="PHI225" s="348"/>
      <c r="PHJ225" s="348"/>
      <c r="PHK225" s="348"/>
      <c r="PHL225" s="348"/>
      <c r="PHM225" s="348"/>
      <c r="PHN225" s="348"/>
      <c r="PHO225" s="348"/>
      <c r="PHP225" s="348"/>
      <c r="PHQ225" s="348"/>
      <c r="PHR225" s="348"/>
      <c r="PHS225" s="348"/>
      <c r="PHT225" s="348"/>
      <c r="PHU225" s="348"/>
      <c r="PHV225" s="348"/>
      <c r="PHW225" s="348"/>
      <c r="PHX225" s="348"/>
      <c r="PHY225" s="348"/>
      <c r="PHZ225" s="348"/>
      <c r="PIA225" s="348"/>
      <c r="PIB225" s="348"/>
      <c r="PIC225" s="348"/>
      <c r="PID225" s="348"/>
      <c r="PIE225" s="348"/>
      <c r="PIF225" s="348"/>
      <c r="PIG225" s="348"/>
      <c r="PIH225" s="348"/>
      <c r="PII225" s="348"/>
      <c r="PIJ225" s="348"/>
      <c r="PIK225" s="348"/>
      <c r="PIL225" s="348"/>
      <c r="PIM225" s="348"/>
      <c r="PIN225" s="348"/>
      <c r="PIO225" s="348"/>
      <c r="PIP225" s="348"/>
      <c r="PIQ225" s="348"/>
      <c r="PIR225" s="348"/>
      <c r="PIS225" s="348"/>
      <c r="PIT225" s="348"/>
      <c r="PIU225" s="348"/>
      <c r="PIV225" s="348"/>
      <c r="PIW225" s="348"/>
      <c r="PIX225" s="348"/>
      <c r="PIY225" s="348"/>
      <c r="PIZ225" s="348"/>
      <c r="PJA225" s="348"/>
      <c r="PJB225" s="348"/>
      <c r="PJC225" s="348"/>
      <c r="PJD225" s="348"/>
      <c r="PJE225" s="348"/>
      <c r="PJF225" s="348"/>
      <c r="PJG225" s="348"/>
      <c r="PJH225" s="348"/>
      <c r="PJI225" s="348"/>
      <c r="PJJ225" s="348"/>
      <c r="PJK225" s="348"/>
      <c r="PJL225" s="348"/>
      <c r="PJM225" s="348"/>
      <c r="PJN225" s="348"/>
      <c r="PJO225" s="348"/>
      <c r="PJP225" s="348"/>
      <c r="PJQ225" s="348"/>
      <c r="PJR225" s="348"/>
      <c r="PJS225" s="348"/>
      <c r="PJT225" s="348"/>
      <c r="PJU225" s="348"/>
      <c r="PJV225" s="348"/>
      <c r="PJW225" s="348"/>
      <c r="PJX225" s="348"/>
      <c r="PJY225" s="348"/>
      <c r="PJZ225" s="348"/>
      <c r="PKA225" s="348"/>
      <c r="PKB225" s="348"/>
      <c r="PKC225" s="348"/>
      <c r="PKD225" s="348"/>
      <c r="PKE225" s="348"/>
      <c r="PKF225" s="348"/>
      <c r="PKG225" s="348"/>
      <c r="PKH225" s="348"/>
      <c r="PKI225" s="348"/>
      <c r="PKJ225" s="348"/>
      <c r="PKK225" s="348"/>
      <c r="PKL225" s="348"/>
      <c r="PKM225" s="348"/>
      <c r="PKN225" s="348"/>
      <c r="PKO225" s="348"/>
      <c r="PKP225" s="348"/>
      <c r="PKQ225" s="348"/>
      <c r="PKR225" s="348"/>
      <c r="PKS225" s="348"/>
      <c r="PKT225" s="348"/>
      <c r="PKU225" s="348"/>
      <c r="PKV225" s="348"/>
      <c r="PKW225" s="348"/>
      <c r="PKX225" s="348"/>
      <c r="PKY225" s="348"/>
      <c r="PKZ225" s="348"/>
      <c r="PLA225" s="348"/>
      <c r="PLB225" s="348"/>
      <c r="PLC225" s="348"/>
      <c r="PLD225" s="348"/>
      <c r="PLE225" s="348"/>
      <c r="PLF225" s="348"/>
      <c r="PLG225" s="348"/>
      <c r="PLH225" s="348"/>
      <c r="PLI225" s="348"/>
      <c r="PLJ225" s="348"/>
      <c r="PLK225" s="348"/>
      <c r="PLL225" s="348"/>
      <c r="PLM225" s="348"/>
      <c r="PLN225" s="348"/>
      <c r="PLO225" s="348"/>
      <c r="PLP225" s="348"/>
      <c r="PLQ225" s="348"/>
      <c r="PLR225" s="348"/>
      <c r="PLS225" s="348"/>
      <c r="PLT225" s="348"/>
      <c r="PLU225" s="348"/>
      <c r="PLV225" s="348"/>
      <c r="PLW225" s="348"/>
      <c r="PLX225" s="348"/>
      <c r="PLY225" s="348"/>
      <c r="PLZ225" s="348"/>
      <c r="PMA225" s="348"/>
      <c r="PMB225" s="348"/>
      <c r="PMC225" s="348"/>
      <c r="PMD225" s="348"/>
      <c r="PME225" s="348"/>
      <c r="PMF225" s="348"/>
      <c r="PMG225" s="348"/>
      <c r="PMH225" s="348"/>
      <c r="PMI225" s="348"/>
      <c r="PMJ225" s="348"/>
      <c r="PMK225" s="348"/>
      <c r="PML225" s="348"/>
      <c r="PMM225" s="348"/>
      <c r="PMN225" s="348"/>
      <c r="PMO225" s="348"/>
      <c r="PMP225" s="348"/>
      <c r="PMQ225" s="348"/>
      <c r="PMR225" s="348"/>
      <c r="PMS225" s="348"/>
      <c r="PMT225" s="348"/>
      <c r="PMU225" s="348"/>
      <c r="PMV225" s="348"/>
      <c r="PMW225" s="348"/>
      <c r="PMX225" s="348"/>
      <c r="PMY225" s="348"/>
      <c r="PMZ225" s="348"/>
      <c r="PNA225" s="348"/>
      <c r="PNB225" s="348"/>
      <c r="PNC225" s="348"/>
      <c r="PND225" s="348"/>
      <c r="PNE225" s="348"/>
      <c r="PNF225" s="348"/>
      <c r="PNG225" s="348"/>
      <c r="PNH225" s="348"/>
      <c r="PNI225" s="348"/>
      <c r="PNJ225" s="348"/>
      <c r="PNK225" s="348"/>
      <c r="PNL225" s="348"/>
      <c r="PNM225" s="348"/>
      <c r="PNN225" s="348"/>
      <c r="PNO225" s="348"/>
      <c r="PNP225" s="348"/>
      <c r="PNQ225" s="348"/>
      <c r="PNR225" s="348"/>
      <c r="PNS225" s="348"/>
      <c r="PNT225" s="348"/>
      <c r="PNU225" s="348"/>
      <c r="PNV225" s="348"/>
      <c r="PNW225" s="348"/>
      <c r="PNX225" s="348"/>
      <c r="PNY225" s="348"/>
      <c r="PNZ225" s="348"/>
      <c r="POA225" s="348"/>
      <c r="POB225" s="348"/>
      <c r="POC225" s="348"/>
      <c r="POD225" s="348"/>
      <c r="POE225" s="348"/>
      <c r="POF225" s="348"/>
      <c r="POG225" s="348"/>
      <c r="POH225" s="348"/>
      <c r="POI225" s="348"/>
      <c r="POJ225" s="348"/>
      <c r="POK225" s="348"/>
      <c r="POL225" s="348"/>
      <c r="POM225" s="348"/>
      <c r="PON225" s="348"/>
      <c r="POO225" s="348"/>
      <c r="POP225" s="348"/>
      <c r="POQ225" s="348"/>
      <c r="POR225" s="348"/>
      <c r="POS225" s="348"/>
      <c r="POT225" s="348"/>
      <c r="POU225" s="348"/>
      <c r="POV225" s="348"/>
      <c r="POW225" s="348"/>
      <c r="POX225" s="348"/>
      <c r="POY225" s="348"/>
      <c r="POZ225" s="348"/>
      <c r="PPA225" s="348"/>
      <c r="PPB225" s="348"/>
      <c r="PPC225" s="348"/>
      <c r="PPD225" s="348"/>
      <c r="PPE225" s="348"/>
      <c r="PPF225" s="348"/>
      <c r="PPG225" s="348"/>
      <c r="PPH225" s="348"/>
      <c r="PPI225" s="348"/>
      <c r="PPJ225" s="348"/>
      <c r="PPK225" s="348"/>
      <c r="PPL225" s="348"/>
      <c r="PPM225" s="348"/>
      <c r="PPN225" s="348"/>
      <c r="PPO225" s="348"/>
      <c r="PPP225" s="348"/>
      <c r="PPQ225" s="348"/>
      <c r="PPR225" s="348"/>
      <c r="PPS225" s="348"/>
      <c r="PPT225" s="348"/>
      <c r="PPU225" s="348"/>
      <c r="PPV225" s="348"/>
      <c r="PPW225" s="348"/>
      <c r="PPX225" s="348"/>
      <c r="PPY225" s="348"/>
      <c r="PPZ225" s="348"/>
      <c r="PQA225" s="348"/>
      <c r="PQB225" s="348"/>
      <c r="PQC225" s="348"/>
      <c r="PQD225" s="348"/>
      <c r="PQE225" s="348"/>
      <c r="PQF225" s="348"/>
      <c r="PQG225" s="348"/>
      <c r="PQH225" s="348"/>
      <c r="PQI225" s="348"/>
      <c r="PQJ225" s="348"/>
      <c r="PQK225" s="348"/>
      <c r="PQL225" s="348"/>
      <c r="PQM225" s="348"/>
      <c r="PQN225" s="348"/>
      <c r="PQO225" s="348"/>
      <c r="PQP225" s="348"/>
      <c r="PQQ225" s="348"/>
      <c r="PQR225" s="348"/>
      <c r="PQS225" s="348"/>
      <c r="PQT225" s="348"/>
      <c r="PQU225" s="348"/>
      <c r="PQV225" s="348"/>
      <c r="PQW225" s="348"/>
      <c r="PQX225" s="348"/>
      <c r="PQY225" s="348"/>
      <c r="PQZ225" s="348"/>
      <c r="PRA225" s="348"/>
      <c r="PRB225" s="348"/>
      <c r="PRC225" s="348"/>
      <c r="PRD225" s="348"/>
      <c r="PRE225" s="348"/>
      <c r="PRF225" s="348"/>
      <c r="PRG225" s="348"/>
      <c r="PRH225" s="348"/>
      <c r="PRI225" s="348"/>
      <c r="PRJ225" s="348"/>
      <c r="PRK225" s="348"/>
      <c r="PRL225" s="348"/>
      <c r="PRM225" s="348"/>
      <c r="PRN225" s="348"/>
      <c r="PRO225" s="348"/>
      <c r="PRP225" s="348"/>
      <c r="PRQ225" s="348"/>
      <c r="PRR225" s="348"/>
      <c r="PRS225" s="348"/>
      <c r="PRT225" s="348"/>
      <c r="PRU225" s="348"/>
      <c r="PRV225" s="348"/>
      <c r="PRW225" s="348"/>
      <c r="PRX225" s="348"/>
      <c r="PRY225" s="348"/>
      <c r="PRZ225" s="348"/>
      <c r="PSA225" s="348"/>
      <c r="PSB225" s="348"/>
      <c r="PSC225" s="348"/>
      <c r="PSD225" s="348"/>
      <c r="PSE225" s="348"/>
      <c r="PSF225" s="348"/>
      <c r="PSG225" s="348"/>
      <c r="PSH225" s="348"/>
      <c r="PSI225" s="348"/>
      <c r="PSJ225" s="348"/>
      <c r="PSK225" s="348"/>
      <c r="PSL225" s="348"/>
      <c r="PSM225" s="348"/>
      <c r="PSN225" s="348"/>
      <c r="PSO225" s="348"/>
      <c r="PSP225" s="348"/>
      <c r="PSQ225" s="348"/>
      <c r="PSR225" s="348"/>
      <c r="PSS225" s="348"/>
      <c r="PST225" s="348"/>
      <c r="PSU225" s="348"/>
      <c r="PSV225" s="348"/>
      <c r="PSW225" s="348"/>
      <c r="PSX225" s="348"/>
      <c r="PSY225" s="348"/>
      <c r="PSZ225" s="348"/>
      <c r="PTA225" s="348"/>
      <c r="PTB225" s="348"/>
      <c r="PTC225" s="348"/>
      <c r="PTD225" s="348"/>
      <c r="PTE225" s="348"/>
      <c r="PTF225" s="348"/>
      <c r="PTG225" s="348"/>
      <c r="PTH225" s="348"/>
      <c r="PTI225" s="348"/>
      <c r="PTJ225" s="348"/>
      <c r="PTK225" s="348"/>
      <c r="PTL225" s="348"/>
      <c r="PTM225" s="348"/>
      <c r="PTN225" s="348"/>
      <c r="PTO225" s="348"/>
      <c r="PTP225" s="348"/>
      <c r="PTQ225" s="348"/>
      <c r="PTR225" s="348"/>
      <c r="PTS225" s="348"/>
      <c r="PTT225" s="348"/>
      <c r="PTU225" s="348"/>
      <c r="PTV225" s="348"/>
      <c r="PTW225" s="348"/>
      <c r="PTX225" s="348"/>
      <c r="PTY225" s="348"/>
      <c r="PTZ225" s="348"/>
      <c r="PUA225" s="348"/>
      <c r="PUB225" s="348"/>
      <c r="PUC225" s="348"/>
      <c r="PUD225" s="348"/>
      <c r="PUE225" s="348"/>
      <c r="PUF225" s="348"/>
      <c r="PUG225" s="348"/>
      <c r="PUH225" s="348"/>
      <c r="PUI225" s="348"/>
      <c r="PUJ225" s="348"/>
      <c r="PUK225" s="348"/>
      <c r="PUL225" s="348"/>
      <c r="PUM225" s="348"/>
      <c r="PUN225" s="348"/>
      <c r="PUO225" s="348"/>
      <c r="PUP225" s="348"/>
      <c r="PUQ225" s="348"/>
      <c r="PUR225" s="348"/>
      <c r="PUS225" s="348"/>
      <c r="PUT225" s="348"/>
      <c r="PUU225" s="348"/>
      <c r="PUV225" s="348"/>
      <c r="PUW225" s="348"/>
      <c r="PUX225" s="348"/>
      <c r="PUY225" s="348"/>
      <c r="PUZ225" s="348"/>
      <c r="PVA225" s="348"/>
      <c r="PVB225" s="348"/>
      <c r="PVC225" s="348"/>
      <c r="PVD225" s="348"/>
      <c r="PVE225" s="348"/>
      <c r="PVF225" s="348"/>
      <c r="PVG225" s="348"/>
      <c r="PVH225" s="348"/>
      <c r="PVI225" s="348"/>
      <c r="PVJ225" s="348"/>
      <c r="PVK225" s="348"/>
      <c r="PVL225" s="348"/>
      <c r="PVM225" s="348"/>
      <c r="PVN225" s="348"/>
      <c r="PVO225" s="348"/>
      <c r="PVP225" s="348"/>
      <c r="PVQ225" s="348"/>
      <c r="PVR225" s="348"/>
      <c r="PVS225" s="348"/>
      <c r="PVT225" s="348"/>
      <c r="PVU225" s="348"/>
      <c r="PVV225" s="348"/>
      <c r="PVW225" s="348"/>
      <c r="PVX225" s="348"/>
      <c r="PVY225" s="348"/>
      <c r="PVZ225" s="348"/>
      <c r="PWA225" s="348"/>
      <c r="PWB225" s="348"/>
      <c r="PWC225" s="348"/>
      <c r="PWD225" s="348"/>
      <c r="PWE225" s="348"/>
      <c r="PWF225" s="348"/>
      <c r="PWG225" s="348"/>
      <c r="PWH225" s="348"/>
      <c r="PWI225" s="348"/>
      <c r="PWJ225" s="348"/>
      <c r="PWK225" s="348"/>
      <c r="PWL225" s="348"/>
      <c r="PWM225" s="348"/>
      <c r="PWN225" s="348"/>
      <c r="PWO225" s="348"/>
      <c r="PWP225" s="348"/>
      <c r="PWQ225" s="348"/>
      <c r="PWR225" s="348"/>
      <c r="PWS225" s="348"/>
      <c r="PWT225" s="348"/>
      <c r="PWU225" s="348"/>
      <c r="PWV225" s="348"/>
      <c r="PWW225" s="348"/>
      <c r="PWX225" s="348"/>
      <c r="PWY225" s="348"/>
      <c r="PWZ225" s="348"/>
      <c r="PXA225" s="348"/>
      <c r="PXB225" s="348"/>
      <c r="PXC225" s="348"/>
      <c r="PXD225" s="348"/>
      <c r="PXE225" s="348"/>
      <c r="PXF225" s="348"/>
      <c r="PXG225" s="348"/>
      <c r="PXH225" s="348"/>
      <c r="PXI225" s="348"/>
      <c r="PXJ225" s="348"/>
      <c r="PXK225" s="348"/>
      <c r="PXL225" s="348"/>
      <c r="PXM225" s="348"/>
      <c r="PXN225" s="348"/>
      <c r="PXO225" s="348"/>
      <c r="PXP225" s="348"/>
      <c r="PXQ225" s="348"/>
      <c r="PXR225" s="348"/>
      <c r="PXS225" s="348"/>
      <c r="PXT225" s="348"/>
      <c r="PXU225" s="348"/>
      <c r="PXV225" s="348"/>
      <c r="PXW225" s="348"/>
      <c r="PXX225" s="348"/>
      <c r="PXY225" s="348"/>
      <c r="PXZ225" s="348"/>
      <c r="PYA225" s="348"/>
      <c r="PYB225" s="348"/>
      <c r="PYC225" s="348"/>
      <c r="PYD225" s="348"/>
      <c r="PYE225" s="348"/>
      <c r="PYF225" s="348"/>
      <c r="PYG225" s="348"/>
      <c r="PYH225" s="348"/>
      <c r="PYI225" s="348"/>
      <c r="PYJ225" s="348"/>
      <c r="PYK225" s="348"/>
      <c r="PYL225" s="348"/>
      <c r="PYM225" s="348"/>
      <c r="PYN225" s="348"/>
      <c r="PYO225" s="348"/>
      <c r="PYP225" s="348"/>
      <c r="PYQ225" s="348"/>
      <c r="PYR225" s="348"/>
      <c r="PYS225" s="348"/>
      <c r="PYT225" s="348"/>
      <c r="PYU225" s="348"/>
      <c r="PYV225" s="348"/>
      <c r="PYW225" s="348"/>
      <c r="PYX225" s="348"/>
      <c r="PYY225" s="348"/>
      <c r="PYZ225" s="348"/>
      <c r="PZA225" s="348"/>
      <c r="PZB225" s="348"/>
      <c r="PZC225" s="348"/>
      <c r="PZD225" s="348"/>
      <c r="PZE225" s="348"/>
      <c r="PZF225" s="348"/>
      <c r="PZG225" s="348"/>
      <c r="PZH225" s="348"/>
      <c r="PZI225" s="348"/>
      <c r="PZJ225" s="348"/>
      <c r="PZK225" s="348"/>
      <c r="PZL225" s="348"/>
      <c r="PZM225" s="348"/>
      <c r="PZN225" s="348"/>
      <c r="PZO225" s="348"/>
      <c r="PZP225" s="348"/>
      <c r="PZQ225" s="348"/>
      <c r="PZR225" s="348"/>
      <c r="PZS225" s="348"/>
      <c r="PZT225" s="348"/>
      <c r="PZU225" s="348"/>
      <c r="PZV225" s="348"/>
      <c r="PZW225" s="348"/>
      <c r="PZX225" s="348"/>
      <c r="PZY225" s="348"/>
      <c r="PZZ225" s="348"/>
      <c r="QAA225" s="348"/>
      <c r="QAB225" s="348"/>
      <c r="QAC225" s="348"/>
      <c r="QAD225" s="348"/>
      <c r="QAE225" s="348"/>
      <c r="QAF225" s="348"/>
      <c r="QAG225" s="348"/>
      <c r="QAH225" s="348"/>
      <c r="QAI225" s="348"/>
      <c r="QAJ225" s="348"/>
      <c r="QAK225" s="348"/>
      <c r="QAL225" s="348"/>
      <c r="QAM225" s="348"/>
      <c r="QAN225" s="348"/>
      <c r="QAO225" s="348"/>
      <c r="QAP225" s="348"/>
      <c r="QAQ225" s="348"/>
      <c r="QAR225" s="348"/>
      <c r="QAS225" s="348"/>
      <c r="QAT225" s="348"/>
      <c r="QAU225" s="348"/>
      <c r="QAV225" s="348"/>
      <c r="QAW225" s="348"/>
      <c r="QAX225" s="348"/>
      <c r="QAY225" s="348"/>
      <c r="QAZ225" s="348"/>
      <c r="QBA225" s="348"/>
      <c r="QBB225" s="348"/>
      <c r="QBC225" s="348"/>
      <c r="QBD225" s="348"/>
      <c r="QBE225" s="348"/>
      <c r="QBF225" s="348"/>
      <c r="QBG225" s="348"/>
      <c r="QBH225" s="348"/>
      <c r="QBI225" s="348"/>
      <c r="QBJ225" s="348"/>
      <c r="QBK225" s="348"/>
      <c r="QBL225" s="348"/>
      <c r="QBM225" s="348"/>
      <c r="QBN225" s="348"/>
      <c r="QBO225" s="348"/>
      <c r="QBP225" s="348"/>
      <c r="QBQ225" s="348"/>
      <c r="QBR225" s="348"/>
      <c r="QBS225" s="348"/>
      <c r="QBT225" s="348"/>
      <c r="QBU225" s="348"/>
      <c r="QBV225" s="348"/>
      <c r="QBW225" s="348"/>
      <c r="QBX225" s="348"/>
      <c r="QBY225" s="348"/>
      <c r="QBZ225" s="348"/>
      <c r="QCA225" s="348"/>
      <c r="QCB225" s="348"/>
      <c r="QCC225" s="348"/>
      <c r="QCD225" s="348"/>
      <c r="QCE225" s="348"/>
      <c r="QCF225" s="348"/>
      <c r="QCG225" s="348"/>
      <c r="QCH225" s="348"/>
      <c r="QCI225" s="348"/>
      <c r="QCJ225" s="348"/>
      <c r="QCK225" s="348"/>
      <c r="QCL225" s="348"/>
      <c r="QCM225" s="348"/>
      <c r="QCN225" s="348"/>
      <c r="QCO225" s="348"/>
      <c r="QCP225" s="348"/>
      <c r="QCQ225" s="348"/>
      <c r="QCR225" s="348"/>
      <c r="QCS225" s="348"/>
      <c r="QCT225" s="348"/>
      <c r="QCU225" s="348"/>
      <c r="QCV225" s="348"/>
      <c r="QCW225" s="348"/>
      <c r="QCX225" s="348"/>
      <c r="QCY225" s="348"/>
      <c r="QCZ225" s="348"/>
      <c r="QDA225" s="348"/>
      <c r="QDB225" s="348"/>
      <c r="QDC225" s="348"/>
      <c r="QDD225" s="348"/>
      <c r="QDE225" s="348"/>
      <c r="QDF225" s="348"/>
      <c r="QDG225" s="348"/>
      <c r="QDH225" s="348"/>
      <c r="QDI225" s="348"/>
      <c r="QDJ225" s="348"/>
      <c r="QDK225" s="348"/>
      <c r="QDL225" s="348"/>
      <c r="QDM225" s="348"/>
      <c r="QDN225" s="348"/>
      <c r="QDO225" s="348"/>
      <c r="QDP225" s="348"/>
      <c r="QDQ225" s="348"/>
      <c r="QDR225" s="348"/>
      <c r="QDS225" s="348"/>
      <c r="QDT225" s="348"/>
      <c r="QDU225" s="348"/>
      <c r="QDV225" s="348"/>
      <c r="QDW225" s="348"/>
      <c r="QDX225" s="348"/>
      <c r="QDY225" s="348"/>
      <c r="QDZ225" s="348"/>
      <c r="QEA225" s="348"/>
      <c r="QEB225" s="348"/>
      <c r="QEC225" s="348"/>
      <c r="QED225" s="348"/>
      <c r="QEE225" s="348"/>
      <c r="QEF225" s="348"/>
      <c r="QEG225" s="348"/>
      <c r="QEH225" s="348"/>
      <c r="QEI225" s="348"/>
      <c r="QEJ225" s="348"/>
      <c r="QEK225" s="348"/>
      <c r="QEL225" s="348"/>
      <c r="QEM225" s="348"/>
      <c r="QEN225" s="348"/>
      <c r="QEO225" s="348"/>
      <c r="QEP225" s="348"/>
      <c r="QEQ225" s="348"/>
      <c r="QER225" s="348"/>
      <c r="QES225" s="348"/>
      <c r="QET225" s="348"/>
      <c r="QEU225" s="348"/>
      <c r="QEV225" s="348"/>
      <c r="QEW225" s="348"/>
      <c r="QEX225" s="348"/>
      <c r="QEY225" s="348"/>
      <c r="QEZ225" s="348"/>
      <c r="QFA225" s="348"/>
      <c r="QFB225" s="348"/>
      <c r="QFC225" s="348"/>
      <c r="QFD225" s="348"/>
      <c r="QFE225" s="348"/>
      <c r="QFF225" s="348"/>
      <c r="QFG225" s="348"/>
      <c r="QFH225" s="348"/>
      <c r="QFI225" s="348"/>
      <c r="QFJ225" s="348"/>
      <c r="QFK225" s="348"/>
      <c r="QFL225" s="348"/>
      <c r="QFM225" s="348"/>
      <c r="QFN225" s="348"/>
      <c r="QFO225" s="348"/>
      <c r="QFP225" s="348"/>
      <c r="QFQ225" s="348"/>
      <c r="QFR225" s="348"/>
      <c r="QFS225" s="348"/>
      <c r="QFT225" s="348"/>
      <c r="QFU225" s="348"/>
      <c r="QFV225" s="348"/>
      <c r="QFW225" s="348"/>
      <c r="QFX225" s="348"/>
      <c r="QFY225" s="348"/>
      <c r="QFZ225" s="348"/>
      <c r="QGA225" s="348"/>
      <c r="QGB225" s="348"/>
      <c r="QGC225" s="348"/>
      <c r="QGD225" s="348"/>
      <c r="QGE225" s="348"/>
      <c r="QGF225" s="348"/>
      <c r="QGG225" s="348"/>
      <c r="QGH225" s="348"/>
      <c r="QGI225" s="348"/>
      <c r="QGJ225" s="348"/>
      <c r="QGK225" s="348"/>
      <c r="QGL225" s="348"/>
      <c r="QGM225" s="348"/>
      <c r="QGN225" s="348"/>
      <c r="QGO225" s="348"/>
      <c r="QGP225" s="348"/>
      <c r="QGQ225" s="348"/>
      <c r="QGR225" s="348"/>
      <c r="QGS225" s="348"/>
      <c r="QGT225" s="348"/>
      <c r="QGU225" s="348"/>
      <c r="QGV225" s="348"/>
      <c r="QGW225" s="348"/>
      <c r="QGX225" s="348"/>
      <c r="QGY225" s="348"/>
      <c r="QGZ225" s="348"/>
      <c r="QHA225" s="348"/>
      <c r="QHB225" s="348"/>
      <c r="QHC225" s="348"/>
      <c r="QHD225" s="348"/>
      <c r="QHE225" s="348"/>
      <c r="QHF225" s="348"/>
      <c r="QHG225" s="348"/>
      <c r="QHH225" s="348"/>
      <c r="QHI225" s="348"/>
      <c r="QHJ225" s="348"/>
      <c r="QHK225" s="348"/>
      <c r="QHL225" s="348"/>
      <c r="QHM225" s="348"/>
      <c r="QHN225" s="348"/>
      <c r="QHO225" s="348"/>
      <c r="QHP225" s="348"/>
      <c r="QHQ225" s="348"/>
      <c r="QHR225" s="348"/>
      <c r="QHS225" s="348"/>
      <c r="QHT225" s="348"/>
      <c r="QHU225" s="348"/>
      <c r="QHV225" s="348"/>
      <c r="QHW225" s="348"/>
      <c r="QHX225" s="348"/>
      <c r="QHY225" s="348"/>
      <c r="QHZ225" s="348"/>
      <c r="QIA225" s="348"/>
      <c r="QIB225" s="348"/>
      <c r="QIC225" s="348"/>
      <c r="QID225" s="348"/>
      <c r="QIE225" s="348"/>
      <c r="QIF225" s="348"/>
      <c r="QIG225" s="348"/>
      <c r="QIH225" s="348"/>
      <c r="QII225" s="348"/>
      <c r="QIJ225" s="348"/>
      <c r="QIK225" s="348"/>
      <c r="QIL225" s="348"/>
      <c r="QIM225" s="348"/>
      <c r="QIN225" s="348"/>
      <c r="QIO225" s="348"/>
      <c r="QIP225" s="348"/>
      <c r="QIQ225" s="348"/>
      <c r="QIR225" s="348"/>
      <c r="QIS225" s="348"/>
      <c r="QIT225" s="348"/>
      <c r="QIU225" s="348"/>
      <c r="QIV225" s="348"/>
      <c r="QIW225" s="348"/>
      <c r="QIX225" s="348"/>
      <c r="QIY225" s="348"/>
      <c r="QIZ225" s="348"/>
      <c r="QJA225" s="348"/>
      <c r="QJB225" s="348"/>
      <c r="QJC225" s="348"/>
      <c r="QJD225" s="348"/>
      <c r="QJE225" s="348"/>
      <c r="QJF225" s="348"/>
      <c r="QJG225" s="348"/>
      <c r="QJH225" s="348"/>
      <c r="QJI225" s="348"/>
      <c r="QJJ225" s="348"/>
      <c r="QJK225" s="348"/>
      <c r="QJL225" s="348"/>
      <c r="QJM225" s="348"/>
      <c r="QJN225" s="348"/>
      <c r="QJO225" s="348"/>
      <c r="QJP225" s="348"/>
      <c r="QJQ225" s="348"/>
      <c r="QJR225" s="348"/>
      <c r="QJS225" s="348"/>
      <c r="QJT225" s="348"/>
      <c r="QJU225" s="348"/>
      <c r="QJV225" s="348"/>
      <c r="QJW225" s="348"/>
      <c r="QJX225" s="348"/>
      <c r="QJY225" s="348"/>
      <c r="QJZ225" s="348"/>
      <c r="QKA225" s="348"/>
      <c r="QKB225" s="348"/>
      <c r="QKC225" s="348"/>
      <c r="QKD225" s="348"/>
      <c r="QKE225" s="348"/>
      <c r="QKF225" s="348"/>
      <c r="QKG225" s="348"/>
      <c r="QKH225" s="348"/>
      <c r="QKI225" s="348"/>
      <c r="QKJ225" s="348"/>
      <c r="QKK225" s="348"/>
      <c r="QKL225" s="348"/>
      <c r="QKM225" s="348"/>
      <c r="QKN225" s="348"/>
      <c r="QKO225" s="348"/>
      <c r="QKP225" s="348"/>
      <c r="QKQ225" s="348"/>
      <c r="QKR225" s="348"/>
      <c r="QKS225" s="348"/>
      <c r="QKT225" s="348"/>
      <c r="QKU225" s="348"/>
      <c r="QKV225" s="348"/>
      <c r="QKW225" s="348"/>
      <c r="QKX225" s="348"/>
      <c r="QKY225" s="348"/>
      <c r="QKZ225" s="348"/>
      <c r="QLA225" s="348"/>
      <c r="QLB225" s="348"/>
      <c r="QLC225" s="348"/>
      <c r="QLD225" s="348"/>
      <c r="QLE225" s="348"/>
      <c r="QLF225" s="348"/>
      <c r="QLG225" s="348"/>
      <c r="QLH225" s="348"/>
      <c r="QLI225" s="348"/>
      <c r="QLJ225" s="348"/>
      <c r="QLK225" s="348"/>
      <c r="QLL225" s="348"/>
      <c r="QLM225" s="348"/>
      <c r="QLN225" s="348"/>
      <c r="QLO225" s="348"/>
      <c r="QLP225" s="348"/>
      <c r="QLQ225" s="348"/>
      <c r="QLR225" s="348"/>
      <c r="QLS225" s="348"/>
      <c r="QLT225" s="348"/>
      <c r="QLU225" s="348"/>
      <c r="QLV225" s="348"/>
      <c r="QLW225" s="348"/>
      <c r="QLX225" s="348"/>
      <c r="QLY225" s="348"/>
      <c r="QLZ225" s="348"/>
      <c r="QMA225" s="348"/>
      <c r="QMB225" s="348"/>
      <c r="QMC225" s="348"/>
      <c r="QMD225" s="348"/>
      <c r="QME225" s="348"/>
      <c r="QMF225" s="348"/>
      <c r="QMG225" s="348"/>
      <c r="QMH225" s="348"/>
      <c r="QMI225" s="348"/>
      <c r="QMJ225" s="348"/>
      <c r="QMK225" s="348"/>
      <c r="QML225" s="348"/>
      <c r="QMM225" s="348"/>
      <c r="QMN225" s="348"/>
      <c r="QMO225" s="348"/>
      <c r="QMP225" s="348"/>
      <c r="QMQ225" s="348"/>
      <c r="QMR225" s="348"/>
      <c r="QMS225" s="348"/>
      <c r="QMT225" s="348"/>
      <c r="QMU225" s="348"/>
      <c r="QMV225" s="348"/>
      <c r="QMW225" s="348"/>
      <c r="QMX225" s="348"/>
      <c r="QMY225" s="348"/>
      <c r="QMZ225" s="348"/>
      <c r="QNA225" s="348"/>
      <c r="QNB225" s="348"/>
      <c r="QNC225" s="348"/>
      <c r="QND225" s="348"/>
      <c r="QNE225" s="348"/>
      <c r="QNF225" s="348"/>
      <c r="QNG225" s="348"/>
      <c r="QNH225" s="348"/>
      <c r="QNI225" s="348"/>
      <c r="QNJ225" s="348"/>
      <c r="QNK225" s="348"/>
      <c r="QNL225" s="348"/>
      <c r="QNM225" s="348"/>
      <c r="QNN225" s="348"/>
      <c r="QNO225" s="348"/>
      <c r="QNP225" s="348"/>
      <c r="QNQ225" s="348"/>
      <c r="QNR225" s="348"/>
      <c r="QNS225" s="348"/>
      <c r="QNT225" s="348"/>
      <c r="QNU225" s="348"/>
      <c r="QNV225" s="348"/>
      <c r="QNW225" s="348"/>
      <c r="QNX225" s="348"/>
      <c r="QNY225" s="348"/>
      <c r="QNZ225" s="348"/>
      <c r="QOA225" s="348"/>
      <c r="QOB225" s="348"/>
      <c r="QOC225" s="348"/>
      <c r="QOD225" s="348"/>
      <c r="QOE225" s="348"/>
      <c r="QOF225" s="348"/>
      <c r="QOG225" s="348"/>
      <c r="QOH225" s="348"/>
      <c r="QOI225" s="348"/>
      <c r="QOJ225" s="348"/>
      <c r="QOK225" s="348"/>
      <c r="QOL225" s="348"/>
      <c r="QOM225" s="348"/>
      <c r="QON225" s="348"/>
      <c r="QOO225" s="348"/>
      <c r="QOP225" s="348"/>
      <c r="QOQ225" s="348"/>
      <c r="QOR225" s="348"/>
      <c r="QOS225" s="348"/>
      <c r="QOT225" s="348"/>
      <c r="QOU225" s="348"/>
      <c r="QOV225" s="348"/>
      <c r="QOW225" s="348"/>
      <c r="QOX225" s="348"/>
      <c r="QOY225" s="348"/>
      <c r="QOZ225" s="348"/>
      <c r="QPA225" s="348"/>
      <c r="QPB225" s="348"/>
      <c r="QPC225" s="348"/>
      <c r="QPD225" s="348"/>
      <c r="QPE225" s="348"/>
      <c r="QPF225" s="348"/>
      <c r="QPG225" s="348"/>
      <c r="QPH225" s="348"/>
      <c r="QPI225" s="348"/>
      <c r="QPJ225" s="348"/>
      <c r="QPK225" s="348"/>
      <c r="QPL225" s="348"/>
      <c r="QPM225" s="348"/>
      <c r="QPN225" s="348"/>
      <c r="QPO225" s="348"/>
      <c r="QPP225" s="348"/>
      <c r="QPQ225" s="348"/>
      <c r="QPR225" s="348"/>
      <c r="QPS225" s="348"/>
      <c r="QPT225" s="348"/>
      <c r="QPU225" s="348"/>
      <c r="QPV225" s="348"/>
      <c r="QPW225" s="348"/>
      <c r="QPX225" s="348"/>
      <c r="QPY225" s="348"/>
      <c r="QPZ225" s="348"/>
      <c r="QQA225" s="348"/>
      <c r="QQB225" s="348"/>
      <c r="QQC225" s="348"/>
      <c r="QQD225" s="348"/>
      <c r="QQE225" s="348"/>
      <c r="QQF225" s="348"/>
      <c r="QQG225" s="348"/>
      <c r="QQH225" s="348"/>
      <c r="QQI225" s="348"/>
      <c r="QQJ225" s="348"/>
      <c r="QQK225" s="348"/>
      <c r="QQL225" s="348"/>
      <c r="QQM225" s="348"/>
      <c r="QQN225" s="348"/>
      <c r="QQO225" s="348"/>
      <c r="QQP225" s="348"/>
      <c r="QQQ225" s="348"/>
      <c r="QQR225" s="348"/>
      <c r="QQS225" s="348"/>
      <c r="QQT225" s="348"/>
      <c r="QQU225" s="348"/>
      <c r="QQV225" s="348"/>
      <c r="QQW225" s="348"/>
      <c r="QQX225" s="348"/>
      <c r="QQY225" s="348"/>
      <c r="QQZ225" s="348"/>
      <c r="QRA225" s="348"/>
      <c r="QRB225" s="348"/>
      <c r="QRC225" s="348"/>
      <c r="QRD225" s="348"/>
      <c r="QRE225" s="348"/>
      <c r="QRF225" s="348"/>
      <c r="QRG225" s="348"/>
      <c r="QRH225" s="348"/>
      <c r="QRI225" s="348"/>
      <c r="QRJ225" s="348"/>
      <c r="QRK225" s="348"/>
      <c r="QRL225" s="348"/>
      <c r="QRM225" s="348"/>
      <c r="QRN225" s="348"/>
      <c r="QRO225" s="348"/>
      <c r="QRP225" s="348"/>
      <c r="QRQ225" s="348"/>
      <c r="QRR225" s="348"/>
      <c r="QRS225" s="348"/>
      <c r="QRT225" s="348"/>
      <c r="QRU225" s="348"/>
      <c r="QRV225" s="348"/>
      <c r="QRW225" s="348"/>
      <c r="QRX225" s="348"/>
      <c r="QRY225" s="348"/>
      <c r="QRZ225" s="348"/>
      <c r="QSA225" s="348"/>
      <c r="QSB225" s="348"/>
      <c r="QSC225" s="348"/>
      <c r="QSD225" s="348"/>
      <c r="QSE225" s="348"/>
      <c r="QSF225" s="348"/>
      <c r="QSG225" s="348"/>
      <c r="QSH225" s="348"/>
      <c r="QSI225" s="348"/>
      <c r="QSJ225" s="348"/>
      <c r="QSK225" s="348"/>
      <c r="QSL225" s="348"/>
      <c r="QSM225" s="348"/>
      <c r="QSN225" s="348"/>
      <c r="QSO225" s="348"/>
      <c r="QSP225" s="348"/>
      <c r="QSQ225" s="348"/>
      <c r="QSR225" s="348"/>
      <c r="QSS225" s="348"/>
      <c r="QST225" s="348"/>
      <c r="QSU225" s="348"/>
      <c r="QSV225" s="348"/>
      <c r="QSW225" s="348"/>
      <c r="QSX225" s="348"/>
      <c r="QSY225" s="348"/>
      <c r="QSZ225" s="348"/>
      <c r="QTA225" s="348"/>
      <c r="QTB225" s="348"/>
      <c r="QTC225" s="348"/>
      <c r="QTD225" s="348"/>
      <c r="QTE225" s="348"/>
      <c r="QTF225" s="348"/>
      <c r="QTG225" s="348"/>
      <c r="QTH225" s="348"/>
      <c r="QTI225" s="348"/>
      <c r="QTJ225" s="348"/>
      <c r="QTK225" s="348"/>
      <c r="QTL225" s="348"/>
      <c r="QTM225" s="348"/>
      <c r="QTN225" s="348"/>
      <c r="QTO225" s="348"/>
      <c r="QTP225" s="348"/>
      <c r="QTQ225" s="348"/>
      <c r="QTR225" s="348"/>
      <c r="QTS225" s="348"/>
      <c r="QTT225" s="348"/>
      <c r="QTU225" s="348"/>
      <c r="QTV225" s="348"/>
      <c r="QTW225" s="348"/>
      <c r="QTX225" s="348"/>
      <c r="QTY225" s="348"/>
      <c r="QTZ225" s="348"/>
      <c r="QUA225" s="348"/>
      <c r="QUB225" s="348"/>
      <c r="QUC225" s="348"/>
      <c r="QUD225" s="348"/>
      <c r="QUE225" s="348"/>
      <c r="QUF225" s="348"/>
      <c r="QUG225" s="348"/>
      <c r="QUH225" s="348"/>
      <c r="QUI225" s="348"/>
      <c r="QUJ225" s="348"/>
      <c r="QUK225" s="348"/>
      <c r="QUL225" s="348"/>
      <c r="QUM225" s="348"/>
      <c r="QUN225" s="348"/>
      <c r="QUO225" s="348"/>
      <c r="QUP225" s="348"/>
      <c r="QUQ225" s="348"/>
      <c r="QUR225" s="348"/>
      <c r="QUS225" s="348"/>
      <c r="QUT225" s="348"/>
      <c r="QUU225" s="348"/>
      <c r="QUV225" s="348"/>
      <c r="QUW225" s="348"/>
      <c r="QUX225" s="348"/>
      <c r="QUY225" s="348"/>
      <c r="QUZ225" s="348"/>
      <c r="QVA225" s="348"/>
      <c r="QVB225" s="348"/>
      <c r="QVC225" s="348"/>
      <c r="QVD225" s="348"/>
      <c r="QVE225" s="348"/>
      <c r="QVF225" s="348"/>
      <c r="QVG225" s="348"/>
      <c r="QVH225" s="348"/>
      <c r="QVI225" s="348"/>
      <c r="QVJ225" s="348"/>
      <c r="QVK225" s="348"/>
      <c r="QVL225" s="348"/>
      <c r="QVM225" s="348"/>
      <c r="QVN225" s="348"/>
      <c r="QVO225" s="348"/>
      <c r="QVP225" s="348"/>
      <c r="QVQ225" s="348"/>
      <c r="QVR225" s="348"/>
      <c r="QVS225" s="348"/>
      <c r="QVT225" s="348"/>
      <c r="QVU225" s="348"/>
      <c r="QVV225" s="348"/>
      <c r="QVW225" s="348"/>
      <c r="QVX225" s="348"/>
      <c r="QVY225" s="348"/>
      <c r="QVZ225" s="348"/>
      <c r="QWA225" s="348"/>
      <c r="QWB225" s="348"/>
      <c r="QWC225" s="348"/>
      <c r="QWD225" s="348"/>
      <c r="QWE225" s="348"/>
      <c r="QWF225" s="348"/>
      <c r="QWG225" s="348"/>
      <c r="QWH225" s="348"/>
      <c r="QWI225" s="348"/>
      <c r="QWJ225" s="348"/>
      <c r="QWK225" s="348"/>
      <c r="QWL225" s="348"/>
      <c r="QWM225" s="348"/>
      <c r="QWN225" s="348"/>
      <c r="QWO225" s="348"/>
      <c r="QWP225" s="348"/>
      <c r="QWQ225" s="348"/>
      <c r="QWR225" s="348"/>
      <c r="QWS225" s="348"/>
      <c r="QWT225" s="348"/>
      <c r="QWU225" s="348"/>
      <c r="QWV225" s="348"/>
      <c r="QWW225" s="348"/>
      <c r="QWX225" s="348"/>
      <c r="QWY225" s="348"/>
      <c r="QWZ225" s="348"/>
      <c r="QXA225" s="348"/>
      <c r="QXB225" s="348"/>
      <c r="QXC225" s="348"/>
      <c r="QXD225" s="348"/>
      <c r="QXE225" s="348"/>
      <c r="QXF225" s="348"/>
      <c r="QXG225" s="348"/>
      <c r="QXH225" s="348"/>
      <c r="QXI225" s="348"/>
      <c r="QXJ225" s="348"/>
      <c r="QXK225" s="348"/>
      <c r="QXL225" s="348"/>
      <c r="QXM225" s="348"/>
      <c r="QXN225" s="348"/>
      <c r="QXO225" s="348"/>
      <c r="QXP225" s="348"/>
      <c r="QXQ225" s="348"/>
      <c r="QXR225" s="348"/>
      <c r="QXS225" s="348"/>
      <c r="QXT225" s="348"/>
      <c r="QXU225" s="348"/>
      <c r="QXV225" s="348"/>
      <c r="QXW225" s="348"/>
      <c r="QXX225" s="348"/>
      <c r="QXY225" s="348"/>
      <c r="QXZ225" s="348"/>
      <c r="QYA225" s="348"/>
      <c r="QYB225" s="348"/>
      <c r="QYC225" s="348"/>
      <c r="QYD225" s="348"/>
      <c r="QYE225" s="348"/>
      <c r="QYF225" s="348"/>
      <c r="QYG225" s="348"/>
      <c r="QYH225" s="348"/>
      <c r="QYI225" s="348"/>
      <c r="QYJ225" s="348"/>
      <c r="QYK225" s="348"/>
      <c r="QYL225" s="348"/>
      <c r="QYM225" s="348"/>
      <c r="QYN225" s="348"/>
      <c r="QYO225" s="348"/>
      <c r="QYP225" s="348"/>
      <c r="QYQ225" s="348"/>
      <c r="QYR225" s="348"/>
      <c r="QYS225" s="348"/>
      <c r="QYT225" s="348"/>
      <c r="QYU225" s="348"/>
      <c r="QYV225" s="348"/>
      <c r="QYW225" s="348"/>
      <c r="QYX225" s="348"/>
      <c r="QYY225" s="348"/>
      <c r="QYZ225" s="348"/>
      <c r="QZA225" s="348"/>
      <c r="QZB225" s="348"/>
      <c r="QZC225" s="348"/>
      <c r="QZD225" s="348"/>
      <c r="QZE225" s="348"/>
      <c r="QZF225" s="348"/>
      <c r="QZG225" s="348"/>
      <c r="QZH225" s="348"/>
      <c r="QZI225" s="348"/>
      <c r="QZJ225" s="348"/>
      <c r="QZK225" s="348"/>
      <c r="QZL225" s="348"/>
      <c r="QZM225" s="348"/>
      <c r="QZN225" s="348"/>
      <c r="QZO225" s="348"/>
      <c r="QZP225" s="348"/>
      <c r="QZQ225" s="348"/>
      <c r="QZR225" s="348"/>
      <c r="QZS225" s="348"/>
      <c r="QZT225" s="348"/>
      <c r="QZU225" s="348"/>
      <c r="QZV225" s="348"/>
      <c r="QZW225" s="348"/>
      <c r="QZX225" s="348"/>
      <c r="QZY225" s="348"/>
      <c r="QZZ225" s="348"/>
      <c r="RAA225" s="348"/>
      <c r="RAB225" s="348"/>
      <c r="RAC225" s="348"/>
      <c r="RAD225" s="348"/>
      <c r="RAE225" s="348"/>
      <c r="RAF225" s="348"/>
      <c r="RAG225" s="348"/>
      <c r="RAH225" s="348"/>
      <c r="RAI225" s="348"/>
      <c r="RAJ225" s="348"/>
      <c r="RAK225" s="348"/>
      <c r="RAL225" s="348"/>
      <c r="RAM225" s="348"/>
      <c r="RAN225" s="348"/>
      <c r="RAO225" s="348"/>
      <c r="RAP225" s="348"/>
      <c r="RAQ225" s="348"/>
      <c r="RAR225" s="348"/>
      <c r="RAS225" s="348"/>
      <c r="RAT225" s="348"/>
      <c r="RAU225" s="348"/>
      <c r="RAV225" s="348"/>
      <c r="RAW225" s="348"/>
      <c r="RAX225" s="348"/>
      <c r="RAY225" s="348"/>
      <c r="RAZ225" s="348"/>
      <c r="RBA225" s="348"/>
      <c r="RBB225" s="348"/>
      <c r="RBC225" s="348"/>
      <c r="RBD225" s="348"/>
      <c r="RBE225" s="348"/>
      <c r="RBF225" s="348"/>
      <c r="RBG225" s="348"/>
      <c r="RBH225" s="348"/>
      <c r="RBI225" s="348"/>
      <c r="RBJ225" s="348"/>
      <c r="RBK225" s="348"/>
      <c r="RBL225" s="348"/>
      <c r="RBM225" s="348"/>
      <c r="RBN225" s="348"/>
      <c r="RBO225" s="348"/>
      <c r="RBP225" s="348"/>
      <c r="RBQ225" s="348"/>
      <c r="RBR225" s="348"/>
      <c r="RBS225" s="348"/>
      <c r="RBT225" s="348"/>
      <c r="RBU225" s="348"/>
      <c r="RBV225" s="348"/>
      <c r="RBW225" s="348"/>
      <c r="RBX225" s="348"/>
      <c r="RBY225" s="348"/>
      <c r="RBZ225" s="348"/>
      <c r="RCA225" s="348"/>
      <c r="RCB225" s="348"/>
      <c r="RCC225" s="348"/>
      <c r="RCD225" s="348"/>
      <c r="RCE225" s="348"/>
      <c r="RCF225" s="348"/>
      <c r="RCG225" s="348"/>
      <c r="RCH225" s="348"/>
      <c r="RCI225" s="348"/>
      <c r="RCJ225" s="348"/>
      <c r="RCK225" s="348"/>
      <c r="RCL225" s="348"/>
      <c r="RCM225" s="348"/>
      <c r="RCN225" s="348"/>
      <c r="RCO225" s="348"/>
      <c r="RCP225" s="348"/>
      <c r="RCQ225" s="348"/>
      <c r="RCR225" s="348"/>
      <c r="RCS225" s="348"/>
      <c r="RCT225" s="348"/>
      <c r="RCU225" s="348"/>
      <c r="RCV225" s="348"/>
      <c r="RCW225" s="348"/>
      <c r="RCX225" s="348"/>
      <c r="RCY225" s="348"/>
      <c r="RCZ225" s="348"/>
      <c r="RDA225" s="348"/>
      <c r="RDB225" s="348"/>
      <c r="RDC225" s="348"/>
      <c r="RDD225" s="348"/>
      <c r="RDE225" s="348"/>
      <c r="RDF225" s="348"/>
      <c r="RDG225" s="348"/>
      <c r="RDH225" s="348"/>
      <c r="RDI225" s="348"/>
      <c r="RDJ225" s="348"/>
      <c r="RDK225" s="348"/>
      <c r="RDL225" s="348"/>
      <c r="RDM225" s="348"/>
      <c r="RDN225" s="348"/>
      <c r="RDO225" s="348"/>
      <c r="RDP225" s="348"/>
      <c r="RDQ225" s="348"/>
      <c r="RDR225" s="348"/>
      <c r="RDS225" s="348"/>
      <c r="RDT225" s="348"/>
      <c r="RDU225" s="348"/>
      <c r="RDV225" s="348"/>
      <c r="RDW225" s="348"/>
      <c r="RDX225" s="348"/>
      <c r="RDY225" s="348"/>
      <c r="RDZ225" s="348"/>
      <c r="REA225" s="348"/>
      <c r="REB225" s="348"/>
      <c r="REC225" s="348"/>
      <c r="RED225" s="348"/>
      <c r="REE225" s="348"/>
      <c r="REF225" s="348"/>
      <c r="REG225" s="348"/>
      <c r="REH225" s="348"/>
      <c r="REI225" s="348"/>
      <c r="REJ225" s="348"/>
      <c r="REK225" s="348"/>
      <c r="REL225" s="348"/>
      <c r="REM225" s="348"/>
      <c r="REN225" s="348"/>
      <c r="REO225" s="348"/>
      <c r="REP225" s="348"/>
      <c r="REQ225" s="348"/>
      <c r="RER225" s="348"/>
      <c r="RES225" s="348"/>
      <c r="RET225" s="348"/>
      <c r="REU225" s="348"/>
      <c r="REV225" s="348"/>
      <c r="REW225" s="348"/>
      <c r="REX225" s="348"/>
      <c r="REY225" s="348"/>
      <c r="REZ225" s="348"/>
      <c r="RFA225" s="348"/>
      <c r="RFB225" s="348"/>
      <c r="RFC225" s="348"/>
      <c r="RFD225" s="348"/>
      <c r="RFE225" s="348"/>
      <c r="RFF225" s="348"/>
      <c r="RFG225" s="348"/>
      <c r="RFH225" s="348"/>
      <c r="RFI225" s="348"/>
      <c r="RFJ225" s="348"/>
      <c r="RFK225" s="348"/>
      <c r="RFL225" s="348"/>
      <c r="RFM225" s="348"/>
      <c r="RFN225" s="348"/>
      <c r="RFO225" s="348"/>
      <c r="RFP225" s="348"/>
      <c r="RFQ225" s="348"/>
      <c r="RFR225" s="348"/>
      <c r="RFS225" s="348"/>
      <c r="RFT225" s="348"/>
      <c r="RFU225" s="348"/>
      <c r="RFV225" s="348"/>
      <c r="RFW225" s="348"/>
      <c r="RFX225" s="348"/>
      <c r="RFY225" s="348"/>
      <c r="RFZ225" s="348"/>
      <c r="RGA225" s="348"/>
      <c r="RGB225" s="348"/>
      <c r="RGC225" s="348"/>
      <c r="RGD225" s="348"/>
      <c r="RGE225" s="348"/>
      <c r="RGF225" s="348"/>
      <c r="RGG225" s="348"/>
      <c r="RGH225" s="348"/>
      <c r="RGI225" s="348"/>
      <c r="RGJ225" s="348"/>
      <c r="RGK225" s="348"/>
      <c r="RGL225" s="348"/>
      <c r="RGM225" s="348"/>
      <c r="RGN225" s="348"/>
      <c r="RGO225" s="348"/>
      <c r="RGP225" s="348"/>
      <c r="RGQ225" s="348"/>
      <c r="RGR225" s="348"/>
      <c r="RGS225" s="348"/>
      <c r="RGT225" s="348"/>
      <c r="RGU225" s="348"/>
      <c r="RGV225" s="348"/>
      <c r="RGW225" s="348"/>
      <c r="RGX225" s="348"/>
      <c r="RGY225" s="348"/>
      <c r="RGZ225" s="348"/>
      <c r="RHA225" s="348"/>
      <c r="RHB225" s="348"/>
      <c r="RHC225" s="348"/>
      <c r="RHD225" s="348"/>
      <c r="RHE225" s="348"/>
      <c r="RHF225" s="348"/>
      <c r="RHG225" s="348"/>
      <c r="RHH225" s="348"/>
      <c r="RHI225" s="348"/>
      <c r="RHJ225" s="348"/>
      <c r="RHK225" s="348"/>
      <c r="RHL225" s="348"/>
      <c r="RHM225" s="348"/>
      <c r="RHN225" s="348"/>
      <c r="RHO225" s="348"/>
      <c r="RHP225" s="348"/>
      <c r="RHQ225" s="348"/>
      <c r="RHR225" s="348"/>
      <c r="RHS225" s="348"/>
      <c r="RHT225" s="348"/>
      <c r="RHU225" s="348"/>
      <c r="RHV225" s="348"/>
      <c r="RHW225" s="348"/>
      <c r="RHX225" s="348"/>
      <c r="RHY225" s="348"/>
      <c r="RHZ225" s="348"/>
      <c r="RIA225" s="348"/>
      <c r="RIB225" s="348"/>
      <c r="RIC225" s="348"/>
      <c r="RID225" s="348"/>
      <c r="RIE225" s="348"/>
      <c r="RIF225" s="348"/>
      <c r="RIG225" s="348"/>
      <c r="RIH225" s="348"/>
      <c r="RII225" s="348"/>
      <c r="RIJ225" s="348"/>
      <c r="RIK225" s="348"/>
      <c r="RIL225" s="348"/>
      <c r="RIM225" s="348"/>
      <c r="RIN225" s="348"/>
      <c r="RIO225" s="348"/>
      <c r="RIP225" s="348"/>
      <c r="RIQ225" s="348"/>
      <c r="RIR225" s="348"/>
      <c r="RIS225" s="348"/>
      <c r="RIT225" s="348"/>
      <c r="RIU225" s="348"/>
      <c r="RIV225" s="348"/>
      <c r="RIW225" s="348"/>
      <c r="RIX225" s="348"/>
      <c r="RIY225" s="348"/>
      <c r="RIZ225" s="348"/>
      <c r="RJA225" s="348"/>
      <c r="RJB225" s="348"/>
      <c r="RJC225" s="348"/>
      <c r="RJD225" s="348"/>
      <c r="RJE225" s="348"/>
      <c r="RJF225" s="348"/>
      <c r="RJG225" s="348"/>
      <c r="RJH225" s="348"/>
      <c r="RJI225" s="348"/>
      <c r="RJJ225" s="348"/>
      <c r="RJK225" s="348"/>
      <c r="RJL225" s="348"/>
      <c r="RJM225" s="348"/>
      <c r="RJN225" s="348"/>
      <c r="RJO225" s="348"/>
      <c r="RJP225" s="348"/>
      <c r="RJQ225" s="348"/>
      <c r="RJR225" s="348"/>
      <c r="RJS225" s="348"/>
      <c r="RJT225" s="348"/>
      <c r="RJU225" s="348"/>
      <c r="RJV225" s="348"/>
      <c r="RJW225" s="348"/>
      <c r="RJX225" s="348"/>
      <c r="RJY225" s="348"/>
      <c r="RJZ225" s="348"/>
      <c r="RKA225" s="348"/>
      <c r="RKB225" s="348"/>
      <c r="RKC225" s="348"/>
      <c r="RKD225" s="348"/>
      <c r="RKE225" s="348"/>
      <c r="RKF225" s="348"/>
      <c r="RKG225" s="348"/>
      <c r="RKH225" s="348"/>
      <c r="RKI225" s="348"/>
      <c r="RKJ225" s="348"/>
      <c r="RKK225" s="348"/>
      <c r="RKL225" s="348"/>
      <c r="RKM225" s="348"/>
      <c r="RKN225" s="348"/>
      <c r="RKO225" s="348"/>
      <c r="RKP225" s="348"/>
      <c r="RKQ225" s="348"/>
      <c r="RKR225" s="348"/>
      <c r="RKS225" s="348"/>
      <c r="RKT225" s="348"/>
      <c r="RKU225" s="348"/>
      <c r="RKV225" s="348"/>
      <c r="RKW225" s="348"/>
      <c r="RKX225" s="348"/>
      <c r="RKY225" s="348"/>
      <c r="RKZ225" s="348"/>
      <c r="RLA225" s="348"/>
      <c r="RLB225" s="348"/>
      <c r="RLC225" s="348"/>
      <c r="RLD225" s="348"/>
      <c r="RLE225" s="348"/>
      <c r="RLF225" s="348"/>
      <c r="RLG225" s="348"/>
      <c r="RLH225" s="348"/>
      <c r="RLI225" s="348"/>
      <c r="RLJ225" s="348"/>
      <c r="RLK225" s="348"/>
      <c r="RLL225" s="348"/>
      <c r="RLM225" s="348"/>
      <c r="RLN225" s="348"/>
      <c r="RLO225" s="348"/>
      <c r="RLP225" s="348"/>
      <c r="RLQ225" s="348"/>
      <c r="RLR225" s="348"/>
      <c r="RLS225" s="348"/>
      <c r="RLT225" s="348"/>
      <c r="RLU225" s="348"/>
      <c r="RLV225" s="348"/>
      <c r="RLW225" s="348"/>
      <c r="RLX225" s="348"/>
      <c r="RLY225" s="348"/>
      <c r="RLZ225" s="348"/>
      <c r="RMA225" s="348"/>
      <c r="RMB225" s="348"/>
      <c r="RMC225" s="348"/>
      <c r="RMD225" s="348"/>
      <c r="RME225" s="348"/>
      <c r="RMF225" s="348"/>
      <c r="RMG225" s="348"/>
      <c r="RMH225" s="348"/>
      <c r="RMI225" s="348"/>
      <c r="RMJ225" s="348"/>
      <c r="RMK225" s="348"/>
      <c r="RML225" s="348"/>
      <c r="RMM225" s="348"/>
      <c r="RMN225" s="348"/>
      <c r="RMO225" s="348"/>
      <c r="RMP225" s="348"/>
      <c r="RMQ225" s="348"/>
      <c r="RMR225" s="348"/>
      <c r="RMS225" s="348"/>
      <c r="RMT225" s="348"/>
      <c r="RMU225" s="348"/>
      <c r="RMV225" s="348"/>
      <c r="RMW225" s="348"/>
      <c r="RMX225" s="348"/>
      <c r="RMY225" s="348"/>
      <c r="RMZ225" s="348"/>
      <c r="RNA225" s="348"/>
      <c r="RNB225" s="348"/>
      <c r="RNC225" s="348"/>
      <c r="RND225" s="348"/>
      <c r="RNE225" s="348"/>
      <c r="RNF225" s="348"/>
      <c r="RNG225" s="348"/>
      <c r="RNH225" s="348"/>
      <c r="RNI225" s="348"/>
      <c r="RNJ225" s="348"/>
      <c r="RNK225" s="348"/>
      <c r="RNL225" s="348"/>
      <c r="RNM225" s="348"/>
      <c r="RNN225" s="348"/>
      <c r="RNO225" s="348"/>
      <c r="RNP225" s="348"/>
      <c r="RNQ225" s="348"/>
      <c r="RNR225" s="348"/>
      <c r="RNS225" s="348"/>
      <c r="RNT225" s="348"/>
      <c r="RNU225" s="348"/>
      <c r="RNV225" s="348"/>
      <c r="RNW225" s="348"/>
      <c r="RNX225" s="348"/>
      <c r="RNY225" s="348"/>
      <c r="RNZ225" s="348"/>
      <c r="ROA225" s="348"/>
      <c r="ROB225" s="348"/>
      <c r="ROC225" s="348"/>
      <c r="ROD225" s="348"/>
      <c r="ROE225" s="348"/>
      <c r="ROF225" s="348"/>
      <c r="ROG225" s="348"/>
      <c r="ROH225" s="348"/>
      <c r="ROI225" s="348"/>
      <c r="ROJ225" s="348"/>
      <c r="ROK225" s="348"/>
      <c r="ROL225" s="348"/>
      <c r="ROM225" s="348"/>
      <c r="RON225" s="348"/>
      <c r="ROO225" s="348"/>
      <c r="ROP225" s="348"/>
      <c r="ROQ225" s="348"/>
      <c r="ROR225" s="348"/>
      <c r="ROS225" s="348"/>
      <c r="ROT225" s="348"/>
      <c r="ROU225" s="348"/>
      <c r="ROV225" s="348"/>
      <c r="ROW225" s="348"/>
      <c r="ROX225" s="348"/>
      <c r="ROY225" s="348"/>
      <c r="ROZ225" s="348"/>
      <c r="RPA225" s="348"/>
      <c r="RPB225" s="348"/>
      <c r="RPC225" s="348"/>
      <c r="RPD225" s="348"/>
      <c r="RPE225" s="348"/>
      <c r="RPF225" s="348"/>
      <c r="RPG225" s="348"/>
      <c r="RPH225" s="348"/>
      <c r="RPI225" s="348"/>
      <c r="RPJ225" s="348"/>
      <c r="RPK225" s="348"/>
      <c r="RPL225" s="348"/>
      <c r="RPM225" s="348"/>
      <c r="RPN225" s="348"/>
      <c r="RPO225" s="348"/>
      <c r="RPP225" s="348"/>
      <c r="RPQ225" s="348"/>
      <c r="RPR225" s="348"/>
      <c r="RPS225" s="348"/>
      <c r="RPT225" s="348"/>
      <c r="RPU225" s="348"/>
      <c r="RPV225" s="348"/>
      <c r="RPW225" s="348"/>
      <c r="RPX225" s="348"/>
      <c r="RPY225" s="348"/>
      <c r="RPZ225" s="348"/>
      <c r="RQA225" s="348"/>
      <c r="RQB225" s="348"/>
      <c r="RQC225" s="348"/>
      <c r="RQD225" s="348"/>
      <c r="RQE225" s="348"/>
      <c r="RQF225" s="348"/>
      <c r="RQG225" s="348"/>
      <c r="RQH225" s="348"/>
      <c r="RQI225" s="348"/>
      <c r="RQJ225" s="348"/>
      <c r="RQK225" s="348"/>
      <c r="RQL225" s="348"/>
      <c r="RQM225" s="348"/>
      <c r="RQN225" s="348"/>
      <c r="RQO225" s="348"/>
      <c r="RQP225" s="348"/>
      <c r="RQQ225" s="348"/>
      <c r="RQR225" s="348"/>
      <c r="RQS225" s="348"/>
      <c r="RQT225" s="348"/>
      <c r="RQU225" s="348"/>
      <c r="RQV225" s="348"/>
      <c r="RQW225" s="348"/>
      <c r="RQX225" s="348"/>
      <c r="RQY225" s="348"/>
      <c r="RQZ225" s="348"/>
      <c r="RRA225" s="348"/>
      <c r="RRB225" s="348"/>
      <c r="RRC225" s="348"/>
      <c r="RRD225" s="348"/>
      <c r="RRE225" s="348"/>
      <c r="RRF225" s="348"/>
      <c r="RRG225" s="348"/>
      <c r="RRH225" s="348"/>
      <c r="RRI225" s="348"/>
      <c r="RRJ225" s="348"/>
      <c r="RRK225" s="348"/>
      <c r="RRL225" s="348"/>
      <c r="RRM225" s="348"/>
      <c r="RRN225" s="348"/>
      <c r="RRO225" s="348"/>
      <c r="RRP225" s="348"/>
      <c r="RRQ225" s="348"/>
      <c r="RRR225" s="348"/>
      <c r="RRS225" s="348"/>
      <c r="RRT225" s="348"/>
      <c r="RRU225" s="348"/>
      <c r="RRV225" s="348"/>
      <c r="RRW225" s="348"/>
      <c r="RRX225" s="348"/>
      <c r="RRY225" s="348"/>
      <c r="RRZ225" s="348"/>
      <c r="RSA225" s="348"/>
      <c r="RSB225" s="348"/>
      <c r="RSC225" s="348"/>
      <c r="RSD225" s="348"/>
      <c r="RSE225" s="348"/>
      <c r="RSF225" s="348"/>
      <c r="RSG225" s="348"/>
      <c r="RSH225" s="348"/>
      <c r="RSI225" s="348"/>
      <c r="RSJ225" s="348"/>
      <c r="RSK225" s="348"/>
      <c r="RSL225" s="348"/>
      <c r="RSM225" s="348"/>
      <c r="RSN225" s="348"/>
      <c r="RSO225" s="348"/>
      <c r="RSP225" s="348"/>
      <c r="RSQ225" s="348"/>
      <c r="RSR225" s="348"/>
      <c r="RSS225" s="348"/>
      <c r="RST225" s="348"/>
      <c r="RSU225" s="348"/>
      <c r="RSV225" s="348"/>
      <c r="RSW225" s="348"/>
      <c r="RSX225" s="348"/>
      <c r="RSY225" s="348"/>
      <c r="RSZ225" s="348"/>
      <c r="RTA225" s="348"/>
      <c r="RTB225" s="348"/>
      <c r="RTC225" s="348"/>
      <c r="RTD225" s="348"/>
      <c r="RTE225" s="348"/>
      <c r="RTF225" s="348"/>
      <c r="RTG225" s="348"/>
      <c r="RTH225" s="348"/>
      <c r="RTI225" s="348"/>
      <c r="RTJ225" s="348"/>
      <c r="RTK225" s="348"/>
      <c r="RTL225" s="348"/>
      <c r="RTM225" s="348"/>
      <c r="RTN225" s="348"/>
      <c r="RTO225" s="348"/>
      <c r="RTP225" s="348"/>
      <c r="RTQ225" s="348"/>
      <c r="RTR225" s="348"/>
      <c r="RTS225" s="348"/>
      <c r="RTT225" s="348"/>
      <c r="RTU225" s="348"/>
      <c r="RTV225" s="348"/>
      <c r="RTW225" s="348"/>
      <c r="RTX225" s="348"/>
      <c r="RTY225" s="348"/>
      <c r="RTZ225" s="348"/>
      <c r="RUA225" s="348"/>
      <c r="RUB225" s="348"/>
      <c r="RUC225" s="348"/>
      <c r="RUD225" s="348"/>
      <c r="RUE225" s="348"/>
      <c r="RUF225" s="348"/>
      <c r="RUG225" s="348"/>
      <c r="RUH225" s="348"/>
      <c r="RUI225" s="348"/>
      <c r="RUJ225" s="348"/>
      <c r="RUK225" s="348"/>
      <c r="RUL225" s="348"/>
      <c r="RUM225" s="348"/>
      <c r="RUN225" s="348"/>
      <c r="RUO225" s="348"/>
      <c r="RUP225" s="348"/>
      <c r="RUQ225" s="348"/>
      <c r="RUR225" s="348"/>
      <c r="RUS225" s="348"/>
      <c r="RUT225" s="348"/>
      <c r="RUU225" s="348"/>
      <c r="RUV225" s="348"/>
      <c r="RUW225" s="348"/>
      <c r="RUX225" s="348"/>
      <c r="RUY225" s="348"/>
      <c r="RUZ225" s="348"/>
      <c r="RVA225" s="348"/>
      <c r="RVB225" s="348"/>
      <c r="RVC225" s="348"/>
      <c r="RVD225" s="348"/>
      <c r="RVE225" s="348"/>
      <c r="RVF225" s="348"/>
      <c r="RVG225" s="348"/>
      <c r="RVH225" s="348"/>
      <c r="RVI225" s="348"/>
      <c r="RVJ225" s="348"/>
      <c r="RVK225" s="348"/>
      <c r="RVL225" s="348"/>
      <c r="RVM225" s="348"/>
      <c r="RVN225" s="348"/>
      <c r="RVO225" s="348"/>
      <c r="RVP225" s="348"/>
      <c r="RVQ225" s="348"/>
      <c r="RVR225" s="348"/>
      <c r="RVS225" s="348"/>
      <c r="RVT225" s="348"/>
      <c r="RVU225" s="348"/>
      <c r="RVV225" s="348"/>
      <c r="RVW225" s="348"/>
      <c r="RVX225" s="348"/>
      <c r="RVY225" s="348"/>
      <c r="RVZ225" s="348"/>
      <c r="RWA225" s="348"/>
      <c r="RWB225" s="348"/>
      <c r="RWC225" s="348"/>
      <c r="RWD225" s="348"/>
      <c r="RWE225" s="348"/>
      <c r="RWF225" s="348"/>
      <c r="RWG225" s="348"/>
      <c r="RWH225" s="348"/>
      <c r="RWI225" s="348"/>
      <c r="RWJ225" s="348"/>
      <c r="RWK225" s="348"/>
      <c r="RWL225" s="348"/>
      <c r="RWM225" s="348"/>
      <c r="RWN225" s="348"/>
      <c r="RWO225" s="348"/>
      <c r="RWP225" s="348"/>
      <c r="RWQ225" s="348"/>
      <c r="RWR225" s="348"/>
      <c r="RWS225" s="348"/>
      <c r="RWT225" s="348"/>
      <c r="RWU225" s="348"/>
      <c r="RWV225" s="348"/>
      <c r="RWW225" s="348"/>
      <c r="RWX225" s="348"/>
      <c r="RWY225" s="348"/>
      <c r="RWZ225" s="348"/>
      <c r="RXA225" s="348"/>
      <c r="RXB225" s="348"/>
      <c r="RXC225" s="348"/>
      <c r="RXD225" s="348"/>
      <c r="RXE225" s="348"/>
      <c r="RXF225" s="348"/>
      <c r="RXG225" s="348"/>
      <c r="RXH225" s="348"/>
      <c r="RXI225" s="348"/>
      <c r="RXJ225" s="348"/>
      <c r="RXK225" s="348"/>
      <c r="RXL225" s="348"/>
      <c r="RXM225" s="348"/>
      <c r="RXN225" s="348"/>
      <c r="RXO225" s="348"/>
      <c r="RXP225" s="348"/>
      <c r="RXQ225" s="348"/>
      <c r="RXR225" s="348"/>
      <c r="RXS225" s="348"/>
      <c r="RXT225" s="348"/>
      <c r="RXU225" s="348"/>
      <c r="RXV225" s="348"/>
      <c r="RXW225" s="348"/>
      <c r="RXX225" s="348"/>
      <c r="RXY225" s="348"/>
      <c r="RXZ225" s="348"/>
      <c r="RYA225" s="348"/>
      <c r="RYB225" s="348"/>
      <c r="RYC225" s="348"/>
      <c r="RYD225" s="348"/>
      <c r="RYE225" s="348"/>
      <c r="RYF225" s="348"/>
      <c r="RYG225" s="348"/>
      <c r="RYH225" s="348"/>
      <c r="RYI225" s="348"/>
      <c r="RYJ225" s="348"/>
      <c r="RYK225" s="348"/>
      <c r="RYL225" s="348"/>
      <c r="RYM225" s="348"/>
      <c r="RYN225" s="348"/>
      <c r="RYO225" s="348"/>
      <c r="RYP225" s="348"/>
      <c r="RYQ225" s="348"/>
      <c r="RYR225" s="348"/>
      <c r="RYS225" s="348"/>
      <c r="RYT225" s="348"/>
      <c r="RYU225" s="348"/>
      <c r="RYV225" s="348"/>
      <c r="RYW225" s="348"/>
      <c r="RYX225" s="348"/>
      <c r="RYY225" s="348"/>
      <c r="RYZ225" s="348"/>
      <c r="RZA225" s="348"/>
      <c r="RZB225" s="348"/>
      <c r="RZC225" s="348"/>
      <c r="RZD225" s="348"/>
      <c r="RZE225" s="348"/>
      <c r="RZF225" s="348"/>
      <c r="RZG225" s="348"/>
      <c r="RZH225" s="348"/>
      <c r="RZI225" s="348"/>
      <c r="RZJ225" s="348"/>
      <c r="RZK225" s="348"/>
      <c r="RZL225" s="348"/>
      <c r="RZM225" s="348"/>
      <c r="RZN225" s="348"/>
      <c r="RZO225" s="348"/>
      <c r="RZP225" s="348"/>
      <c r="RZQ225" s="348"/>
      <c r="RZR225" s="348"/>
      <c r="RZS225" s="348"/>
      <c r="RZT225" s="348"/>
      <c r="RZU225" s="348"/>
      <c r="RZV225" s="348"/>
      <c r="RZW225" s="348"/>
      <c r="RZX225" s="348"/>
      <c r="RZY225" s="348"/>
      <c r="RZZ225" s="348"/>
      <c r="SAA225" s="348"/>
      <c r="SAB225" s="348"/>
      <c r="SAC225" s="348"/>
      <c r="SAD225" s="348"/>
      <c r="SAE225" s="348"/>
      <c r="SAF225" s="348"/>
      <c r="SAG225" s="348"/>
      <c r="SAH225" s="348"/>
      <c r="SAI225" s="348"/>
      <c r="SAJ225" s="348"/>
      <c r="SAK225" s="348"/>
      <c r="SAL225" s="348"/>
      <c r="SAM225" s="348"/>
      <c r="SAN225" s="348"/>
      <c r="SAO225" s="348"/>
      <c r="SAP225" s="348"/>
      <c r="SAQ225" s="348"/>
      <c r="SAR225" s="348"/>
      <c r="SAS225" s="348"/>
      <c r="SAT225" s="348"/>
      <c r="SAU225" s="348"/>
      <c r="SAV225" s="348"/>
      <c r="SAW225" s="348"/>
      <c r="SAX225" s="348"/>
      <c r="SAY225" s="348"/>
      <c r="SAZ225" s="348"/>
      <c r="SBA225" s="348"/>
      <c r="SBB225" s="348"/>
      <c r="SBC225" s="348"/>
      <c r="SBD225" s="348"/>
      <c r="SBE225" s="348"/>
      <c r="SBF225" s="348"/>
      <c r="SBG225" s="348"/>
      <c r="SBH225" s="348"/>
      <c r="SBI225" s="348"/>
      <c r="SBJ225" s="348"/>
      <c r="SBK225" s="348"/>
      <c r="SBL225" s="348"/>
      <c r="SBM225" s="348"/>
      <c r="SBN225" s="348"/>
      <c r="SBO225" s="348"/>
      <c r="SBP225" s="348"/>
      <c r="SBQ225" s="348"/>
      <c r="SBR225" s="348"/>
      <c r="SBS225" s="348"/>
      <c r="SBT225" s="348"/>
      <c r="SBU225" s="348"/>
      <c r="SBV225" s="348"/>
      <c r="SBW225" s="348"/>
      <c r="SBX225" s="348"/>
      <c r="SBY225" s="348"/>
      <c r="SBZ225" s="348"/>
      <c r="SCA225" s="348"/>
      <c r="SCB225" s="348"/>
      <c r="SCC225" s="348"/>
      <c r="SCD225" s="348"/>
      <c r="SCE225" s="348"/>
      <c r="SCF225" s="348"/>
      <c r="SCG225" s="348"/>
      <c r="SCH225" s="348"/>
      <c r="SCI225" s="348"/>
      <c r="SCJ225" s="348"/>
      <c r="SCK225" s="348"/>
      <c r="SCL225" s="348"/>
      <c r="SCM225" s="348"/>
      <c r="SCN225" s="348"/>
      <c r="SCO225" s="348"/>
      <c r="SCP225" s="348"/>
      <c r="SCQ225" s="348"/>
      <c r="SCR225" s="348"/>
      <c r="SCS225" s="348"/>
      <c r="SCT225" s="348"/>
      <c r="SCU225" s="348"/>
      <c r="SCV225" s="348"/>
      <c r="SCW225" s="348"/>
      <c r="SCX225" s="348"/>
      <c r="SCY225" s="348"/>
      <c r="SCZ225" s="348"/>
      <c r="SDA225" s="348"/>
      <c r="SDB225" s="348"/>
      <c r="SDC225" s="348"/>
      <c r="SDD225" s="348"/>
      <c r="SDE225" s="348"/>
      <c r="SDF225" s="348"/>
      <c r="SDG225" s="348"/>
      <c r="SDH225" s="348"/>
      <c r="SDI225" s="348"/>
      <c r="SDJ225" s="348"/>
      <c r="SDK225" s="348"/>
      <c r="SDL225" s="348"/>
      <c r="SDM225" s="348"/>
      <c r="SDN225" s="348"/>
      <c r="SDO225" s="348"/>
      <c r="SDP225" s="348"/>
      <c r="SDQ225" s="348"/>
      <c r="SDR225" s="348"/>
      <c r="SDS225" s="348"/>
      <c r="SDT225" s="348"/>
      <c r="SDU225" s="348"/>
      <c r="SDV225" s="348"/>
      <c r="SDW225" s="348"/>
      <c r="SDX225" s="348"/>
      <c r="SDY225" s="348"/>
      <c r="SDZ225" s="348"/>
      <c r="SEA225" s="348"/>
      <c r="SEB225" s="348"/>
      <c r="SEC225" s="348"/>
      <c r="SED225" s="348"/>
      <c r="SEE225" s="348"/>
      <c r="SEF225" s="348"/>
      <c r="SEG225" s="348"/>
      <c r="SEH225" s="348"/>
      <c r="SEI225" s="348"/>
      <c r="SEJ225" s="348"/>
      <c r="SEK225" s="348"/>
      <c r="SEL225" s="348"/>
      <c r="SEM225" s="348"/>
      <c r="SEN225" s="348"/>
      <c r="SEO225" s="348"/>
      <c r="SEP225" s="348"/>
      <c r="SEQ225" s="348"/>
      <c r="SER225" s="348"/>
      <c r="SES225" s="348"/>
      <c r="SET225" s="348"/>
      <c r="SEU225" s="348"/>
      <c r="SEV225" s="348"/>
      <c r="SEW225" s="348"/>
      <c r="SEX225" s="348"/>
      <c r="SEY225" s="348"/>
      <c r="SEZ225" s="348"/>
      <c r="SFA225" s="348"/>
      <c r="SFB225" s="348"/>
      <c r="SFC225" s="348"/>
      <c r="SFD225" s="348"/>
      <c r="SFE225" s="348"/>
      <c r="SFF225" s="348"/>
      <c r="SFG225" s="348"/>
      <c r="SFH225" s="348"/>
      <c r="SFI225" s="348"/>
      <c r="SFJ225" s="348"/>
      <c r="SFK225" s="348"/>
      <c r="SFL225" s="348"/>
      <c r="SFM225" s="348"/>
      <c r="SFN225" s="348"/>
      <c r="SFO225" s="348"/>
      <c r="SFP225" s="348"/>
      <c r="SFQ225" s="348"/>
      <c r="SFR225" s="348"/>
      <c r="SFS225" s="348"/>
      <c r="SFT225" s="348"/>
      <c r="SFU225" s="348"/>
      <c r="SFV225" s="348"/>
      <c r="SFW225" s="348"/>
      <c r="SFX225" s="348"/>
      <c r="SFY225" s="348"/>
      <c r="SFZ225" s="348"/>
      <c r="SGA225" s="348"/>
      <c r="SGB225" s="348"/>
      <c r="SGC225" s="348"/>
      <c r="SGD225" s="348"/>
      <c r="SGE225" s="348"/>
      <c r="SGF225" s="348"/>
      <c r="SGG225" s="348"/>
      <c r="SGH225" s="348"/>
      <c r="SGI225" s="348"/>
      <c r="SGJ225" s="348"/>
      <c r="SGK225" s="348"/>
      <c r="SGL225" s="348"/>
      <c r="SGM225" s="348"/>
      <c r="SGN225" s="348"/>
      <c r="SGO225" s="348"/>
      <c r="SGP225" s="348"/>
      <c r="SGQ225" s="348"/>
      <c r="SGR225" s="348"/>
      <c r="SGS225" s="348"/>
      <c r="SGT225" s="348"/>
      <c r="SGU225" s="348"/>
      <c r="SGV225" s="348"/>
      <c r="SGW225" s="348"/>
      <c r="SGX225" s="348"/>
      <c r="SGY225" s="348"/>
      <c r="SGZ225" s="348"/>
      <c r="SHA225" s="348"/>
      <c r="SHB225" s="348"/>
      <c r="SHC225" s="348"/>
      <c r="SHD225" s="348"/>
      <c r="SHE225" s="348"/>
      <c r="SHF225" s="348"/>
      <c r="SHG225" s="348"/>
      <c r="SHH225" s="348"/>
      <c r="SHI225" s="348"/>
      <c r="SHJ225" s="348"/>
      <c r="SHK225" s="348"/>
      <c r="SHL225" s="348"/>
      <c r="SHM225" s="348"/>
      <c r="SHN225" s="348"/>
      <c r="SHO225" s="348"/>
      <c r="SHP225" s="348"/>
      <c r="SHQ225" s="348"/>
      <c r="SHR225" s="348"/>
      <c r="SHS225" s="348"/>
      <c r="SHT225" s="348"/>
      <c r="SHU225" s="348"/>
      <c r="SHV225" s="348"/>
      <c r="SHW225" s="348"/>
      <c r="SHX225" s="348"/>
      <c r="SHY225" s="348"/>
      <c r="SHZ225" s="348"/>
      <c r="SIA225" s="348"/>
      <c r="SIB225" s="348"/>
      <c r="SIC225" s="348"/>
      <c r="SID225" s="348"/>
      <c r="SIE225" s="348"/>
      <c r="SIF225" s="348"/>
      <c r="SIG225" s="348"/>
      <c r="SIH225" s="348"/>
      <c r="SII225" s="348"/>
      <c r="SIJ225" s="348"/>
      <c r="SIK225" s="348"/>
      <c r="SIL225" s="348"/>
      <c r="SIM225" s="348"/>
      <c r="SIN225" s="348"/>
      <c r="SIO225" s="348"/>
      <c r="SIP225" s="348"/>
      <c r="SIQ225" s="348"/>
      <c r="SIR225" s="348"/>
      <c r="SIS225" s="348"/>
      <c r="SIT225" s="348"/>
      <c r="SIU225" s="348"/>
      <c r="SIV225" s="348"/>
      <c r="SIW225" s="348"/>
      <c r="SIX225" s="348"/>
      <c r="SIY225" s="348"/>
      <c r="SIZ225" s="348"/>
      <c r="SJA225" s="348"/>
      <c r="SJB225" s="348"/>
      <c r="SJC225" s="348"/>
      <c r="SJD225" s="348"/>
      <c r="SJE225" s="348"/>
      <c r="SJF225" s="348"/>
      <c r="SJG225" s="348"/>
      <c r="SJH225" s="348"/>
      <c r="SJI225" s="348"/>
      <c r="SJJ225" s="348"/>
      <c r="SJK225" s="348"/>
      <c r="SJL225" s="348"/>
      <c r="SJM225" s="348"/>
      <c r="SJN225" s="348"/>
      <c r="SJO225" s="348"/>
      <c r="SJP225" s="348"/>
      <c r="SJQ225" s="348"/>
      <c r="SJR225" s="348"/>
      <c r="SJS225" s="348"/>
      <c r="SJT225" s="348"/>
      <c r="SJU225" s="348"/>
      <c r="SJV225" s="348"/>
      <c r="SJW225" s="348"/>
      <c r="SJX225" s="348"/>
      <c r="SJY225" s="348"/>
      <c r="SJZ225" s="348"/>
      <c r="SKA225" s="348"/>
      <c r="SKB225" s="348"/>
      <c r="SKC225" s="348"/>
      <c r="SKD225" s="348"/>
      <c r="SKE225" s="348"/>
      <c r="SKF225" s="348"/>
      <c r="SKG225" s="348"/>
      <c r="SKH225" s="348"/>
      <c r="SKI225" s="348"/>
      <c r="SKJ225" s="348"/>
      <c r="SKK225" s="348"/>
      <c r="SKL225" s="348"/>
      <c r="SKM225" s="348"/>
      <c r="SKN225" s="348"/>
      <c r="SKO225" s="348"/>
      <c r="SKP225" s="348"/>
      <c r="SKQ225" s="348"/>
      <c r="SKR225" s="348"/>
      <c r="SKS225" s="348"/>
      <c r="SKT225" s="348"/>
      <c r="SKU225" s="348"/>
      <c r="SKV225" s="348"/>
      <c r="SKW225" s="348"/>
      <c r="SKX225" s="348"/>
      <c r="SKY225" s="348"/>
      <c r="SKZ225" s="348"/>
      <c r="SLA225" s="348"/>
      <c r="SLB225" s="348"/>
      <c r="SLC225" s="348"/>
      <c r="SLD225" s="348"/>
      <c r="SLE225" s="348"/>
      <c r="SLF225" s="348"/>
      <c r="SLG225" s="348"/>
      <c r="SLH225" s="348"/>
      <c r="SLI225" s="348"/>
      <c r="SLJ225" s="348"/>
      <c r="SLK225" s="348"/>
      <c r="SLL225" s="348"/>
      <c r="SLM225" s="348"/>
      <c r="SLN225" s="348"/>
      <c r="SLO225" s="348"/>
      <c r="SLP225" s="348"/>
      <c r="SLQ225" s="348"/>
      <c r="SLR225" s="348"/>
      <c r="SLS225" s="348"/>
      <c r="SLT225" s="348"/>
      <c r="SLU225" s="348"/>
      <c r="SLV225" s="348"/>
      <c r="SLW225" s="348"/>
      <c r="SLX225" s="348"/>
      <c r="SLY225" s="348"/>
      <c r="SLZ225" s="348"/>
      <c r="SMA225" s="348"/>
      <c r="SMB225" s="348"/>
      <c r="SMC225" s="348"/>
      <c r="SMD225" s="348"/>
      <c r="SME225" s="348"/>
      <c r="SMF225" s="348"/>
      <c r="SMG225" s="348"/>
      <c r="SMH225" s="348"/>
      <c r="SMI225" s="348"/>
      <c r="SMJ225" s="348"/>
      <c r="SMK225" s="348"/>
      <c r="SML225" s="348"/>
      <c r="SMM225" s="348"/>
      <c r="SMN225" s="348"/>
      <c r="SMO225" s="348"/>
      <c r="SMP225" s="348"/>
      <c r="SMQ225" s="348"/>
      <c r="SMR225" s="348"/>
      <c r="SMS225" s="348"/>
      <c r="SMT225" s="348"/>
      <c r="SMU225" s="348"/>
      <c r="SMV225" s="348"/>
      <c r="SMW225" s="348"/>
      <c r="SMX225" s="348"/>
      <c r="SMY225" s="348"/>
      <c r="SMZ225" s="348"/>
      <c r="SNA225" s="348"/>
      <c r="SNB225" s="348"/>
      <c r="SNC225" s="348"/>
      <c r="SND225" s="348"/>
      <c r="SNE225" s="348"/>
      <c r="SNF225" s="348"/>
      <c r="SNG225" s="348"/>
      <c r="SNH225" s="348"/>
      <c r="SNI225" s="348"/>
      <c r="SNJ225" s="348"/>
      <c r="SNK225" s="348"/>
      <c r="SNL225" s="348"/>
      <c r="SNM225" s="348"/>
      <c r="SNN225" s="348"/>
      <c r="SNO225" s="348"/>
      <c r="SNP225" s="348"/>
      <c r="SNQ225" s="348"/>
      <c r="SNR225" s="348"/>
      <c r="SNS225" s="348"/>
      <c r="SNT225" s="348"/>
      <c r="SNU225" s="348"/>
      <c r="SNV225" s="348"/>
      <c r="SNW225" s="348"/>
      <c r="SNX225" s="348"/>
      <c r="SNY225" s="348"/>
      <c r="SNZ225" s="348"/>
      <c r="SOA225" s="348"/>
      <c r="SOB225" s="348"/>
      <c r="SOC225" s="348"/>
      <c r="SOD225" s="348"/>
      <c r="SOE225" s="348"/>
      <c r="SOF225" s="348"/>
      <c r="SOG225" s="348"/>
      <c r="SOH225" s="348"/>
      <c r="SOI225" s="348"/>
      <c r="SOJ225" s="348"/>
      <c r="SOK225" s="348"/>
      <c r="SOL225" s="348"/>
      <c r="SOM225" s="348"/>
      <c r="SON225" s="348"/>
      <c r="SOO225" s="348"/>
      <c r="SOP225" s="348"/>
      <c r="SOQ225" s="348"/>
      <c r="SOR225" s="348"/>
      <c r="SOS225" s="348"/>
      <c r="SOT225" s="348"/>
      <c r="SOU225" s="348"/>
      <c r="SOV225" s="348"/>
      <c r="SOW225" s="348"/>
      <c r="SOX225" s="348"/>
      <c r="SOY225" s="348"/>
      <c r="SOZ225" s="348"/>
      <c r="SPA225" s="348"/>
      <c r="SPB225" s="348"/>
      <c r="SPC225" s="348"/>
      <c r="SPD225" s="348"/>
      <c r="SPE225" s="348"/>
      <c r="SPF225" s="348"/>
      <c r="SPG225" s="348"/>
      <c r="SPH225" s="348"/>
      <c r="SPI225" s="348"/>
      <c r="SPJ225" s="348"/>
      <c r="SPK225" s="348"/>
      <c r="SPL225" s="348"/>
      <c r="SPM225" s="348"/>
      <c r="SPN225" s="348"/>
      <c r="SPO225" s="348"/>
      <c r="SPP225" s="348"/>
      <c r="SPQ225" s="348"/>
      <c r="SPR225" s="348"/>
      <c r="SPS225" s="348"/>
      <c r="SPT225" s="348"/>
      <c r="SPU225" s="348"/>
      <c r="SPV225" s="348"/>
      <c r="SPW225" s="348"/>
      <c r="SPX225" s="348"/>
      <c r="SPY225" s="348"/>
      <c r="SPZ225" s="348"/>
      <c r="SQA225" s="348"/>
      <c r="SQB225" s="348"/>
      <c r="SQC225" s="348"/>
      <c r="SQD225" s="348"/>
      <c r="SQE225" s="348"/>
      <c r="SQF225" s="348"/>
      <c r="SQG225" s="348"/>
      <c r="SQH225" s="348"/>
      <c r="SQI225" s="348"/>
      <c r="SQJ225" s="348"/>
      <c r="SQK225" s="348"/>
      <c r="SQL225" s="348"/>
      <c r="SQM225" s="348"/>
      <c r="SQN225" s="348"/>
      <c r="SQO225" s="348"/>
      <c r="SQP225" s="348"/>
      <c r="SQQ225" s="348"/>
      <c r="SQR225" s="348"/>
      <c r="SQS225" s="348"/>
      <c r="SQT225" s="348"/>
      <c r="SQU225" s="348"/>
      <c r="SQV225" s="348"/>
      <c r="SQW225" s="348"/>
      <c r="SQX225" s="348"/>
      <c r="SQY225" s="348"/>
      <c r="SQZ225" s="348"/>
      <c r="SRA225" s="348"/>
      <c r="SRB225" s="348"/>
      <c r="SRC225" s="348"/>
      <c r="SRD225" s="348"/>
      <c r="SRE225" s="348"/>
      <c r="SRF225" s="348"/>
      <c r="SRG225" s="348"/>
      <c r="SRH225" s="348"/>
      <c r="SRI225" s="348"/>
      <c r="SRJ225" s="348"/>
      <c r="SRK225" s="348"/>
      <c r="SRL225" s="348"/>
      <c r="SRM225" s="348"/>
      <c r="SRN225" s="348"/>
      <c r="SRO225" s="348"/>
      <c r="SRP225" s="348"/>
      <c r="SRQ225" s="348"/>
      <c r="SRR225" s="348"/>
      <c r="SRS225" s="348"/>
      <c r="SRT225" s="348"/>
      <c r="SRU225" s="348"/>
      <c r="SRV225" s="348"/>
      <c r="SRW225" s="348"/>
      <c r="SRX225" s="348"/>
      <c r="SRY225" s="348"/>
      <c r="SRZ225" s="348"/>
      <c r="SSA225" s="348"/>
      <c r="SSB225" s="348"/>
      <c r="SSC225" s="348"/>
      <c r="SSD225" s="348"/>
      <c r="SSE225" s="348"/>
      <c r="SSF225" s="348"/>
      <c r="SSG225" s="348"/>
      <c r="SSH225" s="348"/>
      <c r="SSI225" s="348"/>
      <c r="SSJ225" s="348"/>
      <c r="SSK225" s="348"/>
      <c r="SSL225" s="348"/>
      <c r="SSM225" s="348"/>
      <c r="SSN225" s="348"/>
      <c r="SSO225" s="348"/>
      <c r="SSP225" s="348"/>
      <c r="SSQ225" s="348"/>
      <c r="SSR225" s="348"/>
      <c r="SSS225" s="348"/>
      <c r="SST225" s="348"/>
      <c r="SSU225" s="348"/>
      <c r="SSV225" s="348"/>
      <c r="SSW225" s="348"/>
      <c r="SSX225" s="348"/>
      <c r="SSY225" s="348"/>
      <c r="SSZ225" s="348"/>
      <c r="STA225" s="348"/>
      <c r="STB225" s="348"/>
      <c r="STC225" s="348"/>
      <c r="STD225" s="348"/>
      <c r="STE225" s="348"/>
      <c r="STF225" s="348"/>
      <c r="STG225" s="348"/>
      <c r="STH225" s="348"/>
      <c r="STI225" s="348"/>
      <c r="STJ225" s="348"/>
      <c r="STK225" s="348"/>
      <c r="STL225" s="348"/>
      <c r="STM225" s="348"/>
      <c r="STN225" s="348"/>
      <c r="STO225" s="348"/>
      <c r="STP225" s="348"/>
      <c r="STQ225" s="348"/>
      <c r="STR225" s="348"/>
      <c r="STS225" s="348"/>
      <c r="STT225" s="348"/>
      <c r="STU225" s="348"/>
      <c r="STV225" s="348"/>
      <c r="STW225" s="348"/>
      <c r="STX225" s="348"/>
      <c r="STY225" s="348"/>
      <c r="STZ225" s="348"/>
      <c r="SUA225" s="348"/>
      <c r="SUB225" s="348"/>
      <c r="SUC225" s="348"/>
      <c r="SUD225" s="348"/>
      <c r="SUE225" s="348"/>
      <c r="SUF225" s="348"/>
      <c r="SUG225" s="348"/>
      <c r="SUH225" s="348"/>
      <c r="SUI225" s="348"/>
      <c r="SUJ225" s="348"/>
      <c r="SUK225" s="348"/>
      <c r="SUL225" s="348"/>
      <c r="SUM225" s="348"/>
      <c r="SUN225" s="348"/>
      <c r="SUO225" s="348"/>
      <c r="SUP225" s="348"/>
      <c r="SUQ225" s="348"/>
      <c r="SUR225" s="348"/>
      <c r="SUS225" s="348"/>
      <c r="SUT225" s="348"/>
      <c r="SUU225" s="348"/>
      <c r="SUV225" s="348"/>
      <c r="SUW225" s="348"/>
      <c r="SUX225" s="348"/>
      <c r="SUY225" s="348"/>
      <c r="SUZ225" s="348"/>
      <c r="SVA225" s="348"/>
      <c r="SVB225" s="348"/>
      <c r="SVC225" s="348"/>
      <c r="SVD225" s="348"/>
      <c r="SVE225" s="348"/>
      <c r="SVF225" s="348"/>
      <c r="SVG225" s="348"/>
      <c r="SVH225" s="348"/>
      <c r="SVI225" s="348"/>
      <c r="SVJ225" s="348"/>
      <c r="SVK225" s="348"/>
      <c r="SVL225" s="348"/>
      <c r="SVM225" s="348"/>
      <c r="SVN225" s="348"/>
      <c r="SVO225" s="348"/>
      <c r="SVP225" s="348"/>
      <c r="SVQ225" s="348"/>
      <c r="SVR225" s="348"/>
      <c r="SVS225" s="348"/>
      <c r="SVT225" s="348"/>
      <c r="SVU225" s="348"/>
      <c r="SVV225" s="348"/>
      <c r="SVW225" s="348"/>
      <c r="SVX225" s="348"/>
      <c r="SVY225" s="348"/>
      <c r="SVZ225" s="348"/>
      <c r="SWA225" s="348"/>
      <c r="SWB225" s="348"/>
      <c r="SWC225" s="348"/>
      <c r="SWD225" s="348"/>
      <c r="SWE225" s="348"/>
      <c r="SWF225" s="348"/>
      <c r="SWG225" s="348"/>
      <c r="SWH225" s="348"/>
      <c r="SWI225" s="348"/>
      <c r="SWJ225" s="348"/>
      <c r="SWK225" s="348"/>
      <c r="SWL225" s="348"/>
      <c r="SWM225" s="348"/>
      <c r="SWN225" s="348"/>
      <c r="SWO225" s="348"/>
      <c r="SWP225" s="348"/>
      <c r="SWQ225" s="348"/>
      <c r="SWR225" s="348"/>
      <c r="SWS225" s="348"/>
      <c r="SWT225" s="348"/>
      <c r="SWU225" s="348"/>
      <c r="SWV225" s="348"/>
      <c r="SWW225" s="348"/>
      <c r="SWX225" s="348"/>
      <c r="SWY225" s="348"/>
      <c r="SWZ225" s="348"/>
      <c r="SXA225" s="348"/>
      <c r="SXB225" s="348"/>
      <c r="SXC225" s="348"/>
      <c r="SXD225" s="348"/>
      <c r="SXE225" s="348"/>
      <c r="SXF225" s="348"/>
      <c r="SXG225" s="348"/>
      <c r="SXH225" s="348"/>
      <c r="SXI225" s="348"/>
      <c r="SXJ225" s="348"/>
      <c r="SXK225" s="348"/>
      <c r="SXL225" s="348"/>
      <c r="SXM225" s="348"/>
      <c r="SXN225" s="348"/>
      <c r="SXO225" s="348"/>
      <c r="SXP225" s="348"/>
      <c r="SXQ225" s="348"/>
      <c r="SXR225" s="348"/>
      <c r="SXS225" s="348"/>
      <c r="SXT225" s="348"/>
      <c r="SXU225" s="348"/>
      <c r="SXV225" s="348"/>
      <c r="SXW225" s="348"/>
      <c r="SXX225" s="348"/>
      <c r="SXY225" s="348"/>
      <c r="SXZ225" s="348"/>
      <c r="SYA225" s="348"/>
      <c r="SYB225" s="348"/>
      <c r="SYC225" s="348"/>
      <c r="SYD225" s="348"/>
      <c r="SYE225" s="348"/>
      <c r="SYF225" s="348"/>
      <c r="SYG225" s="348"/>
      <c r="SYH225" s="348"/>
      <c r="SYI225" s="348"/>
      <c r="SYJ225" s="348"/>
      <c r="SYK225" s="348"/>
      <c r="SYL225" s="348"/>
      <c r="SYM225" s="348"/>
      <c r="SYN225" s="348"/>
      <c r="SYO225" s="348"/>
      <c r="SYP225" s="348"/>
      <c r="SYQ225" s="348"/>
      <c r="SYR225" s="348"/>
      <c r="SYS225" s="348"/>
      <c r="SYT225" s="348"/>
      <c r="SYU225" s="348"/>
      <c r="SYV225" s="348"/>
      <c r="SYW225" s="348"/>
      <c r="SYX225" s="348"/>
      <c r="SYY225" s="348"/>
      <c r="SYZ225" s="348"/>
      <c r="SZA225" s="348"/>
      <c r="SZB225" s="348"/>
      <c r="SZC225" s="348"/>
      <c r="SZD225" s="348"/>
      <c r="SZE225" s="348"/>
      <c r="SZF225" s="348"/>
      <c r="SZG225" s="348"/>
      <c r="SZH225" s="348"/>
      <c r="SZI225" s="348"/>
      <c r="SZJ225" s="348"/>
      <c r="SZK225" s="348"/>
      <c r="SZL225" s="348"/>
      <c r="SZM225" s="348"/>
      <c r="SZN225" s="348"/>
      <c r="SZO225" s="348"/>
      <c r="SZP225" s="348"/>
      <c r="SZQ225" s="348"/>
      <c r="SZR225" s="348"/>
      <c r="SZS225" s="348"/>
      <c r="SZT225" s="348"/>
      <c r="SZU225" s="348"/>
      <c r="SZV225" s="348"/>
      <c r="SZW225" s="348"/>
      <c r="SZX225" s="348"/>
      <c r="SZY225" s="348"/>
      <c r="SZZ225" s="348"/>
      <c r="TAA225" s="348"/>
      <c r="TAB225" s="348"/>
      <c r="TAC225" s="348"/>
      <c r="TAD225" s="348"/>
      <c r="TAE225" s="348"/>
      <c r="TAF225" s="348"/>
      <c r="TAG225" s="348"/>
      <c r="TAH225" s="348"/>
      <c r="TAI225" s="348"/>
      <c r="TAJ225" s="348"/>
      <c r="TAK225" s="348"/>
      <c r="TAL225" s="348"/>
      <c r="TAM225" s="348"/>
      <c r="TAN225" s="348"/>
      <c r="TAO225" s="348"/>
      <c r="TAP225" s="348"/>
      <c r="TAQ225" s="348"/>
      <c r="TAR225" s="348"/>
      <c r="TAS225" s="348"/>
      <c r="TAT225" s="348"/>
      <c r="TAU225" s="348"/>
      <c r="TAV225" s="348"/>
      <c r="TAW225" s="348"/>
      <c r="TAX225" s="348"/>
      <c r="TAY225" s="348"/>
      <c r="TAZ225" s="348"/>
      <c r="TBA225" s="348"/>
      <c r="TBB225" s="348"/>
      <c r="TBC225" s="348"/>
      <c r="TBD225" s="348"/>
      <c r="TBE225" s="348"/>
      <c r="TBF225" s="348"/>
      <c r="TBG225" s="348"/>
      <c r="TBH225" s="348"/>
      <c r="TBI225" s="348"/>
      <c r="TBJ225" s="348"/>
      <c r="TBK225" s="348"/>
      <c r="TBL225" s="348"/>
      <c r="TBM225" s="348"/>
      <c r="TBN225" s="348"/>
      <c r="TBO225" s="348"/>
      <c r="TBP225" s="348"/>
      <c r="TBQ225" s="348"/>
      <c r="TBR225" s="348"/>
      <c r="TBS225" s="348"/>
      <c r="TBT225" s="348"/>
      <c r="TBU225" s="348"/>
      <c r="TBV225" s="348"/>
      <c r="TBW225" s="348"/>
      <c r="TBX225" s="348"/>
      <c r="TBY225" s="348"/>
      <c r="TBZ225" s="348"/>
      <c r="TCA225" s="348"/>
      <c r="TCB225" s="348"/>
      <c r="TCC225" s="348"/>
      <c r="TCD225" s="348"/>
      <c r="TCE225" s="348"/>
      <c r="TCF225" s="348"/>
      <c r="TCG225" s="348"/>
      <c r="TCH225" s="348"/>
      <c r="TCI225" s="348"/>
      <c r="TCJ225" s="348"/>
      <c r="TCK225" s="348"/>
      <c r="TCL225" s="348"/>
      <c r="TCM225" s="348"/>
      <c r="TCN225" s="348"/>
      <c r="TCO225" s="348"/>
      <c r="TCP225" s="348"/>
      <c r="TCQ225" s="348"/>
      <c r="TCR225" s="348"/>
      <c r="TCS225" s="348"/>
      <c r="TCT225" s="348"/>
      <c r="TCU225" s="348"/>
      <c r="TCV225" s="348"/>
      <c r="TCW225" s="348"/>
      <c r="TCX225" s="348"/>
      <c r="TCY225" s="348"/>
      <c r="TCZ225" s="348"/>
      <c r="TDA225" s="348"/>
      <c r="TDB225" s="348"/>
      <c r="TDC225" s="348"/>
      <c r="TDD225" s="348"/>
      <c r="TDE225" s="348"/>
      <c r="TDF225" s="348"/>
      <c r="TDG225" s="348"/>
      <c r="TDH225" s="348"/>
      <c r="TDI225" s="348"/>
      <c r="TDJ225" s="348"/>
      <c r="TDK225" s="348"/>
      <c r="TDL225" s="348"/>
      <c r="TDM225" s="348"/>
      <c r="TDN225" s="348"/>
      <c r="TDO225" s="348"/>
      <c r="TDP225" s="348"/>
      <c r="TDQ225" s="348"/>
      <c r="TDR225" s="348"/>
      <c r="TDS225" s="348"/>
      <c r="TDT225" s="348"/>
      <c r="TDU225" s="348"/>
      <c r="TDV225" s="348"/>
      <c r="TDW225" s="348"/>
      <c r="TDX225" s="348"/>
      <c r="TDY225" s="348"/>
      <c r="TDZ225" s="348"/>
      <c r="TEA225" s="348"/>
      <c r="TEB225" s="348"/>
      <c r="TEC225" s="348"/>
      <c r="TED225" s="348"/>
      <c r="TEE225" s="348"/>
      <c r="TEF225" s="348"/>
      <c r="TEG225" s="348"/>
      <c r="TEH225" s="348"/>
      <c r="TEI225" s="348"/>
      <c r="TEJ225" s="348"/>
      <c r="TEK225" s="348"/>
      <c r="TEL225" s="348"/>
      <c r="TEM225" s="348"/>
      <c r="TEN225" s="348"/>
      <c r="TEO225" s="348"/>
      <c r="TEP225" s="348"/>
      <c r="TEQ225" s="348"/>
      <c r="TER225" s="348"/>
      <c r="TES225" s="348"/>
      <c r="TET225" s="348"/>
      <c r="TEU225" s="348"/>
      <c r="TEV225" s="348"/>
      <c r="TEW225" s="348"/>
      <c r="TEX225" s="348"/>
      <c r="TEY225" s="348"/>
      <c r="TEZ225" s="348"/>
      <c r="TFA225" s="348"/>
      <c r="TFB225" s="348"/>
      <c r="TFC225" s="348"/>
      <c r="TFD225" s="348"/>
      <c r="TFE225" s="348"/>
      <c r="TFF225" s="348"/>
      <c r="TFG225" s="348"/>
      <c r="TFH225" s="348"/>
      <c r="TFI225" s="348"/>
      <c r="TFJ225" s="348"/>
      <c r="TFK225" s="348"/>
      <c r="TFL225" s="348"/>
      <c r="TFM225" s="348"/>
      <c r="TFN225" s="348"/>
      <c r="TFO225" s="348"/>
      <c r="TFP225" s="348"/>
      <c r="TFQ225" s="348"/>
      <c r="TFR225" s="348"/>
      <c r="TFS225" s="348"/>
      <c r="TFT225" s="348"/>
      <c r="TFU225" s="348"/>
      <c r="TFV225" s="348"/>
      <c r="TFW225" s="348"/>
      <c r="TFX225" s="348"/>
      <c r="TFY225" s="348"/>
      <c r="TFZ225" s="348"/>
      <c r="TGA225" s="348"/>
      <c r="TGB225" s="348"/>
      <c r="TGC225" s="348"/>
      <c r="TGD225" s="348"/>
      <c r="TGE225" s="348"/>
      <c r="TGF225" s="348"/>
      <c r="TGG225" s="348"/>
      <c r="TGH225" s="348"/>
      <c r="TGI225" s="348"/>
      <c r="TGJ225" s="348"/>
      <c r="TGK225" s="348"/>
      <c r="TGL225" s="348"/>
      <c r="TGM225" s="348"/>
      <c r="TGN225" s="348"/>
      <c r="TGO225" s="348"/>
      <c r="TGP225" s="348"/>
      <c r="TGQ225" s="348"/>
      <c r="TGR225" s="348"/>
      <c r="TGS225" s="348"/>
      <c r="TGT225" s="348"/>
      <c r="TGU225" s="348"/>
      <c r="TGV225" s="348"/>
      <c r="TGW225" s="348"/>
      <c r="TGX225" s="348"/>
      <c r="TGY225" s="348"/>
      <c r="TGZ225" s="348"/>
      <c r="THA225" s="348"/>
      <c r="THB225" s="348"/>
      <c r="THC225" s="348"/>
      <c r="THD225" s="348"/>
      <c r="THE225" s="348"/>
      <c r="THF225" s="348"/>
      <c r="THG225" s="348"/>
      <c r="THH225" s="348"/>
      <c r="THI225" s="348"/>
      <c r="THJ225" s="348"/>
      <c r="THK225" s="348"/>
      <c r="THL225" s="348"/>
      <c r="THM225" s="348"/>
      <c r="THN225" s="348"/>
      <c r="THO225" s="348"/>
      <c r="THP225" s="348"/>
      <c r="THQ225" s="348"/>
      <c r="THR225" s="348"/>
      <c r="THS225" s="348"/>
      <c r="THT225" s="348"/>
      <c r="THU225" s="348"/>
      <c r="THV225" s="348"/>
      <c r="THW225" s="348"/>
      <c r="THX225" s="348"/>
      <c r="THY225" s="348"/>
      <c r="THZ225" s="348"/>
      <c r="TIA225" s="348"/>
      <c r="TIB225" s="348"/>
      <c r="TIC225" s="348"/>
      <c r="TID225" s="348"/>
      <c r="TIE225" s="348"/>
      <c r="TIF225" s="348"/>
      <c r="TIG225" s="348"/>
      <c r="TIH225" s="348"/>
      <c r="TII225" s="348"/>
      <c r="TIJ225" s="348"/>
      <c r="TIK225" s="348"/>
      <c r="TIL225" s="348"/>
      <c r="TIM225" s="348"/>
      <c r="TIN225" s="348"/>
      <c r="TIO225" s="348"/>
      <c r="TIP225" s="348"/>
      <c r="TIQ225" s="348"/>
      <c r="TIR225" s="348"/>
      <c r="TIS225" s="348"/>
      <c r="TIT225" s="348"/>
      <c r="TIU225" s="348"/>
      <c r="TIV225" s="348"/>
      <c r="TIW225" s="348"/>
      <c r="TIX225" s="348"/>
      <c r="TIY225" s="348"/>
      <c r="TIZ225" s="348"/>
      <c r="TJA225" s="348"/>
      <c r="TJB225" s="348"/>
      <c r="TJC225" s="348"/>
      <c r="TJD225" s="348"/>
      <c r="TJE225" s="348"/>
      <c r="TJF225" s="348"/>
      <c r="TJG225" s="348"/>
      <c r="TJH225" s="348"/>
      <c r="TJI225" s="348"/>
      <c r="TJJ225" s="348"/>
      <c r="TJK225" s="348"/>
      <c r="TJL225" s="348"/>
      <c r="TJM225" s="348"/>
      <c r="TJN225" s="348"/>
      <c r="TJO225" s="348"/>
      <c r="TJP225" s="348"/>
      <c r="TJQ225" s="348"/>
      <c r="TJR225" s="348"/>
      <c r="TJS225" s="348"/>
      <c r="TJT225" s="348"/>
      <c r="TJU225" s="348"/>
      <c r="TJV225" s="348"/>
      <c r="TJW225" s="348"/>
      <c r="TJX225" s="348"/>
      <c r="TJY225" s="348"/>
      <c r="TJZ225" s="348"/>
      <c r="TKA225" s="348"/>
      <c r="TKB225" s="348"/>
      <c r="TKC225" s="348"/>
      <c r="TKD225" s="348"/>
      <c r="TKE225" s="348"/>
      <c r="TKF225" s="348"/>
      <c r="TKG225" s="348"/>
      <c r="TKH225" s="348"/>
      <c r="TKI225" s="348"/>
      <c r="TKJ225" s="348"/>
      <c r="TKK225" s="348"/>
      <c r="TKL225" s="348"/>
      <c r="TKM225" s="348"/>
      <c r="TKN225" s="348"/>
      <c r="TKO225" s="348"/>
      <c r="TKP225" s="348"/>
      <c r="TKQ225" s="348"/>
      <c r="TKR225" s="348"/>
      <c r="TKS225" s="348"/>
      <c r="TKT225" s="348"/>
      <c r="TKU225" s="348"/>
      <c r="TKV225" s="348"/>
      <c r="TKW225" s="348"/>
      <c r="TKX225" s="348"/>
      <c r="TKY225" s="348"/>
      <c r="TKZ225" s="348"/>
      <c r="TLA225" s="348"/>
      <c r="TLB225" s="348"/>
      <c r="TLC225" s="348"/>
      <c r="TLD225" s="348"/>
      <c r="TLE225" s="348"/>
      <c r="TLF225" s="348"/>
      <c r="TLG225" s="348"/>
      <c r="TLH225" s="348"/>
      <c r="TLI225" s="348"/>
      <c r="TLJ225" s="348"/>
      <c r="TLK225" s="348"/>
      <c r="TLL225" s="348"/>
      <c r="TLM225" s="348"/>
      <c r="TLN225" s="348"/>
      <c r="TLO225" s="348"/>
      <c r="TLP225" s="348"/>
      <c r="TLQ225" s="348"/>
      <c r="TLR225" s="348"/>
      <c r="TLS225" s="348"/>
      <c r="TLT225" s="348"/>
      <c r="TLU225" s="348"/>
      <c r="TLV225" s="348"/>
      <c r="TLW225" s="348"/>
      <c r="TLX225" s="348"/>
      <c r="TLY225" s="348"/>
      <c r="TLZ225" s="348"/>
      <c r="TMA225" s="348"/>
      <c r="TMB225" s="348"/>
      <c r="TMC225" s="348"/>
      <c r="TMD225" s="348"/>
      <c r="TME225" s="348"/>
      <c r="TMF225" s="348"/>
      <c r="TMG225" s="348"/>
      <c r="TMH225" s="348"/>
      <c r="TMI225" s="348"/>
      <c r="TMJ225" s="348"/>
      <c r="TMK225" s="348"/>
      <c r="TML225" s="348"/>
      <c r="TMM225" s="348"/>
      <c r="TMN225" s="348"/>
      <c r="TMO225" s="348"/>
      <c r="TMP225" s="348"/>
      <c r="TMQ225" s="348"/>
      <c r="TMR225" s="348"/>
      <c r="TMS225" s="348"/>
      <c r="TMT225" s="348"/>
      <c r="TMU225" s="348"/>
      <c r="TMV225" s="348"/>
      <c r="TMW225" s="348"/>
      <c r="TMX225" s="348"/>
      <c r="TMY225" s="348"/>
      <c r="TMZ225" s="348"/>
      <c r="TNA225" s="348"/>
      <c r="TNB225" s="348"/>
      <c r="TNC225" s="348"/>
      <c r="TND225" s="348"/>
      <c r="TNE225" s="348"/>
      <c r="TNF225" s="348"/>
      <c r="TNG225" s="348"/>
      <c r="TNH225" s="348"/>
      <c r="TNI225" s="348"/>
      <c r="TNJ225" s="348"/>
      <c r="TNK225" s="348"/>
      <c r="TNL225" s="348"/>
      <c r="TNM225" s="348"/>
      <c r="TNN225" s="348"/>
      <c r="TNO225" s="348"/>
      <c r="TNP225" s="348"/>
      <c r="TNQ225" s="348"/>
      <c r="TNR225" s="348"/>
      <c r="TNS225" s="348"/>
      <c r="TNT225" s="348"/>
      <c r="TNU225" s="348"/>
      <c r="TNV225" s="348"/>
      <c r="TNW225" s="348"/>
      <c r="TNX225" s="348"/>
      <c r="TNY225" s="348"/>
      <c r="TNZ225" s="348"/>
      <c r="TOA225" s="348"/>
      <c r="TOB225" s="348"/>
      <c r="TOC225" s="348"/>
      <c r="TOD225" s="348"/>
      <c r="TOE225" s="348"/>
      <c r="TOF225" s="348"/>
      <c r="TOG225" s="348"/>
      <c r="TOH225" s="348"/>
      <c r="TOI225" s="348"/>
      <c r="TOJ225" s="348"/>
      <c r="TOK225" s="348"/>
      <c r="TOL225" s="348"/>
      <c r="TOM225" s="348"/>
      <c r="TON225" s="348"/>
      <c r="TOO225" s="348"/>
      <c r="TOP225" s="348"/>
      <c r="TOQ225" s="348"/>
      <c r="TOR225" s="348"/>
      <c r="TOS225" s="348"/>
      <c r="TOT225" s="348"/>
      <c r="TOU225" s="348"/>
      <c r="TOV225" s="348"/>
      <c r="TOW225" s="348"/>
      <c r="TOX225" s="348"/>
      <c r="TOY225" s="348"/>
      <c r="TOZ225" s="348"/>
      <c r="TPA225" s="348"/>
      <c r="TPB225" s="348"/>
      <c r="TPC225" s="348"/>
      <c r="TPD225" s="348"/>
      <c r="TPE225" s="348"/>
      <c r="TPF225" s="348"/>
      <c r="TPG225" s="348"/>
      <c r="TPH225" s="348"/>
      <c r="TPI225" s="348"/>
      <c r="TPJ225" s="348"/>
      <c r="TPK225" s="348"/>
      <c r="TPL225" s="348"/>
      <c r="TPM225" s="348"/>
      <c r="TPN225" s="348"/>
      <c r="TPO225" s="348"/>
      <c r="TPP225" s="348"/>
      <c r="TPQ225" s="348"/>
      <c r="TPR225" s="348"/>
      <c r="TPS225" s="348"/>
      <c r="TPT225" s="348"/>
      <c r="TPU225" s="348"/>
      <c r="TPV225" s="348"/>
      <c r="TPW225" s="348"/>
      <c r="TPX225" s="348"/>
      <c r="TPY225" s="348"/>
      <c r="TPZ225" s="348"/>
      <c r="TQA225" s="348"/>
      <c r="TQB225" s="348"/>
      <c r="TQC225" s="348"/>
      <c r="TQD225" s="348"/>
      <c r="TQE225" s="348"/>
      <c r="TQF225" s="348"/>
      <c r="TQG225" s="348"/>
      <c r="TQH225" s="348"/>
      <c r="TQI225" s="348"/>
      <c r="TQJ225" s="348"/>
      <c r="TQK225" s="348"/>
      <c r="TQL225" s="348"/>
      <c r="TQM225" s="348"/>
      <c r="TQN225" s="348"/>
      <c r="TQO225" s="348"/>
      <c r="TQP225" s="348"/>
      <c r="TQQ225" s="348"/>
      <c r="TQR225" s="348"/>
      <c r="TQS225" s="348"/>
      <c r="TQT225" s="348"/>
      <c r="TQU225" s="348"/>
      <c r="TQV225" s="348"/>
      <c r="TQW225" s="348"/>
      <c r="TQX225" s="348"/>
      <c r="TQY225" s="348"/>
      <c r="TQZ225" s="348"/>
      <c r="TRA225" s="348"/>
      <c r="TRB225" s="348"/>
      <c r="TRC225" s="348"/>
      <c r="TRD225" s="348"/>
      <c r="TRE225" s="348"/>
      <c r="TRF225" s="348"/>
      <c r="TRG225" s="348"/>
      <c r="TRH225" s="348"/>
      <c r="TRI225" s="348"/>
      <c r="TRJ225" s="348"/>
      <c r="TRK225" s="348"/>
      <c r="TRL225" s="348"/>
      <c r="TRM225" s="348"/>
      <c r="TRN225" s="348"/>
      <c r="TRO225" s="348"/>
      <c r="TRP225" s="348"/>
      <c r="TRQ225" s="348"/>
      <c r="TRR225" s="348"/>
      <c r="TRS225" s="348"/>
      <c r="TRT225" s="348"/>
      <c r="TRU225" s="348"/>
      <c r="TRV225" s="348"/>
      <c r="TRW225" s="348"/>
      <c r="TRX225" s="348"/>
      <c r="TRY225" s="348"/>
      <c r="TRZ225" s="348"/>
      <c r="TSA225" s="348"/>
      <c r="TSB225" s="348"/>
      <c r="TSC225" s="348"/>
      <c r="TSD225" s="348"/>
      <c r="TSE225" s="348"/>
      <c r="TSF225" s="348"/>
      <c r="TSG225" s="348"/>
      <c r="TSH225" s="348"/>
      <c r="TSI225" s="348"/>
      <c r="TSJ225" s="348"/>
      <c r="TSK225" s="348"/>
      <c r="TSL225" s="348"/>
      <c r="TSM225" s="348"/>
      <c r="TSN225" s="348"/>
      <c r="TSO225" s="348"/>
      <c r="TSP225" s="348"/>
      <c r="TSQ225" s="348"/>
      <c r="TSR225" s="348"/>
      <c r="TSS225" s="348"/>
      <c r="TST225" s="348"/>
      <c r="TSU225" s="348"/>
      <c r="TSV225" s="348"/>
      <c r="TSW225" s="348"/>
      <c r="TSX225" s="348"/>
      <c r="TSY225" s="348"/>
      <c r="TSZ225" s="348"/>
      <c r="TTA225" s="348"/>
      <c r="TTB225" s="348"/>
      <c r="TTC225" s="348"/>
      <c r="TTD225" s="348"/>
      <c r="TTE225" s="348"/>
      <c r="TTF225" s="348"/>
      <c r="TTG225" s="348"/>
      <c r="TTH225" s="348"/>
      <c r="TTI225" s="348"/>
      <c r="TTJ225" s="348"/>
      <c r="TTK225" s="348"/>
      <c r="TTL225" s="348"/>
      <c r="TTM225" s="348"/>
      <c r="TTN225" s="348"/>
      <c r="TTO225" s="348"/>
      <c r="TTP225" s="348"/>
      <c r="TTQ225" s="348"/>
      <c r="TTR225" s="348"/>
      <c r="TTS225" s="348"/>
      <c r="TTT225" s="348"/>
      <c r="TTU225" s="348"/>
      <c r="TTV225" s="348"/>
      <c r="TTW225" s="348"/>
      <c r="TTX225" s="348"/>
      <c r="TTY225" s="348"/>
      <c r="TTZ225" s="348"/>
      <c r="TUA225" s="348"/>
      <c r="TUB225" s="348"/>
      <c r="TUC225" s="348"/>
      <c r="TUD225" s="348"/>
      <c r="TUE225" s="348"/>
      <c r="TUF225" s="348"/>
      <c r="TUG225" s="348"/>
      <c r="TUH225" s="348"/>
      <c r="TUI225" s="348"/>
      <c r="TUJ225" s="348"/>
      <c r="TUK225" s="348"/>
      <c r="TUL225" s="348"/>
      <c r="TUM225" s="348"/>
      <c r="TUN225" s="348"/>
      <c r="TUO225" s="348"/>
      <c r="TUP225" s="348"/>
      <c r="TUQ225" s="348"/>
      <c r="TUR225" s="348"/>
      <c r="TUS225" s="348"/>
      <c r="TUT225" s="348"/>
      <c r="TUU225" s="348"/>
      <c r="TUV225" s="348"/>
      <c r="TUW225" s="348"/>
      <c r="TUX225" s="348"/>
      <c r="TUY225" s="348"/>
      <c r="TUZ225" s="348"/>
      <c r="TVA225" s="348"/>
      <c r="TVB225" s="348"/>
      <c r="TVC225" s="348"/>
      <c r="TVD225" s="348"/>
      <c r="TVE225" s="348"/>
      <c r="TVF225" s="348"/>
      <c r="TVG225" s="348"/>
      <c r="TVH225" s="348"/>
      <c r="TVI225" s="348"/>
      <c r="TVJ225" s="348"/>
      <c r="TVK225" s="348"/>
      <c r="TVL225" s="348"/>
      <c r="TVM225" s="348"/>
      <c r="TVN225" s="348"/>
      <c r="TVO225" s="348"/>
      <c r="TVP225" s="348"/>
      <c r="TVQ225" s="348"/>
      <c r="TVR225" s="348"/>
      <c r="TVS225" s="348"/>
      <c r="TVT225" s="348"/>
      <c r="TVU225" s="348"/>
      <c r="TVV225" s="348"/>
      <c r="TVW225" s="348"/>
      <c r="TVX225" s="348"/>
      <c r="TVY225" s="348"/>
      <c r="TVZ225" s="348"/>
      <c r="TWA225" s="348"/>
      <c r="TWB225" s="348"/>
      <c r="TWC225" s="348"/>
      <c r="TWD225" s="348"/>
      <c r="TWE225" s="348"/>
      <c r="TWF225" s="348"/>
      <c r="TWG225" s="348"/>
      <c r="TWH225" s="348"/>
      <c r="TWI225" s="348"/>
      <c r="TWJ225" s="348"/>
      <c r="TWK225" s="348"/>
      <c r="TWL225" s="348"/>
      <c r="TWM225" s="348"/>
      <c r="TWN225" s="348"/>
      <c r="TWO225" s="348"/>
      <c r="TWP225" s="348"/>
      <c r="TWQ225" s="348"/>
      <c r="TWR225" s="348"/>
      <c r="TWS225" s="348"/>
      <c r="TWT225" s="348"/>
      <c r="TWU225" s="348"/>
      <c r="TWV225" s="348"/>
      <c r="TWW225" s="348"/>
      <c r="TWX225" s="348"/>
      <c r="TWY225" s="348"/>
      <c r="TWZ225" s="348"/>
      <c r="TXA225" s="348"/>
      <c r="TXB225" s="348"/>
      <c r="TXC225" s="348"/>
      <c r="TXD225" s="348"/>
      <c r="TXE225" s="348"/>
      <c r="TXF225" s="348"/>
      <c r="TXG225" s="348"/>
      <c r="TXH225" s="348"/>
      <c r="TXI225" s="348"/>
      <c r="TXJ225" s="348"/>
      <c r="TXK225" s="348"/>
      <c r="TXL225" s="348"/>
      <c r="TXM225" s="348"/>
      <c r="TXN225" s="348"/>
      <c r="TXO225" s="348"/>
      <c r="TXP225" s="348"/>
      <c r="TXQ225" s="348"/>
      <c r="TXR225" s="348"/>
      <c r="TXS225" s="348"/>
      <c r="TXT225" s="348"/>
      <c r="TXU225" s="348"/>
      <c r="TXV225" s="348"/>
      <c r="TXW225" s="348"/>
      <c r="TXX225" s="348"/>
      <c r="TXY225" s="348"/>
      <c r="TXZ225" s="348"/>
      <c r="TYA225" s="348"/>
      <c r="TYB225" s="348"/>
      <c r="TYC225" s="348"/>
      <c r="TYD225" s="348"/>
      <c r="TYE225" s="348"/>
      <c r="TYF225" s="348"/>
      <c r="TYG225" s="348"/>
      <c r="TYH225" s="348"/>
      <c r="TYI225" s="348"/>
      <c r="TYJ225" s="348"/>
      <c r="TYK225" s="348"/>
      <c r="TYL225" s="348"/>
      <c r="TYM225" s="348"/>
      <c r="TYN225" s="348"/>
      <c r="TYO225" s="348"/>
      <c r="TYP225" s="348"/>
      <c r="TYQ225" s="348"/>
      <c r="TYR225" s="348"/>
      <c r="TYS225" s="348"/>
      <c r="TYT225" s="348"/>
      <c r="TYU225" s="348"/>
      <c r="TYV225" s="348"/>
      <c r="TYW225" s="348"/>
      <c r="TYX225" s="348"/>
      <c r="TYY225" s="348"/>
      <c r="TYZ225" s="348"/>
      <c r="TZA225" s="348"/>
      <c r="TZB225" s="348"/>
      <c r="TZC225" s="348"/>
      <c r="TZD225" s="348"/>
      <c r="TZE225" s="348"/>
      <c r="TZF225" s="348"/>
      <c r="TZG225" s="348"/>
      <c r="TZH225" s="348"/>
      <c r="TZI225" s="348"/>
      <c r="TZJ225" s="348"/>
      <c r="TZK225" s="348"/>
      <c r="TZL225" s="348"/>
      <c r="TZM225" s="348"/>
      <c r="TZN225" s="348"/>
      <c r="TZO225" s="348"/>
      <c r="TZP225" s="348"/>
      <c r="TZQ225" s="348"/>
      <c r="TZR225" s="348"/>
      <c r="TZS225" s="348"/>
      <c r="TZT225" s="348"/>
      <c r="TZU225" s="348"/>
      <c r="TZV225" s="348"/>
      <c r="TZW225" s="348"/>
      <c r="TZX225" s="348"/>
      <c r="TZY225" s="348"/>
      <c r="TZZ225" s="348"/>
      <c r="UAA225" s="348"/>
      <c r="UAB225" s="348"/>
      <c r="UAC225" s="348"/>
      <c r="UAD225" s="348"/>
      <c r="UAE225" s="348"/>
      <c r="UAF225" s="348"/>
      <c r="UAG225" s="348"/>
      <c r="UAH225" s="348"/>
      <c r="UAI225" s="348"/>
      <c r="UAJ225" s="348"/>
      <c r="UAK225" s="348"/>
      <c r="UAL225" s="348"/>
      <c r="UAM225" s="348"/>
      <c r="UAN225" s="348"/>
      <c r="UAO225" s="348"/>
      <c r="UAP225" s="348"/>
      <c r="UAQ225" s="348"/>
      <c r="UAR225" s="348"/>
      <c r="UAS225" s="348"/>
      <c r="UAT225" s="348"/>
      <c r="UAU225" s="348"/>
      <c r="UAV225" s="348"/>
      <c r="UAW225" s="348"/>
      <c r="UAX225" s="348"/>
      <c r="UAY225" s="348"/>
      <c r="UAZ225" s="348"/>
      <c r="UBA225" s="348"/>
      <c r="UBB225" s="348"/>
      <c r="UBC225" s="348"/>
      <c r="UBD225" s="348"/>
      <c r="UBE225" s="348"/>
      <c r="UBF225" s="348"/>
      <c r="UBG225" s="348"/>
      <c r="UBH225" s="348"/>
      <c r="UBI225" s="348"/>
      <c r="UBJ225" s="348"/>
      <c r="UBK225" s="348"/>
      <c r="UBL225" s="348"/>
      <c r="UBM225" s="348"/>
      <c r="UBN225" s="348"/>
      <c r="UBO225" s="348"/>
      <c r="UBP225" s="348"/>
      <c r="UBQ225" s="348"/>
      <c r="UBR225" s="348"/>
      <c r="UBS225" s="348"/>
      <c r="UBT225" s="348"/>
      <c r="UBU225" s="348"/>
      <c r="UBV225" s="348"/>
      <c r="UBW225" s="348"/>
      <c r="UBX225" s="348"/>
      <c r="UBY225" s="348"/>
      <c r="UBZ225" s="348"/>
      <c r="UCA225" s="348"/>
      <c r="UCB225" s="348"/>
      <c r="UCC225" s="348"/>
      <c r="UCD225" s="348"/>
      <c r="UCE225" s="348"/>
      <c r="UCF225" s="348"/>
      <c r="UCG225" s="348"/>
      <c r="UCH225" s="348"/>
      <c r="UCI225" s="348"/>
      <c r="UCJ225" s="348"/>
      <c r="UCK225" s="348"/>
      <c r="UCL225" s="348"/>
      <c r="UCM225" s="348"/>
      <c r="UCN225" s="348"/>
      <c r="UCO225" s="348"/>
      <c r="UCP225" s="348"/>
      <c r="UCQ225" s="348"/>
      <c r="UCR225" s="348"/>
      <c r="UCS225" s="348"/>
      <c r="UCT225" s="348"/>
      <c r="UCU225" s="348"/>
      <c r="UCV225" s="348"/>
      <c r="UCW225" s="348"/>
      <c r="UCX225" s="348"/>
      <c r="UCY225" s="348"/>
      <c r="UCZ225" s="348"/>
      <c r="UDA225" s="348"/>
      <c r="UDB225" s="348"/>
      <c r="UDC225" s="348"/>
      <c r="UDD225" s="348"/>
      <c r="UDE225" s="348"/>
      <c r="UDF225" s="348"/>
      <c r="UDG225" s="348"/>
      <c r="UDH225" s="348"/>
      <c r="UDI225" s="348"/>
      <c r="UDJ225" s="348"/>
      <c r="UDK225" s="348"/>
      <c r="UDL225" s="348"/>
      <c r="UDM225" s="348"/>
      <c r="UDN225" s="348"/>
      <c r="UDO225" s="348"/>
      <c r="UDP225" s="348"/>
      <c r="UDQ225" s="348"/>
      <c r="UDR225" s="348"/>
      <c r="UDS225" s="348"/>
      <c r="UDT225" s="348"/>
      <c r="UDU225" s="348"/>
      <c r="UDV225" s="348"/>
      <c r="UDW225" s="348"/>
      <c r="UDX225" s="348"/>
      <c r="UDY225" s="348"/>
      <c r="UDZ225" s="348"/>
      <c r="UEA225" s="348"/>
      <c r="UEB225" s="348"/>
      <c r="UEC225" s="348"/>
      <c r="UED225" s="348"/>
      <c r="UEE225" s="348"/>
      <c r="UEF225" s="348"/>
      <c r="UEG225" s="348"/>
      <c r="UEH225" s="348"/>
      <c r="UEI225" s="348"/>
      <c r="UEJ225" s="348"/>
      <c r="UEK225" s="348"/>
      <c r="UEL225" s="348"/>
      <c r="UEM225" s="348"/>
      <c r="UEN225" s="348"/>
      <c r="UEO225" s="348"/>
      <c r="UEP225" s="348"/>
      <c r="UEQ225" s="348"/>
      <c r="UER225" s="348"/>
      <c r="UES225" s="348"/>
      <c r="UET225" s="348"/>
      <c r="UEU225" s="348"/>
      <c r="UEV225" s="348"/>
      <c r="UEW225" s="348"/>
      <c r="UEX225" s="348"/>
      <c r="UEY225" s="348"/>
      <c r="UEZ225" s="348"/>
      <c r="UFA225" s="348"/>
      <c r="UFB225" s="348"/>
      <c r="UFC225" s="348"/>
      <c r="UFD225" s="348"/>
      <c r="UFE225" s="348"/>
      <c r="UFF225" s="348"/>
      <c r="UFG225" s="348"/>
      <c r="UFH225" s="348"/>
      <c r="UFI225" s="348"/>
      <c r="UFJ225" s="348"/>
      <c r="UFK225" s="348"/>
      <c r="UFL225" s="348"/>
      <c r="UFM225" s="348"/>
      <c r="UFN225" s="348"/>
      <c r="UFO225" s="348"/>
      <c r="UFP225" s="348"/>
      <c r="UFQ225" s="348"/>
      <c r="UFR225" s="348"/>
      <c r="UFS225" s="348"/>
      <c r="UFT225" s="348"/>
      <c r="UFU225" s="348"/>
      <c r="UFV225" s="348"/>
      <c r="UFW225" s="348"/>
      <c r="UFX225" s="348"/>
      <c r="UFY225" s="348"/>
      <c r="UFZ225" s="348"/>
      <c r="UGA225" s="348"/>
      <c r="UGB225" s="348"/>
      <c r="UGC225" s="348"/>
      <c r="UGD225" s="348"/>
      <c r="UGE225" s="348"/>
      <c r="UGF225" s="348"/>
      <c r="UGG225" s="348"/>
      <c r="UGH225" s="348"/>
      <c r="UGI225" s="348"/>
      <c r="UGJ225" s="348"/>
      <c r="UGK225" s="348"/>
      <c r="UGL225" s="348"/>
      <c r="UGM225" s="348"/>
      <c r="UGN225" s="348"/>
      <c r="UGO225" s="348"/>
      <c r="UGP225" s="348"/>
      <c r="UGQ225" s="348"/>
      <c r="UGR225" s="348"/>
      <c r="UGS225" s="348"/>
      <c r="UGT225" s="348"/>
      <c r="UGU225" s="348"/>
      <c r="UGV225" s="348"/>
      <c r="UGW225" s="348"/>
      <c r="UGX225" s="348"/>
      <c r="UGY225" s="348"/>
      <c r="UGZ225" s="348"/>
      <c r="UHA225" s="348"/>
      <c r="UHB225" s="348"/>
      <c r="UHC225" s="348"/>
      <c r="UHD225" s="348"/>
      <c r="UHE225" s="348"/>
      <c r="UHF225" s="348"/>
      <c r="UHG225" s="348"/>
      <c r="UHH225" s="348"/>
      <c r="UHI225" s="348"/>
      <c r="UHJ225" s="348"/>
      <c r="UHK225" s="348"/>
      <c r="UHL225" s="348"/>
      <c r="UHM225" s="348"/>
      <c r="UHN225" s="348"/>
      <c r="UHO225" s="348"/>
      <c r="UHP225" s="348"/>
      <c r="UHQ225" s="348"/>
      <c r="UHR225" s="348"/>
      <c r="UHS225" s="348"/>
      <c r="UHT225" s="348"/>
      <c r="UHU225" s="348"/>
      <c r="UHV225" s="348"/>
      <c r="UHW225" s="348"/>
      <c r="UHX225" s="348"/>
      <c r="UHY225" s="348"/>
      <c r="UHZ225" s="348"/>
      <c r="UIA225" s="348"/>
      <c r="UIB225" s="348"/>
      <c r="UIC225" s="348"/>
      <c r="UID225" s="348"/>
      <c r="UIE225" s="348"/>
      <c r="UIF225" s="348"/>
      <c r="UIG225" s="348"/>
      <c r="UIH225" s="348"/>
      <c r="UII225" s="348"/>
      <c r="UIJ225" s="348"/>
      <c r="UIK225" s="348"/>
      <c r="UIL225" s="348"/>
      <c r="UIM225" s="348"/>
      <c r="UIN225" s="348"/>
      <c r="UIO225" s="348"/>
      <c r="UIP225" s="348"/>
      <c r="UIQ225" s="348"/>
      <c r="UIR225" s="348"/>
      <c r="UIS225" s="348"/>
      <c r="UIT225" s="348"/>
      <c r="UIU225" s="348"/>
      <c r="UIV225" s="348"/>
      <c r="UIW225" s="348"/>
      <c r="UIX225" s="348"/>
      <c r="UIY225" s="348"/>
      <c r="UIZ225" s="348"/>
      <c r="UJA225" s="348"/>
      <c r="UJB225" s="348"/>
      <c r="UJC225" s="348"/>
      <c r="UJD225" s="348"/>
      <c r="UJE225" s="348"/>
      <c r="UJF225" s="348"/>
      <c r="UJG225" s="348"/>
      <c r="UJH225" s="348"/>
      <c r="UJI225" s="348"/>
      <c r="UJJ225" s="348"/>
      <c r="UJK225" s="348"/>
      <c r="UJL225" s="348"/>
      <c r="UJM225" s="348"/>
      <c r="UJN225" s="348"/>
      <c r="UJO225" s="348"/>
      <c r="UJP225" s="348"/>
      <c r="UJQ225" s="348"/>
      <c r="UJR225" s="348"/>
      <c r="UJS225" s="348"/>
      <c r="UJT225" s="348"/>
      <c r="UJU225" s="348"/>
      <c r="UJV225" s="348"/>
      <c r="UJW225" s="348"/>
      <c r="UJX225" s="348"/>
      <c r="UJY225" s="348"/>
      <c r="UJZ225" s="348"/>
      <c r="UKA225" s="348"/>
      <c r="UKB225" s="348"/>
      <c r="UKC225" s="348"/>
      <c r="UKD225" s="348"/>
      <c r="UKE225" s="348"/>
      <c r="UKF225" s="348"/>
      <c r="UKG225" s="348"/>
      <c r="UKH225" s="348"/>
      <c r="UKI225" s="348"/>
      <c r="UKJ225" s="348"/>
      <c r="UKK225" s="348"/>
      <c r="UKL225" s="348"/>
      <c r="UKM225" s="348"/>
      <c r="UKN225" s="348"/>
      <c r="UKO225" s="348"/>
      <c r="UKP225" s="348"/>
      <c r="UKQ225" s="348"/>
      <c r="UKR225" s="348"/>
      <c r="UKS225" s="348"/>
      <c r="UKT225" s="348"/>
      <c r="UKU225" s="348"/>
      <c r="UKV225" s="348"/>
      <c r="UKW225" s="348"/>
      <c r="UKX225" s="348"/>
      <c r="UKY225" s="348"/>
      <c r="UKZ225" s="348"/>
      <c r="ULA225" s="348"/>
      <c r="ULB225" s="348"/>
      <c r="ULC225" s="348"/>
      <c r="ULD225" s="348"/>
      <c r="ULE225" s="348"/>
      <c r="ULF225" s="348"/>
      <c r="ULG225" s="348"/>
      <c r="ULH225" s="348"/>
      <c r="ULI225" s="348"/>
      <c r="ULJ225" s="348"/>
      <c r="ULK225" s="348"/>
      <c r="ULL225" s="348"/>
      <c r="ULM225" s="348"/>
      <c r="ULN225" s="348"/>
      <c r="ULO225" s="348"/>
      <c r="ULP225" s="348"/>
      <c r="ULQ225" s="348"/>
      <c r="ULR225" s="348"/>
      <c r="ULS225" s="348"/>
      <c r="ULT225" s="348"/>
      <c r="ULU225" s="348"/>
      <c r="ULV225" s="348"/>
      <c r="ULW225" s="348"/>
      <c r="ULX225" s="348"/>
      <c r="ULY225" s="348"/>
      <c r="ULZ225" s="348"/>
      <c r="UMA225" s="348"/>
      <c r="UMB225" s="348"/>
      <c r="UMC225" s="348"/>
      <c r="UMD225" s="348"/>
      <c r="UME225" s="348"/>
      <c r="UMF225" s="348"/>
      <c r="UMG225" s="348"/>
      <c r="UMH225" s="348"/>
      <c r="UMI225" s="348"/>
      <c r="UMJ225" s="348"/>
      <c r="UMK225" s="348"/>
      <c r="UML225" s="348"/>
      <c r="UMM225" s="348"/>
      <c r="UMN225" s="348"/>
      <c r="UMO225" s="348"/>
      <c r="UMP225" s="348"/>
      <c r="UMQ225" s="348"/>
      <c r="UMR225" s="348"/>
      <c r="UMS225" s="348"/>
      <c r="UMT225" s="348"/>
      <c r="UMU225" s="348"/>
      <c r="UMV225" s="348"/>
      <c r="UMW225" s="348"/>
      <c r="UMX225" s="348"/>
      <c r="UMY225" s="348"/>
      <c r="UMZ225" s="348"/>
      <c r="UNA225" s="348"/>
      <c r="UNB225" s="348"/>
      <c r="UNC225" s="348"/>
      <c r="UND225" s="348"/>
      <c r="UNE225" s="348"/>
      <c r="UNF225" s="348"/>
      <c r="UNG225" s="348"/>
      <c r="UNH225" s="348"/>
      <c r="UNI225" s="348"/>
      <c r="UNJ225" s="348"/>
      <c r="UNK225" s="348"/>
      <c r="UNL225" s="348"/>
      <c r="UNM225" s="348"/>
      <c r="UNN225" s="348"/>
      <c r="UNO225" s="348"/>
      <c r="UNP225" s="348"/>
      <c r="UNQ225" s="348"/>
      <c r="UNR225" s="348"/>
      <c r="UNS225" s="348"/>
      <c r="UNT225" s="348"/>
      <c r="UNU225" s="348"/>
      <c r="UNV225" s="348"/>
      <c r="UNW225" s="348"/>
      <c r="UNX225" s="348"/>
      <c r="UNY225" s="348"/>
      <c r="UNZ225" s="348"/>
      <c r="UOA225" s="348"/>
      <c r="UOB225" s="348"/>
      <c r="UOC225" s="348"/>
      <c r="UOD225" s="348"/>
      <c r="UOE225" s="348"/>
      <c r="UOF225" s="348"/>
      <c r="UOG225" s="348"/>
      <c r="UOH225" s="348"/>
      <c r="UOI225" s="348"/>
      <c r="UOJ225" s="348"/>
      <c r="UOK225" s="348"/>
      <c r="UOL225" s="348"/>
      <c r="UOM225" s="348"/>
      <c r="UON225" s="348"/>
      <c r="UOO225" s="348"/>
      <c r="UOP225" s="348"/>
      <c r="UOQ225" s="348"/>
      <c r="UOR225" s="348"/>
      <c r="UOS225" s="348"/>
      <c r="UOT225" s="348"/>
      <c r="UOU225" s="348"/>
      <c r="UOV225" s="348"/>
      <c r="UOW225" s="348"/>
      <c r="UOX225" s="348"/>
      <c r="UOY225" s="348"/>
      <c r="UOZ225" s="348"/>
      <c r="UPA225" s="348"/>
      <c r="UPB225" s="348"/>
      <c r="UPC225" s="348"/>
      <c r="UPD225" s="348"/>
      <c r="UPE225" s="348"/>
      <c r="UPF225" s="348"/>
      <c r="UPG225" s="348"/>
      <c r="UPH225" s="348"/>
      <c r="UPI225" s="348"/>
      <c r="UPJ225" s="348"/>
      <c r="UPK225" s="348"/>
      <c r="UPL225" s="348"/>
      <c r="UPM225" s="348"/>
      <c r="UPN225" s="348"/>
      <c r="UPO225" s="348"/>
      <c r="UPP225" s="348"/>
      <c r="UPQ225" s="348"/>
      <c r="UPR225" s="348"/>
      <c r="UPS225" s="348"/>
      <c r="UPT225" s="348"/>
      <c r="UPU225" s="348"/>
      <c r="UPV225" s="348"/>
      <c r="UPW225" s="348"/>
      <c r="UPX225" s="348"/>
      <c r="UPY225" s="348"/>
      <c r="UPZ225" s="348"/>
      <c r="UQA225" s="348"/>
      <c r="UQB225" s="348"/>
      <c r="UQC225" s="348"/>
      <c r="UQD225" s="348"/>
      <c r="UQE225" s="348"/>
      <c r="UQF225" s="348"/>
      <c r="UQG225" s="348"/>
      <c r="UQH225" s="348"/>
      <c r="UQI225" s="348"/>
      <c r="UQJ225" s="348"/>
      <c r="UQK225" s="348"/>
      <c r="UQL225" s="348"/>
      <c r="UQM225" s="348"/>
      <c r="UQN225" s="348"/>
      <c r="UQO225" s="348"/>
      <c r="UQP225" s="348"/>
      <c r="UQQ225" s="348"/>
      <c r="UQR225" s="348"/>
      <c r="UQS225" s="348"/>
      <c r="UQT225" s="348"/>
      <c r="UQU225" s="348"/>
      <c r="UQV225" s="348"/>
      <c r="UQW225" s="348"/>
      <c r="UQX225" s="348"/>
      <c r="UQY225" s="348"/>
      <c r="UQZ225" s="348"/>
      <c r="URA225" s="348"/>
      <c r="URB225" s="348"/>
      <c r="URC225" s="348"/>
      <c r="URD225" s="348"/>
      <c r="URE225" s="348"/>
      <c r="URF225" s="348"/>
      <c r="URG225" s="348"/>
      <c r="URH225" s="348"/>
      <c r="URI225" s="348"/>
      <c r="URJ225" s="348"/>
      <c r="URK225" s="348"/>
      <c r="URL225" s="348"/>
      <c r="URM225" s="348"/>
      <c r="URN225" s="348"/>
      <c r="URO225" s="348"/>
      <c r="URP225" s="348"/>
      <c r="URQ225" s="348"/>
      <c r="URR225" s="348"/>
      <c r="URS225" s="348"/>
      <c r="URT225" s="348"/>
      <c r="URU225" s="348"/>
      <c r="URV225" s="348"/>
      <c r="URW225" s="348"/>
      <c r="URX225" s="348"/>
      <c r="URY225" s="348"/>
      <c r="URZ225" s="348"/>
      <c r="USA225" s="348"/>
      <c r="USB225" s="348"/>
      <c r="USC225" s="348"/>
      <c r="USD225" s="348"/>
      <c r="USE225" s="348"/>
      <c r="USF225" s="348"/>
      <c r="USG225" s="348"/>
      <c r="USH225" s="348"/>
      <c r="USI225" s="348"/>
      <c r="USJ225" s="348"/>
      <c r="USK225" s="348"/>
      <c r="USL225" s="348"/>
      <c r="USM225" s="348"/>
      <c r="USN225" s="348"/>
      <c r="USO225" s="348"/>
      <c r="USP225" s="348"/>
      <c r="USQ225" s="348"/>
      <c r="USR225" s="348"/>
      <c r="USS225" s="348"/>
      <c r="UST225" s="348"/>
      <c r="USU225" s="348"/>
      <c r="USV225" s="348"/>
      <c r="USW225" s="348"/>
      <c r="USX225" s="348"/>
      <c r="USY225" s="348"/>
      <c r="USZ225" s="348"/>
      <c r="UTA225" s="348"/>
      <c r="UTB225" s="348"/>
      <c r="UTC225" s="348"/>
      <c r="UTD225" s="348"/>
      <c r="UTE225" s="348"/>
      <c r="UTF225" s="348"/>
      <c r="UTG225" s="348"/>
      <c r="UTH225" s="348"/>
      <c r="UTI225" s="348"/>
      <c r="UTJ225" s="348"/>
      <c r="UTK225" s="348"/>
      <c r="UTL225" s="348"/>
      <c r="UTM225" s="348"/>
      <c r="UTN225" s="348"/>
      <c r="UTO225" s="348"/>
      <c r="UTP225" s="348"/>
      <c r="UTQ225" s="348"/>
      <c r="UTR225" s="348"/>
      <c r="UTS225" s="348"/>
      <c r="UTT225" s="348"/>
      <c r="UTU225" s="348"/>
      <c r="UTV225" s="348"/>
      <c r="UTW225" s="348"/>
      <c r="UTX225" s="348"/>
      <c r="UTY225" s="348"/>
      <c r="UTZ225" s="348"/>
      <c r="UUA225" s="348"/>
      <c r="UUB225" s="348"/>
      <c r="UUC225" s="348"/>
      <c r="UUD225" s="348"/>
      <c r="UUE225" s="348"/>
      <c r="UUF225" s="348"/>
      <c r="UUG225" s="348"/>
      <c r="UUH225" s="348"/>
      <c r="UUI225" s="348"/>
      <c r="UUJ225" s="348"/>
      <c r="UUK225" s="348"/>
      <c r="UUL225" s="348"/>
      <c r="UUM225" s="348"/>
      <c r="UUN225" s="348"/>
      <c r="UUO225" s="348"/>
      <c r="UUP225" s="348"/>
      <c r="UUQ225" s="348"/>
      <c r="UUR225" s="348"/>
      <c r="UUS225" s="348"/>
      <c r="UUT225" s="348"/>
      <c r="UUU225" s="348"/>
      <c r="UUV225" s="348"/>
      <c r="UUW225" s="348"/>
      <c r="UUX225" s="348"/>
      <c r="UUY225" s="348"/>
      <c r="UUZ225" s="348"/>
      <c r="UVA225" s="348"/>
      <c r="UVB225" s="348"/>
      <c r="UVC225" s="348"/>
      <c r="UVD225" s="348"/>
      <c r="UVE225" s="348"/>
      <c r="UVF225" s="348"/>
      <c r="UVG225" s="348"/>
      <c r="UVH225" s="348"/>
      <c r="UVI225" s="348"/>
      <c r="UVJ225" s="348"/>
      <c r="UVK225" s="348"/>
      <c r="UVL225" s="348"/>
      <c r="UVM225" s="348"/>
      <c r="UVN225" s="348"/>
      <c r="UVO225" s="348"/>
      <c r="UVP225" s="348"/>
      <c r="UVQ225" s="348"/>
      <c r="UVR225" s="348"/>
      <c r="UVS225" s="348"/>
      <c r="UVT225" s="348"/>
      <c r="UVU225" s="348"/>
      <c r="UVV225" s="348"/>
      <c r="UVW225" s="348"/>
      <c r="UVX225" s="348"/>
      <c r="UVY225" s="348"/>
      <c r="UVZ225" s="348"/>
      <c r="UWA225" s="348"/>
      <c r="UWB225" s="348"/>
      <c r="UWC225" s="348"/>
      <c r="UWD225" s="348"/>
      <c r="UWE225" s="348"/>
      <c r="UWF225" s="348"/>
      <c r="UWG225" s="348"/>
      <c r="UWH225" s="348"/>
      <c r="UWI225" s="348"/>
      <c r="UWJ225" s="348"/>
      <c r="UWK225" s="348"/>
      <c r="UWL225" s="348"/>
      <c r="UWM225" s="348"/>
      <c r="UWN225" s="348"/>
      <c r="UWO225" s="348"/>
      <c r="UWP225" s="348"/>
      <c r="UWQ225" s="348"/>
      <c r="UWR225" s="348"/>
      <c r="UWS225" s="348"/>
      <c r="UWT225" s="348"/>
      <c r="UWU225" s="348"/>
      <c r="UWV225" s="348"/>
      <c r="UWW225" s="348"/>
      <c r="UWX225" s="348"/>
      <c r="UWY225" s="348"/>
      <c r="UWZ225" s="348"/>
      <c r="UXA225" s="348"/>
      <c r="UXB225" s="348"/>
      <c r="UXC225" s="348"/>
      <c r="UXD225" s="348"/>
      <c r="UXE225" s="348"/>
      <c r="UXF225" s="348"/>
      <c r="UXG225" s="348"/>
      <c r="UXH225" s="348"/>
      <c r="UXI225" s="348"/>
      <c r="UXJ225" s="348"/>
      <c r="UXK225" s="348"/>
      <c r="UXL225" s="348"/>
      <c r="UXM225" s="348"/>
      <c r="UXN225" s="348"/>
      <c r="UXO225" s="348"/>
      <c r="UXP225" s="348"/>
      <c r="UXQ225" s="348"/>
      <c r="UXR225" s="348"/>
      <c r="UXS225" s="348"/>
      <c r="UXT225" s="348"/>
      <c r="UXU225" s="348"/>
      <c r="UXV225" s="348"/>
      <c r="UXW225" s="348"/>
      <c r="UXX225" s="348"/>
      <c r="UXY225" s="348"/>
      <c r="UXZ225" s="348"/>
      <c r="UYA225" s="348"/>
      <c r="UYB225" s="348"/>
      <c r="UYC225" s="348"/>
      <c r="UYD225" s="348"/>
      <c r="UYE225" s="348"/>
      <c r="UYF225" s="348"/>
      <c r="UYG225" s="348"/>
      <c r="UYH225" s="348"/>
      <c r="UYI225" s="348"/>
      <c r="UYJ225" s="348"/>
      <c r="UYK225" s="348"/>
      <c r="UYL225" s="348"/>
      <c r="UYM225" s="348"/>
      <c r="UYN225" s="348"/>
      <c r="UYO225" s="348"/>
      <c r="UYP225" s="348"/>
      <c r="UYQ225" s="348"/>
      <c r="UYR225" s="348"/>
      <c r="UYS225" s="348"/>
      <c r="UYT225" s="348"/>
      <c r="UYU225" s="348"/>
      <c r="UYV225" s="348"/>
      <c r="UYW225" s="348"/>
      <c r="UYX225" s="348"/>
      <c r="UYY225" s="348"/>
      <c r="UYZ225" s="348"/>
      <c r="UZA225" s="348"/>
      <c r="UZB225" s="348"/>
      <c r="UZC225" s="348"/>
      <c r="UZD225" s="348"/>
      <c r="UZE225" s="348"/>
      <c r="UZF225" s="348"/>
      <c r="UZG225" s="348"/>
      <c r="UZH225" s="348"/>
      <c r="UZI225" s="348"/>
      <c r="UZJ225" s="348"/>
      <c r="UZK225" s="348"/>
      <c r="UZL225" s="348"/>
      <c r="UZM225" s="348"/>
      <c r="UZN225" s="348"/>
      <c r="UZO225" s="348"/>
      <c r="UZP225" s="348"/>
      <c r="UZQ225" s="348"/>
      <c r="UZR225" s="348"/>
      <c r="UZS225" s="348"/>
      <c r="UZT225" s="348"/>
      <c r="UZU225" s="348"/>
      <c r="UZV225" s="348"/>
      <c r="UZW225" s="348"/>
      <c r="UZX225" s="348"/>
      <c r="UZY225" s="348"/>
      <c r="UZZ225" s="348"/>
      <c r="VAA225" s="348"/>
      <c r="VAB225" s="348"/>
      <c r="VAC225" s="348"/>
      <c r="VAD225" s="348"/>
      <c r="VAE225" s="348"/>
      <c r="VAF225" s="348"/>
      <c r="VAG225" s="348"/>
      <c r="VAH225" s="348"/>
      <c r="VAI225" s="348"/>
      <c r="VAJ225" s="348"/>
      <c r="VAK225" s="348"/>
      <c r="VAL225" s="348"/>
      <c r="VAM225" s="348"/>
      <c r="VAN225" s="348"/>
      <c r="VAO225" s="348"/>
      <c r="VAP225" s="348"/>
      <c r="VAQ225" s="348"/>
      <c r="VAR225" s="348"/>
      <c r="VAS225" s="348"/>
      <c r="VAT225" s="348"/>
      <c r="VAU225" s="348"/>
      <c r="VAV225" s="348"/>
      <c r="VAW225" s="348"/>
      <c r="VAX225" s="348"/>
      <c r="VAY225" s="348"/>
      <c r="VAZ225" s="348"/>
      <c r="VBA225" s="348"/>
      <c r="VBB225" s="348"/>
      <c r="VBC225" s="348"/>
      <c r="VBD225" s="348"/>
      <c r="VBE225" s="348"/>
      <c r="VBF225" s="348"/>
      <c r="VBG225" s="348"/>
      <c r="VBH225" s="348"/>
      <c r="VBI225" s="348"/>
      <c r="VBJ225" s="348"/>
      <c r="VBK225" s="348"/>
      <c r="VBL225" s="348"/>
      <c r="VBM225" s="348"/>
      <c r="VBN225" s="348"/>
      <c r="VBO225" s="348"/>
      <c r="VBP225" s="348"/>
      <c r="VBQ225" s="348"/>
      <c r="VBR225" s="348"/>
      <c r="VBS225" s="348"/>
      <c r="VBT225" s="348"/>
      <c r="VBU225" s="348"/>
      <c r="VBV225" s="348"/>
      <c r="VBW225" s="348"/>
      <c r="VBX225" s="348"/>
      <c r="VBY225" s="348"/>
      <c r="VBZ225" s="348"/>
      <c r="VCA225" s="348"/>
      <c r="VCB225" s="348"/>
      <c r="VCC225" s="348"/>
      <c r="VCD225" s="348"/>
      <c r="VCE225" s="348"/>
      <c r="VCF225" s="348"/>
      <c r="VCG225" s="348"/>
      <c r="VCH225" s="348"/>
      <c r="VCI225" s="348"/>
      <c r="VCJ225" s="348"/>
      <c r="VCK225" s="348"/>
      <c r="VCL225" s="348"/>
      <c r="VCM225" s="348"/>
      <c r="VCN225" s="348"/>
      <c r="VCO225" s="348"/>
      <c r="VCP225" s="348"/>
      <c r="VCQ225" s="348"/>
      <c r="VCR225" s="348"/>
      <c r="VCS225" s="348"/>
      <c r="VCT225" s="348"/>
      <c r="VCU225" s="348"/>
      <c r="VCV225" s="348"/>
      <c r="VCW225" s="348"/>
      <c r="VCX225" s="348"/>
      <c r="VCY225" s="348"/>
      <c r="VCZ225" s="348"/>
      <c r="VDA225" s="348"/>
      <c r="VDB225" s="348"/>
      <c r="VDC225" s="348"/>
      <c r="VDD225" s="348"/>
      <c r="VDE225" s="348"/>
      <c r="VDF225" s="348"/>
      <c r="VDG225" s="348"/>
      <c r="VDH225" s="348"/>
      <c r="VDI225" s="348"/>
      <c r="VDJ225" s="348"/>
      <c r="VDK225" s="348"/>
      <c r="VDL225" s="348"/>
      <c r="VDM225" s="348"/>
      <c r="VDN225" s="348"/>
      <c r="VDO225" s="348"/>
      <c r="VDP225" s="348"/>
      <c r="VDQ225" s="348"/>
      <c r="VDR225" s="348"/>
      <c r="VDS225" s="348"/>
      <c r="VDT225" s="348"/>
      <c r="VDU225" s="348"/>
      <c r="VDV225" s="348"/>
      <c r="VDW225" s="348"/>
      <c r="VDX225" s="348"/>
      <c r="VDY225" s="348"/>
      <c r="VDZ225" s="348"/>
      <c r="VEA225" s="348"/>
      <c r="VEB225" s="348"/>
      <c r="VEC225" s="348"/>
      <c r="VED225" s="348"/>
      <c r="VEE225" s="348"/>
      <c r="VEF225" s="348"/>
      <c r="VEG225" s="348"/>
      <c r="VEH225" s="348"/>
      <c r="VEI225" s="348"/>
      <c r="VEJ225" s="348"/>
      <c r="VEK225" s="348"/>
      <c r="VEL225" s="348"/>
      <c r="VEM225" s="348"/>
      <c r="VEN225" s="348"/>
      <c r="VEO225" s="348"/>
      <c r="VEP225" s="348"/>
      <c r="VEQ225" s="348"/>
      <c r="VER225" s="348"/>
      <c r="VES225" s="348"/>
      <c r="VET225" s="348"/>
      <c r="VEU225" s="348"/>
      <c r="VEV225" s="348"/>
      <c r="VEW225" s="348"/>
      <c r="VEX225" s="348"/>
      <c r="VEY225" s="348"/>
      <c r="VEZ225" s="348"/>
      <c r="VFA225" s="348"/>
      <c r="VFB225" s="348"/>
      <c r="VFC225" s="348"/>
      <c r="VFD225" s="348"/>
      <c r="VFE225" s="348"/>
      <c r="VFF225" s="348"/>
      <c r="VFG225" s="348"/>
      <c r="VFH225" s="348"/>
      <c r="VFI225" s="348"/>
      <c r="VFJ225" s="348"/>
      <c r="VFK225" s="348"/>
      <c r="VFL225" s="348"/>
      <c r="VFM225" s="348"/>
      <c r="VFN225" s="348"/>
      <c r="VFO225" s="348"/>
      <c r="VFP225" s="348"/>
      <c r="VFQ225" s="348"/>
      <c r="VFR225" s="348"/>
      <c r="VFS225" s="348"/>
      <c r="VFT225" s="348"/>
      <c r="VFU225" s="348"/>
      <c r="VFV225" s="348"/>
      <c r="VFW225" s="348"/>
      <c r="VFX225" s="348"/>
      <c r="VFY225" s="348"/>
      <c r="VFZ225" s="348"/>
      <c r="VGA225" s="348"/>
      <c r="VGB225" s="348"/>
      <c r="VGC225" s="348"/>
      <c r="VGD225" s="348"/>
      <c r="VGE225" s="348"/>
      <c r="VGF225" s="348"/>
      <c r="VGG225" s="348"/>
      <c r="VGH225" s="348"/>
      <c r="VGI225" s="348"/>
      <c r="VGJ225" s="348"/>
      <c r="VGK225" s="348"/>
      <c r="VGL225" s="348"/>
      <c r="VGM225" s="348"/>
      <c r="VGN225" s="348"/>
      <c r="VGO225" s="348"/>
      <c r="VGP225" s="348"/>
      <c r="VGQ225" s="348"/>
      <c r="VGR225" s="348"/>
      <c r="VGS225" s="348"/>
      <c r="VGT225" s="348"/>
      <c r="VGU225" s="348"/>
      <c r="VGV225" s="348"/>
      <c r="VGW225" s="348"/>
      <c r="VGX225" s="348"/>
      <c r="VGY225" s="348"/>
      <c r="VGZ225" s="348"/>
      <c r="VHA225" s="348"/>
      <c r="VHB225" s="348"/>
      <c r="VHC225" s="348"/>
      <c r="VHD225" s="348"/>
      <c r="VHE225" s="348"/>
      <c r="VHF225" s="348"/>
      <c r="VHG225" s="348"/>
      <c r="VHH225" s="348"/>
      <c r="VHI225" s="348"/>
      <c r="VHJ225" s="348"/>
      <c r="VHK225" s="348"/>
      <c r="VHL225" s="348"/>
      <c r="VHM225" s="348"/>
      <c r="VHN225" s="348"/>
      <c r="VHO225" s="348"/>
      <c r="VHP225" s="348"/>
      <c r="VHQ225" s="348"/>
      <c r="VHR225" s="348"/>
      <c r="VHS225" s="348"/>
      <c r="VHT225" s="348"/>
      <c r="VHU225" s="348"/>
      <c r="VHV225" s="348"/>
      <c r="VHW225" s="348"/>
      <c r="VHX225" s="348"/>
      <c r="VHY225" s="348"/>
      <c r="VHZ225" s="348"/>
      <c r="VIA225" s="348"/>
      <c r="VIB225" s="348"/>
      <c r="VIC225" s="348"/>
      <c r="VID225" s="348"/>
      <c r="VIE225" s="348"/>
      <c r="VIF225" s="348"/>
      <c r="VIG225" s="348"/>
      <c r="VIH225" s="348"/>
      <c r="VII225" s="348"/>
      <c r="VIJ225" s="348"/>
      <c r="VIK225" s="348"/>
      <c r="VIL225" s="348"/>
      <c r="VIM225" s="348"/>
      <c r="VIN225" s="348"/>
      <c r="VIO225" s="348"/>
      <c r="VIP225" s="348"/>
      <c r="VIQ225" s="348"/>
      <c r="VIR225" s="348"/>
      <c r="VIS225" s="348"/>
      <c r="VIT225" s="348"/>
      <c r="VIU225" s="348"/>
      <c r="VIV225" s="348"/>
      <c r="VIW225" s="348"/>
      <c r="VIX225" s="348"/>
      <c r="VIY225" s="348"/>
      <c r="VIZ225" s="348"/>
      <c r="VJA225" s="348"/>
      <c r="VJB225" s="348"/>
      <c r="VJC225" s="348"/>
      <c r="VJD225" s="348"/>
      <c r="VJE225" s="348"/>
      <c r="VJF225" s="348"/>
      <c r="VJG225" s="348"/>
      <c r="VJH225" s="348"/>
      <c r="VJI225" s="348"/>
      <c r="VJJ225" s="348"/>
      <c r="VJK225" s="348"/>
      <c r="VJL225" s="348"/>
      <c r="VJM225" s="348"/>
      <c r="VJN225" s="348"/>
      <c r="VJO225" s="348"/>
      <c r="VJP225" s="348"/>
      <c r="VJQ225" s="348"/>
      <c r="VJR225" s="348"/>
      <c r="VJS225" s="348"/>
      <c r="VJT225" s="348"/>
      <c r="VJU225" s="348"/>
      <c r="VJV225" s="348"/>
      <c r="VJW225" s="348"/>
      <c r="VJX225" s="348"/>
      <c r="VJY225" s="348"/>
      <c r="VJZ225" s="348"/>
      <c r="VKA225" s="348"/>
      <c r="VKB225" s="348"/>
      <c r="VKC225" s="348"/>
      <c r="VKD225" s="348"/>
      <c r="VKE225" s="348"/>
      <c r="VKF225" s="348"/>
      <c r="VKG225" s="348"/>
      <c r="VKH225" s="348"/>
      <c r="VKI225" s="348"/>
      <c r="VKJ225" s="348"/>
      <c r="VKK225" s="348"/>
      <c r="VKL225" s="348"/>
      <c r="VKM225" s="348"/>
      <c r="VKN225" s="348"/>
      <c r="VKO225" s="348"/>
      <c r="VKP225" s="348"/>
      <c r="VKQ225" s="348"/>
      <c r="VKR225" s="348"/>
      <c r="VKS225" s="348"/>
      <c r="VKT225" s="348"/>
      <c r="VKU225" s="348"/>
      <c r="VKV225" s="348"/>
      <c r="VKW225" s="348"/>
      <c r="VKX225" s="348"/>
      <c r="VKY225" s="348"/>
      <c r="VKZ225" s="348"/>
      <c r="VLA225" s="348"/>
      <c r="VLB225" s="348"/>
      <c r="VLC225" s="348"/>
      <c r="VLD225" s="348"/>
      <c r="VLE225" s="348"/>
      <c r="VLF225" s="348"/>
      <c r="VLG225" s="348"/>
      <c r="VLH225" s="348"/>
      <c r="VLI225" s="348"/>
      <c r="VLJ225" s="348"/>
      <c r="VLK225" s="348"/>
      <c r="VLL225" s="348"/>
      <c r="VLM225" s="348"/>
      <c r="VLN225" s="348"/>
      <c r="VLO225" s="348"/>
      <c r="VLP225" s="348"/>
      <c r="VLQ225" s="348"/>
      <c r="VLR225" s="348"/>
      <c r="VLS225" s="348"/>
      <c r="VLT225" s="348"/>
      <c r="VLU225" s="348"/>
      <c r="VLV225" s="348"/>
      <c r="VLW225" s="348"/>
      <c r="VLX225" s="348"/>
      <c r="VLY225" s="348"/>
      <c r="VLZ225" s="348"/>
      <c r="VMA225" s="348"/>
      <c r="VMB225" s="348"/>
      <c r="VMC225" s="348"/>
      <c r="VMD225" s="348"/>
      <c r="VME225" s="348"/>
      <c r="VMF225" s="348"/>
      <c r="VMG225" s="348"/>
      <c r="VMH225" s="348"/>
      <c r="VMI225" s="348"/>
      <c r="VMJ225" s="348"/>
      <c r="VMK225" s="348"/>
      <c r="VML225" s="348"/>
      <c r="VMM225" s="348"/>
      <c r="VMN225" s="348"/>
      <c r="VMO225" s="348"/>
      <c r="VMP225" s="348"/>
      <c r="VMQ225" s="348"/>
      <c r="VMR225" s="348"/>
      <c r="VMS225" s="348"/>
      <c r="VMT225" s="348"/>
      <c r="VMU225" s="348"/>
      <c r="VMV225" s="348"/>
      <c r="VMW225" s="348"/>
      <c r="VMX225" s="348"/>
      <c r="VMY225" s="348"/>
      <c r="VMZ225" s="348"/>
      <c r="VNA225" s="348"/>
      <c r="VNB225" s="348"/>
      <c r="VNC225" s="348"/>
      <c r="VND225" s="348"/>
      <c r="VNE225" s="348"/>
      <c r="VNF225" s="348"/>
      <c r="VNG225" s="348"/>
      <c r="VNH225" s="348"/>
      <c r="VNI225" s="348"/>
      <c r="VNJ225" s="348"/>
      <c r="VNK225" s="348"/>
      <c r="VNL225" s="348"/>
      <c r="VNM225" s="348"/>
      <c r="VNN225" s="348"/>
      <c r="VNO225" s="348"/>
      <c r="VNP225" s="348"/>
      <c r="VNQ225" s="348"/>
      <c r="VNR225" s="348"/>
      <c r="VNS225" s="348"/>
      <c r="VNT225" s="348"/>
      <c r="VNU225" s="348"/>
      <c r="VNV225" s="348"/>
      <c r="VNW225" s="348"/>
      <c r="VNX225" s="348"/>
      <c r="VNY225" s="348"/>
      <c r="VNZ225" s="348"/>
      <c r="VOA225" s="348"/>
      <c r="VOB225" s="348"/>
      <c r="VOC225" s="348"/>
      <c r="VOD225" s="348"/>
      <c r="VOE225" s="348"/>
      <c r="VOF225" s="348"/>
      <c r="VOG225" s="348"/>
      <c r="VOH225" s="348"/>
      <c r="VOI225" s="348"/>
      <c r="VOJ225" s="348"/>
      <c r="VOK225" s="348"/>
      <c r="VOL225" s="348"/>
      <c r="VOM225" s="348"/>
      <c r="VON225" s="348"/>
      <c r="VOO225" s="348"/>
      <c r="VOP225" s="348"/>
      <c r="VOQ225" s="348"/>
      <c r="VOR225" s="348"/>
      <c r="VOS225" s="348"/>
      <c r="VOT225" s="348"/>
      <c r="VOU225" s="348"/>
      <c r="VOV225" s="348"/>
      <c r="VOW225" s="348"/>
      <c r="VOX225" s="348"/>
      <c r="VOY225" s="348"/>
      <c r="VOZ225" s="348"/>
      <c r="VPA225" s="348"/>
      <c r="VPB225" s="348"/>
      <c r="VPC225" s="348"/>
      <c r="VPD225" s="348"/>
      <c r="VPE225" s="348"/>
      <c r="VPF225" s="348"/>
      <c r="VPG225" s="348"/>
      <c r="VPH225" s="348"/>
      <c r="VPI225" s="348"/>
      <c r="VPJ225" s="348"/>
      <c r="VPK225" s="348"/>
      <c r="VPL225" s="348"/>
      <c r="VPM225" s="348"/>
      <c r="VPN225" s="348"/>
      <c r="VPO225" s="348"/>
      <c r="VPP225" s="348"/>
      <c r="VPQ225" s="348"/>
      <c r="VPR225" s="348"/>
      <c r="VPS225" s="348"/>
      <c r="VPT225" s="348"/>
      <c r="VPU225" s="348"/>
      <c r="VPV225" s="348"/>
      <c r="VPW225" s="348"/>
      <c r="VPX225" s="348"/>
      <c r="VPY225" s="348"/>
      <c r="VPZ225" s="348"/>
      <c r="VQA225" s="348"/>
      <c r="VQB225" s="348"/>
      <c r="VQC225" s="348"/>
      <c r="VQD225" s="348"/>
      <c r="VQE225" s="348"/>
      <c r="VQF225" s="348"/>
      <c r="VQG225" s="348"/>
      <c r="VQH225" s="348"/>
      <c r="VQI225" s="348"/>
      <c r="VQJ225" s="348"/>
      <c r="VQK225" s="348"/>
      <c r="VQL225" s="348"/>
      <c r="VQM225" s="348"/>
      <c r="VQN225" s="348"/>
      <c r="VQO225" s="348"/>
      <c r="VQP225" s="348"/>
      <c r="VQQ225" s="348"/>
      <c r="VQR225" s="348"/>
      <c r="VQS225" s="348"/>
      <c r="VQT225" s="348"/>
      <c r="VQU225" s="348"/>
      <c r="VQV225" s="348"/>
      <c r="VQW225" s="348"/>
      <c r="VQX225" s="348"/>
      <c r="VQY225" s="348"/>
      <c r="VQZ225" s="348"/>
      <c r="VRA225" s="348"/>
      <c r="VRB225" s="348"/>
      <c r="VRC225" s="348"/>
      <c r="VRD225" s="348"/>
      <c r="VRE225" s="348"/>
      <c r="VRF225" s="348"/>
      <c r="VRG225" s="348"/>
      <c r="VRH225" s="348"/>
      <c r="VRI225" s="348"/>
      <c r="VRJ225" s="348"/>
      <c r="VRK225" s="348"/>
      <c r="VRL225" s="348"/>
      <c r="VRM225" s="348"/>
      <c r="VRN225" s="348"/>
      <c r="VRO225" s="348"/>
      <c r="VRP225" s="348"/>
      <c r="VRQ225" s="348"/>
      <c r="VRR225" s="348"/>
      <c r="VRS225" s="348"/>
      <c r="VRT225" s="348"/>
      <c r="VRU225" s="348"/>
      <c r="VRV225" s="348"/>
      <c r="VRW225" s="348"/>
      <c r="VRX225" s="348"/>
      <c r="VRY225" s="348"/>
      <c r="VRZ225" s="348"/>
      <c r="VSA225" s="348"/>
      <c r="VSB225" s="348"/>
      <c r="VSC225" s="348"/>
      <c r="VSD225" s="348"/>
      <c r="VSE225" s="348"/>
      <c r="VSF225" s="348"/>
      <c r="VSG225" s="348"/>
      <c r="VSH225" s="348"/>
      <c r="VSI225" s="348"/>
      <c r="VSJ225" s="348"/>
      <c r="VSK225" s="348"/>
      <c r="VSL225" s="348"/>
      <c r="VSM225" s="348"/>
      <c r="VSN225" s="348"/>
      <c r="VSO225" s="348"/>
      <c r="VSP225" s="348"/>
      <c r="VSQ225" s="348"/>
      <c r="VSR225" s="348"/>
      <c r="VSS225" s="348"/>
      <c r="VST225" s="348"/>
      <c r="VSU225" s="348"/>
      <c r="VSV225" s="348"/>
      <c r="VSW225" s="348"/>
      <c r="VSX225" s="348"/>
      <c r="VSY225" s="348"/>
      <c r="VSZ225" s="348"/>
      <c r="VTA225" s="348"/>
      <c r="VTB225" s="348"/>
      <c r="VTC225" s="348"/>
      <c r="VTD225" s="348"/>
      <c r="VTE225" s="348"/>
      <c r="VTF225" s="348"/>
      <c r="VTG225" s="348"/>
      <c r="VTH225" s="348"/>
      <c r="VTI225" s="348"/>
      <c r="VTJ225" s="348"/>
      <c r="VTK225" s="348"/>
      <c r="VTL225" s="348"/>
      <c r="VTM225" s="348"/>
      <c r="VTN225" s="348"/>
      <c r="VTO225" s="348"/>
      <c r="VTP225" s="348"/>
      <c r="VTQ225" s="348"/>
      <c r="VTR225" s="348"/>
      <c r="VTS225" s="348"/>
      <c r="VTT225" s="348"/>
      <c r="VTU225" s="348"/>
      <c r="VTV225" s="348"/>
      <c r="VTW225" s="348"/>
      <c r="VTX225" s="348"/>
      <c r="VTY225" s="348"/>
      <c r="VTZ225" s="348"/>
      <c r="VUA225" s="348"/>
      <c r="VUB225" s="348"/>
      <c r="VUC225" s="348"/>
      <c r="VUD225" s="348"/>
      <c r="VUE225" s="348"/>
      <c r="VUF225" s="348"/>
      <c r="VUG225" s="348"/>
      <c r="VUH225" s="348"/>
      <c r="VUI225" s="348"/>
      <c r="VUJ225" s="348"/>
      <c r="VUK225" s="348"/>
      <c r="VUL225" s="348"/>
      <c r="VUM225" s="348"/>
      <c r="VUN225" s="348"/>
      <c r="VUO225" s="348"/>
      <c r="VUP225" s="348"/>
      <c r="VUQ225" s="348"/>
      <c r="VUR225" s="348"/>
      <c r="VUS225" s="348"/>
      <c r="VUT225" s="348"/>
      <c r="VUU225" s="348"/>
      <c r="VUV225" s="348"/>
      <c r="VUW225" s="348"/>
      <c r="VUX225" s="348"/>
      <c r="VUY225" s="348"/>
      <c r="VUZ225" s="348"/>
      <c r="VVA225" s="348"/>
      <c r="VVB225" s="348"/>
      <c r="VVC225" s="348"/>
      <c r="VVD225" s="348"/>
      <c r="VVE225" s="348"/>
      <c r="VVF225" s="348"/>
      <c r="VVG225" s="348"/>
      <c r="VVH225" s="348"/>
      <c r="VVI225" s="348"/>
      <c r="VVJ225" s="348"/>
      <c r="VVK225" s="348"/>
      <c r="VVL225" s="348"/>
      <c r="VVM225" s="348"/>
      <c r="VVN225" s="348"/>
      <c r="VVO225" s="348"/>
      <c r="VVP225" s="348"/>
      <c r="VVQ225" s="348"/>
      <c r="VVR225" s="348"/>
      <c r="VVS225" s="348"/>
      <c r="VVT225" s="348"/>
      <c r="VVU225" s="348"/>
      <c r="VVV225" s="348"/>
      <c r="VVW225" s="348"/>
      <c r="VVX225" s="348"/>
      <c r="VVY225" s="348"/>
      <c r="VVZ225" s="348"/>
      <c r="VWA225" s="348"/>
      <c r="VWB225" s="348"/>
      <c r="VWC225" s="348"/>
      <c r="VWD225" s="348"/>
      <c r="VWE225" s="348"/>
      <c r="VWF225" s="348"/>
      <c r="VWG225" s="348"/>
      <c r="VWH225" s="348"/>
      <c r="VWI225" s="348"/>
      <c r="VWJ225" s="348"/>
      <c r="VWK225" s="348"/>
      <c r="VWL225" s="348"/>
      <c r="VWM225" s="348"/>
      <c r="VWN225" s="348"/>
      <c r="VWO225" s="348"/>
      <c r="VWP225" s="348"/>
      <c r="VWQ225" s="348"/>
      <c r="VWR225" s="348"/>
      <c r="VWS225" s="348"/>
      <c r="VWT225" s="348"/>
      <c r="VWU225" s="348"/>
      <c r="VWV225" s="348"/>
      <c r="VWW225" s="348"/>
      <c r="VWX225" s="348"/>
      <c r="VWY225" s="348"/>
      <c r="VWZ225" s="348"/>
      <c r="VXA225" s="348"/>
      <c r="VXB225" s="348"/>
      <c r="VXC225" s="348"/>
      <c r="VXD225" s="348"/>
      <c r="VXE225" s="348"/>
      <c r="VXF225" s="348"/>
      <c r="VXG225" s="348"/>
      <c r="VXH225" s="348"/>
      <c r="VXI225" s="348"/>
      <c r="VXJ225" s="348"/>
      <c r="VXK225" s="348"/>
      <c r="VXL225" s="348"/>
      <c r="VXM225" s="348"/>
      <c r="VXN225" s="348"/>
      <c r="VXO225" s="348"/>
      <c r="VXP225" s="348"/>
      <c r="VXQ225" s="348"/>
      <c r="VXR225" s="348"/>
      <c r="VXS225" s="348"/>
      <c r="VXT225" s="348"/>
      <c r="VXU225" s="348"/>
      <c r="VXV225" s="348"/>
      <c r="VXW225" s="348"/>
      <c r="VXX225" s="348"/>
      <c r="VXY225" s="348"/>
      <c r="VXZ225" s="348"/>
      <c r="VYA225" s="348"/>
      <c r="VYB225" s="348"/>
      <c r="VYC225" s="348"/>
      <c r="VYD225" s="348"/>
      <c r="VYE225" s="348"/>
      <c r="VYF225" s="348"/>
      <c r="VYG225" s="348"/>
      <c r="VYH225" s="348"/>
      <c r="VYI225" s="348"/>
      <c r="VYJ225" s="348"/>
      <c r="VYK225" s="348"/>
      <c r="VYL225" s="348"/>
      <c r="VYM225" s="348"/>
      <c r="VYN225" s="348"/>
      <c r="VYO225" s="348"/>
      <c r="VYP225" s="348"/>
      <c r="VYQ225" s="348"/>
      <c r="VYR225" s="348"/>
      <c r="VYS225" s="348"/>
      <c r="VYT225" s="348"/>
      <c r="VYU225" s="348"/>
      <c r="VYV225" s="348"/>
      <c r="VYW225" s="348"/>
      <c r="VYX225" s="348"/>
      <c r="VYY225" s="348"/>
      <c r="VYZ225" s="348"/>
      <c r="VZA225" s="348"/>
      <c r="VZB225" s="348"/>
      <c r="VZC225" s="348"/>
      <c r="VZD225" s="348"/>
      <c r="VZE225" s="348"/>
      <c r="VZF225" s="348"/>
      <c r="VZG225" s="348"/>
      <c r="VZH225" s="348"/>
      <c r="VZI225" s="348"/>
      <c r="VZJ225" s="348"/>
      <c r="VZK225" s="348"/>
      <c r="VZL225" s="348"/>
      <c r="VZM225" s="348"/>
      <c r="VZN225" s="348"/>
      <c r="VZO225" s="348"/>
      <c r="VZP225" s="348"/>
      <c r="VZQ225" s="348"/>
      <c r="VZR225" s="348"/>
      <c r="VZS225" s="348"/>
      <c r="VZT225" s="348"/>
      <c r="VZU225" s="348"/>
      <c r="VZV225" s="348"/>
      <c r="VZW225" s="348"/>
      <c r="VZX225" s="348"/>
      <c r="VZY225" s="348"/>
      <c r="VZZ225" s="348"/>
      <c r="WAA225" s="348"/>
      <c r="WAB225" s="348"/>
      <c r="WAC225" s="348"/>
      <c r="WAD225" s="348"/>
      <c r="WAE225" s="348"/>
      <c r="WAF225" s="348"/>
      <c r="WAG225" s="348"/>
      <c r="WAH225" s="348"/>
      <c r="WAI225" s="348"/>
      <c r="WAJ225" s="348"/>
      <c r="WAK225" s="348"/>
      <c r="WAL225" s="348"/>
      <c r="WAM225" s="348"/>
      <c r="WAN225" s="348"/>
      <c r="WAO225" s="348"/>
      <c r="WAP225" s="348"/>
      <c r="WAQ225" s="348"/>
      <c r="WAR225" s="348"/>
      <c r="WAS225" s="348"/>
      <c r="WAT225" s="348"/>
      <c r="WAU225" s="348"/>
      <c r="WAV225" s="348"/>
      <c r="WAW225" s="348"/>
      <c r="WAX225" s="348"/>
      <c r="WAY225" s="348"/>
      <c r="WAZ225" s="348"/>
      <c r="WBA225" s="348"/>
      <c r="WBB225" s="348"/>
      <c r="WBC225" s="348"/>
      <c r="WBD225" s="348"/>
      <c r="WBE225" s="348"/>
      <c r="WBF225" s="348"/>
      <c r="WBG225" s="348"/>
      <c r="WBH225" s="348"/>
      <c r="WBI225" s="348"/>
      <c r="WBJ225" s="348"/>
      <c r="WBK225" s="348"/>
      <c r="WBL225" s="348"/>
      <c r="WBM225" s="348"/>
      <c r="WBN225" s="348"/>
      <c r="WBO225" s="348"/>
      <c r="WBP225" s="348"/>
      <c r="WBQ225" s="348"/>
      <c r="WBR225" s="348"/>
      <c r="WBS225" s="348"/>
      <c r="WBT225" s="348"/>
      <c r="WBU225" s="348"/>
      <c r="WBV225" s="348"/>
      <c r="WBW225" s="348"/>
      <c r="WBX225" s="348"/>
      <c r="WBY225" s="348"/>
      <c r="WBZ225" s="348"/>
      <c r="WCA225" s="348"/>
      <c r="WCB225" s="348"/>
      <c r="WCC225" s="348"/>
      <c r="WCD225" s="348"/>
      <c r="WCE225" s="348"/>
      <c r="WCF225" s="348"/>
      <c r="WCG225" s="348"/>
      <c r="WCH225" s="348"/>
      <c r="WCI225" s="348"/>
      <c r="WCJ225" s="348"/>
      <c r="WCK225" s="348"/>
      <c r="WCL225" s="348"/>
      <c r="WCM225" s="348"/>
      <c r="WCN225" s="348"/>
      <c r="WCO225" s="348"/>
      <c r="WCP225" s="348"/>
      <c r="WCQ225" s="348"/>
      <c r="WCR225" s="348"/>
      <c r="WCS225" s="348"/>
      <c r="WCT225" s="348"/>
      <c r="WCU225" s="348"/>
      <c r="WCV225" s="348"/>
      <c r="WCW225" s="348"/>
      <c r="WCX225" s="348"/>
      <c r="WCY225" s="348"/>
      <c r="WCZ225" s="348"/>
      <c r="WDA225" s="348"/>
      <c r="WDB225" s="348"/>
      <c r="WDC225" s="348"/>
      <c r="WDD225" s="348"/>
      <c r="WDE225" s="348"/>
      <c r="WDF225" s="348"/>
      <c r="WDG225" s="348"/>
      <c r="WDH225" s="348"/>
      <c r="WDI225" s="348"/>
      <c r="WDJ225" s="348"/>
      <c r="WDK225" s="348"/>
      <c r="WDL225" s="348"/>
      <c r="WDM225" s="348"/>
      <c r="WDN225" s="348"/>
      <c r="WDO225" s="348"/>
      <c r="WDP225" s="348"/>
      <c r="WDQ225" s="348"/>
      <c r="WDR225" s="348"/>
      <c r="WDS225" s="348"/>
      <c r="WDT225" s="348"/>
      <c r="WDU225" s="348"/>
      <c r="WDV225" s="348"/>
      <c r="WDW225" s="348"/>
      <c r="WDX225" s="348"/>
      <c r="WDY225" s="348"/>
      <c r="WDZ225" s="348"/>
      <c r="WEA225" s="348"/>
      <c r="WEB225" s="348"/>
      <c r="WEC225" s="348"/>
      <c r="WED225" s="348"/>
      <c r="WEE225" s="348"/>
      <c r="WEF225" s="348"/>
      <c r="WEG225" s="348"/>
      <c r="WEH225" s="348"/>
      <c r="WEI225" s="348"/>
      <c r="WEJ225" s="348"/>
      <c r="WEK225" s="348"/>
      <c r="WEL225" s="348"/>
      <c r="WEM225" s="348"/>
      <c r="WEN225" s="348"/>
      <c r="WEO225" s="348"/>
      <c r="WEP225" s="348"/>
      <c r="WEQ225" s="348"/>
      <c r="WER225" s="348"/>
      <c r="WES225" s="348"/>
      <c r="WET225" s="348"/>
      <c r="WEU225" s="348"/>
      <c r="WEV225" s="348"/>
      <c r="WEW225" s="348"/>
      <c r="WEX225" s="348"/>
      <c r="WEY225" s="348"/>
      <c r="WEZ225" s="348"/>
      <c r="WFA225" s="348"/>
      <c r="WFB225" s="348"/>
      <c r="WFC225" s="348"/>
      <c r="WFD225" s="348"/>
      <c r="WFE225" s="348"/>
      <c r="WFF225" s="348"/>
      <c r="WFG225" s="348"/>
      <c r="WFH225" s="348"/>
      <c r="WFI225" s="348"/>
      <c r="WFJ225" s="348"/>
      <c r="WFK225" s="348"/>
      <c r="WFL225" s="348"/>
      <c r="WFM225" s="348"/>
      <c r="WFN225" s="348"/>
      <c r="WFO225" s="348"/>
      <c r="WFP225" s="348"/>
      <c r="WFQ225" s="348"/>
      <c r="WFR225" s="348"/>
      <c r="WFS225" s="348"/>
      <c r="WFT225" s="348"/>
      <c r="WFU225" s="348"/>
      <c r="WFV225" s="348"/>
      <c r="WFW225" s="348"/>
      <c r="WFX225" s="348"/>
      <c r="WFY225" s="348"/>
      <c r="WFZ225" s="348"/>
      <c r="WGA225" s="348"/>
      <c r="WGB225" s="348"/>
      <c r="WGC225" s="348"/>
      <c r="WGD225" s="348"/>
      <c r="WGE225" s="348"/>
      <c r="WGF225" s="348"/>
      <c r="WGG225" s="348"/>
      <c r="WGH225" s="348"/>
      <c r="WGI225" s="348"/>
      <c r="WGJ225" s="348"/>
      <c r="WGK225" s="348"/>
      <c r="WGL225" s="348"/>
      <c r="WGM225" s="348"/>
      <c r="WGN225" s="348"/>
      <c r="WGO225" s="348"/>
      <c r="WGP225" s="348"/>
      <c r="WGQ225" s="348"/>
      <c r="WGR225" s="348"/>
      <c r="WGS225" s="348"/>
      <c r="WGT225" s="348"/>
      <c r="WGU225" s="348"/>
      <c r="WGV225" s="348"/>
      <c r="WGW225" s="348"/>
      <c r="WGX225" s="348"/>
      <c r="WGY225" s="348"/>
      <c r="WGZ225" s="348"/>
      <c r="WHA225" s="348"/>
      <c r="WHB225" s="348"/>
      <c r="WHC225" s="348"/>
      <c r="WHD225" s="348"/>
      <c r="WHE225" s="348"/>
      <c r="WHF225" s="348"/>
      <c r="WHG225" s="348"/>
      <c r="WHH225" s="348"/>
      <c r="WHI225" s="348"/>
      <c r="WHJ225" s="348"/>
      <c r="WHK225" s="348"/>
      <c r="WHL225" s="348"/>
      <c r="WHM225" s="348"/>
      <c r="WHN225" s="348"/>
      <c r="WHO225" s="348"/>
      <c r="WHP225" s="348"/>
      <c r="WHQ225" s="348"/>
      <c r="WHR225" s="348"/>
      <c r="WHS225" s="348"/>
      <c r="WHT225" s="348"/>
      <c r="WHU225" s="348"/>
      <c r="WHV225" s="348"/>
      <c r="WHW225" s="348"/>
      <c r="WHX225" s="348"/>
      <c r="WHY225" s="348"/>
      <c r="WHZ225" s="348"/>
      <c r="WIA225" s="348"/>
      <c r="WIB225" s="348"/>
      <c r="WIC225" s="348"/>
      <c r="WID225" s="348"/>
      <c r="WIE225" s="348"/>
      <c r="WIF225" s="348"/>
      <c r="WIG225" s="348"/>
      <c r="WIH225" s="348"/>
      <c r="WII225" s="348"/>
      <c r="WIJ225" s="348"/>
      <c r="WIK225" s="348"/>
      <c r="WIL225" s="348"/>
      <c r="WIM225" s="348"/>
      <c r="WIN225" s="348"/>
      <c r="WIO225" s="348"/>
      <c r="WIP225" s="348"/>
      <c r="WIQ225" s="348"/>
      <c r="WIR225" s="348"/>
      <c r="WIS225" s="348"/>
      <c r="WIT225" s="348"/>
      <c r="WIU225" s="348"/>
      <c r="WIV225" s="348"/>
      <c r="WIW225" s="348"/>
      <c r="WIX225" s="348"/>
      <c r="WIY225" s="348"/>
      <c r="WIZ225" s="348"/>
      <c r="WJA225" s="348"/>
      <c r="WJB225" s="348"/>
      <c r="WJC225" s="348"/>
      <c r="WJD225" s="348"/>
      <c r="WJE225" s="348"/>
      <c r="WJF225" s="348"/>
      <c r="WJG225" s="348"/>
      <c r="WJH225" s="348"/>
      <c r="WJI225" s="348"/>
      <c r="WJJ225" s="348"/>
      <c r="WJK225" s="348"/>
      <c r="WJL225" s="348"/>
      <c r="WJM225" s="348"/>
      <c r="WJN225" s="348"/>
      <c r="WJO225" s="348"/>
      <c r="WJP225" s="348"/>
      <c r="WJQ225" s="348"/>
      <c r="WJR225" s="348"/>
      <c r="WJS225" s="348"/>
      <c r="WJT225" s="348"/>
      <c r="WJU225" s="348"/>
      <c r="WJV225" s="348"/>
      <c r="WJW225" s="348"/>
      <c r="WJX225" s="348"/>
      <c r="WJY225" s="348"/>
      <c r="WJZ225" s="348"/>
      <c r="WKA225" s="348"/>
      <c r="WKB225" s="348"/>
      <c r="WKC225" s="348"/>
      <c r="WKD225" s="348"/>
      <c r="WKE225" s="348"/>
      <c r="WKF225" s="348"/>
      <c r="WKG225" s="348"/>
      <c r="WKH225" s="348"/>
      <c r="WKI225" s="348"/>
      <c r="WKJ225" s="348"/>
      <c r="WKK225" s="348"/>
      <c r="WKL225" s="348"/>
      <c r="WKM225" s="348"/>
      <c r="WKN225" s="348"/>
      <c r="WKO225" s="348"/>
      <c r="WKP225" s="348"/>
      <c r="WKQ225" s="348"/>
      <c r="WKR225" s="348"/>
      <c r="WKS225" s="348"/>
      <c r="WKT225" s="348"/>
      <c r="WKU225" s="348"/>
      <c r="WKV225" s="348"/>
      <c r="WKW225" s="348"/>
      <c r="WKX225" s="348"/>
      <c r="WKY225" s="348"/>
      <c r="WKZ225" s="348"/>
      <c r="WLA225" s="348"/>
      <c r="WLB225" s="348"/>
      <c r="WLC225" s="348"/>
      <c r="WLD225" s="348"/>
      <c r="WLE225" s="348"/>
      <c r="WLF225" s="348"/>
      <c r="WLG225" s="348"/>
      <c r="WLH225" s="348"/>
      <c r="WLI225" s="348"/>
      <c r="WLJ225" s="348"/>
      <c r="WLK225" s="348"/>
      <c r="WLL225" s="348"/>
      <c r="WLM225" s="348"/>
      <c r="WLN225" s="348"/>
      <c r="WLO225" s="348"/>
      <c r="WLP225" s="348"/>
      <c r="WLQ225" s="348"/>
      <c r="WLR225" s="348"/>
      <c r="WLS225" s="348"/>
      <c r="WLT225" s="348"/>
      <c r="WLU225" s="348"/>
      <c r="WLV225" s="348"/>
      <c r="WLW225" s="348"/>
      <c r="WLX225" s="348"/>
      <c r="WLY225" s="348"/>
      <c r="WLZ225" s="348"/>
      <c r="WMA225" s="348"/>
      <c r="WMB225" s="348"/>
      <c r="WMC225" s="348"/>
      <c r="WMD225" s="348"/>
      <c r="WME225" s="348"/>
      <c r="WMF225" s="348"/>
      <c r="WMG225" s="348"/>
      <c r="WMH225" s="348"/>
      <c r="WMI225" s="348"/>
      <c r="WMJ225" s="348"/>
      <c r="WMK225" s="348"/>
      <c r="WML225" s="348"/>
      <c r="WMM225" s="348"/>
      <c r="WMN225" s="348"/>
      <c r="WMO225" s="348"/>
      <c r="WMP225" s="348"/>
      <c r="WMQ225" s="348"/>
      <c r="WMR225" s="348"/>
      <c r="WMS225" s="348"/>
      <c r="WMT225" s="348"/>
      <c r="WMU225" s="348"/>
      <c r="WMV225" s="348"/>
      <c r="WMW225" s="348"/>
      <c r="WMX225" s="348"/>
      <c r="WMY225" s="348"/>
      <c r="WMZ225" s="348"/>
      <c r="WNA225" s="348"/>
      <c r="WNB225" s="348"/>
      <c r="WNC225" s="348"/>
      <c r="WND225" s="348"/>
      <c r="WNE225" s="348"/>
      <c r="WNF225" s="348"/>
      <c r="WNG225" s="348"/>
      <c r="WNH225" s="348"/>
      <c r="WNI225" s="348"/>
      <c r="WNJ225" s="348"/>
      <c r="WNK225" s="348"/>
      <c r="WNL225" s="348"/>
      <c r="WNM225" s="348"/>
      <c r="WNN225" s="348"/>
      <c r="WNO225" s="348"/>
      <c r="WNP225" s="348"/>
      <c r="WNQ225" s="348"/>
      <c r="WNR225" s="348"/>
      <c r="WNS225" s="348"/>
      <c r="WNT225" s="348"/>
      <c r="WNU225" s="348"/>
      <c r="WNV225" s="348"/>
      <c r="WNW225" s="348"/>
      <c r="WNX225" s="348"/>
      <c r="WNY225" s="348"/>
      <c r="WNZ225" s="348"/>
      <c r="WOA225" s="348"/>
      <c r="WOB225" s="348"/>
      <c r="WOC225" s="348"/>
      <c r="WOD225" s="348"/>
      <c r="WOE225" s="348"/>
      <c r="WOF225" s="348"/>
      <c r="WOG225" s="348"/>
      <c r="WOH225" s="348"/>
      <c r="WOI225" s="348"/>
      <c r="WOJ225" s="348"/>
      <c r="WOK225" s="348"/>
      <c r="WOL225" s="348"/>
      <c r="WOM225" s="348"/>
      <c r="WON225" s="348"/>
      <c r="WOO225" s="348"/>
      <c r="WOP225" s="348"/>
      <c r="WOQ225" s="348"/>
      <c r="WOR225" s="348"/>
      <c r="WOS225" s="348"/>
      <c r="WOT225" s="348"/>
      <c r="WOU225" s="348"/>
      <c r="WOV225" s="348"/>
      <c r="WOW225" s="348"/>
      <c r="WOX225" s="348"/>
      <c r="WOY225" s="348"/>
      <c r="WOZ225" s="348"/>
      <c r="WPA225" s="348"/>
      <c r="WPB225" s="348"/>
      <c r="WPC225" s="348"/>
      <c r="WPD225" s="348"/>
      <c r="WPE225" s="348"/>
      <c r="WPF225" s="348"/>
      <c r="WPG225" s="348"/>
      <c r="WPH225" s="348"/>
      <c r="WPI225" s="348"/>
      <c r="WPJ225" s="348"/>
      <c r="WPK225" s="348"/>
      <c r="WPL225" s="348"/>
      <c r="WPM225" s="348"/>
      <c r="WPN225" s="348"/>
      <c r="WPO225" s="348"/>
      <c r="WPP225" s="348"/>
      <c r="WPQ225" s="348"/>
      <c r="WPR225" s="348"/>
      <c r="WPS225" s="348"/>
      <c r="WPT225" s="348"/>
      <c r="WPU225" s="348"/>
      <c r="WPV225" s="348"/>
      <c r="WPW225" s="348"/>
      <c r="WPX225" s="348"/>
      <c r="WPY225" s="348"/>
      <c r="WPZ225" s="348"/>
      <c r="WQA225" s="348"/>
      <c r="WQB225" s="348"/>
      <c r="WQC225" s="348"/>
      <c r="WQD225" s="348"/>
      <c r="WQE225" s="348"/>
      <c r="WQF225" s="348"/>
      <c r="WQG225" s="348"/>
      <c r="WQH225" s="348"/>
      <c r="WQI225" s="348"/>
      <c r="WQJ225" s="348"/>
      <c r="WQK225" s="348"/>
      <c r="WQL225" s="348"/>
      <c r="WQM225" s="348"/>
      <c r="WQN225" s="348"/>
      <c r="WQO225" s="348"/>
      <c r="WQP225" s="348"/>
      <c r="WQQ225" s="348"/>
      <c r="WQR225" s="348"/>
      <c r="WQS225" s="348"/>
      <c r="WQT225" s="348"/>
      <c r="WQU225" s="348"/>
      <c r="WQV225" s="348"/>
      <c r="WQW225" s="348"/>
      <c r="WQX225" s="348"/>
      <c r="WQY225" s="348"/>
      <c r="WQZ225" s="348"/>
      <c r="WRA225" s="348"/>
      <c r="WRB225" s="348"/>
      <c r="WRC225" s="348"/>
      <c r="WRD225" s="348"/>
      <c r="WRE225" s="348"/>
      <c r="WRF225" s="348"/>
      <c r="WRG225" s="348"/>
      <c r="WRH225" s="348"/>
      <c r="WRI225" s="348"/>
      <c r="WRJ225" s="348"/>
      <c r="WRK225" s="348"/>
      <c r="WRL225" s="348"/>
      <c r="WRM225" s="348"/>
      <c r="WRN225" s="348"/>
      <c r="WRO225" s="348"/>
      <c r="WRP225" s="348"/>
      <c r="WRQ225" s="348"/>
      <c r="WRR225" s="348"/>
      <c r="WRS225" s="348"/>
      <c r="WRT225" s="348"/>
      <c r="WRU225" s="348"/>
      <c r="WRV225" s="348"/>
      <c r="WRW225" s="348"/>
      <c r="WRX225" s="348"/>
      <c r="WRY225" s="348"/>
      <c r="WRZ225" s="348"/>
      <c r="WSA225" s="348"/>
      <c r="WSB225" s="348"/>
      <c r="WSC225" s="348"/>
      <c r="WSD225" s="348"/>
      <c r="WSE225" s="348"/>
      <c r="WSF225" s="348"/>
      <c r="WSG225" s="348"/>
      <c r="WSH225" s="348"/>
      <c r="WSI225" s="348"/>
      <c r="WSJ225" s="348"/>
      <c r="WSK225" s="348"/>
      <c r="WSL225" s="348"/>
      <c r="WSM225" s="348"/>
      <c r="WSN225" s="348"/>
      <c r="WSO225" s="348"/>
      <c r="WSP225" s="348"/>
      <c r="WSQ225" s="348"/>
      <c r="WSR225" s="348"/>
      <c r="WSS225" s="348"/>
      <c r="WST225" s="348"/>
      <c r="WSU225" s="348"/>
      <c r="WSV225" s="348"/>
      <c r="WSW225" s="348"/>
      <c r="WSX225" s="348"/>
      <c r="WSY225" s="348"/>
      <c r="WSZ225" s="348"/>
      <c r="WTA225" s="348"/>
      <c r="WTB225" s="348"/>
      <c r="WTC225" s="348"/>
      <c r="WTD225" s="348"/>
      <c r="WTE225" s="348"/>
      <c r="WTF225" s="348"/>
      <c r="WTG225" s="348"/>
      <c r="WTH225" s="348"/>
      <c r="WTI225" s="348"/>
      <c r="WTJ225" s="348"/>
      <c r="WTK225" s="348"/>
      <c r="WTL225" s="348"/>
      <c r="WTM225" s="348"/>
      <c r="WTN225" s="348"/>
      <c r="WTO225" s="348"/>
      <c r="WTP225" s="348"/>
      <c r="WTQ225" s="348"/>
      <c r="WTR225" s="348"/>
      <c r="WTS225" s="348"/>
      <c r="WTT225" s="348"/>
      <c r="WTU225" s="348"/>
      <c r="WTV225" s="348"/>
      <c r="WTW225" s="348"/>
      <c r="WTX225" s="348"/>
      <c r="WTY225" s="348"/>
      <c r="WTZ225" s="348"/>
      <c r="WUA225" s="348"/>
      <c r="WUB225" s="348"/>
      <c r="WUC225" s="348"/>
      <c r="WUD225" s="348"/>
      <c r="WUE225" s="348"/>
      <c r="WUF225" s="348"/>
      <c r="WUG225" s="348"/>
      <c r="WUH225" s="348"/>
      <c r="WUI225" s="348"/>
      <c r="WUJ225" s="348"/>
      <c r="WUK225" s="348"/>
      <c r="WUL225" s="348"/>
      <c r="WUM225" s="348"/>
      <c r="WUN225" s="348"/>
      <c r="WUO225" s="348"/>
      <c r="WUP225" s="348"/>
      <c r="WUQ225" s="348"/>
      <c r="WUR225" s="348"/>
      <c r="WUS225" s="348"/>
      <c r="WUT225" s="348"/>
      <c r="WUU225" s="348"/>
      <c r="WUV225" s="348"/>
      <c r="WUW225" s="348"/>
      <c r="WUX225" s="348"/>
      <c r="WUY225" s="348"/>
      <c r="WUZ225" s="348"/>
      <c r="WVA225" s="348"/>
      <c r="WVB225" s="348"/>
      <c r="WVC225" s="348"/>
      <c r="WVD225" s="348"/>
      <c r="WVE225" s="348"/>
      <c r="WVF225" s="348"/>
      <c r="WVG225" s="348"/>
      <c r="WVH225" s="348"/>
      <c r="WVI225" s="348"/>
      <c r="WVJ225" s="348"/>
      <c r="WVK225" s="348"/>
      <c r="WVL225" s="348"/>
      <c r="WVM225" s="348"/>
      <c r="WVN225" s="348"/>
      <c r="WVO225" s="348"/>
      <c r="WVP225" s="348"/>
      <c r="WVQ225" s="348"/>
      <c r="WVR225" s="348"/>
      <c r="WVS225" s="348"/>
      <c r="WVT225" s="348"/>
      <c r="WVU225" s="348"/>
      <c r="WVV225" s="348"/>
      <c r="WVW225" s="348"/>
      <c r="WVX225" s="348"/>
      <c r="WVY225" s="348"/>
      <c r="WVZ225" s="348"/>
      <c r="WWA225" s="348"/>
      <c r="WWB225" s="348"/>
      <c r="WWC225" s="348"/>
      <c r="WWD225" s="348"/>
      <c r="WWE225" s="348"/>
      <c r="WWF225" s="348"/>
      <c r="WWG225" s="348"/>
      <c r="WWH225" s="348"/>
      <c r="WWI225" s="348"/>
      <c r="WWJ225" s="348"/>
      <c r="WWK225" s="348"/>
      <c r="WWL225" s="348"/>
      <c r="WWM225" s="348"/>
      <c r="WWN225" s="348"/>
      <c r="WWO225" s="348"/>
      <c r="WWP225" s="348"/>
      <c r="WWQ225" s="348"/>
      <c r="WWR225" s="348"/>
      <c r="WWS225" s="348"/>
      <c r="WWT225" s="348"/>
      <c r="WWU225" s="348"/>
      <c r="WWV225" s="348"/>
      <c r="WWW225" s="348"/>
      <c r="WWX225" s="348"/>
      <c r="WWY225" s="348"/>
      <c r="WWZ225" s="348"/>
      <c r="WXA225" s="348"/>
      <c r="WXB225" s="348"/>
      <c r="WXC225" s="348"/>
      <c r="WXD225" s="348"/>
      <c r="WXE225" s="348"/>
      <c r="WXF225" s="348"/>
      <c r="WXG225" s="348"/>
      <c r="WXH225" s="348"/>
      <c r="WXI225" s="348"/>
      <c r="WXJ225" s="348"/>
      <c r="WXK225" s="348"/>
      <c r="WXL225" s="348"/>
      <c r="WXM225" s="348"/>
      <c r="WXN225" s="348"/>
      <c r="WXO225" s="348"/>
      <c r="WXP225" s="348"/>
      <c r="WXQ225" s="348"/>
      <c r="WXR225" s="348"/>
      <c r="WXS225" s="348"/>
      <c r="WXT225" s="348"/>
      <c r="WXU225" s="348"/>
      <c r="WXV225" s="348"/>
      <c r="WXW225" s="348"/>
      <c r="WXX225" s="348"/>
      <c r="WXY225" s="348"/>
      <c r="WXZ225" s="348"/>
      <c r="WYA225" s="348"/>
      <c r="WYB225" s="348"/>
      <c r="WYC225" s="348"/>
      <c r="WYD225" s="348"/>
      <c r="WYE225" s="348"/>
      <c r="WYF225" s="348"/>
      <c r="WYG225" s="348"/>
      <c r="WYH225" s="348"/>
      <c r="WYI225" s="348"/>
      <c r="WYJ225" s="348"/>
      <c r="WYK225" s="348"/>
      <c r="WYL225" s="348"/>
      <c r="WYM225" s="348"/>
      <c r="WYN225" s="348"/>
      <c r="WYO225" s="348"/>
      <c r="WYP225" s="348"/>
      <c r="WYQ225" s="348"/>
      <c r="WYR225" s="348"/>
      <c r="WYS225" s="348"/>
      <c r="WYT225" s="348"/>
      <c r="WYU225" s="348"/>
      <c r="WYV225" s="348"/>
      <c r="WYW225" s="348"/>
      <c r="WYX225" s="348"/>
      <c r="WYY225" s="348"/>
      <c r="WYZ225" s="348"/>
      <c r="WZA225" s="348"/>
      <c r="WZB225" s="348"/>
      <c r="WZC225" s="348"/>
      <c r="WZD225" s="348"/>
      <c r="WZE225" s="348"/>
      <c r="WZF225" s="348"/>
      <c r="WZG225" s="348"/>
      <c r="WZH225" s="348"/>
      <c r="WZI225" s="348"/>
      <c r="WZJ225" s="348"/>
      <c r="WZK225" s="348"/>
      <c r="WZL225" s="348"/>
      <c r="WZM225" s="348"/>
      <c r="WZN225" s="348"/>
      <c r="WZO225" s="348"/>
      <c r="WZP225" s="348"/>
      <c r="WZQ225" s="348"/>
      <c r="WZR225" s="348"/>
      <c r="WZS225" s="348"/>
      <c r="WZT225" s="348"/>
      <c r="WZU225" s="348"/>
      <c r="WZV225" s="348"/>
      <c r="WZW225" s="348"/>
      <c r="WZX225" s="348"/>
      <c r="WZY225" s="348"/>
      <c r="WZZ225" s="348"/>
      <c r="XAA225" s="348"/>
      <c r="XAB225" s="348"/>
      <c r="XAC225" s="348"/>
      <c r="XAD225" s="348"/>
      <c r="XAE225" s="348"/>
      <c r="XAF225" s="348"/>
      <c r="XAG225" s="348"/>
      <c r="XAH225" s="348"/>
      <c r="XAI225" s="348"/>
      <c r="XAJ225" s="348"/>
      <c r="XAK225" s="348"/>
      <c r="XAL225" s="348"/>
      <c r="XAM225" s="348"/>
      <c r="XAN225" s="348"/>
      <c r="XAO225" s="348"/>
      <c r="XAP225" s="348"/>
      <c r="XAQ225" s="348"/>
      <c r="XAR225" s="348"/>
      <c r="XAS225" s="348"/>
      <c r="XAT225" s="348"/>
      <c r="XAU225" s="348"/>
      <c r="XAV225" s="348"/>
      <c r="XAW225" s="348"/>
      <c r="XAX225" s="348"/>
      <c r="XAY225" s="348"/>
      <c r="XAZ225" s="348"/>
      <c r="XBA225" s="348"/>
      <c r="XBB225" s="348"/>
      <c r="XBC225" s="348"/>
      <c r="XBD225" s="348"/>
      <c r="XBE225" s="348"/>
      <c r="XBF225" s="348"/>
      <c r="XBG225" s="348"/>
      <c r="XBH225" s="348"/>
      <c r="XBI225" s="348"/>
      <c r="XBJ225" s="348"/>
      <c r="XBK225" s="348"/>
      <c r="XBL225" s="348"/>
      <c r="XBM225" s="348"/>
      <c r="XBN225" s="348"/>
      <c r="XBO225" s="348"/>
      <c r="XBP225" s="348"/>
      <c r="XBQ225" s="348"/>
      <c r="XBR225" s="348"/>
      <c r="XBS225" s="348"/>
      <c r="XBT225" s="348"/>
      <c r="XBU225" s="348"/>
      <c r="XBV225" s="348"/>
      <c r="XBW225" s="348"/>
      <c r="XBX225" s="348"/>
      <c r="XBY225" s="348"/>
      <c r="XBZ225" s="348"/>
      <c r="XCA225" s="348"/>
      <c r="XCB225" s="348"/>
      <c r="XCC225" s="348"/>
      <c r="XCD225" s="348"/>
      <c r="XCE225" s="348"/>
      <c r="XCF225" s="348"/>
      <c r="XCG225" s="348"/>
      <c r="XCH225" s="348"/>
      <c r="XCI225" s="348"/>
      <c r="XCJ225" s="348"/>
      <c r="XCK225" s="348"/>
      <c r="XCL225" s="348"/>
      <c r="XCM225" s="348"/>
      <c r="XCN225" s="348"/>
      <c r="XCO225" s="348"/>
      <c r="XCP225" s="348"/>
      <c r="XCQ225" s="348"/>
      <c r="XCR225" s="348"/>
      <c r="XCS225" s="348"/>
      <c r="XCT225" s="348"/>
      <c r="XCU225" s="348"/>
      <c r="XCV225" s="348"/>
      <c r="XCW225" s="348"/>
      <c r="XCX225" s="348"/>
      <c r="XCY225" s="348"/>
      <c r="XCZ225" s="348"/>
      <c r="XDA225" s="348"/>
      <c r="XDB225" s="348"/>
      <c r="XDC225" s="348"/>
      <c r="XDD225" s="348"/>
      <c r="XDE225" s="348"/>
      <c r="XDF225" s="348"/>
      <c r="XDG225" s="348"/>
      <c r="XDH225" s="348"/>
      <c r="XDI225" s="348"/>
      <c r="XDJ225" s="348"/>
      <c r="XDK225" s="348"/>
      <c r="XDL225" s="348"/>
      <c r="XDM225" s="348"/>
      <c r="XDN225" s="348"/>
      <c r="XDO225" s="348"/>
      <c r="XDP225" s="348"/>
      <c r="XDQ225" s="348"/>
      <c r="XDR225" s="348"/>
      <c r="XDS225" s="348"/>
      <c r="XDT225" s="348"/>
      <c r="XDU225" s="348"/>
      <c r="XDV225" s="348"/>
      <c r="XDW225" s="348"/>
      <c r="XDX225" s="348"/>
      <c r="XDY225" s="348"/>
      <c r="XDZ225" s="348"/>
      <c r="XEA225" s="348"/>
      <c r="XEB225" s="348"/>
      <c r="XEC225" s="348"/>
      <c r="XED225" s="348"/>
      <c r="XEE225" s="348"/>
      <c r="XEF225" s="348"/>
      <c r="XEG225" s="348"/>
      <c r="XEH225" s="348"/>
      <c r="XEI225" s="348"/>
      <c r="XEJ225" s="348"/>
      <c r="XEK225" s="348"/>
      <c r="XEL225" s="348"/>
      <c r="XEM225" s="348"/>
      <c r="XEN225" s="348"/>
      <c r="XEO225" s="348"/>
      <c r="XEP225" s="348"/>
      <c r="XEQ225" s="348"/>
      <c r="XER225" s="348"/>
      <c r="XES225" s="348"/>
      <c r="XET225" s="348"/>
      <c r="XEU225" s="348"/>
      <c r="XEV225" s="348"/>
      <c r="XEW225" s="348"/>
      <c r="XEX225" s="348"/>
      <c r="XEY225" s="348"/>
      <c r="XEZ225" s="348"/>
      <c r="XFA225" s="348"/>
      <c r="XFB225" s="348"/>
      <c r="XFC225" s="348"/>
      <c r="XFD225" s="348"/>
    </row>
    <row r="226" spans="1:16384" ht="15" x14ac:dyDescent="0.2">
      <c r="A226" s="58">
        <v>42503</v>
      </c>
      <c r="B226" s="76">
        <v>107.6</v>
      </c>
      <c r="C226" s="1">
        <v>167509731</v>
      </c>
      <c r="D226" s="348"/>
      <c r="E226" s="348"/>
      <c r="F226" s="348"/>
      <c r="G226" s="348"/>
      <c r="H226" s="348"/>
      <c r="I226" s="348"/>
      <c r="J226" s="348"/>
      <c r="K226" s="348"/>
      <c r="L226" s="348"/>
      <c r="M226" s="348"/>
      <c r="N226" s="348"/>
      <c r="O226" s="348"/>
      <c r="P226" s="348"/>
      <c r="Q226" s="348"/>
      <c r="R226" s="348"/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  <c r="AL226" s="348"/>
      <c r="AM226" s="348"/>
      <c r="AN226" s="348"/>
      <c r="AO226" s="348"/>
      <c r="AP226" s="348"/>
      <c r="AQ226" s="348"/>
      <c r="AR226" s="348"/>
      <c r="AS226" s="348"/>
      <c r="AT226" s="348"/>
      <c r="AU226" s="348"/>
      <c r="AV226" s="348"/>
      <c r="AW226" s="348"/>
      <c r="AX226" s="348"/>
      <c r="AY226" s="348"/>
      <c r="AZ226" s="348"/>
      <c r="BA226" s="348"/>
      <c r="BB226" s="348"/>
      <c r="BC226" s="348"/>
      <c r="BD226" s="348"/>
      <c r="BE226" s="348"/>
      <c r="BF226" s="348"/>
      <c r="BG226" s="348"/>
      <c r="BH226" s="348"/>
      <c r="BI226" s="348"/>
      <c r="BJ226" s="348"/>
      <c r="BK226" s="348"/>
      <c r="BL226" s="348"/>
      <c r="BM226" s="348"/>
      <c r="BN226" s="348"/>
      <c r="BO226" s="348"/>
      <c r="BP226" s="348"/>
      <c r="BQ226" s="348"/>
      <c r="BR226" s="348"/>
      <c r="BS226" s="348"/>
      <c r="BT226" s="348"/>
      <c r="BU226" s="348"/>
      <c r="BV226" s="348"/>
      <c r="BW226" s="348"/>
      <c r="BX226" s="348"/>
      <c r="BY226" s="348"/>
      <c r="BZ226" s="348"/>
      <c r="CA226" s="348"/>
      <c r="CB226" s="348"/>
      <c r="CC226" s="348"/>
      <c r="CD226" s="348"/>
      <c r="CE226" s="348"/>
      <c r="CF226" s="348"/>
      <c r="CG226" s="348"/>
      <c r="CH226" s="348"/>
      <c r="CI226" s="348"/>
      <c r="CJ226" s="348"/>
      <c r="CK226" s="348"/>
      <c r="CL226" s="348"/>
      <c r="CM226" s="348"/>
      <c r="CN226" s="348"/>
      <c r="CO226" s="348"/>
      <c r="CP226" s="348"/>
      <c r="CQ226" s="348"/>
      <c r="CR226" s="348"/>
      <c r="CS226" s="348"/>
      <c r="CT226" s="348"/>
      <c r="CU226" s="348"/>
      <c r="CV226" s="348"/>
      <c r="CW226" s="348"/>
      <c r="CX226" s="348"/>
      <c r="CY226" s="348"/>
      <c r="CZ226" s="348"/>
      <c r="DA226" s="348"/>
      <c r="DB226" s="348"/>
      <c r="DC226" s="348"/>
      <c r="DD226" s="348"/>
      <c r="DE226" s="348"/>
      <c r="DF226" s="348"/>
      <c r="DG226" s="348"/>
      <c r="DH226" s="348"/>
      <c r="DI226" s="348"/>
      <c r="DJ226" s="348"/>
      <c r="DK226" s="348"/>
      <c r="DL226" s="348"/>
      <c r="DM226" s="348"/>
      <c r="DN226" s="348"/>
      <c r="DO226" s="348"/>
      <c r="DP226" s="348"/>
      <c r="DQ226" s="348"/>
      <c r="DR226" s="348"/>
      <c r="DS226" s="348"/>
      <c r="DT226" s="348"/>
      <c r="DU226" s="348"/>
      <c r="DV226" s="348"/>
      <c r="DW226" s="348"/>
      <c r="DX226" s="348"/>
      <c r="DY226" s="348"/>
      <c r="DZ226" s="348"/>
      <c r="EA226" s="348"/>
      <c r="EB226" s="348"/>
      <c r="EC226" s="348"/>
      <c r="ED226" s="348"/>
      <c r="EE226" s="348"/>
      <c r="EF226" s="348"/>
      <c r="EG226" s="348"/>
      <c r="EH226" s="348"/>
      <c r="EI226" s="348"/>
      <c r="EJ226" s="348"/>
      <c r="EK226" s="348"/>
      <c r="EL226" s="348"/>
      <c r="EM226" s="348"/>
      <c r="EN226" s="348"/>
      <c r="EO226" s="348"/>
      <c r="EP226" s="348"/>
      <c r="EQ226" s="348"/>
      <c r="ER226" s="348"/>
      <c r="ES226" s="348"/>
      <c r="ET226" s="348"/>
      <c r="EU226" s="348"/>
      <c r="EV226" s="348"/>
      <c r="EW226" s="348"/>
      <c r="EX226" s="348"/>
      <c r="EY226" s="348"/>
      <c r="EZ226" s="348"/>
      <c r="FA226" s="348"/>
      <c r="FB226" s="348"/>
      <c r="FC226" s="348"/>
      <c r="FD226" s="348"/>
      <c r="FE226" s="348"/>
      <c r="FF226" s="348"/>
      <c r="FG226" s="348"/>
      <c r="FH226" s="348"/>
      <c r="FI226" s="348"/>
      <c r="FJ226" s="348"/>
      <c r="FK226" s="348"/>
      <c r="FL226" s="348"/>
      <c r="FM226" s="348"/>
      <c r="FN226" s="348"/>
      <c r="FO226" s="348"/>
      <c r="FP226" s="348"/>
      <c r="FQ226" s="348"/>
      <c r="FR226" s="348"/>
      <c r="FS226" s="348"/>
      <c r="FT226" s="348"/>
      <c r="FU226" s="348"/>
      <c r="FV226" s="348"/>
      <c r="FW226" s="348"/>
      <c r="FX226" s="348"/>
      <c r="FY226" s="348"/>
      <c r="FZ226" s="348"/>
      <c r="GA226" s="348"/>
      <c r="GB226" s="348"/>
      <c r="GC226" s="348"/>
      <c r="GD226" s="348"/>
      <c r="GE226" s="348"/>
      <c r="GF226" s="348"/>
      <c r="GG226" s="348"/>
      <c r="GH226" s="348"/>
      <c r="GI226" s="348"/>
      <c r="GJ226" s="348"/>
      <c r="GK226" s="348"/>
      <c r="GL226" s="348"/>
      <c r="GM226" s="348"/>
      <c r="GN226" s="348"/>
      <c r="GO226" s="348"/>
      <c r="GP226" s="348"/>
      <c r="GQ226" s="348"/>
      <c r="GR226" s="348"/>
      <c r="GS226" s="348"/>
      <c r="GT226" s="348"/>
      <c r="GU226" s="348"/>
      <c r="GV226" s="348"/>
      <c r="GW226" s="348"/>
      <c r="GX226" s="348"/>
      <c r="GY226" s="348"/>
      <c r="GZ226" s="348"/>
      <c r="HA226" s="348"/>
      <c r="HB226" s="348"/>
      <c r="HC226" s="348"/>
      <c r="HD226" s="348"/>
      <c r="HE226" s="348"/>
      <c r="HF226" s="348"/>
      <c r="HG226" s="348"/>
      <c r="HH226" s="348"/>
      <c r="HI226" s="348"/>
      <c r="HJ226" s="348"/>
      <c r="HK226" s="348"/>
      <c r="HL226" s="348"/>
      <c r="HM226" s="348"/>
      <c r="HN226" s="348"/>
      <c r="HO226" s="348"/>
      <c r="HP226" s="348"/>
      <c r="HQ226" s="348"/>
      <c r="HR226" s="348"/>
      <c r="HS226" s="348"/>
      <c r="HT226" s="348"/>
      <c r="HU226" s="348"/>
      <c r="HV226" s="348"/>
      <c r="HW226" s="348"/>
      <c r="HX226" s="348"/>
      <c r="HY226" s="348"/>
      <c r="HZ226" s="348"/>
      <c r="IA226" s="348"/>
      <c r="IB226" s="348"/>
      <c r="IC226" s="348"/>
      <c r="ID226" s="348"/>
      <c r="IE226" s="348"/>
      <c r="IF226" s="348"/>
      <c r="IG226" s="348"/>
      <c r="IH226" s="348"/>
      <c r="II226" s="348"/>
      <c r="IJ226" s="348"/>
      <c r="IK226" s="348"/>
      <c r="IL226" s="348"/>
      <c r="IM226" s="348"/>
      <c r="IN226" s="348"/>
      <c r="IO226" s="348"/>
      <c r="IP226" s="348"/>
      <c r="IQ226" s="348"/>
      <c r="IR226" s="348"/>
      <c r="IS226" s="348"/>
      <c r="IT226" s="348"/>
      <c r="IU226" s="348"/>
      <c r="IV226" s="348"/>
      <c r="IW226" s="348"/>
      <c r="IX226" s="348"/>
      <c r="IY226" s="348"/>
      <c r="IZ226" s="348"/>
      <c r="JA226" s="348"/>
      <c r="JB226" s="348"/>
      <c r="JC226" s="348"/>
      <c r="JD226" s="348"/>
      <c r="JE226" s="348"/>
      <c r="JF226" s="348"/>
      <c r="JG226" s="348"/>
      <c r="JH226" s="348"/>
      <c r="JI226" s="348"/>
      <c r="JJ226" s="348"/>
      <c r="JK226" s="348"/>
      <c r="JL226" s="348"/>
      <c r="JM226" s="348"/>
      <c r="JN226" s="348"/>
      <c r="JO226" s="348"/>
      <c r="JP226" s="348"/>
      <c r="JQ226" s="348"/>
      <c r="JR226" s="348"/>
      <c r="JS226" s="348"/>
      <c r="JT226" s="348"/>
      <c r="JU226" s="348"/>
      <c r="JV226" s="348"/>
      <c r="JW226" s="348"/>
      <c r="JX226" s="348"/>
      <c r="JY226" s="348"/>
      <c r="JZ226" s="348"/>
      <c r="KA226" s="348"/>
      <c r="KB226" s="348"/>
      <c r="KC226" s="348"/>
      <c r="KD226" s="348"/>
      <c r="KE226" s="348"/>
      <c r="KF226" s="348"/>
      <c r="KG226" s="348"/>
      <c r="KH226" s="348"/>
      <c r="KI226" s="348"/>
      <c r="KJ226" s="348"/>
      <c r="KK226" s="348"/>
      <c r="KL226" s="348"/>
      <c r="KM226" s="348"/>
      <c r="KN226" s="348"/>
      <c r="KO226" s="348"/>
      <c r="KP226" s="348"/>
      <c r="KQ226" s="348"/>
      <c r="KR226" s="348"/>
      <c r="KS226" s="348"/>
      <c r="KT226" s="348"/>
      <c r="KU226" s="348"/>
      <c r="KV226" s="348"/>
      <c r="KW226" s="348"/>
      <c r="KX226" s="348"/>
      <c r="KY226" s="348"/>
      <c r="KZ226" s="348"/>
      <c r="LA226" s="348"/>
      <c r="LB226" s="348"/>
      <c r="LC226" s="348"/>
      <c r="LD226" s="348"/>
      <c r="LE226" s="348"/>
      <c r="LF226" s="348"/>
      <c r="LG226" s="348"/>
      <c r="LH226" s="348"/>
      <c r="LI226" s="348"/>
      <c r="LJ226" s="348"/>
      <c r="LK226" s="348"/>
      <c r="LL226" s="348"/>
      <c r="LM226" s="348"/>
      <c r="LN226" s="348"/>
      <c r="LO226" s="348"/>
      <c r="LP226" s="348"/>
      <c r="LQ226" s="348"/>
      <c r="LR226" s="348"/>
      <c r="LS226" s="348"/>
      <c r="LT226" s="348"/>
      <c r="LU226" s="348"/>
      <c r="LV226" s="348"/>
      <c r="LW226" s="348"/>
      <c r="LX226" s="348"/>
      <c r="LY226" s="348"/>
      <c r="LZ226" s="348"/>
      <c r="MA226" s="348"/>
      <c r="MB226" s="348"/>
      <c r="MC226" s="348"/>
      <c r="MD226" s="348"/>
      <c r="ME226" s="348"/>
      <c r="MF226" s="348"/>
      <c r="MG226" s="348"/>
      <c r="MH226" s="348"/>
      <c r="MI226" s="348"/>
      <c r="MJ226" s="348"/>
      <c r="MK226" s="348"/>
      <c r="ML226" s="348"/>
      <c r="MM226" s="348"/>
      <c r="MN226" s="348"/>
      <c r="MO226" s="348"/>
      <c r="MP226" s="348"/>
      <c r="MQ226" s="348"/>
      <c r="MR226" s="348"/>
      <c r="MS226" s="348"/>
      <c r="MT226" s="348"/>
      <c r="MU226" s="348"/>
      <c r="MV226" s="348"/>
      <c r="MW226" s="348"/>
      <c r="MX226" s="348"/>
      <c r="MY226" s="348"/>
      <c r="MZ226" s="348"/>
      <c r="NA226" s="348"/>
      <c r="NB226" s="348"/>
      <c r="NC226" s="348"/>
      <c r="ND226" s="348"/>
      <c r="NE226" s="348"/>
      <c r="NF226" s="348"/>
      <c r="NG226" s="348"/>
      <c r="NH226" s="348"/>
      <c r="NI226" s="348"/>
      <c r="NJ226" s="348"/>
      <c r="NK226" s="348"/>
      <c r="NL226" s="348"/>
      <c r="NM226" s="348"/>
      <c r="NN226" s="348"/>
      <c r="NO226" s="348"/>
      <c r="NP226" s="348"/>
      <c r="NQ226" s="348"/>
      <c r="NR226" s="348"/>
      <c r="NS226" s="348"/>
      <c r="NT226" s="348"/>
      <c r="NU226" s="348"/>
      <c r="NV226" s="348"/>
      <c r="NW226" s="348"/>
      <c r="NX226" s="348"/>
      <c r="NY226" s="348"/>
      <c r="NZ226" s="348"/>
      <c r="OA226" s="348"/>
      <c r="OB226" s="348"/>
      <c r="OC226" s="348"/>
      <c r="OD226" s="348"/>
      <c r="OE226" s="348"/>
      <c r="OF226" s="348"/>
      <c r="OG226" s="348"/>
      <c r="OH226" s="348"/>
      <c r="OI226" s="348"/>
      <c r="OJ226" s="348"/>
      <c r="OK226" s="348"/>
      <c r="OL226" s="348"/>
      <c r="OM226" s="348"/>
      <c r="ON226" s="348"/>
      <c r="OO226" s="348"/>
      <c r="OP226" s="348"/>
      <c r="OQ226" s="348"/>
      <c r="OR226" s="348"/>
      <c r="OS226" s="348"/>
      <c r="OT226" s="348"/>
      <c r="OU226" s="348"/>
      <c r="OV226" s="348"/>
      <c r="OW226" s="348"/>
      <c r="OX226" s="348"/>
      <c r="OY226" s="348"/>
      <c r="OZ226" s="348"/>
      <c r="PA226" s="348"/>
      <c r="PB226" s="348"/>
      <c r="PC226" s="348"/>
      <c r="PD226" s="348"/>
      <c r="PE226" s="348"/>
      <c r="PF226" s="348"/>
      <c r="PG226" s="348"/>
      <c r="PH226" s="348"/>
      <c r="PI226" s="348"/>
      <c r="PJ226" s="348"/>
      <c r="PK226" s="348"/>
      <c r="PL226" s="348"/>
      <c r="PM226" s="348"/>
      <c r="PN226" s="348"/>
      <c r="PO226" s="348"/>
      <c r="PP226" s="348"/>
      <c r="PQ226" s="348"/>
      <c r="PR226" s="348"/>
      <c r="PS226" s="348"/>
      <c r="PT226" s="348"/>
      <c r="PU226" s="348"/>
      <c r="PV226" s="348"/>
      <c r="PW226" s="348"/>
      <c r="PX226" s="348"/>
      <c r="PY226" s="348"/>
      <c r="PZ226" s="348"/>
      <c r="QA226" s="348"/>
      <c r="QB226" s="348"/>
      <c r="QC226" s="348"/>
      <c r="QD226" s="348"/>
      <c r="QE226" s="348"/>
      <c r="QF226" s="348"/>
      <c r="QG226" s="348"/>
      <c r="QH226" s="348"/>
      <c r="QI226" s="348"/>
      <c r="QJ226" s="348"/>
      <c r="QK226" s="348"/>
      <c r="QL226" s="348"/>
      <c r="QM226" s="348"/>
      <c r="QN226" s="348"/>
      <c r="QO226" s="348"/>
      <c r="QP226" s="348"/>
      <c r="QQ226" s="348"/>
      <c r="QR226" s="348"/>
      <c r="QS226" s="348"/>
      <c r="QT226" s="348"/>
      <c r="QU226" s="348"/>
      <c r="QV226" s="348"/>
      <c r="QW226" s="348"/>
      <c r="QX226" s="348"/>
      <c r="QY226" s="348"/>
      <c r="QZ226" s="348"/>
      <c r="RA226" s="348"/>
      <c r="RB226" s="348"/>
      <c r="RC226" s="348"/>
      <c r="RD226" s="348"/>
      <c r="RE226" s="348"/>
      <c r="RF226" s="348"/>
      <c r="RG226" s="348"/>
      <c r="RH226" s="348"/>
      <c r="RI226" s="348"/>
      <c r="RJ226" s="348"/>
      <c r="RK226" s="348"/>
      <c r="RL226" s="348"/>
      <c r="RM226" s="348"/>
      <c r="RN226" s="348"/>
      <c r="RO226" s="348"/>
      <c r="RP226" s="348"/>
      <c r="RQ226" s="348"/>
      <c r="RR226" s="348"/>
      <c r="RS226" s="348"/>
      <c r="RT226" s="348"/>
      <c r="RU226" s="348"/>
      <c r="RV226" s="348"/>
      <c r="RW226" s="348"/>
      <c r="RX226" s="348"/>
      <c r="RY226" s="348"/>
      <c r="RZ226" s="348"/>
      <c r="SA226" s="348"/>
      <c r="SB226" s="348"/>
      <c r="SC226" s="348"/>
      <c r="SD226" s="348"/>
      <c r="SE226" s="348"/>
      <c r="SF226" s="348"/>
      <c r="SG226" s="348"/>
      <c r="SH226" s="348"/>
      <c r="SI226" s="348"/>
      <c r="SJ226" s="348"/>
      <c r="SK226" s="348"/>
      <c r="SL226" s="348"/>
      <c r="SM226" s="348"/>
      <c r="SN226" s="348"/>
      <c r="SO226" s="348"/>
      <c r="SP226" s="348"/>
      <c r="SQ226" s="348"/>
      <c r="SR226" s="348"/>
      <c r="SS226" s="348"/>
      <c r="ST226" s="348"/>
      <c r="SU226" s="348"/>
      <c r="SV226" s="348"/>
      <c r="SW226" s="348"/>
      <c r="SX226" s="348"/>
      <c r="SY226" s="348"/>
      <c r="SZ226" s="348"/>
      <c r="TA226" s="348"/>
      <c r="TB226" s="348"/>
      <c r="TC226" s="348"/>
      <c r="TD226" s="348"/>
      <c r="TE226" s="348"/>
      <c r="TF226" s="348"/>
      <c r="TG226" s="348"/>
      <c r="TH226" s="348"/>
      <c r="TI226" s="348"/>
      <c r="TJ226" s="348"/>
      <c r="TK226" s="348"/>
      <c r="TL226" s="348"/>
      <c r="TM226" s="348"/>
      <c r="TN226" s="348"/>
      <c r="TO226" s="348"/>
      <c r="TP226" s="348"/>
      <c r="TQ226" s="348"/>
      <c r="TR226" s="348"/>
      <c r="TS226" s="348"/>
      <c r="TT226" s="348"/>
      <c r="TU226" s="348"/>
      <c r="TV226" s="348"/>
      <c r="TW226" s="348"/>
      <c r="TX226" s="348"/>
      <c r="TY226" s="348"/>
      <c r="TZ226" s="348"/>
      <c r="UA226" s="348"/>
      <c r="UB226" s="348"/>
      <c r="UC226" s="348"/>
      <c r="UD226" s="348"/>
      <c r="UE226" s="348"/>
      <c r="UF226" s="348"/>
      <c r="UG226" s="348"/>
      <c r="UH226" s="348"/>
      <c r="UI226" s="348"/>
      <c r="UJ226" s="348"/>
      <c r="UK226" s="348"/>
      <c r="UL226" s="348"/>
      <c r="UM226" s="348"/>
      <c r="UN226" s="348"/>
      <c r="UO226" s="348"/>
      <c r="UP226" s="348"/>
      <c r="UQ226" s="348"/>
      <c r="UR226" s="348"/>
      <c r="US226" s="348"/>
      <c r="UT226" s="348"/>
      <c r="UU226" s="348"/>
      <c r="UV226" s="348"/>
      <c r="UW226" s="348"/>
      <c r="UX226" s="348"/>
      <c r="UY226" s="348"/>
      <c r="UZ226" s="348"/>
      <c r="VA226" s="348"/>
      <c r="VB226" s="348"/>
      <c r="VC226" s="348"/>
      <c r="VD226" s="348"/>
      <c r="VE226" s="348"/>
      <c r="VF226" s="348"/>
      <c r="VG226" s="348"/>
      <c r="VH226" s="348"/>
      <c r="VI226" s="348"/>
      <c r="VJ226" s="348"/>
      <c r="VK226" s="348"/>
      <c r="VL226" s="348"/>
      <c r="VM226" s="348"/>
      <c r="VN226" s="348"/>
      <c r="VO226" s="348"/>
      <c r="VP226" s="348"/>
      <c r="VQ226" s="348"/>
      <c r="VR226" s="348"/>
      <c r="VS226" s="348"/>
      <c r="VT226" s="348"/>
      <c r="VU226" s="348"/>
      <c r="VV226" s="348"/>
      <c r="VW226" s="348"/>
      <c r="VX226" s="348"/>
      <c r="VY226" s="348"/>
      <c r="VZ226" s="348"/>
      <c r="WA226" s="348"/>
      <c r="WB226" s="348"/>
      <c r="WC226" s="348"/>
      <c r="WD226" s="348"/>
      <c r="WE226" s="348"/>
      <c r="WF226" s="348"/>
      <c r="WG226" s="348"/>
      <c r="WH226" s="348"/>
      <c r="WI226" s="348"/>
      <c r="WJ226" s="348"/>
      <c r="WK226" s="348"/>
      <c r="WL226" s="348"/>
      <c r="WM226" s="348"/>
      <c r="WN226" s="348"/>
      <c r="WO226" s="348"/>
      <c r="WP226" s="348"/>
      <c r="WQ226" s="348"/>
      <c r="WR226" s="348"/>
      <c r="WS226" s="348"/>
      <c r="WT226" s="348"/>
      <c r="WU226" s="348"/>
      <c r="WV226" s="348"/>
      <c r="WW226" s="348"/>
      <c r="WX226" s="348"/>
      <c r="WY226" s="348"/>
      <c r="WZ226" s="348"/>
      <c r="XA226" s="348"/>
      <c r="XB226" s="348"/>
      <c r="XC226" s="348"/>
      <c r="XD226" s="348"/>
      <c r="XE226" s="348"/>
      <c r="XF226" s="348"/>
      <c r="XG226" s="348"/>
      <c r="XH226" s="348"/>
      <c r="XI226" s="348"/>
      <c r="XJ226" s="348"/>
      <c r="XK226" s="348"/>
      <c r="XL226" s="348"/>
      <c r="XM226" s="348"/>
      <c r="XN226" s="348"/>
      <c r="XO226" s="348"/>
      <c r="XP226" s="348"/>
      <c r="XQ226" s="348"/>
      <c r="XR226" s="348"/>
      <c r="XS226" s="348"/>
      <c r="XT226" s="348"/>
      <c r="XU226" s="348"/>
      <c r="XV226" s="348"/>
      <c r="XW226" s="348"/>
      <c r="XX226" s="348"/>
      <c r="XY226" s="348"/>
      <c r="XZ226" s="348"/>
      <c r="YA226" s="348"/>
      <c r="YB226" s="348"/>
      <c r="YC226" s="348"/>
      <c r="YD226" s="348"/>
      <c r="YE226" s="348"/>
      <c r="YF226" s="348"/>
      <c r="YG226" s="348"/>
      <c r="YH226" s="348"/>
      <c r="YI226" s="348"/>
      <c r="YJ226" s="348"/>
      <c r="YK226" s="348"/>
      <c r="YL226" s="348"/>
      <c r="YM226" s="348"/>
      <c r="YN226" s="348"/>
      <c r="YO226" s="348"/>
      <c r="YP226" s="348"/>
      <c r="YQ226" s="348"/>
      <c r="YR226" s="348"/>
      <c r="YS226" s="348"/>
      <c r="YT226" s="348"/>
      <c r="YU226" s="348"/>
      <c r="YV226" s="348"/>
      <c r="YW226" s="348"/>
      <c r="YX226" s="348"/>
      <c r="YY226" s="348"/>
      <c r="YZ226" s="348"/>
      <c r="ZA226" s="348"/>
      <c r="ZB226" s="348"/>
      <c r="ZC226" s="348"/>
      <c r="ZD226" s="348"/>
      <c r="ZE226" s="348"/>
      <c r="ZF226" s="348"/>
      <c r="ZG226" s="348"/>
      <c r="ZH226" s="348"/>
      <c r="ZI226" s="348"/>
      <c r="ZJ226" s="348"/>
      <c r="ZK226" s="348"/>
      <c r="ZL226" s="348"/>
      <c r="ZM226" s="348"/>
      <c r="ZN226" s="348"/>
      <c r="ZO226" s="348"/>
      <c r="ZP226" s="348"/>
      <c r="ZQ226" s="348"/>
      <c r="ZR226" s="348"/>
      <c r="ZS226" s="348"/>
      <c r="ZT226" s="348"/>
      <c r="ZU226" s="348"/>
      <c r="ZV226" s="348"/>
      <c r="ZW226" s="348"/>
      <c r="ZX226" s="348"/>
      <c r="ZY226" s="348"/>
      <c r="ZZ226" s="348"/>
      <c r="AAA226" s="348"/>
      <c r="AAB226" s="348"/>
      <c r="AAC226" s="348"/>
      <c r="AAD226" s="348"/>
      <c r="AAE226" s="348"/>
      <c r="AAF226" s="348"/>
      <c r="AAG226" s="348"/>
      <c r="AAH226" s="348"/>
      <c r="AAI226" s="348"/>
      <c r="AAJ226" s="348"/>
      <c r="AAK226" s="348"/>
      <c r="AAL226" s="348"/>
      <c r="AAM226" s="348"/>
      <c r="AAN226" s="348"/>
      <c r="AAO226" s="348"/>
      <c r="AAP226" s="348"/>
      <c r="AAQ226" s="348"/>
      <c r="AAR226" s="348"/>
      <c r="AAS226" s="348"/>
      <c r="AAT226" s="348"/>
      <c r="AAU226" s="348"/>
      <c r="AAV226" s="348"/>
      <c r="AAW226" s="348"/>
      <c r="AAX226" s="348"/>
      <c r="AAY226" s="348"/>
      <c r="AAZ226" s="348"/>
      <c r="ABA226" s="348"/>
      <c r="ABB226" s="348"/>
      <c r="ABC226" s="348"/>
      <c r="ABD226" s="348"/>
      <c r="ABE226" s="348"/>
      <c r="ABF226" s="348"/>
      <c r="ABG226" s="348"/>
      <c r="ABH226" s="348"/>
      <c r="ABI226" s="348"/>
      <c r="ABJ226" s="348"/>
      <c r="ABK226" s="348"/>
      <c r="ABL226" s="348"/>
      <c r="ABM226" s="348"/>
      <c r="ABN226" s="348"/>
      <c r="ABO226" s="348"/>
      <c r="ABP226" s="348"/>
      <c r="ABQ226" s="348"/>
      <c r="ABR226" s="348"/>
      <c r="ABS226" s="348"/>
      <c r="ABT226" s="348"/>
      <c r="ABU226" s="348"/>
      <c r="ABV226" s="348"/>
      <c r="ABW226" s="348"/>
      <c r="ABX226" s="348"/>
      <c r="ABY226" s="348"/>
      <c r="ABZ226" s="348"/>
      <c r="ACA226" s="348"/>
      <c r="ACB226" s="348"/>
      <c r="ACC226" s="348"/>
      <c r="ACD226" s="348"/>
      <c r="ACE226" s="348"/>
      <c r="ACF226" s="348"/>
      <c r="ACG226" s="348"/>
      <c r="ACH226" s="348"/>
      <c r="ACI226" s="348"/>
      <c r="ACJ226" s="348"/>
      <c r="ACK226" s="348"/>
      <c r="ACL226" s="348"/>
      <c r="ACM226" s="348"/>
      <c r="ACN226" s="348"/>
      <c r="ACO226" s="348"/>
      <c r="ACP226" s="348"/>
      <c r="ACQ226" s="348"/>
      <c r="ACR226" s="348"/>
      <c r="ACS226" s="348"/>
      <c r="ACT226" s="348"/>
      <c r="ACU226" s="348"/>
      <c r="ACV226" s="348"/>
      <c r="ACW226" s="348"/>
      <c r="ACX226" s="348"/>
      <c r="ACY226" s="348"/>
      <c r="ACZ226" s="348"/>
      <c r="ADA226" s="348"/>
      <c r="ADB226" s="348"/>
      <c r="ADC226" s="348"/>
      <c r="ADD226" s="348"/>
      <c r="ADE226" s="348"/>
      <c r="ADF226" s="348"/>
      <c r="ADG226" s="348"/>
      <c r="ADH226" s="348"/>
      <c r="ADI226" s="348"/>
      <c r="ADJ226" s="348"/>
      <c r="ADK226" s="348"/>
      <c r="ADL226" s="348"/>
      <c r="ADM226" s="348"/>
      <c r="ADN226" s="348"/>
      <c r="ADO226" s="348"/>
      <c r="ADP226" s="348"/>
      <c r="ADQ226" s="348"/>
      <c r="ADR226" s="348"/>
      <c r="ADS226" s="348"/>
      <c r="ADT226" s="348"/>
      <c r="ADU226" s="348"/>
      <c r="ADV226" s="348"/>
      <c r="ADW226" s="348"/>
      <c r="ADX226" s="348"/>
      <c r="ADY226" s="348"/>
      <c r="ADZ226" s="348"/>
      <c r="AEA226" s="348"/>
      <c r="AEB226" s="348"/>
      <c r="AEC226" s="348"/>
      <c r="AED226" s="348"/>
      <c r="AEE226" s="348"/>
      <c r="AEF226" s="348"/>
      <c r="AEG226" s="348"/>
      <c r="AEH226" s="348"/>
      <c r="AEI226" s="348"/>
      <c r="AEJ226" s="348"/>
      <c r="AEK226" s="348"/>
      <c r="AEL226" s="348"/>
      <c r="AEM226" s="348"/>
      <c r="AEN226" s="348"/>
      <c r="AEO226" s="348"/>
      <c r="AEP226" s="348"/>
      <c r="AEQ226" s="348"/>
      <c r="AER226" s="348"/>
      <c r="AES226" s="348"/>
      <c r="AET226" s="348"/>
      <c r="AEU226" s="348"/>
      <c r="AEV226" s="348"/>
      <c r="AEW226" s="348"/>
      <c r="AEX226" s="348"/>
      <c r="AEY226" s="348"/>
      <c r="AEZ226" s="348"/>
      <c r="AFA226" s="348"/>
      <c r="AFB226" s="348"/>
      <c r="AFC226" s="348"/>
      <c r="AFD226" s="348"/>
      <c r="AFE226" s="348"/>
      <c r="AFF226" s="348"/>
      <c r="AFG226" s="348"/>
      <c r="AFH226" s="348"/>
      <c r="AFI226" s="348"/>
      <c r="AFJ226" s="348"/>
      <c r="AFK226" s="348"/>
      <c r="AFL226" s="348"/>
      <c r="AFM226" s="348"/>
      <c r="AFN226" s="348"/>
      <c r="AFO226" s="348"/>
      <c r="AFP226" s="348"/>
      <c r="AFQ226" s="348"/>
      <c r="AFR226" s="348"/>
      <c r="AFS226" s="348"/>
      <c r="AFT226" s="348"/>
      <c r="AFU226" s="348"/>
      <c r="AFV226" s="348"/>
      <c r="AFW226" s="348"/>
      <c r="AFX226" s="348"/>
      <c r="AFY226" s="348"/>
      <c r="AFZ226" s="348"/>
      <c r="AGA226" s="348"/>
      <c r="AGB226" s="348"/>
      <c r="AGC226" s="348"/>
      <c r="AGD226" s="348"/>
      <c r="AGE226" s="348"/>
      <c r="AGF226" s="348"/>
      <c r="AGG226" s="348"/>
      <c r="AGH226" s="348"/>
      <c r="AGI226" s="348"/>
      <c r="AGJ226" s="348"/>
      <c r="AGK226" s="348"/>
      <c r="AGL226" s="348"/>
      <c r="AGM226" s="348"/>
      <c r="AGN226" s="348"/>
      <c r="AGO226" s="348"/>
      <c r="AGP226" s="348"/>
      <c r="AGQ226" s="348"/>
      <c r="AGR226" s="348"/>
      <c r="AGS226" s="348"/>
      <c r="AGT226" s="348"/>
      <c r="AGU226" s="348"/>
      <c r="AGV226" s="348"/>
      <c r="AGW226" s="348"/>
      <c r="AGX226" s="348"/>
      <c r="AGY226" s="348"/>
      <c r="AGZ226" s="348"/>
      <c r="AHA226" s="348"/>
      <c r="AHB226" s="348"/>
      <c r="AHC226" s="348"/>
      <c r="AHD226" s="348"/>
      <c r="AHE226" s="348"/>
      <c r="AHF226" s="348"/>
      <c r="AHG226" s="348"/>
      <c r="AHH226" s="348"/>
      <c r="AHI226" s="348"/>
      <c r="AHJ226" s="348"/>
      <c r="AHK226" s="348"/>
      <c r="AHL226" s="348"/>
      <c r="AHM226" s="348"/>
      <c r="AHN226" s="348"/>
      <c r="AHO226" s="348"/>
      <c r="AHP226" s="348"/>
      <c r="AHQ226" s="348"/>
      <c r="AHR226" s="348"/>
      <c r="AHS226" s="348"/>
      <c r="AHT226" s="348"/>
      <c r="AHU226" s="348"/>
      <c r="AHV226" s="348"/>
      <c r="AHW226" s="348"/>
      <c r="AHX226" s="348"/>
      <c r="AHY226" s="348"/>
      <c r="AHZ226" s="348"/>
      <c r="AIA226" s="348"/>
      <c r="AIB226" s="348"/>
      <c r="AIC226" s="348"/>
      <c r="AID226" s="348"/>
      <c r="AIE226" s="348"/>
      <c r="AIF226" s="348"/>
      <c r="AIG226" s="348"/>
      <c r="AIH226" s="348"/>
      <c r="AII226" s="348"/>
      <c r="AIJ226" s="348"/>
      <c r="AIK226" s="348"/>
      <c r="AIL226" s="348"/>
      <c r="AIM226" s="348"/>
      <c r="AIN226" s="348"/>
      <c r="AIO226" s="348"/>
      <c r="AIP226" s="348"/>
      <c r="AIQ226" s="348"/>
      <c r="AIR226" s="348"/>
      <c r="AIS226" s="348"/>
      <c r="AIT226" s="348"/>
      <c r="AIU226" s="348"/>
      <c r="AIV226" s="348"/>
      <c r="AIW226" s="348"/>
      <c r="AIX226" s="348"/>
      <c r="AIY226" s="348"/>
      <c r="AIZ226" s="348"/>
      <c r="AJA226" s="348"/>
      <c r="AJB226" s="348"/>
      <c r="AJC226" s="348"/>
      <c r="AJD226" s="348"/>
      <c r="AJE226" s="348"/>
      <c r="AJF226" s="348"/>
      <c r="AJG226" s="348"/>
      <c r="AJH226" s="348"/>
      <c r="AJI226" s="348"/>
      <c r="AJJ226" s="348"/>
      <c r="AJK226" s="348"/>
      <c r="AJL226" s="348"/>
      <c r="AJM226" s="348"/>
      <c r="AJN226" s="348"/>
      <c r="AJO226" s="348"/>
      <c r="AJP226" s="348"/>
      <c r="AJQ226" s="348"/>
      <c r="AJR226" s="348"/>
      <c r="AJS226" s="348"/>
      <c r="AJT226" s="348"/>
      <c r="AJU226" s="348"/>
      <c r="AJV226" s="348"/>
      <c r="AJW226" s="348"/>
      <c r="AJX226" s="348"/>
      <c r="AJY226" s="348"/>
      <c r="AJZ226" s="348"/>
      <c r="AKA226" s="348"/>
      <c r="AKB226" s="348"/>
      <c r="AKC226" s="348"/>
      <c r="AKD226" s="348"/>
      <c r="AKE226" s="348"/>
      <c r="AKF226" s="348"/>
      <c r="AKG226" s="348"/>
      <c r="AKH226" s="348"/>
      <c r="AKI226" s="348"/>
      <c r="AKJ226" s="348"/>
      <c r="AKK226" s="348"/>
      <c r="AKL226" s="348"/>
      <c r="AKM226" s="348"/>
      <c r="AKN226" s="348"/>
      <c r="AKO226" s="348"/>
      <c r="AKP226" s="348"/>
      <c r="AKQ226" s="348"/>
      <c r="AKR226" s="348"/>
      <c r="AKS226" s="348"/>
      <c r="AKT226" s="348"/>
      <c r="AKU226" s="348"/>
      <c r="AKV226" s="348"/>
      <c r="AKW226" s="348"/>
      <c r="AKX226" s="348"/>
      <c r="AKY226" s="348"/>
      <c r="AKZ226" s="348"/>
      <c r="ALA226" s="348"/>
      <c r="ALB226" s="348"/>
      <c r="ALC226" s="348"/>
      <c r="ALD226" s="348"/>
      <c r="ALE226" s="348"/>
      <c r="ALF226" s="348"/>
      <c r="ALG226" s="348"/>
      <c r="ALH226" s="348"/>
      <c r="ALI226" s="348"/>
      <c r="ALJ226" s="348"/>
      <c r="ALK226" s="348"/>
      <c r="ALL226" s="348"/>
      <c r="ALM226" s="348"/>
      <c r="ALN226" s="348"/>
      <c r="ALO226" s="348"/>
      <c r="ALP226" s="348"/>
      <c r="ALQ226" s="348"/>
      <c r="ALR226" s="348"/>
      <c r="ALS226" s="348"/>
      <c r="ALT226" s="348"/>
      <c r="ALU226" s="348"/>
      <c r="ALV226" s="348"/>
      <c r="ALW226" s="348"/>
      <c r="ALX226" s="348"/>
      <c r="ALY226" s="348"/>
      <c r="ALZ226" s="348"/>
      <c r="AMA226" s="348"/>
      <c r="AMB226" s="348"/>
      <c r="AMC226" s="348"/>
      <c r="AMD226" s="348"/>
      <c r="AME226" s="348"/>
      <c r="AMF226" s="348"/>
      <c r="AMG226" s="348"/>
      <c r="AMH226" s="348"/>
      <c r="AMI226" s="348"/>
      <c r="AMJ226" s="348"/>
      <c r="AMK226" s="348"/>
      <c r="AML226" s="348"/>
      <c r="AMM226" s="348"/>
      <c r="AMN226" s="348"/>
      <c r="AMO226" s="348"/>
      <c r="AMP226" s="348"/>
      <c r="AMQ226" s="348"/>
      <c r="AMR226" s="348"/>
      <c r="AMS226" s="348"/>
      <c r="AMT226" s="348"/>
      <c r="AMU226" s="348"/>
      <c r="AMV226" s="348"/>
      <c r="AMW226" s="348"/>
      <c r="AMX226" s="348"/>
      <c r="AMY226" s="348"/>
      <c r="AMZ226" s="348"/>
      <c r="ANA226" s="348"/>
      <c r="ANB226" s="348"/>
      <c r="ANC226" s="348"/>
      <c r="AND226" s="348"/>
      <c r="ANE226" s="348"/>
      <c r="ANF226" s="348"/>
      <c r="ANG226" s="348"/>
      <c r="ANH226" s="348"/>
      <c r="ANI226" s="348"/>
      <c r="ANJ226" s="348"/>
      <c r="ANK226" s="348"/>
      <c r="ANL226" s="348"/>
      <c r="ANM226" s="348"/>
      <c r="ANN226" s="348"/>
      <c r="ANO226" s="348"/>
      <c r="ANP226" s="348"/>
      <c r="ANQ226" s="348"/>
      <c r="ANR226" s="348"/>
      <c r="ANS226" s="348"/>
      <c r="ANT226" s="348"/>
      <c r="ANU226" s="348"/>
      <c r="ANV226" s="348"/>
      <c r="ANW226" s="348"/>
      <c r="ANX226" s="348"/>
      <c r="ANY226" s="348"/>
      <c r="ANZ226" s="348"/>
      <c r="AOA226" s="348"/>
      <c r="AOB226" s="348"/>
      <c r="AOC226" s="348"/>
      <c r="AOD226" s="348"/>
      <c r="AOE226" s="348"/>
      <c r="AOF226" s="348"/>
      <c r="AOG226" s="348"/>
      <c r="AOH226" s="348"/>
      <c r="AOI226" s="348"/>
      <c r="AOJ226" s="348"/>
      <c r="AOK226" s="348"/>
      <c r="AOL226" s="348"/>
      <c r="AOM226" s="348"/>
      <c r="AON226" s="348"/>
      <c r="AOO226" s="348"/>
      <c r="AOP226" s="348"/>
      <c r="AOQ226" s="348"/>
      <c r="AOR226" s="348"/>
      <c r="AOS226" s="348"/>
      <c r="AOT226" s="348"/>
      <c r="AOU226" s="348"/>
      <c r="AOV226" s="348"/>
      <c r="AOW226" s="348"/>
      <c r="AOX226" s="348"/>
      <c r="AOY226" s="348"/>
      <c r="AOZ226" s="348"/>
      <c r="APA226" s="348"/>
      <c r="APB226" s="348"/>
      <c r="APC226" s="348"/>
      <c r="APD226" s="348"/>
      <c r="APE226" s="348"/>
      <c r="APF226" s="348"/>
      <c r="APG226" s="348"/>
      <c r="APH226" s="348"/>
      <c r="API226" s="348"/>
      <c r="APJ226" s="348"/>
      <c r="APK226" s="348"/>
      <c r="APL226" s="348"/>
      <c r="APM226" s="348"/>
      <c r="APN226" s="348"/>
      <c r="APO226" s="348"/>
      <c r="APP226" s="348"/>
      <c r="APQ226" s="348"/>
      <c r="APR226" s="348"/>
      <c r="APS226" s="348"/>
      <c r="APT226" s="348"/>
      <c r="APU226" s="348"/>
      <c r="APV226" s="348"/>
      <c r="APW226" s="348"/>
      <c r="APX226" s="348"/>
      <c r="APY226" s="348"/>
      <c r="APZ226" s="348"/>
      <c r="AQA226" s="348"/>
      <c r="AQB226" s="348"/>
      <c r="AQC226" s="348"/>
      <c r="AQD226" s="348"/>
      <c r="AQE226" s="348"/>
      <c r="AQF226" s="348"/>
      <c r="AQG226" s="348"/>
      <c r="AQH226" s="348"/>
      <c r="AQI226" s="348"/>
      <c r="AQJ226" s="348"/>
      <c r="AQK226" s="348"/>
      <c r="AQL226" s="348"/>
      <c r="AQM226" s="348"/>
      <c r="AQN226" s="348"/>
      <c r="AQO226" s="348"/>
      <c r="AQP226" s="348"/>
      <c r="AQQ226" s="348"/>
      <c r="AQR226" s="348"/>
      <c r="AQS226" s="348"/>
      <c r="AQT226" s="348"/>
      <c r="AQU226" s="348"/>
      <c r="AQV226" s="348"/>
      <c r="AQW226" s="348"/>
      <c r="AQX226" s="348"/>
      <c r="AQY226" s="348"/>
      <c r="AQZ226" s="348"/>
      <c r="ARA226" s="348"/>
      <c r="ARB226" s="348"/>
      <c r="ARC226" s="348"/>
      <c r="ARD226" s="348"/>
      <c r="ARE226" s="348"/>
      <c r="ARF226" s="348"/>
      <c r="ARG226" s="348"/>
      <c r="ARH226" s="348"/>
      <c r="ARI226" s="348"/>
      <c r="ARJ226" s="348"/>
      <c r="ARK226" s="348"/>
      <c r="ARL226" s="348"/>
      <c r="ARM226" s="348"/>
      <c r="ARN226" s="348"/>
      <c r="ARO226" s="348"/>
      <c r="ARP226" s="348"/>
      <c r="ARQ226" s="348"/>
      <c r="ARR226" s="348"/>
      <c r="ARS226" s="348"/>
      <c r="ART226" s="348"/>
      <c r="ARU226" s="348"/>
      <c r="ARV226" s="348"/>
      <c r="ARW226" s="348"/>
      <c r="ARX226" s="348"/>
      <c r="ARY226" s="348"/>
      <c r="ARZ226" s="348"/>
      <c r="ASA226" s="348"/>
      <c r="ASB226" s="348"/>
      <c r="ASC226" s="348"/>
      <c r="ASD226" s="348"/>
      <c r="ASE226" s="348"/>
      <c r="ASF226" s="348"/>
      <c r="ASG226" s="348"/>
      <c r="ASH226" s="348"/>
      <c r="ASI226" s="348"/>
      <c r="ASJ226" s="348"/>
      <c r="ASK226" s="348"/>
      <c r="ASL226" s="348"/>
      <c r="ASM226" s="348"/>
      <c r="ASN226" s="348"/>
      <c r="ASO226" s="348"/>
      <c r="ASP226" s="348"/>
      <c r="ASQ226" s="348"/>
      <c r="ASR226" s="348"/>
      <c r="ASS226" s="348"/>
      <c r="AST226" s="348"/>
      <c r="ASU226" s="348"/>
      <c r="ASV226" s="348"/>
      <c r="ASW226" s="348"/>
      <c r="ASX226" s="348"/>
      <c r="ASY226" s="348"/>
      <c r="ASZ226" s="348"/>
      <c r="ATA226" s="348"/>
      <c r="ATB226" s="348"/>
      <c r="ATC226" s="348"/>
      <c r="ATD226" s="348"/>
      <c r="ATE226" s="348"/>
      <c r="ATF226" s="348"/>
      <c r="ATG226" s="348"/>
      <c r="ATH226" s="348"/>
      <c r="ATI226" s="348"/>
      <c r="ATJ226" s="348"/>
      <c r="ATK226" s="348"/>
      <c r="ATL226" s="348"/>
      <c r="ATM226" s="348"/>
      <c r="ATN226" s="348"/>
      <c r="ATO226" s="348"/>
      <c r="ATP226" s="348"/>
      <c r="ATQ226" s="348"/>
      <c r="ATR226" s="348"/>
      <c r="ATS226" s="348"/>
      <c r="ATT226" s="348"/>
      <c r="ATU226" s="348"/>
      <c r="ATV226" s="348"/>
      <c r="ATW226" s="348"/>
      <c r="ATX226" s="348"/>
      <c r="ATY226" s="348"/>
      <c r="ATZ226" s="348"/>
      <c r="AUA226" s="348"/>
      <c r="AUB226" s="348"/>
      <c r="AUC226" s="348"/>
      <c r="AUD226" s="348"/>
      <c r="AUE226" s="348"/>
      <c r="AUF226" s="348"/>
      <c r="AUG226" s="348"/>
      <c r="AUH226" s="348"/>
      <c r="AUI226" s="348"/>
      <c r="AUJ226" s="348"/>
      <c r="AUK226" s="348"/>
      <c r="AUL226" s="348"/>
      <c r="AUM226" s="348"/>
      <c r="AUN226" s="348"/>
      <c r="AUO226" s="348"/>
      <c r="AUP226" s="348"/>
      <c r="AUQ226" s="348"/>
      <c r="AUR226" s="348"/>
      <c r="AUS226" s="348"/>
      <c r="AUT226" s="348"/>
      <c r="AUU226" s="348"/>
      <c r="AUV226" s="348"/>
      <c r="AUW226" s="348"/>
      <c r="AUX226" s="348"/>
      <c r="AUY226" s="348"/>
      <c r="AUZ226" s="348"/>
      <c r="AVA226" s="348"/>
      <c r="AVB226" s="348"/>
      <c r="AVC226" s="348"/>
      <c r="AVD226" s="348"/>
      <c r="AVE226" s="348"/>
      <c r="AVF226" s="348"/>
      <c r="AVG226" s="348"/>
      <c r="AVH226" s="348"/>
      <c r="AVI226" s="348"/>
      <c r="AVJ226" s="348"/>
      <c r="AVK226" s="348"/>
      <c r="AVL226" s="348"/>
      <c r="AVM226" s="348"/>
      <c r="AVN226" s="348"/>
      <c r="AVO226" s="348"/>
      <c r="AVP226" s="348"/>
      <c r="AVQ226" s="348"/>
      <c r="AVR226" s="348"/>
      <c r="AVS226" s="348"/>
      <c r="AVT226" s="348"/>
      <c r="AVU226" s="348"/>
      <c r="AVV226" s="348"/>
      <c r="AVW226" s="348"/>
      <c r="AVX226" s="348"/>
      <c r="AVY226" s="348"/>
      <c r="AVZ226" s="348"/>
      <c r="AWA226" s="348"/>
      <c r="AWB226" s="348"/>
      <c r="AWC226" s="348"/>
      <c r="AWD226" s="348"/>
      <c r="AWE226" s="348"/>
      <c r="AWF226" s="348"/>
      <c r="AWG226" s="348"/>
      <c r="AWH226" s="348"/>
      <c r="AWI226" s="348"/>
      <c r="AWJ226" s="348"/>
      <c r="AWK226" s="348"/>
      <c r="AWL226" s="348"/>
      <c r="AWM226" s="348"/>
      <c r="AWN226" s="348"/>
      <c r="AWO226" s="348"/>
      <c r="AWP226" s="348"/>
      <c r="AWQ226" s="348"/>
      <c r="AWR226" s="348"/>
      <c r="AWS226" s="348"/>
      <c r="AWT226" s="348"/>
      <c r="AWU226" s="348"/>
      <c r="AWV226" s="348"/>
      <c r="AWW226" s="348"/>
      <c r="AWX226" s="348"/>
      <c r="AWY226" s="348"/>
      <c r="AWZ226" s="348"/>
      <c r="AXA226" s="348"/>
      <c r="AXB226" s="348"/>
      <c r="AXC226" s="348"/>
      <c r="AXD226" s="348"/>
      <c r="AXE226" s="348"/>
      <c r="AXF226" s="348"/>
      <c r="AXG226" s="348"/>
      <c r="AXH226" s="348"/>
      <c r="AXI226" s="348"/>
      <c r="AXJ226" s="348"/>
      <c r="AXK226" s="348"/>
      <c r="AXL226" s="348"/>
      <c r="AXM226" s="348"/>
      <c r="AXN226" s="348"/>
      <c r="AXO226" s="348"/>
      <c r="AXP226" s="348"/>
      <c r="AXQ226" s="348"/>
      <c r="AXR226" s="348"/>
      <c r="AXS226" s="348"/>
      <c r="AXT226" s="348"/>
      <c r="AXU226" s="348"/>
      <c r="AXV226" s="348"/>
      <c r="AXW226" s="348"/>
      <c r="AXX226" s="348"/>
      <c r="AXY226" s="348"/>
      <c r="AXZ226" s="348"/>
      <c r="AYA226" s="348"/>
      <c r="AYB226" s="348"/>
      <c r="AYC226" s="348"/>
      <c r="AYD226" s="348"/>
      <c r="AYE226" s="348"/>
      <c r="AYF226" s="348"/>
      <c r="AYG226" s="348"/>
      <c r="AYH226" s="348"/>
      <c r="AYI226" s="348"/>
      <c r="AYJ226" s="348"/>
      <c r="AYK226" s="348"/>
      <c r="AYL226" s="348"/>
      <c r="AYM226" s="348"/>
      <c r="AYN226" s="348"/>
      <c r="AYO226" s="348"/>
      <c r="AYP226" s="348"/>
      <c r="AYQ226" s="348"/>
      <c r="AYR226" s="348"/>
      <c r="AYS226" s="348"/>
      <c r="AYT226" s="348"/>
      <c r="AYU226" s="348"/>
      <c r="AYV226" s="348"/>
      <c r="AYW226" s="348"/>
      <c r="AYX226" s="348"/>
      <c r="AYY226" s="348"/>
      <c r="AYZ226" s="348"/>
      <c r="AZA226" s="348"/>
      <c r="AZB226" s="348"/>
      <c r="AZC226" s="348"/>
      <c r="AZD226" s="348"/>
      <c r="AZE226" s="348"/>
      <c r="AZF226" s="348"/>
      <c r="AZG226" s="348"/>
      <c r="AZH226" s="348"/>
      <c r="AZI226" s="348"/>
      <c r="AZJ226" s="348"/>
      <c r="AZK226" s="348"/>
      <c r="AZL226" s="348"/>
      <c r="AZM226" s="348"/>
      <c r="AZN226" s="348"/>
      <c r="AZO226" s="348"/>
      <c r="AZP226" s="348"/>
      <c r="AZQ226" s="348"/>
      <c r="AZR226" s="348"/>
      <c r="AZS226" s="348"/>
      <c r="AZT226" s="348"/>
      <c r="AZU226" s="348"/>
      <c r="AZV226" s="348"/>
      <c r="AZW226" s="348"/>
      <c r="AZX226" s="348"/>
      <c r="AZY226" s="348"/>
      <c r="AZZ226" s="348"/>
      <c r="BAA226" s="348"/>
      <c r="BAB226" s="348"/>
      <c r="BAC226" s="348"/>
      <c r="BAD226" s="348"/>
      <c r="BAE226" s="348"/>
      <c r="BAF226" s="348"/>
      <c r="BAG226" s="348"/>
      <c r="BAH226" s="348"/>
      <c r="BAI226" s="348"/>
      <c r="BAJ226" s="348"/>
      <c r="BAK226" s="348"/>
      <c r="BAL226" s="348"/>
      <c r="BAM226" s="348"/>
      <c r="BAN226" s="348"/>
      <c r="BAO226" s="348"/>
      <c r="BAP226" s="348"/>
      <c r="BAQ226" s="348"/>
      <c r="BAR226" s="348"/>
      <c r="BAS226" s="348"/>
      <c r="BAT226" s="348"/>
      <c r="BAU226" s="348"/>
      <c r="BAV226" s="348"/>
      <c r="BAW226" s="348"/>
      <c r="BAX226" s="348"/>
      <c r="BAY226" s="348"/>
      <c r="BAZ226" s="348"/>
      <c r="BBA226" s="348"/>
      <c r="BBB226" s="348"/>
      <c r="BBC226" s="348"/>
      <c r="BBD226" s="348"/>
      <c r="BBE226" s="348"/>
      <c r="BBF226" s="348"/>
      <c r="BBG226" s="348"/>
      <c r="BBH226" s="348"/>
      <c r="BBI226" s="348"/>
      <c r="BBJ226" s="348"/>
      <c r="BBK226" s="348"/>
      <c r="BBL226" s="348"/>
      <c r="BBM226" s="348"/>
      <c r="BBN226" s="348"/>
      <c r="BBO226" s="348"/>
      <c r="BBP226" s="348"/>
      <c r="BBQ226" s="348"/>
      <c r="BBR226" s="348"/>
      <c r="BBS226" s="348"/>
      <c r="BBT226" s="348"/>
      <c r="BBU226" s="348"/>
      <c r="BBV226" s="348"/>
      <c r="BBW226" s="348"/>
      <c r="BBX226" s="348"/>
      <c r="BBY226" s="348"/>
      <c r="BBZ226" s="348"/>
      <c r="BCA226" s="348"/>
      <c r="BCB226" s="348"/>
      <c r="BCC226" s="348"/>
      <c r="BCD226" s="348"/>
      <c r="BCE226" s="348"/>
      <c r="BCF226" s="348"/>
      <c r="BCG226" s="348"/>
      <c r="BCH226" s="348"/>
      <c r="BCI226" s="348"/>
      <c r="BCJ226" s="348"/>
      <c r="BCK226" s="348"/>
      <c r="BCL226" s="348"/>
      <c r="BCM226" s="348"/>
      <c r="BCN226" s="348"/>
      <c r="BCO226" s="348"/>
      <c r="BCP226" s="348"/>
      <c r="BCQ226" s="348"/>
      <c r="BCR226" s="348"/>
      <c r="BCS226" s="348"/>
      <c r="BCT226" s="348"/>
      <c r="BCU226" s="348"/>
      <c r="BCV226" s="348"/>
      <c r="BCW226" s="348"/>
      <c r="BCX226" s="348"/>
      <c r="BCY226" s="348"/>
      <c r="BCZ226" s="348"/>
      <c r="BDA226" s="348"/>
      <c r="BDB226" s="348"/>
      <c r="BDC226" s="348"/>
      <c r="BDD226" s="348"/>
      <c r="BDE226" s="348"/>
      <c r="BDF226" s="348"/>
      <c r="BDG226" s="348"/>
      <c r="BDH226" s="348"/>
      <c r="BDI226" s="348"/>
      <c r="BDJ226" s="348"/>
      <c r="BDK226" s="348"/>
      <c r="BDL226" s="348"/>
      <c r="BDM226" s="348"/>
      <c r="BDN226" s="348"/>
      <c r="BDO226" s="348"/>
      <c r="BDP226" s="348"/>
      <c r="BDQ226" s="348"/>
      <c r="BDR226" s="348"/>
      <c r="BDS226" s="348"/>
      <c r="BDT226" s="348"/>
      <c r="BDU226" s="348"/>
      <c r="BDV226" s="348"/>
      <c r="BDW226" s="348"/>
      <c r="BDX226" s="348"/>
      <c r="BDY226" s="348"/>
      <c r="BDZ226" s="348"/>
      <c r="BEA226" s="348"/>
      <c r="BEB226" s="348"/>
      <c r="BEC226" s="348"/>
      <c r="BED226" s="348"/>
      <c r="BEE226" s="348"/>
      <c r="BEF226" s="348"/>
      <c r="BEG226" s="348"/>
      <c r="BEH226" s="348"/>
      <c r="BEI226" s="348"/>
      <c r="BEJ226" s="348"/>
      <c r="BEK226" s="348"/>
      <c r="BEL226" s="348"/>
      <c r="BEM226" s="348"/>
      <c r="BEN226" s="348"/>
      <c r="BEO226" s="348"/>
      <c r="BEP226" s="348"/>
      <c r="BEQ226" s="348"/>
      <c r="BER226" s="348"/>
      <c r="BES226" s="348"/>
      <c r="BET226" s="348"/>
      <c r="BEU226" s="348"/>
      <c r="BEV226" s="348"/>
      <c r="BEW226" s="348"/>
      <c r="BEX226" s="348"/>
      <c r="BEY226" s="348"/>
      <c r="BEZ226" s="348"/>
      <c r="BFA226" s="348"/>
      <c r="BFB226" s="348"/>
      <c r="BFC226" s="348"/>
      <c r="BFD226" s="348"/>
      <c r="BFE226" s="348"/>
      <c r="BFF226" s="348"/>
      <c r="BFG226" s="348"/>
      <c r="BFH226" s="348"/>
      <c r="BFI226" s="348"/>
      <c r="BFJ226" s="348"/>
      <c r="BFK226" s="348"/>
      <c r="BFL226" s="348"/>
      <c r="BFM226" s="348"/>
      <c r="BFN226" s="348"/>
      <c r="BFO226" s="348"/>
      <c r="BFP226" s="348"/>
      <c r="BFQ226" s="348"/>
      <c r="BFR226" s="348"/>
      <c r="BFS226" s="348"/>
      <c r="BFT226" s="348"/>
      <c r="BFU226" s="348"/>
      <c r="BFV226" s="348"/>
      <c r="BFW226" s="348"/>
      <c r="BFX226" s="348"/>
      <c r="BFY226" s="348"/>
      <c r="BFZ226" s="348"/>
      <c r="BGA226" s="348"/>
      <c r="BGB226" s="348"/>
      <c r="BGC226" s="348"/>
      <c r="BGD226" s="348"/>
      <c r="BGE226" s="348"/>
      <c r="BGF226" s="348"/>
      <c r="BGG226" s="348"/>
      <c r="BGH226" s="348"/>
      <c r="BGI226" s="348"/>
      <c r="BGJ226" s="348"/>
      <c r="BGK226" s="348"/>
      <c r="BGL226" s="348"/>
      <c r="BGM226" s="348"/>
      <c r="BGN226" s="348"/>
      <c r="BGO226" s="348"/>
      <c r="BGP226" s="348"/>
      <c r="BGQ226" s="348"/>
      <c r="BGR226" s="348"/>
      <c r="BGS226" s="348"/>
      <c r="BGT226" s="348"/>
      <c r="BGU226" s="348"/>
      <c r="BGV226" s="348"/>
      <c r="BGW226" s="348"/>
      <c r="BGX226" s="348"/>
      <c r="BGY226" s="348"/>
      <c r="BGZ226" s="348"/>
      <c r="BHA226" s="348"/>
      <c r="BHB226" s="348"/>
      <c r="BHC226" s="348"/>
      <c r="BHD226" s="348"/>
      <c r="BHE226" s="348"/>
      <c r="BHF226" s="348"/>
      <c r="BHG226" s="348"/>
      <c r="BHH226" s="348"/>
      <c r="BHI226" s="348"/>
      <c r="BHJ226" s="348"/>
      <c r="BHK226" s="348"/>
      <c r="BHL226" s="348"/>
      <c r="BHM226" s="348"/>
      <c r="BHN226" s="348"/>
      <c r="BHO226" s="348"/>
      <c r="BHP226" s="348"/>
      <c r="BHQ226" s="348"/>
      <c r="BHR226" s="348"/>
      <c r="BHS226" s="348"/>
      <c r="BHT226" s="348"/>
      <c r="BHU226" s="348"/>
      <c r="BHV226" s="348"/>
      <c r="BHW226" s="348"/>
      <c r="BHX226" s="348"/>
      <c r="BHY226" s="348"/>
      <c r="BHZ226" s="348"/>
      <c r="BIA226" s="348"/>
      <c r="BIB226" s="348"/>
      <c r="BIC226" s="348"/>
      <c r="BID226" s="348"/>
      <c r="BIE226" s="348"/>
      <c r="BIF226" s="348"/>
      <c r="BIG226" s="348"/>
      <c r="BIH226" s="348"/>
      <c r="BII226" s="348"/>
      <c r="BIJ226" s="348"/>
      <c r="BIK226" s="348"/>
      <c r="BIL226" s="348"/>
      <c r="BIM226" s="348"/>
      <c r="BIN226" s="348"/>
      <c r="BIO226" s="348"/>
      <c r="BIP226" s="348"/>
      <c r="BIQ226" s="348"/>
      <c r="BIR226" s="348"/>
      <c r="BIS226" s="348"/>
      <c r="BIT226" s="348"/>
      <c r="BIU226" s="348"/>
      <c r="BIV226" s="348"/>
      <c r="BIW226" s="348"/>
      <c r="BIX226" s="348"/>
      <c r="BIY226" s="348"/>
      <c r="BIZ226" s="348"/>
      <c r="BJA226" s="348"/>
      <c r="BJB226" s="348"/>
      <c r="BJC226" s="348"/>
      <c r="BJD226" s="348"/>
      <c r="BJE226" s="348"/>
      <c r="BJF226" s="348"/>
      <c r="BJG226" s="348"/>
      <c r="BJH226" s="348"/>
      <c r="BJI226" s="348"/>
      <c r="BJJ226" s="348"/>
      <c r="BJK226" s="348"/>
      <c r="BJL226" s="348"/>
      <c r="BJM226" s="348"/>
      <c r="BJN226" s="348"/>
      <c r="BJO226" s="348"/>
      <c r="BJP226" s="348"/>
      <c r="BJQ226" s="348"/>
      <c r="BJR226" s="348"/>
      <c r="BJS226" s="348"/>
      <c r="BJT226" s="348"/>
      <c r="BJU226" s="348"/>
      <c r="BJV226" s="348"/>
      <c r="BJW226" s="348"/>
      <c r="BJX226" s="348"/>
      <c r="BJY226" s="348"/>
      <c r="BJZ226" s="348"/>
      <c r="BKA226" s="348"/>
      <c r="BKB226" s="348"/>
      <c r="BKC226" s="348"/>
      <c r="BKD226" s="348"/>
      <c r="BKE226" s="348"/>
      <c r="BKF226" s="348"/>
      <c r="BKG226" s="348"/>
      <c r="BKH226" s="348"/>
      <c r="BKI226" s="348"/>
      <c r="BKJ226" s="348"/>
      <c r="BKK226" s="348"/>
      <c r="BKL226" s="348"/>
      <c r="BKM226" s="348"/>
      <c r="BKN226" s="348"/>
      <c r="BKO226" s="348"/>
      <c r="BKP226" s="348"/>
      <c r="BKQ226" s="348"/>
      <c r="BKR226" s="348"/>
      <c r="BKS226" s="348"/>
      <c r="BKT226" s="348"/>
      <c r="BKU226" s="348"/>
      <c r="BKV226" s="348"/>
      <c r="BKW226" s="348"/>
      <c r="BKX226" s="348"/>
      <c r="BKY226" s="348"/>
      <c r="BKZ226" s="348"/>
      <c r="BLA226" s="348"/>
      <c r="BLB226" s="348"/>
      <c r="BLC226" s="348"/>
      <c r="BLD226" s="348"/>
      <c r="BLE226" s="348"/>
      <c r="BLF226" s="348"/>
      <c r="BLG226" s="348"/>
      <c r="BLH226" s="348"/>
      <c r="BLI226" s="348"/>
      <c r="BLJ226" s="348"/>
      <c r="BLK226" s="348"/>
      <c r="BLL226" s="348"/>
      <c r="BLM226" s="348"/>
      <c r="BLN226" s="348"/>
      <c r="BLO226" s="348"/>
      <c r="BLP226" s="348"/>
      <c r="BLQ226" s="348"/>
      <c r="BLR226" s="348"/>
      <c r="BLS226" s="348"/>
      <c r="BLT226" s="348"/>
      <c r="BLU226" s="348"/>
      <c r="BLV226" s="348"/>
      <c r="BLW226" s="348"/>
      <c r="BLX226" s="348"/>
      <c r="BLY226" s="348"/>
      <c r="BLZ226" s="348"/>
      <c r="BMA226" s="348"/>
      <c r="BMB226" s="348"/>
      <c r="BMC226" s="348"/>
      <c r="BMD226" s="348"/>
      <c r="BME226" s="348"/>
      <c r="BMF226" s="348"/>
      <c r="BMG226" s="348"/>
      <c r="BMH226" s="348"/>
      <c r="BMI226" s="348"/>
      <c r="BMJ226" s="348"/>
      <c r="BMK226" s="348"/>
      <c r="BML226" s="348"/>
      <c r="BMM226" s="348"/>
      <c r="BMN226" s="348"/>
      <c r="BMO226" s="348"/>
      <c r="BMP226" s="348"/>
      <c r="BMQ226" s="348"/>
      <c r="BMR226" s="348"/>
      <c r="BMS226" s="348"/>
      <c r="BMT226" s="348"/>
      <c r="BMU226" s="348"/>
      <c r="BMV226" s="348"/>
      <c r="BMW226" s="348"/>
      <c r="BMX226" s="348"/>
      <c r="BMY226" s="348"/>
      <c r="BMZ226" s="348"/>
      <c r="BNA226" s="348"/>
      <c r="BNB226" s="348"/>
      <c r="BNC226" s="348"/>
      <c r="BND226" s="348"/>
      <c r="BNE226" s="348"/>
      <c r="BNF226" s="348"/>
      <c r="BNG226" s="348"/>
      <c r="BNH226" s="348"/>
      <c r="BNI226" s="348"/>
      <c r="BNJ226" s="348"/>
      <c r="BNK226" s="348"/>
      <c r="BNL226" s="348"/>
      <c r="BNM226" s="348"/>
      <c r="BNN226" s="348"/>
      <c r="BNO226" s="348"/>
      <c r="BNP226" s="348"/>
      <c r="BNQ226" s="348"/>
      <c r="BNR226" s="348"/>
      <c r="BNS226" s="348"/>
      <c r="BNT226" s="348"/>
      <c r="BNU226" s="348"/>
      <c r="BNV226" s="348"/>
      <c r="BNW226" s="348"/>
      <c r="BNX226" s="348"/>
      <c r="BNY226" s="348"/>
      <c r="BNZ226" s="348"/>
      <c r="BOA226" s="348"/>
      <c r="BOB226" s="348"/>
      <c r="BOC226" s="348"/>
      <c r="BOD226" s="348"/>
      <c r="BOE226" s="348"/>
      <c r="BOF226" s="348"/>
      <c r="BOG226" s="348"/>
      <c r="BOH226" s="348"/>
      <c r="BOI226" s="348"/>
      <c r="BOJ226" s="348"/>
      <c r="BOK226" s="348"/>
      <c r="BOL226" s="348"/>
      <c r="BOM226" s="348"/>
      <c r="BON226" s="348"/>
      <c r="BOO226" s="348"/>
      <c r="BOP226" s="348"/>
      <c r="BOQ226" s="348"/>
      <c r="BOR226" s="348"/>
      <c r="BOS226" s="348"/>
      <c r="BOT226" s="348"/>
      <c r="BOU226" s="348"/>
      <c r="BOV226" s="348"/>
      <c r="BOW226" s="348"/>
      <c r="BOX226" s="348"/>
      <c r="BOY226" s="348"/>
      <c r="BOZ226" s="348"/>
      <c r="BPA226" s="348"/>
      <c r="BPB226" s="348"/>
      <c r="BPC226" s="348"/>
      <c r="BPD226" s="348"/>
      <c r="BPE226" s="348"/>
      <c r="BPF226" s="348"/>
      <c r="BPG226" s="348"/>
      <c r="BPH226" s="348"/>
      <c r="BPI226" s="348"/>
      <c r="BPJ226" s="348"/>
      <c r="BPK226" s="348"/>
      <c r="BPL226" s="348"/>
      <c r="BPM226" s="348"/>
      <c r="BPN226" s="348"/>
      <c r="BPO226" s="348"/>
      <c r="BPP226" s="348"/>
      <c r="BPQ226" s="348"/>
      <c r="BPR226" s="348"/>
      <c r="BPS226" s="348"/>
      <c r="BPT226" s="348"/>
      <c r="BPU226" s="348"/>
      <c r="BPV226" s="348"/>
      <c r="BPW226" s="348"/>
      <c r="BPX226" s="348"/>
      <c r="BPY226" s="348"/>
      <c r="BPZ226" s="348"/>
      <c r="BQA226" s="348"/>
      <c r="BQB226" s="348"/>
      <c r="BQC226" s="348"/>
      <c r="BQD226" s="348"/>
      <c r="BQE226" s="348"/>
      <c r="BQF226" s="348"/>
      <c r="BQG226" s="348"/>
      <c r="BQH226" s="348"/>
      <c r="BQI226" s="348"/>
      <c r="BQJ226" s="348"/>
      <c r="BQK226" s="348"/>
      <c r="BQL226" s="348"/>
      <c r="BQM226" s="348"/>
      <c r="BQN226" s="348"/>
      <c r="BQO226" s="348"/>
      <c r="BQP226" s="348"/>
      <c r="BQQ226" s="348"/>
      <c r="BQR226" s="348"/>
      <c r="BQS226" s="348"/>
      <c r="BQT226" s="348"/>
      <c r="BQU226" s="348"/>
      <c r="BQV226" s="348"/>
      <c r="BQW226" s="348"/>
      <c r="BQX226" s="348"/>
      <c r="BQY226" s="348"/>
      <c r="BQZ226" s="348"/>
      <c r="BRA226" s="348"/>
      <c r="BRB226" s="348"/>
      <c r="BRC226" s="348"/>
      <c r="BRD226" s="348"/>
      <c r="BRE226" s="348"/>
      <c r="BRF226" s="348"/>
      <c r="BRG226" s="348"/>
      <c r="BRH226" s="348"/>
      <c r="BRI226" s="348"/>
      <c r="BRJ226" s="348"/>
      <c r="BRK226" s="348"/>
      <c r="BRL226" s="348"/>
      <c r="BRM226" s="348"/>
      <c r="BRN226" s="348"/>
      <c r="BRO226" s="348"/>
      <c r="BRP226" s="348"/>
      <c r="BRQ226" s="348"/>
      <c r="BRR226" s="348"/>
      <c r="BRS226" s="348"/>
      <c r="BRT226" s="348"/>
      <c r="BRU226" s="348"/>
      <c r="BRV226" s="348"/>
      <c r="BRW226" s="348"/>
      <c r="BRX226" s="348"/>
      <c r="BRY226" s="348"/>
      <c r="BRZ226" s="348"/>
      <c r="BSA226" s="348"/>
      <c r="BSB226" s="348"/>
      <c r="BSC226" s="348"/>
      <c r="BSD226" s="348"/>
      <c r="BSE226" s="348"/>
      <c r="BSF226" s="348"/>
      <c r="BSG226" s="348"/>
      <c r="BSH226" s="348"/>
      <c r="BSI226" s="348"/>
      <c r="BSJ226" s="348"/>
      <c r="BSK226" s="348"/>
      <c r="BSL226" s="348"/>
      <c r="BSM226" s="348"/>
      <c r="BSN226" s="348"/>
      <c r="BSO226" s="348"/>
      <c r="BSP226" s="348"/>
      <c r="BSQ226" s="348"/>
      <c r="BSR226" s="348"/>
      <c r="BSS226" s="348"/>
      <c r="BST226" s="348"/>
      <c r="BSU226" s="348"/>
      <c r="BSV226" s="348"/>
      <c r="BSW226" s="348"/>
      <c r="BSX226" s="348"/>
      <c r="BSY226" s="348"/>
      <c r="BSZ226" s="348"/>
      <c r="BTA226" s="348"/>
      <c r="BTB226" s="348"/>
      <c r="BTC226" s="348"/>
      <c r="BTD226" s="348"/>
      <c r="BTE226" s="348"/>
      <c r="BTF226" s="348"/>
      <c r="BTG226" s="348"/>
      <c r="BTH226" s="348"/>
      <c r="BTI226" s="348"/>
      <c r="BTJ226" s="348"/>
      <c r="BTK226" s="348"/>
      <c r="BTL226" s="348"/>
      <c r="BTM226" s="348"/>
      <c r="BTN226" s="348"/>
      <c r="BTO226" s="348"/>
      <c r="BTP226" s="348"/>
      <c r="BTQ226" s="348"/>
      <c r="BTR226" s="348"/>
      <c r="BTS226" s="348"/>
      <c r="BTT226" s="348"/>
      <c r="BTU226" s="348"/>
      <c r="BTV226" s="348"/>
      <c r="BTW226" s="348"/>
      <c r="BTX226" s="348"/>
      <c r="BTY226" s="348"/>
      <c r="BTZ226" s="348"/>
      <c r="BUA226" s="348"/>
      <c r="BUB226" s="348"/>
      <c r="BUC226" s="348"/>
      <c r="BUD226" s="348"/>
      <c r="BUE226" s="348"/>
      <c r="BUF226" s="348"/>
      <c r="BUG226" s="348"/>
      <c r="BUH226" s="348"/>
      <c r="BUI226" s="348"/>
      <c r="BUJ226" s="348"/>
      <c r="BUK226" s="348"/>
      <c r="BUL226" s="348"/>
      <c r="BUM226" s="348"/>
      <c r="BUN226" s="348"/>
      <c r="BUO226" s="348"/>
      <c r="BUP226" s="348"/>
      <c r="BUQ226" s="348"/>
      <c r="BUR226" s="348"/>
      <c r="BUS226" s="348"/>
      <c r="BUT226" s="348"/>
      <c r="BUU226" s="348"/>
      <c r="BUV226" s="348"/>
      <c r="BUW226" s="348"/>
      <c r="BUX226" s="348"/>
      <c r="BUY226" s="348"/>
      <c r="BUZ226" s="348"/>
      <c r="BVA226" s="348"/>
      <c r="BVB226" s="348"/>
      <c r="BVC226" s="348"/>
      <c r="BVD226" s="348"/>
      <c r="BVE226" s="348"/>
      <c r="BVF226" s="348"/>
      <c r="BVG226" s="348"/>
      <c r="BVH226" s="348"/>
      <c r="BVI226" s="348"/>
      <c r="BVJ226" s="348"/>
      <c r="BVK226" s="348"/>
      <c r="BVL226" s="348"/>
      <c r="BVM226" s="348"/>
      <c r="BVN226" s="348"/>
      <c r="BVO226" s="348"/>
      <c r="BVP226" s="348"/>
      <c r="BVQ226" s="348"/>
      <c r="BVR226" s="348"/>
      <c r="BVS226" s="348"/>
      <c r="BVT226" s="348"/>
      <c r="BVU226" s="348"/>
      <c r="BVV226" s="348"/>
      <c r="BVW226" s="348"/>
      <c r="BVX226" s="348"/>
      <c r="BVY226" s="348"/>
      <c r="BVZ226" s="348"/>
      <c r="BWA226" s="348"/>
      <c r="BWB226" s="348"/>
      <c r="BWC226" s="348"/>
      <c r="BWD226" s="348"/>
      <c r="BWE226" s="348"/>
      <c r="BWF226" s="348"/>
      <c r="BWG226" s="348"/>
      <c r="BWH226" s="348"/>
      <c r="BWI226" s="348"/>
      <c r="BWJ226" s="348"/>
      <c r="BWK226" s="348"/>
      <c r="BWL226" s="348"/>
      <c r="BWM226" s="348"/>
      <c r="BWN226" s="348"/>
      <c r="BWO226" s="348"/>
      <c r="BWP226" s="348"/>
      <c r="BWQ226" s="348"/>
      <c r="BWR226" s="348"/>
      <c r="BWS226" s="348"/>
      <c r="BWT226" s="348"/>
      <c r="BWU226" s="348"/>
      <c r="BWV226" s="348"/>
      <c r="BWW226" s="348"/>
      <c r="BWX226" s="348"/>
      <c r="BWY226" s="348"/>
      <c r="BWZ226" s="348"/>
      <c r="BXA226" s="348"/>
      <c r="BXB226" s="348"/>
      <c r="BXC226" s="348"/>
      <c r="BXD226" s="348"/>
      <c r="BXE226" s="348"/>
      <c r="BXF226" s="348"/>
      <c r="BXG226" s="348"/>
      <c r="BXH226" s="348"/>
      <c r="BXI226" s="348"/>
      <c r="BXJ226" s="348"/>
      <c r="BXK226" s="348"/>
      <c r="BXL226" s="348"/>
      <c r="BXM226" s="348"/>
      <c r="BXN226" s="348"/>
      <c r="BXO226" s="348"/>
      <c r="BXP226" s="348"/>
      <c r="BXQ226" s="348"/>
      <c r="BXR226" s="348"/>
      <c r="BXS226" s="348"/>
      <c r="BXT226" s="348"/>
      <c r="BXU226" s="348"/>
      <c r="BXV226" s="348"/>
      <c r="BXW226" s="348"/>
      <c r="BXX226" s="348"/>
      <c r="BXY226" s="348"/>
      <c r="BXZ226" s="348"/>
      <c r="BYA226" s="348"/>
      <c r="BYB226" s="348"/>
      <c r="BYC226" s="348"/>
      <c r="BYD226" s="348"/>
      <c r="BYE226" s="348"/>
      <c r="BYF226" s="348"/>
      <c r="BYG226" s="348"/>
      <c r="BYH226" s="348"/>
      <c r="BYI226" s="348"/>
      <c r="BYJ226" s="348"/>
      <c r="BYK226" s="348"/>
      <c r="BYL226" s="348"/>
      <c r="BYM226" s="348"/>
      <c r="BYN226" s="348"/>
      <c r="BYO226" s="348"/>
      <c r="BYP226" s="348"/>
      <c r="BYQ226" s="348"/>
      <c r="BYR226" s="348"/>
      <c r="BYS226" s="348"/>
      <c r="BYT226" s="348"/>
      <c r="BYU226" s="348"/>
      <c r="BYV226" s="348"/>
      <c r="BYW226" s="348"/>
      <c r="BYX226" s="348"/>
      <c r="BYY226" s="348"/>
      <c r="BYZ226" s="348"/>
      <c r="BZA226" s="348"/>
      <c r="BZB226" s="348"/>
      <c r="BZC226" s="348"/>
      <c r="BZD226" s="348"/>
      <c r="BZE226" s="348"/>
      <c r="BZF226" s="348"/>
      <c r="BZG226" s="348"/>
      <c r="BZH226" s="348"/>
      <c r="BZI226" s="348"/>
      <c r="BZJ226" s="348"/>
      <c r="BZK226" s="348"/>
      <c r="BZL226" s="348"/>
      <c r="BZM226" s="348"/>
      <c r="BZN226" s="348"/>
      <c r="BZO226" s="348"/>
      <c r="BZP226" s="348"/>
      <c r="BZQ226" s="348"/>
      <c r="BZR226" s="348"/>
      <c r="BZS226" s="348"/>
      <c r="BZT226" s="348"/>
      <c r="BZU226" s="348"/>
      <c r="BZV226" s="348"/>
      <c r="BZW226" s="348"/>
      <c r="BZX226" s="348"/>
      <c r="BZY226" s="348"/>
      <c r="BZZ226" s="348"/>
      <c r="CAA226" s="348"/>
      <c r="CAB226" s="348"/>
      <c r="CAC226" s="348"/>
      <c r="CAD226" s="348"/>
      <c r="CAE226" s="348"/>
      <c r="CAF226" s="348"/>
      <c r="CAG226" s="348"/>
      <c r="CAH226" s="348"/>
      <c r="CAI226" s="348"/>
      <c r="CAJ226" s="348"/>
      <c r="CAK226" s="348"/>
      <c r="CAL226" s="348"/>
      <c r="CAM226" s="348"/>
      <c r="CAN226" s="348"/>
      <c r="CAO226" s="348"/>
      <c r="CAP226" s="348"/>
      <c r="CAQ226" s="348"/>
      <c r="CAR226" s="348"/>
      <c r="CAS226" s="348"/>
      <c r="CAT226" s="348"/>
      <c r="CAU226" s="348"/>
      <c r="CAV226" s="348"/>
      <c r="CAW226" s="348"/>
      <c r="CAX226" s="348"/>
      <c r="CAY226" s="348"/>
      <c r="CAZ226" s="348"/>
      <c r="CBA226" s="348"/>
      <c r="CBB226" s="348"/>
      <c r="CBC226" s="348"/>
      <c r="CBD226" s="348"/>
      <c r="CBE226" s="348"/>
      <c r="CBF226" s="348"/>
      <c r="CBG226" s="348"/>
      <c r="CBH226" s="348"/>
      <c r="CBI226" s="348"/>
      <c r="CBJ226" s="348"/>
      <c r="CBK226" s="348"/>
      <c r="CBL226" s="348"/>
      <c r="CBM226" s="348"/>
      <c r="CBN226" s="348"/>
      <c r="CBO226" s="348"/>
      <c r="CBP226" s="348"/>
      <c r="CBQ226" s="348"/>
      <c r="CBR226" s="348"/>
      <c r="CBS226" s="348"/>
      <c r="CBT226" s="348"/>
      <c r="CBU226" s="348"/>
      <c r="CBV226" s="348"/>
      <c r="CBW226" s="348"/>
      <c r="CBX226" s="348"/>
      <c r="CBY226" s="348"/>
      <c r="CBZ226" s="348"/>
      <c r="CCA226" s="348"/>
      <c r="CCB226" s="348"/>
      <c r="CCC226" s="348"/>
      <c r="CCD226" s="348"/>
      <c r="CCE226" s="348"/>
      <c r="CCF226" s="348"/>
      <c r="CCG226" s="348"/>
      <c r="CCH226" s="348"/>
      <c r="CCI226" s="348"/>
      <c r="CCJ226" s="348"/>
      <c r="CCK226" s="348"/>
      <c r="CCL226" s="348"/>
      <c r="CCM226" s="348"/>
      <c r="CCN226" s="348"/>
      <c r="CCO226" s="348"/>
      <c r="CCP226" s="348"/>
      <c r="CCQ226" s="348"/>
      <c r="CCR226" s="348"/>
      <c r="CCS226" s="348"/>
      <c r="CCT226" s="348"/>
      <c r="CCU226" s="348"/>
      <c r="CCV226" s="348"/>
      <c r="CCW226" s="348"/>
      <c r="CCX226" s="348"/>
      <c r="CCY226" s="348"/>
      <c r="CCZ226" s="348"/>
      <c r="CDA226" s="348"/>
      <c r="CDB226" s="348"/>
      <c r="CDC226" s="348"/>
      <c r="CDD226" s="348"/>
      <c r="CDE226" s="348"/>
      <c r="CDF226" s="348"/>
      <c r="CDG226" s="348"/>
      <c r="CDH226" s="348"/>
      <c r="CDI226" s="348"/>
      <c r="CDJ226" s="348"/>
      <c r="CDK226" s="348"/>
      <c r="CDL226" s="348"/>
      <c r="CDM226" s="348"/>
      <c r="CDN226" s="348"/>
      <c r="CDO226" s="348"/>
      <c r="CDP226" s="348"/>
      <c r="CDQ226" s="348"/>
      <c r="CDR226" s="348"/>
      <c r="CDS226" s="348"/>
      <c r="CDT226" s="348"/>
      <c r="CDU226" s="348"/>
      <c r="CDV226" s="348"/>
      <c r="CDW226" s="348"/>
      <c r="CDX226" s="348"/>
      <c r="CDY226" s="348"/>
      <c r="CDZ226" s="348"/>
      <c r="CEA226" s="348"/>
      <c r="CEB226" s="348"/>
      <c r="CEC226" s="348"/>
      <c r="CED226" s="348"/>
      <c r="CEE226" s="348"/>
      <c r="CEF226" s="348"/>
      <c r="CEG226" s="348"/>
      <c r="CEH226" s="348"/>
      <c r="CEI226" s="348"/>
      <c r="CEJ226" s="348"/>
      <c r="CEK226" s="348"/>
      <c r="CEL226" s="348"/>
      <c r="CEM226" s="348"/>
      <c r="CEN226" s="348"/>
      <c r="CEO226" s="348"/>
      <c r="CEP226" s="348"/>
      <c r="CEQ226" s="348"/>
      <c r="CER226" s="348"/>
      <c r="CES226" s="348"/>
      <c r="CET226" s="348"/>
      <c r="CEU226" s="348"/>
      <c r="CEV226" s="348"/>
      <c r="CEW226" s="348"/>
      <c r="CEX226" s="348"/>
      <c r="CEY226" s="348"/>
      <c r="CEZ226" s="348"/>
      <c r="CFA226" s="348"/>
      <c r="CFB226" s="348"/>
      <c r="CFC226" s="348"/>
      <c r="CFD226" s="348"/>
      <c r="CFE226" s="348"/>
      <c r="CFF226" s="348"/>
      <c r="CFG226" s="348"/>
      <c r="CFH226" s="348"/>
      <c r="CFI226" s="348"/>
      <c r="CFJ226" s="348"/>
      <c r="CFK226" s="348"/>
      <c r="CFL226" s="348"/>
      <c r="CFM226" s="348"/>
      <c r="CFN226" s="348"/>
      <c r="CFO226" s="348"/>
      <c r="CFP226" s="348"/>
      <c r="CFQ226" s="348"/>
      <c r="CFR226" s="348"/>
      <c r="CFS226" s="348"/>
      <c r="CFT226" s="348"/>
      <c r="CFU226" s="348"/>
      <c r="CFV226" s="348"/>
      <c r="CFW226" s="348"/>
      <c r="CFX226" s="348"/>
      <c r="CFY226" s="348"/>
      <c r="CFZ226" s="348"/>
      <c r="CGA226" s="348"/>
      <c r="CGB226" s="348"/>
      <c r="CGC226" s="348"/>
      <c r="CGD226" s="348"/>
      <c r="CGE226" s="348"/>
      <c r="CGF226" s="348"/>
      <c r="CGG226" s="348"/>
      <c r="CGH226" s="348"/>
      <c r="CGI226" s="348"/>
      <c r="CGJ226" s="348"/>
      <c r="CGK226" s="348"/>
      <c r="CGL226" s="348"/>
      <c r="CGM226" s="348"/>
      <c r="CGN226" s="348"/>
      <c r="CGO226" s="348"/>
      <c r="CGP226" s="348"/>
      <c r="CGQ226" s="348"/>
      <c r="CGR226" s="348"/>
      <c r="CGS226" s="348"/>
      <c r="CGT226" s="348"/>
      <c r="CGU226" s="348"/>
      <c r="CGV226" s="348"/>
      <c r="CGW226" s="348"/>
      <c r="CGX226" s="348"/>
      <c r="CGY226" s="348"/>
      <c r="CGZ226" s="348"/>
      <c r="CHA226" s="348"/>
      <c r="CHB226" s="348"/>
      <c r="CHC226" s="348"/>
      <c r="CHD226" s="348"/>
      <c r="CHE226" s="348"/>
      <c r="CHF226" s="348"/>
      <c r="CHG226" s="348"/>
      <c r="CHH226" s="348"/>
      <c r="CHI226" s="348"/>
      <c r="CHJ226" s="348"/>
      <c r="CHK226" s="348"/>
      <c r="CHL226" s="348"/>
      <c r="CHM226" s="348"/>
      <c r="CHN226" s="348"/>
      <c r="CHO226" s="348"/>
      <c r="CHP226" s="348"/>
      <c r="CHQ226" s="348"/>
      <c r="CHR226" s="348"/>
      <c r="CHS226" s="348"/>
      <c r="CHT226" s="348"/>
      <c r="CHU226" s="348"/>
      <c r="CHV226" s="348"/>
      <c r="CHW226" s="348"/>
      <c r="CHX226" s="348"/>
      <c r="CHY226" s="348"/>
      <c r="CHZ226" s="348"/>
      <c r="CIA226" s="348"/>
      <c r="CIB226" s="348"/>
      <c r="CIC226" s="348"/>
      <c r="CID226" s="348"/>
      <c r="CIE226" s="348"/>
      <c r="CIF226" s="348"/>
      <c r="CIG226" s="348"/>
      <c r="CIH226" s="348"/>
      <c r="CII226" s="348"/>
      <c r="CIJ226" s="348"/>
      <c r="CIK226" s="348"/>
      <c r="CIL226" s="348"/>
      <c r="CIM226" s="348"/>
      <c r="CIN226" s="348"/>
      <c r="CIO226" s="348"/>
      <c r="CIP226" s="348"/>
      <c r="CIQ226" s="348"/>
      <c r="CIR226" s="348"/>
      <c r="CIS226" s="348"/>
      <c r="CIT226" s="348"/>
      <c r="CIU226" s="348"/>
      <c r="CIV226" s="348"/>
      <c r="CIW226" s="348"/>
      <c r="CIX226" s="348"/>
      <c r="CIY226" s="348"/>
      <c r="CIZ226" s="348"/>
      <c r="CJA226" s="348"/>
      <c r="CJB226" s="348"/>
      <c r="CJC226" s="348"/>
      <c r="CJD226" s="348"/>
      <c r="CJE226" s="348"/>
      <c r="CJF226" s="348"/>
      <c r="CJG226" s="348"/>
      <c r="CJH226" s="348"/>
      <c r="CJI226" s="348"/>
      <c r="CJJ226" s="348"/>
      <c r="CJK226" s="348"/>
      <c r="CJL226" s="348"/>
      <c r="CJM226" s="348"/>
      <c r="CJN226" s="348"/>
      <c r="CJO226" s="348"/>
      <c r="CJP226" s="348"/>
      <c r="CJQ226" s="348"/>
      <c r="CJR226" s="348"/>
      <c r="CJS226" s="348"/>
      <c r="CJT226" s="348"/>
      <c r="CJU226" s="348"/>
      <c r="CJV226" s="348"/>
      <c r="CJW226" s="348"/>
      <c r="CJX226" s="348"/>
      <c r="CJY226" s="348"/>
      <c r="CJZ226" s="348"/>
      <c r="CKA226" s="348"/>
      <c r="CKB226" s="348"/>
      <c r="CKC226" s="348"/>
      <c r="CKD226" s="348"/>
      <c r="CKE226" s="348"/>
      <c r="CKF226" s="348"/>
      <c r="CKG226" s="348"/>
      <c r="CKH226" s="348"/>
      <c r="CKI226" s="348"/>
      <c r="CKJ226" s="348"/>
      <c r="CKK226" s="348"/>
      <c r="CKL226" s="348"/>
      <c r="CKM226" s="348"/>
      <c r="CKN226" s="348"/>
      <c r="CKO226" s="348"/>
      <c r="CKP226" s="348"/>
      <c r="CKQ226" s="348"/>
      <c r="CKR226" s="348"/>
      <c r="CKS226" s="348"/>
      <c r="CKT226" s="348"/>
      <c r="CKU226" s="348"/>
      <c r="CKV226" s="348"/>
      <c r="CKW226" s="348"/>
      <c r="CKX226" s="348"/>
      <c r="CKY226" s="348"/>
      <c r="CKZ226" s="348"/>
      <c r="CLA226" s="348"/>
      <c r="CLB226" s="348"/>
      <c r="CLC226" s="348"/>
      <c r="CLD226" s="348"/>
      <c r="CLE226" s="348"/>
      <c r="CLF226" s="348"/>
      <c r="CLG226" s="348"/>
      <c r="CLH226" s="348"/>
      <c r="CLI226" s="348"/>
      <c r="CLJ226" s="348"/>
      <c r="CLK226" s="348"/>
      <c r="CLL226" s="348"/>
      <c r="CLM226" s="348"/>
      <c r="CLN226" s="348"/>
      <c r="CLO226" s="348"/>
      <c r="CLP226" s="348"/>
      <c r="CLQ226" s="348"/>
      <c r="CLR226" s="348"/>
      <c r="CLS226" s="348"/>
      <c r="CLT226" s="348"/>
      <c r="CLU226" s="348"/>
      <c r="CLV226" s="348"/>
      <c r="CLW226" s="348"/>
      <c r="CLX226" s="348"/>
      <c r="CLY226" s="348"/>
      <c r="CLZ226" s="348"/>
      <c r="CMA226" s="348"/>
      <c r="CMB226" s="348"/>
      <c r="CMC226" s="348"/>
      <c r="CMD226" s="348"/>
      <c r="CME226" s="348"/>
      <c r="CMF226" s="348"/>
      <c r="CMG226" s="348"/>
      <c r="CMH226" s="348"/>
      <c r="CMI226" s="348"/>
      <c r="CMJ226" s="348"/>
      <c r="CMK226" s="348"/>
      <c r="CML226" s="348"/>
      <c r="CMM226" s="348"/>
      <c r="CMN226" s="348"/>
      <c r="CMO226" s="348"/>
      <c r="CMP226" s="348"/>
      <c r="CMQ226" s="348"/>
      <c r="CMR226" s="348"/>
      <c r="CMS226" s="348"/>
      <c r="CMT226" s="348"/>
      <c r="CMU226" s="348"/>
      <c r="CMV226" s="348"/>
      <c r="CMW226" s="348"/>
      <c r="CMX226" s="348"/>
      <c r="CMY226" s="348"/>
      <c r="CMZ226" s="348"/>
      <c r="CNA226" s="348"/>
      <c r="CNB226" s="348"/>
      <c r="CNC226" s="348"/>
      <c r="CND226" s="348"/>
      <c r="CNE226" s="348"/>
      <c r="CNF226" s="348"/>
      <c r="CNG226" s="348"/>
      <c r="CNH226" s="348"/>
      <c r="CNI226" s="348"/>
      <c r="CNJ226" s="348"/>
      <c r="CNK226" s="348"/>
      <c r="CNL226" s="348"/>
      <c r="CNM226" s="348"/>
      <c r="CNN226" s="348"/>
      <c r="CNO226" s="348"/>
      <c r="CNP226" s="348"/>
      <c r="CNQ226" s="348"/>
      <c r="CNR226" s="348"/>
      <c r="CNS226" s="348"/>
      <c r="CNT226" s="348"/>
      <c r="CNU226" s="348"/>
      <c r="CNV226" s="348"/>
      <c r="CNW226" s="348"/>
      <c r="CNX226" s="348"/>
      <c r="CNY226" s="348"/>
      <c r="CNZ226" s="348"/>
      <c r="COA226" s="348"/>
      <c r="COB226" s="348"/>
      <c r="COC226" s="348"/>
      <c r="COD226" s="348"/>
      <c r="COE226" s="348"/>
      <c r="COF226" s="348"/>
      <c r="COG226" s="348"/>
      <c r="COH226" s="348"/>
      <c r="COI226" s="348"/>
      <c r="COJ226" s="348"/>
      <c r="COK226" s="348"/>
      <c r="COL226" s="348"/>
      <c r="COM226" s="348"/>
      <c r="CON226" s="348"/>
      <c r="COO226" s="348"/>
      <c r="COP226" s="348"/>
      <c r="COQ226" s="348"/>
      <c r="COR226" s="348"/>
      <c r="COS226" s="348"/>
      <c r="COT226" s="348"/>
      <c r="COU226" s="348"/>
      <c r="COV226" s="348"/>
      <c r="COW226" s="348"/>
      <c r="COX226" s="348"/>
      <c r="COY226" s="348"/>
      <c r="COZ226" s="348"/>
      <c r="CPA226" s="348"/>
      <c r="CPB226" s="348"/>
      <c r="CPC226" s="348"/>
      <c r="CPD226" s="348"/>
      <c r="CPE226" s="348"/>
      <c r="CPF226" s="348"/>
      <c r="CPG226" s="348"/>
      <c r="CPH226" s="348"/>
      <c r="CPI226" s="348"/>
      <c r="CPJ226" s="348"/>
      <c r="CPK226" s="348"/>
      <c r="CPL226" s="348"/>
      <c r="CPM226" s="348"/>
      <c r="CPN226" s="348"/>
      <c r="CPO226" s="348"/>
      <c r="CPP226" s="348"/>
      <c r="CPQ226" s="348"/>
      <c r="CPR226" s="348"/>
      <c r="CPS226" s="348"/>
      <c r="CPT226" s="348"/>
      <c r="CPU226" s="348"/>
      <c r="CPV226" s="348"/>
      <c r="CPW226" s="348"/>
      <c r="CPX226" s="348"/>
      <c r="CPY226" s="348"/>
      <c r="CPZ226" s="348"/>
      <c r="CQA226" s="348"/>
      <c r="CQB226" s="348"/>
      <c r="CQC226" s="348"/>
      <c r="CQD226" s="348"/>
      <c r="CQE226" s="348"/>
      <c r="CQF226" s="348"/>
      <c r="CQG226" s="348"/>
      <c r="CQH226" s="348"/>
      <c r="CQI226" s="348"/>
      <c r="CQJ226" s="348"/>
      <c r="CQK226" s="348"/>
      <c r="CQL226" s="348"/>
      <c r="CQM226" s="348"/>
      <c r="CQN226" s="348"/>
      <c r="CQO226" s="348"/>
      <c r="CQP226" s="348"/>
      <c r="CQQ226" s="348"/>
      <c r="CQR226" s="348"/>
      <c r="CQS226" s="348"/>
      <c r="CQT226" s="348"/>
      <c r="CQU226" s="348"/>
      <c r="CQV226" s="348"/>
      <c r="CQW226" s="348"/>
      <c r="CQX226" s="348"/>
      <c r="CQY226" s="348"/>
      <c r="CQZ226" s="348"/>
      <c r="CRA226" s="348"/>
      <c r="CRB226" s="348"/>
      <c r="CRC226" s="348"/>
      <c r="CRD226" s="348"/>
      <c r="CRE226" s="348"/>
      <c r="CRF226" s="348"/>
      <c r="CRG226" s="348"/>
      <c r="CRH226" s="348"/>
      <c r="CRI226" s="348"/>
      <c r="CRJ226" s="348"/>
      <c r="CRK226" s="348"/>
      <c r="CRL226" s="348"/>
      <c r="CRM226" s="348"/>
      <c r="CRN226" s="348"/>
      <c r="CRO226" s="348"/>
      <c r="CRP226" s="348"/>
      <c r="CRQ226" s="348"/>
      <c r="CRR226" s="348"/>
      <c r="CRS226" s="348"/>
      <c r="CRT226" s="348"/>
      <c r="CRU226" s="348"/>
      <c r="CRV226" s="348"/>
      <c r="CRW226" s="348"/>
      <c r="CRX226" s="348"/>
      <c r="CRY226" s="348"/>
      <c r="CRZ226" s="348"/>
      <c r="CSA226" s="348"/>
      <c r="CSB226" s="348"/>
      <c r="CSC226" s="348"/>
      <c r="CSD226" s="348"/>
      <c r="CSE226" s="348"/>
      <c r="CSF226" s="348"/>
      <c r="CSG226" s="348"/>
      <c r="CSH226" s="348"/>
      <c r="CSI226" s="348"/>
      <c r="CSJ226" s="348"/>
      <c r="CSK226" s="348"/>
      <c r="CSL226" s="348"/>
      <c r="CSM226" s="348"/>
      <c r="CSN226" s="348"/>
      <c r="CSO226" s="348"/>
      <c r="CSP226" s="348"/>
      <c r="CSQ226" s="348"/>
      <c r="CSR226" s="348"/>
      <c r="CSS226" s="348"/>
      <c r="CST226" s="348"/>
      <c r="CSU226" s="348"/>
      <c r="CSV226" s="348"/>
      <c r="CSW226" s="348"/>
      <c r="CSX226" s="348"/>
      <c r="CSY226" s="348"/>
      <c r="CSZ226" s="348"/>
      <c r="CTA226" s="348"/>
      <c r="CTB226" s="348"/>
      <c r="CTC226" s="348"/>
      <c r="CTD226" s="348"/>
      <c r="CTE226" s="348"/>
      <c r="CTF226" s="348"/>
      <c r="CTG226" s="348"/>
      <c r="CTH226" s="348"/>
      <c r="CTI226" s="348"/>
      <c r="CTJ226" s="348"/>
      <c r="CTK226" s="348"/>
      <c r="CTL226" s="348"/>
      <c r="CTM226" s="348"/>
      <c r="CTN226" s="348"/>
      <c r="CTO226" s="348"/>
      <c r="CTP226" s="348"/>
      <c r="CTQ226" s="348"/>
      <c r="CTR226" s="348"/>
      <c r="CTS226" s="348"/>
      <c r="CTT226" s="348"/>
      <c r="CTU226" s="348"/>
      <c r="CTV226" s="348"/>
      <c r="CTW226" s="348"/>
      <c r="CTX226" s="348"/>
      <c r="CTY226" s="348"/>
      <c r="CTZ226" s="348"/>
      <c r="CUA226" s="348"/>
      <c r="CUB226" s="348"/>
      <c r="CUC226" s="348"/>
      <c r="CUD226" s="348"/>
      <c r="CUE226" s="348"/>
      <c r="CUF226" s="348"/>
      <c r="CUG226" s="348"/>
      <c r="CUH226" s="348"/>
      <c r="CUI226" s="348"/>
      <c r="CUJ226" s="348"/>
      <c r="CUK226" s="348"/>
      <c r="CUL226" s="348"/>
      <c r="CUM226" s="348"/>
      <c r="CUN226" s="348"/>
      <c r="CUO226" s="348"/>
      <c r="CUP226" s="348"/>
      <c r="CUQ226" s="348"/>
      <c r="CUR226" s="348"/>
      <c r="CUS226" s="348"/>
      <c r="CUT226" s="348"/>
      <c r="CUU226" s="348"/>
      <c r="CUV226" s="348"/>
      <c r="CUW226" s="348"/>
      <c r="CUX226" s="348"/>
      <c r="CUY226" s="348"/>
      <c r="CUZ226" s="348"/>
      <c r="CVA226" s="348"/>
      <c r="CVB226" s="348"/>
      <c r="CVC226" s="348"/>
      <c r="CVD226" s="348"/>
      <c r="CVE226" s="348"/>
      <c r="CVF226" s="348"/>
      <c r="CVG226" s="348"/>
      <c r="CVH226" s="348"/>
      <c r="CVI226" s="348"/>
      <c r="CVJ226" s="348"/>
      <c r="CVK226" s="348"/>
      <c r="CVL226" s="348"/>
      <c r="CVM226" s="348"/>
      <c r="CVN226" s="348"/>
      <c r="CVO226" s="348"/>
      <c r="CVP226" s="348"/>
      <c r="CVQ226" s="348"/>
      <c r="CVR226" s="348"/>
      <c r="CVS226" s="348"/>
      <c r="CVT226" s="348"/>
      <c r="CVU226" s="348"/>
      <c r="CVV226" s="348"/>
      <c r="CVW226" s="348"/>
      <c r="CVX226" s="348"/>
      <c r="CVY226" s="348"/>
      <c r="CVZ226" s="348"/>
      <c r="CWA226" s="348"/>
      <c r="CWB226" s="348"/>
      <c r="CWC226" s="348"/>
      <c r="CWD226" s="348"/>
      <c r="CWE226" s="348"/>
      <c r="CWF226" s="348"/>
      <c r="CWG226" s="348"/>
      <c r="CWH226" s="348"/>
      <c r="CWI226" s="348"/>
      <c r="CWJ226" s="348"/>
      <c r="CWK226" s="348"/>
      <c r="CWL226" s="348"/>
      <c r="CWM226" s="348"/>
      <c r="CWN226" s="348"/>
      <c r="CWO226" s="348"/>
      <c r="CWP226" s="348"/>
      <c r="CWQ226" s="348"/>
      <c r="CWR226" s="348"/>
      <c r="CWS226" s="348"/>
      <c r="CWT226" s="348"/>
      <c r="CWU226" s="348"/>
      <c r="CWV226" s="348"/>
      <c r="CWW226" s="348"/>
      <c r="CWX226" s="348"/>
      <c r="CWY226" s="348"/>
      <c r="CWZ226" s="348"/>
      <c r="CXA226" s="348"/>
      <c r="CXB226" s="348"/>
      <c r="CXC226" s="348"/>
      <c r="CXD226" s="348"/>
      <c r="CXE226" s="348"/>
      <c r="CXF226" s="348"/>
      <c r="CXG226" s="348"/>
      <c r="CXH226" s="348"/>
      <c r="CXI226" s="348"/>
      <c r="CXJ226" s="348"/>
      <c r="CXK226" s="348"/>
      <c r="CXL226" s="348"/>
      <c r="CXM226" s="348"/>
      <c r="CXN226" s="348"/>
      <c r="CXO226" s="348"/>
      <c r="CXP226" s="348"/>
      <c r="CXQ226" s="348"/>
      <c r="CXR226" s="348"/>
      <c r="CXS226" s="348"/>
      <c r="CXT226" s="348"/>
      <c r="CXU226" s="348"/>
      <c r="CXV226" s="348"/>
      <c r="CXW226" s="348"/>
      <c r="CXX226" s="348"/>
      <c r="CXY226" s="348"/>
      <c r="CXZ226" s="348"/>
      <c r="CYA226" s="348"/>
      <c r="CYB226" s="348"/>
      <c r="CYC226" s="348"/>
      <c r="CYD226" s="348"/>
      <c r="CYE226" s="348"/>
      <c r="CYF226" s="348"/>
      <c r="CYG226" s="348"/>
      <c r="CYH226" s="348"/>
      <c r="CYI226" s="348"/>
      <c r="CYJ226" s="348"/>
      <c r="CYK226" s="348"/>
      <c r="CYL226" s="348"/>
      <c r="CYM226" s="348"/>
      <c r="CYN226" s="348"/>
      <c r="CYO226" s="348"/>
      <c r="CYP226" s="348"/>
      <c r="CYQ226" s="348"/>
      <c r="CYR226" s="348"/>
      <c r="CYS226" s="348"/>
      <c r="CYT226" s="348"/>
      <c r="CYU226" s="348"/>
      <c r="CYV226" s="348"/>
      <c r="CYW226" s="348"/>
      <c r="CYX226" s="348"/>
      <c r="CYY226" s="348"/>
      <c r="CYZ226" s="348"/>
      <c r="CZA226" s="348"/>
      <c r="CZB226" s="348"/>
      <c r="CZC226" s="348"/>
      <c r="CZD226" s="348"/>
      <c r="CZE226" s="348"/>
      <c r="CZF226" s="348"/>
      <c r="CZG226" s="348"/>
      <c r="CZH226" s="348"/>
      <c r="CZI226" s="348"/>
      <c r="CZJ226" s="348"/>
      <c r="CZK226" s="348"/>
      <c r="CZL226" s="348"/>
      <c r="CZM226" s="348"/>
      <c r="CZN226" s="348"/>
      <c r="CZO226" s="348"/>
      <c r="CZP226" s="348"/>
      <c r="CZQ226" s="348"/>
      <c r="CZR226" s="348"/>
      <c r="CZS226" s="348"/>
      <c r="CZT226" s="348"/>
      <c r="CZU226" s="348"/>
      <c r="CZV226" s="348"/>
      <c r="CZW226" s="348"/>
      <c r="CZX226" s="348"/>
      <c r="CZY226" s="348"/>
      <c r="CZZ226" s="348"/>
      <c r="DAA226" s="348"/>
      <c r="DAB226" s="348"/>
      <c r="DAC226" s="348"/>
      <c r="DAD226" s="348"/>
      <c r="DAE226" s="348"/>
      <c r="DAF226" s="348"/>
      <c r="DAG226" s="348"/>
      <c r="DAH226" s="348"/>
      <c r="DAI226" s="348"/>
      <c r="DAJ226" s="348"/>
      <c r="DAK226" s="348"/>
      <c r="DAL226" s="348"/>
      <c r="DAM226" s="348"/>
      <c r="DAN226" s="348"/>
      <c r="DAO226" s="348"/>
      <c r="DAP226" s="348"/>
      <c r="DAQ226" s="348"/>
      <c r="DAR226" s="348"/>
      <c r="DAS226" s="348"/>
      <c r="DAT226" s="348"/>
      <c r="DAU226" s="348"/>
      <c r="DAV226" s="348"/>
      <c r="DAW226" s="348"/>
      <c r="DAX226" s="348"/>
      <c r="DAY226" s="348"/>
      <c r="DAZ226" s="348"/>
      <c r="DBA226" s="348"/>
      <c r="DBB226" s="348"/>
      <c r="DBC226" s="348"/>
      <c r="DBD226" s="348"/>
      <c r="DBE226" s="348"/>
      <c r="DBF226" s="348"/>
      <c r="DBG226" s="348"/>
      <c r="DBH226" s="348"/>
      <c r="DBI226" s="348"/>
      <c r="DBJ226" s="348"/>
      <c r="DBK226" s="348"/>
      <c r="DBL226" s="348"/>
      <c r="DBM226" s="348"/>
      <c r="DBN226" s="348"/>
      <c r="DBO226" s="348"/>
      <c r="DBP226" s="348"/>
      <c r="DBQ226" s="348"/>
      <c r="DBR226" s="348"/>
      <c r="DBS226" s="348"/>
      <c r="DBT226" s="348"/>
      <c r="DBU226" s="348"/>
      <c r="DBV226" s="348"/>
      <c r="DBW226" s="348"/>
      <c r="DBX226" s="348"/>
      <c r="DBY226" s="348"/>
      <c r="DBZ226" s="348"/>
      <c r="DCA226" s="348"/>
      <c r="DCB226" s="348"/>
      <c r="DCC226" s="348"/>
      <c r="DCD226" s="348"/>
      <c r="DCE226" s="348"/>
      <c r="DCF226" s="348"/>
      <c r="DCG226" s="348"/>
      <c r="DCH226" s="348"/>
      <c r="DCI226" s="348"/>
      <c r="DCJ226" s="348"/>
      <c r="DCK226" s="348"/>
      <c r="DCL226" s="348"/>
      <c r="DCM226" s="348"/>
      <c r="DCN226" s="348"/>
      <c r="DCO226" s="348"/>
      <c r="DCP226" s="348"/>
      <c r="DCQ226" s="348"/>
      <c r="DCR226" s="348"/>
      <c r="DCS226" s="348"/>
      <c r="DCT226" s="348"/>
      <c r="DCU226" s="348"/>
      <c r="DCV226" s="348"/>
      <c r="DCW226" s="348"/>
      <c r="DCX226" s="348"/>
      <c r="DCY226" s="348"/>
      <c r="DCZ226" s="348"/>
      <c r="DDA226" s="348"/>
      <c r="DDB226" s="348"/>
      <c r="DDC226" s="348"/>
      <c r="DDD226" s="348"/>
      <c r="DDE226" s="348"/>
      <c r="DDF226" s="348"/>
      <c r="DDG226" s="348"/>
      <c r="DDH226" s="348"/>
      <c r="DDI226" s="348"/>
      <c r="DDJ226" s="348"/>
      <c r="DDK226" s="348"/>
      <c r="DDL226" s="348"/>
      <c r="DDM226" s="348"/>
      <c r="DDN226" s="348"/>
      <c r="DDO226" s="348"/>
      <c r="DDP226" s="348"/>
      <c r="DDQ226" s="348"/>
      <c r="DDR226" s="348"/>
      <c r="DDS226" s="348"/>
      <c r="DDT226" s="348"/>
      <c r="DDU226" s="348"/>
      <c r="DDV226" s="348"/>
      <c r="DDW226" s="348"/>
      <c r="DDX226" s="348"/>
      <c r="DDY226" s="348"/>
      <c r="DDZ226" s="348"/>
      <c r="DEA226" s="348"/>
      <c r="DEB226" s="348"/>
      <c r="DEC226" s="348"/>
      <c r="DED226" s="348"/>
      <c r="DEE226" s="348"/>
      <c r="DEF226" s="348"/>
      <c r="DEG226" s="348"/>
      <c r="DEH226" s="348"/>
      <c r="DEI226" s="348"/>
      <c r="DEJ226" s="348"/>
      <c r="DEK226" s="348"/>
      <c r="DEL226" s="348"/>
      <c r="DEM226" s="348"/>
      <c r="DEN226" s="348"/>
      <c r="DEO226" s="348"/>
      <c r="DEP226" s="348"/>
      <c r="DEQ226" s="348"/>
      <c r="DER226" s="348"/>
      <c r="DES226" s="348"/>
      <c r="DET226" s="348"/>
      <c r="DEU226" s="348"/>
      <c r="DEV226" s="348"/>
      <c r="DEW226" s="348"/>
      <c r="DEX226" s="348"/>
      <c r="DEY226" s="348"/>
      <c r="DEZ226" s="348"/>
      <c r="DFA226" s="348"/>
      <c r="DFB226" s="348"/>
      <c r="DFC226" s="348"/>
      <c r="DFD226" s="348"/>
      <c r="DFE226" s="348"/>
      <c r="DFF226" s="348"/>
      <c r="DFG226" s="348"/>
      <c r="DFH226" s="348"/>
      <c r="DFI226" s="348"/>
      <c r="DFJ226" s="348"/>
      <c r="DFK226" s="348"/>
      <c r="DFL226" s="348"/>
      <c r="DFM226" s="348"/>
      <c r="DFN226" s="348"/>
      <c r="DFO226" s="348"/>
      <c r="DFP226" s="348"/>
      <c r="DFQ226" s="348"/>
      <c r="DFR226" s="348"/>
      <c r="DFS226" s="348"/>
      <c r="DFT226" s="348"/>
      <c r="DFU226" s="348"/>
      <c r="DFV226" s="348"/>
      <c r="DFW226" s="348"/>
      <c r="DFX226" s="348"/>
      <c r="DFY226" s="348"/>
      <c r="DFZ226" s="348"/>
      <c r="DGA226" s="348"/>
      <c r="DGB226" s="348"/>
      <c r="DGC226" s="348"/>
      <c r="DGD226" s="348"/>
      <c r="DGE226" s="348"/>
      <c r="DGF226" s="348"/>
      <c r="DGG226" s="348"/>
      <c r="DGH226" s="348"/>
      <c r="DGI226" s="348"/>
      <c r="DGJ226" s="348"/>
      <c r="DGK226" s="348"/>
      <c r="DGL226" s="348"/>
      <c r="DGM226" s="348"/>
      <c r="DGN226" s="348"/>
      <c r="DGO226" s="348"/>
      <c r="DGP226" s="348"/>
      <c r="DGQ226" s="348"/>
      <c r="DGR226" s="348"/>
      <c r="DGS226" s="348"/>
      <c r="DGT226" s="348"/>
      <c r="DGU226" s="348"/>
      <c r="DGV226" s="348"/>
      <c r="DGW226" s="348"/>
      <c r="DGX226" s="348"/>
      <c r="DGY226" s="348"/>
      <c r="DGZ226" s="348"/>
      <c r="DHA226" s="348"/>
      <c r="DHB226" s="348"/>
      <c r="DHC226" s="348"/>
      <c r="DHD226" s="348"/>
      <c r="DHE226" s="348"/>
      <c r="DHF226" s="348"/>
      <c r="DHG226" s="348"/>
      <c r="DHH226" s="348"/>
      <c r="DHI226" s="348"/>
      <c r="DHJ226" s="348"/>
      <c r="DHK226" s="348"/>
      <c r="DHL226" s="348"/>
      <c r="DHM226" s="348"/>
      <c r="DHN226" s="348"/>
      <c r="DHO226" s="348"/>
      <c r="DHP226" s="348"/>
      <c r="DHQ226" s="348"/>
      <c r="DHR226" s="348"/>
      <c r="DHS226" s="348"/>
      <c r="DHT226" s="348"/>
      <c r="DHU226" s="348"/>
      <c r="DHV226" s="348"/>
      <c r="DHW226" s="348"/>
      <c r="DHX226" s="348"/>
      <c r="DHY226" s="348"/>
      <c r="DHZ226" s="348"/>
      <c r="DIA226" s="348"/>
      <c r="DIB226" s="348"/>
      <c r="DIC226" s="348"/>
      <c r="DID226" s="348"/>
      <c r="DIE226" s="348"/>
      <c r="DIF226" s="348"/>
      <c r="DIG226" s="348"/>
      <c r="DIH226" s="348"/>
      <c r="DII226" s="348"/>
      <c r="DIJ226" s="348"/>
      <c r="DIK226" s="348"/>
      <c r="DIL226" s="348"/>
      <c r="DIM226" s="348"/>
      <c r="DIN226" s="348"/>
      <c r="DIO226" s="348"/>
      <c r="DIP226" s="348"/>
      <c r="DIQ226" s="348"/>
      <c r="DIR226" s="348"/>
      <c r="DIS226" s="348"/>
      <c r="DIT226" s="348"/>
      <c r="DIU226" s="348"/>
      <c r="DIV226" s="348"/>
      <c r="DIW226" s="348"/>
      <c r="DIX226" s="348"/>
      <c r="DIY226" s="348"/>
      <c r="DIZ226" s="348"/>
      <c r="DJA226" s="348"/>
      <c r="DJB226" s="348"/>
      <c r="DJC226" s="348"/>
      <c r="DJD226" s="348"/>
      <c r="DJE226" s="348"/>
      <c r="DJF226" s="348"/>
      <c r="DJG226" s="348"/>
      <c r="DJH226" s="348"/>
      <c r="DJI226" s="348"/>
      <c r="DJJ226" s="348"/>
      <c r="DJK226" s="348"/>
      <c r="DJL226" s="348"/>
      <c r="DJM226" s="348"/>
      <c r="DJN226" s="348"/>
      <c r="DJO226" s="348"/>
      <c r="DJP226" s="348"/>
      <c r="DJQ226" s="348"/>
      <c r="DJR226" s="348"/>
      <c r="DJS226" s="348"/>
      <c r="DJT226" s="348"/>
      <c r="DJU226" s="348"/>
      <c r="DJV226" s="348"/>
      <c r="DJW226" s="348"/>
      <c r="DJX226" s="348"/>
      <c r="DJY226" s="348"/>
      <c r="DJZ226" s="348"/>
      <c r="DKA226" s="348"/>
      <c r="DKB226" s="348"/>
      <c r="DKC226" s="348"/>
      <c r="DKD226" s="348"/>
      <c r="DKE226" s="348"/>
      <c r="DKF226" s="348"/>
      <c r="DKG226" s="348"/>
      <c r="DKH226" s="348"/>
      <c r="DKI226" s="348"/>
      <c r="DKJ226" s="348"/>
      <c r="DKK226" s="348"/>
      <c r="DKL226" s="348"/>
      <c r="DKM226" s="348"/>
      <c r="DKN226" s="348"/>
      <c r="DKO226" s="348"/>
      <c r="DKP226" s="348"/>
      <c r="DKQ226" s="348"/>
      <c r="DKR226" s="348"/>
      <c r="DKS226" s="348"/>
      <c r="DKT226" s="348"/>
      <c r="DKU226" s="348"/>
      <c r="DKV226" s="348"/>
      <c r="DKW226" s="348"/>
      <c r="DKX226" s="348"/>
      <c r="DKY226" s="348"/>
      <c r="DKZ226" s="348"/>
      <c r="DLA226" s="348"/>
      <c r="DLB226" s="348"/>
      <c r="DLC226" s="348"/>
      <c r="DLD226" s="348"/>
      <c r="DLE226" s="348"/>
      <c r="DLF226" s="348"/>
      <c r="DLG226" s="348"/>
      <c r="DLH226" s="348"/>
      <c r="DLI226" s="348"/>
      <c r="DLJ226" s="348"/>
      <c r="DLK226" s="348"/>
      <c r="DLL226" s="348"/>
      <c r="DLM226" s="348"/>
      <c r="DLN226" s="348"/>
      <c r="DLO226" s="348"/>
      <c r="DLP226" s="348"/>
      <c r="DLQ226" s="348"/>
      <c r="DLR226" s="348"/>
      <c r="DLS226" s="348"/>
      <c r="DLT226" s="348"/>
      <c r="DLU226" s="348"/>
      <c r="DLV226" s="348"/>
      <c r="DLW226" s="348"/>
      <c r="DLX226" s="348"/>
      <c r="DLY226" s="348"/>
      <c r="DLZ226" s="348"/>
      <c r="DMA226" s="348"/>
      <c r="DMB226" s="348"/>
      <c r="DMC226" s="348"/>
      <c r="DMD226" s="348"/>
      <c r="DME226" s="348"/>
      <c r="DMF226" s="348"/>
      <c r="DMG226" s="348"/>
      <c r="DMH226" s="348"/>
      <c r="DMI226" s="348"/>
      <c r="DMJ226" s="348"/>
      <c r="DMK226" s="348"/>
      <c r="DML226" s="348"/>
      <c r="DMM226" s="348"/>
      <c r="DMN226" s="348"/>
      <c r="DMO226" s="348"/>
      <c r="DMP226" s="348"/>
      <c r="DMQ226" s="348"/>
      <c r="DMR226" s="348"/>
      <c r="DMS226" s="348"/>
      <c r="DMT226" s="348"/>
      <c r="DMU226" s="348"/>
      <c r="DMV226" s="348"/>
      <c r="DMW226" s="348"/>
      <c r="DMX226" s="348"/>
      <c r="DMY226" s="348"/>
      <c r="DMZ226" s="348"/>
      <c r="DNA226" s="348"/>
      <c r="DNB226" s="348"/>
      <c r="DNC226" s="348"/>
      <c r="DND226" s="348"/>
      <c r="DNE226" s="348"/>
      <c r="DNF226" s="348"/>
      <c r="DNG226" s="348"/>
      <c r="DNH226" s="348"/>
      <c r="DNI226" s="348"/>
      <c r="DNJ226" s="348"/>
      <c r="DNK226" s="348"/>
      <c r="DNL226" s="348"/>
      <c r="DNM226" s="348"/>
      <c r="DNN226" s="348"/>
      <c r="DNO226" s="348"/>
      <c r="DNP226" s="348"/>
      <c r="DNQ226" s="348"/>
      <c r="DNR226" s="348"/>
      <c r="DNS226" s="348"/>
      <c r="DNT226" s="348"/>
      <c r="DNU226" s="348"/>
      <c r="DNV226" s="348"/>
      <c r="DNW226" s="348"/>
      <c r="DNX226" s="348"/>
      <c r="DNY226" s="348"/>
      <c r="DNZ226" s="348"/>
      <c r="DOA226" s="348"/>
      <c r="DOB226" s="348"/>
      <c r="DOC226" s="348"/>
      <c r="DOD226" s="348"/>
      <c r="DOE226" s="348"/>
      <c r="DOF226" s="348"/>
      <c r="DOG226" s="348"/>
      <c r="DOH226" s="348"/>
      <c r="DOI226" s="348"/>
      <c r="DOJ226" s="348"/>
      <c r="DOK226" s="348"/>
      <c r="DOL226" s="348"/>
      <c r="DOM226" s="348"/>
      <c r="DON226" s="348"/>
      <c r="DOO226" s="348"/>
      <c r="DOP226" s="348"/>
      <c r="DOQ226" s="348"/>
      <c r="DOR226" s="348"/>
      <c r="DOS226" s="348"/>
      <c r="DOT226" s="348"/>
      <c r="DOU226" s="348"/>
      <c r="DOV226" s="348"/>
      <c r="DOW226" s="348"/>
      <c r="DOX226" s="348"/>
      <c r="DOY226" s="348"/>
      <c r="DOZ226" s="348"/>
      <c r="DPA226" s="348"/>
      <c r="DPB226" s="348"/>
      <c r="DPC226" s="348"/>
      <c r="DPD226" s="348"/>
      <c r="DPE226" s="348"/>
      <c r="DPF226" s="348"/>
      <c r="DPG226" s="348"/>
      <c r="DPH226" s="348"/>
      <c r="DPI226" s="348"/>
      <c r="DPJ226" s="348"/>
      <c r="DPK226" s="348"/>
      <c r="DPL226" s="348"/>
      <c r="DPM226" s="348"/>
      <c r="DPN226" s="348"/>
      <c r="DPO226" s="348"/>
      <c r="DPP226" s="348"/>
      <c r="DPQ226" s="348"/>
      <c r="DPR226" s="348"/>
      <c r="DPS226" s="348"/>
      <c r="DPT226" s="348"/>
      <c r="DPU226" s="348"/>
      <c r="DPV226" s="348"/>
      <c r="DPW226" s="348"/>
      <c r="DPX226" s="348"/>
      <c r="DPY226" s="348"/>
      <c r="DPZ226" s="348"/>
      <c r="DQA226" s="348"/>
      <c r="DQB226" s="348"/>
      <c r="DQC226" s="348"/>
      <c r="DQD226" s="348"/>
      <c r="DQE226" s="348"/>
      <c r="DQF226" s="348"/>
      <c r="DQG226" s="348"/>
      <c r="DQH226" s="348"/>
      <c r="DQI226" s="348"/>
      <c r="DQJ226" s="348"/>
      <c r="DQK226" s="348"/>
      <c r="DQL226" s="348"/>
      <c r="DQM226" s="348"/>
      <c r="DQN226" s="348"/>
      <c r="DQO226" s="348"/>
      <c r="DQP226" s="348"/>
      <c r="DQQ226" s="348"/>
      <c r="DQR226" s="348"/>
      <c r="DQS226" s="348"/>
      <c r="DQT226" s="348"/>
      <c r="DQU226" s="348"/>
      <c r="DQV226" s="348"/>
      <c r="DQW226" s="348"/>
      <c r="DQX226" s="348"/>
      <c r="DQY226" s="348"/>
      <c r="DQZ226" s="348"/>
      <c r="DRA226" s="348"/>
      <c r="DRB226" s="348"/>
      <c r="DRC226" s="348"/>
      <c r="DRD226" s="348"/>
      <c r="DRE226" s="348"/>
      <c r="DRF226" s="348"/>
      <c r="DRG226" s="348"/>
      <c r="DRH226" s="348"/>
      <c r="DRI226" s="348"/>
      <c r="DRJ226" s="348"/>
      <c r="DRK226" s="348"/>
      <c r="DRL226" s="348"/>
      <c r="DRM226" s="348"/>
      <c r="DRN226" s="348"/>
      <c r="DRO226" s="348"/>
      <c r="DRP226" s="348"/>
      <c r="DRQ226" s="348"/>
      <c r="DRR226" s="348"/>
      <c r="DRS226" s="348"/>
      <c r="DRT226" s="348"/>
      <c r="DRU226" s="348"/>
      <c r="DRV226" s="348"/>
      <c r="DRW226" s="348"/>
      <c r="DRX226" s="348"/>
      <c r="DRY226" s="348"/>
      <c r="DRZ226" s="348"/>
      <c r="DSA226" s="348"/>
      <c r="DSB226" s="348"/>
      <c r="DSC226" s="348"/>
      <c r="DSD226" s="348"/>
      <c r="DSE226" s="348"/>
      <c r="DSF226" s="348"/>
      <c r="DSG226" s="348"/>
      <c r="DSH226" s="348"/>
      <c r="DSI226" s="348"/>
      <c r="DSJ226" s="348"/>
      <c r="DSK226" s="348"/>
      <c r="DSL226" s="348"/>
      <c r="DSM226" s="348"/>
      <c r="DSN226" s="348"/>
      <c r="DSO226" s="348"/>
      <c r="DSP226" s="348"/>
      <c r="DSQ226" s="348"/>
      <c r="DSR226" s="348"/>
      <c r="DSS226" s="348"/>
      <c r="DST226" s="348"/>
      <c r="DSU226" s="348"/>
      <c r="DSV226" s="348"/>
      <c r="DSW226" s="348"/>
      <c r="DSX226" s="348"/>
      <c r="DSY226" s="348"/>
      <c r="DSZ226" s="348"/>
      <c r="DTA226" s="348"/>
      <c r="DTB226" s="348"/>
      <c r="DTC226" s="348"/>
      <c r="DTD226" s="348"/>
      <c r="DTE226" s="348"/>
      <c r="DTF226" s="348"/>
      <c r="DTG226" s="348"/>
      <c r="DTH226" s="348"/>
      <c r="DTI226" s="348"/>
      <c r="DTJ226" s="348"/>
      <c r="DTK226" s="348"/>
      <c r="DTL226" s="348"/>
      <c r="DTM226" s="348"/>
      <c r="DTN226" s="348"/>
      <c r="DTO226" s="348"/>
      <c r="DTP226" s="348"/>
      <c r="DTQ226" s="348"/>
      <c r="DTR226" s="348"/>
      <c r="DTS226" s="348"/>
      <c r="DTT226" s="348"/>
      <c r="DTU226" s="348"/>
      <c r="DTV226" s="348"/>
      <c r="DTW226" s="348"/>
      <c r="DTX226" s="348"/>
      <c r="DTY226" s="348"/>
      <c r="DTZ226" s="348"/>
      <c r="DUA226" s="348"/>
      <c r="DUB226" s="348"/>
      <c r="DUC226" s="348"/>
      <c r="DUD226" s="348"/>
      <c r="DUE226" s="348"/>
      <c r="DUF226" s="348"/>
      <c r="DUG226" s="348"/>
      <c r="DUH226" s="348"/>
      <c r="DUI226" s="348"/>
      <c r="DUJ226" s="348"/>
      <c r="DUK226" s="348"/>
      <c r="DUL226" s="348"/>
      <c r="DUM226" s="348"/>
      <c r="DUN226" s="348"/>
      <c r="DUO226" s="348"/>
      <c r="DUP226" s="348"/>
      <c r="DUQ226" s="348"/>
      <c r="DUR226" s="348"/>
      <c r="DUS226" s="348"/>
      <c r="DUT226" s="348"/>
      <c r="DUU226" s="348"/>
      <c r="DUV226" s="348"/>
      <c r="DUW226" s="348"/>
      <c r="DUX226" s="348"/>
      <c r="DUY226" s="348"/>
      <c r="DUZ226" s="348"/>
      <c r="DVA226" s="348"/>
      <c r="DVB226" s="348"/>
      <c r="DVC226" s="348"/>
      <c r="DVD226" s="348"/>
      <c r="DVE226" s="348"/>
      <c r="DVF226" s="348"/>
      <c r="DVG226" s="348"/>
      <c r="DVH226" s="348"/>
      <c r="DVI226" s="348"/>
      <c r="DVJ226" s="348"/>
      <c r="DVK226" s="348"/>
      <c r="DVL226" s="348"/>
      <c r="DVM226" s="348"/>
      <c r="DVN226" s="348"/>
      <c r="DVO226" s="348"/>
      <c r="DVP226" s="348"/>
      <c r="DVQ226" s="348"/>
      <c r="DVR226" s="348"/>
      <c r="DVS226" s="348"/>
      <c r="DVT226" s="348"/>
      <c r="DVU226" s="348"/>
      <c r="DVV226" s="348"/>
      <c r="DVW226" s="348"/>
      <c r="DVX226" s="348"/>
      <c r="DVY226" s="348"/>
      <c r="DVZ226" s="348"/>
      <c r="DWA226" s="348"/>
      <c r="DWB226" s="348"/>
      <c r="DWC226" s="348"/>
      <c r="DWD226" s="348"/>
      <c r="DWE226" s="348"/>
      <c r="DWF226" s="348"/>
      <c r="DWG226" s="348"/>
      <c r="DWH226" s="348"/>
      <c r="DWI226" s="348"/>
      <c r="DWJ226" s="348"/>
      <c r="DWK226" s="348"/>
      <c r="DWL226" s="348"/>
      <c r="DWM226" s="348"/>
      <c r="DWN226" s="348"/>
      <c r="DWO226" s="348"/>
      <c r="DWP226" s="348"/>
      <c r="DWQ226" s="348"/>
      <c r="DWR226" s="348"/>
      <c r="DWS226" s="348"/>
      <c r="DWT226" s="348"/>
      <c r="DWU226" s="348"/>
      <c r="DWV226" s="348"/>
      <c r="DWW226" s="348"/>
      <c r="DWX226" s="348"/>
      <c r="DWY226" s="348"/>
      <c r="DWZ226" s="348"/>
      <c r="DXA226" s="348"/>
      <c r="DXB226" s="348"/>
      <c r="DXC226" s="348"/>
      <c r="DXD226" s="348"/>
      <c r="DXE226" s="348"/>
      <c r="DXF226" s="348"/>
      <c r="DXG226" s="348"/>
      <c r="DXH226" s="348"/>
      <c r="DXI226" s="348"/>
      <c r="DXJ226" s="348"/>
      <c r="DXK226" s="348"/>
      <c r="DXL226" s="348"/>
      <c r="DXM226" s="348"/>
      <c r="DXN226" s="348"/>
      <c r="DXO226" s="348"/>
      <c r="DXP226" s="348"/>
      <c r="DXQ226" s="348"/>
      <c r="DXR226" s="348"/>
      <c r="DXS226" s="348"/>
      <c r="DXT226" s="348"/>
      <c r="DXU226" s="348"/>
      <c r="DXV226" s="348"/>
      <c r="DXW226" s="348"/>
      <c r="DXX226" s="348"/>
      <c r="DXY226" s="348"/>
      <c r="DXZ226" s="348"/>
      <c r="DYA226" s="348"/>
      <c r="DYB226" s="348"/>
      <c r="DYC226" s="348"/>
      <c r="DYD226" s="348"/>
      <c r="DYE226" s="348"/>
      <c r="DYF226" s="348"/>
      <c r="DYG226" s="348"/>
      <c r="DYH226" s="348"/>
      <c r="DYI226" s="348"/>
      <c r="DYJ226" s="348"/>
      <c r="DYK226" s="348"/>
      <c r="DYL226" s="348"/>
      <c r="DYM226" s="348"/>
      <c r="DYN226" s="348"/>
      <c r="DYO226" s="348"/>
      <c r="DYP226" s="348"/>
      <c r="DYQ226" s="348"/>
      <c r="DYR226" s="348"/>
      <c r="DYS226" s="348"/>
      <c r="DYT226" s="348"/>
      <c r="DYU226" s="348"/>
      <c r="DYV226" s="348"/>
      <c r="DYW226" s="348"/>
      <c r="DYX226" s="348"/>
      <c r="DYY226" s="348"/>
      <c r="DYZ226" s="348"/>
      <c r="DZA226" s="348"/>
      <c r="DZB226" s="348"/>
      <c r="DZC226" s="348"/>
      <c r="DZD226" s="348"/>
      <c r="DZE226" s="348"/>
      <c r="DZF226" s="348"/>
      <c r="DZG226" s="348"/>
      <c r="DZH226" s="348"/>
      <c r="DZI226" s="348"/>
      <c r="DZJ226" s="348"/>
      <c r="DZK226" s="348"/>
      <c r="DZL226" s="348"/>
      <c r="DZM226" s="348"/>
      <c r="DZN226" s="348"/>
      <c r="DZO226" s="348"/>
      <c r="DZP226" s="348"/>
      <c r="DZQ226" s="348"/>
      <c r="DZR226" s="348"/>
      <c r="DZS226" s="348"/>
      <c r="DZT226" s="348"/>
      <c r="DZU226" s="348"/>
      <c r="DZV226" s="348"/>
      <c r="DZW226" s="348"/>
      <c r="DZX226" s="348"/>
      <c r="DZY226" s="348"/>
      <c r="DZZ226" s="348"/>
      <c r="EAA226" s="348"/>
      <c r="EAB226" s="348"/>
      <c r="EAC226" s="348"/>
      <c r="EAD226" s="348"/>
      <c r="EAE226" s="348"/>
      <c r="EAF226" s="348"/>
      <c r="EAG226" s="348"/>
      <c r="EAH226" s="348"/>
      <c r="EAI226" s="348"/>
      <c r="EAJ226" s="348"/>
      <c r="EAK226" s="348"/>
      <c r="EAL226" s="348"/>
      <c r="EAM226" s="348"/>
      <c r="EAN226" s="348"/>
      <c r="EAO226" s="348"/>
      <c r="EAP226" s="348"/>
      <c r="EAQ226" s="348"/>
      <c r="EAR226" s="348"/>
      <c r="EAS226" s="348"/>
      <c r="EAT226" s="348"/>
      <c r="EAU226" s="348"/>
      <c r="EAV226" s="348"/>
      <c r="EAW226" s="348"/>
      <c r="EAX226" s="348"/>
      <c r="EAY226" s="348"/>
      <c r="EAZ226" s="348"/>
      <c r="EBA226" s="348"/>
      <c r="EBB226" s="348"/>
      <c r="EBC226" s="348"/>
      <c r="EBD226" s="348"/>
      <c r="EBE226" s="348"/>
      <c r="EBF226" s="348"/>
      <c r="EBG226" s="348"/>
      <c r="EBH226" s="348"/>
      <c r="EBI226" s="348"/>
      <c r="EBJ226" s="348"/>
      <c r="EBK226" s="348"/>
      <c r="EBL226" s="348"/>
      <c r="EBM226" s="348"/>
      <c r="EBN226" s="348"/>
      <c r="EBO226" s="348"/>
      <c r="EBP226" s="348"/>
      <c r="EBQ226" s="348"/>
      <c r="EBR226" s="348"/>
      <c r="EBS226" s="348"/>
      <c r="EBT226" s="348"/>
      <c r="EBU226" s="348"/>
      <c r="EBV226" s="348"/>
      <c r="EBW226" s="348"/>
      <c r="EBX226" s="348"/>
      <c r="EBY226" s="348"/>
      <c r="EBZ226" s="348"/>
      <c r="ECA226" s="348"/>
      <c r="ECB226" s="348"/>
      <c r="ECC226" s="348"/>
      <c r="ECD226" s="348"/>
      <c r="ECE226" s="348"/>
      <c r="ECF226" s="348"/>
      <c r="ECG226" s="348"/>
      <c r="ECH226" s="348"/>
      <c r="ECI226" s="348"/>
      <c r="ECJ226" s="348"/>
      <c r="ECK226" s="348"/>
      <c r="ECL226" s="348"/>
      <c r="ECM226" s="348"/>
      <c r="ECN226" s="348"/>
      <c r="ECO226" s="348"/>
      <c r="ECP226" s="348"/>
      <c r="ECQ226" s="348"/>
      <c r="ECR226" s="348"/>
      <c r="ECS226" s="348"/>
      <c r="ECT226" s="348"/>
      <c r="ECU226" s="348"/>
      <c r="ECV226" s="348"/>
      <c r="ECW226" s="348"/>
      <c r="ECX226" s="348"/>
      <c r="ECY226" s="348"/>
      <c r="ECZ226" s="348"/>
      <c r="EDA226" s="348"/>
      <c r="EDB226" s="348"/>
      <c r="EDC226" s="348"/>
      <c r="EDD226" s="348"/>
      <c r="EDE226" s="348"/>
      <c r="EDF226" s="348"/>
      <c r="EDG226" s="348"/>
      <c r="EDH226" s="348"/>
      <c r="EDI226" s="348"/>
      <c r="EDJ226" s="348"/>
      <c r="EDK226" s="348"/>
      <c r="EDL226" s="348"/>
      <c r="EDM226" s="348"/>
      <c r="EDN226" s="348"/>
      <c r="EDO226" s="348"/>
      <c r="EDP226" s="348"/>
      <c r="EDQ226" s="348"/>
      <c r="EDR226" s="348"/>
      <c r="EDS226" s="348"/>
      <c r="EDT226" s="348"/>
      <c r="EDU226" s="348"/>
      <c r="EDV226" s="348"/>
      <c r="EDW226" s="348"/>
      <c r="EDX226" s="348"/>
      <c r="EDY226" s="348"/>
      <c r="EDZ226" s="348"/>
      <c r="EEA226" s="348"/>
      <c r="EEB226" s="348"/>
      <c r="EEC226" s="348"/>
      <c r="EED226" s="348"/>
      <c r="EEE226" s="348"/>
      <c r="EEF226" s="348"/>
      <c r="EEG226" s="348"/>
      <c r="EEH226" s="348"/>
      <c r="EEI226" s="348"/>
      <c r="EEJ226" s="348"/>
      <c r="EEK226" s="348"/>
      <c r="EEL226" s="348"/>
      <c r="EEM226" s="348"/>
      <c r="EEN226" s="348"/>
      <c r="EEO226" s="348"/>
      <c r="EEP226" s="348"/>
      <c r="EEQ226" s="348"/>
      <c r="EER226" s="348"/>
      <c r="EES226" s="348"/>
      <c r="EET226" s="348"/>
      <c r="EEU226" s="348"/>
      <c r="EEV226" s="348"/>
      <c r="EEW226" s="348"/>
      <c r="EEX226" s="348"/>
      <c r="EEY226" s="348"/>
      <c r="EEZ226" s="348"/>
      <c r="EFA226" s="348"/>
      <c r="EFB226" s="348"/>
      <c r="EFC226" s="348"/>
      <c r="EFD226" s="348"/>
      <c r="EFE226" s="348"/>
      <c r="EFF226" s="348"/>
      <c r="EFG226" s="348"/>
      <c r="EFH226" s="348"/>
      <c r="EFI226" s="348"/>
      <c r="EFJ226" s="348"/>
      <c r="EFK226" s="348"/>
      <c r="EFL226" s="348"/>
      <c r="EFM226" s="348"/>
      <c r="EFN226" s="348"/>
      <c r="EFO226" s="348"/>
      <c r="EFP226" s="348"/>
      <c r="EFQ226" s="348"/>
      <c r="EFR226" s="348"/>
      <c r="EFS226" s="348"/>
      <c r="EFT226" s="348"/>
      <c r="EFU226" s="348"/>
      <c r="EFV226" s="348"/>
      <c r="EFW226" s="348"/>
      <c r="EFX226" s="348"/>
      <c r="EFY226" s="348"/>
      <c r="EFZ226" s="348"/>
      <c r="EGA226" s="348"/>
      <c r="EGB226" s="348"/>
      <c r="EGC226" s="348"/>
      <c r="EGD226" s="348"/>
      <c r="EGE226" s="348"/>
      <c r="EGF226" s="348"/>
      <c r="EGG226" s="348"/>
      <c r="EGH226" s="348"/>
      <c r="EGI226" s="348"/>
      <c r="EGJ226" s="348"/>
      <c r="EGK226" s="348"/>
      <c r="EGL226" s="348"/>
      <c r="EGM226" s="348"/>
      <c r="EGN226" s="348"/>
      <c r="EGO226" s="348"/>
      <c r="EGP226" s="348"/>
      <c r="EGQ226" s="348"/>
      <c r="EGR226" s="348"/>
      <c r="EGS226" s="348"/>
      <c r="EGT226" s="348"/>
      <c r="EGU226" s="348"/>
      <c r="EGV226" s="348"/>
      <c r="EGW226" s="348"/>
      <c r="EGX226" s="348"/>
      <c r="EGY226" s="348"/>
      <c r="EGZ226" s="348"/>
      <c r="EHA226" s="348"/>
      <c r="EHB226" s="348"/>
      <c r="EHC226" s="348"/>
      <c r="EHD226" s="348"/>
      <c r="EHE226" s="348"/>
      <c r="EHF226" s="348"/>
      <c r="EHG226" s="348"/>
      <c r="EHH226" s="348"/>
      <c r="EHI226" s="348"/>
      <c r="EHJ226" s="348"/>
      <c r="EHK226" s="348"/>
      <c r="EHL226" s="348"/>
      <c r="EHM226" s="348"/>
      <c r="EHN226" s="348"/>
      <c r="EHO226" s="348"/>
      <c r="EHP226" s="348"/>
      <c r="EHQ226" s="348"/>
      <c r="EHR226" s="348"/>
      <c r="EHS226" s="348"/>
      <c r="EHT226" s="348"/>
      <c r="EHU226" s="348"/>
      <c r="EHV226" s="348"/>
      <c r="EHW226" s="348"/>
      <c r="EHX226" s="348"/>
      <c r="EHY226" s="348"/>
      <c r="EHZ226" s="348"/>
      <c r="EIA226" s="348"/>
      <c r="EIB226" s="348"/>
      <c r="EIC226" s="348"/>
      <c r="EID226" s="348"/>
      <c r="EIE226" s="348"/>
      <c r="EIF226" s="348"/>
      <c r="EIG226" s="348"/>
      <c r="EIH226" s="348"/>
      <c r="EII226" s="348"/>
      <c r="EIJ226" s="348"/>
      <c r="EIK226" s="348"/>
      <c r="EIL226" s="348"/>
      <c r="EIM226" s="348"/>
      <c r="EIN226" s="348"/>
      <c r="EIO226" s="348"/>
      <c r="EIP226" s="348"/>
      <c r="EIQ226" s="348"/>
      <c r="EIR226" s="348"/>
      <c r="EIS226" s="348"/>
      <c r="EIT226" s="348"/>
      <c r="EIU226" s="348"/>
      <c r="EIV226" s="348"/>
      <c r="EIW226" s="348"/>
      <c r="EIX226" s="348"/>
      <c r="EIY226" s="348"/>
      <c r="EIZ226" s="348"/>
      <c r="EJA226" s="348"/>
      <c r="EJB226" s="348"/>
      <c r="EJC226" s="348"/>
      <c r="EJD226" s="348"/>
      <c r="EJE226" s="348"/>
      <c r="EJF226" s="348"/>
      <c r="EJG226" s="348"/>
      <c r="EJH226" s="348"/>
      <c r="EJI226" s="348"/>
      <c r="EJJ226" s="348"/>
      <c r="EJK226" s="348"/>
      <c r="EJL226" s="348"/>
      <c r="EJM226" s="348"/>
      <c r="EJN226" s="348"/>
      <c r="EJO226" s="348"/>
      <c r="EJP226" s="348"/>
      <c r="EJQ226" s="348"/>
      <c r="EJR226" s="348"/>
      <c r="EJS226" s="348"/>
      <c r="EJT226" s="348"/>
      <c r="EJU226" s="348"/>
      <c r="EJV226" s="348"/>
      <c r="EJW226" s="348"/>
      <c r="EJX226" s="348"/>
      <c r="EJY226" s="348"/>
      <c r="EJZ226" s="348"/>
      <c r="EKA226" s="348"/>
      <c r="EKB226" s="348"/>
      <c r="EKC226" s="348"/>
      <c r="EKD226" s="348"/>
      <c r="EKE226" s="348"/>
      <c r="EKF226" s="348"/>
      <c r="EKG226" s="348"/>
      <c r="EKH226" s="348"/>
      <c r="EKI226" s="348"/>
      <c r="EKJ226" s="348"/>
      <c r="EKK226" s="348"/>
      <c r="EKL226" s="348"/>
      <c r="EKM226" s="348"/>
      <c r="EKN226" s="348"/>
      <c r="EKO226" s="348"/>
      <c r="EKP226" s="348"/>
      <c r="EKQ226" s="348"/>
      <c r="EKR226" s="348"/>
      <c r="EKS226" s="348"/>
      <c r="EKT226" s="348"/>
      <c r="EKU226" s="348"/>
      <c r="EKV226" s="348"/>
      <c r="EKW226" s="348"/>
      <c r="EKX226" s="348"/>
      <c r="EKY226" s="348"/>
      <c r="EKZ226" s="348"/>
      <c r="ELA226" s="348"/>
      <c r="ELB226" s="348"/>
      <c r="ELC226" s="348"/>
      <c r="ELD226" s="348"/>
      <c r="ELE226" s="348"/>
      <c r="ELF226" s="348"/>
      <c r="ELG226" s="348"/>
      <c r="ELH226" s="348"/>
      <c r="ELI226" s="348"/>
      <c r="ELJ226" s="348"/>
      <c r="ELK226" s="348"/>
      <c r="ELL226" s="348"/>
      <c r="ELM226" s="348"/>
      <c r="ELN226" s="348"/>
      <c r="ELO226" s="348"/>
      <c r="ELP226" s="348"/>
      <c r="ELQ226" s="348"/>
      <c r="ELR226" s="348"/>
      <c r="ELS226" s="348"/>
      <c r="ELT226" s="348"/>
      <c r="ELU226" s="348"/>
      <c r="ELV226" s="348"/>
      <c r="ELW226" s="348"/>
      <c r="ELX226" s="348"/>
      <c r="ELY226" s="348"/>
      <c r="ELZ226" s="348"/>
      <c r="EMA226" s="348"/>
      <c r="EMB226" s="348"/>
      <c r="EMC226" s="348"/>
      <c r="EMD226" s="348"/>
      <c r="EME226" s="348"/>
      <c r="EMF226" s="348"/>
      <c r="EMG226" s="348"/>
      <c r="EMH226" s="348"/>
      <c r="EMI226" s="348"/>
      <c r="EMJ226" s="348"/>
      <c r="EMK226" s="348"/>
      <c r="EML226" s="348"/>
      <c r="EMM226" s="348"/>
      <c r="EMN226" s="348"/>
      <c r="EMO226" s="348"/>
      <c r="EMP226" s="348"/>
      <c r="EMQ226" s="348"/>
      <c r="EMR226" s="348"/>
      <c r="EMS226" s="348"/>
      <c r="EMT226" s="348"/>
      <c r="EMU226" s="348"/>
      <c r="EMV226" s="348"/>
      <c r="EMW226" s="348"/>
      <c r="EMX226" s="348"/>
      <c r="EMY226" s="348"/>
      <c r="EMZ226" s="348"/>
      <c r="ENA226" s="348"/>
      <c r="ENB226" s="348"/>
      <c r="ENC226" s="348"/>
      <c r="END226" s="348"/>
      <c r="ENE226" s="348"/>
      <c r="ENF226" s="348"/>
      <c r="ENG226" s="348"/>
      <c r="ENH226" s="348"/>
      <c r="ENI226" s="348"/>
      <c r="ENJ226" s="348"/>
      <c r="ENK226" s="348"/>
      <c r="ENL226" s="348"/>
      <c r="ENM226" s="348"/>
      <c r="ENN226" s="348"/>
      <c r="ENO226" s="348"/>
      <c r="ENP226" s="348"/>
      <c r="ENQ226" s="348"/>
      <c r="ENR226" s="348"/>
      <c r="ENS226" s="348"/>
      <c r="ENT226" s="348"/>
      <c r="ENU226" s="348"/>
      <c r="ENV226" s="348"/>
      <c r="ENW226" s="348"/>
      <c r="ENX226" s="348"/>
      <c r="ENY226" s="348"/>
      <c r="ENZ226" s="348"/>
      <c r="EOA226" s="348"/>
      <c r="EOB226" s="348"/>
      <c r="EOC226" s="348"/>
      <c r="EOD226" s="348"/>
      <c r="EOE226" s="348"/>
      <c r="EOF226" s="348"/>
      <c r="EOG226" s="348"/>
      <c r="EOH226" s="348"/>
      <c r="EOI226" s="348"/>
      <c r="EOJ226" s="348"/>
      <c r="EOK226" s="348"/>
      <c r="EOL226" s="348"/>
      <c r="EOM226" s="348"/>
      <c r="EON226" s="348"/>
      <c r="EOO226" s="348"/>
      <c r="EOP226" s="348"/>
      <c r="EOQ226" s="348"/>
      <c r="EOR226" s="348"/>
      <c r="EOS226" s="348"/>
      <c r="EOT226" s="348"/>
      <c r="EOU226" s="348"/>
      <c r="EOV226" s="348"/>
      <c r="EOW226" s="348"/>
      <c r="EOX226" s="348"/>
      <c r="EOY226" s="348"/>
      <c r="EOZ226" s="348"/>
      <c r="EPA226" s="348"/>
      <c r="EPB226" s="348"/>
      <c r="EPC226" s="348"/>
      <c r="EPD226" s="348"/>
      <c r="EPE226" s="348"/>
      <c r="EPF226" s="348"/>
      <c r="EPG226" s="348"/>
      <c r="EPH226" s="348"/>
      <c r="EPI226" s="348"/>
      <c r="EPJ226" s="348"/>
      <c r="EPK226" s="348"/>
      <c r="EPL226" s="348"/>
      <c r="EPM226" s="348"/>
      <c r="EPN226" s="348"/>
      <c r="EPO226" s="348"/>
      <c r="EPP226" s="348"/>
      <c r="EPQ226" s="348"/>
      <c r="EPR226" s="348"/>
      <c r="EPS226" s="348"/>
      <c r="EPT226" s="348"/>
      <c r="EPU226" s="348"/>
      <c r="EPV226" s="348"/>
      <c r="EPW226" s="348"/>
      <c r="EPX226" s="348"/>
      <c r="EPY226" s="348"/>
      <c r="EPZ226" s="348"/>
      <c r="EQA226" s="348"/>
      <c r="EQB226" s="348"/>
      <c r="EQC226" s="348"/>
      <c r="EQD226" s="348"/>
      <c r="EQE226" s="348"/>
      <c r="EQF226" s="348"/>
      <c r="EQG226" s="348"/>
      <c r="EQH226" s="348"/>
      <c r="EQI226" s="348"/>
      <c r="EQJ226" s="348"/>
      <c r="EQK226" s="348"/>
      <c r="EQL226" s="348"/>
      <c r="EQM226" s="348"/>
      <c r="EQN226" s="348"/>
      <c r="EQO226" s="348"/>
      <c r="EQP226" s="348"/>
      <c r="EQQ226" s="348"/>
      <c r="EQR226" s="348"/>
      <c r="EQS226" s="348"/>
      <c r="EQT226" s="348"/>
      <c r="EQU226" s="348"/>
      <c r="EQV226" s="348"/>
      <c r="EQW226" s="348"/>
      <c r="EQX226" s="348"/>
      <c r="EQY226" s="348"/>
      <c r="EQZ226" s="348"/>
      <c r="ERA226" s="348"/>
      <c r="ERB226" s="348"/>
      <c r="ERC226" s="348"/>
      <c r="ERD226" s="348"/>
      <c r="ERE226" s="348"/>
      <c r="ERF226" s="348"/>
      <c r="ERG226" s="348"/>
      <c r="ERH226" s="348"/>
      <c r="ERI226" s="348"/>
      <c r="ERJ226" s="348"/>
      <c r="ERK226" s="348"/>
      <c r="ERL226" s="348"/>
      <c r="ERM226" s="348"/>
      <c r="ERN226" s="348"/>
      <c r="ERO226" s="348"/>
      <c r="ERP226" s="348"/>
      <c r="ERQ226" s="348"/>
      <c r="ERR226" s="348"/>
      <c r="ERS226" s="348"/>
      <c r="ERT226" s="348"/>
      <c r="ERU226" s="348"/>
      <c r="ERV226" s="348"/>
      <c r="ERW226" s="348"/>
      <c r="ERX226" s="348"/>
      <c r="ERY226" s="348"/>
      <c r="ERZ226" s="348"/>
      <c r="ESA226" s="348"/>
      <c r="ESB226" s="348"/>
      <c r="ESC226" s="348"/>
      <c r="ESD226" s="348"/>
      <c r="ESE226" s="348"/>
      <c r="ESF226" s="348"/>
      <c r="ESG226" s="348"/>
      <c r="ESH226" s="348"/>
      <c r="ESI226" s="348"/>
      <c r="ESJ226" s="348"/>
      <c r="ESK226" s="348"/>
      <c r="ESL226" s="348"/>
      <c r="ESM226" s="348"/>
      <c r="ESN226" s="348"/>
      <c r="ESO226" s="348"/>
      <c r="ESP226" s="348"/>
      <c r="ESQ226" s="348"/>
      <c r="ESR226" s="348"/>
      <c r="ESS226" s="348"/>
      <c r="EST226" s="348"/>
      <c r="ESU226" s="348"/>
      <c r="ESV226" s="348"/>
      <c r="ESW226" s="348"/>
      <c r="ESX226" s="348"/>
      <c r="ESY226" s="348"/>
      <c r="ESZ226" s="348"/>
      <c r="ETA226" s="348"/>
      <c r="ETB226" s="348"/>
      <c r="ETC226" s="348"/>
      <c r="ETD226" s="348"/>
      <c r="ETE226" s="348"/>
      <c r="ETF226" s="348"/>
      <c r="ETG226" s="348"/>
      <c r="ETH226" s="348"/>
      <c r="ETI226" s="348"/>
      <c r="ETJ226" s="348"/>
      <c r="ETK226" s="348"/>
      <c r="ETL226" s="348"/>
      <c r="ETM226" s="348"/>
      <c r="ETN226" s="348"/>
      <c r="ETO226" s="348"/>
      <c r="ETP226" s="348"/>
      <c r="ETQ226" s="348"/>
      <c r="ETR226" s="348"/>
      <c r="ETS226" s="348"/>
      <c r="ETT226" s="348"/>
      <c r="ETU226" s="348"/>
      <c r="ETV226" s="348"/>
      <c r="ETW226" s="348"/>
      <c r="ETX226" s="348"/>
      <c r="ETY226" s="348"/>
      <c r="ETZ226" s="348"/>
      <c r="EUA226" s="348"/>
      <c r="EUB226" s="348"/>
      <c r="EUC226" s="348"/>
      <c r="EUD226" s="348"/>
      <c r="EUE226" s="348"/>
      <c r="EUF226" s="348"/>
      <c r="EUG226" s="348"/>
      <c r="EUH226" s="348"/>
      <c r="EUI226" s="348"/>
      <c r="EUJ226" s="348"/>
      <c r="EUK226" s="348"/>
      <c r="EUL226" s="348"/>
      <c r="EUM226" s="348"/>
      <c r="EUN226" s="348"/>
      <c r="EUO226" s="348"/>
      <c r="EUP226" s="348"/>
      <c r="EUQ226" s="348"/>
      <c r="EUR226" s="348"/>
      <c r="EUS226" s="348"/>
      <c r="EUT226" s="348"/>
      <c r="EUU226" s="348"/>
      <c r="EUV226" s="348"/>
      <c r="EUW226" s="348"/>
      <c r="EUX226" s="348"/>
      <c r="EUY226" s="348"/>
      <c r="EUZ226" s="348"/>
      <c r="EVA226" s="348"/>
      <c r="EVB226" s="348"/>
      <c r="EVC226" s="348"/>
      <c r="EVD226" s="348"/>
      <c r="EVE226" s="348"/>
      <c r="EVF226" s="348"/>
      <c r="EVG226" s="348"/>
      <c r="EVH226" s="348"/>
      <c r="EVI226" s="348"/>
      <c r="EVJ226" s="348"/>
      <c r="EVK226" s="348"/>
      <c r="EVL226" s="348"/>
      <c r="EVM226" s="348"/>
      <c r="EVN226" s="348"/>
      <c r="EVO226" s="348"/>
      <c r="EVP226" s="348"/>
      <c r="EVQ226" s="348"/>
      <c r="EVR226" s="348"/>
      <c r="EVS226" s="348"/>
      <c r="EVT226" s="348"/>
      <c r="EVU226" s="348"/>
      <c r="EVV226" s="348"/>
      <c r="EVW226" s="348"/>
      <c r="EVX226" s="348"/>
      <c r="EVY226" s="348"/>
      <c r="EVZ226" s="348"/>
      <c r="EWA226" s="348"/>
      <c r="EWB226" s="348"/>
      <c r="EWC226" s="348"/>
      <c r="EWD226" s="348"/>
      <c r="EWE226" s="348"/>
      <c r="EWF226" s="348"/>
      <c r="EWG226" s="348"/>
      <c r="EWH226" s="348"/>
      <c r="EWI226" s="348"/>
      <c r="EWJ226" s="348"/>
      <c r="EWK226" s="348"/>
      <c r="EWL226" s="348"/>
      <c r="EWM226" s="348"/>
      <c r="EWN226" s="348"/>
      <c r="EWO226" s="348"/>
      <c r="EWP226" s="348"/>
      <c r="EWQ226" s="348"/>
      <c r="EWR226" s="348"/>
      <c r="EWS226" s="348"/>
      <c r="EWT226" s="348"/>
      <c r="EWU226" s="348"/>
      <c r="EWV226" s="348"/>
      <c r="EWW226" s="348"/>
      <c r="EWX226" s="348"/>
      <c r="EWY226" s="348"/>
      <c r="EWZ226" s="348"/>
      <c r="EXA226" s="348"/>
      <c r="EXB226" s="348"/>
      <c r="EXC226" s="348"/>
      <c r="EXD226" s="348"/>
      <c r="EXE226" s="348"/>
      <c r="EXF226" s="348"/>
      <c r="EXG226" s="348"/>
      <c r="EXH226" s="348"/>
      <c r="EXI226" s="348"/>
      <c r="EXJ226" s="348"/>
      <c r="EXK226" s="348"/>
      <c r="EXL226" s="348"/>
      <c r="EXM226" s="348"/>
      <c r="EXN226" s="348"/>
      <c r="EXO226" s="348"/>
      <c r="EXP226" s="348"/>
      <c r="EXQ226" s="348"/>
      <c r="EXR226" s="348"/>
      <c r="EXS226" s="348"/>
      <c r="EXT226" s="348"/>
      <c r="EXU226" s="348"/>
      <c r="EXV226" s="348"/>
      <c r="EXW226" s="348"/>
      <c r="EXX226" s="348"/>
      <c r="EXY226" s="348"/>
      <c r="EXZ226" s="348"/>
      <c r="EYA226" s="348"/>
      <c r="EYB226" s="348"/>
      <c r="EYC226" s="348"/>
      <c r="EYD226" s="348"/>
      <c r="EYE226" s="348"/>
      <c r="EYF226" s="348"/>
      <c r="EYG226" s="348"/>
      <c r="EYH226" s="348"/>
      <c r="EYI226" s="348"/>
      <c r="EYJ226" s="348"/>
      <c r="EYK226" s="348"/>
      <c r="EYL226" s="348"/>
      <c r="EYM226" s="348"/>
      <c r="EYN226" s="348"/>
      <c r="EYO226" s="348"/>
      <c r="EYP226" s="348"/>
      <c r="EYQ226" s="348"/>
      <c r="EYR226" s="348"/>
      <c r="EYS226" s="348"/>
      <c r="EYT226" s="348"/>
      <c r="EYU226" s="348"/>
      <c r="EYV226" s="348"/>
      <c r="EYW226" s="348"/>
      <c r="EYX226" s="348"/>
      <c r="EYY226" s="348"/>
      <c r="EYZ226" s="348"/>
      <c r="EZA226" s="348"/>
      <c r="EZB226" s="348"/>
      <c r="EZC226" s="348"/>
      <c r="EZD226" s="348"/>
      <c r="EZE226" s="348"/>
      <c r="EZF226" s="348"/>
      <c r="EZG226" s="348"/>
      <c r="EZH226" s="348"/>
      <c r="EZI226" s="348"/>
      <c r="EZJ226" s="348"/>
      <c r="EZK226" s="348"/>
      <c r="EZL226" s="348"/>
      <c r="EZM226" s="348"/>
      <c r="EZN226" s="348"/>
      <c r="EZO226" s="348"/>
      <c r="EZP226" s="348"/>
      <c r="EZQ226" s="348"/>
      <c r="EZR226" s="348"/>
      <c r="EZS226" s="348"/>
      <c r="EZT226" s="348"/>
      <c r="EZU226" s="348"/>
      <c r="EZV226" s="348"/>
      <c r="EZW226" s="348"/>
      <c r="EZX226" s="348"/>
      <c r="EZY226" s="348"/>
      <c r="EZZ226" s="348"/>
      <c r="FAA226" s="348"/>
      <c r="FAB226" s="348"/>
      <c r="FAC226" s="348"/>
      <c r="FAD226" s="348"/>
      <c r="FAE226" s="348"/>
      <c r="FAF226" s="348"/>
      <c r="FAG226" s="348"/>
      <c r="FAH226" s="348"/>
      <c r="FAI226" s="348"/>
      <c r="FAJ226" s="348"/>
      <c r="FAK226" s="348"/>
      <c r="FAL226" s="348"/>
      <c r="FAM226" s="348"/>
      <c r="FAN226" s="348"/>
      <c r="FAO226" s="348"/>
      <c r="FAP226" s="348"/>
      <c r="FAQ226" s="348"/>
      <c r="FAR226" s="348"/>
      <c r="FAS226" s="348"/>
      <c r="FAT226" s="348"/>
      <c r="FAU226" s="348"/>
      <c r="FAV226" s="348"/>
      <c r="FAW226" s="348"/>
      <c r="FAX226" s="348"/>
      <c r="FAY226" s="348"/>
      <c r="FAZ226" s="348"/>
      <c r="FBA226" s="348"/>
      <c r="FBB226" s="348"/>
      <c r="FBC226" s="348"/>
      <c r="FBD226" s="348"/>
      <c r="FBE226" s="348"/>
      <c r="FBF226" s="348"/>
      <c r="FBG226" s="348"/>
      <c r="FBH226" s="348"/>
      <c r="FBI226" s="348"/>
      <c r="FBJ226" s="348"/>
      <c r="FBK226" s="348"/>
      <c r="FBL226" s="348"/>
      <c r="FBM226" s="348"/>
      <c r="FBN226" s="348"/>
      <c r="FBO226" s="348"/>
      <c r="FBP226" s="348"/>
      <c r="FBQ226" s="348"/>
      <c r="FBR226" s="348"/>
      <c r="FBS226" s="348"/>
      <c r="FBT226" s="348"/>
      <c r="FBU226" s="348"/>
      <c r="FBV226" s="348"/>
      <c r="FBW226" s="348"/>
      <c r="FBX226" s="348"/>
      <c r="FBY226" s="348"/>
      <c r="FBZ226" s="348"/>
      <c r="FCA226" s="348"/>
      <c r="FCB226" s="348"/>
      <c r="FCC226" s="348"/>
      <c r="FCD226" s="348"/>
      <c r="FCE226" s="348"/>
      <c r="FCF226" s="348"/>
      <c r="FCG226" s="348"/>
      <c r="FCH226" s="348"/>
      <c r="FCI226" s="348"/>
      <c r="FCJ226" s="348"/>
      <c r="FCK226" s="348"/>
      <c r="FCL226" s="348"/>
      <c r="FCM226" s="348"/>
      <c r="FCN226" s="348"/>
      <c r="FCO226" s="348"/>
      <c r="FCP226" s="348"/>
      <c r="FCQ226" s="348"/>
      <c r="FCR226" s="348"/>
      <c r="FCS226" s="348"/>
      <c r="FCT226" s="348"/>
      <c r="FCU226" s="348"/>
      <c r="FCV226" s="348"/>
      <c r="FCW226" s="348"/>
      <c r="FCX226" s="348"/>
      <c r="FCY226" s="348"/>
      <c r="FCZ226" s="348"/>
      <c r="FDA226" s="348"/>
      <c r="FDB226" s="348"/>
      <c r="FDC226" s="348"/>
      <c r="FDD226" s="348"/>
      <c r="FDE226" s="348"/>
      <c r="FDF226" s="348"/>
      <c r="FDG226" s="348"/>
      <c r="FDH226" s="348"/>
      <c r="FDI226" s="348"/>
      <c r="FDJ226" s="348"/>
      <c r="FDK226" s="348"/>
      <c r="FDL226" s="348"/>
      <c r="FDM226" s="348"/>
      <c r="FDN226" s="348"/>
      <c r="FDO226" s="348"/>
      <c r="FDP226" s="348"/>
      <c r="FDQ226" s="348"/>
      <c r="FDR226" s="348"/>
      <c r="FDS226" s="348"/>
      <c r="FDT226" s="348"/>
      <c r="FDU226" s="348"/>
      <c r="FDV226" s="348"/>
      <c r="FDW226" s="348"/>
      <c r="FDX226" s="348"/>
      <c r="FDY226" s="348"/>
      <c r="FDZ226" s="348"/>
      <c r="FEA226" s="348"/>
      <c r="FEB226" s="348"/>
      <c r="FEC226" s="348"/>
      <c r="FED226" s="348"/>
      <c r="FEE226" s="348"/>
      <c r="FEF226" s="348"/>
      <c r="FEG226" s="348"/>
      <c r="FEH226" s="348"/>
      <c r="FEI226" s="348"/>
      <c r="FEJ226" s="348"/>
      <c r="FEK226" s="348"/>
      <c r="FEL226" s="348"/>
      <c r="FEM226" s="348"/>
      <c r="FEN226" s="348"/>
      <c r="FEO226" s="348"/>
      <c r="FEP226" s="348"/>
      <c r="FEQ226" s="348"/>
      <c r="FER226" s="348"/>
      <c r="FES226" s="348"/>
      <c r="FET226" s="348"/>
      <c r="FEU226" s="348"/>
      <c r="FEV226" s="348"/>
      <c r="FEW226" s="348"/>
      <c r="FEX226" s="348"/>
      <c r="FEY226" s="348"/>
      <c r="FEZ226" s="348"/>
      <c r="FFA226" s="348"/>
      <c r="FFB226" s="348"/>
      <c r="FFC226" s="348"/>
      <c r="FFD226" s="348"/>
      <c r="FFE226" s="348"/>
      <c r="FFF226" s="348"/>
      <c r="FFG226" s="348"/>
      <c r="FFH226" s="348"/>
      <c r="FFI226" s="348"/>
      <c r="FFJ226" s="348"/>
      <c r="FFK226" s="348"/>
      <c r="FFL226" s="348"/>
      <c r="FFM226" s="348"/>
      <c r="FFN226" s="348"/>
      <c r="FFO226" s="348"/>
      <c r="FFP226" s="348"/>
      <c r="FFQ226" s="348"/>
      <c r="FFR226" s="348"/>
      <c r="FFS226" s="348"/>
      <c r="FFT226" s="348"/>
      <c r="FFU226" s="348"/>
      <c r="FFV226" s="348"/>
      <c r="FFW226" s="348"/>
      <c r="FFX226" s="348"/>
      <c r="FFY226" s="348"/>
      <c r="FFZ226" s="348"/>
      <c r="FGA226" s="348"/>
      <c r="FGB226" s="348"/>
      <c r="FGC226" s="348"/>
      <c r="FGD226" s="348"/>
      <c r="FGE226" s="348"/>
      <c r="FGF226" s="348"/>
      <c r="FGG226" s="348"/>
      <c r="FGH226" s="348"/>
      <c r="FGI226" s="348"/>
      <c r="FGJ226" s="348"/>
      <c r="FGK226" s="348"/>
      <c r="FGL226" s="348"/>
      <c r="FGM226" s="348"/>
      <c r="FGN226" s="348"/>
      <c r="FGO226" s="348"/>
      <c r="FGP226" s="348"/>
      <c r="FGQ226" s="348"/>
      <c r="FGR226" s="348"/>
      <c r="FGS226" s="348"/>
      <c r="FGT226" s="348"/>
      <c r="FGU226" s="348"/>
      <c r="FGV226" s="348"/>
      <c r="FGW226" s="348"/>
      <c r="FGX226" s="348"/>
      <c r="FGY226" s="348"/>
      <c r="FGZ226" s="348"/>
      <c r="FHA226" s="348"/>
      <c r="FHB226" s="348"/>
      <c r="FHC226" s="348"/>
      <c r="FHD226" s="348"/>
      <c r="FHE226" s="348"/>
      <c r="FHF226" s="348"/>
      <c r="FHG226" s="348"/>
      <c r="FHH226" s="348"/>
      <c r="FHI226" s="348"/>
      <c r="FHJ226" s="348"/>
      <c r="FHK226" s="348"/>
      <c r="FHL226" s="348"/>
      <c r="FHM226" s="348"/>
      <c r="FHN226" s="348"/>
      <c r="FHO226" s="348"/>
      <c r="FHP226" s="348"/>
      <c r="FHQ226" s="348"/>
      <c r="FHR226" s="348"/>
      <c r="FHS226" s="348"/>
      <c r="FHT226" s="348"/>
      <c r="FHU226" s="348"/>
      <c r="FHV226" s="348"/>
      <c r="FHW226" s="348"/>
      <c r="FHX226" s="348"/>
      <c r="FHY226" s="348"/>
      <c r="FHZ226" s="348"/>
      <c r="FIA226" s="348"/>
      <c r="FIB226" s="348"/>
      <c r="FIC226" s="348"/>
      <c r="FID226" s="348"/>
      <c r="FIE226" s="348"/>
      <c r="FIF226" s="348"/>
      <c r="FIG226" s="348"/>
      <c r="FIH226" s="348"/>
      <c r="FII226" s="348"/>
      <c r="FIJ226" s="348"/>
      <c r="FIK226" s="348"/>
      <c r="FIL226" s="348"/>
      <c r="FIM226" s="348"/>
      <c r="FIN226" s="348"/>
      <c r="FIO226" s="348"/>
      <c r="FIP226" s="348"/>
      <c r="FIQ226" s="348"/>
      <c r="FIR226" s="348"/>
      <c r="FIS226" s="348"/>
      <c r="FIT226" s="348"/>
      <c r="FIU226" s="348"/>
      <c r="FIV226" s="348"/>
      <c r="FIW226" s="348"/>
      <c r="FIX226" s="348"/>
      <c r="FIY226" s="348"/>
      <c r="FIZ226" s="348"/>
      <c r="FJA226" s="348"/>
      <c r="FJB226" s="348"/>
      <c r="FJC226" s="348"/>
      <c r="FJD226" s="348"/>
      <c r="FJE226" s="348"/>
      <c r="FJF226" s="348"/>
      <c r="FJG226" s="348"/>
      <c r="FJH226" s="348"/>
      <c r="FJI226" s="348"/>
      <c r="FJJ226" s="348"/>
      <c r="FJK226" s="348"/>
      <c r="FJL226" s="348"/>
      <c r="FJM226" s="348"/>
      <c r="FJN226" s="348"/>
      <c r="FJO226" s="348"/>
      <c r="FJP226" s="348"/>
      <c r="FJQ226" s="348"/>
      <c r="FJR226" s="348"/>
      <c r="FJS226" s="348"/>
      <c r="FJT226" s="348"/>
      <c r="FJU226" s="348"/>
      <c r="FJV226" s="348"/>
      <c r="FJW226" s="348"/>
      <c r="FJX226" s="348"/>
      <c r="FJY226" s="348"/>
      <c r="FJZ226" s="348"/>
      <c r="FKA226" s="348"/>
      <c r="FKB226" s="348"/>
      <c r="FKC226" s="348"/>
      <c r="FKD226" s="348"/>
      <c r="FKE226" s="348"/>
      <c r="FKF226" s="348"/>
      <c r="FKG226" s="348"/>
      <c r="FKH226" s="348"/>
      <c r="FKI226" s="348"/>
      <c r="FKJ226" s="348"/>
      <c r="FKK226" s="348"/>
      <c r="FKL226" s="348"/>
      <c r="FKM226" s="348"/>
      <c r="FKN226" s="348"/>
      <c r="FKO226" s="348"/>
      <c r="FKP226" s="348"/>
      <c r="FKQ226" s="348"/>
      <c r="FKR226" s="348"/>
      <c r="FKS226" s="348"/>
      <c r="FKT226" s="348"/>
      <c r="FKU226" s="348"/>
      <c r="FKV226" s="348"/>
      <c r="FKW226" s="348"/>
      <c r="FKX226" s="348"/>
      <c r="FKY226" s="348"/>
      <c r="FKZ226" s="348"/>
      <c r="FLA226" s="348"/>
      <c r="FLB226" s="348"/>
      <c r="FLC226" s="348"/>
      <c r="FLD226" s="348"/>
      <c r="FLE226" s="348"/>
      <c r="FLF226" s="348"/>
      <c r="FLG226" s="348"/>
      <c r="FLH226" s="348"/>
      <c r="FLI226" s="348"/>
      <c r="FLJ226" s="348"/>
      <c r="FLK226" s="348"/>
      <c r="FLL226" s="348"/>
      <c r="FLM226" s="348"/>
      <c r="FLN226" s="348"/>
      <c r="FLO226" s="348"/>
      <c r="FLP226" s="348"/>
      <c r="FLQ226" s="348"/>
      <c r="FLR226" s="348"/>
      <c r="FLS226" s="348"/>
      <c r="FLT226" s="348"/>
      <c r="FLU226" s="348"/>
      <c r="FLV226" s="348"/>
      <c r="FLW226" s="348"/>
      <c r="FLX226" s="348"/>
      <c r="FLY226" s="348"/>
      <c r="FLZ226" s="348"/>
      <c r="FMA226" s="348"/>
      <c r="FMB226" s="348"/>
      <c r="FMC226" s="348"/>
      <c r="FMD226" s="348"/>
      <c r="FME226" s="348"/>
      <c r="FMF226" s="348"/>
      <c r="FMG226" s="348"/>
      <c r="FMH226" s="348"/>
      <c r="FMI226" s="348"/>
      <c r="FMJ226" s="348"/>
      <c r="FMK226" s="348"/>
      <c r="FML226" s="348"/>
      <c r="FMM226" s="348"/>
      <c r="FMN226" s="348"/>
      <c r="FMO226" s="348"/>
      <c r="FMP226" s="348"/>
      <c r="FMQ226" s="348"/>
      <c r="FMR226" s="348"/>
      <c r="FMS226" s="348"/>
      <c r="FMT226" s="348"/>
      <c r="FMU226" s="348"/>
      <c r="FMV226" s="348"/>
      <c r="FMW226" s="348"/>
      <c r="FMX226" s="348"/>
      <c r="FMY226" s="348"/>
      <c r="FMZ226" s="348"/>
      <c r="FNA226" s="348"/>
      <c r="FNB226" s="348"/>
      <c r="FNC226" s="348"/>
      <c r="FND226" s="348"/>
      <c r="FNE226" s="348"/>
      <c r="FNF226" s="348"/>
      <c r="FNG226" s="348"/>
      <c r="FNH226" s="348"/>
      <c r="FNI226" s="348"/>
      <c r="FNJ226" s="348"/>
      <c r="FNK226" s="348"/>
      <c r="FNL226" s="348"/>
      <c r="FNM226" s="348"/>
      <c r="FNN226" s="348"/>
      <c r="FNO226" s="348"/>
      <c r="FNP226" s="348"/>
      <c r="FNQ226" s="348"/>
      <c r="FNR226" s="348"/>
      <c r="FNS226" s="348"/>
      <c r="FNT226" s="348"/>
      <c r="FNU226" s="348"/>
      <c r="FNV226" s="348"/>
      <c r="FNW226" s="348"/>
      <c r="FNX226" s="348"/>
      <c r="FNY226" s="348"/>
      <c r="FNZ226" s="348"/>
      <c r="FOA226" s="348"/>
      <c r="FOB226" s="348"/>
      <c r="FOC226" s="348"/>
      <c r="FOD226" s="348"/>
      <c r="FOE226" s="348"/>
      <c r="FOF226" s="348"/>
      <c r="FOG226" s="348"/>
      <c r="FOH226" s="348"/>
      <c r="FOI226" s="348"/>
      <c r="FOJ226" s="348"/>
      <c r="FOK226" s="348"/>
      <c r="FOL226" s="348"/>
      <c r="FOM226" s="348"/>
      <c r="FON226" s="348"/>
      <c r="FOO226" s="348"/>
      <c r="FOP226" s="348"/>
      <c r="FOQ226" s="348"/>
      <c r="FOR226" s="348"/>
      <c r="FOS226" s="348"/>
      <c r="FOT226" s="348"/>
      <c r="FOU226" s="348"/>
      <c r="FOV226" s="348"/>
      <c r="FOW226" s="348"/>
      <c r="FOX226" s="348"/>
      <c r="FOY226" s="348"/>
      <c r="FOZ226" s="348"/>
      <c r="FPA226" s="348"/>
      <c r="FPB226" s="348"/>
      <c r="FPC226" s="348"/>
      <c r="FPD226" s="348"/>
      <c r="FPE226" s="348"/>
      <c r="FPF226" s="348"/>
      <c r="FPG226" s="348"/>
      <c r="FPH226" s="348"/>
      <c r="FPI226" s="348"/>
      <c r="FPJ226" s="348"/>
      <c r="FPK226" s="348"/>
      <c r="FPL226" s="348"/>
      <c r="FPM226" s="348"/>
      <c r="FPN226" s="348"/>
      <c r="FPO226" s="348"/>
      <c r="FPP226" s="348"/>
      <c r="FPQ226" s="348"/>
      <c r="FPR226" s="348"/>
      <c r="FPS226" s="348"/>
      <c r="FPT226" s="348"/>
      <c r="FPU226" s="348"/>
      <c r="FPV226" s="348"/>
      <c r="FPW226" s="348"/>
      <c r="FPX226" s="348"/>
      <c r="FPY226" s="348"/>
      <c r="FPZ226" s="348"/>
      <c r="FQA226" s="348"/>
      <c r="FQB226" s="348"/>
      <c r="FQC226" s="348"/>
      <c r="FQD226" s="348"/>
      <c r="FQE226" s="348"/>
      <c r="FQF226" s="348"/>
      <c r="FQG226" s="348"/>
      <c r="FQH226" s="348"/>
      <c r="FQI226" s="348"/>
      <c r="FQJ226" s="348"/>
      <c r="FQK226" s="348"/>
      <c r="FQL226" s="348"/>
      <c r="FQM226" s="348"/>
      <c r="FQN226" s="348"/>
      <c r="FQO226" s="348"/>
      <c r="FQP226" s="348"/>
      <c r="FQQ226" s="348"/>
      <c r="FQR226" s="348"/>
      <c r="FQS226" s="348"/>
      <c r="FQT226" s="348"/>
      <c r="FQU226" s="348"/>
      <c r="FQV226" s="348"/>
      <c r="FQW226" s="348"/>
      <c r="FQX226" s="348"/>
      <c r="FQY226" s="348"/>
      <c r="FQZ226" s="348"/>
      <c r="FRA226" s="348"/>
      <c r="FRB226" s="348"/>
      <c r="FRC226" s="348"/>
      <c r="FRD226" s="348"/>
      <c r="FRE226" s="348"/>
      <c r="FRF226" s="348"/>
      <c r="FRG226" s="348"/>
      <c r="FRH226" s="348"/>
      <c r="FRI226" s="348"/>
      <c r="FRJ226" s="348"/>
      <c r="FRK226" s="348"/>
      <c r="FRL226" s="348"/>
      <c r="FRM226" s="348"/>
      <c r="FRN226" s="348"/>
      <c r="FRO226" s="348"/>
      <c r="FRP226" s="348"/>
      <c r="FRQ226" s="348"/>
      <c r="FRR226" s="348"/>
      <c r="FRS226" s="348"/>
      <c r="FRT226" s="348"/>
      <c r="FRU226" s="348"/>
      <c r="FRV226" s="348"/>
      <c r="FRW226" s="348"/>
      <c r="FRX226" s="348"/>
      <c r="FRY226" s="348"/>
      <c r="FRZ226" s="348"/>
      <c r="FSA226" s="348"/>
      <c r="FSB226" s="348"/>
      <c r="FSC226" s="348"/>
      <c r="FSD226" s="348"/>
      <c r="FSE226" s="348"/>
      <c r="FSF226" s="348"/>
      <c r="FSG226" s="348"/>
      <c r="FSH226" s="348"/>
      <c r="FSI226" s="348"/>
      <c r="FSJ226" s="348"/>
      <c r="FSK226" s="348"/>
      <c r="FSL226" s="348"/>
      <c r="FSM226" s="348"/>
      <c r="FSN226" s="348"/>
      <c r="FSO226" s="348"/>
      <c r="FSP226" s="348"/>
      <c r="FSQ226" s="348"/>
      <c r="FSR226" s="348"/>
      <c r="FSS226" s="348"/>
      <c r="FST226" s="348"/>
      <c r="FSU226" s="348"/>
      <c r="FSV226" s="348"/>
      <c r="FSW226" s="348"/>
      <c r="FSX226" s="348"/>
      <c r="FSY226" s="348"/>
      <c r="FSZ226" s="348"/>
      <c r="FTA226" s="348"/>
      <c r="FTB226" s="348"/>
      <c r="FTC226" s="348"/>
      <c r="FTD226" s="348"/>
      <c r="FTE226" s="348"/>
      <c r="FTF226" s="348"/>
      <c r="FTG226" s="348"/>
      <c r="FTH226" s="348"/>
      <c r="FTI226" s="348"/>
      <c r="FTJ226" s="348"/>
      <c r="FTK226" s="348"/>
      <c r="FTL226" s="348"/>
      <c r="FTM226" s="348"/>
      <c r="FTN226" s="348"/>
      <c r="FTO226" s="348"/>
      <c r="FTP226" s="348"/>
      <c r="FTQ226" s="348"/>
      <c r="FTR226" s="348"/>
      <c r="FTS226" s="348"/>
      <c r="FTT226" s="348"/>
      <c r="FTU226" s="348"/>
      <c r="FTV226" s="348"/>
      <c r="FTW226" s="348"/>
      <c r="FTX226" s="348"/>
      <c r="FTY226" s="348"/>
      <c r="FTZ226" s="348"/>
      <c r="FUA226" s="348"/>
      <c r="FUB226" s="348"/>
      <c r="FUC226" s="348"/>
      <c r="FUD226" s="348"/>
      <c r="FUE226" s="348"/>
      <c r="FUF226" s="348"/>
      <c r="FUG226" s="348"/>
      <c r="FUH226" s="348"/>
      <c r="FUI226" s="348"/>
      <c r="FUJ226" s="348"/>
      <c r="FUK226" s="348"/>
      <c r="FUL226" s="348"/>
      <c r="FUM226" s="348"/>
      <c r="FUN226" s="348"/>
      <c r="FUO226" s="348"/>
      <c r="FUP226" s="348"/>
      <c r="FUQ226" s="348"/>
      <c r="FUR226" s="348"/>
      <c r="FUS226" s="348"/>
      <c r="FUT226" s="348"/>
      <c r="FUU226" s="348"/>
      <c r="FUV226" s="348"/>
      <c r="FUW226" s="348"/>
      <c r="FUX226" s="348"/>
      <c r="FUY226" s="348"/>
      <c r="FUZ226" s="348"/>
      <c r="FVA226" s="348"/>
      <c r="FVB226" s="348"/>
      <c r="FVC226" s="348"/>
      <c r="FVD226" s="348"/>
      <c r="FVE226" s="348"/>
      <c r="FVF226" s="348"/>
      <c r="FVG226" s="348"/>
      <c r="FVH226" s="348"/>
      <c r="FVI226" s="348"/>
      <c r="FVJ226" s="348"/>
      <c r="FVK226" s="348"/>
      <c r="FVL226" s="348"/>
      <c r="FVM226" s="348"/>
      <c r="FVN226" s="348"/>
      <c r="FVO226" s="348"/>
      <c r="FVP226" s="348"/>
      <c r="FVQ226" s="348"/>
      <c r="FVR226" s="348"/>
      <c r="FVS226" s="348"/>
      <c r="FVT226" s="348"/>
      <c r="FVU226" s="348"/>
      <c r="FVV226" s="348"/>
      <c r="FVW226" s="348"/>
      <c r="FVX226" s="348"/>
      <c r="FVY226" s="348"/>
      <c r="FVZ226" s="348"/>
      <c r="FWA226" s="348"/>
      <c r="FWB226" s="348"/>
      <c r="FWC226" s="348"/>
      <c r="FWD226" s="348"/>
      <c r="FWE226" s="348"/>
      <c r="FWF226" s="348"/>
      <c r="FWG226" s="348"/>
      <c r="FWH226" s="348"/>
      <c r="FWI226" s="348"/>
      <c r="FWJ226" s="348"/>
      <c r="FWK226" s="348"/>
      <c r="FWL226" s="348"/>
      <c r="FWM226" s="348"/>
      <c r="FWN226" s="348"/>
      <c r="FWO226" s="348"/>
      <c r="FWP226" s="348"/>
      <c r="FWQ226" s="348"/>
      <c r="FWR226" s="348"/>
      <c r="FWS226" s="348"/>
      <c r="FWT226" s="348"/>
      <c r="FWU226" s="348"/>
      <c r="FWV226" s="348"/>
      <c r="FWW226" s="348"/>
      <c r="FWX226" s="348"/>
      <c r="FWY226" s="348"/>
      <c r="FWZ226" s="348"/>
      <c r="FXA226" s="348"/>
      <c r="FXB226" s="348"/>
      <c r="FXC226" s="348"/>
      <c r="FXD226" s="348"/>
      <c r="FXE226" s="348"/>
      <c r="FXF226" s="348"/>
      <c r="FXG226" s="348"/>
      <c r="FXH226" s="348"/>
      <c r="FXI226" s="348"/>
      <c r="FXJ226" s="348"/>
      <c r="FXK226" s="348"/>
      <c r="FXL226" s="348"/>
      <c r="FXM226" s="348"/>
      <c r="FXN226" s="348"/>
      <c r="FXO226" s="348"/>
      <c r="FXP226" s="348"/>
      <c r="FXQ226" s="348"/>
      <c r="FXR226" s="348"/>
      <c r="FXS226" s="348"/>
      <c r="FXT226" s="348"/>
      <c r="FXU226" s="348"/>
      <c r="FXV226" s="348"/>
      <c r="FXW226" s="348"/>
      <c r="FXX226" s="348"/>
      <c r="FXY226" s="348"/>
      <c r="FXZ226" s="348"/>
      <c r="FYA226" s="348"/>
      <c r="FYB226" s="348"/>
      <c r="FYC226" s="348"/>
      <c r="FYD226" s="348"/>
      <c r="FYE226" s="348"/>
      <c r="FYF226" s="348"/>
      <c r="FYG226" s="348"/>
      <c r="FYH226" s="348"/>
      <c r="FYI226" s="348"/>
      <c r="FYJ226" s="348"/>
      <c r="FYK226" s="348"/>
      <c r="FYL226" s="348"/>
      <c r="FYM226" s="348"/>
      <c r="FYN226" s="348"/>
      <c r="FYO226" s="348"/>
      <c r="FYP226" s="348"/>
      <c r="FYQ226" s="348"/>
      <c r="FYR226" s="348"/>
      <c r="FYS226" s="348"/>
      <c r="FYT226" s="348"/>
      <c r="FYU226" s="348"/>
      <c r="FYV226" s="348"/>
      <c r="FYW226" s="348"/>
      <c r="FYX226" s="348"/>
      <c r="FYY226" s="348"/>
      <c r="FYZ226" s="348"/>
      <c r="FZA226" s="348"/>
      <c r="FZB226" s="348"/>
      <c r="FZC226" s="348"/>
      <c r="FZD226" s="348"/>
      <c r="FZE226" s="348"/>
      <c r="FZF226" s="348"/>
      <c r="FZG226" s="348"/>
      <c r="FZH226" s="348"/>
      <c r="FZI226" s="348"/>
      <c r="FZJ226" s="348"/>
      <c r="FZK226" s="348"/>
      <c r="FZL226" s="348"/>
      <c r="FZM226" s="348"/>
      <c r="FZN226" s="348"/>
      <c r="FZO226" s="348"/>
      <c r="FZP226" s="348"/>
      <c r="FZQ226" s="348"/>
      <c r="FZR226" s="348"/>
      <c r="FZS226" s="348"/>
      <c r="FZT226" s="348"/>
      <c r="FZU226" s="348"/>
      <c r="FZV226" s="348"/>
      <c r="FZW226" s="348"/>
      <c r="FZX226" s="348"/>
      <c r="FZY226" s="348"/>
      <c r="FZZ226" s="348"/>
      <c r="GAA226" s="348"/>
      <c r="GAB226" s="348"/>
      <c r="GAC226" s="348"/>
      <c r="GAD226" s="348"/>
      <c r="GAE226" s="348"/>
      <c r="GAF226" s="348"/>
      <c r="GAG226" s="348"/>
      <c r="GAH226" s="348"/>
      <c r="GAI226" s="348"/>
      <c r="GAJ226" s="348"/>
      <c r="GAK226" s="348"/>
      <c r="GAL226" s="348"/>
      <c r="GAM226" s="348"/>
      <c r="GAN226" s="348"/>
      <c r="GAO226" s="348"/>
      <c r="GAP226" s="348"/>
      <c r="GAQ226" s="348"/>
      <c r="GAR226" s="348"/>
      <c r="GAS226" s="348"/>
      <c r="GAT226" s="348"/>
      <c r="GAU226" s="348"/>
      <c r="GAV226" s="348"/>
      <c r="GAW226" s="348"/>
      <c r="GAX226" s="348"/>
      <c r="GAY226" s="348"/>
      <c r="GAZ226" s="348"/>
      <c r="GBA226" s="348"/>
      <c r="GBB226" s="348"/>
      <c r="GBC226" s="348"/>
      <c r="GBD226" s="348"/>
      <c r="GBE226" s="348"/>
      <c r="GBF226" s="348"/>
      <c r="GBG226" s="348"/>
      <c r="GBH226" s="348"/>
      <c r="GBI226" s="348"/>
      <c r="GBJ226" s="348"/>
      <c r="GBK226" s="348"/>
      <c r="GBL226" s="348"/>
      <c r="GBM226" s="348"/>
      <c r="GBN226" s="348"/>
      <c r="GBO226" s="348"/>
      <c r="GBP226" s="348"/>
      <c r="GBQ226" s="348"/>
      <c r="GBR226" s="348"/>
      <c r="GBS226" s="348"/>
      <c r="GBT226" s="348"/>
      <c r="GBU226" s="348"/>
      <c r="GBV226" s="348"/>
      <c r="GBW226" s="348"/>
      <c r="GBX226" s="348"/>
      <c r="GBY226" s="348"/>
      <c r="GBZ226" s="348"/>
      <c r="GCA226" s="348"/>
      <c r="GCB226" s="348"/>
      <c r="GCC226" s="348"/>
      <c r="GCD226" s="348"/>
      <c r="GCE226" s="348"/>
      <c r="GCF226" s="348"/>
      <c r="GCG226" s="348"/>
      <c r="GCH226" s="348"/>
      <c r="GCI226" s="348"/>
      <c r="GCJ226" s="348"/>
      <c r="GCK226" s="348"/>
      <c r="GCL226" s="348"/>
      <c r="GCM226" s="348"/>
      <c r="GCN226" s="348"/>
      <c r="GCO226" s="348"/>
      <c r="GCP226" s="348"/>
      <c r="GCQ226" s="348"/>
      <c r="GCR226" s="348"/>
      <c r="GCS226" s="348"/>
      <c r="GCT226" s="348"/>
      <c r="GCU226" s="348"/>
      <c r="GCV226" s="348"/>
      <c r="GCW226" s="348"/>
      <c r="GCX226" s="348"/>
      <c r="GCY226" s="348"/>
      <c r="GCZ226" s="348"/>
      <c r="GDA226" s="348"/>
      <c r="GDB226" s="348"/>
      <c r="GDC226" s="348"/>
      <c r="GDD226" s="348"/>
      <c r="GDE226" s="348"/>
      <c r="GDF226" s="348"/>
      <c r="GDG226" s="348"/>
      <c r="GDH226" s="348"/>
      <c r="GDI226" s="348"/>
      <c r="GDJ226" s="348"/>
      <c r="GDK226" s="348"/>
      <c r="GDL226" s="348"/>
      <c r="GDM226" s="348"/>
      <c r="GDN226" s="348"/>
      <c r="GDO226" s="348"/>
      <c r="GDP226" s="348"/>
      <c r="GDQ226" s="348"/>
      <c r="GDR226" s="348"/>
      <c r="GDS226" s="348"/>
      <c r="GDT226" s="348"/>
      <c r="GDU226" s="348"/>
      <c r="GDV226" s="348"/>
      <c r="GDW226" s="348"/>
      <c r="GDX226" s="348"/>
      <c r="GDY226" s="348"/>
      <c r="GDZ226" s="348"/>
      <c r="GEA226" s="348"/>
      <c r="GEB226" s="348"/>
      <c r="GEC226" s="348"/>
      <c r="GED226" s="348"/>
      <c r="GEE226" s="348"/>
      <c r="GEF226" s="348"/>
      <c r="GEG226" s="348"/>
      <c r="GEH226" s="348"/>
      <c r="GEI226" s="348"/>
      <c r="GEJ226" s="348"/>
      <c r="GEK226" s="348"/>
      <c r="GEL226" s="348"/>
      <c r="GEM226" s="348"/>
      <c r="GEN226" s="348"/>
      <c r="GEO226" s="348"/>
      <c r="GEP226" s="348"/>
      <c r="GEQ226" s="348"/>
      <c r="GER226" s="348"/>
      <c r="GES226" s="348"/>
      <c r="GET226" s="348"/>
      <c r="GEU226" s="348"/>
      <c r="GEV226" s="348"/>
      <c r="GEW226" s="348"/>
      <c r="GEX226" s="348"/>
      <c r="GEY226" s="348"/>
      <c r="GEZ226" s="348"/>
      <c r="GFA226" s="348"/>
      <c r="GFB226" s="348"/>
      <c r="GFC226" s="348"/>
      <c r="GFD226" s="348"/>
      <c r="GFE226" s="348"/>
      <c r="GFF226" s="348"/>
      <c r="GFG226" s="348"/>
      <c r="GFH226" s="348"/>
      <c r="GFI226" s="348"/>
      <c r="GFJ226" s="348"/>
      <c r="GFK226" s="348"/>
      <c r="GFL226" s="348"/>
      <c r="GFM226" s="348"/>
      <c r="GFN226" s="348"/>
      <c r="GFO226" s="348"/>
      <c r="GFP226" s="348"/>
      <c r="GFQ226" s="348"/>
      <c r="GFR226" s="348"/>
      <c r="GFS226" s="348"/>
      <c r="GFT226" s="348"/>
      <c r="GFU226" s="348"/>
      <c r="GFV226" s="348"/>
      <c r="GFW226" s="348"/>
      <c r="GFX226" s="348"/>
      <c r="GFY226" s="348"/>
      <c r="GFZ226" s="348"/>
      <c r="GGA226" s="348"/>
      <c r="GGB226" s="348"/>
      <c r="GGC226" s="348"/>
      <c r="GGD226" s="348"/>
      <c r="GGE226" s="348"/>
      <c r="GGF226" s="348"/>
      <c r="GGG226" s="348"/>
      <c r="GGH226" s="348"/>
      <c r="GGI226" s="348"/>
      <c r="GGJ226" s="348"/>
      <c r="GGK226" s="348"/>
      <c r="GGL226" s="348"/>
      <c r="GGM226" s="348"/>
      <c r="GGN226" s="348"/>
      <c r="GGO226" s="348"/>
      <c r="GGP226" s="348"/>
      <c r="GGQ226" s="348"/>
      <c r="GGR226" s="348"/>
      <c r="GGS226" s="348"/>
      <c r="GGT226" s="348"/>
      <c r="GGU226" s="348"/>
      <c r="GGV226" s="348"/>
      <c r="GGW226" s="348"/>
      <c r="GGX226" s="348"/>
      <c r="GGY226" s="348"/>
      <c r="GGZ226" s="348"/>
      <c r="GHA226" s="348"/>
      <c r="GHB226" s="348"/>
      <c r="GHC226" s="348"/>
      <c r="GHD226" s="348"/>
      <c r="GHE226" s="348"/>
      <c r="GHF226" s="348"/>
      <c r="GHG226" s="348"/>
      <c r="GHH226" s="348"/>
      <c r="GHI226" s="348"/>
      <c r="GHJ226" s="348"/>
      <c r="GHK226" s="348"/>
      <c r="GHL226" s="348"/>
      <c r="GHM226" s="348"/>
      <c r="GHN226" s="348"/>
      <c r="GHO226" s="348"/>
      <c r="GHP226" s="348"/>
      <c r="GHQ226" s="348"/>
      <c r="GHR226" s="348"/>
      <c r="GHS226" s="348"/>
      <c r="GHT226" s="348"/>
      <c r="GHU226" s="348"/>
      <c r="GHV226" s="348"/>
      <c r="GHW226" s="348"/>
      <c r="GHX226" s="348"/>
      <c r="GHY226" s="348"/>
      <c r="GHZ226" s="348"/>
      <c r="GIA226" s="348"/>
      <c r="GIB226" s="348"/>
      <c r="GIC226" s="348"/>
      <c r="GID226" s="348"/>
      <c r="GIE226" s="348"/>
      <c r="GIF226" s="348"/>
      <c r="GIG226" s="348"/>
      <c r="GIH226" s="348"/>
      <c r="GII226" s="348"/>
      <c r="GIJ226" s="348"/>
      <c r="GIK226" s="348"/>
      <c r="GIL226" s="348"/>
      <c r="GIM226" s="348"/>
      <c r="GIN226" s="348"/>
      <c r="GIO226" s="348"/>
      <c r="GIP226" s="348"/>
      <c r="GIQ226" s="348"/>
      <c r="GIR226" s="348"/>
      <c r="GIS226" s="348"/>
      <c r="GIT226" s="348"/>
      <c r="GIU226" s="348"/>
      <c r="GIV226" s="348"/>
      <c r="GIW226" s="348"/>
      <c r="GIX226" s="348"/>
      <c r="GIY226" s="348"/>
      <c r="GIZ226" s="348"/>
      <c r="GJA226" s="348"/>
      <c r="GJB226" s="348"/>
      <c r="GJC226" s="348"/>
      <c r="GJD226" s="348"/>
      <c r="GJE226" s="348"/>
      <c r="GJF226" s="348"/>
      <c r="GJG226" s="348"/>
      <c r="GJH226" s="348"/>
      <c r="GJI226" s="348"/>
      <c r="GJJ226" s="348"/>
      <c r="GJK226" s="348"/>
      <c r="GJL226" s="348"/>
      <c r="GJM226" s="348"/>
      <c r="GJN226" s="348"/>
      <c r="GJO226" s="348"/>
      <c r="GJP226" s="348"/>
      <c r="GJQ226" s="348"/>
      <c r="GJR226" s="348"/>
      <c r="GJS226" s="348"/>
      <c r="GJT226" s="348"/>
      <c r="GJU226" s="348"/>
      <c r="GJV226" s="348"/>
      <c r="GJW226" s="348"/>
      <c r="GJX226" s="348"/>
      <c r="GJY226" s="348"/>
      <c r="GJZ226" s="348"/>
      <c r="GKA226" s="348"/>
      <c r="GKB226" s="348"/>
      <c r="GKC226" s="348"/>
      <c r="GKD226" s="348"/>
      <c r="GKE226" s="348"/>
      <c r="GKF226" s="348"/>
      <c r="GKG226" s="348"/>
      <c r="GKH226" s="348"/>
      <c r="GKI226" s="348"/>
      <c r="GKJ226" s="348"/>
      <c r="GKK226" s="348"/>
      <c r="GKL226" s="348"/>
      <c r="GKM226" s="348"/>
      <c r="GKN226" s="348"/>
      <c r="GKO226" s="348"/>
      <c r="GKP226" s="348"/>
      <c r="GKQ226" s="348"/>
      <c r="GKR226" s="348"/>
      <c r="GKS226" s="348"/>
      <c r="GKT226" s="348"/>
      <c r="GKU226" s="348"/>
      <c r="GKV226" s="348"/>
      <c r="GKW226" s="348"/>
      <c r="GKX226" s="348"/>
      <c r="GKY226" s="348"/>
      <c r="GKZ226" s="348"/>
      <c r="GLA226" s="348"/>
      <c r="GLB226" s="348"/>
      <c r="GLC226" s="348"/>
      <c r="GLD226" s="348"/>
      <c r="GLE226" s="348"/>
      <c r="GLF226" s="348"/>
      <c r="GLG226" s="348"/>
      <c r="GLH226" s="348"/>
      <c r="GLI226" s="348"/>
      <c r="GLJ226" s="348"/>
      <c r="GLK226" s="348"/>
      <c r="GLL226" s="348"/>
      <c r="GLM226" s="348"/>
      <c r="GLN226" s="348"/>
      <c r="GLO226" s="348"/>
      <c r="GLP226" s="348"/>
      <c r="GLQ226" s="348"/>
      <c r="GLR226" s="348"/>
      <c r="GLS226" s="348"/>
      <c r="GLT226" s="348"/>
      <c r="GLU226" s="348"/>
      <c r="GLV226" s="348"/>
      <c r="GLW226" s="348"/>
      <c r="GLX226" s="348"/>
      <c r="GLY226" s="348"/>
      <c r="GLZ226" s="348"/>
      <c r="GMA226" s="348"/>
      <c r="GMB226" s="348"/>
      <c r="GMC226" s="348"/>
      <c r="GMD226" s="348"/>
      <c r="GME226" s="348"/>
      <c r="GMF226" s="348"/>
      <c r="GMG226" s="348"/>
      <c r="GMH226" s="348"/>
      <c r="GMI226" s="348"/>
      <c r="GMJ226" s="348"/>
      <c r="GMK226" s="348"/>
      <c r="GML226" s="348"/>
      <c r="GMM226" s="348"/>
      <c r="GMN226" s="348"/>
      <c r="GMO226" s="348"/>
      <c r="GMP226" s="348"/>
      <c r="GMQ226" s="348"/>
      <c r="GMR226" s="348"/>
      <c r="GMS226" s="348"/>
      <c r="GMT226" s="348"/>
      <c r="GMU226" s="348"/>
      <c r="GMV226" s="348"/>
      <c r="GMW226" s="348"/>
      <c r="GMX226" s="348"/>
      <c r="GMY226" s="348"/>
      <c r="GMZ226" s="348"/>
      <c r="GNA226" s="348"/>
      <c r="GNB226" s="348"/>
      <c r="GNC226" s="348"/>
      <c r="GND226" s="348"/>
      <c r="GNE226" s="348"/>
      <c r="GNF226" s="348"/>
      <c r="GNG226" s="348"/>
      <c r="GNH226" s="348"/>
      <c r="GNI226" s="348"/>
      <c r="GNJ226" s="348"/>
      <c r="GNK226" s="348"/>
      <c r="GNL226" s="348"/>
      <c r="GNM226" s="348"/>
      <c r="GNN226" s="348"/>
      <c r="GNO226" s="348"/>
      <c r="GNP226" s="348"/>
      <c r="GNQ226" s="348"/>
      <c r="GNR226" s="348"/>
      <c r="GNS226" s="348"/>
      <c r="GNT226" s="348"/>
      <c r="GNU226" s="348"/>
      <c r="GNV226" s="348"/>
      <c r="GNW226" s="348"/>
      <c r="GNX226" s="348"/>
      <c r="GNY226" s="348"/>
      <c r="GNZ226" s="348"/>
      <c r="GOA226" s="348"/>
      <c r="GOB226" s="348"/>
      <c r="GOC226" s="348"/>
      <c r="GOD226" s="348"/>
      <c r="GOE226" s="348"/>
      <c r="GOF226" s="348"/>
      <c r="GOG226" s="348"/>
      <c r="GOH226" s="348"/>
      <c r="GOI226" s="348"/>
      <c r="GOJ226" s="348"/>
      <c r="GOK226" s="348"/>
      <c r="GOL226" s="348"/>
      <c r="GOM226" s="348"/>
      <c r="GON226" s="348"/>
      <c r="GOO226" s="348"/>
      <c r="GOP226" s="348"/>
      <c r="GOQ226" s="348"/>
      <c r="GOR226" s="348"/>
      <c r="GOS226" s="348"/>
      <c r="GOT226" s="348"/>
      <c r="GOU226" s="348"/>
      <c r="GOV226" s="348"/>
      <c r="GOW226" s="348"/>
      <c r="GOX226" s="348"/>
      <c r="GOY226" s="348"/>
      <c r="GOZ226" s="348"/>
      <c r="GPA226" s="348"/>
      <c r="GPB226" s="348"/>
      <c r="GPC226" s="348"/>
      <c r="GPD226" s="348"/>
      <c r="GPE226" s="348"/>
      <c r="GPF226" s="348"/>
      <c r="GPG226" s="348"/>
      <c r="GPH226" s="348"/>
      <c r="GPI226" s="348"/>
      <c r="GPJ226" s="348"/>
      <c r="GPK226" s="348"/>
      <c r="GPL226" s="348"/>
      <c r="GPM226" s="348"/>
      <c r="GPN226" s="348"/>
      <c r="GPO226" s="348"/>
      <c r="GPP226" s="348"/>
      <c r="GPQ226" s="348"/>
      <c r="GPR226" s="348"/>
      <c r="GPS226" s="348"/>
      <c r="GPT226" s="348"/>
      <c r="GPU226" s="348"/>
      <c r="GPV226" s="348"/>
      <c r="GPW226" s="348"/>
      <c r="GPX226" s="348"/>
      <c r="GPY226" s="348"/>
      <c r="GPZ226" s="348"/>
      <c r="GQA226" s="348"/>
      <c r="GQB226" s="348"/>
      <c r="GQC226" s="348"/>
      <c r="GQD226" s="348"/>
      <c r="GQE226" s="348"/>
      <c r="GQF226" s="348"/>
      <c r="GQG226" s="348"/>
      <c r="GQH226" s="348"/>
      <c r="GQI226" s="348"/>
      <c r="GQJ226" s="348"/>
      <c r="GQK226" s="348"/>
      <c r="GQL226" s="348"/>
      <c r="GQM226" s="348"/>
      <c r="GQN226" s="348"/>
      <c r="GQO226" s="348"/>
      <c r="GQP226" s="348"/>
      <c r="GQQ226" s="348"/>
      <c r="GQR226" s="348"/>
      <c r="GQS226" s="348"/>
      <c r="GQT226" s="348"/>
      <c r="GQU226" s="348"/>
      <c r="GQV226" s="348"/>
      <c r="GQW226" s="348"/>
      <c r="GQX226" s="348"/>
      <c r="GQY226" s="348"/>
      <c r="GQZ226" s="348"/>
      <c r="GRA226" s="348"/>
      <c r="GRB226" s="348"/>
      <c r="GRC226" s="348"/>
      <c r="GRD226" s="348"/>
      <c r="GRE226" s="348"/>
      <c r="GRF226" s="348"/>
      <c r="GRG226" s="348"/>
      <c r="GRH226" s="348"/>
      <c r="GRI226" s="348"/>
      <c r="GRJ226" s="348"/>
      <c r="GRK226" s="348"/>
      <c r="GRL226" s="348"/>
      <c r="GRM226" s="348"/>
      <c r="GRN226" s="348"/>
      <c r="GRO226" s="348"/>
      <c r="GRP226" s="348"/>
      <c r="GRQ226" s="348"/>
      <c r="GRR226" s="348"/>
      <c r="GRS226" s="348"/>
      <c r="GRT226" s="348"/>
      <c r="GRU226" s="348"/>
      <c r="GRV226" s="348"/>
      <c r="GRW226" s="348"/>
      <c r="GRX226" s="348"/>
      <c r="GRY226" s="348"/>
      <c r="GRZ226" s="348"/>
      <c r="GSA226" s="348"/>
      <c r="GSB226" s="348"/>
      <c r="GSC226" s="348"/>
      <c r="GSD226" s="348"/>
      <c r="GSE226" s="348"/>
      <c r="GSF226" s="348"/>
      <c r="GSG226" s="348"/>
      <c r="GSH226" s="348"/>
      <c r="GSI226" s="348"/>
      <c r="GSJ226" s="348"/>
      <c r="GSK226" s="348"/>
      <c r="GSL226" s="348"/>
      <c r="GSM226" s="348"/>
      <c r="GSN226" s="348"/>
      <c r="GSO226" s="348"/>
      <c r="GSP226" s="348"/>
      <c r="GSQ226" s="348"/>
      <c r="GSR226" s="348"/>
      <c r="GSS226" s="348"/>
      <c r="GST226" s="348"/>
      <c r="GSU226" s="348"/>
      <c r="GSV226" s="348"/>
      <c r="GSW226" s="348"/>
      <c r="GSX226" s="348"/>
      <c r="GSY226" s="348"/>
      <c r="GSZ226" s="348"/>
      <c r="GTA226" s="348"/>
      <c r="GTB226" s="348"/>
      <c r="GTC226" s="348"/>
      <c r="GTD226" s="348"/>
      <c r="GTE226" s="348"/>
      <c r="GTF226" s="348"/>
      <c r="GTG226" s="348"/>
      <c r="GTH226" s="348"/>
      <c r="GTI226" s="348"/>
      <c r="GTJ226" s="348"/>
      <c r="GTK226" s="348"/>
      <c r="GTL226" s="348"/>
      <c r="GTM226" s="348"/>
      <c r="GTN226" s="348"/>
      <c r="GTO226" s="348"/>
      <c r="GTP226" s="348"/>
      <c r="GTQ226" s="348"/>
      <c r="GTR226" s="348"/>
      <c r="GTS226" s="348"/>
      <c r="GTT226" s="348"/>
      <c r="GTU226" s="348"/>
      <c r="GTV226" s="348"/>
      <c r="GTW226" s="348"/>
      <c r="GTX226" s="348"/>
      <c r="GTY226" s="348"/>
      <c r="GTZ226" s="348"/>
      <c r="GUA226" s="348"/>
      <c r="GUB226" s="348"/>
      <c r="GUC226" s="348"/>
      <c r="GUD226" s="348"/>
      <c r="GUE226" s="348"/>
      <c r="GUF226" s="348"/>
      <c r="GUG226" s="348"/>
      <c r="GUH226" s="348"/>
      <c r="GUI226" s="348"/>
      <c r="GUJ226" s="348"/>
      <c r="GUK226" s="348"/>
      <c r="GUL226" s="348"/>
      <c r="GUM226" s="348"/>
      <c r="GUN226" s="348"/>
      <c r="GUO226" s="348"/>
      <c r="GUP226" s="348"/>
      <c r="GUQ226" s="348"/>
      <c r="GUR226" s="348"/>
      <c r="GUS226" s="348"/>
      <c r="GUT226" s="348"/>
      <c r="GUU226" s="348"/>
      <c r="GUV226" s="348"/>
      <c r="GUW226" s="348"/>
      <c r="GUX226" s="348"/>
      <c r="GUY226" s="348"/>
      <c r="GUZ226" s="348"/>
      <c r="GVA226" s="348"/>
      <c r="GVB226" s="348"/>
      <c r="GVC226" s="348"/>
      <c r="GVD226" s="348"/>
      <c r="GVE226" s="348"/>
      <c r="GVF226" s="348"/>
      <c r="GVG226" s="348"/>
      <c r="GVH226" s="348"/>
      <c r="GVI226" s="348"/>
      <c r="GVJ226" s="348"/>
      <c r="GVK226" s="348"/>
      <c r="GVL226" s="348"/>
      <c r="GVM226" s="348"/>
      <c r="GVN226" s="348"/>
      <c r="GVO226" s="348"/>
      <c r="GVP226" s="348"/>
      <c r="GVQ226" s="348"/>
      <c r="GVR226" s="348"/>
      <c r="GVS226" s="348"/>
      <c r="GVT226" s="348"/>
      <c r="GVU226" s="348"/>
      <c r="GVV226" s="348"/>
      <c r="GVW226" s="348"/>
      <c r="GVX226" s="348"/>
      <c r="GVY226" s="348"/>
      <c r="GVZ226" s="348"/>
      <c r="GWA226" s="348"/>
      <c r="GWB226" s="348"/>
      <c r="GWC226" s="348"/>
      <c r="GWD226" s="348"/>
      <c r="GWE226" s="348"/>
      <c r="GWF226" s="348"/>
      <c r="GWG226" s="348"/>
      <c r="GWH226" s="348"/>
      <c r="GWI226" s="348"/>
      <c r="GWJ226" s="348"/>
      <c r="GWK226" s="348"/>
      <c r="GWL226" s="348"/>
      <c r="GWM226" s="348"/>
      <c r="GWN226" s="348"/>
      <c r="GWO226" s="348"/>
      <c r="GWP226" s="348"/>
      <c r="GWQ226" s="348"/>
      <c r="GWR226" s="348"/>
      <c r="GWS226" s="348"/>
      <c r="GWT226" s="348"/>
      <c r="GWU226" s="348"/>
      <c r="GWV226" s="348"/>
      <c r="GWW226" s="348"/>
      <c r="GWX226" s="348"/>
      <c r="GWY226" s="348"/>
      <c r="GWZ226" s="348"/>
      <c r="GXA226" s="348"/>
      <c r="GXB226" s="348"/>
      <c r="GXC226" s="348"/>
      <c r="GXD226" s="348"/>
      <c r="GXE226" s="348"/>
      <c r="GXF226" s="348"/>
      <c r="GXG226" s="348"/>
      <c r="GXH226" s="348"/>
      <c r="GXI226" s="348"/>
      <c r="GXJ226" s="348"/>
      <c r="GXK226" s="348"/>
      <c r="GXL226" s="348"/>
      <c r="GXM226" s="348"/>
      <c r="GXN226" s="348"/>
      <c r="GXO226" s="348"/>
      <c r="GXP226" s="348"/>
      <c r="GXQ226" s="348"/>
      <c r="GXR226" s="348"/>
      <c r="GXS226" s="348"/>
      <c r="GXT226" s="348"/>
      <c r="GXU226" s="348"/>
      <c r="GXV226" s="348"/>
      <c r="GXW226" s="348"/>
      <c r="GXX226" s="348"/>
      <c r="GXY226" s="348"/>
      <c r="GXZ226" s="348"/>
      <c r="GYA226" s="348"/>
      <c r="GYB226" s="348"/>
      <c r="GYC226" s="348"/>
      <c r="GYD226" s="348"/>
      <c r="GYE226" s="348"/>
      <c r="GYF226" s="348"/>
      <c r="GYG226" s="348"/>
      <c r="GYH226" s="348"/>
      <c r="GYI226" s="348"/>
      <c r="GYJ226" s="348"/>
      <c r="GYK226" s="348"/>
      <c r="GYL226" s="348"/>
      <c r="GYM226" s="348"/>
      <c r="GYN226" s="348"/>
      <c r="GYO226" s="348"/>
      <c r="GYP226" s="348"/>
      <c r="GYQ226" s="348"/>
      <c r="GYR226" s="348"/>
      <c r="GYS226" s="348"/>
      <c r="GYT226" s="348"/>
      <c r="GYU226" s="348"/>
      <c r="GYV226" s="348"/>
      <c r="GYW226" s="348"/>
      <c r="GYX226" s="348"/>
      <c r="GYY226" s="348"/>
      <c r="GYZ226" s="348"/>
      <c r="GZA226" s="348"/>
      <c r="GZB226" s="348"/>
      <c r="GZC226" s="348"/>
      <c r="GZD226" s="348"/>
      <c r="GZE226" s="348"/>
      <c r="GZF226" s="348"/>
      <c r="GZG226" s="348"/>
      <c r="GZH226" s="348"/>
      <c r="GZI226" s="348"/>
      <c r="GZJ226" s="348"/>
      <c r="GZK226" s="348"/>
      <c r="GZL226" s="348"/>
      <c r="GZM226" s="348"/>
      <c r="GZN226" s="348"/>
      <c r="GZO226" s="348"/>
      <c r="GZP226" s="348"/>
      <c r="GZQ226" s="348"/>
      <c r="GZR226" s="348"/>
      <c r="GZS226" s="348"/>
      <c r="GZT226" s="348"/>
      <c r="GZU226" s="348"/>
      <c r="GZV226" s="348"/>
      <c r="GZW226" s="348"/>
      <c r="GZX226" s="348"/>
      <c r="GZY226" s="348"/>
      <c r="GZZ226" s="348"/>
      <c r="HAA226" s="348"/>
      <c r="HAB226" s="348"/>
      <c r="HAC226" s="348"/>
      <c r="HAD226" s="348"/>
      <c r="HAE226" s="348"/>
      <c r="HAF226" s="348"/>
      <c r="HAG226" s="348"/>
      <c r="HAH226" s="348"/>
      <c r="HAI226" s="348"/>
      <c r="HAJ226" s="348"/>
      <c r="HAK226" s="348"/>
      <c r="HAL226" s="348"/>
      <c r="HAM226" s="348"/>
      <c r="HAN226" s="348"/>
      <c r="HAO226" s="348"/>
      <c r="HAP226" s="348"/>
      <c r="HAQ226" s="348"/>
      <c r="HAR226" s="348"/>
      <c r="HAS226" s="348"/>
      <c r="HAT226" s="348"/>
      <c r="HAU226" s="348"/>
      <c r="HAV226" s="348"/>
      <c r="HAW226" s="348"/>
      <c r="HAX226" s="348"/>
      <c r="HAY226" s="348"/>
      <c r="HAZ226" s="348"/>
      <c r="HBA226" s="348"/>
      <c r="HBB226" s="348"/>
      <c r="HBC226" s="348"/>
      <c r="HBD226" s="348"/>
      <c r="HBE226" s="348"/>
      <c r="HBF226" s="348"/>
      <c r="HBG226" s="348"/>
      <c r="HBH226" s="348"/>
      <c r="HBI226" s="348"/>
      <c r="HBJ226" s="348"/>
      <c r="HBK226" s="348"/>
      <c r="HBL226" s="348"/>
      <c r="HBM226" s="348"/>
      <c r="HBN226" s="348"/>
      <c r="HBO226" s="348"/>
      <c r="HBP226" s="348"/>
      <c r="HBQ226" s="348"/>
      <c r="HBR226" s="348"/>
      <c r="HBS226" s="348"/>
      <c r="HBT226" s="348"/>
      <c r="HBU226" s="348"/>
      <c r="HBV226" s="348"/>
      <c r="HBW226" s="348"/>
      <c r="HBX226" s="348"/>
      <c r="HBY226" s="348"/>
      <c r="HBZ226" s="348"/>
      <c r="HCA226" s="348"/>
      <c r="HCB226" s="348"/>
      <c r="HCC226" s="348"/>
      <c r="HCD226" s="348"/>
      <c r="HCE226" s="348"/>
      <c r="HCF226" s="348"/>
      <c r="HCG226" s="348"/>
      <c r="HCH226" s="348"/>
      <c r="HCI226" s="348"/>
      <c r="HCJ226" s="348"/>
      <c r="HCK226" s="348"/>
      <c r="HCL226" s="348"/>
      <c r="HCM226" s="348"/>
      <c r="HCN226" s="348"/>
      <c r="HCO226" s="348"/>
      <c r="HCP226" s="348"/>
      <c r="HCQ226" s="348"/>
      <c r="HCR226" s="348"/>
      <c r="HCS226" s="348"/>
      <c r="HCT226" s="348"/>
      <c r="HCU226" s="348"/>
      <c r="HCV226" s="348"/>
      <c r="HCW226" s="348"/>
      <c r="HCX226" s="348"/>
      <c r="HCY226" s="348"/>
      <c r="HCZ226" s="348"/>
      <c r="HDA226" s="348"/>
      <c r="HDB226" s="348"/>
      <c r="HDC226" s="348"/>
      <c r="HDD226" s="348"/>
      <c r="HDE226" s="348"/>
      <c r="HDF226" s="348"/>
      <c r="HDG226" s="348"/>
      <c r="HDH226" s="348"/>
      <c r="HDI226" s="348"/>
      <c r="HDJ226" s="348"/>
      <c r="HDK226" s="348"/>
      <c r="HDL226" s="348"/>
      <c r="HDM226" s="348"/>
      <c r="HDN226" s="348"/>
      <c r="HDO226" s="348"/>
      <c r="HDP226" s="348"/>
      <c r="HDQ226" s="348"/>
      <c r="HDR226" s="348"/>
      <c r="HDS226" s="348"/>
      <c r="HDT226" s="348"/>
      <c r="HDU226" s="348"/>
      <c r="HDV226" s="348"/>
      <c r="HDW226" s="348"/>
      <c r="HDX226" s="348"/>
      <c r="HDY226" s="348"/>
      <c r="HDZ226" s="348"/>
      <c r="HEA226" s="348"/>
      <c r="HEB226" s="348"/>
      <c r="HEC226" s="348"/>
      <c r="HED226" s="348"/>
      <c r="HEE226" s="348"/>
      <c r="HEF226" s="348"/>
      <c r="HEG226" s="348"/>
      <c r="HEH226" s="348"/>
      <c r="HEI226" s="348"/>
      <c r="HEJ226" s="348"/>
      <c r="HEK226" s="348"/>
      <c r="HEL226" s="348"/>
      <c r="HEM226" s="348"/>
      <c r="HEN226" s="348"/>
      <c r="HEO226" s="348"/>
      <c r="HEP226" s="348"/>
      <c r="HEQ226" s="348"/>
      <c r="HER226" s="348"/>
      <c r="HES226" s="348"/>
      <c r="HET226" s="348"/>
      <c r="HEU226" s="348"/>
      <c r="HEV226" s="348"/>
      <c r="HEW226" s="348"/>
      <c r="HEX226" s="348"/>
      <c r="HEY226" s="348"/>
      <c r="HEZ226" s="348"/>
      <c r="HFA226" s="348"/>
      <c r="HFB226" s="348"/>
      <c r="HFC226" s="348"/>
      <c r="HFD226" s="348"/>
      <c r="HFE226" s="348"/>
      <c r="HFF226" s="348"/>
      <c r="HFG226" s="348"/>
      <c r="HFH226" s="348"/>
      <c r="HFI226" s="348"/>
      <c r="HFJ226" s="348"/>
      <c r="HFK226" s="348"/>
      <c r="HFL226" s="348"/>
      <c r="HFM226" s="348"/>
      <c r="HFN226" s="348"/>
      <c r="HFO226" s="348"/>
      <c r="HFP226" s="348"/>
      <c r="HFQ226" s="348"/>
      <c r="HFR226" s="348"/>
      <c r="HFS226" s="348"/>
      <c r="HFT226" s="348"/>
      <c r="HFU226" s="348"/>
      <c r="HFV226" s="348"/>
      <c r="HFW226" s="348"/>
      <c r="HFX226" s="348"/>
      <c r="HFY226" s="348"/>
      <c r="HFZ226" s="348"/>
      <c r="HGA226" s="348"/>
      <c r="HGB226" s="348"/>
      <c r="HGC226" s="348"/>
      <c r="HGD226" s="348"/>
      <c r="HGE226" s="348"/>
      <c r="HGF226" s="348"/>
      <c r="HGG226" s="348"/>
      <c r="HGH226" s="348"/>
      <c r="HGI226" s="348"/>
      <c r="HGJ226" s="348"/>
      <c r="HGK226" s="348"/>
      <c r="HGL226" s="348"/>
      <c r="HGM226" s="348"/>
      <c r="HGN226" s="348"/>
      <c r="HGO226" s="348"/>
      <c r="HGP226" s="348"/>
      <c r="HGQ226" s="348"/>
      <c r="HGR226" s="348"/>
      <c r="HGS226" s="348"/>
      <c r="HGT226" s="348"/>
      <c r="HGU226" s="348"/>
      <c r="HGV226" s="348"/>
      <c r="HGW226" s="348"/>
      <c r="HGX226" s="348"/>
      <c r="HGY226" s="348"/>
      <c r="HGZ226" s="348"/>
      <c r="HHA226" s="348"/>
      <c r="HHB226" s="348"/>
      <c r="HHC226" s="348"/>
      <c r="HHD226" s="348"/>
      <c r="HHE226" s="348"/>
      <c r="HHF226" s="348"/>
      <c r="HHG226" s="348"/>
      <c r="HHH226" s="348"/>
      <c r="HHI226" s="348"/>
      <c r="HHJ226" s="348"/>
      <c r="HHK226" s="348"/>
      <c r="HHL226" s="348"/>
      <c r="HHM226" s="348"/>
      <c r="HHN226" s="348"/>
      <c r="HHO226" s="348"/>
      <c r="HHP226" s="348"/>
      <c r="HHQ226" s="348"/>
      <c r="HHR226" s="348"/>
      <c r="HHS226" s="348"/>
      <c r="HHT226" s="348"/>
      <c r="HHU226" s="348"/>
      <c r="HHV226" s="348"/>
      <c r="HHW226" s="348"/>
      <c r="HHX226" s="348"/>
      <c r="HHY226" s="348"/>
      <c r="HHZ226" s="348"/>
      <c r="HIA226" s="348"/>
      <c r="HIB226" s="348"/>
      <c r="HIC226" s="348"/>
      <c r="HID226" s="348"/>
      <c r="HIE226" s="348"/>
      <c r="HIF226" s="348"/>
      <c r="HIG226" s="348"/>
      <c r="HIH226" s="348"/>
      <c r="HII226" s="348"/>
      <c r="HIJ226" s="348"/>
      <c r="HIK226" s="348"/>
      <c r="HIL226" s="348"/>
      <c r="HIM226" s="348"/>
      <c r="HIN226" s="348"/>
      <c r="HIO226" s="348"/>
      <c r="HIP226" s="348"/>
      <c r="HIQ226" s="348"/>
      <c r="HIR226" s="348"/>
      <c r="HIS226" s="348"/>
      <c r="HIT226" s="348"/>
      <c r="HIU226" s="348"/>
      <c r="HIV226" s="348"/>
      <c r="HIW226" s="348"/>
      <c r="HIX226" s="348"/>
      <c r="HIY226" s="348"/>
      <c r="HIZ226" s="348"/>
      <c r="HJA226" s="348"/>
      <c r="HJB226" s="348"/>
      <c r="HJC226" s="348"/>
      <c r="HJD226" s="348"/>
      <c r="HJE226" s="348"/>
      <c r="HJF226" s="348"/>
      <c r="HJG226" s="348"/>
      <c r="HJH226" s="348"/>
      <c r="HJI226" s="348"/>
      <c r="HJJ226" s="348"/>
      <c r="HJK226" s="348"/>
      <c r="HJL226" s="348"/>
      <c r="HJM226" s="348"/>
      <c r="HJN226" s="348"/>
      <c r="HJO226" s="348"/>
      <c r="HJP226" s="348"/>
      <c r="HJQ226" s="348"/>
      <c r="HJR226" s="348"/>
      <c r="HJS226" s="348"/>
      <c r="HJT226" s="348"/>
      <c r="HJU226" s="348"/>
      <c r="HJV226" s="348"/>
      <c r="HJW226" s="348"/>
      <c r="HJX226" s="348"/>
      <c r="HJY226" s="348"/>
      <c r="HJZ226" s="348"/>
      <c r="HKA226" s="348"/>
      <c r="HKB226" s="348"/>
      <c r="HKC226" s="348"/>
      <c r="HKD226" s="348"/>
      <c r="HKE226" s="348"/>
      <c r="HKF226" s="348"/>
      <c r="HKG226" s="348"/>
      <c r="HKH226" s="348"/>
      <c r="HKI226" s="348"/>
      <c r="HKJ226" s="348"/>
      <c r="HKK226" s="348"/>
      <c r="HKL226" s="348"/>
      <c r="HKM226" s="348"/>
      <c r="HKN226" s="348"/>
      <c r="HKO226" s="348"/>
      <c r="HKP226" s="348"/>
      <c r="HKQ226" s="348"/>
      <c r="HKR226" s="348"/>
      <c r="HKS226" s="348"/>
      <c r="HKT226" s="348"/>
      <c r="HKU226" s="348"/>
      <c r="HKV226" s="348"/>
      <c r="HKW226" s="348"/>
      <c r="HKX226" s="348"/>
      <c r="HKY226" s="348"/>
      <c r="HKZ226" s="348"/>
      <c r="HLA226" s="348"/>
      <c r="HLB226" s="348"/>
      <c r="HLC226" s="348"/>
      <c r="HLD226" s="348"/>
      <c r="HLE226" s="348"/>
      <c r="HLF226" s="348"/>
      <c r="HLG226" s="348"/>
      <c r="HLH226" s="348"/>
      <c r="HLI226" s="348"/>
      <c r="HLJ226" s="348"/>
      <c r="HLK226" s="348"/>
      <c r="HLL226" s="348"/>
      <c r="HLM226" s="348"/>
      <c r="HLN226" s="348"/>
      <c r="HLO226" s="348"/>
      <c r="HLP226" s="348"/>
      <c r="HLQ226" s="348"/>
      <c r="HLR226" s="348"/>
      <c r="HLS226" s="348"/>
      <c r="HLT226" s="348"/>
      <c r="HLU226" s="348"/>
      <c r="HLV226" s="348"/>
      <c r="HLW226" s="348"/>
      <c r="HLX226" s="348"/>
      <c r="HLY226" s="348"/>
      <c r="HLZ226" s="348"/>
      <c r="HMA226" s="348"/>
      <c r="HMB226" s="348"/>
      <c r="HMC226" s="348"/>
      <c r="HMD226" s="348"/>
      <c r="HME226" s="348"/>
      <c r="HMF226" s="348"/>
      <c r="HMG226" s="348"/>
      <c r="HMH226" s="348"/>
      <c r="HMI226" s="348"/>
      <c r="HMJ226" s="348"/>
      <c r="HMK226" s="348"/>
      <c r="HML226" s="348"/>
      <c r="HMM226" s="348"/>
      <c r="HMN226" s="348"/>
      <c r="HMO226" s="348"/>
      <c r="HMP226" s="348"/>
      <c r="HMQ226" s="348"/>
      <c r="HMR226" s="348"/>
      <c r="HMS226" s="348"/>
      <c r="HMT226" s="348"/>
      <c r="HMU226" s="348"/>
      <c r="HMV226" s="348"/>
      <c r="HMW226" s="348"/>
      <c r="HMX226" s="348"/>
      <c r="HMY226" s="348"/>
      <c r="HMZ226" s="348"/>
      <c r="HNA226" s="348"/>
      <c r="HNB226" s="348"/>
      <c r="HNC226" s="348"/>
      <c r="HND226" s="348"/>
      <c r="HNE226" s="348"/>
      <c r="HNF226" s="348"/>
      <c r="HNG226" s="348"/>
      <c r="HNH226" s="348"/>
      <c r="HNI226" s="348"/>
      <c r="HNJ226" s="348"/>
      <c r="HNK226" s="348"/>
      <c r="HNL226" s="348"/>
      <c r="HNM226" s="348"/>
      <c r="HNN226" s="348"/>
      <c r="HNO226" s="348"/>
      <c r="HNP226" s="348"/>
      <c r="HNQ226" s="348"/>
      <c r="HNR226" s="348"/>
      <c r="HNS226" s="348"/>
      <c r="HNT226" s="348"/>
      <c r="HNU226" s="348"/>
      <c r="HNV226" s="348"/>
      <c r="HNW226" s="348"/>
      <c r="HNX226" s="348"/>
      <c r="HNY226" s="348"/>
      <c r="HNZ226" s="348"/>
      <c r="HOA226" s="348"/>
      <c r="HOB226" s="348"/>
      <c r="HOC226" s="348"/>
      <c r="HOD226" s="348"/>
      <c r="HOE226" s="348"/>
      <c r="HOF226" s="348"/>
      <c r="HOG226" s="348"/>
      <c r="HOH226" s="348"/>
      <c r="HOI226" s="348"/>
      <c r="HOJ226" s="348"/>
      <c r="HOK226" s="348"/>
      <c r="HOL226" s="348"/>
      <c r="HOM226" s="348"/>
      <c r="HON226" s="348"/>
      <c r="HOO226" s="348"/>
      <c r="HOP226" s="348"/>
      <c r="HOQ226" s="348"/>
      <c r="HOR226" s="348"/>
      <c r="HOS226" s="348"/>
      <c r="HOT226" s="348"/>
      <c r="HOU226" s="348"/>
      <c r="HOV226" s="348"/>
      <c r="HOW226" s="348"/>
      <c r="HOX226" s="348"/>
      <c r="HOY226" s="348"/>
      <c r="HOZ226" s="348"/>
      <c r="HPA226" s="348"/>
      <c r="HPB226" s="348"/>
      <c r="HPC226" s="348"/>
      <c r="HPD226" s="348"/>
      <c r="HPE226" s="348"/>
      <c r="HPF226" s="348"/>
      <c r="HPG226" s="348"/>
      <c r="HPH226" s="348"/>
      <c r="HPI226" s="348"/>
      <c r="HPJ226" s="348"/>
      <c r="HPK226" s="348"/>
      <c r="HPL226" s="348"/>
      <c r="HPM226" s="348"/>
      <c r="HPN226" s="348"/>
      <c r="HPO226" s="348"/>
      <c r="HPP226" s="348"/>
      <c r="HPQ226" s="348"/>
      <c r="HPR226" s="348"/>
      <c r="HPS226" s="348"/>
      <c r="HPT226" s="348"/>
      <c r="HPU226" s="348"/>
      <c r="HPV226" s="348"/>
      <c r="HPW226" s="348"/>
      <c r="HPX226" s="348"/>
      <c r="HPY226" s="348"/>
      <c r="HPZ226" s="348"/>
      <c r="HQA226" s="348"/>
      <c r="HQB226" s="348"/>
      <c r="HQC226" s="348"/>
      <c r="HQD226" s="348"/>
      <c r="HQE226" s="348"/>
      <c r="HQF226" s="348"/>
      <c r="HQG226" s="348"/>
      <c r="HQH226" s="348"/>
      <c r="HQI226" s="348"/>
      <c r="HQJ226" s="348"/>
      <c r="HQK226" s="348"/>
      <c r="HQL226" s="348"/>
      <c r="HQM226" s="348"/>
      <c r="HQN226" s="348"/>
      <c r="HQO226" s="348"/>
      <c r="HQP226" s="348"/>
      <c r="HQQ226" s="348"/>
      <c r="HQR226" s="348"/>
      <c r="HQS226" s="348"/>
      <c r="HQT226" s="348"/>
      <c r="HQU226" s="348"/>
      <c r="HQV226" s="348"/>
      <c r="HQW226" s="348"/>
      <c r="HQX226" s="348"/>
      <c r="HQY226" s="348"/>
      <c r="HQZ226" s="348"/>
      <c r="HRA226" s="348"/>
      <c r="HRB226" s="348"/>
      <c r="HRC226" s="348"/>
      <c r="HRD226" s="348"/>
      <c r="HRE226" s="348"/>
      <c r="HRF226" s="348"/>
      <c r="HRG226" s="348"/>
      <c r="HRH226" s="348"/>
      <c r="HRI226" s="348"/>
      <c r="HRJ226" s="348"/>
      <c r="HRK226" s="348"/>
      <c r="HRL226" s="348"/>
      <c r="HRM226" s="348"/>
      <c r="HRN226" s="348"/>
      <c r="HRO226" s="348"/>
      <c r="HRP226" s="348"/>
      <c r="HRQ226" s="348"/>
      <c r="HRR226" s="348"/>
      <c r="HRS226" s="348"/>
      <c r="HRT226" s="348"/>
      <c r="HRU226" s="348"/>
      <c r="HRV226" s="348"/>
      <c r="HRW226" s="348"/>
      <c r="HRX226" s="348"/>
      <c r="HRY226" s="348"/>
      <c r="HRZ226" s="348"/>
      <c r="HSA226" s="348"/>
      <c r="HSB226" s="348"/>
      <c r="HSC226" s="348"/>
      <c r="HSD226" s="348"/>
      <c r="HSE226" s="348"/>
      <c r="HSF226" s="348"/>
      <c r="HSG226" s="348"/>
      <c r="HSH226" s="348"/>
      <c r="HSI226" s="348"/>
      <c r="HSJ226" s="348"/>
      <c r="HSK226" s="348"/>
      <c r="HSL226" s="348"/>
      <c r="HSM226" s="348"/>
      <c r="HSN226" s="348"/>
      <c r="HSO226" s="348"/>
      <c r="HSP226" s="348"/>
      <c r="HSQ226" s="348"/>
      <c r="HSR226" s="348"/>
      <c r="HSS226" s="348"/>
      <c r="HST226" s="348"/>
      <c r="HSU226" s="348"/>
      <c r="HSV226" s="348"/>
      <c r="HSW226" s="348"/>
      <c r="HSX226" s="348"/>
      <c r="HSY226" s="348"/>
      <c r="HSZ226" s="348"/>
      <c r="HTA226" s="348"/>
      <c r="HTB226" s="348"/>
      <c r="HTC226" s="348"/>
      <c r="HTD226" s="348"/>
      <c r="HTE226" s="348"/>
      <c r="HTF226" s="348"/>
      <c r="HTG226" s="348"/>
      <c r="HTH226" s="348"/>
      <c r="HTI226" s="348"/>
      <c r="HTJ226" s="348"/>
      <c r="HTK226" s="348"/>
      <c r="HTL226" s="348"/>
      <c r="HTM226" s="348"/>
      <c r="HTN226" s="348"/>
      <c r="HTO226" s="348"/>
      <c r="HTP226" s="348"/>
      <c r="HTQ226" s="348"/>
      <c r="HTR226" s="348"/>
      <c r="HTS226" s="348"/>
      <c r="HTT226" s="348"/>
      <c r="HTU226" s="348"/>
      <c r="HTV226" s="348"/>
      <c r="HTW226" s="348"/>
      <c r="HTX226" s="348"/>
      <c r="HTY226" s="348"/>
      <c r="HTZ226" s="348"/>
      <c r="HUA226" s="348"/>
      <c r="HUB226" s="348"/>
      <c r="HUC226" s="348"/>
      <c r="HUD226" s="348"/>
      <c r="HUE226" s="348"/>
      <c r="HUF226" s="348"/>
      <c r="HUG226" s="348"/>
      <c r="HUH226" s="348"/>
      <c r="HUI226" s="348"/>
      <c r="HUJ226" s="348"/>
      <c r="HUK226" s="348"/>
      <c r="HUL226" s="348"/>
      <c r="HUM226" s="348"/>
      <c r="HUN226" s="348"/>
      <c r="HUO226" s="348"/>
      <c r="HUP226" s="348"/>
      <c r="HUQ226" s="348"/>
      <c r="HUR226" s="348"/>
      <c r="HUS226" s="348"/>
      <c r="HUT226" s="348"/>
      <c r="HUU226" s="348"/>
      <c r="HUV226" s="348"/>
      <c r="HUW226" s="348"/>
      <c r="HUX226" s="348"/>
      <c r="HUY226" s="348"/>
      <c r="HUZ226" s="348"/>
      <c r="HVA226" s="348"/>
      <c r="HVB226" s="348"/>
      <c r="HVC226" s="348"/>
      <c r="HVD226" s="348"/>
      <c r="HVE226" s="348"/>
      <c r="HVF226" s="348"/>
      <c r="HVG226" s="348"/>
      <c r="HVH226" s="348"/>
      <c r="HVI226" s="348"/>
      <c r="HVJ226" s="348"/>
      <c r="HVK226" s="348"/>
      <c r="HVL226" s="348"/>
      <c r="HVM226" s="348"/>
      <c r="HVN226" s="348"/>
      <c r="HVO226" s="348"/>
      <c r="HVP226" s="348"/>
      <c r="HVQ226" s="348"/>
      <c r="HVR226" s="348"/>
      <c r="HVS226" s="348"/>
      <c r="HVT226" s="348"/>
      <c r="HVU226" s="348"/>
      <c r="HVV226" s="348"/>
      <c r="HVW226" s="348"/>
      <c r="HVX226" s="348"/>
      <c r="HVY226" s="348"/>
      <c r="HVZ226" s="348"/>
      <c r="HWA226" s="348"/>
      <c r="HWB226" s="348"/>
      <c r="HWC226" s="348"/>
      <c r="HWD226" s="348"/>
      <c r="HWE226" s="348"/>
      <c r="HWF226" s="348"/>
      <c r="HWG226" s="348"/>
      <c r="HWH226" s="348"/>
      <c r="HWI226" s="348"/>
      <c r="HWJ226" s="348"/>
      <c r="HWK226" s="348"/>
      <c r="HWL226" s="348"/>
      <c r="HWM226" s="348"/>
      <c r="HWN226" s="348"/>
      <c r="HWO226" s="348"/>
      <c r="HWP226" s="348"/>
      <c r="HWQ226" s="348"/>
      <c r="HWR226" s="348"/>
      <c r="HWS226" s="348"/>
      <c r="HWT226" s="348"/>
      <c r="HWU226" s="348"/>
      <c r="HWV226" s="348"/>
      <c r="HWW226" s="348"/>
      <c r="HWX226" s="348"/>
      <c r="HWY226" s="348"/>
      <c r="HWZ226" s="348"/>
      <c r="HXA226" s="348"/>
      <c r="HXB226" s="348"/>
      <c r="HXC226" s="348"/>
      <c r="HXD226" s="348"/>
      <c r="HXE226" s="348"/>
      <c r="HXF226" s="348"/>
      <c r="HXG226" s="348"/>
      <c r="HXH226" s="348"/>
      <c r="HXI226" s="348"/>
      <c r="HXJ226" s="348"/>
      <c r="HXK226" s="348"/>
      <c r="HXL226" s="348"/>
      <c r="HXM226" s="348"/>
      <c r="HXN226" s="348"/>
      <c r="HXO226" s="348"/>
      <c r="HXP226" s="348"/>
      <c r="HXQ226" s="348"/>
      <c r="HXR226" s="348"/>
      <c r="HXS226" s="348"/>
      <c r="HXT226" s="348"/>
      <c r="HXU226" s="348"/>
      <c r="HXV226" s="348"/>
      <c r="HXW226" s="348"/>
      <c r="HXX226" s="348"/>
      <c r="HXY226" s="348"/>
      <c r="HXZ226" s="348"/>
      <c r="HYA226" s="348"/>
      <c r="HYB226" s="348"/>
      <c r="HYC226" s="348"/>
      <c r="HYD226" s="348"/>
      <c r="HYE226" s="348"/>
      <c r="HYF226" s="348"/>
      <c r="HYG226" s="348"/>
      <c r="HYH226" s="348"/>
      <c r="HYI226" s="348"/>
      <c r="HYJ226" s="348"/>
      <c r="HYK226" s="348"/>
      <c r="HYL226" s="348"/>
      <c r="HYM226" s="348"/>
      <c r="HYN226" s="348"/>
      <c r="HYO226" s="348"/>
      <c r="HYP226" s="348"/>
      <c r="HYQ226" s="348"/>
      <c r="HYR226" s="348"/>
      <c r="HYS226" s="348"/>
      <c r="HYT226" s="348"/>
      <c r="HYU226" s="348"/>
      <c r="HYV226" s="348"/>
      <c r="HYW226" s="348"/>
      <c r="HYX226" s="348"/>
      <c r="HYY226" s="348"/>
      <c r="HYZ226" s="348"/>
      <c r="HZA226" s="348"/>
      <c r="HZB226" s="348"/>
      <c r="HZC226" s="348"/>
      <c r="HZD226" s="348"/>
      <c r="HZE226" s="348"/>
      <c r="HZF226" s="348"/>
      <c r="HZG226" s="348"/>
      <c r="HZH226" s="348"/>
      <c r="HZI226" s="348"/>
      <c r="HZJ226" s="348"/>
      <c r="HZK226" s="348"/>
      <c r="HZL226" s="348"/>
      <c r="HZM226" s="348"/>
      <c r="HZN226" s="348"/>
      <c r="HZO226" s="348"/>
      <c r="HZP226" s="348"/>
      <c r="HZQ226" s="348"/>
      <c r="HZR226" s="348"/>
      <c r="HZS226" s="348"/>
      <c r="HZT226" s="348"/>
      <c r="HZU226" s="348"/>
      <c r="HZV226" s="348"/>
      <c r="HZW226" s="348"/>
      <c r="HZX226" s="348"/>
      <c r="HZY226" s="348"/>
      <c r="HZZ226" s="348"/>
      <c r="IAA226" s="348"/>
      <c r="IAB226" s="348"/>
      <c r="IAC226" s="348"/>
      <c r="IAD226" s="348"/>
      <c r="IAE226" s="348"/>
      <c r="IAF226" s="348"/>
      <c r="IAG226" s="348"/>
      <c r="IAH226" s="348"/>
      <c r="IAI226" s="348"/>
      <c r="IAJ226" s="348"/>
      <c r="IAK226" s="348"/>
      <c r="IAL226" s="348"/>
      <c r="IAM226" s="348"/>
      <c r="IAN226" s="348"/>
      <c r="IAO226" s="348"/>
      <c r="IAP226" s="348"/>
      <c r="IAQ226" s="348"/>
      <c r="IAR226" s="348"/>
      <c r="IAS226" s="348"/>
      <c r="IAT226" s="348"/>
      <c r="IAU226" s="348"/>
      <c r="IAV226" s="348"/>
      <c r="IAW226" s="348"/>
      <c r="IAX226" s="348"/>
      <c r="IAY226" s="348"/>
      <c r="IAZ226" s="348"/>
      <c r="IBA226" s="348"/>
      <c r="IBB226" s="348"/>
      <c r="IBC226" s="348"/>
      <c r="IBD226" s="348"/>
      <c r="IBE226" s="348"/>
      <c r="IBF226" s="348"/>
      <c r="IBG226" s="348"/>
      <c r="IBH226" s="348"/>
      <c r="IBI226" s="348"/>
      <c r="IBJ226" s="348"/>
      <c r="IBK226" s="348"/>
      <c r="IBL226" s="348"/>
      <c r="IBM226" s="348"/>
      <c r="IBN226" s="348"/>
      <c r="IBO226" s="348"/>
      <c r="IBP226" s="348"/>
      <c r="IBQ226" s="348"/>
      <c r="IBR226" s="348"/>
      <c r="IBS226" s="348"/>
      <c r="IBT226" s="348"/>
      <c r="IBU226" s="348"/>
      <c r="IBV226" s="348"/>
      <c r="IBW226" s="348"/>
      <c r="IBX226" s="348"/>
      <c r="IBY226" s="348"/>
      <c r="IBZ226" s="348"/>
      <c r="ICA226" s="348"/>
      <c r="ICB226" s="348"/>
      <c r="ICC226" s="348"/>
      <c r="ICD226" s="348"/>
      <c r="ICE226" s="348"/>
      <c r="ICF226" s="348"/>
      <c r="ICG226" s="348"/>
      <c r="ICH226" s="348"/>
      <c r="ICI226" s="348"/>
      <c r="ICJ226" s="348"/>
      <c r="ICK226" s="348"/>
      <c r="ICL226" s="348"/>
      <c r="ICM226" s="348"/>
      <c r="ICN226" s="348"/>
      <c r="ICO226" s="348"/>
      <c r="ICP226" s="348"/>
      <c r="ICQ226" s="348"/>
      <c r="ICR226" s="348"/>
      <c r="ICS226" s="348"/>
      <c r="ICT226" s="348"/>
      <c r="ICU226" s="348"/>
      <c r="ICV226" s="348"/>
      <c r="ICW226" s="348"/>
      <c r="ICX226" s="348"/>
      <c r="ICY226" s="348"/>
      <c r="ICZ226" s="348"/>
      <c r="IDA226" s="348"/>
      <c r="IDB226" s="348"/>
      <c r="IDC226" s="348"/>
      <c r="IDD226" s="348"/>
      <c r="IDE226" s="348"/>
      <c r="IDF226" s="348"/>
      <c r="IDG226" s="348"/>
      <c r="IDH226" s="348"/>
      <c r="IDI226" s="348"/>
      <c r="IDJ226" s="348"/>
      <c r="IDK226" s="348"/>
      <c r="IDL226" s="348"/>
      <c r="IDM226" s="348"/>
      <c r="IDN226" s="348"/>
      <c r="IDO226" s="348"/>
      <c r="IDP226" s="348"/>
      <c r="IDQ226" s="348"/>
      <c r="IDR226" s="348"/>
      <c r="IDS226" s="348"/>
      <c r="IDT226" s="348"/>
      <c r="IDU226" s="348"/>
      <c r="IDV226" s="348"/>
      <c r="IDW226" s="348"/>
      <c r="IDX226" s="348"/>
      <c r="IDY226" s="348"/>
      <c r="IDZ226" s="348"/>
      <c r="IEA226" s="348"/>
      <c r="IEB226" s="348"/>
      <c r="IEC226" s="348"/>
      <c r="IED226" s="348"/>
      <c r="IEE226" s="348"/>
      <c r="IEF226" s="348"/>
      <c r="IEG226" s="348"/>
      <c r="IEH226" s="348"/>
      <c r="IEI226" s="348"/>
      <c r="IEJ226" s="348"/>
      <c r="IEK226" s="348"/>
      <c r="IEL226" s="348"/>
      <c r="IEM226" s="348"/>
      <c r="IEN226" s="348"/>
      <c r="IEO226" s="348"/>
      <c r="IEP226" s="348"/>
      <c r="IEQ226" s="348"/>
      <c r="IER226" s="348"/>
      <c r="IES226" s="348"/>
      <c r="IET226" s="348"/>
      <c r="IEU226" s="348"/>
      <c r="IEV226" s="348"/>
      <c r="IEW226" s="348"/>
      <c r="IEX226" s="348"/>
      <c r="IEY226" s="348"/>
      <c r="IEZ226" s="348"/>
      <c r="IFA226" s="348"/>
      <c r="IFB226" s="348"/>
      <c r="IFC226" s="348"/>
      <c r="IFD226" s="348"/>
      <c r="IFE226" s="348"/>
      <c r="IFF226" s="348"/>
      <c r="IFG226" s="348"/>
      <c r="IFH226" s="348"/>
      <c r="IFI226" s="348"/>
      <c r="IFJ226" s="348"/>
      <c r="IFK226" s="348"/>
      <c r="IFL226" s="348"/>
      <c r="IFM226" s="348"/>
      <c r="IFN226" s="348"/>
      <c r="IFO226" s="348"/>
      <c r="IFP226" s="348"/>
      <c r="IFQ226" s="348"/>
      <c r="IFR226" s="348"/>
      <c r="IFS226" s="348"/>
      <c r="IFT226" s="348"/>
      <c r="IFU226" s="348"/>
      <c r="IFV226" s="348"/>
      <c r="IFW226" s="348"/>
      <c r="IFX226" s="348"/>
      <c r="IFY226" s="348"/>
      <c r="IFZ226" s="348"/>
      <c r="IGA226" s="348"/>
      <c r="IGB226" s="348"/>
      <c r="IGC226" s="348"/>
      <c r="IGD226" s="348"/>
      <c r="IGE226" s="348"/>
      <c r="IGF226" s="348"/>
      <c r="IGG226" s="348"/>
      <c r="IGH226" s="348"/>
      <c r="IGI226" s="348"/>
      <c r="IGJ226" s="348"/>
      <c r="IGK226" s="348"/>
      <c r="IGL226" s="348"/>
      <c r="IGM226" s="348"/>
      <c r="IGN226" s="348"/>
      <c r="IGO226" s="348"/>
      <c r="IGP226" s="348"/>
      <c r="IGQ226" s="348"/>
      <c r="IGR226" s="348"/>
      <c r="IGS226" s="348"/>
      <c r="IGT226" s="348"/>
      <c r="IGU226" s="348"/>
      <c r="IGV226" s="348"/>
      <c r="IGW226" s="348"/>
      <c r="IGX226" s="348"/>
      <c r="IGY226" s="348"/>
      <c r="IGZ226" s="348"/>
      <c r="IHA226" s="348"/>
      <c r="IHB226" s="348"/>
      <c r="IHC226" s="348"/>
      <c r="IHD226" s="348"/>
      <c r="IHE226" s="348"/>
      <c r="IHF226" s="348"/>
      <c r="IHG226" s="348"/>
      <c r="IHH226" s="348"/>
      <c r="IHI226" s="348"/>
      <c r="IHJ226" s="348"/>
      <c r="IHK226" s="348"/>
      <c r="IHL226" s="348"/>
      <c r="IHM226" s="348"/>
      <c r="IHN226" s="348"/>
      <c r="IHO226" s="348"/>
      <c r="IHP226" s="348"/>
      <c r="IHQ226" s="348"/>
      <c r="IHR226" s="348"/>
      <c r="IHS226" s="348"/>
      <c r="IHT226" s="348"/>
      <c r="IHU226" s="348"/>
      <c r="IHV226" s="348"/>
      <c r="IHW226" s="348"/>
      <c r="IHX226" s="348"/>
      <c r="IHY226" s="348"/>
      <c r="IHZ226" s="348"/>
      <c r="IIA226" s="348"/>
      <c r="IIB226" s="348"/>
      <c r="IIC226" s="348"/>
      <c r="IID226" s="348"/>
      <c r="IIE226" s="348"/>
      <c r="IIF226" s="348"/>
      <c r="IIG226" s="348"/>
      <c r="IIH226" s="348"/>
      <c r="III226" s="348"/>
      <c r="IIJ226" s="348"/>
      <c r="IIK226" s="348"/>
      <c r="IIL226" s="348"/>
      <c r="IIM226" s="348"/>
      <c r="IIN226" s="348"/>
      <c r="IIO226" s="348"/>
      <c r="IIP226" s="348"/>
      <c r="IIQ226" s="348"/>
      <c r="IIR226" s="348"/>
      <c r="IIS226" s="348"/>
      <c r="IIT226" s="348"/>
      <c r="IIU226" s="348"/>
      <c r="IIV226" s="348"/>
      <c r="IIW226" s="348"/>
      <c r="IIX226" s="348"/>
      <c r="IIY226" s="348"/>
      <c r="IIZ226" s="348"/>
      <c r="IJA226" s="348"/>
      <c r="IJB226" s="348"/>
      <c r="IJC226" s="348"/>
      <c r="IJD226" s="348"/>
      <c r="IJE226" s="348"/>
      <c r="IJF226" s="348"/>
      <c r="IJG226" s="348"/>
      <c r="IJH226" s="348"/>
      <c r="IJI226" s="348"/>
      <c r="IJJ226" s="348"/>
      <c r="IJK226" s="348"/>
      <c r="IJL226" s="348"/>
      <c r="IJM226" s="348"/>
      <c r="IJN226" s="348"/>
      <c r="IJO226" s="348"/>
      <c r="IJP226" s="348"/>
      <c r="IJQ226" s="348"/>
      <c r="IJR226" s="348"/>
      <c r="IJS226" s="348"/>
      <c r="IJT226" s="348"/>
      <c r="IJU226" s="348"/>
      <c r="IJV226" s="348"/>
      <c r="IJW226" s="348"/>
      <c r="IJX226" s="348"/>
      <c r="IJY226" s="348"/>
      <c r="IJZ226" s="348"/>
      <c r="IKA226" s="348"/>
      <c r="IKB226" s="348"/>
      <c r="IKC226" s="348"/>
      <c r="IKD226" s="348"/>
      <c r="IKE226" s="348"/>
      <c r="IKF226" s="348"/>
      <c r="IKG226" s="348"/>
      <c r="IKH226" s="348"/>
      <c r="IKI226" s="348"/>
      <c r="IKJ226" s="348"/>
      <c r="IKK226" s="348"/>
      <c r="IKL226" s="348"/>
      <c r="IKM226" s="348"/>
      <c r="IKN226" s="348"/>
      <c r="IKO226" s="348"/>
      <c r="IKP226" s="348"/>
      <c r="IKQ226" s="348"/>
      <c r="IKR226" s="348"/>
      <c r="IKS226" s="348"/>
      <c r="IKT226" s="348"/>
      <c r="IKU226" s="348"/>
      <c r="IKV226" s="348"/>
      <c r="IKW226" s="348"/>
      <c r="IKX226" s="348"/>
      <c r="IKY226" s="348"/>
      <c r="IKZ226" s="348"/>
      <c r="ILA226" s="348"/>
      <c r="ILB226" s="348"/>
      <c r="ILC226" s="348"/>
      <c r="ILD226" s="348"/>
      <c r="ILE226" s="348"/>
      <c r="ILF226" s="348"/>
      <c r="ILG226" s="348"/>
      <c r="ILH226" s="348"/>
      <c r="ILI226" s="348"/>
      <c r="ILJ226" s="348"/>
      <c r="ILK226" s="348"/>
      <c r="ILL226" s="348"/>
      <c r="ILM226" s="348"/>
      <c r="ILN226" s="348"/>
      <c r="ILO226" s="348"/>
      <c r="ILP226" s="348"/>
      <c r="ILQ226" s="348"/>
      <c r="ILR226" s="348"/>
      <c r="ILS226" s="348"/>
      <c r="ILT226" s="348"/>
      <c r="ILU226" s="348"/>
      <c r="ILV226" s="348"/>
      <c r="ILW226" s="348"/>
      <c r="ILX226" s="348"/>
      <c r="ILY226" s="348"/>
      <c r="ILZ226" s="348"/>
      <c r="IMA226" s="348"/>
      <c r="IMB226" s="348"/>
      <c r="IMC226" s="348"/>
      <c r="IMD226" s="348"/>
      <c r="IME226" s="348"/>
      <c r="IMF226" s="348"/>
      <c r="IMG226" s="348"/>
      <c r="IMH226" s="348"/>
      <c r="IMI226" s="348"/>
      <c r="IMJ226" s="348"/>
      <c r="IMK226" s="348"/>
      <c r="IML226" s="348"/>
      <c r="IMM226" s="348"/>
      <c r="IMN226" s="348"/>
      <c r="IMO226" s="348"/>
      <c r="IMP226" s="348"/>
      <c r="IMQ226" s="348"/>
      <c r="IMR226" s="348"/>
      <c r="IMS226" s="348"/>
      <c r="IMT226" s="348"/>
      <c r="IMU226" s="348"/>
      <c r="IMV226" s="348"/>
      <c r="IMW226" s="348"/>
      <c r="IMX226" s="348"/>
      <c r="IMY226" s="348"/>
      <c r="IMZ226" s="348"/>
      <c r="INA226" s="348"/>
      <c r="INB226" s="348"/>
      <c r="INC226" s="348"/>
      <c r="IND226" s="348"/>
      <c r="INE226" s="348"/>
      <c r="INF226" s="348"/>
      <c r="ING226" s="348"/>
      <c r="INH226" s="348"/>
      <c r="INI226" s="348"/>
      <c r="INJ226" s="348"/>
      <c r="INK226" s="348"/>
      <c r="INL226" s="348"/>
      <c r="INM226" s="348"/>
      <c r="INN226" s="348"/>
      <c r="INO226" s="348"/>
      <c r="INP226" s="348"/>
      <c r="INQ226" s="348"/>
      <c r="INR226" s="348"/>
      <c r="INS226" s="348"/>
      <c r="INT226" s="348"/>
      <c r="INU226" s="348"/>
      <c r="INV226" s="348"/>
      <c r="INW226" s="348"/>
      <c r="INX226" s="348"/>
      <c r="INY226" s="348"/>
      <c r="INZ226" s="348"/>
      <c r="IOA226" s="348"/>
      <c r="IOB226" s="348"/>
      <c r="IOC226" s="348"/>
      <c r="IOD226" s="348"/>
      <c r="IOE226" s="348"/>
      <c r="IOF226" s="348"/>
      <c r="IOG226" s="348"/>
      <c r="IOH226" s="348"/>
      <c r="IOI226" s="348"/>
      <c r="IOJ226" s="348"/>
      <c r="IOK226" s="348"/>
      <c r="IOL226" s="348"/>
      <c r="IOM226" s="348"/>
      <c r="ION226" s="348"/>
      <c r="IOO226" s="348"/>
      <c r="IOP226" s="348"/>
      <c r="IOQ226" s="348"/>
      <c r="IOR226" s="348"/>
      <c r="IOS226" s="348"/>
      <c r="IOT226" s="348"/>
      <c r="IOU226" s="348"/>
      <c r="IOV226" s="348"/>
      <c r="IOW226" s="348"/>
      <c r="IOX226" s="348"/>
      <c r="IOY226" s="348"/>
      <c r="IOZ226" s="348"/>
      <c r="IPA226" s="348"/>
      <c r="IPB226" s="348"/>
      <c r="IPC226" s="348"/>
      <c r="IPD226" s="348"/>
      <c r="IPE226" s="348"/>
      <c r="IPF226" s="348"/>
      <c r="IPG226" s="348"/>
      <c r="IPH226" s="348"/>
      <c r="IPI226" s="348"/>
      <c r="IPJ226" s="348"/>
      <c r="IPK226" s="348"/>
      <c r="IPL226" s="348"/>
      <c r="IPM226" s="348"/>
      <c r="IPN226" s="348"/>
      <c r="IPO226" s="348"/>
      <c r="IPP226" s="348"/>
      <c r="IPQ226" s="348"/>
      <c r="IPR226" s="348"/>
      <c r="IPS226" s="348"/>
      <c r="IPT226" s="348"/>
      <c r="IPU226" s="348"/>
      <c r="IPV226" s="348"/>
      <c r="IPW226" s="348"/>
      <c r="IPX226" s="348"/>
      <c r="IPY226" s="348"/>
      <c r="IPZ226" s="348"/>
      <c r="IQA226" s="348"/>
      <c r="IQB226" s="348"/>
      <c r="IQC226" s="348"/>
      <c r="IQD226" s="348"/>
      <c r="IQE226" s="348"/>
      <c r="IQF226" s="348"/>
      <c r="IQG226" s="348"/>
      <c r="IQH226" s="348"/>
      <c r="IQI226" s="348"/>
      <c r="IQJ226" s="348"/>
      <c r="IQK226" s="348"/>
      <c r="IQL226" s="348"/>
      <c r="IQM226" s="348"/>
      <c r="IQN226" s="348"/>
      <c r="IQO226" s="348"/>
      <c r="IQP226" s="348"/>
      <c r="IQQ226" s="348"/>
      <c r="IQR226" s="348"/>
      <c r="IQS226" s="348"/>
      <c r="IQT226" s="348"/>
      <c r="IQU226" s="348"/>
      <c r="IQV226" s="348"/>
      <c r="IQW226" s="348"/>
      <c r="IQX226" s="348"/>
      <c r="IQY226" s="348"/>
      <c r="IQZ226" s="348"/>
      <c r="IRA226" s="348"/>
      <c r="IRB226" s="348"/>
      <c r="IRC226" s="348"/>
      <c r="IRD226" s="348"/>
      <c r="IRE226" s="348"/>
      <c r="IRF226" s="348"/>
      <c r="IRG226" s="348"/>
      <c r="IRH226" s="348"/>
      <c r="IRI226" s="348"/>
      <c r="IRJ226" s="348"/>
      <c r="IRK226" s="348"/>
      <c r="IRL226" s="348"/>
      <c r="IRM226" s="348"/>
      <c r="IRN226" s="348"/>
      <c r="IRO226" s="348"/>
      <c r="IRP226" s="348"/>
      <c r="IRQ226" s="348"/>
      <c r="IRR226" s="348"/>
      <c r="IRS226" s="348"/>
      <c r="IRT226" s="348"/>
      <c r="IRU226" s="348"/>
      <c r="IRV226" s="348"/>
      <c r="IRW226" s="348"/>
      <c r="IRX226" s="348"/>
      <c r="IRY226" s="348"/>
      <c r="IRZ226" s="348"/>
      <c r="ISA226" s="348"/>
      <c r="ISB226" s="348"/>
      <c r="ISC226" s="348"/>
      <c r="ISD226" s="348"/>
      <c r="ISE226" s="348"/>
      <c r="ISF226" s="348"/>
      <c r="ISG226" s="348"/>
      <c r="ISH226" s="348"/>
      <c r="ISI226" s="348"/>
      <c r="ISJ226" s="348"/>
      <c r="ISK226" s="348"/>
      <c r="ISL226" s="348"/>
      <c r="ISM226" s="348"/>
      <c r="ISN226" s="348"/>
      <c r="ISO226" s="348"/>
      <c r="ISP226" s="348"/>
      <c r="ISQ226" s="348"/>
      <c r="ISR226" s="348"/>
      <c r="ISS226" s="348"/>
      <c r="IST226" s="348"/>
      <c r="ISU226" s="348"/>
      <c r="ISV226" s="348"/>
      <c r="ISW226" s="348"/>
      <c r="ISX226" s="348"/>
      <c r="ISY226" s="348"/>
      <c r="ISZ226" s="348"/>
      <c r="ITA226" s="348"/>
      <c r="ITB226" s="348"/>
      <c r="ITC226" s="348"/>
      <c r="ITD226" s="348"/>
      <c r="ITE226" s="348"/>
      <c r="ITF226" s="348"/>
      <c r="ITG226" s="348"/>
      <c r="ITH226" s="348"/>
      <c r="ITI226" s="348"/>
      <c r="ITJ226" s="348"/>
      <c r="ITK226" s="348"/>
      <c r="ITL226" s="348"/>
      <c r="ITM226" s="348"/>
      <c r="ITN226" s="348"/>
      <c r="ITO226" s="348"/>
      <c r="ITP226" s="348"/>
      <c r="ITQ226" s="348"/>
      <c r="ITR226" s="348"/>
      <c r="ITS226" s="348"/>
      <c r="ITT226" s="348"/>
      <c r="ITU226" s="348"/>
      <c r="ITV226" s="348"/>
      <c r="ITW226" s="348"/>
      <c r="ITX226" s="348"/>
      <c r="ITY226" s="348"/>
      <c r="ITZ226" s="348"/>
      <c r="IUA226" s="348"/>
      <c r="IUB226" s="348"/>
      <c r="IUC226" s="348"/>
      <c r="IUD226" s="348"/>
      <c r="IUE226" s="348"/>
      <c r="IUF226" s="348"/>
      <c r="IUG226" s="348"/>
      <c r="IUH226" s="348"/>
      <c r="IUI226" s="348"/>
      <c r="IUJ226" s="348"/>
      <c r="IUK226" s="348"/>
      <c r="IUL226" s="348"/>
      <c r="IUM226" s="348"/>
      <c r="IUN226" s="348"/>
      <c r="IUO226" s="348"/>
      <c r="IUP226" s="348"/>
      <c r="IUQ226" s="348"/>
      <c r="IUR226" s="348"/>
      <c r="IUS226" s="348"/>
      <c r="IUT226" s="348"/>
      <c r="IUU226" s="348"/>
      <c r="IUV226" s="348"/>
      <c r="IUW226" s="348"/>
      <c r="IUX226" s="348"/>
      <c r="IUY226" s="348"/>
      <c r="IUZ226" s="348"/>
      <c r="IVA226" s="348"/>
      <c r="IVB226" s="348"/>
      <c r="IVC226" s="348"/>
      <c r="IVD226" s="348"/>
      <c r="IVE226" s="348"/>
      <c r="IVF226" s="348"/>
      <c r="IVG226" s="348"/>
      <c r="IVH226" s="348"/>
      <c r="IVI226" s="348"/>
      <c r="IVJ226" s="348"/>
      <c r="IVK226" s="348"/>
      <c r="IVL226" s="348"/>
      <c r="IVM226" s="348"/>
      <c r="IVN226" s="348"/>
      <c r="IVO226" s="348"/>
      <c r="IVP226" s="348"/>
      <c r="IVQ226" s="348"/>
      <c r="IVR226" s="348"/>
      <c r="IVS226" s="348"/>
      <c r="IVT226" s="348"/>
      <c r="IVU226" s="348"/>
      <c r="IVV226" s="348"/>
      <c r="IVW226" s="348"/>
      <c r="IVX226" s="348"/>
      <c r="IVY226" s="348"/>
      <c r="IVZ226" s="348"/>
      <c r="IWA226" s="348"/>
      <c r="IWB226" s="348"/>
      <c r="IWC226" s="348"/>
      <c r="IWD226" s="348"/>
      <c r="IWE226" s="348"/>
      <c r="IWF226" s="348"/>
      <c r="IWG226" s="348"/>
      <c r="IWH226" s="348"/>
      <c r="IWI226" s="348"/>
      <c r="IWJ226" s="348"/>
      <c r="IWK226" s="348"/>
      <c r="IWL226" s="348"/>
      <c r="IWM226" s="348"/>
      <c r="IWN226" s="348"/>
      <c r="IWO226" s="348"/>
      <c r="IWP226" s="348"/>
      <c r="IWQ226" s="348"/>
      <c r="IWR226" s="348"/>
      <c r="IWS226" s="348"/>
      <c r="IWT226" s="348"/>
      <c r="IWU226" s="348"/>
      <c r="IWV226" s="348"/>
      <c r="IWW226" s="348"/>
      <c r="IWX226" s="348"/>
      <c r="IWY226" s="348"/>
      <c r="IWZ226" s="348"/>
      <c r="IXA226" s="348"/>
      <c r="IXB226" s="348"/>
      <c r="IXC226" s="348"/>
      <c r="IXD226" s="348"/>
      <c r="IXE226" s="348"/>
      <c r="IXF226" s="348"/>
      <c r="IXG226" s="348"/>
      <c r="IXH226" s="348"/>
      <c r="IXI226" s="348"/>
      <c r="IXJ226" s="348"/>
      <c r="IXK226" s="348"/>
      <c r="IXL226" s="348"/>
      <c r="IXM226" s="348"/>
      <c r="IXN226" s="348"/>
      <c r="IXO226" s="348"/>
      <c r="IXP226" s="348"/>
      <c r="IXQ226" s="348"/>
      <c r="IXR226" s="348"/>
      <c r="IXS226" s="348"/>
      <c r="IXT226" s="348"/>
      <c r="IXU226" s="348"/>
      <c r="IXV226" s="348"/>
      <c r="IXW226" s="348"/>
      <c r="IXX226" s="348"/>
      <c r="IXY226" s="348"/>
      <c r="IXZ226" s="348"/>
      <c r="IYA226" s="348"/>
      <c r="IYB226" s="348"/>
      <c r="IYC226" s="348"/>
      <c r="IYD226" s="348"/>
      <c r="IYE226" s="348"/>
      <c r="IYF226" s="348"/>
      <c r="IYG226" s="348"/>
      <c r="IYH226" s="348"/>
      <c r="IYI226" s="348"/>
      <c r="IYJ226" s="348"/>
      <c r="IYK226" s="348"/>
      <c r="IYL226" s="348"/>
      <c r="IYM226" s="348"/>
      <c r="IYN226" s="348"/>
      <c r="IYO226" s="348"/>
      <c r="IYP226" s="348"/>
      <c r="IYQ226" s="348"/>
      <c r="IYR226" s="348"/>
      <c r="IYS226" s="348"/>
      <c r="IYT226" s="348"/>
      <c r="IYU226" s="348"/>
      <c r="IYV226" s="348"/>
      <c r="IYW226" s="348"/>
      <c r="IYX226" s="348"/>
      <c r="IYY226" s="348"/>
      <c r="IYZ226" s="348"/>
      <c r="IZA226" s="348"/>
      <c r="IZB226" s="348"/>
      <c r="IZC226" s="348"/>
      <c r="IZD226" s="348"/>
      <c r="IZE226" s="348"/>
      <c r="IZF226" s="348"/>
      <c r="IZG226" s="348"/>
      <c r="IZH226" s="348"/>
      <c r="IZI226" s="348"/>
      <c r="IZJ226" s="348"/>
      <c r="IZK226" s="348"/>
      <c r="IZL226" s="348"/>
      <c r="IZM226" s="348"/>
      <c r="IZN226" s="348"/>
      <c r="IZO226" s="348"/>
      <c r="IZP226" s="348"/>
      <c r="IZQ226" s="348"/>
      <c r="IZR226" s="348"/>
      <c r="IZS226" s="348"/>
      <c r="IZT226" s="348"/>
      <c r="IZU226" s="348"/>
      <c r="IZV226" s="348"/>
      <c r="IZW226" s="348"/>
      <c r="IZX226" s="348"/>
      <c r="IZY226" s="348"/>
      <c r="IZZ226" s="348"/>
      <c r="JAA226" s="348"/>
      <c r="JAB226" s="348"/>
      <c r="JAC226" s="348"/>
      <c r="JAD226" s="348"/>
      <c r="JAE226" s="348"/>
      <c r="JAF226" s="348"/>
      <c r="JAG226" s="348"/>
      <c r="JAH226" s="348"/>
      <c r="JAI226" s="348"/>
      <c r="JAJ226" s="348"/>
      <c r="JAK226" s="348"/>
      <c r="JAL226" s="348"/>
      <c r="JAM226" s="348"/>
      <c r="JAN226" s="348"/>
      <c r="JAO226" s="348"/>
      <c r="JAP226" s="348"/>
      <c r="JAQ226" s="348"/>
      <c r="JAR226" s="348"/>
      <c r="JAS226" s="348"/>
      <c r="JAT226" s="348"/>
      <c r="JAU226" s="348"/>
      <c r="JAV226" s="348"/>
      <c r="JAW226" s="348"/>
      <c r="JAX226" s="348"/>
      <c r="JAY226" s="348"/>
      <c r="JAZ226" s="348"/>
      <c r="JBA226" s="348"/>
      <c r="JBB226" s="348"/>
      <c r="JBC226" s="348"/>
      <c r="JBD226" s="348"/>
      <c r="JBE226" s="348"/>
      <c r="JBF226" s="348"/>
      <c r="JBG226" s="348"/>
      <c r="JBH226" s="348"/>
      <c r="JBI226" s="348"/>
      <c r="JBJ226" s="348"/>
      <c r="JBK226" s="348"/>
      <c r="JBL226" s="348"/>
      <c r="JBM226" s="348"/>
      <c r="JBN226" s="348"/>
      <c r="JBO226" s="348"/>
      <c r="JBP226" s="348"/>
      <c r="JBQ226" s="348"/>
      <c r="JBR226" s="348"/>
      <c r="JBS226" s="348"/>
      <c r="JBT226" s="348"/>
      <c r="JBU226" s="348"/>
      <c r="JBV226" s="348"/>
      <c r="JBW226" s="348"/>
      <c r="JBX226" s="348"/>
      <c r="JBY226" s="348"/>
      <c r="JBZ226" s="348"/>
      <c r="JCA226" s="348"/>
      <c r="JCB226" s="348"/>
      <c r="JCC226" s="348"/>
      <c r="JCD226" s="348"/>
      <c r="JCE226" s="348"/>
      <c r="JCF226" s="348"/>
      <c r="JCG226" s="348"/>
      <c r="JCH226" s="348"/>
      <c r="JCI226" s="348"/>
      <c r="JCJ226" s="348"/>
      <c r="JCK226" s="348"/>
      <c r="JCL226" s="348"/>
      <c r="JCM226" s="348"/>
      <c r="JCN226" s="348"/>
      <c r="JCO226" s="348"/>
      <c r="JCP226" s="348"/>
      <c r="JCQ226" s="348"/>
      <c r="JCR226" s="348"/>
      <c r="JCS226" s="348"/>
      <c r="JCT226" s="348"/>
      <c r="JCU226" s="348"/>
      <c r="JCV226" s="348"/>
      <c r="JCW226" s="348"/>
      <c r="JCX226" s="348"/>
      <c r="JCY226" s="348"/>
      <c r="JCZ226" s="348"/>
      <c r="JDA226" s="348"/>
      <c r="JDB226" s="348"/>
      <c r="JDC226" s="348"/>
      <c r="JDD226" s="348"/>
      <c r="JDE226" s="348"/>
      <c r="JDF226" s="348"/>
      <c r="JDG226" s="348"/>
      <c r="JDH226" s="348"/>
      <c r="JDI226" s="348"/>
      <c r="JDJ226" s="348"/>
      <c r="JDK226" s="348"/>
      <c r="JDL226" s="348"/>
      <c r="JDM226" s="348"/>
      <c r="JDN226" s="348"/>
      <c r="JDO226" s="348"/>
      <c r="JDP226" s="348"/>
      <c r="JDQ226" s="348"/>
      <c r="JDR226" s="348"/>
      <c r="JDS226" s="348"/>
      <c r="JDT226" s="348"/>
      <c r="JDU226" s="348"/>
      <c r="JDV226" s="348"/>
      <c r="JDW226" s="348"/>
      <c r="JDX226" s="348"/>
      <c r="JDY226" s="348"/>
      <c r="JDZ226" s="348"/>
      <c r="JEA226" s="348"/>
      <c r="JEB226" s="348"/>
      <c r="JEC226" s="348"/>
      <c r="JED226" s="348"/>
      <c r="JEE226" s="348"/>
      <c r="JEF226" s="348"/>
      <c r="JEG226" s="348"/>
      <c r="JEH226" s="348"/>
      <c r="JEI226" s="348"/>
      <c r="JEJ226" s="348"/>
      <c r="JEK226" s="348"/>
      <c r="JEL226" s="348"/>
      <c r="JEM226" s="348"/>
      <c r="JEN226" s="348"/>
      <c r="JEO226" s="348"/>
      <c r="JEP226" s="348"/>
      <c r="JEQ226" s="348"/>
      <c r="JER226" s="348"/>
      <c r="JES226" s="348"/>
      <c r="JET226" s="348"/>
      <c r="JEU226" s="348"/>
      <c r="JEV226" s="348"/>
      <c r="JEW226" s="348"/>
      <c r="JEX226" s="348"/>
      <c r="JEY226" s="348"/>
      <c r="JEZ226" s="348"/>
      <c r="JFA226" s="348"/>
      <c r="JFB226" s="348"/>
      <c r="JFC226" s="348"/>
      <c r="JFD226" s="348"/>
      <c r="JFE226" s="348"/>
      <c r="JFF226" s="348"/>
      <c r="JFG226" s="348"/>
      <c r="JFH226" s="348"/>
      <c r="JFI226" s="348"/>
      <c r="JFJ226" s="348"/>
      <c r="JFK226" s="348"/>
      <c r="JFL226" s="348"/>
      <c r="JFM226" s="348"/>
      <c r="JFN226" s="348"/>
      <c r="JFO226" s="348"/>
      <c r="JFP226" s="348"/>
      <c r="JFQ226" s="348"/>
      <c r="JFR226" s="348"/>
      <c r="JFS226" s="348"/>
      <c r="JFT226" s="348"/>
      <c r="JFU226" s="348"/>
      <c r="JFV226" s="348"/>
      <c r="JFW226" s="348"/>
      <c r="JFX226" s="348"/>
      <c r="JFY226" s="348"/>
      <c r="JFZ226" s="348"/>
      <c r="JGA226" s="348"/>
      <c r="JGB226" s="348"/>
      <c r="JGC226" s="348"/>
      <c r="JGD226" s="348"/>
      <c r="JGE226" s="348"/>
      <c r="JGF226" s="348"/>
      <c r="JGG226" s="348"/>
      <c r="JGH226" s="348"/>
      <c r="JGI226" s="348"/>
      <c r="JGJ226" s="348"/>
      <c r="JGK226" s="348"/>
      <c r="JGL226" s="348"/>
      <c r="JGM226" s="348"/>
      <c r="JGN226" s="348"/>
      <c r="JGO226" s="348"/>
      <c r="JGP226" s="348"/>
      <c r="JGQ226" s="348"/>
      <c r="JGR226" s="348"/>
      <c r="JGS226" s="348"/>
      <c r="JGT226" s="348"/>
      <c r="JGU226" s="348"/>
      <c r="JGV226" s="348"/>
      <c r="JGW226" s="348"/>
      <c r="JGX226" s="348"/>
      <c r="JGY226" s="348"/>
      <c r="JGZ226" s="348"/>
      <c r="JHA226" s="348"/>
      <c r="JHB226" s="348"/>
      <c r="JHC226" s="348"/>
      <c r="JHD226" s="348"/>
      <c r="JHE226" s="348"/>
      <c r="JHF226" s="348"/>
      <c r="JHG226" s="348"/>
      <c r="JHH226" s="348"/>
      <c r="JHI226" s="348"/>
      <c r="JHJ226" s="348"/>
      <c r="JHK226" s="348"/>
      <c r="JHL226" s="348"/>
      <c r="JHM226" s="348"/>
      <c r="JHN226" s="348"/>
      <c r="JHO226" s="348"/>
      <c r="JHP226" s="348"/>
      <c r="JHQ226" s="348"/>
      <c r="JHR226" s="348"/>
      <c r="JHS226" s="348"/>
      <c r="JHT226" s="348"/>
      <c r="JHU226" s="348"/>
      <c r="JHV226" s="348"/>
      <c r="JHW226" s="348"/>
      <c r="JHX226" s="348"/>
      <c r="JHY226" s="348"/>
      <c r="JHZ226" s="348"/>
      <c r="JIA226" s="348"/>
      <c r="JIB226" s="348"/>
      <c r="JIC226" s="348"/>
      <c r="JID226" s="348"/>
      <c r="JIE226" s="348"/>
      <c r="JIF226" s="348"/>
      <c r="JIG226" s="348"/>
      <c r="JIH226" s="348"/>
      <c r="JII226" s="348"/>
      <c r="JIJ226" s="348"/>
      <c r="JIK226" s="348"/>
      <c r="JIL226" s="348"/>
      <c r="JIM226" s="348"/>
      <c r="JIN226" s="348"/>
      <c r="JIO226" s="348"/>
      <c r="JIP226" s="348"/>
      <c r="JIQ226" s="348"/>
      <c r="JIR226" s="348"/>
      <c r="JIS226" s="348"/>
      <c r="JIT226" s="348"/>
      <c r="JIU226" s="348"/>
      <c r="JIV226" s="348"/>
      <c r="JIW226" s="348"/>
      <c r="JIX226" s="348"/>
      <c r="JIY226" s="348"/>
      <c r="JIZ226" s="348"/>
      <c r="JJA226" s="348"/>
      <c r="JJB226" s="348"/>
      <c r="JJC226" s="348"/>
      <c r="JJD226" s="348"/>
      <c r="JJE226" s="348"/>
      <c r="JJF226" s="348"/>
      <c r="JJG226" s="348"/>
      <c r="JJH226" s="348"/>
      <c r="JJI226" s="348"/>
      <c r="JJJ226" s="348"/>
      <c r="JJK226" s="348"/>
      <c r="JJL226" s="348"/>
      <c r="JJM226" s="348"/>
      <c r="JJN226" s="348"/>
      <c r="JJO226" s="348"/>
      <c r="JJP226" s="348"/>
      <c r="JJQ226" s="348"/>
      <c r="JJR226" s="348"/>
      <c r="JJS226" s="348"/>
      <c r="JJT226" s="348"/>
      <c r="JJU226" s="348"/>
      <c r="JJV226" s="348"/>
      <c r="JJW226" s="348"/>
      <c r="JJX226" s="348"/>
      <c r="JJY226" s="348"/>
      <c r="JJZ226" s="348"/>
      <c r="JKA226" s="348"/>
      <c r="JKB226" s="348"/>
      <c r="JKC226" s="348"/>
      <c r="JKD226" s="348"/>
      <c r="JKE226" s="348"/>
      <c r="JKF226" s="348"/>
      <c r="JKG226" s="348"/>
      <c r="JKH226" s="348"/>
      <c r="JKI226" s="348"/>
      <c r="JKJ226" s="348"/>
      <c r="JKK226" s="348"/>
      <c r="JKL226" s="348"/>
      <c r="JKM226" s="348"/>
      <c r="JKN226" s="348"/>
      <c r="JKO226" s="348"/>
      <c r="JKP226" s="348"/>
      <c r="JKQ226" s="348"/>
      <c r="JKR226" s="348"/>
      <c r="JKS226" s="348"/>
      <c r="JKT226" s="348"/>
      <c r="JKU226" s="348"/>
      <c r="JKV226" s="348"/>
      <c r="JKW226" s="348"/>
      <c r="JKX226" s="348"/>
      <c r="JKY226" s="348"/>
      <c r="JKZ226" s="348"/>
      <c r="JLA226" s="348"/>
      <c r="JLB226" s="348"/>
      <c r="JLC226" s="348"/>
      <c r="JLD226" s="348"/>
      <c r="JLE226" s="348"/>
      <c r="JLF226" s="348"/>
      <c r="JLG226" s="348"/>
      <c r="JLH226" s="348"/>
      <c r="JLI226" s="348"/>
      <c r="JLJ226" s="348"/>
      <c r="JLK226" s="348"/>
      <c r="JLL226" s="348"/>
      <c r="JLM226" s="348"/>
      <c r="JLN226" s="348"/>
      <c r="JLO226" s="348"/>
      <c r="JLP226" s="348"/>
      <c r="JLQ226" s="348"/>
      <c r="JLR226" s="348"/>
      <c r="JLS226" s="348"/>
      <c r="JLT226" s="348"/>
      <c r="JLU226" s="348"/>
      <c r="JLV226" s="348"/>
      <c r="JLW226" s="348"/>
      <c r="JLX226" s="348"/>
      <c r="JLY226" s="348"/>
      <c r="JLZ226" s="348"/>
      <c r="JMA226" s="348"/>
      <c r="JMB226" s="348"/>
      <c r="JMC226" s="348"/>
      <c r="JMD226" s="348"/>
      <c r="JME226" s="348"/>
      <c r="JMF226" s="348"/>
      <c r="JMG226" s="348"/>
      <c r="JMH226" s="348"/>
      <c r="JMI226" s="348"/>
      <c r="JMJ226" s="348"/>
      <c r="JMK226" s="348"/>
      <c r="JML226" s="348"/>
      <c r="JMM226" s="348"/>
      <c r="JMN226" s="348"/>
      <c r="JMO226" s="348"/>
      <c r="JMP226" s="348"/>
      <c r="JMQ226" s="348"/>
      <c r="JMR226" s="348"/>
      <c r="JMS226" s="348"/>
      <c r="JMT226" s="348"/>
      <c r="JMU226" s="348"/>
      <c r="JMV226" s="348"/>
      <c r="JMW226" s="348"/>
      <c r="JMX226" s="348"/>
      <c r="JMY226" s="348"/>
      <c r="JMZ226" s="348"/>
      <c r="JNA226" s="348"/>
      <c r="JNB226" s="348"/>
      <c r="JNC226" s="348"/>
      <c r="JND226" s="348"/>
      <c r="JNE226" s="348"/>
      <c r="JNF226" s="348"/>
      <c r="JNG226" s="348"/>
      <c r="JNH226" s="348"/>
      <c r="JNI226" s="348"/>
      <c r="JNJ226" s="348"/>
      <c r="JNK226" s="348"/>
      <c r="JNL226" s="348"/>
      <c r="JNM226" s="348"/>
      <c r="JNN226" s="348"/>
      <c r="JNO226" s="348"/>
      <c r="JNP226" s="348"/>
      <c r="JNQ226" s="348"/>
      <c r="JNR226" s="348"/>
      <c r="JNS226" s="348"/>
      <c r="JNT226" s="348"/>
      <c r="JNU226" s="348"/>
      <c r="JNV226" s="348"/>
      <c r="JNW226" s="348"/>
      <c r="JNX226" s="348"/>
      <c r="JNY226" s="348"/>
      <c r="JNZ226" s="348"/>
      <c r="JOA226" s="348"/>
      <c r="JOB226" s="348"/>
      <c r="JOC226" s="348"/>
      <c r="JOD226" s="348"/>
      <c r="JOE226" s="348"/>
      <c r="JOF226" s="348"/>
      <c r="JOG226" s="348"/>
      <c r="JOH226" s="348"/>
      <c r="JOI226" s="348"/>
      <c r="JOJ226" s="348"/>
      <c r="JOK226" s="348"/>
      <c r="JOL226" s="348"/>
      <c r="JOM226" s="348"/>
      <c r="JON226" s="348"/>
      <c r="JOO226" s="348"/>
      <c r="JOP226" s="348"/>
      <c r="JOQ226" s="348"/>
      <c r="JOR226" s="348"/>
      <c r="JOS226" s="348"/>
      <c r="JOT226" s="348"/>
      <c r="JOU226" s="348"/>
      <c r="JOV226" s="348"/>
      <c r="JOW226" s="348"/>
      <c r="JOX226" s="348"/>
      <c r="JOY226" s="348"/>
      <c r="JOZ226" s="348"/>
      <c r="JPA226" s="348"/>
      <c r="JPB226" s="348"/>
      <c r="JPC226" s="348"/>
      <c r="JPD226" s="348"/>
      <c r="JPE226" s="348"/>
      <c r="JPF226" s="348"/>
      <c r="JPG226" s="348"/>
      <c r="JPH226" s="348"/>
      <c r="JPI226" s="348"/>
      <c r="JPJ226" s="348"/>
      <c r="JPK226" s="348"/>
      <c r="JPL226" s="348"/>
      <c r="JPM226" s="348"/>
      <c r="JPN226" s="348"/>
      <c r="JPO226" s="348"/>
      <c r="JPP226" s="348"/>
      <c r="JPQ226" s="348"/>
      <c r="JPR226" s="348"/>
      <c r="JPS226" s="348"/>
      <c r="JPT226" s="348"/>
      <c r="JPU226" s="348"/>
      <c r="JPV226" s="348"/>
      <c r="JPW226" s="348"/>
      <c r="JPX226" s="348"/>
      <c r="JPY226" s="348"/>
      <c r="JPZ226" s="348"/>
      <c r="JQA226" s="348"/>
      <c r="JQB226" s="348"/>
      <c r="JQC226" s="348"/>
      <c r="JQD226" s="348"/>
      <c r="JQE226" s="348"/>
      <c r="JQF226" s="348"/>
      <c r="JQG226" s="348"/>
      <c r="JQH226" s="348"/>
      <c r="JQI226" s="348"/>
      <c r="JQJ226" s="348"/>
      <c r="JQK226" s="348"/>
      <c r="JQL226" s="348"/>
      <c r="JQM226" s="348"/>
      <c r="JQN226" s="348"/>
      <c r="JQO226" s="348"/>
      <c r="JQP226" s="348"/>
      <c r="JQQ226" s="348"/>
      <c r="JQR226" s="348"/>
      <c r="JQS226" s="348"/>
      <c r="JQT226" s="348"/>
      <c r="JQU226" s="348"/>
      <c r="JQV226" s="348"/>
      <c r="JQW226" s="348"/>
      <c r="JQX226" s="348"/>
      <c r="JQY226" s="348"/>
      <c r="JQZ226" s="348"/>
      <c r="JRA226" s="348"/>
      <c r="JRB226" s="348"/>
      <c r="JRC226" s="348"/>
      <c r="JRD226" s="348"/>
      <c r="JRE226" s="348"/>
      <c r="JRF226" s="348"/>
      <c r="JRG226" s="348"/>
      <c r="JRH226" s="348"/>
      <c r="JRI226" s="348"/>
      <c r="JRJ226" s="348"/>
      <c r="JRK226" s="348"/>
      <c r="JRL226" s="348"/>
      <c r="JRM226" s="348"/>
      <c r="JRN226" s="348"/>
      <c r="JRO226" s="348"/>
      <c r="JRP226" s="348"/>
      <c r="JRQ226" s="348"/>
      <c r="JRR226" s="348"/>
      <c r="JRS226" s="348"/>
      <c r="JRT226" s="348"/>
      <c r="JRU226" s="348"/>
      <c r="JRV226" s="348"/>
      <c r="JRW226" s="348"/>
      <c r="JRX226" s="348"/>
      <c r="JRY226" s="348"/>
      <c r="JRZ226" s="348"/>
      <c r="JSA226" s="348"/>
      <c r="JSB226" s="348"/>
      <c r="JSC226" s="348"/>
      <c r="JSD226" s="348"/>
      <c r="JSE226" s="348"/>
      <c r="JSF226" s="348"/>
      <c r="JSG226" s="348"/>
      <c r="JSH226" s="348"/>
      <c r="JSI226" s="348"/>
      <c r="JSJ226" s="348"/>
      <c r="JSK226" s="348"/>
      <c r="JSL226" s="348"/>
      <c r="JSM226" s="348"/>
      <c r="JSN226" s="348"/>
      <c r="JSO226" s="348"/>
      <c r="JSP226" s="348"/>
      <c r="JSQ226" s="348"/>
      <c r="JSR226" s="348"/>
      <c r="JSS226" s="348"/>
      <c r="JST226" s="348"/>
      <c r="JSU226" s="348"/>
      <c r="JSV226" s="348"/>
      <c r="JSW226" s="348"/>
      <c r="JSX226" s="348"/>
      <c r="JSY226" s="348"/>
      <c r="JSZ226" s="348"/>
      <c r="JTA226" s="348"/>
      <c r="JTB226" s="348"/>
      <c r="JTC226" s="348"/>
      <c r="JTD226" s="348"/>
      <c r="JTE226" s="348"/>
      <c r="JTF226" s="348"/>
      <c r="JTG226" s="348"/>
      <c r="JTH226" s="348"/>
      <c r="JTI226" s="348"/>
      <c r="JTJ226" s="348"/>
      <c r="JTK226" s="348"/>
      <c r="JTL226" s="348"/>
      <c r="JTM226" s="348"/>
      <c r="JTN226" s="348"/>
      <c r="JTO226" s="348"/>
      <c r="JTP226" s="348"/>
      <c r="JTQ226" s="348"/>
      <c r="JTR226" s="348"/>
      <c r="JTS226" s="348"/>
      <c r="JTT226" s="348"/>
      <c r="JTU226" s="348"/>
      <c r="JTV226" s="348"/>
      <c r="JTW226" s="348"/>
      <c r="JTX226" s="348"/>
      <c r="JTY226" s="348"/>
      <c r="JTZ226" s="348"/>
      <c r="JUA226" s="348"/>
      <c r="JUB226" s="348"/>
      <c r="JUC226" s="348"/>
      <c r="JUD226" s="348"/>
      <c r="JUE226" s="348"/>
      <c r="JUF226" s="348"/>
      <c r="JUG226" s="348"/>
      <c r="JUH226" s="348"/>
      <c r="JUI226" s="348"/>
      <c r="JUJ226" s="348"/>
      <c r="JUK226" s="348"/>
      <c r="JUL226" s="348"/>
      <c r="JUM226" s="348"/>
      <c r="JUN226" s="348"/>
      <c r="JUO226" s="348"/>
      <c r="JUP226" s="348"/>
      <c r="JUQ226" s="348"/>
      <c r="JUR226" s="348"/>
      <c r="JUS226" s="348"/>
      <c r="JUT226" s="348"/>
      <c r="JUU226" s="348"/>
      <c r="JUV226" s="348"/>
      <c r="JUW226" s="348"/>
      <c r="JUX226" s="348"/>
      <c r="JUY226" s="348"/>
      <c r="JUZ226" s="348"/>
      <c r="JVA226" s="348"/>
      <c r="JVB226" s="348"/>
      <c r="JVC226" s="348"/>
      <c r="JVD226" s="348"/>
      <c r="JVE226" s="348"/>
      <c r="JVF226" s="348"/>
      <c r="JVG226" s="348"/>
      <c r="JVH226" s="348"/>
      <c r="JVI226" s="348"/>
      <c r="JVJ226" s="348"/>
      <c r="JVK226" s="348"/>
      <c r="JVL226" s="348"/>
      <c r="JVM226" s="348"/>
      <c r="JVN226" s="348"/>
      <c r="JVO226" s="348"/>
      <c r="JVP226" s="348"/>
      <c r="JVQ226" s="348"/>
      <c r="JVR226" s="348"/>
      <c r="JVS226" s="348"/>
      <c r="JVT226" s="348"/>
      <c r="JVU226" s="348"/>
      <c r="JVV226" s="348"/>
      <c r="JVW226" s="348"/>
      <c r="JVX226" s="348"/>
      <c r="JVY226" s="348"/>
      <c r="JVZ226" s="348"/>
      <c r="JWA226" s="348"/>
      <c r="JWB226" s="348"/>
      <c r="JWC226" s="348"/>
      <c r="JWD226" s="348"/>
      <c r="JWE226" s="348"/>
      <c r="JWF226" s="348"/>
      <c r="JWG226" s="348"/>
      <c r="JWH226" s="348"/>
      <c r="JWI226" s="348"/>
      <c r="JWJ226" s="348"/>
      <c r="JWK226" s="348"/>
      <c r="JWL226" s="348"/>
      <c r="JWM226" s="348"/>
      <c r="JWN226" s="348"/>
      <c r="JWO226" s="348"/>
      <c r="JWP226" s="348"/>
      <c r="JWQ226" s="348"/>
      <c r="JWR226" s="348"/>
      <c r="JWS226" s="348"/>
      <c r="JWT226" s="348"/>
      <c r="JWU226" s="348"/>
      <c r="JWV226" s="348"/>
      <c r="JWW226" s="348"/>
      <c r="JWX226" s="348"/>
      <c r="JWY226" s="348"/>
      <c r="JWZ226" s="348"/>
      <c r="JXA226" s="348"/>
      <c r="JXB226" s="348"/>
      <c r="JXC226" s="348"/>
      <c r="JXD226" s="348"/>
      <c r="JXE226" s="348"/>
      <c r="JXF226" s="348"/>
      <c r="JXG226" s="348"/>
      <c r="JXH226" s="348"/>
      <c r="JXI226" s="348"/>
      <c r="JXJ226" s="348"/>
      <c r="JXK226" s="348"/>
      <c r="JXL226" s="348"/>
      <c r="JXM226" s="348"/>
      <c r="JXN226" s="348"/>
      <c r="JXO226" s="348"/>
      <c r="JXP226" s="348"/>
      <c r="JXQ226" s="348"/>
      <c r="JXR226" s="348"/>
      <c r="JXS226" s="348"/>
      <c r="JXT226" s="348"/>
      <c r="JXU226" s="348"/>
      <c r="JXV226" s="348"/>
      <c r="JXW226" s="348"/>
      <c r="JXX226" s="348"/>
      <c r="JXY226" s="348"/>
      <c r="JXZ226" s="348"/>
      <c r="JYA226" s="348"/>
      <c r="JYB226" s="348"/>
      <c r="JYC226" s="348"/>
      <c r="JYD226" s="348"/>
      <c r="JYE226" s="348"/>
      <c r="JYF226" s="348"/>
      <c r="JYG226" s="348"/>
      <c r="JYH226" s="348"/>
      <c r="JYI226" s="348"/>
      <c r="JYJ226" s="348"/>
      <c r="JYK226" s="348"/>
      <c r="JYL226" s="348"/>
      <c r="JYM226" s="348"/>
      <c r="JYN226" s="348"/>
      <c r="JYO226" s="348"/>
      <c r="JYP226" s="348"/>
      <c r="JYQ226" s="348"/>
      <c r="JYR226" s="348"/>
      <c r="JYS226" s="348"/>
      <c r="JYT226" s="348"/>
      <c r="JYU226" s="348"/>
      <c r="JYV226" s="348"/>
      <c r="JYW226" s="348"/>
      <c r="JYX226" s="348"/>
      <c r="JYY226" s="348"/>
      <c r="JYZ226" s="348"/>
      <c r="JZA226" s="348"/>
      <c r="JZB226" s="348"/>
      <c r="JZC226" s="348"/>
      <c r="JZD226" s="348"/>
      <c r="JZE226" s="348"/>
      <c r="JZF226" s="348"/>
      <c r="JZG226" s="348"/>
      <c r="JZH226" s="348"/>
      <c r="JZI226" s="348"/>
      <c r="JZJ226" s="348"/>
      <c r="JZK226" s="348"/>
      <c r="JZL226" s="348"/>
      <c r="JZM226" s="348"/>
      <c r="JZN226" s="348"/>
      <c r="JZO226" s="348"/>
      <c r="JZP226" s="348"/>
      <c r="JZQ226" s="348"/>
      <c r="JZR226" s="348"/>
      <c r="JZS226" s="348"/>
      <c r="JZT226" s="348"/>
      <c r="JZU226" s="348"/>
      <c r="JZV226" s="348"/>
      <c r="JZW226" s="348"/>
      <c r="JZX226" s="348"/>
      <c r="JZY226" s="348"/>
      <c r="JZZ226" s="348"/>
      <c r="KAA226" s="348"/>
      <c r="KAB226" s="348"/>
      <c r="KAC226" s="348"/>
      <c r="KAD226" s="348"/>
      <c r="KAE226" s="348"/>
      <c r="KAF226" s="348"/>
      <c r="KAG226" s="348"/>
      <c r="KAH226" s="348"/>
      <c r="KAI226" s="348"/>
      <c r="KAJ226" s="348"/>
      <c r="KAK226" s="348"/>
      <c r="KAL226" s="348"/>
      <c r="KAM226" s="348"/>
      <c r="KAN226" s="348"/>
      <c r="KAO226" s="348"/>
      <c r="KAP226" s="348"/>
      <c r="KAQ226" s="348"/>
      <c r="KAR226" s="348"/>
      <c r="KAS226" s="348"/>
      <c r="KAT226" s="348"/>
      <c r="KAU226" s="348"/>
      <c r="KAV226" s="348"/>
      <c r="KAW226" s="348"/>
      <c r="KAX226" s="348"/>
      <c r="KAY226" s="348"/>
      <c r="KAZ226" s="348"/>
      <c r="KBA226" s="348"/>
      <c r="KBB226" s="348"/>
      <c r="KBC226" s="348"/>
      <c r="KBD226" s="348"/>
      <c r="KBE226" s="348"/>
      <c r="KBF226" s="348"/>
      <c r="KBG226" s="348"/>
      <c r="KBH226" s="348"/>
      <c r="KBI226" s="348"/>
      <c r="KBJ226" s="348"/>
      <c r="KBK226" s="348"/>
      <c r="KBL226" s="348"/>
      <c r="KBM226" s="348"/>
      <c r="KBN226" s="348"/>
      <c r="KBO226" s="348"/>
      <c r="KBP226" s="348"/>
      <c r="KBQ226" s="348"/>
      <c r="KBR226" s="348"/>
      <c r="KBS226" s="348"/>
      <c r="KBT226" s="348"/>
      <c r="KBU226" s="348"/>
      <c r="KBV226" s="348"/>
      <c r="KBW226" s="348"/>
      <c r="KBX226" s="348"/>
      <c r="KBY226" s="348"/>
      <c r="KBZ226" s="348"/>
      <c r="KCA226" s="348"/>
      <c r="KCB226" s="348"/>
      <c r="KCC226" s="348"/>
      <c r="KCD226" s="348"/>
      <c r="KCE226" s="348"/>
      <c r="KCF226" s="348"/>
      <c r="KCG226" s="348"/>
      <c r="KCH226" s="348"/>
      <c r="KCI226" s="348"/>
      <c r="KCJ226" s="348"/>
      <c r="KCK226" s="348"/>
      <c r="KCL226" s="348"/>
      <c r="KCM226" s="348"/>
      <c r="KCN226" s="348"/>
      <c r="KCO226" s="348"/>
      <c r="KCP226" s="348"/>
      <c r="KCQ226" s="348"/>
      <c r="KCR226" s="348"/>
      <c r="KCS226" s="348"/>
      <c r="KCT226" s="348"/>
      <c r="KCU226" s="348"/>
      <c r="KCV226" s="348"/>
      <c r="KCW226" s="348"/>
      <c r="KCX226" s="348"/>
      <c r="KCY226" s="348"/>
      <c r="KCZ226" s="348"/>
      <c r="KDA226" s="348"/>
      <c r="KDB226" s="348"/>
      <c r="KDC226" s="348"/>
      <c r="KDD226" s="348"/>
      <c r="KDE226" s="348"/>
      <c r="KDF226" s="348"/>
      <c r="KDG226" s="348"/>
      <c r="KDH226" s="348"/>
      <c r="KDI226" s="348"/>
      <c r="KDJ226" s="348"/>
      <c r="KDK226" s="348"/>
      <c r="KDL226" s="348"/>
      <c r="KDM226" s="348"/>
      <c r="KDN226" s="348"/>
      <c r="KDO226" s="348"/>
      <c r="KDP226" s="348"/>
      <c r="KDQ226" s="348"/>
      <c r="KDR226" s="348"/>
      <c r="KDS226" s="348"/>
      <c r="KDT226" s="348"/>
      <c r="KDU226" s="348"/>
      <c r="KDV226" s="348"/>
      <c r="KDW226" s="348"/>
      <c r="KDX226" s="348"/>
      <c r="KDY226" s="348"/>
      <c r="KDZ226" s="348"/>
      <c r="KEA226" s="348"/>
      <c r="KEB226" s="348"/>
      <c r="KEC226" s="348"/>
      <c r="KED226" s="348"/>
      <c r="KEE226" s="348"/>
      <c r="KEF226" s="348"/>
      <c r="KEG226" s="348"/>
      <c r="KEH226" s="348"/>
      <c r="KEI226" s="348"/>
      <c r="KEJ226" s="348"/>
      <c r="KEK226" s="348"/>
      <c r="KEL226" s="348"/>
      <c r="KEM226" s="348"/>
      <c r="KEN226" s="348"/>
      <c r="KEO226" s="348"/>
      <c r="KEP226" s="348"/>
      <c r="KEQ226" s="348"/>
      <c r="KER226" s="348"/>
      <c r="KES226" s="348"/>
      <c r="KET226" s="348"/>
      <c r="KEU226" s="348"/>
      <c r="KEV226" s="348"/>
      <c r="KEW226" s="348"/>
      <c r="KEX226" s="348"/>
      <c r="KEY226" s="348"/>
      <c r="KEZ226" s="348"/>
      <c r="KFA226" s="348"/>
      <c r="KFB226" s="348"/>
      <c r="KFC226" s="348"/>
      <c r="KFD226" s="348"/>
      <c r="KFE226" s="348"/>
      <c r="KFF226" s="348"/>
      <c r="KFG226" s="348"/>
      <c r="KFH226" s="348"/>
      <c r="KFI226" s="348"/>
      <c r="KFJ226" s="348"/>
      <c r="KFK226" s="348"/>
      <c r="KFL226" s="348"/>
      <c r="KFM226" s="348"/>
      <c r="KFN226" s="348"/>
      <c r="KFO226" s="348"/>
      <c r="KFP226" s="348"/>
      <c r="KFQ226" s="348"/>
      <c r="KFR226" s="348"/>
      <c r="KFS226" s="348"/>
      <c r="KFT226" s="348"/>
      <c r="KFU226" s="348"/>
      <c r="KFV226" s="348"/>
      <c r="KFW226" s="348"/>
      <c r="KFX226" s="348"/>
      <c r="KFY226" s="348"/>
      <c r="KFZ226" s="348"/>
      <c r="KGA226" s="348"/>
      <c r="KGB226" s="348"/>
      <c r="KGC226" s="348"/>
      <c r="KGD226" s="348"/>
      <c r="KGE226" s="348"/>
      <c r="KGF226" s="348"/>
      <c r="KGG226" s="348"/>
      <c r="KGH226" s="348"/>
      <c r="KGI226" s="348"/>
      <c r="KGJ226" s="348"/>
      <c r="KGK226" s="348"/>
      <c r="KGL226" s="348"/>
      <c r="KGM226" s="348"/>
      <c r="KGN226" s="348"/>
      <c r="KGO226" s="348"/>
      <c r="KGP226" s="348"/>
      <c r="KGQ226" s="348"/>
      <c r="KGR226" s="348"/>
      <c r="KGS226" s="348"/>
      <c r="KGT226" s="348"/>
      <c r="KGU226" s="348"/>
      <c r="KGV226" s="348"/>
      <c r="KGW226" s="348"/>
      <c r="KGX226" s="348"/>
      <c r="KGY226" s="348"/>
      <c r="KGZ226" s="348"/>
      <c r="KHA226" s="348"/>
      <c r="KHB226" s="348"/>
      <c r="KHC226" s="348"/>
      <c r="KHD226" s="348"/>
      <c r="KHE226" s="348"/>
      <c r="KHF226" s="348"/>
      <c r="KHG226" s="348"/>
      <c r="KHH226" s="348"/>
      <c r="KHI226" s="348"/>
      <c r="KHJ226" s="348"/>
      <c r="KHK226" s="348"/>
      <c r="KHL226" s="348"/>
      <c r="KHM226" s="348"/>
      <c r="KHN226" s="348"/>
      <c r="KHO226" s="348"/>
      <c r="KHP226" s="348"/>
      <c r="KHQ226" s="348"/>
      <c r="KHR226" s="348"/>
      <c r="KHS226" s="348"/>
      <c r="KHT226" s="348"/>
      <c r="KHU226" s="348"/>
      <c r="KHV226" s="348"/>
      <c r="KHW226" s="348"/>
      <c r="KHX226" s="348"/>
      <c r="KHY226" s="348"/>
      <c r="KHZ226" s="348"/>
      <c r="KIA226" s="348"/>
      <c r="KIB226" s="348"/>
      <c r="KIC226" s="348"/>
      <c r="KID226" s="348"/>
      <c r="KIE226" s="348"/>
      <c r="KIF226" s="348"/>
      <c r="KIG226" s="348"/>
      <c r="KIH226" s="348"/>
      <c r="KII226" s="348"/>
      <c r="KIJ226" s="348"/>
      <c r="KIK226" s="348"/>
      <c r="KIL226" s="348"/>
      <c r="KIM226" s="348"/>
      <c r="KIN226" s="348"/>
      <c r="KIO226" s="348"/>
      <c r="KIP226" s="348"/>
      <c r="KIQ226" s="348"/>
      <c r="KIR226" s="348"/>
      <c r="KIS226" s="348"/>
      <c r="KIT226" s="348"/>
      <c r="KIU226" s="348"/>
      <c r="KIV226" s="348"/>
      <c r="KIW226" s="348"/>
      <c r="KIX226" s="348"/>
      <c r="KIY226" s="348"/>
      <c r="KIZ226" s="348"/>
      <c r="KJA226" s="348"/>
      <c r="KJB226" s="348"/>
      <c r="KJC226" s="348"/>
      <c r="KJD226" s="348"/>
      <c r="KJE226" s="348"/>
      <c r="KJF226" s="348"/>
      <c r="KJG226" s="348"/>
      <c r="KJH226" s="348"/>
      <c r="KJI226" s="348"/>
      <c r="KJJ226" s="348"/>
      <c r="KJK226" s="348"/>
      <c r="KJL226" s="348"/>
      <c r="KJM226" s="348"/>
      <c r="KJN226" s="348"/>
      <c r="KJO226" s="348"/>
      <c r="KJP226" s="348"/>
      <c r="KJQ226" s="348"/>
      <c r="KJR226" s="348"/>
      <c r="KJS226" s="348"/>
      <c r="KJT226" s="348"/>
      <c r="KJU226" s="348"/>
      <c r="KJV226" s="348"/>
      <c r="KJW226" s="348"/>
      <c r="KJX226" s="348"/>
      <c r="KJY226" s="348"/>
      <c r="KJZ226" s="348"/>
      <c r="KKA226" s="348"/>
      <c r="KKB226" s="348"/>
      <c r="KKC226" s="348"/>
      <c r="KKD226" s="348"/>
      <c r="KKE226" s="348"/>
      <c r="KKF226" s="348"/>
      <c r="KKG226" s="348"/>
      <c r="KKH226" s="348"/>
      <c r="KKI226" s="348"/>
      <c r="KKJ226" s="348"/>
      <c r="KKK226" s="348"/>
      <c r="KKL226" s="348"/>
      <c r="KKM226" s="348"/>
      <c r="KKN226" s="348"/>
      <c r="KKO226" s="348"/>
      <c r="KKP226" s="348"/>
      <c r="KKQ226" s="348"/>
      <c r="KKR226" s="348"/>
      <c r="KKS226" s="348"/>
      <c r="KKT226" s="348"/>
      <c r="KKU226" s="348"/>
      <c r="KKV226" s="348"/>
      <c r="KKW226" s="348"/>
      <c r="KKX226" s="348"/>
      <c r="KKY226" s="348"/>
      <c r="KKZ226" s="348"/>
      <c r="KLA226" s="348"/>
      <c r="KLB226" s="348"/>
      <c r="KLC226" s="348"/>
      <c r="KLD226" s="348"/>
      <c r="KLE226" s="348"/>
      <c r="KLF226" s="348"/>
      <c r="KLG226" s="348"/>
      <c r="KLH226" s="348"/>
      <c r="KLI226" s="348"/>
      <c r="KLJ226" s="348"/>
      <c r="KLK226" s="348"/>
      <c r="KLL226" s="348"/>
      <c r="KLM226" s="348"/>
      <c r="KLN226" s="348"/>
      <c r="KLO226" s="348"/>
      <c r="KLP226" s="348"/>
      <c r="KLQ226" s="348"/>
      <c r="KLR226" s="348"/>
      <c r="KLS226" s="348"/>
      <c r="KLT226" s="348"/>
      <c r="KLU226" s="348"/>
      <c r="KLV226" s="348"/>
      <c r="KLW226" s="348"/>
      <c r="KLX226" s="348"/>
      <c r="KLY226" s="348"/>
      <c r="KLZ226" s="348"/>
      <c r="KMA226" s="348"/>
      <c r="KMB226" s="348"/>
      <c r="KMC226" s="348"/>
      <c r="KMD226" s="348"/>
      <c r="KME226" s="348"/>
      <c r="KMF226" s="348"/>
      <c r="KMG226" s="348"/>
      <c r="KMH226" s="348"/>
      <c r="KMI226" s="348"/>
      <c r="KMJ226" s="348"/>
      <c r="KMK226" s="348"/>
      <c r="KML226" s="348"/>
      <c r="KMM226" s="348"/>
      <c r="KMN226" s="348"/>
      <c r="KMO226" s="348"/>
      <c r="KMP226" s="348"/>
      <c r="KMQ226" s="348"/>
      <c r="KMR226" s="348"/>
      <c r="KMS226" s="348"/>
      <c r="KMT226" s="348"/>
      <c r="KMU226" s="348"/>
      <c r="KMV226" s="348"/>
      <c r="KMW226" s="348"/>
      <c r="KMX226" s="348"/>
      <c r="KMY226" s="348"/>
      <c r="KMZ226" s="348"/>
      <c r="KNA226" s="348"/>
      <c r="KNB226" s="348"/>
      <c r="KNC226" s="348"/>
      <c r="KND226" s="348"/>
      <c r="KNE226" s="348"/>
      <c r="KNF226" s="348"/>
      <c r="KNG226" s="348"/>
      <c r="KNH226" s="348"/>
      <c r="KNI226" s="348"/>
      <c r="KNJ226" s="348"/>
      <c r="KNK226" s="348"/>
      <c r="KNL226" s="348"/>
      <c r="KNM226" s="348"/>
      <c r="KNN226" s="348"/>
      <c r="KNO226" s="348"/>
      <c r="KNP226" s="348"/>
      <c r="KNQ226" s="348"/>
      <c r="KNR226" s="348"/>
      <c r="KNS226" s="348"/>
      <c r="KNT226" s="348"/>
      <c r="KNU226" s="348"/>
      <c r="KNV226" s="348"/>
      <c r="KNW226" s="348"/>
      <c r="KNX226" s="348"/>
      <c r="KNY226" s="348"/>
      <c r="KNZ226" s="348"/>
      <c r="KOA226" s="348"/>
      <c r="KOB226" s="348"/>
      <c r="KOC226" s="348"/>
      <c r="KOD226" s="348"/>
      <c r="KOE226" s="348"/>
      <c r="KOF226" s="348"/>
      <c r="KOG226" s="348"/>
      <c r="KOH226" s="348"/>
      <c r="KOI226" s="348"/>
      <c r="KOJ226" s="348"/>
      <c r="KOK226" s="348"/>
      <c r="KOL226" s="348"/>
      <c r="KOM226" s="348"/>
      <c r="KON226" s="348"/>
      <c r="KOO226" s="348"/>
      <c r="KOP226" s="348"/>
      <c r="KOQ226" s="348"/>
      <c r="KOR226" s="348"/>
      <c r="KOS226" s="348"/>
      <c r="KOT226" s="348"/>
      <c r="KOU226" s="348"/>
      <c r="KOV226" s="348"/>
      <c r="KOW226" s="348"/>
      <c r="KOX226" s="348"/>
      <c r="KOY226" s="348"/>
      <c r="KOZ226" s="348"/>
      <c r="KPA226" s="348"/>
      <c r="KPB226" s="348"/>
      <c r="KPC226" s="348"/>
      <c r="KPD226" s="348"/>
      <c r="KPE226" s="348"/>
      <c r="KPF226" s="348"/>
      <c r="KPG226" s="348"/>
      <c r="KPH226" s="348"/>
      <c r="KPI226" s="348"/>
      <c r="KPJ226" s="348"/>
      <c r="KPK226" s="348"/>
      <c r="KPL226" s="348"/>
      <c r="KPM226" s="348"/>
      <c r="KPN226" s="348"/>
      <c r="KPO226" s="348"/>
      <c r="KPP226" s="348"/>
      <c r="KPQ226" s="348"/>
      <c r="KPR226" s="348"/>
      <c r="KPS226" s="348"/>
      <c r="KPT226" s="348"/>
      <c r="KPU226" s="348"/>
      <c r="KPV226" s="348"/>
      <c r="KPW226" s="348"/>
      <c r="KPX226" s="348"/>
      <c r="KPY226" s="348"/>
      <c r="KPZ226" s="348"/>
      <c r="KQA226" s="348"/>
      <c r="KQB226" s="348"/>
      <c r="KQC226" s="348"/>
      <c r="KQD226" s="348"/>
      <c r="KQE226" s="348"/>
      <c r="KQF226" s="348"/>
      <c r="KQG226" s="348"/>
      <c r="KQH226" s="348"/>
      <c r="KQI226" s="348"/>
      <c r="KQJ226" s="348"/>
      <c r="KQK226" s="348"/>
      <c r="KQL226" s="348"/>
      <c r="KQM226" s="348"/>
      <c r="KQN226" s="348"/>
      <c r="KQO226" s="348"/>
      <c r="KQP226" s="348"/>
      <c r="KQQ226" s="348"/>
      <c r="KQR226" s="348"/>
      <c r="KQS226" s="348"/>
      <c r="KQT226" s="348"/>
      <c r="KQU226" s="348"/>
      <c r="KQV226" s="348"/>
      <c r="KQW226" s="348"/>
      <c r="KQX226" s="348"/>
      <c r="KQY226" s="348"/>
      <c r="KQZ226" s="348"/>
      <c r="KRA226" s="348"/>
      <c r="KRB226" s="348"/>
      <c r="KRC226" s="348"/>
      <c r="KRD226" s="348"/>
      <c r="KRE226" s="348"/>
      <c r="KRF226" s="348"/>
      <c r="KRG226" s="348"/>
      <c r="KRH226" s="348"/>
      <c r="KRI226" s="348"/>
      <c r="KRJ226" s="348"/>
      <c r="KRK226" s="348"/>
      <c r="KRL226" s="348"/>
      <c r="KRM226" s="348"/>
      <c r="KRN226" s="348"/>
      <c r="KRO226" s="348"/>
      <c r="KRP226" s="348"/>
      <c r="KRQ226" s="348"/>
      <c r="KRR226" s="348"/>
      <c r="KRS226" s="348"/>
      <c r="KRT226" s="348"/>
      <c r="KRU226" s="348"/>
      <c r="KRV226" s="348"/>
      <c r="KRW226" s="348"/>
      <c r="KRX226" s="348"/>
      <c r="KRY226" s="348"/>
      <c r="KRZ226" s="348"/>
      <c r="KSA226" s="348"/>
      <c r="KSB226" s="348"/>
      <c r="KSC226" s="348"/>
      <c r="KSD226" s="348"/>
      <c r="KSE226" s="348"/>
      <c r="KSF226" s="348"/>
      <c r="KSG226" s="348"/>
      <c r="KSH226" s="348"/>
      <c r="KSI226" s="348"/>
      <c r="KSJ226" s="348"/>
      <c r="KSK226" s="348"/>
      <c r="KSL226" s="348"/>
      <c r="KSM226" s="348"/>
      <c r="KSN226" s="348"/>
      <c r="KSO226" s="348"/>
      <c r="KSP226" s="348"/>
      <c r="KSQ226" s="348"/>
      <c r="KSR226" s="348"/>
      <c r="KSS226" s="348"/>
      <c r="KST226" s="348"/>
      <c r="KSU226" s="348"/>
      <c r="KSV226" s="348"/>
      <c r="KSW226" s="348"/>
      <c r="KSX226" s="348"/>
      <c r="KSY226" s="348"/>
      <c r="KSZ226" s="348"/>
      <c r="KTA226" s="348"/>
      <c r="KTB226" s="348"/>
      <c r="KTC226" s="348"/>
      <c r="KTD226" s="348"/>
      <c r="KTE226" s="348"/>
      <c r="KTF226" s="348"/>
      <c r="KTG226" s="348"/>
      <c r="KTH226" s="348"/>
      <c r="KTI226" s="348"/>
      <c r="KTJ226" s="348"/>
      <c r="KTK226" s="348"/>
      <c r="KTL226" s="348"/>
      <c r="KTM226" s="348"/>
      <c r="KTN226" s="348"/>
      <c r="KTO226" s="348"/>
      <c r="KTP226" s="348"/>
      <c r="KTQ226" s="348"/>
      <c r="KTR226" s="348"/>
      <c r="KTS226" s="348"/>
      <c r="KTT226" s="348"/>
      <c r="KTU226" s="348"/>
      <c r="KTV226" s="348"/>
      <c r="KTW226" s="348"/>
      <c r="KTX226" s="348"/>
      <c r="KTY226" s="348"/>
      <c r="KTZ226" s="348"/>
      <c r="KUA226" s="348"/>
      <c r="KUB226" s="348"/>
      <c r="KUC226" s="348"/>
      <c r="KUD226" s="348"/>
      <c r="KUE226" s="348"/>
      <c r="KUF226" s="348"/>
      <c r="KUG226" s="348"/>
      <c r="KUH226" s="348"/>
      <c r="KUI226" s="348"/>
      <c r="KUJ226" s="348"/>
      <c r="KUK226" s="348"/>
      <c r="KUL226" s="348"/>
      <c r="KUM226" s="348"/>
      <c r="KUN226" s="348"/>
      <c r="KUO226" s="348"/>
      <c r="KUP226" s="348"/>
      <c r="KUQ226" s="348"/>
      <c r="KUR226" s="348"/>
      <c r="KUS226" s="348"/>
      <c r="KUT226" s="348"/>
      <c r="KUU226" s="348"/>
      <c r="KUV226" s="348"/>
      <c r="KUW226" s="348"/>
      <c r="KUX226" s="348"/>
      <c r="KUY226" s="348"/>
      <c r="KUZ226" s="348"/>
      <c r="KVA226" s="348"/>
      <c r="KVB226" s="348"/>
      <c r="KVC226" s="348"/>
      <c r="KVD226" s="348"/>
      <c r="KVE226" s="348"/>
      <c r="KVF226" s="348"/>
      <c r="KVG226" s="348"/>
      <c r="KVH226" s="348"/>
      <c r="KVI226" s="348"/>
      <c r="KVJ226" s="348"/>
      <c r="KVK226" s="348"/>
      <c r="KVL226" s="348"/>
      <c r="KVM226" s="348"/>
      <c r="KVN226" s="348"/>
      <c r="KVO226" s="348"/>
      <c r="KVP226" s="348"/>
      <c r="KVQ226" s="348"/>
      <c r="KVR226" s="348"/>
      <c r="KVS226" s="348"/>
      <c r="KVT226" s="348"/>
      <c r="KVU226" s="348"/>
      <c r="KVV226" s="348"/>
      <c r="KVW226" s="348"/>
      <c r="KVX226" s="348"/>
      <c r="KVY226" s="348"/>
      <c r="KVZ226" s="348"/>
      <c r="KWA226" s="348"/>
      <c r="KWB226" s="348"/>
      <c r="KWC226" s="348"/>
      <c r="KWD226" s="348"/>
      <c r="KWE226" s="348"/>
      <c r="KWF226" s="348"/>
      <c r="KWG226" s="348"/>
      <c r="KWH226" s="348"/>
      <c r="KWI226" s="348"/>
      <c r="KWJ226" s="348"/>
      <c r="KWK226" s="348"/>
      <c r="KWL226" s="348"/>
      <c r="KWM226" s="348"/>
      <c r="KWN226" s="348"/>
      <c r="KWO226" s="348"/>
      <c r="KWP226" s="348"/>
      <c r="KWQ226" s="348"/>
      <c r="KWR226" s="348"/>
      <c r="KWS226" s="348"/>
      <c r="KWT226" s="348"/>
      <c r="KWU226" s="348"/>
      <c r="KWV226" s="348"/>
      <c r="KWW226" s="348"/>
      <c r="KWX226" s="348"/>
      <c r="KWY226" s="348"/>
      <c r="KWZ226" s="348"/>
      <c r="KXA226" s="348"/>
      <c r="KXB226" s="348"/>
      <c r="KXC226" s="348"/>
      <c r="KXD226" s="348"/>
      <c r="KXE226" s="348"/>
      <c r="KXF226" s="348"/>
      <c r="KXG226" s="348"/>
      <c r="KXH226" s="348"/>
      <c r="KXI226" s="348"/>
      <c r="KXJ226" s="348"/>
      <c r="KXK226" s="348"/>
      <c r="KXL226" s="348"/>
      <c r="KXM226" s="348"/>
      <c r="KXN226" s="348"/>
      <c r="KXO226" s="348"/>
      <c r="KXP226" s="348"/>
      <c r="KXQ226" s="348"/>
      <c r="KXR226" s="348"/>
      <c r="KXS226" s="348"/>
      <c r="KXT226" s="348"/>
      <c r="KXU226" s="348"/>
      <c r="KXV226" s="348"/>
      <c r="KXW226" s="348"/>
      <c r="KXX226" s="348"/>
      <c r="KXY226" s="348"/>
      <c r="KXZ226" s="348"/>
      <c r="KYA226" s="348"/>
      <c r="KYB226" s="348"/>
      <c r="KYC226" s="348"/>
      <c r="KYD226" s="348"/>
      <c r="KYE226" s="348"/>
      <c r="KYF226" s="348"/>
      <c r="KYG226" s="348"/>
      <c r="KYH226" s="348"/>
      <c r="KYI226" s="348"/>
      <c r="KYJ226" s="348"/>
      <c r="KYK226" s="348"/>
      <c r="KYL226" s="348"/>
      <c r="KYM226" s="348"/>
      <c r="KYN226" s="348"/>
      <c r="KYO226" s="348"/>
      <c r="KYP226" s="348"/>
      <c r="KYQ226" s="348"/>
      <c r="KYR226" s="348"/>
      <c r="KYS226" s="348"/>
      <c r="KYT226" s="348"/>
      <c r="KYU226" s="348"/>
      <c r="KYV226" s="348"/>
      <c r="KYW226" s="348"/>
      <c r="KYX226" s="348"/>
      <c r="KYY226" s="348"/>
      <c r="KYZ226" s="348"/>
      <c r="KZA226" s="348"/>
      <c r="KZB226" s="348"/>
      <c r="KZC226" s="348"/>
      <c r="KZD226" s="348"/>
      <c r="KZE226" s="348"/>
      <c r="KZF226" s="348"/>
      <c r="KZG226" s="348"/>
      <c r="KZH226" s="348"/>
      <c r="KZI226" s="348"/>
      <c r="KZJ226" s="348"/>
      <c r="KZK226" s="348"/>
      <c r="KZL226" s="348"/>
      <c r="KZM226" s="348"/>
      <c r="KZN226" s="348"/>
      <c r="KZO226" s="348"/>
      <c r="KZP226" s="348"/>
      <c r="KZQ226" s="348"/>
      <c r="KZR226" s="348"/>
      <c r="KZS226" s="348"/>
      <c r="KZT226" s="348"/>
      <c r="KZU226" s="348"/>
      <c r="KZV226" s="348"/>
      <c r="KZW226" s="348"/>
      <c r="KZX226" s="348"/>
      <c r="KZY226" s="348"/>
      <c r="KZZ226" s="348"/>
      <c r="LAA226" s="348"/>
      <c r="LAB226" s="348"/>
      <c r="LAC226" s="348"/>
      <c r="LAD226" s="348"/>
      <c r="LAE226" s="348"/>
      <c r="LAF226" s="348"/>
      <c r="LAG226" s="348"/>
      <c r="LAH226" s="348"/>
      <c r="LAI226" s="348"/>
      <c r="LAJ226" s="348"/>
      <c r="LAK226" s="348"/>
      <c r="LAL226" s="348"/>
      <c r="LAM226" s="348"/>
      <c r="LAN226" s="348"/>
      <c r="LAO226" s="348"/>
      <c r="LAP226" s="348"/>
      <c r="LAQ226" s="348"/>
      <c r="LAR226" s="348"/>
      <c r="LAS226" s="348"/>
      <c r="LAT226" s="348"/>
      <c r="LAU226" s="348"/>
      <c r="LAV226" s="348"/>
      <c r="LAW226" s="348"/>
      <c r="LAX226" s="348"/>
      <c r="LAY226" s="348"/>
      <c r="LAZ226" s="348"/>
      <c r="LBA226" s="348"/>
      <c r="LBB226" s="348"/>
      <c r="LBC226" s="348"/>
      <c r="LBD226" s="348"/>
      <c r="LBE226" s="348"/>
      <c r="LBF226" s="348"/>
      <c r="LBG226" s="348"/>
      <c r="LBH226" s="348"/>
      <c r="LBI226" s="348"/>
      <c r="LBJ226" s="348"/>
      <c r="LBK226" s="348"/>
      <c r="LBL226" s="348"/>
      <c r="LBM226" s="348"/>
      <c r="LBN226" s="348"/>
      <c r="LBO226" s="348"/>
      <c r="LBP226" s="348"/>
      <c r="LBQ226" s="348"/>
      <c r="LBR226" s="348"/>
      <c r="LBS226" s="348"/>
      <c r="LBT226" s="348"/>
      <c r="LBU226" s="348"/>
      <c r="LBV226" s="348"/>
      <c r="LBW226" s="348"/>
      <c r="LBX226" s="348"/>
      <c r="LBY226" s="348"/>
      <c r="LBZ226" s="348"/>
      <c r="LCA226" s="348"/>
      <c r="LCB226" s="348"/>
      <c r="LCC226" s="348"/>
      <c r="LCD226" s="348"/>
      <c r="LCE226" s="348"/>
      <c r="LCF226" s="348"/>
      <c r="LCG226" s="348"/>
      <c r="LCH226" s="348"/>
      <c r="LCI226" s="348"/>
      <c r="LCJ226" s="348"/>
      <c r="LCK226" s="348"/>
      <c r="LCL226" s="348"/>
      <c r="LCM226" s="348"/>
      <c r="LCN226" s="348"/>
      <c r="LCO226" s="348"/>
      <c r="LCP226" s="348"/>
      <c r="LCQ226" s="348"/>
      <c r="LCR226" s="348"/>
      <c r="LCS226" s="348"/>
      <c r="LCT226" s="348"/>
      <c r="LCU226" s="348"/>
      <c r="LCV226" s="348"/>
      <c r="LCW226" s="348"/>
      <c r="LCX226" s="348"/>
      <c r="LCY226" s="348"/>
      <c r="LCZ226" s="348"/>
      <c r="LDA226" s="348"/>
      <c r="LDB226" s="348"/>
      <c r="LDC226" s="348"/>
      <c r="LDD226" s="348"/>
      <c r="LDE226" s="348"/>
      <c r="LDF226" s="348"/>
      <c r="LDG226" s="348"/>
      <c r="LDH226" s="348"/>
      <c r="LDI226" s="348"/>
      <c r="LDJ226" s="348"/>
      <c r="LDK226" s="348"/>
      <c r="LDL226" s="348"/>
      <c r="LDM226" s="348"/>
      <c r="LDN226" s="348"/>
      <c r="LDO226" s="348"/>
      <c r="LDP226" s="348"/>
      <c r="LDQ226" s="348"/>
      <c r="LDR226" s="348"/>
      <c r="LDS226" s="348"/>
      <c r="LDT226" s="348"/>
      <c r="LDU226" s="348"/>
      <c r="LDV226" s="348"/>
      <c r="LDW226" s="348"/>
      <c r="LDX226" s="348"/>
      <c r="LDY226" s="348"/>
      <c r="LDZ226" s="348"/>
      <c r="LEA226" s="348"/>
      <c r="LEB226" s="348"/>
      <c r="LEC226" s="348"/>
      <c r="LED226" s="348"/>
      <c r="LEE226" s="348"/>
      <c r="LEF226" s="348"/>
      <c r="LEG226" s="348"/>
      <c r="LEH226" s="348"/>
      <c r="LEI226" s="348"/>
      <c r="LEJ226" s="348"/>
      <c r="LEK226" s="348"/>
      <c r="LEL226" s="348"/>
      <c r="LEM226" s="348"/>
      <c r="LEN226" s="348"/>
      <c r="LEO226" s="348"/>
      <c r="LEP226" s="348"/>
      <c r="LEQ226" s="348"/>
      <c r="LER226" s="348"/>
      <c r="LES226" s="348"/>
      <c r="LET226" s="348"/>
      <c r="LEU226" s="348"/>
      <c r="LEV226" s="348"/>
      <c r="LEW226" s="348"/>
      <c r="LEX226" s="348"/>
      <c r="LEY226" s="348"/>
      <c r="LEZ226" s="348"/>
      <c r="LFA226" s="348"/>
      <c r="LFB226" s="348"/>
      <c r="LFC226" s="348"/>
      <c r="LFD226" s="348"/>
      <c r="LFE226" s="348"/>
      <c r="LFF226" s="348"/>
      <c r="LFG226" s="348"/>
      <c r="LFH226" s="348"/>
      <c r="LFI226" s="348"/>
      <c r="LFJ226" s="348"/>
      <c r="LFK226" s="348"/>
      <c r="LFL226" s="348"/>
      <c r="LFM226" s="348"/>
      <c r="LFN226" s="348"/>
      <c r="LFO226" s="348"/>
      <c r="LFP226" s="348"/>
      <c r="LFQ226" s="348"/>
      <c r="LFR226" s="348"/>
      <c r="LFS226" s="348"/>
      <c r="LFT226" s="348"/>
      <c r="LFU226" s="348"/>
      <c r="LFV226" s="348"/>
      <c r="LFW226" s="348"/>
      <c r="LFX226" s="348"/>
      <c r="LFY226" s="348"/>
      <c r="LFZ226" s="348"/>
      <c r="LGA226" s="348"/>
      <c r="LGB226" s="348"/>
      <c r="LGC226" s="348"/>
      <c r="LGD226" s="348"/>
      <c r="LGE226" s="348"/>
      <c r="LGF226" s="348"/>
      <c r="LGG226" s="348"/>
      <c r="LGH226" s="348"/>
      <c r="LGI226" s="348"/>
      <c r="LGJ226" s="348"/>
      <c r="LGK226" s="348"/>
      <c r="LGL226" s="348"/>
      <c r="LGM226" s="348"/>
      <c r="LGN226" s="348"/>
      <c r="LGO226" s="348"/>
      <c r="LGP226" s="348"/>
      <c r="LGQ226" s="348"/>
      <c r="LGR226" s="348"/>
      <c r="LGS226" s="348"/>
      <c r="LGT226" s="348"/>
      <c r="LGU226" s="348"/>
      <c r="LGV226" s="348"/>
      <c r="LGW226" s="348"/>
      <c r="LGX226" s="348"/>
      <c r="LGY226" s="348"/>
      <c r="LGZ226" s="348"/>
      <c r="LHA226" s="348"/>
      <c r="LHB226" s="348"/>
      <c r="LHC226" s="348"/>
      <c r="LHD226" s="348"/>
      <c r="LHE226" s="348"/>
      <c r="LHF226" s="348"/>
      <c r="LHG226" s="348"/>
      <c r="LHH226" s="348"/>
      <c r="LHI226" s="348"/>
      <c r="LHJ226" s="348"/>
      <c r="LHK226" s="348"/>
      <c r="LHL226" s="348"/>
      <c r="LHM226" s="348"/>
      <c r="LHN226" s="348"/>
      <c r="LHO226" s="348"/>
      <c r="LHP226" s="348"/>
      <c r="LHQ226" s="348"/>
      <c r="LHR226" s="348"/>
      <c r="LHS226" s="348"/>
      <c r="LHT226" s="348"/>
      <c r="LHU226" s="348"/>
      <c r="LHV226" s="348"/>
      <c r="LHW226" s="348"/>
      <c r="LHX226" s="348"/>
      <c r="LHY226" s="348"/>
      <c r="LHZ226" s="348"/>
      <c r="LIA226" s="348"/>
      <c r="LIB226" s="348"/>
      <c r="LIC226" s="348"/>
      <c r="LID226" s="348"/>
      <c r="LIE226" s="348"/>
      <c r="LIF226" s="348"/>
      <c r="LIG226" s="348"/>
      <c r="LIH226" s="348"/>
      <c r="LII226" s="348"/>
      <c r="LIJ226" s="348"/>
      <c r="LIK226" s="348"/>
      <c r="LIL226" s="348"/>
      <c r="LIM226" s="348"/>
      <c r="LIN226" s="348"/>
      <c r="LIO226" s="348"/>
      <c r="LIP226" s="348"/>
      <c r="LIQ226" s="348"/>
      <c r="LIR226" s="348"/>
      <c r="LIS226" s="348"/>
      <c r="LIT226" s="348"/>
      <c r="LIU226" s="348"/>
      <c r="LIV226" s="348"/>
      <c r="LIW226" s="348"/>
      <c r="LIX226" s="348"/>
      <c r="LIY226" s="348"/>
      <c r="LIZ226" s="348"/>
      <c r="LJA226" s="348"/>
      <c r="LJB226" s="348"/>
      <c r="LJC226" s="348"/>
      <c r="LJD226" s="348"/>
      <c r="LJE226" s="348"/>
      <c r="LJF226" s="348"/>
      <c r="LJG226" s="348"/>
      <c r="LJH226" s="348"/>
      <c r="LJI226" s="348"/>
      <c r="LJJ226" s="348"/>
      <c r="LJK226" s="348"/>
      <c r="LJL226" s="348"/>
      <c r="LJM226" s="348"/>
      <c r="LJN226" s="348"/>
      <c r="LJO226" s="348"/>
      <c r="LJP226" s="348"/>
      <c r="LJQ226" s="348"/>
      <c r="LJR226" s="348"/>
      <c r="LJS226" s="348"/>
      <c r="LJT226" s="348"/>
      <c r="LJU226" s="348"/>
      <c r="LJV226" s="348"/>
      <c r="LJW226" s="348"/>
      <c r="LJX226" s="348"/>
      <c r="LJY226" s="348"/>
      <c r="LJZ226" s="348"/>
      <c r="LKA226" s="348"/>
      <c r="LKB226" s="348"/>
      <c r="LKC226" s="348"/>
      <c r="LKD226" s="348"/>
      <c r="LKE226" s="348"/>
      <c r="LKF226" s="348"/>
      <c r="LKG226" s="348"/>
      <c r="LKH226" s="348"/>
      <c r="LKI226" s="348"/>
      <c r="LKJ226" s="348"/>
      <c r="LKK226" s="348"/>
      <c r="LKL226" s="348"/>
      <c r="LKM226" s="348"/>
      <c r="LKN226" s="348"/>
      <c r="LKO226" s="348"/>
      <c r="LKP226" s="348"/>
      <c r="LKQ226" s="348"/>
      <c r="LKR226" s="348"/>
      <c r="LKS226" s="348"/>
      <c r="LKT226" s="348"/>
      <c r="LKU226" s="348"/>
      <c r="LKV226" s="348"/>
      <c r="LKW226" s="348"/>
      <c r="LKX226" s="348"/>
      <c r="LKY226" s="348"/>
      <c r="LKZ226" s="348"/>
      <c r="LLA226" s="348"/>
      <c r="LLB226" s="348"/>
      <c r="LLC226" s="348"/>
      <c r="LLD226" s="348"/>
      <c r="LLE226" s="348"/>
      <c r="LLF226" s="348"/>
      <c r="LLG226" s="348"/>
      <c r="LLH226" s="348"/>
      <c r="LLI226" s="348"/>
      <c r="LLJ226" s="348"/>
      <c r="LLK226" s="348"/>
      <c r="LLL226" s="348"/>
      <c r="LLM226" s="348"/>
      <c r="LLN226" s="348"/>
      <c r="LLO226" s="348"/>
      <c r="LLP226" s="348"/>
      <c r="LLQ226" s="348"/>
      <c r="LLR226" s="348"/>
      <c r="LLS226" s="348"/>
      <c r="LLT226" s="348"/>
      <c r="LLU226" s="348"/>
      <c r="LLV226" s="348"/>
      <c r="LLW226" s="348"/>
      <c r="LLX226" s="348"/>
      <c r="LLY226" s="348"/>
      <c r="LLZ226" s="348"/>
      <c r="LMA226" s="348"/>
      <c r="LMB226" s="348"/>
      <c r="LMC226" s="348"/>
      <c r="LMD226" s="348"/>
      <c r="LME226" s="348"/>
      <c r="LMF226" s="348"/>
      <c r="LMG226" s="348"/>
      <c r="LMH226" s="348"/>
      <c r="LMI226" s="348"/>
      <c r="LMJ226" s="348"/>
      <c r="LMK226" s="348"/>
      <c r="LML226" s="348"/>
      <c r="LMM226" s="348"/>
      <c r="LMN226" s="348"/>
      <c r="LMO226" s="348"/>
      <c r="LMP226" s="348"/>
      <c r="LMQ226" s="348"/>
      <c r="LMR226" s="348"/>
      <c r="LMS226" s="348"/>
      <c r="LMT226" s="348"/>
      <c r="LMU226" s="348"/>
      <c r="LMV226" s="348"/>
      <c r="LMW226" s="348"/>
      <c r="LMX226" s="348"/>
      <c r="LMY226" s="348"/>
      <c r="LMZ226" s="348"/>
      <c r="LNA226" s="348"/>
      <c r="LNB226" s="348"/>
      <c r="LNC226" s="348"/>
      <c r="LND226" s="348"/>
      <c r="LNE226" s="348"/>
      <c r="LNF226" s="348"/>
      <c r="LNG226" s="348"/>
      <c r="LNH226" s="348"/>
      <c r="LNI226" s="348"/>
      <c r="LNJ226" s="348"/>
      <c r="LNK226" s="348"/>
      <c r="LNL226" s="348"/>
      <c r="LNM226" s="348"/>
      <c r="LNN226" s="348"/>
      <c r="LNO226" s="348"/>
      <c r="LNP226" s="348"/>
      <c r="LNQ226" s="348"/>
      <c r="LNR226" s="348"/>
      <c r="LNS226" s="348"/>
      <c r="LNT226" s="348"/>
      <c r="LNU226" s="348"/>
      <c r="LNV226" s="348"/>
      <c r="LNW226" s="348"/>
      <c r="LNX226" s="348"/>
      <c r="LNY226" s="348"/>
      <c r="LNZ226" s="348"/>
      <c r="LOA226" s="348"/>
      <c r="LOB226" s="348"/>
      <c r="LOC226" s="348"/>
      <c r="LOD226" s="348"/>
      <c r="LOE226" s="348"/>
      <c r="LOF226" s="348"/>
      <c r="LOG226" s="348"/>
      <c r="LOH226" s="348"/>
      <c r="LOI226" s="348"/>
      <c r="LOJ226" s="348"/>
      <c r="LOK226" s="348"/>
      <c r="LOL226" s="348"/>
      <c r="LOM226" s="348"/>
      <c r="LON226" s="348"/>
      <c r="LOO226" s="348"/>
      <c r="LOP226" s="348"/>
      <c r="LOQ226" s="348"/>
      <c r="LOR226" s="348"/>
      <c r="LOS226" s="348"/>
      <c r="LOT226" s="348"/>
      <c r="LOU226" s="348"/>
      <c r="LOV226" s="348"/>
      <c r="LOW226" s="348"/>
      <c r="LOX226" s="348"/>
      <c r="LOY226" s="348"/>
      <c r="LOZ226" s="348"/>
      <c r="LPA226" s="348"/>
      <c r="LPB226" s="348"/>
      <c r="LPC226" s="348"/>
      <c r="LPD226" s="348"/>
      <c r="LPE226" s="348"/>
      <c r="LPF226" s="348"/>
      <c r="LPG226" s="348"/>
      <c r="LPH226" s="348"/>
      <c r="LPI226" s="348"/>
      <c r="LPJ226" s="348"/>
      <c r="LPK226" s="348"/>
      <c r="LPL226" s="348"/>
      <c r="LPM226" s="348"/>
      <c r="LPN226" s="348"/>
      <c r="LPO226" s="348"/>
      <c r="LPP226" s="348"/>
      <c r="LPQ226" s="348"/>
      <c r="LPR226" s="348"/>
      <c r="LPS226" s="348"/>
      <c r="LPT226" s="348"/>
      <c r="LPU226" s="348"/>
      <c r="LPV226" s="348"/>
      <c r="LPW226" s="348"/>
      <c r="LPX226" s="348"/>
      <c r="LPY226" s="348"/>
      <c r="LPZ226" s="348"/>
      <c r="LQA226" s="348"/>
      <c r="LQB226" s="348"/>
      <c r="LQC226" s="348"/>
      <c r="LQD226" s="348"/>
      <c r="LQE226" s="348"/>
      <c r="LQF226" s="348"/>
      <c r="LQG226" s="348"/>
      <c r="LQH226" s="348"/>
      <c r="LQI226" s="348"/>
      <c r="LQJ226" s="348"/>
      <c r="LQK226" s="348"/>
      <c r="LQL226" s="348"/>
      <c r="LQM226" s="348"/>
      <c r="LQN226" s="348"/>
      <c r="LQO226" s="348"/>
      <c r="LQP226" s="348"/>
      <c r="LQQ226" s="348"/>
      <c r="LQR226" s="348"/>
      <c r="LQS226" s="348"/>
      <c r="LQT226" s="348"/>
      <c r="LQU226" s="348"/>
      <c r="LQV226" s="348"/>
      <c r="LQW226" s="348"/>
      <c r="LQX226" s="348"/>
      <c r="LQY226" s="348"/>
      <c r="LQZ226" s="348"/>
      <c r="LRA226" s="348"/>
      <c r="LRB226" s="348"/>
      <c r="LRC226" s="348"/>
      <c r="LRD226" s="348"/>
      <c r="LRE226" s="348"/>
      <c r="LRF226" s="348"/>
      <c r="LRG226" s="348"/>
      <c r="LRH226" s="348"/>
      <c r="LRI226" s="348"/>
      <c r="LRJ226" s="348"/>
      <c r="LRK226" s="348"/>
      <c r="LRL226" s="348"/>
      <c r="LRM226" s="348"/>
      <c r="LRN226" s="348"/>
      <c r="LRO226" s="348"/>
      <c r="LRP226" s="348"/>
      <c r="LRQ226" s="348"/>
      <c r="LRR226" s="348"/>
      <c r="LRS226" s="348"/>
      <c r="LRT226" s="348"/>
      <c r="LRU226" s="348"/>
      <c r="LRV226" s="348"/>
      <c r="LRW226" s="348"/>
      <c r="LRX226" s="348"/>
      <c r="LRY226" s="348"/>
      <c r="LRZ226" s="348"/>
      <c r="LSA226" s="348"/>
      <c r="LSB226" s="348"/>
      <c r="LSC226" s="348"/>
      <c r="LSD226" s="348"/>
      <c r="LSE226" s="348"/>
      <c r="LSF226" s="348"/>
      <c r="LSG226" s="348"/>
      <c r="LSH226" s="348"/>
      <c r="LSI226" s="348"/>
      <c r="LSJ226" s="348"/>
      <c r="LSK226" s="348"/>
      <c r="LSL226" s="348"/>
      <c r="LSM226" s="348"/>
      <c r="LSN226" s="348"/>
      <c r="LSO226" s="348"/>
      <c r="LSP226" s="348"/>
      <c r="LSQ226" s="348"/>
      <c r="LSR226" s="348"/>
      <c r="LSS226" s="348"/>
      <c r="LST226" s="348"/>
      <c r="LSU226" s="348"/>
      <c r="LSV226" s="348"/>
      <c r="LSW226" s="348"/>
      <c r="LSX226" s="348"/>
      <c r="LSY226" s="348"/>
      <c r="LSZ226" s="348"/>
      <c r="LTA226" s="348"/>
      <c r="LTB226" s="348"/>
      <c r="LTC226" s="348"/>
      <c r="LTD226" s="348"/>
      <c r="LTE226" s="348"/>
      <c r="LTF226" s="348"/>
      <c r="LTG226" s="348"/>
      <c r="LTH226" s="348"/>
      <c r="LTI226" s="348"/>
      <c r="LTJ226" s="348"/>
      <c r="LTK226" s="348"/>
      <c r="LTL226" s="348"/>
      <c r="LTM226" s="348"/>
      <c r="LTN226" s="348"/>
      <c r="LTO226" s="348"/>
      <c r="LTP226" s="348"/>
      <c r="LTQ226" s="348"/>
      <c r="LTR226" s="348"/>
      <c r="LTS226" s="348"/>
      <c r="LTT226" s="348"/>
      <c r="LTU226" s="348"/>
      <c r="LTV226" s="348"/>
      <c r="LTW226" s="348"/>
      <c r="LTX226" s="348"/>
      <c r="LTY226" s="348"/>
      <c r="LTZ226" s="348"/>
      <c r="LUA226" s="348"/>
      <c r="LUB226" s="348"/>
      <c r="LUC226" s="348"/>
      <c r="LUD226" s="348"/>
      <c r="LUE226" s="348"/>
      <c r="LUF226" s="348"/>
      <c r="LUG226" s="348"/>
      <c r="LUH226" s="348"/>
      <c r="LUI226" s="348"/>
      <c r="LUJ226" s="348"/>
      <c r="LUK226" s="348"/>
      <c r="LUL226" s="348"/>
      <c r="LUM226" s="348"/>
      <c r="LUN226" s="348"/>
      <c r="LUO226" s="348"/>
      <c r="LUP226" s="348"/>
      <c r="LUQ226" s="348"/>
      <c r="LUR226" s="348"/>
      <c r="LUS226" s="348"/>
      <c r="LUT226" s="348"/>
      <c r="LUU226" s="348"/>
      <c r="LUV226" s="348"/>
      <c r="LUW226" s="348"/>
      <c r="LUX226" s="348"/>
      <c r="LUY226" s="348"/>
      <c r="LUZ226" s="348"/>
      <c r="LVA226" s="348"/>
      <c r="LVB226" s="348"/>
      <c r="LVC226" s="348"/>
      <c r="LVD226" s="348"/>
      <c r="LVE226" s="348"/>
      <c r="LVF226" s="348"/>
      <c r="LVG226" s="348"/>
      <c r="LVH226" s="348"/>
      <c r="LVI226" s="348"/>
      <c r="LVJ226" s="348"/>
      <c r="LVK226" s="348"/>
      <c r="LVL226" s="348"/>
      <c r="LVM226" s="348"/>
      <c r="LVN226" s="348"/>
      <c r="LVO226" s="348"/>
      <c r="LVP226" s="348"/>
      <c r="LVQ226" s="348"/>
      <c r="LVR226" s="348"/>
      <c r="LVS226" s="348"/>
      <c r="LVT226" s="348"/>
      <c r="LVU226" s="348"/>
      <c r="LVV226" s="348"/>
      <c r="LVW226" s="348"/>
      <c r="LVX226" s="348"/>
      <c r="LVY226" s="348"/>
      <c r="LVZ226" s="348"/>
      <c r="LWA226" s="348"/>
      <c r="LWB226" s="348"/>
      <c r="LWC226" s="348"/>
      <c r="LWD226" s="348"/>
      <c r="LWE226" s="348"/>
      <c r="LWF226" s="348"/>
      <c r="LWG226" s="348"/>
      <c r="LWH226" s="348"/>
      <c r="LWI226" s="348"/>
      <c r="LWJ226" s="348"/>
      <c r="LWK226" s="348"/>
      <c r="LWL226" s="348"/>
      <c r="LWM226" s="348"/>
      <c r="LWN226" s="348"/>
      <c r="LWO226" s="348"/>
      <c r="LWP226" s="348"/>
      <c r="LWQ226" s="348"/>
      <c r="LWR226" s="348"/>
      <c r="LWS226" s="348"/>
      <c r="LWT226" s="348"/>
      <c r="LWU226" s="348"/>
      <c r="LWV226" s="348"/>
      <c r="LWW226" s="348"/>
      <c r="LWX226" s="348"/>
      <c r="LWY226" s="348"/>
      <c r="LWZ226" s="348"/>
      <c r="LXA226" s="348"/>
      <c r="LXB226" s="348"/>
      <c r="LXC226" s="348"/>
      <c r="LXD226" s="348"/>
      <c r="LXE226" s="348"/>
      <c r="LXF226" s="348"/>
      <c r="LXG226" s="348"/>
      <c r="LXH226" s="348"/>
      <c r="LXI226" s="348"/>
      <c r="LXJ226" s="348"/>
      <c r="LXK226" s="348"/>
      <c r="LXL226" s="348"/>
      <c r="LXM226" s="348"/>
      <c r="LXN226" s="348"/>
      <c r="LXO226" s="348"/>
      <c r="LXP226" s="348"/>
      <c r="LXQ226" s="348"/>
      <c r="LXR226" s="348"/>
      <c r="LXS226" s="348"/>
      <c r="LXT226" s="348"/>
      <c r="LXU226" s="348"/>
      <c r="LXV226" s="348"/>
      <c r="LXW226" s="348"/>
      <c r="LXX226" s="348"/>
      <c r="LXY226" s="348"/>
      <c r="LXZ226" s="348"/>
      <c r="LYA226" s="348"/>
      <c r="LYB226" s="348"/>
      <c r="LYC226" s="348"/>
      <c r="LYD226" s="348"/>
      <c r="LYE226" s="348"/>
      <c r="LYF226" s="348"/>
      <c r="LYG226" s="348"/>
      <c r="LYH226" s="348"/>
      <c r="LYI226" s="348"/>
      <c r="LYJ226" s="348"/>
      <c r="LYK226" s="348"/>
      <c r="LYL226" s="348"/>
      <c r="LYM226" s="348"/>
      <c r="LYN226" s="348"/>
      <c r="LYO226" s="348"/>
      <c r="LYP226" s="348"/>
      <c r="LYQ226" s="348"/>
      <c r="LYR226" s="348"/>
      <c r="LYS226" s="348"/>
      <c r="LYT226" s="348"/>
      <c r="LYU226" s="348"/>
      <c r="LYV226" s="348"/>
      <c r="LYW226" s="348"/>
      <c r="LYX226" s="348"/>
      <c r="LYY226" s="348"/>
      <c r="LYZ226" s="348"/>
      <c r="LZA226" s="348"/>
      <c r="LZB226" s="348"/>
      <c r="LZC226" s="348"/>
      <c r="LZD226" s="348"/>
      <c r="LZE226" s="348"/>
      <c r="LZF226" s="348"/>
      <c r="LZG226" s="348"/>
      <c r="LZH226" s="348"/>
      <c r="LZI226" s="348"/>
      <c r="LZJ226" s="348"/>
      <c r="LZK226" s="348"/>
      <c r="LZL226" s="348"/>
      <c r="LZM226" s="348"/>
      <c r="LZN226" s="348"/>
      <c r="LZO226" s="348"/>
      <c r="LZP226" s="348"/>
      <c r="LZQ226" s="348"/>
      <c r="LZR226" s="348"/>
      <c r="LZS226" s="348"/>
      <c r="LZT226" s="348"/>
      <c r="LZU226" s="348"/>
      <c r="LZV226" s="348"/>
      <c r="LZW226" s="348"/>
      <c r="LZX226" s="348"/>
      <c r="LZY226" s="348"/>
      <c r="LZZ226" s="348"/>
      <c r="MAA226" s="348"/>
      <c r="MAB226" s="348"/>
      <c r="MAC226" s="348"/>
      <c r="MAD226" s="348"/>
      <c r="MAE226" s="348"/>
      <c r="MAF226" s="348"/>
      <c r="MAG226" s="348"/>
      <c r="MAH226" s="348"/>
      <c r="MAI226" s="348"/>
      <c r="MAJ226" s="348"/>
      <c r="MAK226" s="348"/>
      <c r="MAL226" s="348"/>
      <c r="MAM226" s="348"/>
      <c r="MAN226" s="348"/>
      <c r="MAO226" s="348"/>
      <c r="MAP226" s="348"/>
      <c r="MAQ226" s="348"/>
      <c r="MAR226" s="348"/>
      <c r="MAS226" s="348"/>
      <c r="MAT226" s="348"/>
      <c r="MAU226" s="348"/>
      <c r="MAV226" s="348"/>
      <c r="MAW226" s="348"/>
      <c r="MAX226" s="348"/>
      <c r="MAY226" s="348"/>
      <c r="MAZ226" s="348"/>
      <c r="MBA226" s="348"/>
      <c r="MBB226" s="348"/>
      <c r="MBC226" s="348"/>
      <c r="MBD226" s="348"/>
      <c r="MBE226" s="348"/>
      <c r="MBF226" s="348"/>
      <c r="MBG226" s="348"/>
      <c r="MBH226" s="348"/>
      <c r="MBI226" s="348"/>
      <c r="MBJ226" s="348"/>
      <c r="MBK226" s="348"/>
      <c r="MBL226" s="348"/>
      <c r="MBM226" s="348"/>
      <c r="MBN226" s="348"/>
      <c r="MBO226" s="348"/>
      <c r="MBP226" s="348"/>
      <c r="MBQ226" s="348"/>
      <c r="MBR226" s="348"/>
      <c r="MBS226" s="348"/>
      <c r="MBT226" s="348"/>
      <c r="MBU226" s="348"/>
      <c r="MBV226" s="348"/>
      <c r="MBW226" s="348"/>
      <c r="MBX226" s="348"/>
      <c r="MBY226" s="348"/>
      <c r="MBZ226" s="348"/>
      <c r="MCA226" s="348"/>
      <c r="MCB226" s="348"/>
      <c r="MCC226" s="348"/>
      <c r="MCD226" s="348"/>
      <c r="MCE226" s="348"/>
      <c r="MCF226" s="348"/>
      <c r="MCG226" s="348"/>
      <c r="MCH226" s="348"/>
      <c r="MCI226" s="348"/>
      <c r="MCJ226" s="348"/>
      <c r="MCK226" s="348"/>
      <c r="MCL226" s="348"/>
      <c r="MCM226" s="348"/>
      <c r="MCN226" s="348"/>
      <c r="MCO226" s="348"/>
      <c r="MCP226" s="348"/>
      <c r="MCQ226" s="348"/>
      <c r="MCR226" s="348"/>
      <c r="MCS226" s="348"/>
      <c r="MCT226" s="348"/>
      <c r="MCU226" s="348"/>
      <c r="MCV226" s="348"/>
      <c r="MCW226" s="348"/>
      <c r="MCX226" s="348"/>
      <c r="MCY226" s="348"/>
      <c r="MCZ226" s="348"/>
      <c r="MDA226" s="348"/>
      <c r="MDB226" s="348"/>
      <c r="MDC226" s="348"/>
      <c r="MDD226" s="348"/>
      <c r="MDE226" s="348"/>
      <c r="MDF226" s="348"/>
      <c r="MDG226" s="348"/>
      <c r="MDH226" s="348"/>
      <c r="MDI226" s="348"/>
      <c r="MDJ226" s="348"/>
      <c r="MDK226" s="348"/>
      <c r="MDL226" s="348"/>
      <c r="MDM226" s="348"/>
      <c r="MDN226" s="348"/>
      <c r="MDO226" s="348"/>
      <c r="MDP226" s="348"/>
      <c r="MDQ226" s="348"/>
      <c r="MDR226" s="348"/>
      <c r="MDS226" s="348"/>
      <c r="MDT226" s="348"/>
      <c r="MDU226" s="348"/>
      <c r="MDV226" s="348"/>
      <c r="MDW226" s="348"/>
      <c r="MDX226" s="348"/>
      <c r="MDY226" s="348"/>
      <c r="MDZ226" s="348"/>
      <c r="MEA226" s="348"/>
      <c r="MEB226" s="348"/>
      <c r="MEC226" s="348"/>
      <c r="MED226" s="348"/>
      <c r="MEE226" s="348"/>
      <c r="MEF226" s="348"/>
      <c r="MEG226" s="348"/>
      <c r="MEH226" s="348"/>
      <c r="MEI226" s="348"/>
      <c r="MEJ226" s="348"/>
      <c r="MEK226" s="348"/>
      <c r="MEL226" s="348"/>
      <c r="MEM226" s="348"/>
      <c r="MEN226" s="348"/>
      <c r="MEO226" s="348"/>
      <c r="MEP226" s="348"/>
      <c r="MEQ226" s="348"/>
      <c r="MER226" s="348"/>
      <c r="MES226" s="348"/>
      <c r="MET226" s="348"/>
      <c r="MEU226" s="348"/>
      <c r="MEV226" s="348"/>
      <c r="MEW226" s="348"/>
      <c r="MEX226" s="348"/>
      <c r="MEY226" s="348"/>
      <c r="MEZ226" s="348"/>
      <c r="MFA226" s="348"/>
      <c r="MFB226" s="348"/>
      <c r="MFC226" s="348"/>
      <c r="MFD226" s="348"/>
      <c r="MFE226" s="348"/>
      <c r="MFF226" s="348"/>
      <c r="MFG226" s="348"/>
      <c r="MFH226" s="348"/>
      <c r="MFI226" s="348"/>
      <c r="MFJ226" s="348"/>
      <c r="MFK226" s="348"/>
      <c r="MFL226" s="348"/>
      <c r="MFM226" s="348"/>
      <c r="MFN226" s="348"/>
      <c r="MFO226" s="348"/>
      <c r="MFP226" s="348"/>
      <c r="MFQ226" s="348"/>
      <c r="MFR226" s="348"/>
      <c r="MFS226" s="348"/>
      <c r="MFT226" s="348"/>
      <c r="MFU226" s="348"/>
      <c r="MFV226" s="348"/>
      <c r="MFW226" s="348"/>
      <c r="MFX226" s="348"/>
      <c r="MFY226" s="348"/>
      <c r="MFZ226" s="348"/>
      <c r="MGA226" s="348"/>
      <c r="MGB226" s="348"/>
      <c r="MGC226" s="348"/>
      <c r="MGD226" s="348"/>
      <c r="MGE226" s="348"/>
      <c r="MGF226" s="348"/>
      <c r="MGG226" s="348"/>
      <c r="MGH226" s="348"/>
      <c r="MGI226" s="348"/>
      <c r="MGJ226" s="348"/>
      <c r="MGK226" s="348"/>
      <c r="MGL226" s="348"/>
      <c r="MGM226" s="348"/>
      <c r="MGN226" s="348"/>
      <c r="MGO226" s="348"/>
      <c r="MGP226" s="348"/>
      <c r="MGQ226" s="348"/>
      <c r="MGR226" s="348"/>
      <c r="MGS226" s="348"/>
      <c r="MGT226" s="348"/>
      <c r="MGU226" s="348"/>
      <c r="MGV226" s="348"/>
      <c r="MGW226" s="348"/>
      <c r="MGX226" s="348"/>
      <c r="MGY226" s="348"/>
      <c r="MGZ226" s="348"/>
      <c r="MHA226" s="348"/>
      <c r="MHB226" s="348"/>
      <c r="MHC226" s="348"/>
      <c r="MHD226" s="348"/>
      <c r="MHE226" s="348"/>
      <c r="MHF226" s="348"/>
      <c r="MHG226" s="348"/>
      <c r="MHH226" s="348"/>
      <c r="MHI226" s="348"/>
      <c r="MHJ226" s="348"/>
      <c r="MHK226" s="348"/>
      <c r="MHL226" s="348"/>
      <c r="MHM226" s="348"/>
      <c r="MHN226" s="348"/>
      <c r="MHO226" s="348"/>
      <c r="MHP226" s="348"/>
      <c r="MHQ226" s="348"/>
      <c r="MHR226" s="348"/>
      <c r="MHS226" s="348"/>
      <c r="MHT226" s="348"/>
      <c r="MHU226" s="348"/>
      <c r="MHV226" s="348"/>
      <c r="MHW226" s="348"/>
      <c r="MHX226" s="348"/>
      <c r="MHY226" s="348"/>
      <c r="MHZ226" s="348"/>
      <c r="MIA226" s="348"/>
      <c r="MIB226" s="348"/>
      <c r="MIC226" s="348"/>
      <c r="MID226" s="348"/>
      <c r="MIE226" s="348"/>
      <c r="MIF226" s="348"/>
      <c r="MIG226" s="348"/>
      <c r="MIH226" s="348"/>
      <c r="MII226" s="348"/>
      <c r="MIJ226" s="348"/>
      <c r="MIK226" s="348"/>
      <c r="MIL226" s="348"/>
      <c r="MIM226" s="348"/>
      <c r="MIN226" s="348"/>
      <c r="MIO226" s="348"/>
      <c r="MIP226" s="348"/>
      <c r="MIQ226" s="348"/>
      <c r="MIR226" s="348"/>
      <c r="MIS226" s="348"/>
      <c r="MIT226" s="348"/>
      <c r="MIU226" s="348"/>
      <c r="MIV226" s="348"/>
      <c r="MIW226" s="348"/>
      <c r="MIX226" s="348"/>
      <c r="MIY226" s="348"/>
      <c r="MIZ226" s="348"/>
      <c r="MJA226" s="348"/>
      <c r="MJB226" s="348"/>
      <c r="MJC226" s="348"/>
      <c r="MJD226" s="348"/>
      <c r="MJE226" s="348"/>
      <c r="MJF226" s="348"/>
      <c r="MJG226" s="348"/>
      <c r="MJH226" s="348"/>
      <c r="MJI226" s="348"/>
      <c r="MJJ226" s="348"/>
      <c r="MJK226" s="348"/>
      <c r="MJL226" s="348"/>
      <c r="MJM226" s="348"/>
      <c r="MJN226" s="348"/>
      <c r="MJO226" s="348"/>
      <c r="MJP226" s="348"/>
      <c r="MJQ226" s="348"/>
      <c r="MJR226" s="348"/>
      <c r="MJS226" s="348"/>
      <c r="MJT226" s="348"/>
      <c r="MJU226" s="348"/>
      <c r="MJV226" s="348"/>
      <c r="MJW226" s="348"/>
      <c r="MJX226" s="348"/>
      <c r="MJY226" s="348"/>
      <c r="MJZ226" s="348"/>
      <c r="MKA226" s="348"/>
      <c r="MKB226" s="348"/>
      <c r="MKC226" s="348"/>
      <c r="MKD226" s="348"/>
      <c r="MKE226" s="348"/>
      <c r="MKF226" s="348"/>
      <c r="MKG226" s="348"/>
      <c r="MKH226" s="348"/>
      <c r="MKI226" s="348"/>
      <c r="MKJ226" s="348"/>
      <c r="MKK226" s="348"/>
      <c r="MKL226" s="348"/>
      <c r="MKM226" s="348"/>
      <c r="MKN226" s="348"/>
      <c r="MKO226" s="348"/>
      <c r="MKP226" s="348"/>
      <c r="MKQ226" s="348"/>
      <c r="MKR226" s="348"/>
      <c r="MKS226" s="348"/>
      <c r="MKT226" s="348"/>
      <c r="MKU226" s="348"/>
      <c r="MKV226" s="348"/>
      <c r="MKW226" s="348"/>
      <c r="MKX226" s="348"/>
      <c r="MKY226" s="348"/>
      <c r="MKZ226" s="348"/>
      <c r="MLA226" s="348"/>
      <c r="MLB226" s="348"/>
      <c r="MLC226" s="348"/>
      <c r="MLD226" s="348"/>
      <c r="MLE226" s="348"/>
      <c r="MLF226" s="348"/>
      <c r="MLG226" s="348"/>
      <c r="MLH226" s="348"/>
      <c r="MLI226" s="348"/>
      <c r="MLJ226" s="348"/>
      <c r="MLK226" s="348"/>
      <c r="MLL226" s="348"/>
      <c r="MLM226" s="348"/>
      <c r="MLN226" s="348"/>
      <c r="MLO226" s="348"/>
      <c r="MLP226" s="348"/>
      <c r="MLQ226" s="348"/>
      <c r="MLR226" s="348"/>
      <c r="MLS226" s="348"/>
      <c r="MLT226" s="348"/>
      <c r="MLU226" s="348"/>
      <c r="MLV226" s="348"/>
      <c r="MLW226" s="348"/>
      <c r="MLX226" s="348"/>
      <c r="MLY226" s="348"/>
      <c r="MLZ226" s="348"/>
      <c r="MMA226" s="348"/>
      <c r="MMB226" s="348"/>
      <c r="MMC226" s="348"/>
      <c r="MMD226" s="348"/>
      <c r="MME226" s="348"/>
      <c r="MMF226" s="348"/>
      <c r="MMG226" s="348"/>
      <c r="MMH226" s="348"/>
      <c r="MMI226" s="348"/>
      <c r="MMJ226" s="348"/>
      <c r="MMK226" s="348"/>
      <c r="MML226" s="348"/>
      <c r="MMM226" s="348"/>
      <c r="MMN226" s="348"/>
      <c r="MMO226" s="348"/>
      <c r="MMP226" s="348"/>
      <c r="MMQ226" s="348"/>
      <c r="MMR226" s="348"/>
      <c r="MMS226" s="348"/>
      <c r="MMT226" s="348"/>
      <c r="MMU226" s="348"/>
      <c r="MMV226" s="348"/>
      <c r="MMW226" s="348"/>
      <c r="MMX226" s="348"/>
      <c r="MMY226" s="348"/>
      <c r="MMZ226" s="348"/>
      <c r="MNA226" s="348"/>
      <c r="MNB226" s="348"/>
      <c r="MNC226" s="348"/>
      <c r="MND226" s="348"/>
      <c r="MNE226" s="348"/>
      <c r="MNF226" s="348"/>
      <c r="MNG226" s="348"/>
      <c r="MNH226" s="348"/>
      <c r="MNI226" s="348"/>
      <c r="MNJ226" s="348"/>
      <c r="MNK226" s="348"/>
      <c r="MNL226" s="348"/>
      <c r="MNM226" s="348"/>
      <c r="MNN226" s="348"/>
      <c r="MNO226" s="348"/>
      <c r="MNP226" s="348"/>
      <c r="MNQ226" s="348"/>
      <c r="MNR226" s="348"/>
      <c r="MNS226" s="348"/>
      <c r="MNT226" s="348"/>
      <c r="MNU226" s="348"/>
      <c r="MNV226" s="348"/>
      <c r="MNW226" s="348"/>
      <c r="MNX226" s="348"/>
      <c r="MNY226" s="348"/>
      <c r="MNZ226" s="348"/>
      <c r="MOA226" s="348"/>
      <c r="MOB226" s="348"/>
      <c r="MOC226" s="348"/>
      <c r="MOD226" s="348"/>
      <c r="MOE226" s="348"/>
      <c r="MOF226" s="348"/>
      <c r="MOG226" s="348"/>
      <c r="MOH226" s="348"/>
      <c r="MOI226" s="348"/>
      <c r="MOJ226" s="348"/>
      <c r="MOK226" s="348"/>
      <c r="MOL226" s="348"/>
      <c r="MOM226" s="348"/>
      <c r="MON226" s="348"/>
      <c r="MOO226" s="348"/>
      <c r="MOP226" s="348"/>
      <c r="MOQ226" s="348"/>
      <c r="MOR226" s="348"/>
      <c r="MOS226" s="348"/>
      <c r="MOT226" s="348"/>
      <c r="MOU226" s="348"/>
      <c r="MOV226" s="348"/>
      <c r="MOW226" s="348"/>
      <c r="MOX226" s="348"/>
      <c r="MOY226" s="348"/>
      <c r="MOZ226" s="348"/>
      <c r="MPA226" s="348"/>
      <c r="MPB226" s="348"/>
      <c r="MPC226" s="348"/>
      <c r="MPD226" s="348"/>
      <c r="MPE226" s="348"/>
      <c r="MPF226" s="348"/>
      <c r="MPG226" s="348"/>
      <c r="MPH226" s="348"/>
      <c r="MPI226" s="348"/>
      <c r="MPJ226" s="348"/>
      <c r="MPK226" s="348"/>
      <c r="MPL226" s="348"/>
      <c r="MPM226" s="348"/>
      <c r="MPN226" s="348"/>
      <c r="MPO226" s="348"/>
      <c r="MPP226" s="348"/>
      <c r="MPQ226" s="348"/>
      <c r="MPR226" s="348"/>
      <c r="MPS226" s="348"/>
      <c r="MPT226" s="348"/>
      <c r="MPU226" s="348"/>
      <c r="MPV226" s="348"/>
      <c r="MPW226" s="348"/>
      <c r="MPX226" s="348"/>
      <c r="MPY226" s="348"/>
      <c r="MPZ226" s="348"/>
      <c r="MQA226" s="348"/>
      <c r="MQB226" s="348"/>
      <c r="MQC226" s="348"/>
      <c r="MQD226" s="348"/>
      <c r="MQE226" s="348"/>
      <c r="MQF226" s="348"/>
      <c r="MQG226" s="348"/>
      <c r="MQH226" s="348"/>
      <c r="MQI226" s="348"/>
      <c r="MQJ226" s="348"/>
      <c r="MQK226" s="348"/>
      <c r="MQL226" s="348"/>
      <c r="MQM226" s="348"/>
      <c r="MQN226" s="348"/>
      <c r="MQO226" s="348"/>
      <c r="MQP226" s="348"/>
      <c r="MQQ226" s="348"/>
      <c r="MQR226" s="348"/>
      <c r="MQS226" s="348"/>
      <c r="MQT226" s="348"/>
      <c r="MQU226" s="348"/>
      <c r="MQV226" s="348"/>
      <c r="MQW226" s="348"/>
      <c r="MQX226" s="348"/>
      <c r="MQY226" s="348"/>
      <c r="MQZ226" s="348"/>
      <c r="MRA226" s="348"/>
      <c r="MRB226" s="348"/>
      <c r="MRC226" s="348"/>
      <c r="MRD226" s="348"/>
      <c r="MRE226" s="348"/>
      <c r="MRF226" s="348"/>
      <c r="MRG226" s="348"/>
      <c r="MRH226" s="348"/>
      <c r="MRI226" s="348"/>
      <c r="MRJ226" s="348"/>
      <c r="MRK226" s="348"/>
      <c r="MRL226" s="348"/>
      <c r="MRM226" s="348"/>
      <c r="MRN226" s="348"/>
      <c r="MRO226" s="348"/>
      <c r="MRP226" s="348"/>
      <c r="MRQ226" s="348"/>
      <c r="MRR226" s="348"/>
      <c r="MRS226" s="348"/>
      <c r="MRT226" s="348"/>
      <c r="MRU226" s="348"/>
      <c r="MRV226" s="348"/>
      <c r="MRW226" s="348"/>
      <c r="MRX226" s="348"/>
      <c r="MRY226" s="348"/>
      <c r="MRZ226" s="348"/>
      <c r="MSA226" s="348"/>
      <c r="MSB226" s="348"/>
      <c r="MSC226" s="348"/>
      <c r="MSD226" s="348"/>
      <c r="MSE226" s="348"/>
      <c r="MSF226" s="348"/>
      <c r="MSG226" s="348"/>
      <c r="MSH226" s="348"/>
      <c r="MSI226" s="348"/>
      <c r="MSJ226" s="348"/>
      <c r="MSK226" s="348"/>
      <c r="MSL226" s="348"/>
      <c r="MSM226" s="348"/>
      <c r="MSN226" s="348"/>
      <c r="MSO226" s="348"/>
      <c r="MSP226" s="348"/>
      <c r="MSQ226" s="348"/>
      <c r="MSR226" s="348"/>
      <c r="MSS226" s="348"/>
      <c r="MST226" s="348"/>
      <c r="MSU226" s="348"/>
      <c r="MSV226" s="348"/>
      <c r="MSW226" s="348"/>
      <c r="MSX226" s="348"/>
      <c r="MSY226" s="348"/>
      <c r="MSZ226" s="348"/>
      <c r="MTA226" s="348"/>
      <c r="MTB226" s="348"/>
      <c r="MTC226" s="348"/>
      <c r="MTD226" s="348"/>
      <c r="MTE226" s="348"/>
      <c r="MTF226" s="348"/>
      <c r="MTG226" s="348"/>
      <c r="MTH226" s="348"/>
      <c r="MTI226" s="348"/>
      <c r="MTJ226" s="348"/>
      <c r="MTK226" s="348"/>
      <c r="MTL226" s="348"/>
      <c r="MTM226" s="348"/>
      <c r="MTN226" s="348"/>
      <c r="MTO226" s="348"/>
      <c r="MTP226" s="348"/>
      <c r="MTQ226" s="348"/>
      <c r="MTR226" s="348"/>
      <c r="MTS226" s="348"/>
      <c r="MTT226" s="348"/>
      <c r="MTU226" s="348"/>
      <c r="MTV226" s="348"/>
      <c r="MTW226" s="348"/>
      <c r="MTX226" s="348"/>
      <c r="MTY226" s="348"/>
      <c r="MTZ226" s="348"/>
      <c r="MUA226" s="348"/>
      <c r="MUB226" s="348"/>
      <c r="MUC226" s="348"/>
      <c r="MUD226" s="348"/>
      <c r="MUE226" s="348"/>
      <c r="MUF226" s="348"/>
      <c r="MUG226" s="348"/>
      <c r="MUH226" s="348"/>
      <c r="MUI226" s="348"/>
      <c r="MUJ226" s="348"/>
      <c r="MUK226" s="348"/>
      <c r="MUL226" s="348"/>
      <c r="MUM226" s="348"/>
      <c r="MUN226" s="348"/>
      <c r="MUO226" s="348"/>
      <c r="MUP226" s="348"/>
      <c r="MUQ226" s="348"/>
      <c r="MUR226" s="348"/>
      <c r="MUS226" s="348"/>
      <c r="MUT226" s="348"/>
      <c r="MUU226" s="348"/>
      <c r="MUV226" s="348"/>
      <c r="MUW226" s="348"/>
      <c r="MUX226" s="348"/>
      <c r="MUY226" s="348"/>
      <c r="MUZ226" s="348"/>
      <c r="MVA226" s="348"/>
      <c r="MVB226" s="348"/>
      <c r="MVC226" s="348"/>
      <c r="MVD226" s="348"/>
      <c r="MVE226" s="348"/>
      <c r="MVF226" s="348"/>
      <c r="MVG226" s="348"/>
      <c r="MVH226" s="348"/>
      <c r="MVI226" s="348"/>
      <c r="MVJ226" s="348"/>
      <c r="MVK226" s="348"/>
      <c r="MVL226" s="348"/>
      <c r="MVM226" s="348"/>
      <c r="MVN226" s="348"/>
      <c r="MVO226" s="348"/>
      <c r="MVP226" s="348"/>
      <c r="MVQ226" s="348"/>
      <c r="MVR226" s="348"/>
      <c r="MVS226" s="348"/>
      <c r="MVT226" s="348"/>
      <c r="MVU226" s="348"/>
      <c r="MVV226" s="348"/>
      <c r="MVW226" s="348"/>
      <c r="MVX226" s="348"/>
      <c r="MVY226" s="348"/>
      <c r="MVZ226" s="348"/>
      <c r="MWA226" s="348"/>
      <c r="MWB226" s="348"/>
      <c r="MWC226" s="348"/>
      <c r="MWD226" s="348"/>
      <c r="MWE226" s="348"/>
      <c r="MWF226" s="348"/>
      <c r="MWG226" s="348"/>
      <c r="MWH226" s="348"/>
      <c r="MWI226" s="348"/>
      <c r="MWJ226" s="348"/>
      <c r="MWK226" s="348"/>
      <c r="MWL226" s="348"/>
      <c r="MWM226" s="348"/>
      <c r="MWN226" s="348"/>
      <c r="MWO226" s="348"/>
      <c r="MWP226" s="348"/>
      <c r="MWQ226" s="348"/>
      <c r="MWR226" s="348"/>
      <c r="MWS226" s="348"/>
      <c r="MWT226" s="348"/>
      <c r="MWU226" s="348"/>
      <c r="MWV226" s="348"/>
      <c r="MWW226" s="348"/>
      <c r="MWX226" s="348"/>
      <c r="MWY226" s="348"/>
      <c r="MWZ226" s="348"/>
      <c r="MXA226" s="348"/>
      <c r="MXB226" s="348"/>
      <c r="MXC226" s="348"/>
      <c r="MXD226" s="348"/>
      <c r="MXE226" s="348"/>
      <c r="MXF226" s="348"/>
      <c r="MXG226" s="348"/>
      <c r="MXH226" s="348"/>
      <c r="MXI226" s="348"/>
      <c r="MXJ226" s="348"/>
      <c r="MXK226" s="348"/>
      <c r="MXL226" s="348"/>
      <c r="MXM226" s="348"/>
      <c r="MXN226" s="348"/>
      <c r="MXO226" s="348"/>
      <c r="MXP226" s="348"/>
      <c r="MXQ226" s="348"/>
      <c r="MXR226" s="348"/>
      <c r="MXS226" s="348"/>
      <c r="MXT226" s="348"/>
      <c r="MXU226" s="348"/>
      <c r="MXV226" s="348"/>
      <c r="MXW226" s="348"/>
      <c r="MXX226" s="348"/>
      <c r="MXY226" s="348"/>
      <c r="MXZ226" s="348"/>
      <c r="MYA226" s="348"/>
      <c r="MYB226" s="348"/>
      <c r="MYC226" s="348"/>
      <c r="MYD226" s="348"/>
      <c r="MYE226" s="348"/>
      <c r="MYF226" s="348"/>
      <c r="MYG226" s="348"/>
      <c r="MYH226" s="348"/>
      <c r="MYI226" s="348"/>
      <c r="MYJ226" s="348"/>
      <c r="MYK226" s="348"/>
      <c r="MYL226" s="348"/>
      <c r="MYM226" s="348"/>
      <c r="MYN226" s="348"/>
      <c r="MYO226" s="348"/>
      <c r="MYP226" s="348"/>
      <c r="MYQ226" s="348"/>
      <c r="MYR226" s="348"/>
      <c r="MYS226" s="348"/>
      <c r="MYT226" s="348"/>
      <c r="MYU226" s="348"/>
      <c r="MYV226" s="348"/>
      <c r="MYW226" s="348"/>
      <c r="MYX226" s="348"/>
      <c r="MYY226" s="348"/>
      <c r="MYZ226" s="348"/>
      <c r="MZA226" s="348"/>
      <c r="MZB226" s="348"/>
      <c r="MZC226" s="348"/>
      <c r="MZD226" s="348"/>
      <c r="MZE226" s="348"/>
      <c r="MZF226" s="348"/>
      <c r="MZG226" s="348"/>
      <c r="MZH226" s="348"/>
      <c r="MZI226" s="348"/>
      <c r="MZJ226" s="348"/>
      <c r="MZK226" s="348"/>
      <c r="MZL226" s="348"/>
      <c r="MZM226" s="348"/>
      <c r="MZN226" s="348"/>
      <c r="MZO226" s="348"/>
      <c r="MZP226" s="348"/>
      <c r="MZQ226" s="348"/>
      <c r="MZR226" s="348"/>
      <c r="MZS226" s="348"/>
      <c r="MZT226" s="348"/>
      <c r="MZU226" s="348"/>
      <c r="MZV226" s="348"/>
      <c r="MZW226" s="348"/>
      <c r="MZX226" s="348"/>
      <c r="MZY226" s="348"/>
      <c r="MZZ226" s="348"/>
      <c r="NAA226" s="348"/>
      <c r="NAB226" s="348"/>
      <c r="NAC226" s="348"/>
      <c r="NAD226" s="348"/>
      <c r="NAE226" s="348"/>
      <c r="NAF226" s="348"/>
      <c r="NAG226" s="348"/>
      <c r="NAH226" s="348"/>
      <c r="NAI226" s="348"/>
      <c r="NAJ226" s="348"/>
      <c r="NAK226" s="348"/>
      <c r="NAL226" s="348"/>
      <c r="NAM226" s="348"/>
      <c r="NAN226" s="348"/>
      <c r="NAO226" s="348"/>
      <c r="NAP226" s="348"/>
      <c r="NAQ226" s="348"/>
      <c r="NAR226" s="348"/>
      <c r="NAS226" s="348"/>
      <c r="NAT226" s="348"/>
      <c r="NAU226" s="348"/>
      <c r="NAV226" s="348"/>
      <c r="NAW226" s="348"/>
      <c r="NAX226" s="348"/>
      <c r="NAY226" s="348"/>
      <c r="NAZ226" s="348"/>
      <c r="NBA226" s="348"/>
      <c r="NBB226" s="348"/>
      <c r="NBC226" s="348"/>
      <c r="NBD226" s="348"/>
      <c r="NBE226" s="348"/>
      <c r="NBF226" s="348"/>
      <c r="NBG226" s="348"/>
      <c r="NBH226" s="348"/>
      <c r="NBI226" s="348"/>
      <c r="NBJ226" s="348"/>
      <c r="NBK226" s="348"/>
      <c r="NBL226" s="348"/>
      <c r="NBM226" s="348"/>
      <c r="NBN226" s="348"/>
      <c r="NBO226" s="348"/>
      <c r="NBP226" s="348"/>
      <c r="NBQ226" s="348"/>
      <c r="NBR226" s="348"/>
      <c r="NBS226" s="348"/>
      <c r="NBT226" s="348"/>
      <c r="NBU226" s="348"/>
      <c r="NBV226" s="348"/>
      <c r="NBW226" s="348"/>
      <c r="NBX226" s="348"/>
      <c r="NBY226" s="348"/>
      <c r="NBZ226" s="348"/>
      <c r="NCA226" s="348"/>
      <c r="NCB226" s="348"/>
      <c r="NCC226" s="348"/>
      <c r="NCD226" s="348"/>
      <c r="NCE226" s="348"/>
      <c r="NCF226" s="348"/>
      <c r="NCG226" s="348"/>
      <c r="NCH226" s="348"/>
      <c r="NCI226" s="348"/>
      <c r="NCJ226" s="348"/>
      <c r="NCK226" s="348"/>
      <c r="NCL226" s="348"/>
      <c r="NCM226" s="348"/>
      <c r="NCN226" s="348"/>
      <c r="NCO226" s="348"/>
      <c r="NCP226" s="348"/>
      <c r="NCQ226" s="348"/>
      <c r="NCR226" s="348"/>
      <c r="NCS226" s="348"/>
      <c r="NCT226" s="348"/>
      <c r="NCU226" s="348"/>
      <c r="NCV226" s="348"/>
      <c r="NCW226" s="348"/>
      <c r="NCX226" s="348"/>
      <c r="NCY226" s="348"/>
      <c r="NCZ226" s="348"/>
      <c r="NDA226" s="348"/>
      <c r="NDB226" s="348"/>
      <c r="NDC226" s="348"/>
      <c r="NDD226" s="348"/>
      <c r="NDE226" s="348"/>
      <c r="NDF226" s="348"/>
      <c r="NDG226" s="348"/>
      <c r="NDH226" s="348"/>
      <c r="NDI226" s="348"/>
      <c r="NDJ226" s="348"/>
      <c r="NDK226" s="348"/>
      <c r="NDL226" s="348"/>
      <c r="NDM226" s="348"/>
      <c r="NDN226" s="348"/>
      <c r="NDO226" s="348"/>
      <c r="NDP226" s="348"/>
      <c r="NDQ226" s="348"/>
      <c r="NDR226" s="348"/>
      <c r="NDS226" s="348"/>
      <c r="NDT226" s="348"/>
      <c r="NDU226" s="348"/>
      <c r="NDV226" s="348"/>
      <c r="NDW226" s="348"/>
      <c r="NDX226" s="348"/>
      <c r="NDY226" s="348"/>
      <c r="NDZ226" s="348"/>
      <c r="NEA226" s="348"/>
      <c r="NEB226" s="348"/>
      <c r="NEC226" s="348"/>
      <c r="NED226" s="348"/>
      <c r="NEE226" s="348"/>
      <c r="NEF226" s="348"/>
      <c r="NEG226" s="348"/>
      <c r="NEH226" s="348"/>
      <c r="NEI226" s="348"/>
      <c r="NEJ226" s="348"/>
      <c r="NEK226" s="348"/>
      <c r="NEL226" s="348"/>
      <c r="NEM226" s="348"/>
      <c r="NEN226" s="348"/>
      <c r="NEO226" s="348"/>
      <c r="NEP226" s="348"/>
      <c r="NEQ226" s="348"/>
      <c r="NER226" s="348"/>
      <c r="NES226" s="348"/>
      <c r="NET226" s="348"/>
      <c r="NEU226" s="348"/>
      <c r="NEV226" s="348"/>
      <c r="NEW226" s="348"/>
      <c r="NEX226" s="348"/>
      <c r="NEY226" s="348"/>
      <c r="NEZ226" s="348"/>
      <c r="NFA226" s="348"/>
      <c r="NFB226" s="348"/>
      <c r="NFC226" s="348"/>
      <c r="NFD226" s="348"/>
      <c r="NFE226" s="348"/>
      <c r="NFF226" s="348"/>
      <c r="NFG226" s="348"/>
      <c r="NFH226" s="348"/>
      <c r="NFI226" s="348"/>
      <c r="NFJ226" s="348"/>
      <c r="NFK226" s="348"/>
      <c r="NFL226" s="348"/>
      <c r="NFM226" s="348"/>
      <c r="NFN226" s="348"/>
      <c r="NFO226" s="348"/>
      <c r="NFP226" s="348"/>
      <c r="NFQ226" s="348"/>
      <c r="NFR226" s="348"/>
      <c r="NFS226" s="348"/>
      <c r="NFT226" s="348"/>
      <c r="NFU226" s="348"/>
      <c r="NFV226" s="348"/>
      <c r="NFW226" s="348"/>
      <c r="NFX226" s="348"/>
      <c r="NFY226" s="348"/>
      <c r="NFZ226" s="348"/>
      <c r="NGA226" s="348"/>
      <c r="NGB226" s="348"/>
      <c r="NGC226" s="348"/>
      <c r="NGD226" s="348"/>
      <c r="NGE226" s="348"/>
      <c r="NGF226" s="348"/>
      <c r="NGG226" s="348"/>
      <c r="NGH226" s="348"/>
      <c r="NGI226" s="348"/>
      <c r="NGJ226" s="348"/>
      <c r="NGK226" s="348"/>
      <c r="NGL226" s="348"/>
      <c r="NGM226" s="348"/>
      <c r="NGN226" s="348"/>
      <c r="NGO226" s="348"/>
      <c r="NGP226" s="348"/>
      <c r="NGQ226" s="348"/>
      <c r="NGR226" s="348"/>
      <c r="NGS226" s="348"/>
      <c r="NGT226" s="348"/>
      <c r="NGU226" s="348"/>
      <c r="NGV226" s="348"/>
      <c r="NGW226" s="348"/>
      <c r="NGX226" s="348"/>
      <c r="NGY226" s="348"/>
      <c r="NGZ226" s="348"/>
      <c r="NHA226" s="348"/>
      <c r="NHB226" s="348"/>
      <c r="NHC226" s="348"/>
      <c r="NHD226" s="348"/>
      <c r="NHE226" s="348"/>
      <c r="NHF226" s="348"/>
      <c r="NHG226" s="348"/>
      <c r="NHH226" s="348"/>
      <c r="NHI226" s="348"/>
      <c r="NHJ226" s="348"/>
      <c r="NHK226" s="348"/>
      <c r="NHL226" s="348"/>
      <c r="NHM226" s="348"/>
      <c r="NHN226" s="348"/>
      <c r="NHO226" s="348"/>
      <c r="NHP226" s="348"/>
      <c r="NHQ226" s="348"/>
      <c r="NHR226" s="348"/>
      <c r="NHS226" s="348"/>
      <c r="NHT226" s="348"/>
      <c r="NHU226" s="348"/>
      <c r="NHV226" s="348"/>
      <c r="NHW226" s="348"/>
      <c r="NHX226" s="348"/>
      <c r="NHY226" s="348"/>
      <c r="NHZ226" s="348"/>
      <c r="NIA226" s="348"/>
      <c r="NIB226" s="348"/>
      <c r="NIC226" s="348"/>
      <c r="NID226" s="348"/>
      <c r="NIE226" s="348"/>
      <c r="NIF226" s="348"/>
      <c r="NIG226" s="348"/>
      <c r="NIH226" s="348"/>
      <c r="NII226" s="348"/>
      <c r="NIJ226" s="348"/>
      <c r="NIK226" s="348"/>
      <c r="NIL226" s="348"/>
      <c r="NIM226" s="348"/>
      <c r="NIN226" s="348"/>
      <c r="NIO226" s="348"/>
      <c r="NIP226" s="348"/>
      <c r="NIQ226" s="348"/>
      <c r="NIR226" s="348"/>
      <c r="NIS226" s="348"/>
      <c r="NIT226" s="348"/>
      <c r="NIU226" s="348"/>
      <c r="NIV226" s="348"/>
      <c r="NIW226" s="348"/>
      <c r="NIX226" s="348"/>
      <c r="NIY226" s="348"/>
      <c r="NIZ226" s="348"/>
      <c r="NJA226" s="348"/>
      <c r="NJB226" s="348"/>
      <c r="NJC226" s="348"/>
      <c r="NJD226" s="348"/>
      <c r="NJE226" s="348"/>
      <c r="NJF226" s="348"/>
      <c r="NJG226" s="348"/>
      <c r="NJH226" s="348"/>
      <c r="NJI226" s="348"/>
      <c r="NJJ226" s="348"/>
      <c r="NJK226" s="348"/>
      <c r="NJL226" s="348"/>
      <c r="NJM226" s="348"/>
      <c r="NJN226" s="348"/>
      <c r="NJO226" s="348"/>
      <c r="NJP226" s="348"/>
      <c r="NJQ226" s="348"/>
      <c r="NJR226" s="348"/>
      <c r="NJS226" s="348"/>
      <c r="NJT226" s="348"/>
      <c r="NJU226" s="348"/>
      <c r="NJV226" s="348"/>
      <c r="NJW226" s="348"/>
      <c r="NJX226" s="348"/>
      <c r="NJY226" s="348"/>
      <c r="NJZ226" s="348"/>
      <c r="NKA226" s="348"/>
      <c r="NKB226" s="348"/>
      <c r="NKC226" s="348"/>
      <c r="NKD226" s="348"/>
      <c r="NKE226" s="348"/>
      <c r="NKF226" s="348"/>
      <c r="NKG226" s="348"/>
      <c r="NKH226" s="348"/>
      <c r="NKI226" s="348"/>
      <c r="NKJ226" s="348"/>
      <c r="NKK226" s="348"/>
      <c r="NKL226" s="348"/>
      <c r="NKM226" s="348"/>
      <c r="NKN226" s="348"/>
      <c r="NKO226" s="348"/>
      <c r="NKP226" s="348"/>
      <c r="NKQ226" s="348"/>
      <c r="NKR226" s="348"/>
      <c r="NKS226" s="348"/>
      <c r="NKT226" s="348"/>
      <c r="NKU226" s="348"/>
      <c r="NKV226" s="348"/>
      <c r="NKW226" s="348"/>
      <c r="NKX226" s="348"/>
      <c r="NKY226" s="348"/>
      <c r="NKZ226" s="348"/>
      <c r="NLA226" s="348"/>
      <c r="NLB226" s="348"/>
      <c r="NLC226" s="348"/>
      <c r="NLD226" s="348"/>
      <c r="NLE226" s="348"/>
      <c r="NLF226" s="348"/>
      <c r="NLG226" s="348"/>
      <c r="NLH226" s="348"/>
      <c r="NLI226" s="348"/>
      <c r="NLJ226" s="348"/>
      <c r="NLK226" s="348"/>
      <c r="NLL226" s="348"/>
      <c r="NLM226" s="348"/>
      <c r="NLN226" s="348"/>
      <c r="NLO226" s="348"/>
      <c r="NLP226" s="348"/>
      <c r="NLQ226" s="348"/>
      <c r="NLR226" s="348"/>
      <c r="NLS226" s="348"/>
      <c r="NLT226" s="348"/>
      <c r="NLU226" s="348"/>
      <c r="NLV226" s="348"/>
      <c r="NLW226" s="348"/>
      <c r="NLX226" s="348"/>
      <c r="NLY226" s="348"/>
      <c r="NLZ226" s="348"/>
      <c r="NMA226" s="348"/>
      <c r="NMB226" s="348"/>
      <c r="NMC226" s="348"/>
      <c r="NMD226" s="348"/>
      <c r="NME226" s="348"/>
      <c r="NMF226" s="348"/>
      <c r="NMG226" s="348"/>
      <c r="NMH226" s="348"/>
      <c r="NMI226" s="348"/>
      <c r="NMJ226" s="348"/>
      <c r="NMK226" s="348"/>
      <c r="NML226" s="348"/>
      <c r="NMM226" s="348"/>
      <c r="NMN226" s="348"/>
      <c r="NMO226" s="348"/>
      <c r="NMP226" s="348"/>
      <c r="NMQ226" s="348"/>
      <c r="NMR226" s="348"/>
      <c r="NMS226" s="348"/>
      <c r="NMT226" s="348"/>
      <c r="NMU226" s="348"/>
      <c r="NMV226" s="348"/>
      <c r="NMW226" s="348"/>
      <c r="NMX226" s="348"/>
      <c r="NMY226" s="348"/>
      <c r="NMZ226" s="348"/>
      <c r="NNA226" s="348"/>
      <c r="NNB226" s="348"/>
      <c r="NNC226" s="348"/>
      <c r="NND226" s="348"/>
      <c r="NNE226" s="348"/>
      <c r="NNF226" s="348"/>
      <c r="NNG226" s="348"/>
      <c r="NNH226" s="348"/>
      <c r="NNI226" s="348"/>
      <c r="NNJ226" s="348"/>
      <c r="NNK226" s="348"/>
      <c r="NNL226" s="348"/>
      <c r="NNM226" s="348"/>
      <c r="NNN226" s="348"/>
      <c r="NNO226" s="348"/>
      <c r="NNP226" s="348"/>
      <c r="NNQ226" s="348"/>
      <c r="NNR226" s="348"/>
      <c r="NNS226" s="348"/>
      <c r="NNT226" s="348"/>
      <c r="NNU226" s="348"/>
      <c r="NNV226" s="348"/>
      <c r="NNW226" s="348"/>
      <c r="NNX226" s="348"/>
      <c r="NNY226" s="348"/>
      <c r="NNZ226" s="348"/>
      <c r="NOA226" s="348"/>
      <c r="NOB226" s="348"/>
      <c r="NOC226" s="348"/>
      <c r="NOD226" s="348"/>
      <c r="NOE226" s="348"/>
      <c r="NOF226" s="348"/>
      <c r="NOG226" s="348"/>
      <c r="NOH226" s="348"/>
      <c r="NOI226" s="348"/>
      <c r="NOJ226" s="348"/>
      <c r="NOK226" s="348"/>
      <c r="NOL226" s="348"/>
      <c r="NOM226" s="348"/>
      <c r="NON226" s="348"/>
      <c r="NOO226" s="348"/>
      <c r="NOP226" s="348"/>
      <c r="NOQ226" s="348"/>
      <c r="NOR226" s="348"/>
      <c r="NOS226" s="348"/>
      <c r="NOT226" s="348"/>
      <c r="NOU226" s="348"/>
      <c r="NOV226" s="348"/>
      <c r="NOW226" s="348"/>
      <c r="NOX226" s="348"/>
      <c r="NOY226" s="348"/>
      <c r="NOZ226" s="348"/>
      <c r="NPA226" s="348"/>
      <c r="NPB226" s="348"/>
      <c r="NPC226" s="348"/>
      <c r="NPD226" s="348"/>
      <c r="NPE226" s="348"/>
      <c r="NPF226" s="348"/>
      <c r="NPG226" s="348"/>
      <c r="NPH226" s="348"/>
      <c r="NPI226" s="348"/>
      <c r="NPJ226" s="348"/>
      <c r="NPK226" s="348"/>
      <c r="NPL226" s="348"/>
      <c r="NPM226" s="348"/>
      <c r="NPN226" s="348"/>
      <c r="NPO226" s="348"/>
      <c r="NPP226" s="348"/>
      <c r="NPQ226" s="348"/>
      <c r="NPR226" s="348"/>
      <c r="NPS226" s="348"/>
      <c r="NPT226" s="348"/>
      <c r="NPU226" s="348"/>
      <c r="NPV226" s="348"/>
      <c r="NPW226" s="348"/>
      <c r="NPX226" s="348"/>
      <c r="NPY226" s="348"/>
      <c r="NPZ226" s="348"/>
      <c r="NQA226" s="348"/>
      <c r="NQB226" s="348"/>
      <c r="NQC226" s="348"/>
      <c r="NQD226" s="348"/>
      <c r="NQE226" s="348"/>
      <c r="NQF226" s="348"/>
      <c r="NQG226" s="348"/>
      <c r="NQH226" s="348"/>
      <c r="NQI226" s="348"/>
      <c r="NQJ226" s="348"/>
      <c r="NQK226" s="348"/>
      <c r="NQL226" s="348"/>
      <c r="NQM226" s="348"/>
      <c r="NQN226" s="348"/>
      <c r="NQO226" s="348"/>
      <c r="NQP226" s="348"/>
      <c r="NQQ226" s="348"/>
      <c r="NQR226" s="348"/>
      <c r="NQS226" s="348"/>
      <c r="NQT226" s="348"/>
      <c r="NQU226" s="348"/>
      <c r="NQV226" s="348"/>
      <c r="NQW226" s="348"/>
      <c r="NQX226" s="348"/>
      <c r="NQY226" s="348"/>
      <c r="NQZ226" s="348"/>
      <c r="NRA226" s="348"/>
      <c r="NRB226" s="348"/>
      <c r="NRC226" s="348"/>
      <c r="NRD226" s="348"/>
      <c r="NRE226" s="348"/>
      <c r="NRF226" s="348"/>
      <c r="NRG226" s="348"/>
      <c r="NRH226" s="348"/>
      <c r="NRI226" s="348"/>
      <c r="NRJ226" s="348"/>
      <c r="NRK226" s="348"/>
      <c r="NRL226" s="348"/>
      <c r="NRM226" s="348"/>
      <c r="NRN226" s="348"/>
      <c r="NRO226" s="348"/>
      <c r="NRP226" s="348"/>
      <c r="NRQ226" s="348"/>
      <c r="NRR226" s="348"/>
      <c r="NRS226" s="348"/>
      <c r="NRT226" s="348"/>
      <c r="NRU226" s="348"/>
      <c r="NRV226" s="348"/>
      <c r="NRW226" s="348"/>
      <c r="NRX226" s="348"/>
      <c r="NRY226" s="348"/>
      <c r="NRZ226" s="348"/>
      <c r="NSA226" s="348"/>
      <c r="NSB226" s="348"/>
      <c r="NSC226" s="348"/>
      <c r="NSD226" s="348"/>
      <c r="NSE226" s="348"/>
      <c r="NSF226" s="348"/>
      <c r="NSG226" s="348"/>
      <c r="NSH226" s="348"/>
      <c r="NSI226" s="348"/>
      <c r="NSJ226" s="348"/>
      <c r="NSK226" s="348"/>
      <c r="NSL226" s="348"/>
      <c r="NSM226" s="348"/>
      <c r="NSN226" s="348"/>
      <c r="NSO226" s="348"/>
      <c r="NSP226" s="348"/>
      <c r="NSQ226" s="348"/>
      <c r="NSR226" s="348"/>
      <c r="NSS226" s="348"/>
      <c r="NST226" s="348"/>
      <c r="NSU226" s="348"/>
      <c r="NSV226" s="348"/>
      <c r="NSW226" s="348"/>
      <c r="NSX226" s="348"/>
      <c r="NSY226" s="348"/>
      <c r="NSZ226" s="348"/>
      <c r="NTA226" s="348"/>
      <c r="NTB226" s="348"/>
      <c r="NTC226" s="348"/>
      <c r="NTD226" s="348"/>
      <c r="NTE226" s="348"/>
      <c r="NTF226" s="348"/>
      <c r="NTG226" s="348"/>
      <c r="NTH226" s="348"/>
      <c r="NTI226" s="348"/>
      <c r="NTJ226" s="348"/>
      <c r="NTK226" s="348"/>
      <c r="NTL226" s="348"/>
      <c r="NTM226" s="348"/>
      <c r="NTN226" s="348"/>
      <c r="NTO226" s="348"/>
      <c r="NTP226" s="348"/>
      <c r="NTQ226" s="348"/>
      <c r="NTR226" s="348"/>
      <c r="NTS226" s="348"/>
      <c r="NTT226" s="348"/>
      <c r="NTU226" s="348"/>
      <c r="NTV226" s="348"/>
      <c r="NTW226" s="348"/>
      <c r="NTX226" s="348"/>
      <c r="NTY226" s="348"/>
      <c r="NTZ226" s="348"/>
      <c r="NUA226" s="348"/>
      <c r="NUB226" s="348"/>
      <c r="NUC226" s="348"/>
      <c r="NUD226" s="348"/>
      <c r="NUE226" s="348"/>
      <c r="NUF226" s="348"/>
      <c r="NUG226" s="348"/>
      <c r="NUH226" s="348"/>
      <c r="NUI226" s="348"/>
      <c r="NUJ226" s="348"/>
      <c r="NUK226" s="348"/>
      <c r="NUL226" s="348"/>
      <c r="NUM226" s="348"/>
      <c r="NUN226" s="348"/>
      <c r="NUO226" s="348"/>
      <c r="NUP226" s="348"/>
      <c r="NUQ226" s="348"/>
      <c r="NUR226" s="348"/>
      <c r="NUS226" s="348"/>
      <c r="NUT226" s="348"/>
      <c r="NUU226" s="348"/>
      <c r="NUV226" s="348"/>
      <c r="NUW226" s="348"/>
      <c r="NUX226" s="348"/>
      <c r="NUY226" s="348"/>
      <c r="NUZ226" s="348"/>
      <c r="NVA226" s="348"/>
      <c r="NVB226" s="348"/>
      <c r="NVC226" s="348"/>
      <c r="NVD226" s="348"/>
      <c r="NVE226" s="348"/>
      <c r="NVF226" s="348"/>
      <c r="NVG226" s="348"/>
      <c r="NVH226" s="348"/>
      <c r="NVI226" s="348"/>
      <c r="NVJ226" s="348"/>
      <c r="NVK226" s="348"/>
      <c r="NVL226" s="348"/>
      <c r="NVM226" s="348"/>
      <c r="NVN226" s="348"/>
      <c r="NVO226" s="348"/>
      <c r="NVP226" s="348"/>
      <c r="NVQ226" s="348"/>
      <c r="NVR226" s="348"/>
      <c r="NVS226" s="348"/>
      <c r="NVT226" s="348"/>
      <c r="NVU226" s="348"/>
      <c r="NVV226" s="348"/>
      <c r="NVW226" s="348"/>
      <c r="NVX226" s="348"/>
      <c r="NVY226" s="348"/>
      <c r="NVZ226" s="348"/>
      <c r="NWA226" s="348"/>
      <c r="NWB226" s="348"/>
      <c r="NWC226" s="348"/>
      <c r="NWD226" s="348"/>
      <c r="NWE226" s="348"/>
      <c r="NWF226" s="348"/>
      <c r="NWG226" s="348"/>
      <c r="NWH226" s="348"/>
      <c r="NWI226" s="348"/>
      <c r="NWJ226" s="348"/>
      <c r="NWK226" s="348"/>
      <c r="NWL226" s="348"/>
      <c r="NWM226" s="348"/>
      <c r="NWN226" s="348"/>
      <c r="NWO226" s="348"/>
      <c r="NWP226" s="348"/>
      <c r="NWQ226" s="348"/>
      <c r="NWR226" s="348"/>
      <c r="NWS226" s="348"/>
      <c r="NWT226" s="348"/>
      <c r="NWU226" s="348"/>
      <c r="NWV226" s="348"/>
      <c r="NWW226" s="348"/>
      <c r="NWX226" s="348"/>
      <c r="NWY226" s="348"/>
      <c r="NWZ226" s="348"/>
      <c r="NXA226" s="348"/>
      <c r="NXB226" s="348"/>
      <c r="NXC226" s="348"/>
      <c r="NXD226" s="348"/>
      <c r="NXE226" s="348"/>
      <c r="NXF226" s="348"/>
      <c r="NXG226" s="348"/>
      <c r="NXH226" s="348"/>
      <c r="NXI226" s="348"/>
      <c r="NXJ226" s="348"/>
      <c r="NXK226" s="348"/>
      <c r="NXL226" s="348"/>
      <c r="NXM226" s="348"/>
      <c r="NXN226" s="348"/>
      <c r="NXO226" s="348"/>
      <c r="NXP226" s="348"/>
      <c r="NXQ226" s="348"/>
      <c r="NXR226" s="348"/>
      <c r="NXS226" s="348"/>
      <c r="NXT226" s="348"/>
      <c r="NXU226" s="348"/>
      <c r="NXV226" s="348"/>
      <c r="NXW226" s="348"/>
      <c r="NXX226" s="348"/>
      <c r="NXY226" s="348"/>
      <c r="NXZ226" s="348"/>
      <c r="NYA226" s="348"/>
      <c r="NYB226" s="348"/>
      <c r="NYC226" s="348"/>
      <c r="NYD226" s="348"/>
      <c r="NYE226" s="348"/>
      <c r="NYF226" s="348"/>
      <c r="NYG226" s="348"/>
      <c r="NYH226" s="348"/>
      <c r="NYI226" s="348"/>
      <c r="NYJ226" s="348"/>
      <c r="NYK226" s="348"/>
      <c r="NYL226" s="348"/>
      <c r="NYM226" s="348"/>
      <c r="NYN226" s="348"/>
      <c r="NYO226" s="348"/>
      <c r="NYP226" s="348"/>
      <c r="NYQ226" s="348"/>
      <c r="NYR226" s="348"/>
      <c r="NYS226" s="348"/>
      <c r="NYT226" s="348"/>
      <c r="NYU226" s="348"/>
      <c r="NYV226" s="348"/>
      <c r="NYW226" s="348"/>
      <c r="NYX226" s="348"/>
      <c r="NYY226" s="348"/>
      <c r="NYZ226" s="348"/>
      <c r="NZA226" s="348"/>
      <c r="NZB226" s="348"/>
      <c r="NZC226" s="348"/>
      <c r="NZD226" s="348"/>
      <c r="NZE226" s="348"/>
      <c r="NZF226" s="348"/>
      <c r="NZG226" s="348"/>
      <c r="NZH226" s="348"/>
      <c r="NZI226" s="348"/>
      <c r="NZJ226" s="348"/>
      <c r="NZK226" s="348"/>
      <c r="NZL226" s="348"/>
      <c r="NZM226" s="348"/>
      <c r="NZN226" s="348"/>
      <c r="NZO226" s="348"/>
      <c r="NZP226" s="348"/>
      <c r="NZQ226" s="348"/>
      <c r="NZR226" s="348"/>
      <c r="NZS226" s="348"/>
      <c r="NZT226" s="348"/>
      <c r="NZU226" s="348"/>
      <c r="NZV226" s="348"/>
      <c r="NZW226" s="348"/>
      <c r="NZX226" s="348"/>
      <c r="NZY226" s="348"/>
      <c r="NZZ226" s="348"/>
      <c r="OAA226" s="348"/>
      <c r="OAB226" s="348"/>
      <c r="OAC226" s="348"/>
      <c r="OAD226" s="348"/>
      <c r="OAE226" s="348"/>
      <c r="OAF226" s="348"/>
      <c r="OAG226" s="348"/>
      <c r="OAH226" s="348"/>
      <c r="OAI226" s="348"/>
      <c r="OAJ226" s="348"/>
      <c r="OAK226" s="348"/>
      <c r="OAL226" s="348"/>
      <c r="OAM226" s="348"/>
      <c r="OAN226" s="348"/>
      <c r="OAO226" s="348"/>
      <c r="OAP226" s="348"/>
      <c r="OAQ226" s="348"/>
      <c r="OAR226" s="348"/>
      <c r="OAS226" s="348"/>
      <c r="OAT226" s="348"/>
      <c r="OAU226" s="348"/>
      <c r="OAV226" s="348"/>
      <c r="OAW226" s="348"/>
      <c r="OAX226" s="348"/>
      <c r="OAY226" s="348"/>
      <c r="OAZ226" s="348"/>
      <c r="OBA226" s="348"/>
      <c r="OBB226" s="348"/>
      <c r="OBC226" s="348"/>
      <c r="OBD226" s="348"/>
      <c r="OBE226" s="348"/>
      <c r="OBF226" s="348"/>
      <c r="OBG226" s="348"/>
      <c r="OBH226" s="348"/>
      <c r="OBI226" s="348"/>
      <c r="OBJ226" s="348"/>
      <c r="OBK226" s="348"/>
      <c r="OBL226" s="348"/>
      <c r="OBM226" s="348"/>
      <c r="OBN226" s="348"/>
      <c r="OBO226" s="348"/>
      <c r="OBP226" s="348"/>
      <c r="OBQ226" s="348"/>
      <c r="OBR226" s="348"/>
      <c r="OBS226" s="348"/>
      <c r="OBT226" s="348"/>
      <c r="OBU226" s="348"/>
      <c r="OBV226" s="348"/>
      <c r="OBW226" s="348"/>
      <c r="OBX226" s="348"/>
      <c r="OBY226" s="348"/>
      <c r="OBZ226" s="348"/>
      <c r="OCA226" s="348"/>
      <c r="OCB226" s="348"/>
      <c r="OCC226" s="348"/>
      <c r="OCD226" s="348"/>
      <c r="OCE226" s="348"/>
      <c r="OCF226" s="348"/>
      <c r="OCG226" s="348"/>
      <c r="OCH226" s="348"/>
      <c r="OCI226" s="348"/>
      <c r="OCJ226" s="348"/>
      <c r="OCK226" s="348"/>
      <c r="OCL226" s="348"/>
      <c r="OCM226" s="348"/>
      <c r="OCN226" s="348"/>
      <c r="OCO226" s="348"/>
      <c r="OCP226" s="348"/>
      <c r="OCQ226" s="348"/>
      <c r="OCR226" s="348"/>
      <c r="OCS226" s="348"/>
      <c r="OCT226" s="348"/>
      <c r="OCU226" s="348"/>
      <c r="OCV226" s="348"/>
      <c r="OCW226" s="348"/>
      <c r="OCX226" s="348"/>
      <c r="OCY226" s="348"/>
      <c r="OCZ226" s="348"/>
      <c r="ODA226" s="348"/>
      <c r="ODB226" s="348"/>
      <c r="ODC226" s="348"/>
      <c r="ODD226" s="348"/>
      <c r="ODE226" s="348"/>
      <c r="ODF226" s="348"/>
      <c r="ODG226" s="348"/>
      <c r="ODH226" s="348"/>
      <c r="ODI226" s="348"/>
      <c r="ODJ226" s="348"/>
      <c r="ODK226" s="348"/>
      <c r="ODL226" s="348"/>
      <c r="ODM226" s="348"/>
      <c r="ODN226" s="348"/>
      <c r="ODO226" s="348"/>
      <c r="ODP226" s="348"/>
      <c r="ODQ226" s="348"/>
      <c r="ODR226" s="348"/>
      <c r="ODS226" s="348"/>
      <c r="ODT226" s="348"/>
      <c r="ODU226" s="348"/>
      <c r="ODV226" s="348"/>
      <c r="ODW226" s="348"/>
      <c r="ODX226" s="348"/>
      <c r="ODY226" s="348"/>
      <c r="ODZ226" s="348"/>
      <c r="OEA226" s="348"/>
      <c r="OEB226" s="348"/>
      <c r="OEC226" s="348"/>
      <c r="OED226" s="348"/>
      <c r="OEE226" s="348"/>
      <c r="OEF226" s="348"/>
      <c r="OEG226" s="348"/>
      <c r="OEH226" s="348"/>
      <c r="OEI226" s="348"/>
      <c r="OEJ226" s="348"/>
      <c r="OEK226" s="348"/>
      <c r="OEL226" s="348"/>
      <c r="OEM226" s="348"/>
      <c r="OEN226" s="348"/>
      <c r="OEO226" s="348"/>
      <c r="OEP226" s="348"/>
      <c r="OEQ226" s="348"/>
      <c r="OER226" s="348"/>
      <c r="OES226" s="348"/>
      <c r="OET226" s="348"/>
      <c r="OEU226" s="348"/>
      <c r="OEV226" s="348"/>
      <c r="OEW226" s="348"/>
      <c r="OEX226" s="348"/>
      <c r="OEY226" s="348"/>
      <c r="OEZ226" s="348"/>
      <c r="OFA226" s="348"/>
      <c r="OFB226" s="348"/>
      <c r="OFC226" s="348"/>
      <c r="OFD226" s="348"/>
      <c r="OFE226" s="348"/>
      <c r="OFF226" s="348"/>
      <c r="OFG226" s="348"/>
      <c r="OFH226" s="348"/>
      <c r="OFI226" s="348"/>
      <c r="OFJ226" s="348"/>
      <c r="OFK226" s="348"/>
      <c r="OFL226" s="348"/>
      <c r="OFM226" s="348"/>
      <c r="OFN226" s="348"/>
      <c r="OFO226" s="348"/>
      <c r="OFP226" s="348"/>
      <c r="OFQ226" s="348"/>
      <c r="OFR226" s="348"/>
      <c r="OFS226" s="348"/>
      <c r="OFT226" s="348"/>
      <c r="OFU226" s="348"/>
      <c r="OFV226" s="348"/>
      <c r="OFW226" s="348"/>
      <c r="OFX226" s="348"/>
      <c r="OFY226" s="348"/>
      <c r="OFZ226" s="348"/>
      <c r="OGA226" s="348"/>
      <c r="OGB226" s="348"/>
      <c r="OGC226" s="348"/>
      <c r="OGD226" s="348"/>
      <c r="OGE226" s="348"/>
      <c r="OGF226" s="348"/>
      <c r="OGG226" s="348"/>
      <c r="OGH226" s="348"/>
      <c r="OGI226" s="348"/>
      <c r="OGJ226" s="348"/>
      <c r="OGK226" s="348"/>
      <c r="OGL226" s="348"/>
      <c r="OGM226" s="348"/>
      <c r="OGN226" s="348"/>
      <c r="OGO226" s="348"/>
      <c r="OGP226" s="348"/>
      <c r="OGQ226" s="348"/>
      <c r="OGR226" s="348"/>
      <c r="OGS226" s="348"/>
      <c r="OGT226" s="348"/>
      <c r="OGU226" s="348"/>
      <c r="OGV226" s="348"/>
      <c r="OGW226" s="348"/>
      <c r="OGX226" s="348"/>
      <c r="OGY226" s="348"/>
      <c r="OGZ226" s="348"/>
      <c r="OHA226" s="348"/>
      <c r="OHB226" s="348"/>
      <c r="OHC226" s="348"/>
      <c r="OHD226" s="348"/>
      <c r="OHE226" s="348"/>
      <c r="OHF226" s="348"/>
      <c r="OHG226" s="348"/>
      <c r="OHH226" s="348"/>
      <c r="OHI226" s="348"/>
      <c r="OHJ226" s="348"/>
      <c r="OHK226" s="348"/>
      <c r="OHL226" s="348"/>
      <c r="OHM226" s="348"/>
      <c r="OHN226" s="348"/>
      <c r="OHO226" s="348"/>
      <c r="OHP226" s="348"/>
      <c r="OHQ226" s="348"/>
      <c r="OHR226" s="348"/>
      <c r="OHS226" s="348"/>
      <c r="OHT226" s="348"/>
      <c r="OHU226" s="348"/>
      <c r="OHV226" s="348"/>
      <c r="OHW226" s="348"/>
      <c r="OHX226" s="348"/>
      <c r="OHY226" s="348"/>
      <c r="OHZ226" s="348"/>
      <c r="OIA226" s="348"/>
      <c r="OIB226" s="348"/>
      <c r="OIC226" s="348"/>
      <c r="OID226" s="348"/>
      <c r="OIE226" s="348"/>
      <c r="OIF226" s="348"/>
      <c r="OIG226" s="348"/>
      <c r="OIH226" s="348"/>
      <c r="OII226" s="348"/>
      <c r="OIJ226" s="348"/>
      <c r="OIK226" s="348"/>
      <c r="OIL226" s="348"/>
      <c r="OIM226" s="348"/>
      <c r="OIN226" s="348"/>
      <c r="OIO226" s="348"/>
      <c r="OIP226" s="348"/>
      <c r="OIQ226" s="348"/>
      <c r="OIR226" s="348"/>
      <c r="OIS226" s="348"/>
      <c r="OIT226" s="348"/>
      <c r="OIU226" s="348"/>
      <c r="OIV226" s="348"/>
      <c r="OIW226" s="348"/>
      <c r="OIX226" s="348"/>
      <c r="OIY226" s="348"/>
      <c r="OIZ226" s="348"/>
      <c r="OJA226" s="348"/>
      <c r="OJB226" s="348"/>
      <c r="OJC226" s="348"/>
      <c r="OJD226" s="348"/>
      <c r="OJE226" s="348"/>
      <c r="OJF226" s="348"/>
      <c r="OJG226" s="348"/>
      <c r="OJH226" s="348"/>
      <c r="OJI226" s="348"/>
      <c r="OJJ226" s="348"/>
      <c r="OJK226" s="348"/>
      <c r="OJL226" s="348"/>
      <c r="OJM226" s="348"/>
      <c r="OJN226" s="348"/>
      <c r="OJO226" s="348"/>
      <c r="OJP226" s="348"/>
      <c r="OJQ226" s="348"/>
      <c r="OJR226" s="348"/>
      <c r="OJS226" s="348"/>
      <c r="OJT226" s="348"/>
      <c r="OJU226" s="348"/>
      <c r="OJV226" s="348"/>
      <c r="OJW226" s="348"/>
      <c r="OJX226" s="348"/>
      <c r="OJY226" s="348"/>
      <c r="OJZ226" s="348"/>
      <c r="OKA226" s="348"/>
      <c r="OKB226" s="348"/>
      <c r="OKC226" s="348"/>
      <c r="OKD226" s="348"/>
      <c r="OKE226" s="348"/>
      <c r="OKF226" s="348"/>
      <c r="OKG226" s="348"/>
      <c r="OKH226" s="348"/>
      <c r="OKI226" s="348"/>
      <c r="OKJ226" s="348"/>
      <c r="OKK226" s="348"/>
      <c r="OKL226" s="348"/>
      <c r="OKM226" s="348"/>
      <c r="OKN226" s="348"/>
      <c r="OKO226" s="348"/>
      <c r="OKP226" s="348"/>
      <c r="OKQ226" s="348"/>
      <c r="OKR226" s="348"/>
      <c r="OKS226" s="348"/>
      <c r="OKT226" s="348"/>
      <c r="OKU226" s="348"/>
      <c r="OKV226" s="348"/>
      <c r="OKW226" s="348"/>
      <c r="OKX226" s="348"/>
      <c r="OKY226" s="348"/>
      <c r="OKZ226" s="348"/>
      <c r="OLA226" s="348"/>
      <c r="OLB226" s="348"/>
      <c r="OLC226" s="348"/>
      <c r="OLD226" s="348"/>
      <c r="OLE226" s="348"/>
      <c r="OLF226" s="348"/>
      <c r="OLG226" s="348"/>
      <c r="OLH226" s="348"/>
      <c r="OLI226" s="348"/>
      <c r="OLJ226" s="348"/>
      <c r="OLK226" s="348"/>
      <c r="OLL226" s="348"/>
      <c r="OLM226" s="348"/>
      <c r="OLN226" s="348"/>
      <c r="OLO226" s="348"/>
      <c r="OLP226" s="348"/>
      <c r="OLQ226" s="348"/>
      <c r="OLR226" s="348"/>
      <c r="OLS226" s="348"/>
      <c r="OLT226" s="348"/>
      <c r="OLU226" s="348"/>
      <c r="OLV226" s="348"/>
      <c r="OLW226" s="348"/>
      <c r="OLX226" s="348"/>
      <c r="OLY226" s="348"/>
      <c r="OLZ226" s="348"/>
      <c r="OMA226" s="348"/>
      <c r="OMB226" s="348"/>
      <c r="OMC226" s="348"/>
      <c r="OMD226" s="348"/>
      <c r="OME226" s="348"/>
      <c r="OMF226" s="348"/>
      <c r="OMG226" s="348"/>
      <c r="OMH226" s="348"/>
      <c r="OMI226" s="348"/>
      <c r="OMJ226" s="348"/>
      <c r="OMK226" s="348"/>
      <c r="OML226" s="348"/>
      <c r="OMM226" s="348"/>
      <c r="OMN226" s="348"/>
      <c r="OMO226" s="348"/>
      <c r="OMP226" s="348"/>
      <c r="OMQ226" s="348"/>
      <c r="OMR226" s="348"/>
      <c r="OMS226" s="348"/>
      <c r="OMT226" s="348"/>
      <c r="OMU226" s="348"/>
      <c r="OMV226" s="348"/>
      <c r="OMW226" s="348"/>
      <c r="OMX226" s="348"/>
      <c r="OMY226" s="348"/>
      <c r="OMZ226" s="348"/>
      <c r="ONA226" s="348"/>
      <c r="ONB226" s="348"/>
      <c r="ONC226" s="348"/>
      <c r="OND226" s="348"/>
      <c r="ONE226" s="348"/>
      <c r="ONF226" s="348"/>
      <c r="ONG226" s="348"/>
      <c r="ONH226" s="348"/>
      <c r="ONI226" s="348"/>
      <c r="ONJ226" s="348"/>
      <c r="ONK226" s="348"/>
      <c r="ONL226" s="348"/>
      <c r="ONM226" s="348"/>
      <c r="ONN226" s="348"/>
      <c r="ONO226" s="348"/>
      <c r="ONP226" s="348"/>
      <c r="ONQ226" s="348"/>
      <c r="ONR226" s="348"/>
      <c r="ONS226" s="348"/>
      <c r="ONT226" s="348"/>
      <c r="ONU226" s="348"/>
      <c r="ONV226" s="348"/>
      <c r="ONW226" s="348"/>
      <c r="ONX226" s="348"/>
      <c r="ONY226" s="348"/>
      <c r="ONZ226" s="348"/>
      <c r="OOA226" s="348"/>
      <c r="OOB226" s="348"/>
      <c r="OOC226" s="348"/>
      <c r="OOD226" s="348"/>
      <c r="OOE226" s="348"/>
      <c r="OOF226" s="348"/>
      <c r="OOG226" s="348"/>
      <c r="OOH226" s="348"/>
      <c r="OOI226" s="348"/>
      <c r="OOJ226" s="348"/>
      <c r="OOK226" s="348"/>
      <c r="OOL226" s="348"/>
      <c r="OOM226" s="348"/>
      <c r="OON226" s="348"/>
      <c r="OOO226" s="348"/>
      <c r="OOP226" s="348"/>
      <c r="OOQ226" s="348"/>
      <c r="OOR226" s="348"/>
      <c r="OOS226" s="348"/>
      <c r="OOT226" s="348"/>
      <c r="OOU226" s="348"/>
      <c r="OOV226" s="348"/>
      <c r="OOW226" s="348"/>
      <c r="OOX226" s="348"/>
      <c r="OOY226" s="348"/>
      <c r="OOZ226" s="348"/>
      <c r="OPA226" s="348"/>
      <c r="OPB226" s="348"/>
      <c r="OPC226" s="348"/>
      <c r="OPD226" s="348"/>
      <c r="OPE226" s="348"/>
      <c r="OPF226" s="348"/>
      <c r="OPG226" s="348"/>
      <c r="OPH226" s="348"/>
      <c r="OPI226" s="348"/>
      <c r="OPJ226" s="348"/>
      <c r="OPK226" s="348"/>
      <c r="OPL226" s="348"/>
      <c r="OPM226" s="348"/>
      <c r="OPN226" s="348"/>
      <c r="OPO226" s="348"/>
      <c r="OPP226" s="348"/>
      <c r="OPQ226" s="348"/>
      <c r="OPR226" s="348"/>
      <c r="OPS226" s="348"/>
      <c r="OPT226" s="348"/>
      <c r="OPU226" s="348"/>
      <c r="OPV226" s="348"/>
      <c r="OPW226" s="348"/>
      <c r="OPX226" s="348"/>
      <c r="OPY226" s="348"/>
      <c r="OPZ226" s="348"/>
      <c r="OQA226" s="348"/>
      <c r="OQB226" s="348"/>
      <c r="OQC226" s="348"/>
      <c r="OQD226" s="348"/>
      <c r="OQE226" s="348"/>
      <c r="OQF226" s="348"/>
      <c r="OQG226" s="348"/>
      <c r="OQH226" s="348"/>
      <c r="OQI226" s="348"/>
      <c r="OQJ226" s="348"/>
      <c r="OQK226" s="348"/>
      <c r="OQL226" s="348"/>
      <c r="OQM226" s="348"/>
      <c r="OQN226" s="348"/>
      <c r="OQO226" s="348"/>
      <c r="OQP226" s="348"/>
      <c r="OQQ226" s="348"/>
      <c r="OQR226" s="348"/>
      <c r="OQS226" s="348"/>
      <c r="OQT226" s="348"/>
      <c r="OQU226" s="348"/>
      <c r="OQV226" s="348"/>
      <c r="OQW226" s="348"/>
      <c r="OQX226" s="348"/>
      <c r="OQY226" s="348"/>
      <c r="OQZ226" s="348"/>
      <c r="ORA226" s="348"/>
      <c r="ORB226" s="348"/>
      <c r="ORC226" s="348"/>
      <c r="ORD226" s="348"/>
      <c r="ORE226" s="348"/>
      <c r="ORF226" s="348"/>
      <c r="ORG226" s="348"/>
      <c r="ORH226" s="348"/>
      <c r="ORI226" s="348"/>
      <c r="ORJ226" s="348"/>
      <c r="ORK226" s="348"/>
      <c r="ORL226" s="348"/>
      <c r="ORM226" s="348"/>
      <c r="ORN226" s="348"/>
      <c r="ORO226" s="348"/>
      <c r="ORP226" s="348"/>
      <c r="ORQ226" s="348"/>
      <c r="ORR226" s="348"/>
      <c r="ORS226" s="348"/>
      <c r="ORT226" s="348"/>
      <c r="ORU226" s="348"/>
      <c r="ORV226" s="348"/>
      <c r="ORW226" s="348"/>
      <c r="ORX226" s="348"/>
      <c r="ORY226" s="348"/>
      <c r="ORZ226" s="348"/>
      <c r="OSA226" s="348"/>
      <c r="OSB226" s="348"/>
      <c r="OSC226" s="348"/>
      <c r="OSD226" s="348"/>
      <c r="OSE226" s="348"/>
      <c r="OSF226" s="348"/>
      <c r="OSG226" s="348"/>
      <c r="OSH226" s="348"/>
      <c r="OSI226" s="348"/>
      <c r="OSJ226" s="348"/>
      <c r="OSK226" s="348"/>
      <c r="OSL226" s="348"/>
      <c r="OSM226" s="348"/>
      <c r="OSN226" s="348"/>
      <c r="OSO226" s="348"/>
      <c r="OSP226" s="348"/>
      <c r="OSQ226" s="348"/>
      <c r="OSR226" s="348"/>
      <c r="OSS226" s="348"/>
      <c r="OST226" s="348"/>
      <c r="OSU226" s="348"/>
      <c r="OSV226" s="348"/>
      <c r="OSW226" s="348"/>
      <c r="OSX226" s="348"/>
      <c r="OSY226" s="348"/>
      <c r="OSZ226" s="348"/>
      <c r="OTA226" s="348"/>
      <c r="OTB226" s="348"/>
      <c r="OTC226" s="348"/>
      <c r="OTD226" s="348"/>
      <c r="OTE226" s="348"/>
      <c r="OTF226" s="348"/>
      <c r="OTG226" s="348"/>
      <c r="OTH226" s="348"/>
      <c r="OTI226" s="348"/>
      <c r="OTJ226" s="348"/>
      <c r="OTK226" s="348"/>
      <c r="OTL226" s="348"/>
      <c r="OTM226" s="348"/>
      <c r="OTN226" s="348"/>
      <c r="OTO226" s="348"/>
      <c r="OTP226" s="348"/>
      <c r="OTQ226" s="348"/>
      <c r="OTR226" s="348"/>
      <c r="OTS226" s="348"/>
      <c r="OTT226" s="348"/>
      <c r="OTU226" s="348"/>
      <c r="OTV226" s="348"/>
      <c r="OTW226" s="348"/>
      <c r="OTX226" s="348"/>
      <c r="OTY226" s="348"/>
      <c r="OTZ226" s="348"/>
      <c r="OUA226" s="348"/>
      <c r="OUB226" s="348"/>
      <c r="OUC226" s="348"/>
      <c r="OUD226" s="348"/>
      <c r="OUE226" s="348"/>
      <c r="OUF226" s="348"/>
      <c r="OUG226" s="348"/>
      <c r="OUH226" s="348"/>
      <c r="OUI226" s="348"/>
      <c r="OUJ226" s="348"/>
      <c r="OUK226" s="348"/>
      <c r="OUL226" s="348"/>
      <c r="OUM226" s="348"/>
      <c r="OUN226" s="348"/>
      <c r="OUO226" s="348"/>
      <c r="OUP226" s="348"/>
      <c r="OUQ226" s="348"/>
      <c r="OUR226" s="348"/>
      <c r="OUS226" s="348"/>
      <c r="OUT226" s="348"/>
      <c r="OUU226" s="348"/>
      <c r="OUV226" s="348"/>
      <c r="OUW226" s="348"/>
      <c r="OUX226" s="348"/>
      <c r="OUY226" s="348"/>
      <c r="OUZ226" s="348"/>
      <c r="OVA226" s="348"/>
      <c r="OVB226" s="348"/>
      <c r="OVC226" s="348"/>
      <c r="OVD226" s="348"/>
      <c r="OVE226" s="348"/>
      <c r="OVF226" s="348"/>
      <c r="OVG226" s="348"/>
      <c r="OVH226" s="348"/>
      <c r="OVI226" s="348"/>
      <c r="OVJ226" s="348"/>
      <c r="OVK226" s="348"/>
      <c r="OVL226" s="348"/>
      <c r="OVM226" s="348"/>
      <c r="OVN226" s="348"/>
      <c r="OVO226" s="348"/>
      <c r="OVP226" s="348"/>
      <c r="OVQ226" s="348"/>
      <c r="OVR226" s="348"/>
      <c r="OVS226" s="348"/>
      <c r="OVT226" s="348"/>
      <c r="OVU226" s="348"/>
      <c r="OVV226" s="348"/>
      <c r="OVW226" s="348"/>
      <c r="OVX226" s="348"/>
      <c r="OVY226" s="348"/>
      <c r="OVZ226" s="348"/>
      <c r="OWA226" s="348"/>
      <c r="OWB226" s="348"/>
      <c r="OWC226" s="348"/>
      <c r="OWD226" s="348"/>
      <c r="OWE226" s="348"/>
      <c r="OWF226" s="348"/>
      <c r="OWG226" s="348"/>
      <c r="OWH226" s="348"/>
      <c r="OWI226" s="348"/>
      <c r="OWJ226" s="348"/>
      <c r="OWK226" s="348"/>
      <c r="OWL226" s="348"/>
      <c r="OWM226" s="348"/>
      <c r="OWN226" s="348"/>
      <c r="OWO226" s="348"/>
      <c r="OWP226" s="348"/>
      <c r="OWQ226" s="348"/>
      <c r="OWR226" s="348"/>
      <c r="OWS226" s="348"/>
      <c r="OWT226" s="348"/>
      <c r="OWU226" s="348"/>
      <c r="OWV226" s="348"/>
      <c r="OWW226" s="348"/>
      <c r="OWX226" s="348"/>
      <c r="OWY226" s="348"/>
      <c r="OWZ226" s="348"/>
      <c r="OXA226" s="348"/>
      <c r="OXB226" s="348"/>
      <c r="OXC226" s="348"/>
      <c r="OXD226" s="348"/>
      <c r="OXE226" s="348"/>
      <c r="OXF226" s="348"/>
      <c r="OXG226" s="348"/>
      <c r="OXH226" s="348"/>
      <c r="OXI226" s="348"/>
      <c r="OXJ226" s="348"/>
      <c r="OXK226" s="348"/>
      <c r="OXL226" s="348"/>
      <c r="OXM226" s="348"/>
      <c r="OXN226" s="348"/>
      <c r="OXO226" s="348"/>
      <c r="OXP226" s="348"/>
      <c r="OXQ226" s="348"/>
      <c r="OXR226" s="348"/>
      <c r="OXS226" s="348"/>
      <c r="OXT226" s="348"/>
      <c r="OXU226" s="348"/>
      <c r="OXV226" s="348"/>
      <c r="OXW226" s="348"/>
      <c r="OXX226" s="348"/>
      <c r="OXY226" s="348"/>
      <c r="OXZ226" s="348"/>
      <c r="OYA226" s="348"/>
      <c r="OYB226" s="348"/>
      <c r="OYC226" s="348"/>
      <c r="OYD226" s="348"/>
      <c r="OYE226" s="348"/>
      <c r="OYF226" s="348"/>
      <c r="OYG226" s="348"/>
      <c r="OYH226" s="348"/>
      <c r="OYI226" s="348"/>
      <c r="OYJ226" s="348"/>
      <c r="OYK226" s="348"/>
      <c r="OYL226" s="348"/>
      <c r="OYM226" s="348"/>
      <c r="OYN226" s="348"/>
      <c r="OYO226" s="348"/>
      <c r="OYP226" s="348"/>
      <c r="OYQ226" s="348"/>
      <c r="OYR226" s="348"/>
      <c r="OYS226" s="348"/>
      <c r="OYT226" s="348"/>
      <c r="OYU226" s="348"/>
      <c r="OYV226" s="348"/>
      <c r="OYW226" s="348"/>
      <c r="OYX226" s="348"/>
      <c r="OYY226" s="348"/>
      <c r="OYZ226" s="348"/>
      <c r="OZA226" s="348"/>
      <c r="OZB226" s="348"/>
      <c r="OZC226" s="348"/>
      <c r="OZD226" s="348"/>
      <c r="OZE226" s="348"/>
      <c r="OZF226" s="348"/>
      <c r="OZG226" s="348"/>
      <c r="OZH226" s="348"/>
      <c r="OZI226" s="348"/>
      <c r="OZJ226" s="348"/>
      <c r="OZK226" s="348"/>
      <c r="OZL226" s="348"/>
      <c r="OZM226" s="348"/>
      <c r="OZN226" s="348"/>
      <c r="OZO226" s="348"/>
      <c r="OZP226" s="348"/>
      <c r="OZQ226" s="348"/>
      <c r="OZR226" s="348"/>
      <c r="OZS226" s="348"/>
      <c r="OZT226" s="348"/>
      <c r="OZU226" s="348"/>
      <c r="OZV226" s="348"/>
      <c r="OZW226" s="348"/>
      <c r="OZX226" s="348"/>
      <c r="OZY226" s="348"/>
      <c r="OZZ226" s="348"/>
      <c r="PAA226" s="348"/>
      <c r="PAB226" s="348"/>
      <c r="PAC226" s="348"/>
      <c r="PAD226" s="348"/>
      <c r="PAE226" s="348"/>
      <c r="PAF226" s="348"/>
      <c r="PAG226" s="348"/>
      <c r="PAH226" s="348"/>
      <c r="PAI226" s="348"/>
      <c r="PAJ226" s="348"/>
      <c r="PAK226" s="348"/>
      <c r="PAL226" s="348"/>
      <c r="PAM226" s="348"/>
      <c r="PAN226" s="348"/>
      <c r="PAO226" s="348"/>
      <c r="PAP226" s="348"/>
      <c r="PAQ226" s="348"/>
      <c r="PAR226" s="348"/>
      <c r="PAS226" s="348"/>
      <c r="PAT226" s="348"/>
      <c r="PAU226" s="348"/>
      <c r="PAV226" s="348"/>
      <c r="PAW226" s="348"/>
      <c r="PAX226" s="348"/>
      <c r="PAY226" s="348"/>
      <c r="PAZ226" s="348"/>
      <c r="PBA226" s="348"/>
      <c r="PBB226" s="348"/>
      <c r="PBC226" s="348"/>
      <c r="PBD226" s="348"/>
      <c r="PBE226" s="348"/>
      <c r="PBF226" s="348"/>
      <c r="PBG226" s="348"/>
      <c r="PBH226" s="348"/>
      <c r="PBI226" s="348"/>
      <c r="PBJ226" s="348"/>
      <c r="PBK226" s="348"/>
      <c r="PBL226" s="348"/>
      <c r="PBM226" s="348"/>
      <c r="PBN226" s="348"/>
      <c r="PBO226" s="348"/>
      <c r="PBP226" s="348"/>
      <c r="PBQ226" s="348"/>
      <c r="PBR226" s="348"/>
      <c r="PBS226" s="348"/>
      <c r="PBT226" s="348"/>
      <c r="PBU226" s="348"/>
      <c r="PBV226" s="348"/>
      <c r="PBW226" s="348"/>
      <c r="PBX226" s="348"/>
      <c r="PBY226" s="348"/>
      <c r="PBZ226" s="348"/>
      <c r="PCA226" s="348"/>
      <c r="PCB226" s="348"/>
      <c r="PCC226" s="348"/>
      <c r="PCD226" s="348"/>
      <c r="PCE226" s="348"/>
      <c r="PCF226" s="348"/>
      <c r="PCG226" s="348"/>
      <c r="PCH226" s="348"/>
      <c r="PCI226" s="348"/>
      <c r="PCJ226" s="348"/>
      <c r="PCK226" s="348"/>
      <c r="PCL226" s="348"/>
      <c r="PCM226" s="348"/>
      <c r="PCN226" s="348"/>
      <c r="PCO226" s="348"/>
      <c r="PCP226" s="348"/>
      <c r="PCQ226" s="348"/>
      <c r="PCR226" s="348"/>
      <c r="PCS226" s="348"/>
      <c r="PCT226" s="348"/>
      <c r="PCU226" s="348"/>
      <c r="PCV226" s="348"/>
      <c r="PCW226" s="348"/>
      <c r="PCX226" s="348"/>
      <c r="PCY226" s="348"/>
      <c r="PCZ226" s="348"/>
      <c r="PDA226" s="348"/>
      <c r="PDB226" s="348"/>
      <c r="PDC226" s="348"/>
      <c r="PDD226" s="348"/>
      <c r="PDE226" s="348"/>
      <c r="PDF226" s="348"/>
      <c r="PDG226" s="348"/>
      <c r="PDH226" s="348"/>
      <c r="PDI226" s="348"/>
      <c r="PDJ226" s="348"/>
      <c r="PDK226" s="348"/>
      <c r="PDL226" s="348"/>
      <c r="PDM226" s="348"/>
      <c r="PDN226" s="348"/>
      <c r="PDO226" s="348"/>
      <c r="PDP226" s="348"/>
      <c r="PDQ226" s="348"/>
      <c r="PDR226" s="348"/>
      <c r="PDS226" s="348"/>
      <c r="PDT226" s="348"/>
      <c r="PDU226" s="348"/>
      <c r="PDV226" s="348"/>
      <c r="PDW226" s="348"/>
      <c r="PDX226" s="348"/>
      <c r="PDY226" s="348"/>
      <c r="PDZ226" s="348"/>
      <c r="PEA226" s="348"/>
      <c r="PEB226" s="348"/>
      <c r="PEC226" s="348"/>
      <c r="PED226" s="348"/>
      <c r="PEE226" s="348"/>
      <c r="PEF226" s="348"/>
      <c r="PEG226" s="348"/>
      <c r="PEH226" s="348"/>
      <c r="PEI226" s="348"/>
      <c r="PEJ226" s="348"/>
      <c r="PEK226" s="348"/>
      <c r="PEL226" s="348"/>
      <c r="PEM226" s="348"/>
      <c r="PEN226" s="348"/>
      <c r="PEO226" s="348"/>
      <c r="PEP226" s="348"/>
      <c r="PEQ226" s="348"/>
      <c r="PER226" s="348"/>
      <c r="PES226" s="348"/>
      <c r="PET226" s="348"/>
      <c r="PEU226" s="348"/>
      <c r="PEV226" s="348"/>
      <c r="PEW226" s="348"/>
      <c r="PEX226" s="348"/>
      <c r="PEY226" s="348"/>
      <c r="PEZ226" s="348"/>
      <c r="PFA226" s="348"/>
      <c r="PFB226" s="348"/>
      <c r="PFC226" s="348"/>
      <c r="PFD226" s="348"/>
      <c r="PFE226" s="348"/>
      <c r="PFF226" s="348"/>
      <c r="PFG226" s="348"/>
      <c r="PFH226" s="348"/>
      <c r="PFI226" s="348"/>
      <c r="PFJ226" s="348"/>
      <c r="PFK226" s="348"/>
      <c r="PFL226" s="348"/>
      <c r="PFM226" s="348"/>
      <c r="PFN226" s="348"/>
      <c r="PFO226" s="348"/>
      <c r="PFP226" s="348"/>
      <c r="PFQ226" s="348"/>
      <c r="PFR226" s="348"/>
      <c r="PFS226" s="348"/>
      <c r="PFT226" s="348"/>
      <c r="PFU226" s="348"/>
      <c r="PFV226" s="348"/>
      <c r="PFW226" s="348"/>
      <c r="PFX226" s="348"/>
      <c r="PFY226" s="348"/>
      <c r="PFZ226" s="348"/>
      <c r="PGA226" s="348"/>
      <c r="PGB226" s="348"/>
      <c r="PGC226" s="348"/>
      <c r="PGD226" s="348"/>
      <c r="PGE226" s="348"/>
      <c r="PGF226" s="348"/>
      <c r="PGG226" s="348"/>
      <c r="PGH226" s="348"/>
      <c r="PGI226" s="348"/>
      <c r="PGJ226" s="348"/>
      <c r="PGK226" s="348"/>
      <c r="PGL226" s="348"/>
      <c r="PGM226" s="348"/>
      <c r="PGN226" s="348"/>
      <c r="PGO226" s="348"/>
      <c r="PGP226" s="348"/>
      <c r="PGQ226" s="348"/>
      <c r="PGR226" s="348"/>
      <c r="PGS226" s="348"/>
      <c r="PGT226" s="348"/>
      <c r="PGU226" s="348"/>
      <c r="PGV226" s="348"/>
      <c r="PGW226" s="348"/>
      <c r="PGX226" s="348"/>
      <c r="PGY226" s="348"/>
      <c r="PGZ226" s="348"/>
      <c r="PHA226" s="348"/>
      <c r="PHB226" s="348"/>
      <c r="PHC226" s="348"/>
      <c r="PHD226" s="348"/>
      <c r="PHE226" s="348"/>
      <c r="PHF226" s="348"/>
      <c r="PHG226" s="348"/>
      <c r="PHH226" s="348"/>
      <c r="PHI226" s="348"/>
      <c r="PHJ226" s="348"/>
      <c r="PHK226" s="348"/>
      <c r="PHL226" s="348"/>
      <c r="PHM226" s="348"/>
      <c r="PHN226" s="348"/>
      <c r="PHO226" s="348"/>
      <c r="PHP226" s="348"/>
      <c r="PHQ226" s="348"/>
      <c r="PHR226" s="348"/>
      <c r="PHS226" s="348"/>
      <c r="PHT226" s="348"/>
      <c r="PHU226" s="348"/>
      <c r="PHV226" s="348"/>
      <c r="PHW226" s="348"/>
      <c r="PHX226" s="348"/>
      <c r="PHY226" s="348"/>
      <c r="PHZ226" s="348"/>
      <c r="PIA226" s="348"/>
      <c r="PIB226" s="348"/>
      <c r="PIC226" s="348"/>
      <c r="PID226" s="348"/>
      <c r="PIE226" s="348"/>
      <c r="PIF226" s="348"/>
      <c r="PIG226" s="348"/>
      <c r="PIH226" s="348"/>
      <c r="PII226" s="348"/>
      <c r="PIJ226" s="348"/>
      <c r="PIK226" s="348"/>
      <c r="PIL226" s="348"/>
      <c r="PIM226" s="348"/>
      <c r="PIN226" s="348"/>
      <c r="PIO226" s="348"/>
      <c r="PIP226" s="348"/>
      <c r="PIQ226" s="348"/>
      <c r="PIR226" s="348"/>
      <c r="PIS226" s="348"/>
      <c r="PIT226" s="348"/>
      <c r="PIU226" s="348"/>
      <c r="PIV226" s="348"/>
      <c r="PIW226" s="348"/>
      <c r="PIX226" s="348"/>
      <c r="PIY226" s="348"/>
      <c r="PIZ226" s="348"/>
      <c r="PJA226" s="348"/>
      <c r="PJB226" s="348"/>
      <c r="PJC226" s="348"/>
      <c r="PJD226" s="348"/>
      <c r="PJE226" s="348"/>
      <c r="PJF226" s="348"/>
      <c r="PJG226" s="348"/>
      <c r="PJH226" s="348"/>
      <c r="PJI226" s="348"/>
      <c r="PJJ226" s="348"/>
      <c r="PJK226" s="348"/>
      <c r="PJL226" s="348"/>
      <c r="PJM226" s="348"/>
      <c r="PJN226" s="348"/>
      <c r="PJO226" s="348"/>
      <c r="PJP226" s="348"/>
      <c r="PJQ226" s="348"/>
      <c r="PJR226" s="348"/>
      <c r="PJS226" s="348"/>
      <c r="PJT226" s="348"/>
      <c r="PJU226" s="348"/>
      <c r="PJV226" s="348"/>
      <c r="PJW226" s="348"/>
      <c r="PJX226" s="348"/>
      <c r="PJY226" s="348"/>
      <c r="PJZ226" s="348"/>
      <c r="PKA226" s="348"/>
      <c r="PKB226" s="348"/>
      <c r="PKC226" s="348"/>
      <c r="PKD226" s="348"/>
      <c r="PKE226" s="348"/>
      <c r="PKF226" s="348"/>
      <c r="PKG226" s="348"/>
      <c r="PKH226" s="348"/>
      <c r="PKI226" s="348"/>
      <c r="PKJ226" s="348"/>
      <c r="PKK226" s="348"/>
      <c r="PKL226" s="348"/>
      <c r="PKM226" s="348"/>
      <c r="PKN226" s="348"/>
      <c r="PKO226" s="348"/>
      <c r="PKP226" s="348"/>
      <c r="PKQ226" s="348"/>
      <c r="PKR226" s="348"/>
      <c r="PKS226" s="348"/>
      <c r="PKT226" s="348"/>
      <c r="PKU226" s="348"/>
      <c r="PKV226" s="348"/>
      <c r="PKW226" s="348"/>
      <c r="PKX226" s="348"/>
      <c r="PKY226" s="348"/>
      <c r="PKZ226" s="348"/>
      <c r="PLA226" s="348"/>
      <c r="PLB226" s="348"/>
      <c r="PLC226" s="348"/>
      <c r="PLD226" s="348"/>
      <c r="PLE226" s="348"/>
      <c r="PLF226" s="348"/>
      <c r="PLG226" s="348"/>
      <c r="PLH226" s="348"/>
      <c r="PLI226" s="348"/>
      <c r="PLJ226" s="348"/>
      <c r="PLK226" s="348"/>
      <c r="PLL226" s="348"/>
      <c r="PLM226" s="348"/>
      <c r="PLN226" s="348"/>
      <c r="PLO226" s="348"/>
      <c r="PLP226" s="348"/>
      <c r="PLQ226" s="348"/>
      <c r="PLR226" s="348"/>
      <c r="PLS226" s="348"/>
      <c r="PLT226" s="348"/>
      <c r="PLU226" s="348"/>
      <c r="PLV226" s="348"/>
      <c r="PLW226" s="348"/>
      <c r="PLX226" s="348"/>
      <c r="PLY226" s="348"/>
      <c r="PLZ226" s="348"/>
      <c r="PMA226" s="348"/>
      <c r="PMB226" s="348"/>
      <c r="PMC226" s="348"/>
      <c r="PMD226" s="348"/>
      <c r="PME226" s="348"/>
      <c r="PMF226" s="348"/>
      <c r="PMG226" s="348"/>
      <c r="PMH226" s="348"/>
      <c r="PMI226" s="348"/>
      <c r="PMJ226" s="348"/>
      <c r="PMK226" s="348"/>
      <c r="PML226" s="348"/>
      <c r="PMM226" s="348"/>
      <c r="PMN226" s="348"/>
      <c r="PMO226" s="348"/>
      <c r="PMP226" s="348"/>
      <c r="PMQ226" s="348"/>
      <c r="PMR226" s="348"/>
      <c r="PMS226" s="348"/>
      <c r="PMT226" s="348"/>
      <c r="PMU226" s="348"/>
      <c r="PMV226" s="348"/>
      <c r="PMW226" s="348"/>
      <c r="PMX226" s="348"/>
      <c r="PMY226" s="348"/>
      <c r="PMZ226" s="348"/>
      <c r="PNA226" s="348"/>
      <c r="PNB226" s="348"/>
      <c r="PNC226" s="348"/>
      <c r="PND226" s="348"/>
      <c r="PNE226" s="348"/>
      <c r="PNF226" s="348"/>
      <c r="PNG226" s="348"/>
      <c r="PNH226" s="348"/>
      <c r="PNI226" s="348"/>
      <c r="PNJ226" s="348"/>
      <c r="PNK226" s="348"/>
      <c r="PNL226" s="348"/>
      <c r="PNM226" s="348"/>
      <c r="PNN226" s="348"/>
      <c r="PNO226" s="348"/>
      <c r="PNP226" s="348"/>
      <c r="PNQ226" s="348"/>
      <c r="PNR226" s="348"/>
      <c r="PNS226" s="348"/>
      <c r="PNT226" s="348"/>
      <c r="PNU226" s="348"/>
      <c r="PNV226" s="348"/>
      <c r="PNW226" s="348"/>
      <c r="PNX226" s="348"/>
      <c r="PNY226" s="348"/>
      <c r="PNZ226" s="348"/>
      <c r="POA226" s="348"/>
      <c r="POB226" s="348"/>
      <c r="POC226" s="348"/>
      <c r="POD226" s="348"/>
      <c r="POE226" s="348"/>
      <c r="POF226" s="348"/>
      <c r="POG226" s="348"/>
      <c r="POH226" s="348"/>
      <c r="POI226" s="348"/>
      <c r="POJ226" s="348"/>
      <c r="POK226" s="348"/>
      <c r="POL226" s="348"/>
      <c r="POM226" s="348"/>
      <c r="PON226" s="348"/>
      <c r="POO226" s="348"/>
      <c r="POP226" s="348"/>
      <c r="POQ226" s="348"/>
      <c r="POR226" s="348"/>
      <c r="POS226" s="348"/>
      <c r="POT226" s="348"/>
      <c r="POU226" s="348"/>
      <c r="POV226" s="348"/>
      <c r="POW226" s="348"/>
      <c r="POX226" s="348"/>
      <c r="POY226" s="348"/>
      <c r="POZ226" s="348"/>
      <c r="PPA226" s="348"/>
      <c r="PPB226" s="348"/>
      <c r="PPC226" s="348"/>
      <c r="PPD226" s="348"/>
      <c r="PPE226" s="348"/>
      <c r="PPF226" s="348"/>
      <c r="PPG226" s="348"/>
      <c r="PPH226" s="348"/>
      <c r="PPI226" s="348"/>
      <c r="PPJ226" s="348"/>
      <c r="PPK226" s="348"/>
      <c r="PPL226" s="348"/>
      <c r="PPM226" s="348"/>
      <c r="PPN226" s="348"/>
      <c r="PPO226" s="348"/>
      <c r="PPP226" s="348"/>
      <c r="PPQ226" s="348"/>
      <c r="PPR226" s="348"/>
      <c r="PPS226" s="348"/>
      <c r="PPT226" s="348"/>
      <c r="PPU226" s="348"/>
      <c r="PPV226" s="348"/>
      <c r="PPW226" s="348"/>
      <c r="PPX226" s="348"/>
      <c r="PPY226" s="348"/>
      <c r="PPZ226" s="348"/>
      <c r="PQA226" s="348"/>
      <c r="PQB226" s="348"/>
      <c r="PQC226" s="348"/>
      <c r="PQD226" s="348"/>
      <c r="PQE226" s="348"/>
      <c r="PQF226" s="348"/>
      <c r="PQG226" s="348"/>
      <c r="PQH226" s="348"/>
      <c r="PQI226" s="348"/>
      <c r="PQJ226" s="348"/>
      <c r="PQK226" s="348"/>
      <c r="PQL226" s="348"/>
      <c r="PQM226" s="348"/>
      <c r="PQN226" s="348"/>
      <c r="PQO226" s="348"/>
      <c r="PQP226" s="348"/>
      <c r="PQQ226" s="348"/>
      <c r="PQR226" s="348"/>
      <c r="PQS226" s="348"/>
      <c r="PQT226" s="348"/>
      <c r="PQU226" s="348"/>
      <c r="PQV226" s="348"/>
      <c r="PQW226" s="348"/>
      <c r="PQX226" s="348"/>
      <c r="PQY226" s="348"/>
      <c r="PQZ226" s="348"/>
      <c r="PRA226" s="348"/>
      <c r="PRB226" s="348"/>
      <c r="PRC226" s="348"/>
      <c r="PRD226" s="348"/>
      <c r="PRE226" s="348"/>
      <c r="PRF226" s="348"/>
      <c r="PRG226" s="348"/>
      <c r="PRH226" s="348"/>
      <c r="PRI226" s="348"/>
      <c r="PRJ226" s="348"/>
      <c r="PRK226" s="348"/>
      <c r="PRL226" s="348"/>
      <c r="PRM226" s="348"/>
      <c r="PRN226" s="348"/>
      <c r="PRO226" s="348"/>
      <c r="PRP226" s="348"/>
      <c r="PRQ226" s="348"/>
      <c r="PRR226" s="348"/>
      <c r="PRS226" s="348"/>
      <c r="PRT226" s="348"/>
      <c r="PRU226" s="348"/>
      <c r="PRV226" s="348"/>
      <c r="PRW226" s="348"/>
      <c r="PRX226" s="348"/>
      <c r="PRY226" s="348"/>
      <c r="PRZ226" s="348"/>
      <c r="PSA226" s="348"/>
      <c r="PSB226" s="348"/>
      <c r="PSC226" s="348"/>
      <c r="PSD226" s="348"/>
      <c r="PSE226" s="348"/>
      <c r="PSF226" s="348"/>
      <c r="PSG226" s="348"/>
      <c r="PSH226" s="348"/>
      <c r="PSI226" s="348"/>
      <c r="PSJ226" s="348"/>
      <c r="PSK226" s="348"/>
      <c r="PSL226" s="348"/>
      <c r="PSM226" s="348"/>
      <c r="PSN226" s="348"/>
      <c r="PSO226" s="348"/>
      <c r="PSP226" s="348"/>
      <c r="PSQ226" s="348"/>
      <c r="PSR226" s="348"/>
      <c r="PSS226" s="348"/>
      <c r="PST226" s="348"/>
      <c r="PSU226" s="348"/>
      <c r="PSV226" s="348"/>
      <c r="PSW226" s="348"/>
      <c r="PSX226" s="348"/>
      <c r="PSY226" s="348"/>
      <c r="PSZ226" s="348"/>
      <c r="PTA226" s="348"/>
      <c r="PTB226" s="348"/>
      <c r="PTC226" s="348"/>
      <c r="PTD226" s="348"/>
      <c r="PTE226" s="348"/>
      <c r="PTF226" s="348"/>
      <c r="PTG226" s="348"/>
      <c r="PTH226" s="348"/>
      <c r="PTI226" s="348"/>
      <c r="PTJ226" s="348"/>
      <c r="PTK226" s="348"/>
      <c r="PTL226" s="348"/>
      <c r="PTM226" s="348"/>
      <c r="PTN226" s="348"/>
      <c r="PTO226" s="348"/>
      <c r="PTP226" s="348"/>
      <c r="PTQ226" s="348"/>
      <c r="PTR226" s="348"/>
      <c r="PTS226" s="348"/>
      <c r="PTT226" s="348"/>
      <c r="PTU226" s="348"/>
      <c r="PTV226" s="348"/>
      <c r="PTW226" s="348"/>
      <c r="PTX226" s="348"/>
      <c r="PTY226" s="348"/>
      <c r="PTZ226" s="348"/>
      <c r="PUA226" s="348"/>
      <c r="PUB226" s="348"/>
      <c r="PUC226" s="348"/>
      <c r="PUD226" s="348"/>
      <c r="PUE226" s="348"/>
      <c r="PUF226" s="348"/>
      <c r="PUG226" s="348"/>
      <c r="PUH226" s="348"/>
      <c r="PUI226" s="348"/>
      <c r="PUJ226" s="348"/>
      <c r="PUK226" s="348"/>
      <c r="PUL226" s="348"/>
      <c r="PUM226" s="348"/>
      <c r="PUN226" s="348"/>
      <c r="PUO226" s="348"/>
      <c r="PUP226" s="348"/>
      <c r="PUQ226" s="348"/>
      <c r="PUR226" s="348"/>
      <c r="PUS226" s="348"/>
      <c r="PUT226" s="348"/>
      <c r="PUU226" s="348"/>
      <c r="PUV226" s="348"/>
      <c r="PUW226" s="348"/>
      <c r="PUX226" s="348"/>
      <c r="PUY226" s="348"/>
      <c r="PUZ226" s="348"/>
      <c r="PVA226" s="348"/>
      <c r="PVB226" s="348"/>
      <c r="PVC226" s="348"/>
      <c r="PVD226" s="348"/>
      <c r="PVE226" s="348"/>
      <c r="PVF226" s="348"/>
      <c r="PVG226" s="348"/>
      <c r="PVH226" s="348"/>
      <c r="PVI226" s="348"/>
      <c r="PVJ226" s="348"/>
      <c r="PVK226" s="348"/>
      <c r="PVL226" s="348"/>
      <c r="PVM226" s="348"/>
      <c r="PVN226" s="348"/>
      <c r="PVO226" s="348"/>
      <c r="PVP226" s="348"/>
      <c r="PVQ226" s="348"/>
      <c r="PVR226" s="348"/>
      <c r="PVS226" s="348"/>
      <c r="PVT226" s="348"/>
      <c r="PVU226" s="348"/>
      <c r="PVV226" s="348"/>
      <c r="PVW226" s="348"/>
      <c r="PVX226" s="348"/>
      <c r="PVY226" s="348"/>
      <c r="PVZ226" s="348"/>
      <c r="PWA226" s="348"/>
      <c r="PWB226" s="348"/>
      <c r="PWC226" s="348"/>
      <c r="PWD226" s="348"/>
      <c r="PWE226" s="348"/>
      <c r="PWF226" s="348"/>
      <c r="PWG226" s="348"/>
      <c r="PWH226" s="348"/>
      <c r="PWI226" s="348"/>
      <c r="PWJ226" s="348"/>
      <c r="PWK226" s="348"/>
      <c r="PWL226" s="348"/>
      <c r="PWM226" s="348"/>
      <c r="PWN226" s="348"/>
      <c r="PWO226" s="348"/>
      <c r="PWP226" s="348"/>
      <c r="PWQ226" s="348"/>
      <c r="PWR226" s="348"/>
      <c r="PWS226" s="348"/>
      <c r="PWT226" s="348"/>
      <c r="PWU226" s="348"/>
      <c r="PWV226" s="348"/>
      <c r="PWW226" s="348"/>
      <c r="PWX226" s="348"/>
      <c r="PWY226" s="348"/>
      <c r="PWZ226" s="348"/>
      <c r="PXA226" s="348"/>
      <c r="PXB226" s="348"/>
      <c r="PXC226" s="348"/>
      <c r="PXD226" s="348"/>
      <c r="PXE226" s="348"/>
      <c r="PXF226" s="348"/>
      <c r="PXG226" s="348"/>
      <c r="PXH226" s="348"/>
      <c r="PXI226" s="348"/>
      <c r="PXJ226" s="348"/>
      <c r="PXK226" s="348"/>
      <c r="PXL226" s="348"/>
      <c r="PXM226" s="348"/>
      <c r="PXN226" s="348"/>
      <c r="PXO226" s="348"/>
      <c r="PXP226" s="348"/>
      <c r="PXQ226" s="348"/>
      <c r="PXR226" s="348"/>
      <c r="PXS226" s="348"/>
      <c r="PXT226" s="348"/>
      <c r="PXU226" s="348"/>
      <c r="PXV226" s="348"/>
      <c r="PXW226" s="348"/>
      <c r="PXX226" s="348"/>
      <c r="PXY226" s="348"/>
      <c r="PXZ226" s="348"/>
      <c r="PYA226" s="348"/>
      <c r="PYB226" s="348"/>
      <c r="PYC226" s="348"/>
      <c r="PYD226" s="348"/>
      <c r="PYE226" s="348"/>
      <c r="PYF226" s="348"/>
      <c r="PYG226" s="348"/>
      <c r="PYH226" s="348"/>
      <c r="PYI226" s="348"/>
      <c r="PYJ226" s="348"/>
      <c r="PYK226" s="348"/>
      <c r="PYL226" s="348"/>
      <c r="PYM226" s="348"/>
      <c r="PYN226" s="348"/>
      <c r="PYO226" s="348"/>
      <c r="PYP226" s="348"/>
      <c r="PYQ226" s="348"/>
      <c r="PYR226" s="348"/>
      <c r="PYS226" s="348"/>
      <c r="PYT226" s="348"/>
      <c r="PYU226" s="348"/>
      <c r="PYV226" s="348"/>
      <c r="PYW226" s="348"/>
      <c r="PYX226" s="348"/>
      <c r="PYY226" s="348"/>
      <c r="PYZ226" s="348"/>
      <c r="PZA226" s="348"/>
      <c r="PZB226" s="348"/>
      <c r="PZC226" s="348"/>
      <c r="PZD226" s="348"/>
      <c r="PZE226" s="348"/>
      <c r="PZF226" s="348"/>
      <c r="PZG226" s="348"/>
      <c r="PZH226" s="348"/>
      <c r="PZI226" s="348"/>
      <c r="PZJ226" s="348"/>
      <c r="PZK226" s="348"/>
      <c r="PZL226" s="348"/>
      <c r="PZM226" s="348"/>
      <c r="PZN226" s="348"/>
      <c r="PZO226" s="348"/>
      <c r="PZP226" s="348"/>
      <c r="PZQ226" s="348"/>
      <c r="PZR226" s="348"/>
      <c r="PZS226" s="348"/>
      <c r="PZT226" s="348"/>
      <c r="PZU226" s="348"/>
      <c r="PZV226" s="348"/>
      <c r="PZW226" s="348"/>
      <c r="PZX226" s="348"/>
      <c r="PZY226" s="348"/>
      <c r="PZZ226" s="348"/>
      <c r="QAA226" s="348"/>
      <c r="QAB226" s="348"/>
      <c r="QAC226" s="348"/>
      <c r="QAD226" s="348"/>
      <c r="QAE226" s="348"/>
      <c r="QAF226" s="348"/>
      <c r="QAG226" s="348"/>
      <c r="QAH226" s="348"/>
      <c r="QAI226" s="348"/>
      <c r="QAJ226" s="348"/>
      <c r="QAK226" s="348"/>
      <c r="QAL226" s="348"/>
      <c r="QAM226" s="348"/>
      <c r="QAN226" s="348"/>
      <c r="QAO226" s="348"/>
      <c r="QAP226" s="348"/>
      <c r="QAQ226" s="348"/>
      <c r="QAR226" s="348"/>
      <c r="QAS226" s="348"/>
      <c r="QAT226" s="348"/>
      <c r="QAU226" s="348"/>
      <c r="QAV226" s="348"/>
      <c r="QAW226" s="348"/>
      <c r="QAX226" s="348"/>
      <c r="QAY226" s="348"/>
      <c r="QAZ226" s="348"/>
      <c r="QBA226" s="348"/>
      <c r="QBB226" s="348"/>
      <c r="QBC226" s="348"/>
      <c r="QBD226" s="348"/>
      <c r="QBE226" s="348"/>
      <c r="QBF226" s="348"/>
      <c r="QBG226" s="348"/>
      <c r="QBH226" s="348"/>
      <c r="QBI226" s="348"/>
      <c r="QBJ226" s="348"/>
      <c r="QBK226" s="348"/>
      <c r="QBL226" s="348"/>
      <c r="QBM226" s="348"/>
      <c r="QBN226" s="348"/>
      <c r="QBO226" s="348"/>
      <c r="QBP226" s="348"/>
      <c r="QBQ226" s="348"/>
      <c r="QBR226" s="348"/>
      <c r="QBS226" s="348"/>
      <c r="QBT226" s="348"/>
      <c r="QBU226" s="348"/>
      <c r="QBV226" s="348"/>
      <c r="QBW226" s="348"/>
      <c r="QBX226" s="348"/>
      <c r="QBY226" s="348"/>
      <c r="QBZ226" s="348"/>
      <c r="QCA226" s="348"/>
      <c r="QCB226" s="348"/>
      <c r="QCC226" s="348"/>
      <c r="QCD226" s="348"/>
      <c r="QCE226" s="348"/>
      <c r="QCF226" s="348"/>
      <c r="QCG226" s="348"/>
      <c r="QCH226" s="348"/>
      <c r="QCI226" s="348"/>
      <c r="QCJ226" s="348"/>
      <c r="QCK226" s="348"/>
      <c r="QCL226" s="348"/>
      <c r="QCM226" s="348"/>
      <c r="QCN226" s="348"/>
      <c r="QCO226" s="348"/>
      <c r="QCP226" s="348"/>
      <c r="QCQ226" s="348"/>
      <c r="QCR226" s="348"/>
      <c r="QCS226" s="348"/>
      <c r="QCT226" s="348"/>
      <c r="QCU226" s="348"/>
      <c r="QCV226" s="348"/>
      <c r="QCW226" s="348"/>
      <c r="QCX226" s="348"/>
      <c r="QCY226" s="348"/>
      <c r="QCZ226" s="348"/>
      <c r="QDA226" s="348"/>
      <c r="QDB226" s="348"/>
      <c r="QDC226" s="348"/>
      <c r="QDD226" s="348"/>
      <c r="QDE226" s="348"/>
      <c r="QDF226" s="348"/>
      <c r="QDG226" s="348"/>
      <c r="QDH226" s="348"/>
      <c r="QDI226" s="348"/>
      <c r="QDJ226" s="348"/>
      <c r="QDK226" s="348"/>
      <c r="QDL226" s="348"/>
      <c r="QDM226" s="348"/>
      <c r="QDN226" s="348"/>
      <c r="QDO226" s="348"/>
      <c r="QDP226" s="348"/>
      <c r="QDQ226" s="348"/>
      <c r="QDR226" s="348"/>
      <c r="QDS226" s="348"/>
      <c r="QDT226" s="348"/>
      <c r="QDU226" s="348"/>
      <c r="QDV226" s="348"/>
      <c r="QDW226" s="348"/>
      <c r="QDX226" s="348"/>
      <c r="QDY226" s="348"/>
      <c r="QDZ226" s="348"/>
      <c r="QEA226" s="348"/>
      <c r="QEB226" s="348"/>
      <c r="QEC226" s="348"/>
      <c r="QED226" s="348"/>
      <c r="QEE226" s="348"/>
      <c r="QEF226" s="348"/>
      <c r="QEG226" s="348"/>
      <c r="QEH226" s="348"/>
      <c r="QEI226" s="348"/>
      <c r="QEJ226" s="348"/>
      <c r="QEK226" s="348"/>
      <c r="QEL226" s="348"/>
      <c r="QEM226" s="348"/>
      <c r="QEN226" s="348"/>
      <c r="QEO226" s="348"/>
      <c r="QEP226" s="348"/>
      <c r="QEQ226" s="348"/>
      <c r="QER226" s="348"/>
      <c r="QES226" s="348"/>
      <c r="QET226" s="348"/>
      <c r="QEU226" s="348"/>
      <c r="QEV226" s="348"/>
      <c r="QEW226" s="348"/>
      <c r="QEX226" s="348"/>
      <c r="QEY226" s="348"/>
      <c r="QEZ226" s="348"/>
      <c r="QFA226" s="348"/>
      <c r="QFB226" s="348"/>
      <c r="QFC226" s="348"/>
      <c r="QFD226" s="348"/>
      <c r="QFE226" s="348"/>
      <c r="QFF226" s="348"/>
      <c r="QFG226" s="348"/>
      <c r="QFH226" s="348"/>
      <c r="QFI226" s="348"/>
      <c r="QFJ226" s="348"/>
      <c r="QFK226" s="348"/>
      <c r="QFL226" s="348"/>
      <c r="QFM226" s="348"/>
      <c r="QFN226" s="348"/>
      <c r="QFO226" s="348"/>
      <c r="QFP226" s="348"/>
      <c r="QFQ226" s="348"/>
      <c r="QFR226" s="348"/>
      <c r="QFS226" s="348"/>
      <c r="QFT226" s="348"/>
      <c r="QFU226" s="348"/>
      <c r="QFV226" s="348"/>
      <c r="QFW226" s="348"/>
      <c r="QFX226" s="348"/>
      <c r="QFY226" s="348"/>
      <c r="QFZ226" s="348"/>
      <c r="QGA226" s="348"/>
      <c r="QGB226" s="348"/>
      <c r="QGC226" s="348"/>
      <c r="QGD226" s="348"/>
      <c r="QGE226" s="348"/>
      <c r="QGF226" s="348"/>
      <c r="QGG226" s="348"/>
      <c r="QGH226" s="348"/>
      <c r="QGI226" s="348"/>
      <c r="QGJ226" s="348"/>
      <c r="QGK226" s="348"/>
      <c r="QGL226" s="348"/>
      <c r="QGM226" s="348"/>
      <c r="QGN226" s="348"/>
      <c r="QGO226" s="348"/>
      <c r="QGP226" s="348"/>
      <c r="QGQ226" s="348"/>
      <c r="QGR226" s="348"/>
      <c r="QGS226" s="348"/>
      <c r="QGT226" s="348"/>
      <c r="QGU226" s="348"/>
      <c r="QGV226" s="348"/>
      <c r="QGW226" s="348"/>
      <c r="QGX226" s="348"/>
      <c r="QGY226" s="348"/>
      <c r="QGZ226" s="348"/>
      <c r="QHA226" s="348"/>
      <c r="QHB226" s="348"/>
      <c r="QHC226" s="348"/>
      <c r="QHD226" s="348"/>
      <c r="QHE226" s="348"/>
      <c r="QHF226" s="348"/>
      <c r="QHG226" s="348"/>
      <c r="QHH226" s="348"/>
      <c r="QHI226" s="348"/>
      <c r="QHJ226" s="348"/>
      <c r="QHK226" s="348"/>
      <c r="QHL226" s="348"/>
      <c r="QHM226" s="348"/>
      <c r="QHN226" s="348"/>
      <c r="QHO226" s="348"/>
      <c r="QHP226" s="348"/>
      <c r="QHQ226" s="348"/>
      <c r="QHR226" s="348"/>
      <c r="QHS226" s="348"/>
      <c r="QHT226" s="348"/>
      <c r="QHU226" s="348"/>
      <c r="QHV226" s="348"/>
      <c r="QHW226" s="348"/>
      <c r="QHX226" s="348"/>
      <c r="QHY226" s="348"/>
      <c r="QHZ226" s="348"/>
      <c r="QIA226" s="348"/>
      <c r="QIB226" s="348"/>
      <c r="QIC226" s="348"/>
      <c r="QID226" s="348"/>
      <c r="QIE226" s="348"/>
      <c r="QIF226" s="348"/>
      <c r="QIG226" s="348"/>
      <c r="QIH226" s="348"/>
      <c r="QII226" s="348"/>
      <c r="QIJ226" s="348"/>
      <c r="QIK226" s="348"/>
      <c r="QIL226" s="348"/>
      <c r="QIM226" s="348"/>
      <c r="QIN226" s="348"/>
      <c r="QIO226" s="348"/>
      <c r="QIP226" s="348"/>
      <c r="QIQ226" s="348"/>
      <c r="QIR226" s="348"/>
      <c r="QIS226" s="348"/>
      <c r="QIT226" s="348"/>
      <c r="QIU226" s="348"/>
      <c r="QIV226" s="348"/>
      <c r="QIW226" s="348"/>
      <c r="QIX226" s="348"/>
      <c r="QIY226" s="348"/>
      <c r="QIZ226" s="348"/>
      <c r="QJA226" s="348"/>
      <c r="QJB226" s="348"/>
      <c r="QJC226" s="348"/>
      <c r="QJD226" s="348"/>
      <c r="QJE226" s="348"/>
      <c r="QJF226" s="348"/>
      <c r="QJG226" s="348"/>
      <c r="QJH226" s="348"/>
      <c r="QJI226" s="348"/>
      <c r="QJJ226" s="348"/>
      <c r="QJK226" s="348"/>
      <c r="QJL226" s="348"/>
      <c r="QJM226" s="348"/>
      <c r="QJN226" s="348"/>
      <c r="QJO226" s="348"/>
      <c r="QJP226" s="348"/>
      <c r="QJQ226" s="348"/>
      <c r="QJR226" s="348"/>
      <c r="QJS226" s="348"/>
      <c r="QJT226" s="348"/>
      <c r="QJU226" s="348"/>
      <c r="QJV226" s="348"/>
      <c r="QJW226" s="348"/>
      <c r="QJX226" s="348"/>
      <c r="QJY226" s="348"/>
      <c r="QJZ226" s="348"/>
      <c r="QKA226" s="348"/>
      <c r="QKB226" s="348"/>
      <c r="QKC226" s="348"/>
      <c r="QKD226" s="348"/>
      <c r="QKE226" s="348"/>
      <c r="QKF226" s="348"/>
      <c r="QKG226" s="348"/>
      <c r="QKH226" s="348"/>
      <c r="QKI226" s="348"/>
      <c r="QKJ226" s="348"/>
      <c r="QKK226" s="348"/>
      <c r="QKL226" s="348"/>
      <c r="QKM226" s="348"/>
      <c r="QKN226" s="348"/>
      <c r="QKO226" s="348"/>
      <c r="QKP226" s="348"/>
      <c r="QKQ226" s="348"/>
      <c r="QKR226" s="348"/>
      <c r="QKS226" s="348"/>
      <c r="QKT226" s="348"/>
      <c r="QKU226" s="348"/>
      <c r="QKV226" s="348"/>
      <c r="QKW226" s="348"/>
      <c r="QKX226" s="348"/>
      <c r="QKY226" s="348"/>
      <c r="QKZ226" s="348"/>
      <c r="QLA226" s="348"/>
      <c r="QLB226" s="348"/>
      <c r="QLC226" s="348"/>
      <c r="QLD226" s="348"/>
      <c r="QLE226" s="348"/>
      <c r="QLF226" s="348"/>
      <c r="QLG226" s="348"/>
      <c r="QLH226" s="348"/>
      <c r="QLI226" s="348"/>
      <c r="QLJ226" s="348"/>
      <c r="QLK226" s="348"/>
      <c r="QLL226" s="348"/>
      <c r="QLM226" s="348"/>
      <c r="QLN226" s="348"/>
      <c r="QLO226" s="348"/>
      <c r="QLP226" s="348"/>
      <c r="QLQ226" s="348"/>
      <c r="QLR226" s="348"/>
      <c r="QLS226" s="348"/>
      <c r="QLT226" s="348"/>
      <c r="QLU226" s="348"/>
      <c r="QLV226" s="348"/>
      <c r="QLW226" s="348"/>
      <c r="QLX226" s="348"/>
      <c r="QLY226" s="348"/>
      <c r="QLZ226" s="348"/>
      <c r="QMA226" s="348"/>
      <c r="QMB226" s="348"/>
      <c r="QMC226" s="348"/>
      <c r="QMD226" s="348"/>
      <c r="QME226" s="348"/>
      <c r="QMF226" s="348"/>
      <c r="QMG226" s="348"/>
      <c r="QMH226" s="348"/>
      <c r="QMI226" s="348"/>
      <c r="QMJ226" s="348"/>
      <c r="QMK226" s="348"/>
      <c r="QML226" s="348"/>
      <c r="QMM226" s="348"/>
      <c r="QMN226" s="348"/>
      <c r="QMO226" s="348"/>
      <c r="QMP226" s="348"/>
      <c r="QMQ226" s="348"/>
      <c r="QMR226" s="348"/>
      <c r="QMS226" s="348"/>
      <c r="QMT226" s="348"/>
      <c r="QMU226" s="348"/>
      <c r="QMV226" s="348"/>
      <c r="QMW226" s="348"/>
      <c r="QMX226" s="348"/>
      <c r="QMY226" s="348"/>
      <c r="QMZ226" s="348"/>
      <c r="QNA226" s="348"/>
      <c r="QNB226" s="348"/>
      <c r="QNC226" s="348"/>
      <c r="QND226" s="348"/>
      <c r="QNE226" s="348"/>
      <c r="QNF226" s="348"/>
      <c r="QNG226" s="348"/>
      <c r="QNH226" s="348"/>
      <c r="QNI226" s="348"/>
      <c r="QNJ226" s="348"/>
      <c r="QNK226" s="348"/>
      <c r="QNL226" s="348"/>
      <c r="QNM226" s="348"/>
      <c r="QNN226" s="348"/>
      <c r="QNO226" s="348"/>
      <c r="QNP226" s="348"/>
      <c r="QNQ226" s="348"/>
      <c r="QNR226" s="348"/>
      <c r="QNS226" s="348"/>
      <c r="QNT226" s="348"/>
      <c r="QNU226" s="348"/>
      <c r="QNV226" s="348"/>
      <c r="QNW226" s="348"/>
      <c r="QNX226" s="348"/>
      <c r="QNY226" s="348"/>
      <c r="QNZ226" s="348"/>
      <c r="QOA226" s="348"/>
      <c r="QOB226" s="348"/>
      <c r="QOC226" s="348"/>
      <c r="QOD226" s="348"/>
      <c r="QOE226" s="348"/>
      <c r="QOF226" s="348"/>
      <c r="QOG226" s="348"/>
      <c r="QOH226" s="348"/>
      <c r="QOI226" s="348"/>
      <c r="QOJ226" s="348"/>
      <c r="QOK226" s="348"/>
      <c r="QOL226" s="348"/>
      <c r="QOM226" s="348"/>
      <c r="QON226" s="348"/>
      <c r="QOO226" s="348"/>
      <c r="QOP226" s="348"/>
      <c r="QOQ226" s="348"/>
      <c r="QOR226" s="348"/>
      <c r="QOS226" s="348"/>
      <c r="QOT226" s="348"/>
      <c r="QOU226" s="348"/>
      <c r="QOV226" s="348"/>
      <c r="QOW226" s="348"/>
      <c r="QOX226" s="348"/>
      <c r="QOY226" s="348"/>
      <c r="QOZ226" s="348"/>
      <c r="QPA226" s="348"/>
      <c r="QPB226" s="348"/>
      <c r="QPC226" s="348"/>
      <c r="QPD226" s="348"/>
      <c r="QPE226" s="348"/>
      <c r="QPF226" s="348"/>
      <c r="QPG226" s="348"/>
      <c r="QPH226" s="348"/>
      <c r="QPI226" s="348"/>
      <c r="QPJ226" s="348"/>
      <c r="QPK226" s="348"/>
      <c r="QPL226" s="348"/>
      <c r="QPM226" s="348"/>
      <c r="QPN226" s="348"/>
      <c r="QPO226" s="348"/>
      <c r="QPP226" s="348"/>
      <c r="QPQ226" s="348"/>
      <c r="QPR226" s="348"/>
      <c r="QPS226" s="348"/>
      <c r="QPT226" s="348"/>
      <c r="QPU226" s="348"/>
      <c r="QPV226" s="348"/>
      <c r="QPW226" s="348"/>
      <c r="QPX226" s="348"/>
      <c r="QPY226" s="348"/>
      <c r="QPZ226" s="348"/>
      <c r="QQA226" s="348"/>
      <c r="QQB226" s="348"/>
      <c r="QQC226" s="348"/>
      <c r="QQD226" s="348"/>
      <c r="QQE226" s="348"/>
      <c r="QQF226" s="348"/>
      <c r="QQG226" s="348"/>
      <c r="QQH226" s="348"/>
      <c r="QQI226" s="348"/>
      <c r="QQJ226" s="348"/>
      <c r="QQK226" s="348"/>
      <c r="QQL226" s="348"/>
      <c r="QQM226" s="348"/>
      <c r="QQN226" s="348"/>
      <c r="QQO226" s="348"/>
      <c r="QQP226" s="348"/>
      <c r="QQQ226" s="348"/>
      <c r="QQR226" s="348"/>
      <c r="QQS226" s="348"/>
      <c r="QQT226" s="348"/>
      <c r="QQU226" s="348"/>
      <c r="QQV226" s="348"/>
      <c r="QQW226" s="348"/>
      <c r="QQX226" s="348"/>
      <c r="QQY226" s="348"/>
      <c r="QQZ226" s="348"/>
      <c r="QRA226" s="348"/>
      <c r="QRB226" s="348"/>
      <c r="QRC226" s="348"/>
      <c r="QRD226" s="348"/>
      <c r="QRE226" s="348"/>
      <c r="QRF226" s="348"/>
      <c r="QRG226" s="348"/>
      <c r="QRH226" s="348"/>
      <c r="QRI226" s="348"/>
      <c r="QRJ226" s="348"/>
      <c r="QRK226" s="348"/>
      <c r="QRL226" s="348"/>
      <c r="QRM226" s="348"/>
      <c r="QRN226" s="348"/>
      <c r="QRO226" s="348"/>
      <c r="QRP226" s="348"/>
      <c r="QRQ226" s="348"/>
      <c r="QRR226" s="348"/>
      <c r="QRS226" s="348"/>
      <c r="QRT226" s="348"/>
      <c r="QRU226" s="348"/>
      <c r="QRV226" s="348"/>
      <c r="QRW226" s="348"/>
      <c r="QRX226" s="348"/>
      <c r="QRY226" s="348"/>
      <c r="QRZ226" s="348"/>
      <c r="QSA226" s="348"/>
      <c r="QSB226" s="348"/>
      <c r="QSC226" s="348"/>
      <c r="QSD226" s="348"/>
      <c r="QSE226" s="348"/>
      <c r="QSF226" s="348"/>
      <c r="QSG226" s="348"/>
      <c r="QSH226" s="348"/>
      <c r="QSI226" s="348"/>
      <c r="QSJ226" s="348"/>
      <c r="QSK226" s="348"/>
      <c r="QSL226" s="348"/>
      <c r="QSM226" s="348"/>
      <c r="QSN226" s="348"/>
      <c r="QSO226" s="348"/>
      <c r="QSP226" s="348"/>
      <c r="QSQ226" s="348"/>
      <c r="QSR226" s="348"/>
      <c r="QSS226" s="348"/>
      <c r="QST226" s="348"/>
      <c r="QSU226" s="348"/>
      <c r="QSV226" s="348"/>
      <c r="QSW226" s="348"/>
      <c r="QSX226" s="348"/>
      <c r="QSY226" s="348"/>
      <c r="QSZ226" s="348"/>
      <c r="QTA226" s="348"/>
      <c r="QTB226" s="348"/>
      <c r="QTC226" s="348"/>
      <c r="QTD226" s="348"/>
      <c r="QTE226" s="348"/>
      <c r="QTF226" s="348"/>
      <c r="QTG226" s="348"/>
      <c r="QTH226" s="348"/>
      <c r="QTI226" s="348"/>
      <c r="QTJ226" s="348"/>
      <c r="QTK226" s="348"/>
      <c r="QTL226" s="348"/>
      <c r="QTM226" s="348"/>
      <c r="QTN226" s="348"/>
      <c r="QTO226" s="348"/>
      <c r="QTP226" s="348"/>
      <c r="QTQ226" s="348"/>
      <c r="QTR226" s="348"/>
      <c r="QTS226" s="348"/>
      <c r="QTT226" s="348"/>
      <c r="QTU226" s="348"/>
      <c r="QTV226" s="348"/>
      <c r="QTW226" s="348"/>
      <c r="QTX226" s="348"/>
      <c r="QTY226" s="348"/>
      <c r="QTZ226" s="348"/>
      <c r="QUA226" s="348"/>
      <c r="QUB226" s="348"/>
      <c r="QUC226" s="348"/>
      <c r="QUD226" s="348"/>
      <c r="QUE226" s="348"/>
      <c r="QUF226" s="348"/>
      <c r="QUG226" s="348"/>
      <c r="QUH226" s="348"/>
      <c r="QUI226" s="348"/>
      <c r="QUJ226" s="348"/>
      <c r="QUK226" s="348"/>
      <c r="QUL226" s="348"/>
      <c r="QUM226" s="348"/>
      <c r="QUN226" s="348"/>
      <c r="QUO226" s="348"/>
      <c r="QUP226" s="348"/>
      <c r="QUQ226" s="348"/>
      <c r="QUR226" s="348"/>
      <c r="QUS226" s="348"/>
      <c r="QUT226" s="348"/>
      <c r="QUU226" s="348"/>
      <c r="QUV226" s="348"/>
      <c r="QUW226" s="348"/>
      <c r="QUX226" s="348"/>
      <c r="QUY226" s="348"/>
      <c r="QUZ226" s="348"/>
      <c r="QVA226" s="348"/>
      <c r="QVB226" s="348"/>
      <c r="QVC226" s="348"/>
      <c r="QVD226" s="348"/>
      <c r="QVE226" s="348"/>
      <c r="QVF226" s="348"/>
      <c r="QVG226" s="348"/>
      <c r="QVH226" s="348"/>
      <c r="QVI226" s="348"/>
      <c r="QVJ226" s="348"/>
      <c r="QVK226" s="348"/>
      <c r="QVL226" s="348"/>
      <c r="QVM226" s="348"/>
      <c r="QVN226" s="348"/>
      <c r="QVO226" s="348"/>
      <c r="QVP226" s="348"/>
      <c r="QVQ226" s="348"/>
      <c r="QVR226" s="348"/>
      <c r="QVS226" s="348"/>
      <c r="QVT226" s="348"/>
      <c r="QVU226" s="348"/>
      <c r="QVV226" s="348"/>
      <c r="QVW226" s="348"/>
      <c r="QVX226" s="348"/>
      <c r="QVY226" s="348"/>
      <c r="QVZ226" s="348"/>
      <c r="QWA226" s="348"/>
      <c r="QWB226" s="348"/>
      <c r="QWC226" s="348"/>
      <c r="QWD226" s="348"/>
      <c r="QWE226" s="348"/>
      <c r="QWF226" s="348"/>
      <c r="QWG226" s="348"/>
      <c r="QWH226" s="348"/>
      <c r="QWI226" s="348"/>
      <c r="QWJ226" s="348"/>
      <c r="QWK226" s="348"/>
      <c r="QWL226" s="348"/>
      <c r="QWM226" s="348"/>
      <c r="QWN226" s="348"/>
      <c r="QWO226" s="348"/>
      <c r="QWP226" s="348"/>
      <c r="QWQ226" s="348"/>
      <c r="QWR226" s="348"/>
      <c r="QWS226" s="348"/>
      <c r="QWT226" s="348"/>
      <c r="QWU226" s="348"/>
      <c r="QWV226" s="348"/>
      <c r="QWW226" s="348"/>
      <c r="QWX226" s="348"/>
      <c r="QWY226" s="348"/>
      <c r="QWZ226" s="348"/>
      <c r="QXA226" s="348"/>
      <c r="QXB226" s="348"/>
      <c r="QXC226" s="348"/>
      <c r="QXD226" s="348"/>
      <c r="QXE226" s="348"/>
      <c r="QXF226" s="348"/>
      <c r="QXG226" s="348"/>
      <c r="QXH226" s="348"/>
      <c r="QXI226" s="348"/>
      <c r="QXJ226" s="348"/>
      <c r="QXK226" s="348"/>
      <c r="QXL226" s="348"/>
      <c r="QXM226" s="348"/>
      <c r="QXN226" s="348"/>
      <c r="QXO226" s="348"/>
      <c r="QXP226" s="348"/>
      <c r="QXQ226" s="348"/>
      <c r="QXR226" s="348"/>
      <c r="QXS226" s="348"/>
      <c r="QXT226" s="348"/>
      <c r="QXU226" s="348"/>
      <c r="QXV226" s="348"/>
      <c r="QXW226" s="348"/>
      <c r="QXX226" s="348"/>
      <c r="QXY226" s="348"/>
      <c r="QXZ226" s="348"/>
      <c r="QYA226" s="348"/>
      <c r="QYB226" s="348"/>
      <c r="QYC226" s="348"/>
      <c r="QYD226" s="348"/>
      <c r="QYE226" s="348"/>
      <c r="QYF226" s="348"/>
      <c r="QYG226" s="348"/>
      <c r="QYH226" s="348"/>
      <c r="QYI226" s="348"/>
      <c r="QYJ226" s="348"/>
      <c r="QYK226" s="348"/>
      <c r="QYL226" s="348"/>
      <c r="QYM226" s="348"/>
      <c r="QYN226" s="348"/>
      <c r="QYO226" s="348"/>
      <c r="QYP226" s="348"/>
      <c r="QYQ226" s="348"/>
      <c r="QYR226" s="348"/>
      <c r="QYS226" s="348"/>
      <c r="QYT226" s="348"/>
      <c r="QYU226" s="348"/>
      <c r="QYV226" s="348"/>
      <c r="QYW226" s="348"/>
      <c r="QYX226" s="348"/>
      <c r="QYY226" s="348"/>
      <c r="QYZ226" s="348"/>
      <c r="QZA226" s="348"/>
      <c r="QZB226" s="348"/>
      <c r="QZC226" s="348"/>
      <c r="QZD226" s="348"/>
      <c r="QZE226" s="348"/>
      <c r="QZF226" s="348"/>
      <c r="QZG226" s="348"/>
      <c r="QZH226" s="348"/>
      <c r="QZI226" s="348"/>
      <c r="QZJ226" s="348"/>
      <c r="QZK226" s="348"/>
      <c r="QZL226" s="348"/>
      <c r="QZM226" s="348"/>
      <c r="QZN226" s="348"/>
      <c r="QZO226" s="348"/>
      <c r="QZP226" s="348"/>
      <c r="QZQ226" s="348"/>
      <c r="QZR226" s="348"/>
      <c r="QZS226" s="348"/>
      <c r="QZT226" s="348"/>
      <c r="QZU226" s="348"/>
      <c r="QZV226" s="348"/>
      <c r="QZW226" s="348"/>
      <c r="QZX226" s="348"/>
      <c r="QZY226" s="348"/>
      <c r="QZZ226" s="348"/>
      <c r="RAA226" s="348"/>
      <c r="RAB226" s="348"/>
      <c r="RAC226" s="348"/>
      <c r="RAD226" s="348"/>
      <c r="RAE226" s="348"/>
      <c r="RAF226" s="348"/>
      <c r="RAG226" s="348"/>
      <c r="RAH226" s="348"/>
      <c r="RAI226" s="348"/>
      <c r="RAJ226" s="348"/>
      <c r="RAK226" s="348"/>
      <c r="RAL226" s="348"/>
      <c r="RAM226" s="348"/>
      <c r="RAN226" s="348"/>
      <c r="RAO226" s="348"/>
      <c r="RAP226" s="348"/>
      <c r="RAQ226" s="348"/>
      <c r="RAR226" s="348"/>
      <c r="RAS226" s="348"/>
      <c r="RAT226" s="348"/>
      <c r="RAU226" s="348"/>
      <c r="RAV226" s="348"/>
      <c r="RAW226" s="348"/>
      <c r="RAX226" s="348"/>
      <c r="RAY226" s="348"/>
      <c r="RAZ226" s="348"/>
      <c r="RBA226" s="348"/>
      <c r="RBB226" s="348"/>
      <c r="RBC226" s="348"/>
      <c r="RBD226" s="348"/>
      <c r="RBE226" s="348"/>
      <c r="RBF226" s="348"/>
      <c r="RBG226" s="348"/>
      <c r="RBH226" s="348"/>
      <c r="RBI226" s="348"/>
      <c r="RBJ226" s="348"/>
      <c r="RBK226" s="348"/>
      <c r="RBL226" s="348"/>
      <c r="RBM226" s="348"/>
      <c r="RBN226" s="348"/>
      <c r="RBO226" s="348"/>
      <c r="RBP226" s="348"/>
      <c r="RBQ226" s="348"/>
      <c r="RBR226" s="348"/>
      <c r="RBS226" s="348"/>
      <c r="RBT226" s="348"/>
      <c r="RBU226" s="348"/>
      <c r="RBV226" s="348"/>
      <c r="RBW226" s="348"/>
      <c r="RBX226" s="348"/>
      <c r="RBY226" s="348"/>
      <c r="RBZ226" s="348"/>
      <c r="RCA226" s="348"/>
      <c r="RCB226" s="348"/>
      <c r="RCC226" s="348"/>
      <c r="RCD226" s="348"/>
      <c r="RCE226" s="348"/>
      <c r="RCF226" s="348"/>
      <c r="RCG226" s="348"/>
      <c r="RCH226" s="348"/>
      <c r="RCI226" s="348"/>
      <c r="RCJ226" s="348"/>
      <c r="RCK226" s="348"/>
      <c r="RCL226" s="348"/>
      <c r="RCM226" s="348"/>
      <c r="RCN226" s="348"/>
      <c r="RCO226" s="348"/>
      <c r="RCP226" s="348"/>
      <c r="RCQ226" s="348"/>
      <c r="RCR226" s="348"/>
      <c r="RCS226" s="348"/>
      <c r="RCT226" s="348"/>
      <c r="RCU226" s="348"/>
      <c r="RCV226" s="348"/>
      <c r="RCW226" s="348"/>
      <c r="RCX226" s="348"/>
      <c r="RCY226" s="348"/>
      <c r="RCZ226" s="348"/>
      <c r="RDA226" s="348"/>
      <c r="RDB226" s="348"/>
      <c r="RDC226" s="348"/>
      <c r="RDD226" s="348"/>
      <c r="RDE226" s="348"/>
      <c r="RDF226" s="348"/>
      <c r="RDG226" s="348"/>
      <c r="RDH226" s="348"/>
      <c r="RDI226" s="348"/>
      <c r="RDJ226" s="348"/>
      <c r="RDK226" s="348"/>
      <c r="RDL226" s="348"/>
      <c r="RDM226" s="348"/>
      <c r="RDN226" s="348"/>
      <c r="RDO226" s="348"/>
      <c r="RDP226" s="348"/>
      <c r="RDQ226" s="348"/>
      <c r="RDR226" s="348"/>
      <c r="RDS226" s="348"/>
      <c r="RDT226" s="348"/>
      <c r="RDU226" s="348"/>
      <c r="RDV226" s="348"/>
      <c r="RDW226" s="348"/>
      <c r="RDX226" s="348"/>
      <c r="RDY226" s="348"/>
      <c r="RDZ226" s="348"/>
      <c r="REA226" s="348"/>
      <c r="REB226" s="348"/>
      <c r="REC226" s="348"/>
      <c r="RED226" s="348"/>
      <c r="REE226" s="348"/>
      <c r="REF226" s="348"/>
      <c r="REG226" s="348"/>
      <c r="REH226" s="348"/>
      <c r="REI226" s="348"/>
      <c r="REJ226" s="348"/>
      <c r="REK226" s="348"/>
      <c r="REL226" s="348"/>
      <c r="REM226" s="348"/>
      <c r="REN226" s="348"/>
      <c r="REO226" s="348"/>
      <c r="REP226" s="348"/>
      <c r="REQ226" s="348"/>
      <c r="RER226" s="348"/>
      <c r="RES226" s="348"/>
      <c r="RET226" s="348"/>
      <c r="REU226" s="348"/>
      <c r="REV226" s="348"/>
      <c r="REW226" s="348"/>
      <c r="REX226" s="348"/>
      <c r="REY226" s="348"/>
      <c r="REZ226" s="348"/>
      <c r="RFA226" s="348"/>
      <c r="RFB226" s="348"/>
      <c r="RFC226" s="348"/>
      <c r="RFD226" s="348"/>
      <c r="RFE226" s="348"/>
      <c r="RFF226" s="348"/>
      <c r="RFG226" s="348"/>
      <c r="RFH226" s="348"/>
      <c r="RFI226" s="348"/>
      <c r="RFJ226" s="348"/>
      <c r="RFK226" s="348"/>
      <c r="RFL226" s="348"/>
      <c r="RFM226" s="348"/>
      <c r="RFN226" s="348"/>
      <c r="RFO226" s="348"/>
      <c r="RFP226" s="348"/>
      <c r="RFQ226" s="348"/>
      <c r="RFR226" s="348"/>
      <c r="RFS226" s="348"/>
      <c r="RFT226" s="348"/>
      <c r="RFU226" s="348"/>
      <c r="RFV226" s="348"/>
      <c r="RFW226" s="348"/>
      <c r="RFX226" s="348"/>
      <c r="RFY226" s="348"/>
      <c r="RFZ226" s="348"/>
      <c r="RGA226" s="348"/>
      <c r="RGB226" s="348"/>
      <c r="RGC226" s="348"/>
      <c r="RGD226" s="348"/>
      <c r="RGE226" s="348"/>
      <c r="RGF226" s="348"/>
      <c r="RGG226" s="348"/>
      <c r="RGH226" s="348"/>
      <c r="RGI226" s="348"/>
      <c r="RGJ226" s="348"/>
      <c r="RGK226" s="348"/>
      <c r="RGL226" s="348"/>
      <c r="RGM226" s="348"/>
      <c r="RGN226" s="348"/>
      <c r="RGO226" s="348"/>
      <c r="RGP226" s="348"/>
      <c r="RGQ226" s="348"/>
      <c r="RGR226" s="348"/>
      <c r="RGS226" s="348"/>
      <c r="RGT226" s="348"/>
      <c r="RGU226" s="348"/>
      <c r="RGV226" s="348"/>
      <c r="RGW226" s="348"/>
      <c r="RGX226" s="348"/>
      <c r="RGY226" s="348"/>
      <c r="RGZ226" s="348"/>
      <c r="RHA226" s="348"/>
      <c r="RHB226" s="348"/>
      <c r="RHC226" s="348"/>
      <c r="RHD226" s="348"/>
      <c r="RHE226" s="348"/>
      <c r="RHF226" s="348"/>
      <c r="RHG226" s="348"/>
      <c r="RHH226" s="348"/>
      <c r="RHI226" s="348"/>
      <c r="RHJ226" s="348"/>
      <c r="RHK226" s="348"/>
      <c r="RHL226" s="348"/>
      <c r="RHM226" s="348"/>
      <c r="RHN226" s="348"/>
      <c r="RHO226" s="348"/>
      <c r="RHP226" s="348"/>
      <c r="RHQ226" s="348"/>
      <c r="RHR226" s="348"/>
      <c r="RHS226" s="348"/>
      <c r="RHT226" s="348"/>
      <c r="RHU226" s="348"/>
      <c r="RHV226" s="348"/>
      <c r="RHW226" s="348"/>
      <c r="RHX226" s="348"/>
      <c r="RHY226" s="348"/>
      <c r="RHZ226" s="348"/>
      <c r="RIA226" s="348"/>
      <c r="RIB226" s="348"/>
      <c r="RIC226" s="348"/>
      <c r="RID226" s="348"/>
      <c r="RIE226" s="348"/>
      <c r="RIF226" s="348"/>
      <c r="RIG226" s="348"/>
      <c r="RIH226" s="348"/>
      <c r="RII226" s="348"/>
      <c r="RIJ226" s="348"/>
      <c r="RIK226" s="348"/>
      <c r="RIL226" s="348"/>
      <c r="RIM226" s="348"/>
      <c r="RIN226" s="348"/>
      <c r="RIO226" s="348"/>
      <c r="RIP226" s="348"/>
      <c r="RIQ226" s="348"/>
      <c r="RIR226" s="348"/>
      <c r="RIS226" s="348"/>
      <c r="RIT226" s="348"/>
      <c r="RIU226" s="348"/>
      <c r="RIV226" s="348"/>
      <c r="RIW226" s="348"/>
      <c r="RIX226" s="348"/>
      <c r="RIY226" s="348"/>
      <c r="RIZ226" s="348"/>
      <c r="RJA226" s="348"/>
      <c r="RJB226" s="348"/>
      <c r="RJC226" s="348"/>
      <c r="RJD226" s="348"/>
      <c r="RJE226" s="348"/>
      <c r="RJF226" s="348"/>
      <c r="RJG226" s="348"/>
      <c r="RJH226" s="348"/>
      <c r="RJI226" s="348"/>
      <c r="RJJ226" s="348"/>
      <c r="RJK226" s="348"/>
      <c r="RJL226" s="348"/>
      <c r="RJM226" s="348"/>
      <c r="RJN226" s="348"/>
      <c r="RJO226" s="348"/>
      <c r="RJP226" s="348"/>
      <c r="RJQ226" s="348"/>
      <c r="RJR226" s="348"/>
      <c r="RJS226" s="348"/>
      <c r="RJT226" s="348"/>
      <c r="RJU226" s="348"/>
      <c r="RJV226" s="348"/>
      <c r="RJW226" s="348"/>
      <c r="RJX226" s="348"/>
      <c r="RJY226" s="348"/>
      <c r="RJZ226" s="348"/>
      <c r="RKA226" s="348"/>
      <c r="RKB226" s="348"/>
      <c r="RKC226" s="348"/>
      <c r="RKD226" s="348"/>
      <c r="RKE226" s="348"/>
      <c r="RKF226" s="348"/>
      <c r="RKG226" s="348"/>
      <c r="RKH226" s="348"/>
      <c r="RKI226" s="348"/>
      <c r="RKJ226" s="348"/>
      <c r="RKK226" s="348"/>
      <c r="RKL226" s="348"/>
      <c r="RKM226" s="348"/>
      <c r="RKN226" s="348"/>
      <c r="RKO226" s="348"/>
      <c r="RKP226" s="348"/>
      <c r="RKQ226" s="348"/>
      <c r="RKR226" s="348"/>
      <c r="RKS226" s="348"/>
      <c r="RKT226" s="348"/>
      <c r="RKU226" s="348"/>
      <c r="RKV226" s="348"/>
      <c r="RKW226" s="348"/>
      <c r="RKX226" s="348"/>
      <c r="RKY226" s="348"/>
      <c r="RKZ226" s="348"/>
      <c r="RLA226" s="348"/>
      <c r="RLB226" s="348"/>
      <c r="RLC226" s="348"/>
      <c r="RLD226" s="348"/>
      <c r="RLE226" s="348"/>
      <c r="RLF226" s="348"/>
      <c r="RLG226" s="348"/>
      <c r="RLH226" s="348"/>
      <c r="RLI226" s="348"/>
      <c r="RLJ226" s="348"/>
      <c r="RLK226" s="348"/>
      <c r="RLL226" s="348"/>
      <c r="RLM226" s="348"/>
      <c r="RLN226" s="348"/>
      <c r="RLO226" s="348"/>
      <c r="RLP226" s="348"/>
      <c r="RLQ226" s="348"/>
      <c r="RLR226" s="348"/>
      <c r="RLS226" s="348"/>
      <c r="RLT226" s="348"/>
      <c r="RLU226" s="348"/>
      <c r="RLV226" s="348"/>
      <c r="RLW226" s="348"/>
      <c r="RLX226" s="348"/>
      <c r="RLY226" s="348"/>
      <c r="RLZ226" s="348"/>
      <c r="RMA226" s="348"/>
      <c r="RMB226" s="348"/>
      <c r="RMC226" s="348"/>
      <c r="RMD226" s="348"/>
      <c r="RME226" s="348"/>
      <c r="RMF226" s="348"/>
      <c r="RMG226" s="348"/>
      <c r="RMH226" s="348"/>
      <c r="RMI226" s="348"/>
      <c r="RMJ226" s="348"/>
      <c r="RMK226" s="348"/>
      <c r="RML226" s="348"/>
      <c r="RMM226" s="348"/>
      <c r="RMN226" s="348"/>
      <c r="RMO226" s="348"/>
      <c r="RMP226" s="348"/>
      <c r="RMQ226" s="348"/>
      <c r="RMR226" s="348"/>
      <c r="RMS226" s="348"/>
      <c r="RMT226" s="348"/>
      <c r="RMU226" s="348"/>
      <c r="RMV226" s="348"/>
      <c r="RMW226" s="348"/>
      <c r="RMX226" s="348"/>
      <c r="RMY226" s="348"/>
      <c r="RMZ226" s="348"/>
      <c r="RNA226" s="348"/>
      <c r="RNB226" s="348"/>
      <c r="RNC226" s="348"/>
      <c r="RND226" s="348"/>
      <c r="RNE226" s="348"/>
      <c r="RNF226" s="348"/>
      <c r="RNG226" s="348"/>
      <c r="RNH226" s="348"/>
      <c r="RNI226" s="348"/>
      <c r="RNJ226" s="348"/>
      <c r="RNK226" s="348"/>
      <c r="RNL226" s="348"/>
      <c r="RNM226" s="348"/>
      <c r="RNN226" s="348"/>
      <c r="RNO226" s="348"/>
      <c r="RNP226" s="348"/>
      <c r="RNQ226" s="348"/>
      <c r="RNR226" s="348"/>
      <c r="RNS226" s="348"/>
      <c r="RNT226" s="348"/>
      <c r="RNU226" s="348"/>
      <c r="RNV226" s="348"/>
      <c r="RNW226" s="348"/>
      <c r="RNX226" s="348"/>
      <c r="RNY226" s="348"/>
      <c r="RNZ226" s="348"/>
      <c r="ROA226" s="348"/>
      <c r="ROB226" s="348"/>
      <c r="ROC226" s="348"/>
      <c r="ROD226" s="348"/>
      <c r="ROE226" s="348"/>
      <c r="ROF226" s="348"/>
      <c r="ROG226" s="348"/>
      <c r="ROH226" s="348"/>
      <c r="ROI226" s="348"/>
      <c r="ROJ226" s="348"/>
      <c r="ROK226" s="348"/>
      <c r="ROL226" s="348"/>
      <c r="ROM226" s="348"/>
      <c r="RON226" s="348"/>
      <c r="ROO226" s="348"/>
      <c r="ROP226" s="348"/>
      <c r="ROQ226" s="348"/>
      <c r="ROR226" s="348"/>
      <c r="ROS226" s="348"/>
      <c r="ROT226" s="348"/>
      <c r="ROU226" s="348"/>
      <c r="ROV226" s="348"/>
      <c r="ROW226" s="348"/>
      <c r="ROX226" s="348"/>
      <c r="ROY226" s="348"/>
      <c r="ROZ226" s="348"/>
      <c r="RPA226" s="348"/>
      <c r="RPB226" s="348"/>
      <c r="RPC226" s="348"/>
      <c r="RPD226" s="348"/>
      <c r="RPE226" s="348"/>
      <c r="RPF226" s="348"/>
      <c r="RPG226" s="348"/>
      <c r="RPH226" s="348"/>
      <c r="RPI226" s="348"/>
      <c r="RPJ226" s="348"/>
      <c r="RPK226" s="348"/>
      <c r="RPL226" s="348"/>
      <c r="RPM226" s="348"/>
      <c r="RPN226" s="348"/>
      <c r="RPO226" s="348"/>
      <c r="RPP226" s="348"/>
      <c r="RPQ226" s="348"/>
      <c r="RPR226" s="348"/>
      <c r="RPS226" s="348"/>
      <c r="RPT226" s="348"/>
      <c r="RPU226" s="348"/>
      <c r="RPV226" s="348"/>
      <c r="RPW226" s="348"/>
      <c r="RPX226" s="348"/>
      <c r="RPY226" s="348"/>
      <c r="RPZ226" s="348"/>
      <c r="RQA226" s="348"/>
      <c r="RQB226" s="348"/>
      <c r="RQC226" s="348"/>
      <c r="RQD226" s="348"/>
      <c r="RQE226" s="348"/>
      <c r="RQF226" s="348"/>
      <c r="RQG226" s="348"/>
      <c r="RQH226" s="348"/>
      <c r="RQI226" s="348"/>
      <c r="RQJ226" s="348"/>
      <c r="RQK226" s="348"/>
      <c r="RQL226" s="348"/>
      <c r="RQM226" s="348"/>
      <c r="RQN226" s="348"/>
      <c r="RQO226" s="348"/>
      <c r="RQP226" s="348"/>
      <c r="RQQ226" s="348"/>
      <c r="RQR226" s="348"/>
      <c r="RQS226" s="348"/>
      <c r="RQT226" s="348"/>
      <c r="RQU226" s="348"/>
      <c r="RQV226" s="348"/>
      <c r="RQW226" s="348"/>
      <c r="RQX226" s="348"/>
      <c r="RQY226" s="348"/>
      <c r="RQZ226" s="348"/>
      <c r="RRA226" s="348"/>
      <c r="RRB226" s="348"/>
      <c r="RRC226" s="348"/>
      <c r="RRD226" s="348"/>
      <c r="RRE226" s="348"/>
      <c r="RRF226" s="348"/>
      <c r="RRG226" s="348"/>
      <c r="RRH226" s="348"/>
      <c r="RRI226" s="348"/>
      <c r="RRJ226" s="348"/>
      <c r="RRK226" s="348"/>
      <c r="RRL226" s="348"/>
      <c r="RRM226" s="348"/>
      <c r="RRN226" s="348"/>
      <c r="RRO226" s="348"/>
      <c r="RRP226" s="348"/>
      <c r="RRQ226" s="348"/>
      <c r="RRR226" s="348"/>
      <c r="RRS226" s="348"/>
      <c r="RRT226" s="348"/>
      <c r="RRU226" s="348"/>
      <c r="RRV226" s="348"/>
      <c r="RRW226" s="348"/>
      <c r="RRX226" s="348"/>
      <c r="RRY226" s="348"/>
      <c r="RRZ226" s="348"/>
      <c r="RSA226" s="348"/>
      <c r="RSB226" s="348"/>
      <c r="RSC226" s="348"/>
      <c r="RSD226" s="348"/>
      <c r="RSE226" s="348"/>
      <c r="RSF226" s="348"/>
      <c r="RSG226" s="348"/>
      <c r="RSH226" s="348"/>
      <c r="RSI226" s="348"/>
      <c r="RSJ226" s="348"/>
      <c r="RSK226" s="348"/>
      <c r="RSL226" s="348"/>
      <c r="RSM226" s="348"/>
      <c r="RSN226" s="348"/>
      <c r="RSO226" s="348"/>
      <c r="RSP226" s="348"/>
      <c r="RSQ226" s="348"/>
      <c r="RSR226" s="348"/>
      <c r="RSS226" s="348"/>
      <c r="RST226" s="348"/>
      <c r="RSU226" s="348"/>
      <c r="RSV226" s="348"/>
      <c r="RSW226" s="348"/>
      <c r="RSX226" s="348"/>
      <c r="RSY226" s="348"/>
      <c r="RSZ226" s="348"/>
      <c r="RTA226" s="348"/>
      <c r="RTB226" s="348"/>
      <c r="RTC226" s="348"/>
      <c r="RTD226" s="348"/>
      <c r="RTE226" s="348"/>
      <c r="RTF226" s="348"/>
      <c r="RTG226" s="348"/>
      <c r="RTH226" s="348"/>
      <c r="RTI226" s="348"/>
      <c r="RTJ226" s="348"/>
      <c r="RTK226" s="348"/>
      <c r="RTL226" s="348"/>
      <c r="RTM226" s="348"/>
      <c r="RTN226" s="348"/>
      <c r="RTO226" s="348"/>
      <c r="RTP226" s="348"/>
      <c r="RTQ226" s="348"/>
      <c r="RTR226" s="348"/>
      <c r="RTS226" s="348"/>
      <c r="RTT226" s="348"/>
      <c r="RTU226" s="348"/>
      <c r="RTV226" s="348"/>
      <c r="RTW226" s="348"/>
      <c r="RTX226" s="348"/>
      <c r="RTY226" s="348"/>
      <c r="RTZ226" s="348"/>
      <c r="RUA226" s="348"/>
      <c r="RUB226" s="348"/>
      <c r="RUC226" s="348"/>
      <c r="RUD226" s="348"/>
      <c r="RUE226" s="348"/>
      <c r="RUF226" s="348"/>
      <c r="RUG226" s="348"/>
      <c r="RUH226" s="348"/>
      <c r="RUI226" s="348"/>
      <c r="RUJ226" s="348"/>
      <c r="RUK226" s="348"/>
      <c r="RUL226" s="348"/>
      <c r="RUM226" s="348"/>
      <c r="RUN226" s="348"/>
      <c r="RUO226" s="348"/>
      <c r="RUP226" s="348"/>
      <c r="RUQ226" s="348"/>
      <c r="RUR226" s="348"/>
      <c r="RUS226" s="348"/>
      <c r="RUT226" s="348"/>
      <c r="RUU226" s="348"/>
      <c r="RUV226" s="348"/>
      <c r="RUW226" s="348"/>
      <c r="RUX226" s="348"/>
      <c r="RUY226" s="348"/>
      <c r="RUZ226" s="348"/>
      <c r="RVA226" s="348"/>
      <c r="RVB226" s="348"/>
      <c r="RVC226" s="348"/>
      <c r="RVD226" s="348"/>
      <c r="RVE226" s="348"/>
      <c r="RVF226" s="348"/>
      <c r="RVG226" s="348"/>
      <c r="RVH226" s="348"/>
      <c r="RVI226" s="348"/>
      <c r="RVJ226" s="348"/>
      <c r="RVK226" s="348"/>
      <c r="RVL226" s="348"/>
      <c r="RVM226" s="348"/>
      <c r="RVN226" s="348"/>
      <c r="RVO226" s="348"/>
      <c r="RVP226" s="348"/>
      <c r="RVQ226" s="348"/>
      <c r="RVR226" s="348"/>
      <c r="RVS226" s="348"/>
      <c r="RVT226" s="348"/>
      <c r="RVU226" s="348"/>
      <c r="RVV226" s="348"/>
      <c r="RVW226" s="348"/>
      <c r="RVX226" s="348"/>
      <c r="RVY226" s="348"/>
      <c r="RVZ226" s="348"/>
      <c r="RWA226" s="348"/>
      <c r="RWB226" s="348"/>
      <c r="RWC226" s="348"/>
      <c r="RWD226" s="348"/>
      <c r="RWE226" s="348"/>
      <c r="RWF226" s="348"/>
      <c r="RWG226" s="348"/>
      <c r="RWH226" s="348"/>
      <c r="RWI226" s="348"/>
      <c r="RWJ226" s="348"/>
      <c r="RWK226" s="348"/>
      <c r="RWL226" s="348"/>
      <c r="RWM226" s="348"/>
      <c r="RWN226" s="348"/>
      <c r="RWO226" s="348"/>
      <c r="RWP226" s="348"/>
      <c r="RWQ226" s="348"/>
      <c r="RWR226" s="348"/>
      <c r="RWS226" s="348"/>
      <c r="RWT226" s="348"/>
      <c r="RWU226" s="348"/>
      <c r="RWV226" s="348"/>
      <c r="RWW226" s="348"/>
      <c r="RWX226" s="348"/>
      <c r="RWY226" s="348"/>
      <c r="RWZ226" s="348"/>
      <c r="RXA226" s="348"/>
      <c r="RXB226" s="348"/>
      <c r="RXC226" s="348"/>
      <c r="RXD226" s="348"/>
      <c r="RXE226" s="348"/>
      <c r="RXF226" s="348"/>
      <c r="RXG226" s="348"/>
      <c r="RXH226" s="348"/>
      <c r="RXI226" s="348"/>
      <c r="RXJ226" s="348"/>
      <c r="RXK226" s="348"/>
      <c r="RXL226" s="348"/>
      <c r="RXM226" s="348"/>
      <c r="RXN226" s="348"/>
      <c r="RXO226" s="348"/>
      <c r="RXP226" s="348"/>
      <c r="RXQ226" s="348"/>
      <c r="RXR226" s="348"/>
      <c r="RXS226" s="348"/>
      <c r="RXT226" s="348"/>
      <c r="RXU226" s="348"/>
      <c r="RXV226" s="348"/>
      <c r="RXW226" s="348"/>
      <c r="RXX226" s="348"/>
      <c r="RXY226" s="348"/>
      <c r="RXZ226" s="348"/>
      <c r="RYA226" s="348"/>
      <c r="RYB226" s="348"/>
      <c r="RYC226" s="348"/>
      <c r="RYD226" s="348"/>
      <c r="RYE226" s="348"/>
      <c r="RYF226" s="348"/>
      <c r="RYG226" s="348"/>
      <c r="RYH226" s="348"/>
      <c r="RYI226" s="348"/>
      <c r="RYJ226" s="348"/>
      <c r="RYK226" s="348"/>
      <c r="RYL226" s="348"/>
      <c r="RYM226" s="348"/>
      <c r="RYN226" s="348"/>
      <c r="RYO226" s="348"/>
      <c r="RYP226" s="348"/>
      <c r="RYQ226" s="348"/>
      <c r="RYR226" s="348"/>
      <c r="RYS226" s="348"/>
      <c r="RYT226" s="348"/>
      <c r="RYU226" s="348"/>
      <c r="RYV226" s="348"/>
      <c r="RYW226" s="348"/>
      <c r="RYX226" s="348"/>
      <c r="RYY226" s="348"/>
      <c r="RYZ226" s="348"/>
      <c r="RZA226" s="348"/>
      <c r="RZB226" s="348"/>
      <c r="RZC226" s="348"/>
      <c r="RZD226" s="348"/>
      <c r="RZE226" s="348"/>
      <c r="RZF226" s="348"/>
      <c r="RZG226" s="348"/>
      <c r="RZH226" s="348"/>
      <c r="RZI226" s="348"/>
      <c r="RZJ226" s="348"/>
      <c r="RZK226" s="348"/>
      <c r="RZL226" s="348"/>
      <c r="RZM226" s="348"/>
      <c r="RZN226" s="348"/>
      <c r="RZO226" s="348"/>
      <c r="RZP226" s="348"/>
      <c r="RZQ226" s="348"/>
      <c r="RZR226" s="348"/>
      <c r="RZS226" s="348"/>
      <c r="RZT226" s="348"/>
      <c r="RZU226" s="348"/>
      <c r="RZV226" s="348"/>
      <c r="RZW226" s="348"/>
      <c r="RZX226" s="348"/>
      <c r="RZY226" s="348"/>
      <c r="RZZ226" s="348"/>
      <c r="SAA226" s="348"/>
      <c r="SAB226" s="348"/>
      <c r="SAC226" s="348"/>
      <c r="SAD226" s="348"/>
      <c r="SAE226" s="348"/>
      <c r="SAF226" s="348"/>
      <c r="SAG226" s="348"/>
      <c r="SAH226" s="348"/>
      <c r="SAI226" s="348"/>
      <c r="SAJ226" s="348"/>
      <c r="SAK226" s="348"/>
      <c r="SAL226" s="348"/>
      <c r="SAM226" s="348"/>
      <c r="SAN226" s="348"/>
      <c r="SAO226" s="348"/>
      <c r="SAP226" s="348"/>
      <c r="SAQ226" s="348"/>
      <c r="SAR226" s="348"/>
      <c r="SAS226" s="348"/>
      <c r="SAT226" s="348"/>
      <c r="SAU226" s="348"/>
      <c r="SAV226" s="348"/>
      <c r="SAW226" s="348"/>
      <c r="SAX226" s="348"/>
      <c r="SAY226" s="348"/>
      <c r="SAZ226" s="348"/>
      <c r="SBA226" s="348"/>
      <c r="SBB226" s="348"/>
      <c r="SBC226" s="348"/>
      <c r="SBD226" s="348"/>
      <c r="SBE226" s="348"/>
      <c r="SBF226" s="348"/>
      <c r="SBG226" s="348"/>
      <c r="SBH226" s="348"/>
      <c r="SBI226" s="348"/>
      <c r="SBJ226" s="348"/>
      <c r="SBK226" s="348"/>
      <c r="SBL226" s="348"/>
      <c r="SBM226" s="348"/>
      <c r="SBN226" s="348"/>
      <c r="SBO226" s="348"/>
      <c r="SBP226" s="348"/>
      <c r="SBQ226" s="348"/>
      <c r="SBR226" s="348"/>
      <c r="SBS226" s="348"/>
      <c r="SBT226" s="348"/>
      <c r="SBU226" s="348"/>
      <c r="SBV226" s="348"/>
      <c r="SBW226" s="348"/>
      <c r="SBX226" s="348"/>
      <c r="SBY226" s="348"/>
      <c r="SBZ226" s="348"/>
      <c r="SCA226" s="348"/>
      <c r="SCB226" s="348"/>
      <c r="SCC226" s="348"/>
      <c r="SCD226" s="348"/>
      <c r="SCE226" s="348"/>
      <c r="SCF226" s="348"/>
      <c r="SCG226" s="348"/>
      <c r="SCH226" s="348"/>
      <c r="SCI226" s="348"/>
      <c r="SCJ226" s="348"/>
      <c r="SCK226" s="348"/>
      <c r="SCL226" s="348"/>
      <c r="SCM226" s="348"/>
      <c r="SCN226" s="348"/>
      <c r="SCO226" s="348"/>
      <c r="SCP226" s="348"/>
      <c r="SCQ226" s="348"/>
      <c r="SCR226" s="348"/>
      <c r="SCS226" s="348"/>
      <c r="SCT226" s="348"/>
      <c r="SCU226" s="348"/>
      <c r="SCV226" s="348"/>
      <c r="SCW226" s="348"/>
      <c r="SCX226" s="348"/>
      <c r="SCY226" s="348"/>
      <c r="SCZ226" s="348"/>
      <c r="SDA226" s="348"/>
      <c r="SDB226" s="348"/>
      <c r="SDC226" s="348"/>
      <c r="SDD226" s="348"/>
      <c r="SDE226" s="348"/>
      <c r="SDF226" s="348"/>
      <c r="SDG226" s="348"/>
      <c r="SDH226" s="348"/>
      <c r="SDI226" s="348"/>
      <c r="SDJ226" s="348"/>
      <c r="SDK226" s="348"/>
      <c r="SDL226" s="348"/>
      <c r="SDM226" s="348"/>
      <c r="SDN226" s="348"/>
      <c r="SDO226" s="348"/>
      <c r="SDP226" s="348"/>
      <c r="SDQ226" s="348"/>
      <c r="SDR226" s="348"/>
      <c r="SDS226" s="348"/>
      <c r="SDT226" s="348"/>
      <c r="SDU226" s="348"/>
      <c r="SDV226" s="348"/>
      <c r="SDW226" s="348"/>
      <c r="SDX226" s="348"/>
      <c r="SDY226" s="348"/>
      <c r="SDZ226" s="348"/>
      <c r="SEA226" s="348"/>
      <c r="SEB226" s="348"/>
      <c r="SEC226" s="348"/>
      <c r="SED226" s="348"/>
      <c r="SEE226" s="348"/>
      <c r="SEF226" s="348"/>
      <c r="SEG226" s="348"/>
      <c r="SEH226" s="348"/>
      <c r="SEI226" s="348"/>
      <c r="SEJ226" s="348"/>
      <c r="SEK226" s="348"/>
      <c r="SEL226" s="348"/>
      <c r="SEM226" s="348"/>
      <c r="SEN226" s="348"/>
      <c r="SEO226" s="348"/>
      <c r="SEP226" s="348"/>
      <c r="SEQ226" s="348"/>
      <c r="SER226" s="348"/>
      <c r="SES226" s="348"/>
      <c r="SET226" s="348"/>
      <c r="SEU226" s="348"/>
      <c r="SEV226" s="348"/>
      <c r="SEW226" s="348"/>
      <c r="SEX226" s="348"/>
      <c r="SEY226" s="348"/>
      <c r="SEZ226" s="348"/>
      <c r="SFA226" s="348"/>
      <c r="SFB226" s="348"/>
      <c r="SFC226" s="348"/>
      <c r="SFD226" s="348"/>
      <c r="SFE226" s="348"/>
      <c r="SFF226" s="348"/>
      <c r="SFG226" s="348"/>
      <c r="SFH226" s="348"/>
      <c r="SFI226" s="348"/>
      <c r="SFJ226" s="348"/>
      <c r="SFK226" s="348"/>
      <c r="SFL226" s="348"/>
      <c r="SFM226" s="348"/>
      <c r="SFN226" s="348"/>
      <c r="SFO226" s="348"/>
      <c r="SFP226" s="348"/>
      <c r="SFQ226" s="348"/>
      <c r="SFR226" s="348"/>
      <c r="SFS226" s="348"/>
      <c r="SFT226" s="348"/>
      <c r="SFU226" s="348"/>
      <c r="SFV226" s="348"/>
      <c r="SFW226" s="348"/>
      <c r="SFX226" s="348"/>
      <c r="SFY226" s="348"/>
      <c r="SFZ226" s="348"/>
      <c r="SGA226" s="348"/>
      <c r="SGB226" s="348"/>
      <c r="SGC226" s="348"/>
      <c r="SGD226" s="348"/>
      <c r="SGE226" s="348"/>
      <c r="SGF226" s="348"/>
      <c r="SGG226" s="348"/>
      <c r="SGH226" s="348"/>
      <c r="SGI226" s="348"/>
      <c r="SGJ226" s="348"/>
      <c r="SGK226" s="348"/>
      <c r="SGL226" s="348"/>
      <c r="SGM226" s="348"/>
      <c r="SGN226" s="348"/>
      <c r="SGO226" s="348"/>
      <c r="SGP226" s="348"/>
      <c r="SGQ226" s="348"/>
      <c r="SGR226" s="348"/>
      <c r="SGS226" s="348"/>
      <c r="SGT226" s="348"/>
      <c r="SGU226" s="348"/>
      <c r="SGV226" s="348"/>
      <c r="SGW226" s="348"/>
      <c r="SGX226" s="348"/>
      <c r="SGY226" s="348"/>
      <c r="SGZ226" s="348"/>
      <c r="SHA226" s="348"/>
      <c r="SHB226" s="348"/>
      <c r="SHC226" s="348"/>
      <c r="SHD226" s="348"/>
      <c r="SHE226" s="348"/>
      <c r="SHF226" s="348"/>
      <c r="SHG226" s="348"/>
      <c r="SHH226" s="348"/>
      <c r="SHI226" s="348"/>
      <c r="SHJ226" s="348"/>
      <c r="SHK226" s="348"/>
      <c r="SHL226" s="348"/>
      <c r="SHM226" s="348"/>
      <c r="SHN226" s="348"/>
      <c r="SHO226" s="348"/>
      <c r="SHP226" s="348"/>
      <c r="SHQ226" s="348"/>
      <c r="SHR226" s="348"/>
      <c r="SHS226" s="348"/>
      <c r="SHT226" s="348"/>
      <c r="SHU226" s="348"/>
      <c r="SHV226" s="348"/>
      <c r="SHW226" s="348"/>
      <c r="SHX226" s="348"/>
      <c r="SHY226" s="348"/>
      <c r="SHZ226" s="348"/>
      <c r="SIA226" s="348"/>
      <c r="SIB226" s="348"/>
      <c r="SIC226" s="348"/>
      <c r="SID226" s="348"/>
      <c r="SIE226" s="348"/>
      <c r="SIF226" s="348"/>
      <c r="SIG226" s="348"/>
      <c r="SIH226" s="348"/>
      <c r="SII226" s="348"/>
      <c r="SIJ226" s="348"/>
      <c r="SIK226" s="348"/>
      <c r="SIL226" s="348"/>
      <c r="SIM226" s="348"/>
      <c r="SIN226" s="348"/>
      <c r="SIO226" s="348"/>
      <c r="SIP226" s="348"/>
      <c r="SIQ226" s="348"/>
      <c r="SIR226" s="348"/>
      <c r="SIS226" s="348"/>
      <c r="SIT226" s="348"/>
      <c r="SIU226" s="348"/>
      <c r="SIV226" s="348"/>
      <c r="SIW226" s="348"/>
      <c r="SIX226" s="348"/>
      <c r="SIY226" s="348"/>
      <c r="SIZ226" s="348"/>
      <c r="SJA226" s="348"/>
      <c r="SJB226" s="348"/>
      <c r="SJC226" s="348"/>
      <c r="SJD226" s="348"/>
      <c r="SJE226" s="348"/>
      <c r="SJF226" s="348"/>
      <c r="SJG226" s="348"/>
      <c r="SJH226" s="348"/>
      <c r="SJI226" s="348"/>
      <c r="SJJ226" s="348"/>
      <c r="SJK226" s="348"/>
      <c r="SJL226" s="348"/>
      <c r="SJM226" s="348"/>
      <c r="SJN226" s="348"/>
      <c r="SJO226" s="348"/>
      <c r="SJP226" s="348"/>
      <c r="SJQ226" s="348"/>
      <c r="SJR226" s="348"/>
      <c r="SJS226" s="348"/>
      <c r="SJT226" s="348"/>
      <c r="SJU226" s="348"/>
      <c r="SJV226" s="348"/>
      <c r="SJW226" s="348"/>
      <c r="SJX226" s="348"/>
      <c r="SJY226" s="348"/>
      <c r="SJZ226" s="348"/>
      <c r="SKA226" s="348"/>
      <c r="SKB226" s="348"/>
      <c r="SKC226" s="348"/>
      <c r="SKD226" s="348"/>
      <c r="SKE226" s="348"/>
      <c r="SKF226" s="348"/>
      <c r="SKG226" s="348"/>
      <c r="SKH226" s="348"/>
      <c r="SKI226" s="348"/>
      <c r="SKJ226" s="348"/>
      <c r="SKK226" s="348"/>
      <c r="SKL226" s="348"/>
      <c r="SKM226" s="348"/>
      <c r="SKN226" s="348"/>
      <c r="SKO226" s="348"/>
      <c r="SKP226" s="348"/>
      <c r="SKQ226" s="348"/>
      <c r="SKR226" s="348"/>
      <c r="SKS226" s="348"/>
      <c r="SKT226" s="348"/>
      <c r="SKU226" s="348"/>
      <c r="SKV226" s="348"/>
      <c r="SKW226" s="348"/>
      <c r="SKX226" s="348"/>
      <c r="SKY226" s="348"/>
      <c r="SKZ226" s="348"/>
      <c r="SLA226" s="348"/>
      <c r="SLB226" s="348"/>
      <c r="SLC226" s="348"/>
      <c r="SLD226" s="348"/>
      <c r="SLE226" s="348"/>
      <c r="SLF226" s="348"/>
      <c r="SLG226" s="348"/>
      <c r="SLH226" s="348"/>
      <c r="SLI226" s="348"/>
      <c r="SLJ226" s="348"/>
      <c r="SLK226" s="348"/>
      <c r="SLL226" s="348"/>
      <c r="SLM226" s="348"/>
      <c r="SLN226" s="348"/>
      <c r="SLO226" s="348"/>
      <c r="SLP226" s="348"/>
      <c r="SLQ226" s="348"/>
      <c r="SLR226" s="348"/>
      <c r="SLS226" s="348"/>
      <c r="SLT226" s="348"/>
      <c r="SLU226" s="348"/>
      <c r="SLV226" s="348"/>
      <c r="SLW226" s="348"/>
      <c r="SLX226" s="348"/>
      <c r="SLY226" s="348"/>
      <c r="SLZ226" s="348"/>
      <c r="SMA226" s="348"/>
      <c r="SMB226" s="348"/>
      <c r="SMC226" s="348"/>
      <c r="SMD226" s="348"/>
      <c r="SME226" s="348"/>
      <c r="SMF226" s="348"/>
      <c r="SMG226" s="348"/>
      <c r="SMH226" s="348"/>
      <c r="SMI226" s="348"/>
      <c r="SMJ226" s="348"/>
      <c r="SMK226" s="348"/>
      <c r="SML226" s="348"/>
      <c r="SMM226" s="348"/>
      <c r="SMN226" s="348"/>
      <c r="SMO226" s="348"/>
      <c r="SMP226" s="348"/>
      <c r="SMQ226" s="348"/>
      <c r="SMR226" s="348"/>
      <c r="SMS226" s="348"/>
      <c r="SMT226" s="348"/>
      <c r="SMU226" s="348"/>
      <c r="SMV226" s="348"/>
      <c r="SMW226" s="348"/>
      <c r="SMX226" s="348"/>
      <c r="SMY226" s="348"/>
      <c r="SMZ226" s="348"/>
      <c r="SNA226" s="348"/>
      <c r="SNB226" s="348"/>
      <c r="SNC226" s="348"/>
      <c r="SND226" s="348"/>
      <c r="SNE226" s="348"/>
      <c r="SNF226" s="348"/>
      <c r="SNG226" s="348"/>
      <c r="SNH226" s="348"/>
      <c r="SNI226" s="348"/>
      <c r="SNJ226" s="348"/>
      <c r="SNK226" s="348"/>
      <c r="SNL226" s="348"/>
      <c r="SNM226" s="348"/>
      <c r="SNN226" s="348"/>
      <c r="SNO226" s="348"/>
      <c r="SNP226" s="348"/>
      <c r="SNQ226" s="348"/>
      <c r="SNR226" s="348"/>
      <c r="SNS226" s="348"/>
      <c r="SNT226" s="348"/>
      <c r="SNU226" s="348"/>
      <c r="SNV226" s="348"/>
      <c r="SNW226" s="348"/>
      <c r="SNX226" s="348"/>
      <c r="SNY226" s="348"/>
      <c r="SNZ226" s="348"/>
      <c r="SOA226" s="348"/>
      <c r="SOB226" s="348"/>
      <c r="SOC226" s="348"/>
      <c r="SOD226" s="348"/>
      <c r="SOE226" s="348"/>
      <c r="SOF226" s="348"/>
      <c r="SOG226" s="348"/>
      <c r="SOH226" s="348"/>
      <c r="SOI226" s="348"/>
      <c r="SOJ226" s="348"/>
      <c r="SOK226" s="348"/>
      <c r="SOL226" s="348"/>
      <c r="SOM226" s="348"/>
      <c r="SON226" s="348"/>
      <c r="SOO226" s="348"/>
      <c r="SOP226" s="348"/>
      <c r="SOQ226" s="348"/>
      <c r="SOR226" s="348"/>
      <c r="SOS226" s="348"/>
      <c r="SOT226" s="348"/>
      <c r="SOU226" s="348"/>
      <c r="SOV226" s="348"/>
      <c r="SOW226" s="348"/>
      <c r="SOX226" s="348"/>
      <c r="SOY226" s="348"/>
      <c r="SOZ226" s="348"/>
      <c r="SPA226" s="348"/>
      <c r="SPB226" s="348"/>
      <c r="SPC226" s="348"/>
      <c r="SPD226" s="348"/>
      <c r="SPE226" s="348"/>
      <c r="SPF226" s="348"/>
      <c r="SPG226" s="348"/>
      <c r="SPH226" s="348"/>
      <c r="SPI226" s="348"/>
      <c r="SPJ226" s="348"/>
      <c r="SPK226" s="348"/>
      <c r="SPL226" s="348"/>
      <c r="SPM226" s="348"/>
      <c r="SPN226" s="348"/>
      <c r="SPO226" s="348"/>
      <c r="SPP226" s="348"/>
      <c r="SPQ226" s="348"/>
      <c r="SPR226" s="348"/>
      <c r="SPS226" s="348"/>
      <c r="SPT226" s="348"/>
      <c r="SPU226" s="348"/>
      <c r="SPV226" s="348"/>
      <c r="SPW226" s="348"/>
      <c r="SPX226" s="348"/>
      <c r="SPY226" s="348"/>
      <c r="SPZ226" s="348"/>
      <c r="SQA226" s="348"/>
      <c r="SQB226" s="348"/>
      <c r="SQC226" s="348"/>
      <c r="SQD226" s="348"/>
      <c r="SQE226" s="348"/>
      <c r="SQF226" s="348"/>
      <c r="SQG226" s="348"/>
      <c r="SQH226" s="348"/>
      <c r="SQI226" s="348"/>
      <c r="SQJ226" s="348"/>
      <c r="SQK226" s="348"/>
      <c r="SQL226" s="348"/>
      <c r="SQM226" s="348"/>
      <c r="SQN226" s="348"/>
      <c r="SQO226" s="348"/>
      <c r="SQP226" s="348"/>
      <c r="SQQ226" s="348"/>
      <c r="SQR226" s="348"/>
      <c r="SQS226" s="348"/>
      <c r="SQT226" s="348"/>
      <c r="SQU226" s="348"/>
      <c r="SQV226" s="348"/>
      <c r="SQW226" s="348"/>
      <c r="SQX226" s="348"/>
      <c r="SQY226" s="348"/>
      <c r="SQZ226" s="348"/>
      <c r="SRA226" s="348"/>
      <c r="SRB226" s="348"/>
      <c r="SRC226" s="348"/>
      <c r="SRD226" s="348"/>
      <c r="SRE226" s="348"/>
      <c r="SRF226" s="348"/>
      <c r="SRG226" s="348"/>
      <c r="SRH226" s="348"/>
      <c r="SRI226" s="348"/>
      <c r="SRJ226" s="348"/>
      <c r="SRK226" s="348"/>
      <c r="SRL226" s="348"/>
      <c r="SRM226" s="348"/>
      <c r="SRN226" s="348"/>
      <c r="SRO226" s="348"/>
      <c r="SRP226" s="348"/>
      <c r="SRQ226" s="348"/>
      <c r="SRR226" s="348"/>
      <c r="SRS226" s="348"/>
      <c r="SRT226" s="348"/>
      <c r="SRU226" s="348"/>
      <c r="SRV226" s="348"/>
      <c r="SRW226" s="348"/>
      <c r="SRX226" s="348"/>
      <c r="SRY226" s="348"/>
      <c r="SRZ226" s="348"/>
      <c r="SSA226" s="348"/>
      <c r="SSB226" s="348"/>
      <c r="SSC226" s="348"/>
      <c r="SSD226" s="348"/>
      <c r="SSE226" s="348"/>
      <c r="SSF226" s="348"/>
      <c r="SSG226" s="348"/>
      <c r="SSH226" s="348"/>
      <c r="SSI226" s="348"/>
      <c r="SSJ226" s="348"/>
      <c r="SSK226" s="348"/>
      <c r="SSL226" s="348"/>
      <c r="SSM226" s="348"/>
      <c r="SSN226" s="348"/>
      <c r="SSO226" s="348"/>
      <c r="SSP226" s="348"/>
      <c r="SSQ226" s="348"/>
      <c r="SSR226" s="348"/>
      <c r="SSS226" s="348"/>
      <c r="SST226" s="348"/>
      <c r="SSU226" s="348"/>
      <c r="SSV226" s="348"/>
      <c r="SSW226" s="348"/>
      <c r="SSX226" s="348"/>
      <c r="SSY226" s="348"/>
      <c r="SSZ226" s="348"/>
      <c r="STA226" s="348"/>
      <c r="STB226" s="348"/>
      <c r="STC226" s="348"/>
      <c r="STD226" s="348"/>
      <c r="STE226" s="348"/>
      <c r="STF226" s="348"/>
      <c r="STG226" s="348"/>
      <c r="STH226" s="348"/>
      <c r="STI226" s="348"/>
      <c r="STJ226" s="348"/>
      <c r="STK226" s="348"/>
      <c r="STL226" s="348"/>
      <c r="STM226" s="348"/>
      <c r="STN226" s="348"/>
      <c r="STO226" s="348"/>
      <c r="STP226" s="348"/>
      <c r="STQ226" s="348"/>
      <c r="STR226" s="348"/>
      <c r="STS226" s="348"/>
      <c r="STT226" s="348"/>
      <c r="STU226" s="348"/>
      <c r="STV226" s="348"/>
      <c r="STW226" s="348"/>
      <c r="STX226" s="348"/>
      <c r="STY226" s="348"/>
      <c r="STZ226" s="348"/>
      <c r="SUA226" s="348"/>
      <c r="SUB226" s="348"/>
      <c r="SUC226" s="348"/>
      <c r="SUD226" s="348"/>
      <c r="SUE226" s="348"/>
      <c r="SUF226" s="348"/>
      <c r="SUG226" s="348"/>
      <c r="SUH226" s="348"/>
      <c r="SUI226" s="348"/>
      <c r="SUJ226" s="348"/>
      <c r="SUK226" s="348"/>
      <c r="SUL226" s="348"/>
      <c r="SUM226" s="348"/>
      <c r="SUN226" s="348"/>
      <c r="SUO226" s="348"/>
      <c r="SUP226" s="348"/>
      <c r="SUQ226" s="348"/>
      <c r="SUR226" s="348"/>
      <c r="SUS226" s="348"/>
      <c r="SUT226" s="348"/>
      <c r="SUU226" s="348"/>
      <c r="SUV226" s="348"/>
      <c r="SUW226" s="348"/>
      <c r="SUX226" s="348"/>
      <c r="SUY226" s="348"/>
      <c r="SUZ226" s="348"/>
      <c r="SVA226" s="348"/>
      <c r="SVB226" s="348"/>
      <c r="SVC226" s="348"/>
      <c r="SVD226" s="348"/>
      <c r="SVE226" s="348"/>
      <c r="SVF226" s="348"/>
      <c r="SVG226" s="348"/>
      <c r="SVH226" s="348"/>
      <c r="SVI226" s="348"/>
      <c r="SVJ226" s="348"/>
      <c r="SVK226" s="348"/>
      <c r="SVL226" s="348"/>
      <c r="SVM226" s="348"/>
      <c r="SVN226" s="348"/>
      <c r="SVO226" s="348"/>
      <c r="SVP226" s="348"/>
      <c r="SVQ226" s="348"/>
      <c r="SVR226" s="348"/>
      <c r="SVS226" s="348"/>
      <c r="SVT226" s="348"/>
      <c r="SVU226" s="348"/>
      <c r="SVV226" s="348"/>
      <c r="SVW226" s="348"/>
      <c r="SVX226" s="348"/>
      <c r="SVY226" s="348"/>
      <c r="SVZ226" s="348"/>
      <c r="SWA226" s="348"/>
      <c r="SWB226" s="348"/>
      <c r="SWC226" s="348"/>
      <c r="SWD226" s="348"/>
      <c r="SWE226" s="348"/>
      <c r="SWF226" s="348"/>
      <c r="SWG226" s="348"/>
      <c r="SWH226" s="348"/>
      <c r="SWI226" s="348"/>
      <c r="SWJ226" s="348"/>
      <c r="SWK226" s="348"/>
      <c r="SWL226" s="348"/>
      <c r="SWM226" s="348"/>
      <c r="SWN226" s="348"/>
      <c r="SWO226" s="348"/>
      <c r="SWP226" s="348"/>
      <c r="SWQ226" s="348"/>
      <c r="SWR226" s="348"/>
      <c r="SWS226" s="348"/>
      <c r="SWT226" s="348"/>
      <c r="SWU226" s="348"/>
      <c r="SWV226" s="348"/>
      <c r="SWW226" s="348"/>
      <c r="SWX226" s="348"/>
      <c r="SWY226" s="348"/>
      <c r="SWZ226" s="348"/>
      <c r="SXA226" s="348"/>
      <c r="SXB226" s="348"/>
      <c r="SXC226" s="348"/>
      <c r="SXD226" s="348"/>
      <c r="SXE226" s="348"/>
      <c r="SXF226" s="348"/>
      <c r="SXG226" s="348"/>
      <c r="SXH226" s="348"/>
      <c r="SXI226" s="348"/>
      <c r="SXJ226" s="348"/>
      <c r="SXK226" s="348"/>
      <c r="SXL226" s="348"/>
      <c r="SXM226" s="348"/>
      <c r="SXN226" s="348"/>
      <c r="SXO226" s="348"/>
      <c r="SXP226" s="348"/>
      <c r="SXQ226" s="348"/>
      <c r="SXR226" s="348"/>
      <c r="SXS226" s="348"/>
      <c r="SXT226" s="348"/>
      <c r="SXU226" s="348"/>
      <c r="SXV226" s="348"/>
      <c r="SXW226" s="348"/>
      <c r="SXX226" s="348"/>
      <c r="SXY226" s="348"/>
      <c r="SXZ226" s="348"/>
      <c r="SYA226" s="348"/>
      <c r="SYB226" s="348"/>
      <c r="SYC226" s="348"/>
      <c r="SYD226" s="348"/>
      <c r="SYE226" s="348"/>
      <c r="SYF226" s="348"/>
      <c r="SYG226" s="348"/>
      <c r="SYH226" s="348"/>
      <c r="SYI226" s="348"/>
      <c r="SYJ226" s="348"/>
      <c r="SYK226" s="348"/>
      <c r="SYL226" s="348"/>
      <c r="SYM226" s="348"/>
      <c r="SYN226" s="348"/>
      <c r="SYO226" s="348"/>
      <c r="SYP226" s="348"/>
      <c r="SYQ226" s="348"/>
      <c r="SYR226" s="348"/>
      <c r="SYS226" s="348"/>
      <c r="SYT226" s="348"/>
      <c r="SYU226" s="348"/>
      <c r="SYV226" s="348"/>
      <c r="SYW226" s="348"/>
      <c r="SYX226" s="348"/>
      <c r="SYY226" s="348"/>
      <c r="SYZ226" s="348"/>
      <c r="SZA226" s="348"/>
      <c r="SZB226" s="348"/>
      <c r="SZC226" s="348"/>
      <c r="SZD226" s="348"/>
      <c r="SZE226" s="348"/>
      <c r="SZF226" s="348"/>
      <c r="SZG226" s="348"/>
      <c r="SZH226" s="348"/>
      <c r="SZI226" s="348"/>
      <c r="SZJ226" s="348"/>
      <c r="SZK226" s="348"/>
      <c r="SZL226" s="348"/>
      <c r="SZM226" s="348"/>
      <c r="SZN226" s="348"/>
      <c r="SZO226" s="348"/>
      <c r="SZP226" s="348"/>
      <c r="SZQ226" s="348"/>
      <c r="SZR226" s="348"/>
      <c r="SZS226" s="348"/>
      <c r="SZT226" s="348"/>
      <c r="SZU226" s="348"/>
      <c r="SZV226" s="348"/>
      <c r="SZW226" s="348"/>
      <c r="SZX226" s="348"/>
      <c r="SZY226" s="348"/>
      <c r="SZZ226" s="348"/>
      <c r="TAA226" s="348"/>
      <c r="TAB226" s="348"/>
      <c r="TAC226" s="348"/>
      <c r="TAD226" s="348"/>
      <c r="TAE226" s="348"/>
      <c r="TAF226" s="348"/>
      <c r="TAG226" s="348"/>
      <c r="TAH226" s="348"/>
      <c r="TAI226" s="348"/>
      <c r="TAJ226" s="348"/>
      <c r="TAK226" s="348"/>
      <c r="TAL226" s="348"/>
      <c r="TAM226" s="348"/>
      <c r="TAN226" s="348"/>
      <c r="TAO226" s="348"/>
      <c r="TAP226" s="348"/>
      <c r="TAQ226" s="348"/>
      <c r="TAR226" s="348"/>
      <c r="TAS226" s="348"/>
      <c r="TAT226" s="348"/>
      <c r="TAU226" s="348"/>
      <c r="TAV226" s="348"/>
      <c r="TAW226" s="348"/>
      <c r="TAX226" s="348"/>
      <c r="TAY226" s="348"/>
      <c r="TAZ226" s="348"/>
      <c r="TBA226" s="348"/>
      <c r="TBB226" s="348"/>
      <c r="TBC226" s="348"/>
      <c r="TBD226" s="348"/>
      <c r="TBE226" s="348"/>
      <c r="TBF226" s="348"/>
      <c r="TBG226" s="348"/>
      <c r="TBH226" s="348"/>
      <c r="TBI226" s="348"/>
      <c r="TBJ226" s="348"/>
      <c r="TBK226" s="348"/>
      <c r="TBL226" s="348"/>
      <c r="TBM226" s="348"/>
      <c r="TBN226" s="348"/>
      <c r="TBO226" s="348"/>
      <c r="TBP226" s="348"/>
      <c r="TBQ226" s="348"/>
      <c r="TBR226" s="348"/>
      <c r="TBS226" s="348"/>
      <c r="TBT226" s="348"/>
      <c r="TBU226" s="348"/>
      <c r="TBV226" s="348"/>
      <c r="TBW226" s="348"/>
      <c r="TBX226" s="348"/>
      <c r="TBY226" s="348"/>
      <c r="TBZ226" s="348"/>
      <c r="TCA226" s="348"/>
      <c r="TCB226" s="348"/>
      <c r="TCC226" s="348"/>
      <c r="TCD226" s="348"/>
      <c r="TCE226" s="348"/>
      <c r="TCF226" s="348"/>
      <c r="TCG226" s="348"/>
      <c r="TCH226" s="348"/>
      <c r="TCI226" s="348"/>
      <c r="TCJ226" s="348"/>
      <c r="TCK226" s="348"/>
      <c r="TCL226" s="348"/>
      <c r="TCM226" s="348"/>
      <c r="TCN226" s="348"/>
      <c r="TCO226" s="348"/>
      <c r="TCP226" s="348"/>
      <c r="TCQ226" s="348"/>
      <c r="TCR226" s="348"/>
      <c r="TCS226" s="348"/>
      <c r="TCT226" s="348"/>
      <c r="TCU226" s="348"/>
      <c r="TCV226" s="348"/>
      <c r="TCW226" s="348"/>
      <c r="TCX226" s="348"/>
      <c r="TCY226" s="348"/>
      <c r="TCZ226" s="348"/>
      <c r="TDA226" s="348"/>
      <c r="TDB226" s="348"/>
      <c r="TDC226" s="348"/>
      <c r="TDD226" s="348"/>
      <c r="TDE226" s="348"/>
      <c r="TDF226" s="348"/>
      <c r="TDG226" s="348"/>
      <c r="TDH226" s="348"/>
      <c r="TDI226" s="348"/>
      <c r="TDJ226" s="348"/>
      <c r="TDK226" s="348"/>
      <c r="TDL226" s="348"/>
      <c r="TDM226" s="348"/>
      <c r="TDN226" s="348"/>
      <c r="TDO226" s="348"/>
      <c r="TDP226" s="348"/>
      <c r="TDQ226" s="348"/>
      <c r="TDR226" s="348"/>
      <c r="TDS226" s="348"/>
      <c r="TDT226" s="348"/>
      <c r="TDU226" s="348"/>
      <c r="TDV226" s="348"/>
      <c r="TDW226" s="348"/>
      <c r="TDX226" s="348"/>
      <c r="TDY226" s="348"/>
      <c r="TDZ226" s="348"/>
      <c r="TEA226" s="348"/>
      <c r="TEB226" s="348"/>
      <c r="TEC226" s="348"/>
      <c r="TED226" s="348"/>
      <c r="TEE226" s="348"/>
      <c r="TEF226" s="348"/>
      <c r="TEG226" s="348"/>
      <c r="TEH226" s="348"/>
      <c r="TEI226" s="348"/>
      <c r="TEJ226" s="348"/>
      <c r="TEK226" s="348"/>
      <c r="TEL226" s="348"/>
      <c r="TEM226" s="348"/>
      <c r="TEN226" s="348"/>
      <c r="TEO226" s="348"/>
      <c r="TEP226" s="348"/>
      <c r="TEQ226" s="348"/>
      <c r="TER226" s="348"/>
      <c r="TES226" s="348"/>
      <c r="TET226" s="348"/>
      <c r="TEU226" s="348"/>
      <c r="TEV226" s="348"/>
      <c r="TEW226" s="348"/>
      <c r="TEX226" s="348"/>
      <c r="TEY226" s="348"/>
      <c r="TEZ226" s="348"/>
      <c r="TFA226" s="348"/>
      <c r="TFB226" s="348"/>
      <c r="TFC226" s="348"/>
      <c r="TFD226" s="348"/>
      <c r="TFE226" s="348"/>
      <c r="TFF226" s="348"/>
      <c r="TFG226" s="348"/>
      <c r="TFH226" s="348"/>
      <c r="TFI226" s="348"/>
      <c r="TFJ226" s="348"/>
      <c r="TFK226" s="348"/>
      <c r="TFL226" s="348"/>
      <c r="TFM226" s="348"/>
      <c r="TFN226" s="348"/>
      <c r="TFO226" s="348"/>
      <c r="TFP226" s="348"/>
      <c r="TFQ226" s="348"/>
      <c r="TFR226" s="348"/>
      <c r="TFS226" s="348"/>
      <c r="TFT226" s="348"/>
      <c r="TFU226" s="348"/>
      <c r="TFV226" s="348"/>
      <c r="TFW226" s="348"/>
      <c r="TFX226" s="348"/>
      <c r="TFY226" s="348"/>
      <c r="TFZ226" s="348"/>
      <c r="TGA226" s="348"/>
      <c r="TGB226" s="348"/>
      <c r="TGC226" s="348"/>
      <c r="TGD226" s="348"/>
      <c r="TGE226" s="348"/>
      <c r="TGF226" s="348"/>
      <c r="TGG226" s="348"/>
      <c r="TGH226" s="348"/>
      <c r="TGI226" s="348"/>
      <c r="TGJ226" s="348"/>
      <c r="TGK226" s="348"/>
      <c r="TGL226" s="348"/>
      <c r="TGM226" s="348"/>
      <c r="TGN226" s="348"/>
      <c r="TGO226" s="348"/>
      <c r="TGP226" s="348"/>
      <c r="TGQ226" s="348"/>
      <c r="TGR226" s="348"/>
      <c r="TGS226" s="348"/>
      <c r="TGT226" s="348"/>
      <c r="TGU226" s="348"/>
      <c r="TGV226" s="348"/>
      <c r="TGW226" s="348"/>
      <c r="TGX226" s="348"/>
      <c r="TGY226" s="348"/>
      <c r="TGZ226" s="348"/>
      <c r="THA226" s="348"/>
      <c r="THB226" s="348"/>
      <c r="THC226" s="348"/>
      <c r="THD226" s="348"/>
      <c r="THE226" s="348"/>
      <c r="THF226" s="348"/>
      <c r="THG226" s="348"/>
      <c r="THH226" s="348"/>
      <c r="THI226" s="348"/>
      <c r="THJ226" s="348"/>
      <c r="THK226" s="348"/>
      <c r="THL226" s="348"/>
      <c r="THM226" s="348"/>
      <c r="THN226" s="348"/>
      <c r="THO226" s="348"/>
      <c r="THP226" s="348"/>
      <c r="THQ226" s="348"/>
      <c r="THR226" s="348"/>
      <c r="THS226" s="348"/>
      <c r="THT226" s="348"/>
      <c r="THU226" s="348"/>
      <c r="THV226" s="348"/>
      <c r="THW226" s="348"/>
      <c r="THX226" s="348"/>
      <c r="THY226" s="348"/>
      <c r="THZ226" s="348"/>
      <c r="TIA226" s="348"/>
      <c r="TIB226" s="348"/>
      <c r="TIC226" s="348"/>
      <c r="TID226" s="348"/>
      <c r="TIE226" s="348"/>
      <c r="TIF226" s="348"/>
      <c r="TIG226" s="348"/>
      <c r="TIH226" s="348"/>
      <c r="TII226" s="348"/>
      <c r="TIJ226" s="348"/>
      <c r="TIK226" s="348"/>
      <c r="TIL226" s="348"/>
      <c r="TIM226" s="348"/>
      <c r="TIN226" s="348"/>
      <c r="TIO226" s="348"/>
      <c r="TIP226" s="348"/>
      <c r="TIQ226" s="348"/>
      <c r="TIR226" s="348"/>
      <c r="TIS226" s="348"/>
      <c r="TIT226" s="348"/>
      <c r="TIU226" s="348"/>
      <c r="TIV226" s="348"/>
      <c r="TIW226" s="348"/>
      <c r="TIX226" s="348"/>
      <c r="TIY226" s="348"/>
      <c r="TIZ226" s="348"/>
      <c r="TJA226" s="348"/>
      <c r="TJB226" s="348"/>
      <c r="TJC226" s="348"/>
      <c r="TJD226" s="348"/>
      <c r="TJE226" s="348"/>
      <c r="TJF226" s="348"/>
      <c r="TJG226" s="348"/>
      <c r="TJH226" s="348"/>
      <c r="TJI226" s="348"/>
      <c r="TJJ226" s="348"/>
      <c r="TJK226" s="348"/>
      <c r="TJL226" s="348"/>
      <c r="TJM226" s="348"/>
      <c r="TJN226" s="348"/>
      <c r="TJO226" s="348"/>
      <c r="TJP226" s="348"/>
      <c r="TJQ226" s="348"/>
      <c r="TJR226" s="348"/>
      <c r="TJS226" s="348"/>
      <c r="TJT226" s="348"/>
      <c r="TJU226" s="348"/>
      <c r="TJV226" s="348"/>
      <c r="TJW226" s="348"/>
      <c r="TJX226" s="348"/>
      <c r="TJY226" s="348"/>
      <c r="TJZ226" s="348"/>
      <c r="TKA226" s="348"/>
      <c r="TKB226" s="348"/>
      <c r="TKC226" s="348"/>
      <c r="TKD226" s="348"/>
      <c r="TKE226" s="348"/>
      <c r="TKF226" s="348"/>
      <c r="TKG226" s="348"/>
      <c r="TKH226" s="348"/>
      <c r="TKI226" s="348"/>
      <c r="TKJ226" s="348"/>
      <c r="TKK226" s="348"/>
      <c r="TKL226" s="348"/>
      <c r="TKM226" s="348"/>
      <c r="TKN226" s="348"/>
      <c r="TKO226" s="348"/>
      <c r="TKP226" s="348"/>
      <c r="TKQ226" s="348"/>
      <c r="TKR226" s="348"/>
      <c r="TKS226" s="348"/>
      <c r="TKT226" s="348"/>
      <c r="TKU226" s="348"/>
      <c r="TKV226" s="348"/>
      <c r="TKW226" s="348"/>
      <c r="TKX226" s="348"/>
      <c r="TKY226" s="348"/>
      <c r="TKZ226" s="348"/>
      <c r="TLA226" s="348"/>
      <c r="TLB226" s="348"/>
      <c r="TLC226" s="348"/>
      <c r="TLD226" s="348"/>
      <c r="TLE226" s="348"/>
      <c r="TLF226" s="348"/>
      <c r="TLG226" s="348"/>
      <c r="TLH226" s="348"/>
      <c r="TLI226" s="348"/>
      <c r="TLJ226" s="348"/>
      <c r="TLK226" s="348"/>
      <c r="TLL226" s="348"/>
      <c r="TLM226" s="348"/>
      <c r="TLN226" s="348"/>
      <c r="TLO226" s="348"/>
      <c r="TLP226" s="348"/>
      <c r="TLQ226" s="348"/>
      <c r="TLR226" s="348"/>
      <c r="TLS226" s="348"/>
      <c r="TLT226" s="348"/>
      <c r="TLU226" s="348"/>
      <c r="TLV226" s="348"/>
      <c r="TLW226" s="348"/>
      <c r="TLX226" s="348"/>
      <c r="TLY226" s="348"/>
      <c r="TLZ226" s="348"/>
      <c r="TMA226" s="348"/>
      <c r="TMB226" s="348"/>
      <c r="TMC226" s="348"/>
      <c r="TMD226" s="348"/>
      <c r="TME226" s="348"/>
      <c r="TMF226" s="348"/>
      <c r="TMG226" s="348"/>
      <c r="TMH226" s="348"/>
      <c r="TMI226" s="348"/>
      <c r="TMJ226" s="348"/>
      <c r="TMK226" s="348"/>
      <c r="TML226" s="348"/>
      <c r="TMM226" s="348"/>
      <c r="TMN226" s="348"/>
      <c r="TMO226" s="348"/>
      <c r="TMP226" s="348"/>
      <c r="TMQ226" s="348"/>
      <c r="TMR226" s="348"/>
      <c r="TMS226" s="348"/>
      <c r="TMT226" s="348"/>
      <c r="TMU226" s="348"/>
      <c r="TMV226" s="348"/>
      <c r="TMW226" s="348"/>
      <c r="TMX226" s="348"/>
      <c r="TMY226" s="348"/>
      <c r="TMZ226" s="348"/>
      <c r="TNA226" s="348"/>
      <c r="TNB226" s="348"/>
      <c r="TNC226" s="348"/>
      <c r="TND226" s="348"/>
      <c r="TNE226" s="348"/>
      <c r="TNF226" s="348"/>
      <c r="TNG226" s="348"/>
      <c r="TNH226" s="348"/>
      <c r="TNI226" s="348"/>
      <c r="TNJ226" s="348"/>
      <c r="TNK226" s="348"/>
      <c r="TNL226" s="348"/>
      <c r="TNM226" s="348"/>
      <c r="TNN226" s="348"/>
      <c r="TNO226" s="348"/>
      <c r="TNP226" s="348"/>
      <c r="TNQ226" s="348"/>
      <c r="TNR226" s="348"/>
      <c r="TNS226" s="348"/>
      <c r="TNT226" s="348"/>
      <c r="TNU226" s="348"/>
      <c r="TNV226" s="348"/>
      <c r="TNW226" s="348"/>
      <c r="TNX226" s="348"/>
      <c r="TNY226" s="348"/>
      <c r="TNZ226" s="348"/>
      <c r="TOA226" s="348"/>
      <c r="TOB226" s="348"/>
      <c r="TOC226" s="348"/>
      <c r="TOD226" s="348"/>
      <c r="TOE226" s="348"/>
      <c r="TOF226" s="348"/>
      <c r="TOG226" s="348"/>
      <c r="TOH226" s="348"/>
      <c r="TOI226" s="348"/>
      <c r="TOJ226" s="348"/>
      <c r="TOK226" s="348"/>
      <c r="TOL226" s="348"/>
      <c r="TOM226" s="348"/>
      <c r="TON226" s="348"/>
      <c r="TOO226" s="348"/>
      <c r="TOP226" s="348"/>
      <c r="TOQ226" s="348"/>
      <c r="TOR226" s="348"/>
      <c r="TOS226" s="348"/>
      <c r="TOT226" s="348"/>
      <c r="TOU226" s="348"/>
      <c r="TOV226" s="348"/>
      <c r="TOW226" s="348"/>
      <c r="TOX226" s="348"/>
      <c r="TOY226" s="348"/>
      <c r="TOZ226" s="348"/>
      <c r="TPA226" s="348"/>
      <c r="TPB226" s="348"/>
      <c r="TPC226" s="348"/>
      <c r="TPD226" s="348"/>
      <c r="TPE226" s="348"/>
      <c r="TPF226" s="348"/>
      <c r="TPG226" s="348"/>
      <c r="TPH226" s="348"/>
      <c r="TPI226" s="348"/>
      <c r="TPJ226" s="348"/>
      <c r="TPK226" s="348"/>
      <c r="TPL226" s="348"/>
      <c r="TPM226" s="348"/>
      <c r="TPN226" s="348"/>
      <c r="TPO226" s="348"/>
      <c r="TPP226" s="348"/>
      <c r="TPQ226" s="348"/>
      <c r="TPR226" s="348"/>
      <c r="TPS226" s="348"/>
      <c r="TPT226" s="348"/>
      <c r="TPU226" s="348"/>
      <c r="TPV226" s="348"/>
      <c r="TPW226" s="348"/>
      <c r="TPX226" s="348"/>
      <c r="TPY226" s="348"/>
      <c r="TPZ226" s="348"/>
      <c r="TQA226" s="348"/>
      <c r="TQB226" s="348"/>
      <c r="TQC226" s="348"/>
      <c r="TQD226" s="348"/>
      <c r="TQE226" s="348"/>
      <c r="TQF226" s="348"/>
      <c r="TQG226" s="348"/>
      <c r="TQH226" s="348"/>
      <c r="TQI226" s="348"/>
      <c r="TQJ226" s="348"/>
      <c r="TQK226" s="348"/>
      <c r="TQL226" s="348"/>
      <c r="TQM226" s="348"/>
      <c r="TQN226" s="348"/>
      <c r="TQO226" s="348"/>
      <c r="TQP226" s="348"/>
      <c r="TQQ226" s="348"/>
      <c r="TQR226" s="348"/>
      <c r="TQS226" s="348"/>
      <c r="TQT226" s="348"/>
      <c r="TQU226" s="348"/>
      <c r="TQV226" s="348"/>
      <c r="TQW226" s="348"/>
      <c r="TQX226" s="348"/>
      <c r="TQY226" s="348"/>
      <c r="TQZ226" s="348"/>
      <c r="TRA226" s="348"/>
      <c r="TRB226" s="348"/>
      <c r="TRC226" s="348"/>
      <c r="TRD226" s="348"/>
      <c r="TRE226" s="348"/>
      <c r="TRF226" s="348"/>
      <c r="TRG226" s="348"/>
      <c r="TRH226" s="348"/>
      <c r="TRI226" s="348"/>
      <c r="TRJ226" s="348"/>
      <c r="TRK226" s="348"/>
      <c r="TRL226" s="348"/>
      <c r="TRM226" s="348"/>
      <c r="TRN226" s="348"/>
      <c r="TRO226" s="348"/>
      <c r="TRP226" s="348"/>
      <c r="TRQ226" s="348"/>
      <c r="TRR226" s="348"/>
      <c r="TRS226" s="348"/>
      <c r="TRT226" s="348"/>
      <c r="TRU226" s="348"/>
      <c r="TRV226" s="348"/>
      <c r="TRW226" s="348"/>
      <c r="TRX226" s="348"/>
      <c r="TRY226" s="348"/>
      <c r="TRZ226" s="348"/>
      <c r="TSA226" s="348"/>
      <c r="TSB226" s="348"/>
      <c r="TSC226" s="348"/>
      <c r="TSD226" s="348"/>
      <c r="TSE226" s="348"/>
      <c r="TSF226" s="348"/>
      <c r="TSG226" s="348"/>
      <c r="TSH226" s="348"/>
      <c r="TSI226" s="348"/>
      <c r="TSJ226" s="348"/>
      <c r="TSK226" s="348"/>
      <c r="TSL226" s="348"/>
      <c r="TSM226" s="348"/>
      <c r="TSN226" s="348"/>
      <c r="TSO226" s="348"/>
      <c r="TSP226" s="348"/>
      <c r="TSQ226" s="348"/>
      <c r="TSR226" s="348"/>
      <c r="TSS226" s="348"/>
      <c r="TST226" s="348"/>
      <c r="TSU226" s="348"/>
      <c r="TSV226" s="348"/>
      <c r="TSW226" s="348"/>
      <c r="TSX226" s="348"/>
      <c r="TSY226" s="348"/>
      <c r="TSZ226" s="348"/>
      <c r="TTA226" s="348"/>
      <c r="TTB226" s="348"/>
      <c r="TTC226" s="348"/>
      <c r="TTD226" s="348"/>
      <c r="TTE226" s="348"/>
      <c r="TTF226" s="348"/>
      <c r="TTG226" s="348"/>
      <c r="TTH226" s="348"/>
      <c r="TTI226" s="348"/>
      <c r="TTJ226" s="348"/>
      <c r="TTK226" s="348"/>
      <c r="TTL226" s="348"/>
      <c r="TTM226" s="348"/>
      <c r="TTN226" s="348"/>
      <c r="TTO226" s="348"/>
      <c r="TTP226" s="348"/>
      <c r="TTQ226" s="348"/>
      <c r="TTR226" s="348"/>
      <c r="TTS226" s="348"/>
      <c r="TTT226" s="348"/>
      <c r="TTU226" s="348"/>
      <c r="TTV226" s="348"/>
      <c r="TTW226" s="348"/>
      <c r="TTX226" s="348"/>
      <c r="TTY226" s="348"/>
      <c r="TTZ226" s="348"/>
      <c r="TUA226" s="348"/>
      <c r="TUB226" s="348"/>
      <c r="TUC226" s="348"/>
      <c r="TUD226" s="348"/>
      <c r="TUE226" s="348"/>
      <c r="TUF226" s="348"/>
      <c r="TUG226" s="348"/>
      <c r="TUH226" s="348"/>
      <c r="TUI226" s="348"/>
      <c r="TUJ226" s="348"/>
      <c r="TUK226" s="348"/>
      <c r="TUL226" s="348"/>
      <c r="TUM226" s="348"/>
      <c r="TUN226" s="348"/>
      <c r="TUO226" s="348"/>
      <c r="TUP226" s="348"/>
      <c r="TUQ226" s="348"/>
      <c r="TUR226" s="348"/>
      <c r="TUS226" s="348"/>
      <c r="TUT226" s="348"/>
      <c r="TUU226" s="348"/>
      <c r="TUV226" s="348"/>
      <c r="TUW226" s="348"/>
      <c r="TUX226" s="348"/>
      <c r="TUY226" s="348"/>
      <c r="TUZ226" s="348"/>
      <c r="TVA226" s="348"/>
      <c r="TVB226" s="348"/>
      <c r="TVC226" s="348"/>
      <c r="TVD226" s="348"/>
      <c r="TVE226" s="348"/>
      <c r="TVF226" s="348"/>
      <c r="TVG226" s="348"/>
      <c r="TVH226" s="348"/>
      <c r="TVI226" s="348"/>
      <c r="TVJ226" s="348"/>
      <c r="TVK226" s="348"/>
      <c r="TVL226" s="348"/>
      <c r="TVM226" s="348"/>
      <c r="TVN226" s="348"/>
      <c r="TVO226" s="348"/>
      <c r="TVP226" s="348"/>
      <c r="TVQ226" s="348"/>
      <c r="TVR226" s="348"/>
      <c r="TVS226" s="348"/>
      <c r="TVT226" s="348"/>
      <c r="TVU226" s="348"/>
      <c r="TVV226" s="348"/>
      <c r="TVW226" s="348"/>
      <c r="TVX226" s="348"/>
      <c r="TVY226" s="348"/>
      <c r="TVZ226" s="348"/>
      <c r="TWA226" s="348"/>
      <c r="TWB226" s="348"/>
      <c r="TWC226" s="348"/>
      <c r="TWD226" s="348"/>
      <c r="TWE226" s="348"/>
      <c r="TWF226" s="348"/>
      <c r="TWG226" s="348"/>
      <c r="TWH226" s="348"/>
      <c r="TWI226" s="348"/>
      <c r="TWJ226" s="348"/>
      <c r="TWK226" s="348"/>
      <c r="TWL226" s="348"/>
      <c r="TWM226" s="348"/>
      <c r="TWN226" s="348"/>
      <c r="TWO226" s="348"/>
      <c r="TWP226" s="348"/>
      <c r="TWQ226" s="348"/>
      <c r="TWR226" s="348"/>
      <c r="TWS226" s="348"/>
      <c r="TWT226" s="348"/>
      <c r="TWU226" s="348"/>
      <c r="TWV226" s="348"/>
      <c r="TWW226" s="348"/>
      <c r="TWX226" s="348"/>
      <c r="TWY226" s="348"/>
      <c r="TWZ226" s="348"/>
      <c r="TXA226" s="348"/>
      <c r="TXB226" s="348"/>
      <c r="TXC226" s="348"/>
      <c r="TXD226" s="348"/>
      <c r="TXE226" s="348"/>
      <c r="TXF226" s="348"/>
      <c r="TXG226" s="348"/>
      <c r="TXH226" s="348"/>
      <c r="TXI226" s="348"/>
      <c r="TXJ226" s="348"/>
      <c r="TXK226" s="348"/>
      <c r="TXL226" s="348"/>
      <c r="TXM226" s="348"/>
      <c r="TXN226" s="348"/>
      <c r="TXO226" s="348"/>
      <c r="TXP226" s="348"/>
      <c r="TXQ226" s="348"/>
      <c r="TXR226" s="348"/>
      <c r="TXS226" s="348"/>
      <c r="TXT226" s="348"/>
      <c r="TXU226" s="348"/>
      <c r="TXV226" s="348"/>
      <c r="TXW226" s="348"/>
      <c r="TXX226" s="348"/>
      <c r="TXY226" s="348"/>
      <c r="TXZ226" s="348"/>
      <c r="TYA226" s="348"/>
      <c r="TYB226" s="348"/>
      <c r="TYC226" s="348"/>
      <c r="TYD226" s="348"/>
      <c r="TYE226" s="348"/>
      <c r="TYF226" s="348"/>
      <c r="TYG226" s="348"/>
      <c r="TYH226" s="348"/>
      <c r="TYI226" s="348"/>
      <c r="TYJ226" s="348"/>
      <c r="TYK226" s="348"/>
      <c r="TYL226" s="348"/>
      <c r="TYM226" s="348"/>
      <c r="TYN226" s="348"/>
      <c r="TYO226" s="348"/>
      <c r="TYP226" s="348"/>
      <c r="TYQ226" s="348"/>
      <c r="TYR226" s="348"/>
      <c r="TYS226" s="348"/>
      <c r="TYT226" s="348"/>
      <c r="TYU226" s="348"/>
      <c r="TYV226" s="348"/>
      <c r="TYW226" s="348"/>
      <c r="TYX226" s="348"/>
      <c r="TYY226" s="348"/>
      <c r="TYZ226" s="348"/>
      <c r="TZA226" s="348"/>
      <c r="TZB226" s="348"/>
      <c r="TZC226" s="348"/>
      <c r="TZD226" s="348"/>
      <c r="TZE226" s="348"/>
      <c r="TZF226" s="348"/>
      <c r="TZG226" s="348"/>
      <c r="TZH226" s="348"/>
      <c r="TZI226" s="348"/>
      <c r="TZJ226" s="348"/>
      <c r="TZK226" s="348"/>
      <c r="TZL226" s="348"/>
      <c r="TZM226" s="348"/>
      <c r="TZN226" s="348"/>
      <c r="TZO226" s="348"/>
      <c r="TZP226" s="348"/>
      <c r="TZQ226" s="348"/>
      <c r="TZR226" s="348"/>
      <c r="TZS226" s="348"/>
      <c r="TZT226" s="348"/>
      <c r="TZU226" s="348"/>
      <c r="TZV226" s="348"/>
      <c r="TZW226" s="348"/>
      <c r="TZX226" s="348"/>
      <c r="TZY226" s="348"/>
      <c r="TZZ226" s="348"/>
      <c r="UAA226" s="348"/>
      <c r="UAB226" s="348"/>
      <c r="UAC226" s="348"/>
      <c r="UAD226" s="348"/>
      <c r="UAE226" s="348"/>
      <c r="UAF226" s="348"/>
      <c r="UAG226" s="348"/>
      <c r="UAH226" s="348"/>
      <c r="UAI226" s="348"/>
      <c r="UAJ226" s="348"/>
      <c r="UAK226" s="348"/>
      <c r="UAL226" s="348"/>
      <c r="UAM226" s="348"/>
      <c r="UAN226" s="348"/>
      <c r="UAO226" s="348"/>
      <c r="UAP226" s="348"/>
      <c r="UAQ226" s="348"/>
      <c r="UAR226" s="348"/>
      <c r="UAS226" s="348"/>
      <c r="UAT226" s="348"/>
      <c r="UAU226" s="348"/>
      <c r="UAV226" s="348"/>
      <c r="UAW226" s="348"/>
      <c r="UAX226" s="348"/>
      <c r="UAY226" s="348"/>
      <c r="UAZ226" s="348"/>
      <c r="UBA226" s="348"/>
      <c r="UBB226" s="348"/>
      <c r="UBC226" s="348"/>
      <c r="UBD226" s="348"/>
      <c r="UBE226" s="348"/>
      <c r="UBF226" s="348"/>
      <c r="UBG226" s="348"/>
      <c r="UBH226" s="348"/>
      <c r="UBI226" s="348"/>
      <c r="UBJ226" s="348"/>
      <c r="UBK226" s="348"/>
      <c r="UBL226" s="348"/>
      <c r="UBM226" s="348"/>
      <c r="UBN226" s="348"/>
      <c r="UBO226" s="348"/>
      <c r="UBP226" s="348"/>
      <c r="UBQ226" s="348"/>
      <c r="UBR226" s="348"/>
      <c r="UBS226" s="348"/>
      <c r="UBT226" s="348"/>
      <c r="UBU226" s="348"/>
      <c r="UBV226" s="348"/>
      <c r="UBW226" s="348"/>
      <c r="UBX226" s="348"/>
      <c r="UBY226" s="348"/>
      <c r="UBZ226" s="348"/>
      <c r="UCA226" s="348"/>
      <c r="UCB226" s="348"/>
      <c r="UCC226" s="348"/>
      <c r="UCD226" s="348"/>
      <c r="UCE226" s="348"/>
      <c r="UCF226" s="348"/>
      <c r="UCG226" s="348"/>
      <c r="UCH226" s="348"/>
      <c r="UCI226" s="348"/>
      <c r="UCJ226" s="348"/>
      <c r="UCK226" s="348"/>
      <c r="UCL226" s="348"/>
      <c r="UCM226" s="348"/>
      <c r="UCN226" s="348"/>
      <c r="UCO226" s="348"/>
      <c r="UCP226" s="348"/>
      <c r="UCQ226" s="348"/>
      <c r="UCR226" s="348"/>
      <c r="UCS226" s="348"/>
      <c r="UCT226" s="348"/>
      <c r="UCU226" s="348"/>
      <c r="UCV226" s="348"/>
      <c r="UCW226" s="348"/>
      <c r="UCX226" s="348"/>
      <c r="UCY226" s="348"/>
      <c r="UCZ226" s="348"/>
      <c r="UDA226" s="348"/>
      <c r="UDB226" s="348"/>
      <c r="UDC226" s="348"/>
      <c r="UDD226" s="348"/>
      <c r="UDE226" s="348"/>
      <c r="UDF226" s="348"/>
      <c r="UDG226" s="348"/>
      <c r="UDH226" s="348"/>
      <c r="UDI226" s="348"/>
      <c r="UDJ226" s="348"/>
      <c r="UDK226" s="348"/>
      <c r="UDL226" s="348"/>
      <c r="UDM226" s="348"/>
      <c r="UDN226" s="348"/>
      <c r="UDO226" s="348"/>
      <c r="UDP226" s="348"/>
      <c r="UDQ226" s="348"/>
      <c r="UDR226" s="348"/>
      <c r="UDS226" s="348"/>
      <c r="UDT226" s="348"/>
      <c r="UDU226" s="348"/>
      <c r="UDV226" s="348"/>
      <c r="UDW226" s="348"/>
      <c r="UDX226" s="348"/>
      <c r="UDY226" s="348"/>
      <c r="UDZ226" s="348"/>
      <c r="UEA226" s="348"/>
      <c r="UEB226" s="348"/>
      <c r="UEC226" s="348"/>
      <c r="UED226" s="348"/>
      <c r="UEE226" s="348"/>
      <c r="UEF226" s="348"/>
      <c r="UEG226" s="348"/>
      <c r="UEH226" s="348"/>
      <c r="UEI226" s="348"/>
      <c r="UEJ226" s="348"/>
      <c r="UEK226" s="348"/>
      <c r="UEL226" s="348"/>
      <c r="UEM226" s="348"/>
      <c r="UEN226" s="348"/>
      <c r="UEO226" s="348"/>
      <c r="UEP226" s="348"/>
      <c r="UEQ226" s="348"/>
      <c r="UER226" s="348"/>
      <c r="UES226" s="348"/>
      <c r="UET226" s="348"/>
      <c r="UEU226" s="348"/>
      <c r="UEV226" s="348"/>
      <c r="UEW226" s="348"/>
      <c r="UEX226" s="348"/>
      <c r="UEY226" s="348"/>
      <c r="UEZ226" s="348"/>
      <c r="UFA226" s="348"/>
      <c r="UFB226" s="348"/>
      <c r="UFC226" s="348"/>
      <c r="UFD226" s="348"/>
      <c r="UFE226" s="348"/>
      <c r="UFF226" s="348"/>
      <c r="UFG226" s="348"/>
      <c r="UFH226" s="348"/>
      <c r="UFI226" s="348"/>
      <c r="UFJ226" s="348"/>
      <c r="UFK226" s="348"/>
      <c r="UFL226" s="348"/>
      <c r="UFM226" s="348"/>
      <c r="UFN226" s="348"/>
      <c r="UFO226" s="348"/>
      <c r="UFP226" s="348"/>
      <c r="UFQ226" s="348"/>
      <c r="UFR226" s="348"/>
      <c r="UFS226" s="348"/>
      <c r="UFT226" s="348"/>
      <c r="UFU226" s="348"/>
      <c r="UFV226" s="348"/>
      <c r="UFW226" s="348"/>
      <c r="UFX226" s="348"/>
      <c r="UFY226" s="348"/>
      <c r="UFZ226" s="348"/>
      <c r="UGA226" s="348"/>
      <c r="UGB226" s="348"/>
      <c r="UGC226" s="348"/>
      <c r="UGD226" s="348"/>
      <c r="UGE226" s="348"/>
      <c r="UGF226" s="348"/>
      <c r="UGG226" s="348"/>
      <c r="UGH226" s="348"/>
      <c r="UGI226" s="348"/>
      <c r="UGJ226" s="348"/>
      <c r="UGK226" s="348"/>
      <c r="UGL226" s="348"/>
      <c r="UGM226" s="348"/>
      <c r="UGN226" s="348"/>
      <c r="UGO226" s="348"/>
      <c r="UGP226" s="348"/>
      <c r="UGQ226" s="348"/>
      <c r="UGR226" s="348"/>
      <c r="UGS226" s="348"/>
      <c r="UGT226" s="348"/>
      <c r="UGU226" s="348"/>
      <c r="UGV226" s="348"/>
      <c r="UGW226" s="348"/>
      <c r="UGX226" s="348"/>
      <c r="UGY226" s="348"/>
      <c r="UGZ226" s="348"/>
      <c r="UHA226" s="348"/>
      <c r="UHB226" s="348"/>
      <c r="UHC226" s="348"/>
      <c r="UHD226" s="348"/>
      <c r="UHE226" s="348"/>
      <c r="UHF226" s="348"/>
      <c r="UHG226" s="348"/>
      <c r="UHH226" s="348"/>
      <c r="UHI226" s="348"/>
      <c r="UHJ226" s="348"/>
      <c r="UHK226" s="348"/>
      <c r="UHL226" s="348"/>
      <c r="UHM226" s="348"/>
      <c r="UHN226" s="348"/>
      <c r="UHO226" s="348"/>
      <c r="UHP226" s="348"/>
      <c r="UHQ226" s="348"/>
      <c r="UHR226" s="348"/>
      <c r="UHS226" s="348"/>
      <c r="UHT226" s="348"/>
      <c r="UHU226" s="348"/>
      <c r="UHV226" s="348"/>
      <c r="UHW226" s="348"/>
      <c r="UHX226" s="348"/>
      <c r="UHY226" s="348"/>
      <c r="UHZ226" s="348"/>
      <c r="UIA226" s="348"/>
      <c r="UIB226" s="348"/>
      <c r="UIC226" s="348"/>
      <c r="UID226" s="348"/>
      <c r="UIE226" s="348"/>
      <c r="UIF226" s="348"/>
      <c r="UIG226" s="348"/>
      <c r="UIH226" s="348"/>
      <c r="UII226" s="348"/>
      <c r="UIJ226" s="348"/>
      <c r="UIK226" s="348"/>
      <c r="UIL226" s="348"/>
      <c r="UIM226" s="348"/>
      <c r="UIN226" s="348"/>
      <c r="UIO226" s="348"/>
      <c r="UIP226" s="348"/>
      <c r="UIQ226" s="348"/>
      <c r="UIR226" s="348"/>
      <c r="UIS226" s="348"/>
      <c r="UIT226" s="348"/>
      <c r="UIU226" s="348"/>
      <c r="UIV226" s="348"/>
      <c r="UIW226" s="348"/>
      <c r="UIX226" s="348"/>
      <c r="UIY226" s="348"/>
      <c r="UIZ226" s="348"/>
      <c r="UJA226" s="348"/>
      <c r="UJB226" s="348"/>
      <c r="UJC226" s="348"/>
      <c r="UJD226" s="348"/>
      <c r="UJE226" s="348"/>
      <c r="UJF226" s="348"/>
      <c r="UJG226" s="348"/>
      <c r="UJH226" s="348"/>
      <c r="UJI226" s="348"/>
      <c r="UJJ226" s="348"/>
      <c r="UJK226" s="348"/>
      <c r="UJL226" s="348"/>
      <c r="UJM226" s="348"/>
      <c r="UJN226" s="348"/>
      <c r="UJO226" s="348"/>
      <c r="UJP226" s="348"/>
      <c r="UJQ226" s="348"/>
      <c r="UJR226" s="348"/>
      <c r="UJS226" s="348"/>
      <c r="UJT226" s="348"/>
      <c r="UJU226" s="348"/>
      <c r="UJV226" s="348"/>
      <c r="UJW226" s="348"/>
      <c r="UJX226" s="348"/>
      <c r="UJY226" s="348"/>
      <c r="UJZ226" s="348"/>
      <c r="UKA226" s="348"/>
      <c r="UKB226" s="348"/>
      <c r="UKC226" s="348"/>
      <c r="UKD226" s="348"/>
      <c r="UKE226" s="348"/>
      <c r="UKF226" s="348"/>
      <c r="UKG226" s="348"/>
      <c r="UKH226" s="348"/>
      <c r="UKI226" s="348"/>
      <c r="UKJ226" s="348"/>
      <c r="UKK226" s="348"/>
      <c r="UKL226" s="348"/>
      <c r="UKM226" s="348"/>
      <c r="UKN226" s="348"/>
      <c r="UKO226" s="348"/>
      <c r="UKP226" s="348"/>
      <c r="UKQ226" s="348"/>
      <c r="UKR226" s="348"/>
      <c r="UKS226" s="348"/>
      <c r="UKT226" s="348"/>
      <c r="UKU226" s="348"/>
      <c r="UKV226" s="348"/>
      <c r="UKW226" s="348"/>
      <c r="UKX226" s="348"/>
      <c r="UKY226" s="348"/>
      <c r="UKZ226" s="348"/>
      <c r="ULA226" s="348"/>
      <c r="ULB226" s="348"/>
      <c r="ULC226" s="348"/>
      <c r="ULD226" s="348"/>
      <c r="ULE226" s="348"/>
      <c r="ULF226" s="348"/>
      <c r="ULG226" s="348"/>
      <c r="ULH226" s="348"/>
      <c r="ULI226" s="348"/>
      <c r="ULJ226" s="348"/>
      <c r="ULK226" s="348"/>
      <c r="ULL226" s="348"/>
      <c r="ULM226" s="348"/>
      <c r="ULN226" s="348"/>
      <c r="ULO226" s="348"/>
      <c r="ULP226" s="348"/>
      <c r="ULQ226" s="348"/>
      <c r="ULR226" s="348"/>
      <c r="ULS226" s="348"/>
      <c r="ULT226" s="348"/>
      <c r="ULU226" s="348"/>
      <c r="ULV226" s="348"/>
      <c r="ULW226" s="348"/>
      <c r="ULX226" s="348"/>
      <c r="ULY226" s="348"/>
      <c r="ULZ226" s="348"/>
      <c r="UMA226" s="348"/>
      <c r="UMB226" s="348"/>
      <c r="UMC226" s="348"/>
      <c r="UMD226" s="348"/>
      <c r="UME226" s="348"/>
      <c r="UMF226" s="348"/>
      <c r="UMG226" s="348"/>
      <c r="UMH226" s="348"/>
      <c r="UMI226" s="348"/>
      <c r="UMJ226" s="348"/>
      <c r="UMK226" s="348"/>
      <c r="UML226" s="348"/>
      <c r="UMM226" s="348"/>
      <c r="UMN226" s="348"/>
      <c r="UMO226" s="348"/>
      <c r="UMP226" s="348"/>
      <c r="UMQ226" s="348"/>
      <c r="UMR226" s="348"/>
      <c r="UMS226" s="348"/>
      <c r="UMT226" s="348"/>
      <c r="UMU226" s="348"/>
      <c r="UMV226" s="348"/>
      <c r="UMW226" s="348"/>
      <c r="UMX226" s="348"/>
      <c r="UMY226" s="348"/>
      <c r="UMZ226" s="348"/>
      <c r="UNA226" s="348"/>
      <c r="UNB226" s="348"/>
      <c r="UNC226" s="348"/>
      <c r="UND226" s="348"/>
      <c r="UNE226" s="348"/>
      <c r="UNF226" s="348"/>
      <c r="UNG226" s="348"/>
      <c r="UNH226" s="348"/>
      <c r="UNI226" s="348"/>
      <c r="UNJ226" s="348"/>
      <c r="UNK226" s="348"/>
      <c r="UNL226" s="348"/>
      <c r="UNM226" s="348"/>
      <c r="UNN226" s="348"/>
      <c r="UNO226" s="348"/>
      <c r="UNP226" s="348"/>
      <c r="UNQ226" s="348"/>
      <c r="UNR226" s="348"/>
      <c r="UNS226" s="348"/>
      <c r="UNT226" s="348"/>
      <c r="UNU226" s="348"/>
      <c r="UNV226" s="348"/>
      <c r="UNW226" s="348"/>
      <c r="UNX226" s="348"/>
      <c r="UNY226" s="348"/>
      <c r="UNZ226" s="348"/>
      <c r="UOA226" s="348"/>
      <c r="UOB226" s="348"/>
      <c r="UOC226" s="348"/>
      <c r="UOD226" s="348"/>
      <c r="UOE226" s="348"/>
      <c r="UOF226" s="348"/>
      <c r="UOG226" s="348"/>
      <c r="UOH226" s="348"/>
      <c r="UOI226" s="348"/>
      <c r="UOJ226" s="348"/>
      <c r="UOK226" s="348"/>
      <c r="UOL226" s="348"/>
      <c r="UOM226" s="348"/>
      <c r="UON226" s="348"/>
      <c r="UOO226" s="348"/>
      <c r="UOP226" s="348"/>
      <c r="UOQ226" s="348"/>
      <c r="UOR226" s="348"/>
      <c r="UOS226" s="348"/>
      <c r="UOT226" s="348"/>
      <c r="UOU226" s="348"/>
      <c r="UOV226" s="348"/>
      <c r="UOW226" s="348"/>
      <c r="UOX226" s="348"/>
      <c r="UOY226" s="348"/>
      <c r="UOZ226" s="348"/>
      <c r="UPA226" s="348"/>
      <c r="UPB226" s="348"/>
      <c r="UPC226" s="348"/>
      <c r="UPD226" s="348"/>
      <c r="UPE226" s="348"/>
      <c r="UPF226" s="348"/>
      <c r="UPG226" s="348"/>
      <c r="UPH226" s="348"/>
      <c r="UPI226" s="348"/>
      <c r="UPJ226" s="348"/>
      <c r="UPK226" s="348"/>
      <c r="UPL226" s="348"/>
      <c r="UPM226" s="348"/>
      <c r="UPN226" s="348"/>
      <c r="UPO226" s="348"/>
      <c r="UPP226" s="348"/>
      <c r="UPQ226" s="348"/>
      <c r="UPR226" s="348"/>
      <c r="UPS226" s="348"/>
      <c r="UPT226" s="348"/>
      <c r="UPU226" s="348"/>
      <c r="UPV226" s="348"/>
      <c r="UPW226" s="348"/>
      <c r="UPX226" s="348"/>
      <c r="UPY226" s="348"/>
      <c r="UPZ226" s="348"/>
      <c r="UQA226" s="348"/>
      <c r="UQB226" s="348"/>
      <c r="UQC226" s="348"/>
      <c r="UQD226" s="348"/>
      <c r="UQE226" s="348"/>
      <c r="UQF226" s="348"/>
      <c r="UQG226" s="348"/>
      <c r="UQH226" s="348"/>
      <c r="UQI226" s="348"/>
      <c r="UQJ226" s="348"/>
      <c r="UQK226" s="348"/>
      <c r="UQL226" s="348"/>
      <c r="UQM226" s="348"/>
      <c r="UQN226" s="348"/>
      <c r="UQO226" s="348"/>
      <c r="UQP226" s="348"/>
      <c r="UQQ226" s="348"/>
      <c r="UQR226" s="348"/>
      <c r="UQS226" s="348"/>
      <c r="UQT226" s="348"/>
      <c r="UQU226" s="348"/>
      <c r="UQV226" s="348"/>
      <c r="UQW226" s="348"/>
      <c r="UQX226" s="348"/>
      <c r="UQY226" s="348"/>
      <c r="UQZ226" s="348"/>
      <c r="URA226" s="348"/>
      <c r="URB226" s="348"/>
      <c r="URC226" s="348"/>
      <c r="URD226" s="348"/>
      <c r="URE226" s="348"/>
      <c r="URF226" s="348"/>
      <c r="URG226" s="348"/>
      <c r="URH226" s="348"/>
      <c r="URI226" s="348"/>
      <c r="URJ226" s="348"/>
      <c r="URK226" s="348"/>
      <c r="URL226" s="348"/>
      <c r="URM226" s="348"/>
      <c r="URN226" s="348"/>
      <c r="URO226" s="348"/>
      <c r="URP226" s="348"/>
      <c r="URQ226" s="348"/>
      <c r="URR226" s="348"/>
      <c r="URS226" s="348"/>
      <c r="URT226" s="348"/>
      <c r="URU226" s="348"/>
      <c r="URV226" s="348"/>
      <c r="URW226" s="348"/>
      <c r="URX226" s="348"/>
      <c r="URY226" s="348"/>
      <c r="URZ226" s="348"/>
      <c r="USA226" s="348"/>
      <c r="USB226" s="348"/>
      <c r="USC226" s="348"/>
      <c r="USD226" s="348"/>
      <c r="USE226" s="348"/>
      <c r="USF226" s="348"/>
      <c r="USG226" s="348"/>
      <c r="USH226" s="348"/>
      <c r="USI226" s="348"/>
      <c r="USJ226" s="348"/>
      <c r="USK226" s="348"/>
      <c r="USL226" s="348"/>
      <c r="USM226" s="348"/>
      <c r="USN226" s="348"/>
      <c r="USO226" s="348"/>
      <c r="USP226" s="348"/>
      <c r="USQ226" s="348"/>
      <c r="USR226" s="348"/>
      <c r="USS226" s="348"/>
      <c r="UST226" s="348"/>
      <c r="USU226" s="348"/>
      <c r="USV226" s="348"/>
      <c r="USW226" s="348"/>
      <c r="USX226" s="348"/>
      <c r="USY226" s="348"/>
      <c r="USZ226" s="348"/>
      <c r="UTA226" s="348"/>
      <c r="UTB226" s="348"/>
      <c r="UTC226" s="348"/>
      <c r="UTD226" s="348"/>
      <c r="UTE226" s="348"/>
      <c r="UTF226" s="348"/>
      <c r="UTG226" s="348"/>
      <c r="UTH226" s="348"/>
      <c r="UTI226" s="348"/>
      <c r="UTJ226" s="348"/>
      <c r="UTK226" s="348"/>
      <c r="UTL226" s="348"/>
      <c r="UTM226" s="348"/>
      <c r="UTN226" s="348"/>
      <c r="UTO226" s="348"/>
      <c r="UTP226" s="348"/>
      <c r="UTQ226" s="348"/>
      <c r="UTR226" s="348"/>
      <c r="UTS226" s="348"/>
      <c r="UTT226" s="348"/>
      <c r="UTU226" s="348"/>
      <c r="UTV226" s="348"/>
      <c r="UTW226" s="348"/>
      <c r="UTX226" s="348"/>
      <c r="UTY226" s="348"/>
      <c r="UTZ226" s="348"/>
      <c r="UUA226" s="348"/>
      <c r="UUB226" s="348"/>
      <c r="UUC226" s="348"/>
      <c r="UUD226" s="348"/>
      <c r="UUE226" s="348"/>
      <c r="UUF226" s="348"/>
      <c r="UUG226" s="348"/>
      <c r="UUH226" s="348"/>
      <c r="UUI226" s="348"/>
      <c r="UUJ226" s="348"/>
      <c r="UUK226" s="348"/>
      <c r="UUL226" s="348"/>
      <c r="UUM226" s="348"/>
      <c r="UUN226" s="348"/>
      <c r="UUO226" s="348"/>
      <c r="UUP226" s="348"/>
      <c r="UUQ226" s="348"/>
      <c r="UUR226" s="348"/>
      <c r="UUS226" s="348"/>
      <c r="UUT226" s="348"/>
      <c r="UUU226" s="348"/>
      <c r="UUV226" s="348"/>
      <c r="UUW226" s="348"/>
      <c r="UUX226" s="348"/>
      <c r="UUY226" s="348"/>
      <c r="UUZ226" s="348"/>
      <c r="UVA226" s="348"/>
      <c r="UVB226" s="348"/>
      <c r="UVC226" s="348"/>
      <c r="UVD226" s="348"/>
      <c r="UVE226" s="348"/>
      <c r="UVF226" s="348"/>
      <c r="UVG226" s="348"/>
      <c r="UVH226" s="348"/>
      <c r="UVI226" s="348"/>
      <c r="UVJ226" s="348"/>
      <c r="UVK226" s="348"/>
      <c r="UVL226" s="348"/>
      <c r="UVM226" s="348"/>
      <c r="UVN226" s="348"/>
      <c r="UVO226" s="348"/>
      <c r="UVP226" s="348"/>
      <c r="UVQ226" s="348"/>
      <c r="UVR226" s="348"/>
      <c r="UVS226" s="348"/>
      <c r="UVT226" s="348"/>
      <c r="UVU226" s="348"/>
      <c r="UVV226" s="348"/>
      <c r="UVW226" s="348"/>
      <c r="UVX226" s="348"/>
      <c r="UVY226" s="348"/>
      <c r="UVZ226" s="348"/>
      <c r="UWA226" s="348"/>
      <c r="UWB226" s="348"/>
      <c r="UWC226" s="348"/>
      <c r="UWD226" s="348"/>
      <c r="UWE226" s="348"/>
      <c r="UWF226" s="348"/>
      <c r="UWG226" s="348"/>
      <c r="UWH226" s="348"/>
      <c r="UWI226" s="348"/>
      <c r="UWJ226" s="348"/>
      <c r="UWK226" s="348"/>
      <c r="UWL226" s="348"/>
      <c r="UWM226" s="348"/>
      <c r="UWN226" s="348"/>
      <c r="UWO226" s="348"/>
      <c r="UWP226" s="348"/>
      <c r="UWQ226" s="348"/>
      <c r="UWR226" s="348"/>
      <c r="UWS226" s="348"/>
      <c r="UWT226" s="348"/>
      <c r="UWU226" s="348"/>
      <c r="UWV226" s="348"/>
      <c r="UWW226" s="348"/>
      <c r="UWX226" s="348"/>
      <c r="UWY226" s="348"/>
      <c r="UWZ226" s="348"/>
      <c r="UXA226" s="348"/>
      <c r="UXB226" s="348"/>
      <c r="UXC226" s="348"/>
      <c r="UXD226" s="348"/>
      <c r="UXE226" s="348"/>
      <c r="UXF226" s="348"/>
      <c r="UXG226" s="348"/>
      <c r="UXH226" s="348"/>
      <c r="UXI226" s="348"/>
      <c r="UXJ226" s="348"/>
      <c r="UXK226" s="348"/>
      <c r="UXL226" s="348"/>
      <c r="UXM226" s="348"/>
      <c r="UXN226" s="348"/>
      <c r="UXO226" s="348"/>
      <c r="UXP226" s="348"/>
      <c r="UXQ226" s="348"/>
      <c r="UXR226" s="348"/>
      <c r="UXS226" s="348"/>
      <c r="UXT226" s="348"/>
      <c r="UXU226" s="348"/>
      <c r="UXV226" s="348"/>
      <c r="UXW226" s="348"/>
      <c r="UXX226" s="348"/>
      <c r="UXY226" s="348"/>
      <c r="UXZ226" s="348"/>
      <c r="UYA226" s="348"/>
      <c r="UYB226" s="348"/>
      <c r="UYC226" s="348"/>
      <c r="UYD226" s="348"/>
      <c r="UYE226" s="348"/>
      <c r="UYF226" s="348"/>
      <c r="UYG226" s="348"/>
      <c r="UYH226" s="348"/>
      <c r="UYI226" s="348"/>
      <c r="UYJ226" s="348"/>
      <c r="UYK226" s="348"/>
      <c r="UYL226" s="348"/>
      <c r="UYM226" s="348"/>
      <c r="UYN226" s="348"/>
      <c r="UYO226" s="348"/>
      <c r="UYP226" s="348"/>
      <c r="UYQ226" s="348"/>
      <c r="UYR226" s="348"/>
      <c r="UYS226" s="348"/>
      <c r="UYT226" s="348"/>
      <c r="UYU226" s="348"/>
      <c r="UYV226" s="348"/>
      <c r="UYW226" s="348"/>
      <c r="UYX226" s="348"/>
      <c r="UYY226" s="348"/>
      <c r="UYZ226" s="348"/>
      <c r="UZA226" s="348"/>
      <c r="UZB226" s="348"/>
      <c r="UZC226" s="348"/>
      <c r="UZD226" s="348"/>
      <c r="UZE226" s="348"/>
      <c r="UZF226" s="348"/>
      <c r="UZG226" s="348"/>
      <c r="UZH226" s="348"/>
      <c r="UZI226" s="348"/>
      <c r="UZJ226" s="348"/>
      <c r="UZK226" s="348"/>
      <c r="UZL226" s="348"/>
      <c r="UZM226" s="348"/>
      <c r="UZN226" s="348"/>
      <c r="UZO226" s="348"/>
      <c r="UZP226" s="348"/>
      <c r="UZQ226" s="348"/>
      <c r="UZR226" s="348"/>
      <c r="UZS226" s="348"/>
      <c r="UZT226" s="348"/>
      <c r="UZU226" s="348"/>
      <c r="UZV226" s="348"/>
      <c r="UZW226" s="348"/>
      <c r="UZX226" s="348"/>
      <c r="UZY226" s="348"/>
      <c r="UZZ226" s="348"/>
      <c r="VAA226" s="348"/>
      <c r="VAB226" s="348"/>
      <c r="VAC226" s="348"/>
      <c r="VAD226" s="348"/>
      <c r="VAE226" s="348"/>
      <c r="VAF226" s="348"/>
      <c r="VAG226" s="348"/>
      <c r="VAH226" s="348"/>
      <c r="VAI226" s="348"/>
      <c r="VAJ226" s="348"/>
      <c r="VAK226" s="348"/>
      <c r="VAL226" s="348"/>
      <c r="VAM226" s="348"/>
      <c r="VAN226" s="348"/>
      <c r="VAO226" s="348"/>
      <c r="VAP226" s="348"/>
      <c r="VAQ226" s="348"/>
      <c r="VAR226" s="348"/>
      <c r="VAS226" s="348"/>
      <c r="VAT226" s="348"/>
      <c r="VAU226" s="348"/>
      <c r="VAV226" s="348"/>
      <c r="VAW226" s="348"/>
      <c r="VAX226" s="348"/>
      <c r="VAY226" s="348"/>
      <c r="VAZ226" s="348"/>
      <c r="VBA226" s="348"/>
      <c r="VBB226" s="348"/>
      <c r="VBC226" s="348"/>
      <c r="VBD226" s="348"/>
      <c r="VBE226" s="348"/>
      <c r="VBF226" s="348"/>
      <c r="VBG226" s="348"/>
      <c r="VBH226" s="348"/>
      <c r="VBI226" s="348"/>
      <c r="VBJ226" s="348"/>
      <c r="VBK226" s="348"/>
      <c r="VBL226" s="348"/>
      <c r="VBM226" s="348"/>
      <c r="VBN226" s="348"/>
      <c r="VBO226" s="348"/>
      <c r="VBP226" s="348"/>
      <c r="VBQ226" s="348"/>
      <c r="VBR226" s="348"/>
      <c r="VBS226" s="348"/>
      <c r="VBT226" s="348"/>
      <c r="VBU226" s="348"/>
      <c r="VBV226" s="348"/>
      <c r="VBW226" s="348"/>
      <c r="VBX226" s="348"/>
      <c r="VBY226" s="348"/>
      <c r="VBZ226" s="348"/>
      <c r="VCA226" s="348"/>
      <c r="VCB226" s="348"/>
      <c r="VCC226" s="348"/>
      <c r="VCD226" s="348"/>
      <c r="VCE226" s="348"/>
      <c r="VCF226" s="348"/>
      <c r="VCG226" s="348"/>
      <c r="VCH226" s="348"/>
      <c r="VCI226" s="348"/>
      <c r="VCJ226" s="348"/>
      <c r="VCK226" s="348"/>
      <c r="VCL226" s="348"/>
      <c r="VCM226" s="348"/>
      <c r="VCN226" s="348"/>
      <c r="VCO226" s="348"/>
      <c r="VCP226" s="348"/>
      <c r="VCQ226" s="348"/>
      <c r="VCR226" s="348"/>
      <c r="VCS226" s="348"/>
      <c r="VCT226" s="348"/>
      <c r="VCU226" s="348"/>
      <c r="VCV226" s="348"/>
      <c r="VCW226" s="348"/>
      <c r="VCX226" s="348"/>
      <c r="VCY226" s="348"/>
      <c r="VCZ226" s="348"/>
      <c r="VDA226" s="348"/>
      <c r="VDB226" s="348"/>
      <c r="VDC226" s="348"/>
      <c r="VDD226" s="348"/>
      <c r="VDE226" s="348"/>
      <c r="VDF226" s="348"/>
      <c r="VDG226" s="348"/>
      <c r="VDH226" s="348"/>
      <c r="VDI226" s="348"/>
      <c r="VDJ226" s="348"/>
      <c r="VDK226" s="348"/>
      <c r="VDL226" s="348"/>
      <c r="VDM226" s="348"/>
      <c r="VDN226" s="348"/>
      <c r="VDO226" s="348"/>
      <c r="VDP226" s="348"/>
      <c r="VDQ226" s="348"/>
      <c r="VDR226" s="348"/>
      <c r="VDS226" s="348"/>
      <c r="VDT226" s="348"/>
      <c r="VDU226" s="348"/>
      <c r="VDV226" s="348"/>
      <c r="VDW226" s="348"/>
      <c r="VDX226" s="348"/>
      <c r="VDY226" s="348"/>
      <c r="VDZ226" s="348"/>
      <c r="VEA226" s="348"/>
      <c r="VEB226" s="348"/>
      <c r="VEC226" s="348"/>
      <c r="VED226" s="348"/>
      <c r="VEE226" s="348"/>
      <c r="VEF226" s="348"/>
      <c r="VEG226" s="348"/>
      <c r="VEH226" s="348"/>
      <c r="VEI226" s="348"/>
      <c r="VEJ226" s="348"/>
      <c r="VEK226" s="348"/>
      <c r="VEL226" s="348"/>
      <c r="VEM226" s="348"/>
      <c r="VEN226" s="348"/>
      <c r="VEO226" s="348"/>
      <c r="VEP226" s="348"/>
      <c r="VEQ226" s="348"/>
      <c r="VER226" s="348"/>
      <c r="VES226" s="348"/>
      <c r="VET226" s="348"/>
      <c r="VEU226" s="348"/>
      <c r="VEV226" s="348"/>
      <c r="VEW226" s="348"/>
      <c r="VEX226" s="348"/>
      <c r="VEY226" s="348"/>
      <c r="VEZ226" s="348"/>
      <c r="VFA226" s="348"/>
      <c r="VFB226" s="348"/>
      <c r="VFC226" s="348"/>
      <c r="VFD226" s="348"/>
      <c r="VFE226" s="348"/>
      <c r="VFF226" s="348"/>
      <c r="VFG226" s="348"/>
      <c r="VFH226" s="348"/>
      <c r="VFI226" s="348"/>
      <c r="VFJ226" s="348"/>
      <c r="VFK226" s="348"/>
      <c r="VFL226" s="348"/>
      <c r="VFM226" s="348"/>
      <c r="VFN226" s="348"/>
      <c r="VFO226" s="348"/>
      <c r="VFP226" s="348"/>
      <c r="VFQ226" s="348"/>
      <c r="VFR226" s="348"/>
      <c r="VFS226" s="348"/>
      <c r="VFT226" s="348"/>
      <c r="VFU226" s="348"/>
      <c r="VFV226" s="348"/>
      <c r="VFW226" s="348"/>
      <c r="VFX226" s="348"/>
      <c r="VFY226" s="348"/>
      <c r="VFZ226" s="348"/>
      <c r="VGA226" s="348"/>
      <c r="VGB226" s="348"/>
      <c r="VGC226" s="348"/>
      <c r="VGD226" s="348"/>
      <c r="VGE226" s="348"/>
      <c r="VGF226" s="348"/>
      <c r="VGG226" s="348"/>
      <c r="VGH226" s="348"/>
      <c r="VGI226" s="348"/>
      <c r="VGJ226" s="348"/>
      <c r="VGK226" s="348"/>
      <c r="VGL226" s="348"/>
      <c r="VGM226" s="348"/>
      <c r="VGN226" s="348"/>
      <c r="VGO226" s="348"/>
      <c r="VGP226" s="348"/>
      <c r="VGQ226" s="348"/>
      <c r="VGR226" s="348"/>
      <c r="VGS226" s="348"/>
      <c r="VGT226" s="348"/>
      <c r="VGU226" s="348"/>
      <c r="VGV226" s="348"/>
      <c r="VGW226" s="348"/>
      <c r="VGX226" s="348"/>
      <c r="VGY226" s="348"/>
      <c r="VGZ226" s="348"/>
      <c r="VHA226" s="348"/>
      <c r="VHB226" s="348"/>
      <c r="VHC226" s="348"/>
      <c r="VHD226" s="348"/>
      <c r="VHE226" s="348"/>
      <c r="VHF226" s="348"/>
      <c r="VHG226" s="348"/>
      <c r="VHH226" s="348"/>
      <c r="VHI226" s="348"/>
      <c r="VHJ226" s="348"/>
      <c r="VHK226" s="348"/>
      <c r="VHL226" s="348"/>
      <c r="VHM226" s="348"/>
      <c r="VHN226" s="348"/>
      <c r="VHO226" s="348"/>
      <c r="VHP226" s="348"/>
      <c r="VHQ226" s="348"/>
      <c r="VHR226" s="348"/>
      <c r="VHS226" s="348"/>
      <c r="VHT226" s="348"/>
      <c r="VHU226" s="348"/>
      <c r="VHV226" s="348"/>
      <c r="VHW226" s="348"/>
      <c r="VHX226" s="348"/>
      <c r="VHY226" s="348"/>
      <c r="VHZ226" s="348"/>
      <c r="VIA226" s="348"/>
      <c r="VIB226" s="348"/>
      <c r="VIC226" s="348"/>
      <c r="VID226" s="348"/>
      <c r="VIE226" s="348"/>
      <c r="VIF226" s="348"/>
      <c r="VIG226" s="348"/>
      <c r="VIH226" s="348"/>
      <c r="VII226" s="348"/>
      <c r="VIJ226" s="348"/>
      <c r="VIK226" s="348"/>
      <c r="VIL226" s="348"/>
      <c r="VIM226" s="348"/>
      <c r="VIN226" s="348"/>
      <c r="VIO226" s="348"/>
      <c r="VIP226" s="348"/>
      <c r="VIQ226" s="348"/>
      <c r="VIR226" s="348"/>
      <c r="VIS226" s="348"/>
      <c r="VIT226" s="348"/>
      <c r="VIU226" s="348"/>
      <c r="VIV226" s="348"/>
      <c r="VIW226" s="348"/>
      <c r="VIX226" s="348"/>
      <c r="VIY226" s="348"/>
      <c r="VIZ226" s="348"/>
      <c r="VJA226" s="348"/>
      <c r="VJB226" s="348"/>
      <c r="VJC226" s="348"/>
      <c r="VJD226" s="348"/>
      <c r="VJE226" s="348"/>
      <c r="VJF226" s="348"/>
      <c r="VJG226" s="348"/>
      <c r="VJH226" s="348"/>
      <c r="VJI226" s="348"/>
      <c r="VJJ226" s="348"/>
      <c r="VJK226" s="348"/>
      <c r="VJL226" s="348"/>
      <c r="VJM226" s="348"/>
      <c r="VJN226" s="348"/>
      <c r="VJO226" s="348"/>
      <c r="VJP226" s="348"/>
      <c r="VJQ226" s="348"/>
      <c r="VJR226" s="348"/>
      <c r="VJS226" s="348"/>
      <c r="VJT226" s="348"/>
      <c r="VJU226" s="348"/>
      <c r="VJV226" s="348"/>
      <c r="VJW226" s="348"/>
      <c r="VJX226" s="348"/>
      <c r="VJY226" s="348"/>
      <c r="VJZ226" s="348"/>
      <c r="VKA226" s="348"/>
      <c r="VKB226" s="348"/>
      <c r="VKC226" s="348"/>
      <c r="VKD226" s="348"/>
      <c r="VKE226" s="348"/>
      <c r="VKF226" s="348"/>
      <c r="VKG226" s="348"/>
      <c r="VKH226" s="348"/>
      <c r="VKI226" s="348"/>
      <c r="VKJ226" s="348"/>
      <c r="VKK226" s="348"/>
      <c r="VKL226" s="348"/>
      <c r="VKM226" s="348"/>
      <c r="VKN226" s="348"/>
      <c r="VKO226" s="348"/>
      <c r="VKP226" s="348"/>
      <c r="VKQ226" s="348"/>
      <c r="VKR226" s="348"/>
      <c r="VKS226" s="348"/>
      <c r="VKT226" s="348"/>
      <c r="VKU226" s="348"/>
      <c r="VKV226" s="348"/>
      <c r="VKW226" s="348"/>
      <c r="VKX226" s="348"/>
      <c r="VKY226" s="348"/>
      <c r="VKZ226" s="348"/>
      <c r="VLA226" s="348"/>
      <c r="VLB226" s="348"/>
      <c r="VLC226" s="348"/>
      <c r="VLD226" s="348"/>
      <c r="VLE226" s="348"/>
      <c r="VLF226" s="348"/>
      <c r="VLG226" s="348"/>
      <c r="VLH226" s="348"/>
      <c r="VLI226" s="348"/>
      <c r="VLJ226" s="348"/>
      <c r="VLK226" s="348"/>
      <c r="VLL226" s="348"/>
      <c r="VLM226" s="348"/>
      <c r="VLN226" s="348"/>
      <c r="VLO226" s="348"/>
      <c r="VLP226" s="348"/>
      <c r="VLQ226" s="348"/>
      <c r="VLR226" s="348"/>
      <c r="VLS226" s="348"/>
      <c r="VLT226" s="348"/>
      <c r="VLU226" s="348"/>
      <c r="VLV226" s="348"/>
      <c r="VLW226" s="348"/>
      <c r="VLX226" s="348"/>
      <c r="VLY226" s="348"/>
      <c r="VLZ226" s="348"/>
      <c r="VMA226" s="348"/>
      <c r="VMB226" s="348"/>
      <c r="VMC226" s="348"/>
      <c r="VMD226" s="348"/>
      <c r="VME226" s="348"/>
      <c r="VMF226" s="348"/>
      <c r="VMG226" s="348"/>
      <c r="VMH226" s="348"/>
      <c r="VMI226" s="348"/>
      <c r="VMJ226" s="348"/>
      <c r="VMK226" s="348"/>
      <c r="VML226" s="348"/>
      <c r="VMM226" s="348"/>
      <c r="VMN226" s="348"/>
      <c r="VMO226" s="348"/>
      <c r="VMP226" s="348"/>
      <c r="VMQ226" s="348"/>
      <c r="VMR226" s="348"/>
      <c r="VMS226" s="348"/>
      <c r="VMT226" s="348"/>
      <c r="VMU226" s="348"/>
      <c r="VMV226" s="348"/>
      <c r="VMW226" s="348"/>
      <c r="VMX226" s="348"/>
      <c r="VMY226" s="348"/>
      <c r="VMZ226" s="348"/>
      <c r="VNA226" s="348"/>
      <c r="VNB226" s="348"/>
      <c r="VNC226" s="348"/>
      <c r="VND226" s="348"/>
      <c r="VNE226" s="348"/>
      <c r="VNF226" s="348"/>
      <c r="VNG226" s="348"/>
      <c r="VNH226" s="348"/>
      <c r="VNI226" s="348"/>
      <c r="VNJ226" s="348"/>
      <c r="VNK226" s="348"/>
      <c r="VNL226" s="348"/>
      <c r="VNM226" s="348"/>
      <c r="VNN226" s="348"/>
      <c r="VNO226" s="348"/>
      <c r="VNP226" s="348"/>
      <c r="VNQ226" s="348"/>
      <c r="VNR226" s="348"/>
      <c r="VNS226" s="348"/>
      <c r="VNT226" s="348"/>
      <c r="VNU226" s="348"/>
      <c r="VNV226" s="348"/>
      <c r="VNW226" s="348"/>
      <c r="VNX226" s="348"/>
      <c r="VNY226" s="348"/>
      <c r="VNZ226" s="348"/>
      <c r="VOA226" s="348"/>
      <c r="VOB226" s="348"/>
      <c r="VOC226" s="348"/>
      <c r="VOD226" s="348"/>
      <c r="VOE226" s="348"/>
      <c r="VOF226" s="348"/>
      <c r="VOG226" s="348"/>
      <c r="VOH226" s="348"/>
      <c r="VOI226" s="348"/>
      <c r="VOJ226" s="348"/>
      <c r="VOK226" s="348"/>
      <c r="VOL226" s="348"/>
      <c r="VOM226" s="348"/>
      <c r="VON226" s="348"/>
      <c r="VOO226" s="348"/>
      <c r="VOP226" s="348"/>
      <c r="VOQ226" s="348"/>
      <c r="VOR226" s="348"/>
      <c r="VOS226" s="348"/>
      <c r="VOT226" s="348"/>
      <c r="VOU226" s="348"/>
      <c r="VOV226" s="348"/>
      <c r="VOW226" s="348"/>
      <c r="VOX226" s="348"/>
      <c r="VOY226" s="348"/>
      <c r="VOZ226" s="348"/>
      <c r="VPA226" s="348"/>
      <c r="VPB226" s="348"/>
      <c r="VPC226" s="348"/>
      <c r="VPD226" s="348"/>
      <c r="VPE226" s="348"/>
      <c r="VPF226" s="348"/>
      <c r="VPG226" s="348"/>
      <c r="VPH226" s="348"/>
      <c r="VPI226" s="348"/>
      <c r="VPJ226" s="348"/>
      <c r="VPK226" s="348"/>
      <c r="VPL226" s="348"/>
      <c r="VPM226" s="348"/>
      <c r="VPN226" s="348"/>
      <c r="VPO226" s="348"/>
      <c r="VPP226" s="348"/>
      <c r="VPQ226" s="348"/>
      <c r="VPR226" s="348"/>
      <c r="VPS226" s="348"/>
      <c r="VPT226" s="348"/>
      <c r="VPU226" s="348"/>
      <c r="VPV226" s="348"/>
      <c r="VPW226" s="348"/>
      <c r="VPX226" s="348"/>
      <c r="VPY226" s="348"/>
      <c r="VPZ226" s="348"/>
      <c r="VQA226" s="348"/>
      <c r="VQB226" s="348"/>
      <c r="VQC226" s="348"/>
      <c r="VQD226" s="348"/>
      <c r="VQE226" s="348"/>
      <c r="VQF226" s="348"/>
      <c r="VQG226" s="348"/>
      <c r="VQH226" s="348"/>
      <c r="VQI226" s="348"/>
      <c r="VQJ226" s="348"/>
      <c r="VQK226" s="348"/>
      <c r="VQL226" s="348"/>
      <c r="VQM226" s="348"/>
      <c r="VQN226" s="348"/>
      <c r="VQO226" s="348"/>
      <c r="VQP226" s="348"/>
      <c r="VQQ226" s="348"/>
      <c r="VQR226" s="348"/>
      <c r="VQS226" s="348"/>
      <c r="VQT226" s="348"/>
      <c r="VQU226" s="348"/>
      <c r="VQV226" s="348"/>
      <c r="VQW226" s="348"/>
      <c r="VQX226" s="348"/>
      <c r="VQY226" s="348"/>
      <c r="VQZ226" s="348"/>
      <c r="VRA226" s="348"/>
      <c r="VRB226" s="348"/>
      <c r="VRC226" s="348"/>
      <c r="VRD226" s="348"/>
      <c r="VRE226" s="348"/>
      <c r="VRF226" s="348"/>
      <c r="VRG226" s="348"/>
      <c r="VRH226" s="348"/>
      <c r="VRI226" s="348"/>
      <c r="VRJ226" s="348"/>
      <c r="VRK226" s="348"/>
      <c r="VRL226" s="348"/>
      <c r="VRM226" s="348"/>
      <c r="VRN226" s="348"/>
      <c r="VRO226" s="348"/>
      <c r="VRP226" s="348"/>
      <c r="VRQ226" s="348"/>
      <c r="VRR226" s="348"/>
      <c r="VRS226" s="348"/>
      <c r="VRT226" s="348"/>
      <c r="VRU226" s="348"/>
      <c r="VRV226" s="348"/>
      <c r="VRW226" s="348"/>
      <c r="VRX226" s="348"/>
      <c r="VRY226" s="348"/>
      <c r="VRZ226" s="348"/>
      <c r="VSA226" s="348"/>
      <c r="VSB226" s="348"/>
      <c r="VSC226" s="348"/>
      <c r="VSD226" s="348"/>
      <c r="VSE226" s="348"/>
      <c r="VSF226" s="348"/>
      <c r="VSG226" s="348"/>
      <c r="VSH226" s="348"/>
      <c r="VSI226" s="348"/>
      <c r="VSJ226" s="348"/>
      <c r="VSK226" s="348"/>
      <c r="VSL226" s="348"/>
      <c r="VSM226" s="348"/>
      <c r="VSN226" s="348"/>
      <c r="VSO226" s="348"/>
      <c r="VSP226" s="348"/>
      <c r="VSQ226" s="348"/>
      <c r="VSR226" s="348"/>
      <c r="VSS226" s="348"/>
      <c r="VST226" s="348"/>
      <c r="VSU226" s="348"/>
      <c r="VSV226" s="348"/>
      <c r="VSW226" s="348"/>
      <c r="VSX226" s="348"/>
      <c r="VSY226" s="348"/>
      <c r="VSZ226" s="348"/>
      <c r="VTA226" s="348"/>
      <c r="VTB226" s="348"/>
      <c r="VTC226" s="348"/>
      <c r="VTD226" s="348"/>
      <c r="VTE226" s="348"/>
      <c r="VTF226" s="348"/>
      <c r="VTG226" s="348"/>
      <c r="VTH226" s="348"/>
      <c r="VTI226" s="348"/>
      <c r="VTJ226" s="348"/>
      <c r="VTK226" s="348"/>
      <c r="VTL226" s="348"/>
      <c r="VTM226" s="348"/>
      <c r="VTN226" s="348"/>
      <c r="VTO226" s="348"/>
      <c r="VTP226" s="348"/>
      <c r="VTQ226" s="348"/>
      <c r="VTR226" s="348"/>
      <c r="VTS226" s="348"/>
      <c r="VTT226" s="348"/>
      <c r="VTU226" s="348"/>
      <c r="VTV226" s="348"/>
      <c r="VTW226" s="348"/>
      <c r="VTX226" s="348"/>
      <c r="VTY226" s="348"/>
      <c r="VTZ226" s="348"/>
      <c r="VUA226" s="348"/>
      <c r="VUB226" s="348"/>
      <c r="VUC226" s="348"/>
      <c r="VUD226" s="348"/>
      <c r="VUE226" s="348"/>
      <c r="VUF226" s="348"/>
      <c r="VUG226" s="348"/>
      <c r="VUH226" s="348"/>
      <c r="VUI226" s="348"/>
      <c r="VUJ226" s="348"/>
      <c r="VUK226" s="348"/>
      <c r="VUL226" s="348"/>
      <c r="VUM226" s="348"/>
      <c r="VUN226" s="348"/>
      <c r="VUO226" s="348"/>
      <c r="VUP226" s="348"/>
      <c r="VUQ226" s="348"/>
      <c r="VUR226" s="348"/>
      <c r="VUS226" s="348"/>
      <c r="VUT226" s="348"/>
      <c r="VUU226" s="348"/>
      <c r="VUV226" s="348"/>
      <c r="VUW226" s="348"/>
      <c r="VUX226" s="348"/>
      <c r="VUY226" s="348"/>
      <c r="VUZ226" s="348"/>
      <c r="VVA226" s="348"/>
      <c r="VVB226" s="348"/>
      <c r="VVC226" s="348"/>
      <c r="VVD226" s="348"/>
      <c r="VVE226" s="348"/>
      <c r="VVF226" s="348"/>
      <c r="VVG226" s="348"/>
      <c r="VVH226" s="348"/>
      <c r="VVI226" s="348"/>
      <c r="VVJ226" s="348"/>
      <c r="VVK226" s="348"/>
      <c r="VVL226" s="348"/>
      <c r="VVM226" s="348"/>
      <c r="VVN226" s="348"/>
      <c r="VVO226" s="348"/>
      <c r="VVP226" s="348"/>
      <c r="VVQ226" s="348"/>
      <c r="VVR226" s="348"/>
      <c r="VVS226" s="348"/>
      <c r="VVT226" s="348"/>
      <c r="VVU226" s="348"/>
      <c r="VVV226" s="348"/>
      <c r="VVW226" s="348"/>
      <c r="VVX226" s="348"/>
      <c r="VVY226" s="348"/>
      <c r="VVZ226" s="348"/>
      <c r="VWA226" s="348"/>
      <c r="VWB226" s="348"/>
      <c r="VWC226" s="348"/>
      <c r="VWD226" s="348"/>
      <c r="VWE226" s="348"/>
      <c r="VWF226" s="348"/>
      <c r="VWG226" s="348"/>
      <c r="VWH226" s="348"/>
      <c r="VWI226" s="348"/>
      <c r="VWJ226" s="348"/>
      <c r="VWK226" s="348"/>
      <c r="VWL226" s="348"/>
      <c r="VWM226" s="348"/>
      <c r="VWN226" s="348"/>
      <c r="VWO226" s="348"/>
      <c r="VWP226" s="348"/>
      <c r="VWQ226" s="348"/>
      <c r="VWR226" s="348"/>
      <c r="VWS226" s="348"/>
      <c r="VWT226" s="348"/>
      <c r="VWU226" s="348"/>
      <c r="VWV226" s="348"/>
      <c r="VWW226" s="348"/>
      <c r="VWX226" s="348"/>
      <c r="VWY226" s="348"/>
      <c r="VWZ226" s="348"/>
      <c r="VXA226" s="348"/>
      <c r="VXB226" s="348"/>
      <c r="VXC226" s="348"/>
      <c r="VXD226" s="348"/>
      <c r="VXE226" s="348"/>
      <c r="VXF226" s="348"/>
      <c r="VXG226" s="348"/>
      <c r="VXH226" s="348"/>
      <c r="VXI226" s="348"/>
      <c r="VXJ226" s="348"/>
      <c r="VXK226" s="348"/>
      <c r="VXL226" s="348"/>
      <c r="VXM226" s="348"/>
      <c r="VXN226" s="348"/>
      <c r="VXO226" s="348"/>
      <c r="VXP226" s="348"/>
      <c r="VXQ226" s="348"/>
      <c r="VXR226" s="348"/>
      <c r="VXS226" s="348"/>
      <c r="VXT226" s="348"/>
      <c r="VXU226" s="348"/>
      <c r="VXV226" s="348"/>
      <c r="VXW226" s="348"/>
      <c r="VXX226" s="348"/>
      <c r="VXY226" s="348"/>
      <c r="VXZ226" s="348"/>
      <c r="VYA226" s="348"/>
      <c r="VYB226" s="348"/>
      <c r="VYC226" s="348"/>
      <c r="VYD226" s="348"/>
      <c r="VYE226" s="348"/>
      <c r="VYF226" s="348"/>
      <c r="VYG226" s="348"/>
      <c r="VYH226" s="348"/>
      <c r="VYI226" s="348"/>
      <c r="VYJ226" s="348"/>
      <c r="VYK226" s="348"/>
      <c r="VYL226" s="348"/>
      <c r="VYM226" s="348"/>
      <c r="VYN226" s="348"/>
      <c r="VYO226" s="348"/>
      <c r="VYP226" s="348"/>
      <c r="VYQ226" s="348"/>
      <c r="VYR226" s="348"/>
      <c r="VYS226" s="348"/>
      <c r="VYT226" s="348"/>
      <c r="VYU226" s="348"/>
      <c r="VYV226" s="348"/>
      <c r="VYW226" s="348"/>
      <c r="VYX226" s="348"/>
      <c r="VYY226" s="348"/>
      <c r="VYZ226" s="348"/>
      <c r="VZA226" s="348"/>
      <c r="VZB226" s="348"/>
      <c r="VZC226" s="348"/>
      <c r="VZD226" s="348"/>
      <c r="VZE226" s="348"/>
      <c r="VZF226" s="348"/>
      <c r="VZG226" s="348"/>
      <c r="VZH226" s="348"/>
      <c r="VZI226" s="348"/>
      <c r="VZJ226" s="348"/>
      <c r="VZK226" s="348"/>
      <c r="VZL226" s="348"/>
      <c r="VZM226" s="348"/>
      <c r="VZN226" s="348"/>
      <c r="VZO226" s="348"/>
      <c r="VZP226" s="348"/>
      <c r="VZQ226" s="348"/>
      <c r="VZR226" s="348"/>
      <c r="VZS226" s="348"/>
      <c r="VZT226" s="348"/>
      <c r="VZU226" s="348"/>
      <c r="VZV226" s="348"/>
      <c r="VZW226" s="348"/>
      <c r="VZX226" s="348"/>
      <c r="VZY226" s="348"/>
      <c r="VZZ226" s="348"/>
      <c r="WAA226" s="348"/>
      <c r="WAB226" s="348"/>
      <c r="WAC226" s="348"/>
      <c r="WAD226" s="348"/>
      <c r="WAE226" s="348"/>
      <c r="WAF226" s="348"/>
      <c r="WAG226" s="348"/>
      <c r="WAH226" s="348"/>
      <c r="WAI226" s="348"/>
      <c r="WAJ226" s="348"/>
      <c r="WAK226" s="348"/>
      <c r="WAL226" s="348"/>
      <c r="WAM226" s="348"/>
      <c r="WAN226" s="348"/>
      <c r="WAO226" s="348"/>
      <c r="WAP226" s="348"/>
      <c r="WAQ226" s="348"/>
      <c r="WAR226" s="348"/>
      <c r="WAS226" s="348"/>
      <c r="WAT226" s="348"/>
      <c r="WAU226" s="348"/>
      <c r="WAV226" s="348"/>
      <c r="WAW226" s="348"/>
      <c r="WAX226" s="348"/>
      <c r="WAY226" s="348"/>
      <c r="WAZ226" s="348"/>
      <c r="WBA226" s="348"/>
      <c r="WBB226" s="348"/>
      <c r="WBC226" s="348"/>
      <c r="WBD226" s="348"/>
      <c r="WBE226" s="348"/>
      <c r="WBF226" s="348"/>
      <c r="WBG226" s="348"/>
      <c r="WBH226" s="348"/>
      <c r="WBI226" s="348"/>
      <c r="WBJ226" s="348"/>
      <c r="WBK226" s="348"/>
      <c r="WBL226" s="348"/>
      <c r="WBM226" s="348"/>
      <c r="WBN226" s="348"/>
      <c r="WBO226" s="348"/>
      <c r="WBP226" s="348"/>
      <c r="WBQ226" s="348"/>
      <c r="WBR226" s="348"/>
      <c r="WBS226" s="348"/>
      <c r="WBT226" s="348"/>
      <c r="WBU226" s="348"/>
      <c r="WBV226" s="348"/>
      <c r="WBW226" s="348"/>
      <c r="WBX226" s="348"/>
      <c r="WBY226" s="348"/>
      <c r="WBZ226" s="348"/>
      <c r="WCA226" s="348"/>
      <c r="WCB226" s="348"/>
      <c r="WCC226" s="348"/>
      <c r="WCD226" s="348"/>
      <c r="WCE226" s="348"/>
      <c r="WCF226" s="348"/>
      <c r="WCG226" s="348"/>
      <c r="WCH226" s="348"/>
      <c r="WCI226" s="348"/>
      <c r="WCJ226" s="348"/>
      <c r="WCK226" s="348"/>
      <c r="WCL226" s="348"/>
      <c r="WCM226" s="348"/>
      <c r="WCN226" s="348"/>
      <c r="WCO226" s="348"/>
      <c r="WCP226" s="348"/>
      <c r="WCQ226" s="348"/>
      <c r="WCR226" s="348"/>
      <c r="WCS226" s="348"/>
      <c r="WCT226" s="348"/>
      <c r="WCU226" s="348"/>
      <c r="WCV226" s="348"/>
      <c r="WCW226" s="348"/>
      <c r="WCX226" s="348"/>
      <c r="WCY226" s="348"/>
      <c r="WCZ226" s="348"/>
      <c r="WDA226" s="348"/>
      <c r="WDB226" s="348"/>
      <c r="WDC226" s="348"/>
      <c r="WDD226" s="348"/>
      <c r="WDE226" s="348"/>
      <c r="WDF226" s="348"/>
      <c r="WDG226" s="348"/>
      <c r="WDH226" s="348"/>
      <c r="WDI226" s="348"/>
      <c r="WDJ226" s="348"/>
      <c r="WDK226" s="348"/>
      <c r="WDL226" s="348"/>
      <c r="WDM226" s="348"/>
      <c r="WDN226" s="348"/>
      <c r="WDO226" s="348"/>
      <c r="WDP226" s="348"/>
      <c r="WDQ226" s="348"/>
      <c r="WDR226" s="348"/>
      <c r="WDS226" s="348"/>
      <c r="WDT226" s="348"/>
      <c r="WDU226" s="348"/>
      <c r="WDV226" s="348"/>
      <c r="WDW226" s="348"/>
      <c r="WDX226" s="348"/>
      <c r="WDY226" s="348"/>
      <c r="WDZ226" s="348"/>
      <c r="WEA226" s="348"/>
      <c r="WEB226" s="348"/>
      <c r="WEC226" s="348"/>
      <c r="WED226" s="348"/>
      <c r="WEE226" s="348"/>
      <c r="WEF226" s="348"/>
      <c r="WEG226" s="348"/>
      <c r="WEH226" s="348"/>
      <c r="WEI226" s="348"/>
      <c r="WEJ226" s="348"/>
      <c r="WEK226" s="348"/>
      <c r="WEL226" s="348"/>
      <c r="WEM226" s="348"/>
      <c r="WEN226" s="348"/>
      <c r="WEO226" s="348"/>
      <c r="WEP226" s="348"/>
      <c r="WEQ226" s="348"/>
      <c r="WER226" s="348"/>
      <c r="WES226" s="348"/>
      <c r="WET226" s="348"/>
      <c r="WEU226" s="348"/>
      <c r="WEV226" s="348"/>
      <c r="WEW226" s="348"/>
      <c r="WEX226" s="348"/>
      <c r="WEY226" s="348"/>
      <c r="WEZ226" s="348"/>
      <c r="WFA226" s="348"/>
      <c r="WFB226" s="348"/>
      <c r="WFC226" s="348"/>
      <c r="WFD226" s="348"/>
      <c r="WFE226" s="348"/>
      <c r="WFF226" s="348"/>
      <c r="WFG226" s="348"/>
      <c r="WFH226" s="348"/>
      <c r="WFI226" s="348"/>
      <c r="WFJ226" s="348"/>
      <c r="WFK226" s="348"/>
      <c r="WFL226" s="348"/>
      <c r="WFM226" s="348"/>
      <c r="WFN226" s="348"/>
      <c r="WFO226" s="348"/>
      <c r="WFP226" s="348"/>
      <c r="WFQ226" s="348"/>
      <c r="WFR226" s="348"/>
      <c r="WFS226" s="348"/>
      <c r="WFT226" s="348"/>
      <c r="WFU226" s="348"/>
      <c r="WFV226" s="348"/>
      <c r="WFW226" s="348"/>
      <c r="WFX226" s="348"/>
      <c r="WFY226" s="348"/>
      <c r="WFZ226" s="348"/>
      <c r="WGA226" s="348"/>
      <c r="WGB226" s="348"/>
      <c r="WGC226" s="348"/>
      <c r="WGD226" s="348"/>
      <c r="WGE226" s="348"/>
      <c r="WGF226" s="348"/>
      <c r="WGG226" s="348"/>
      <c r="WGH226" s="348"/>
      <c r="WGI226" s="348"/>
      <c r="WGJ226" s="348"/>
      <c r="WGK226" s="348"/>
      <c r="WGL226" s="348"/>
      <c r="WGM226" s="348"/>
      <c r="WGN226" s="348"/>
      <c r="WGO226" s="348"/>
      <c r="WGP226" s="348"/>
      <c r="WGQ226" s="348"/>
      <c r="WGR226" s="348"/>
      <c r="WGS226" s="348"/>
      <c r="WGT226" s="348"/>
      <c r="WGU226" s="348"/>
      <c r="WGV226" s="348"/>
      <c r="WGW226" s="348"/>
      <c r="WGX226" s="348"/>
      <c r="WGY226" s="348"/>
      <c r="WGZ226" s="348"/>
      <c r="WHA226" s="348"/>
      <c r="WHB226" s="348"/>
      <c r="WHC226" s="348"/>
      <c r="WHD226" s="348"/>
      <c r="WHE226" s="348"/>
      <c r="WHF226" s="348"/>
      <c r="WHG226" s="348"/>
      <c r="WHH226" s="348"/>
      <c r="WHI226" s="348"/>
      <c r="WHJ226" s="348"/>
      <c r="WHK226" s="348"/>
      <c r="WHL226" s="348"/>
      <c r="WHM226" s="348"/>
      <c r="WHN226" s="348"/>
      <c r="WHO226" s="348"/>
      <c r="WHP226" s="348"/>
      <c r="WHQ226" s="348"/>
      <c r="WHR226" s="348"/>
      <c r="WHS226" s="348"/>
      <c r="WHT226" s="348"/>
      <c r="WHU226" s="348"/>
      <c r="WHV226" s="348"/>
      <c r="WHW226" s="348"/>
      <c r="WHX226" s="348"/>
      <c r="WHY226" s="348"/>
      <c r="WHZ226" s="348"/>
      <c r="WIA226" s="348"/>
      <c r="WIB226" s="348"/>
      <c r="WIC226" s="348"/>
      <c r="WID226" s="348"/>
      <c r="WIE226" s="348"/>
      <c r="WIF226" s="348"/>
      <c r="WIG226" s="348"/>
      <c r="WIH226" s="348"/>
      <c r="WII226" s="348"/>
      <c r="WIJ226" s="348"/>
      <c r="WIK226" s="348"/>
      <c r="WIL226" s="348"/>
      <c r="WIM226" s="348"/>
      <c r="WIN226" s="348"/>
      <c r="WIO226" s="348"/>
      <c r="WIP226" s="348"/>
      <c r="WIQ226" s="348"/>
      <c r="WIR226" s="348"/>
      <c r="WIS226" s="348"/>
      <c r="WIT226" s="348"/>
      <c r="WIU226" s="348"/>
      <c r="WIV226" s="348"/>
      <c r="WIW226" s="348"/>
      <c r="WIX226" s="348"/>
      <c r="WIY226" s="348"/>
      <c r="WIZ226" s="348"/>
      <c r="WJA226" s="348"/>
      <c r="WJB226" s="348"/>
      <c r="WJC226" s="348"/>
      <c r="WJD226" s="348"/>
      <c r="WJE226" s="348"/>
      <c r="WJF226" s="348"/>
      <c r="WJG226" s="348"/>
      <c r="WJH226" s="348"/>
      <c r="WJI226" s="348"/>
      <c r="WJJ226" s="348"/>
      <c r="WJK226" s="348"/>
      <c r="WJL226" s="348"/>
      <c r="WJM226" s="348"/>
      <c r="WJN226" s="348"/>
      <c r="WJO226" s="348"/>
      <c r="WJP226" s="348"/>
      <c r="WJQ226" s="348"/>
      <c r="WJR226" s="348"/>
      <c r="WJS226" s="348"/>
      <c r="WJT226" s="348"/>
      <c r="WJU226" s="348"/>
      <c r="WJV226" s="348"/>
      <c r="WJW226" s="348"/>
      <c r="WJX226" s="348"/>
      <c r="WJY226" s="348"/>
      <c r="WJZ226" s="348"/>
      <c r="WKA226" s="348"/>
      <c r="WKB226" s="348"/>
      <c r="WKC226" s="348"/>
      <c r="WKD226" s="348"/>
      <c r="WKE226" s="348"/>
      <c r="WKF226" s="348"/>
      <c r="WKG226" s="348"/>
      <c r="WKH226" s="348"/>
      <c r="WKI226" s="348"/>
      <c r="WKJ226" s="348"/>
      <c r="WKK226" s="348"/>
      <c r="WKL226" s="348"/>
      <c r="WKM226" s="348"/>
      <c r="WKN226" s="348"/>
      <c r="WKO226" s="348"/>
      <c r="WKP226" s="348"/>
      <c r="WKQ226" s="348"/>
      <c r="WKR226" s="348"/>
      <c r="WKS226" s="348"/>
      <c r="WKT226" s="348"/>
      <c r="WKU226" s="348"/>
      <c r="WKV226" s="348"/>
      <c r="WKW226" s="348"/>
      <c r="WKX226" s="348"/>
      <c r="WKY226" s="348"/>
      <c r="WKZ226" s="348"/>
      <c r="WLA226" s="348"/>
      <c r="WLB226" s="348"/>
      <c r="WLC226" s="348"/>
      <c r="WLD226" s="348"/>
      <c r="WLE226" s="348"/>
      <c r="WLF226" s="348"/>
      <c r="WLG226" s="348"/>
      <c r="WLH226" s="348"/>
      <c r="WLI226" s="348"/>
      <c r="WLJ226" s="348"/>
      <c r="WLK226" s="348"/>
      <c r="WLL226" s="348"/>
      <c r="WLM226" s="348"/>
      <c r="WLN226" s="348"/>
      <c r="WLO226" s="348"/>
      <c r="WLP226" s="348"/>
      <c r="WLQ226" s="348"/>
      <c r="WLR226" s="348"/>
      <c r="WLS226" s="348"/>
      <c r="WLT226" s="348"/>
      <c r="WLU226" s="348"/>
      <c r="WLV226" s="348"/>
      <c r="WLW226" s="348"/>
      <c r="WLX226" s="348"/>
      <c r="WLY226" s="348"/>
      <c r="WLZ226" s="348"/>
      <c r="WMA226" s="348"/>
      <c r="WMB226" s="348"/>
      <c r="WMC226" s="348"/>
      <c r="WMD226" s="348"/>
      <c r="WME226" s="348"/>
      <c r="WMF226" s="348"/>
      <c r="WMG226" s="348"/>
      <c r="WMH226" s="348"/>
      <c r="WMI226" s="348"/>
      <c r="WMJ226" s="348"/>
      <c r="WMK226" s="348"/>
      <c r="WML226" s="348"/>
      <c r="WMM226" s="348"/>
      <c r="WMN226" s="348"/>
      <c r="WMO226" s="348"/>
      <c r="WMP226" s="348"/>
      <c r="WMQ226" s="348"/>
      <c r="WMR226" s="348"/>
      <c r="WMS226" s="348"/>
      <c r="WMT226" s="348"/>
      <c r="WMU226" s="348"/>
      <c r="WMV226" s="348"/>
      <c r="WMW226" s="348"/>
      <c r="WMX226" s="348"/>
      <c r="WMY226" s="348"/>
      <c r="WMZ226" s="348"/>
      <c r="WNA226" s="348"/>
      <c r="WNB226" s="348"/>
      <c r="WNC226" s="348"/>
      <c r="WND226" s="348"/>
      <c r="WNE226" s="348"/>
      <c r="WNF226" s="348"/>
      <c r="WNG226" s="348"/>
      <c r="WNH226" s="348"/>
      <c r="WNI226" s="348"/>
      <c r="WNJ226" s="348"/>
      <c r="WNK226" s="348"/>
      <c r="WNL226" s="348"/>
      <c r="WNM226" s="348"/>
      <c r="WNN226" s="348"/>
      <c r="WNO226" s="348"/>
      <c r="WNP226" s="348"/>
      <c r="WNQ226" s="348"/>
      <c r="WNR226" s="348"/>
      <c r="WNS226" s="348"/>
      <c r="WNT226" s="348"/>
      <c r="WNU226" s="348"/>
      <c r="WNV226" s="348"/>
      <c r="WNW226" s="348"/>
      <c r="WNX226" s="348"/>
      <c r="WNY226" s="348"/>
      <c r="WNZ226" s="348"/>
      <c r="WOA226" s="348"/>
      <c r="WOB226" s="348"/>
      <c r="WOC226" s="348"/>
      <c r="WOD226" s="348"/>
      <c r="WOE226" s="348"/>
      <c r="WOF226" s="348"/>
      <c r="WOG226" s="348"/>
      <c r="WOH226" s="348"/>
      <c r="WOI226" s="348"/>
      <c r="WOJ226" s="348"/>
      <c r="WOK226" s="348"/>
      <c r="WOL226" s="348"/>
      <c r="WOM226" s="348"/>
      <c r="WON226" s="348"/>
      <c r="WOO226" s="348"/>
      <c r="WOP226" s="348"/>
      <c r="WOQ226" s="348"/>
      <c r="WOR226" s="348"/>
      <c r="WOS226" s="348"/>
      <c r="WOT226" s="348"/>
      <c r="WOU226" s="348"/>
      <c r="WOV226" s="348"/>
      <c r="WOW226" s="348"/>
      <c r="WOX226" s="348"/>
      <c r="WOY226" s="348"/>
      <c r="WOZ226" s="348"/>
      <c r="WPA226" s="348"/>
      <c r="WPB226" s="348"/>
      <c r="WPC226" s="348"/>
      <c r="WPD226" s="348"/>
      <c r="WPE226" s="348"/>
      <c r="WPF226" s="348"/>
      <c r="WPG226" s="348"/>
      <c r="WPH226" s="348"/>
      <c r="WPI226" s="348"/>
      <c r="WPJ226" s="348"/>
      <c r="WPK226" s="348"/>
      <c r="WPL226" s="348"/>
      <c r="WPM226" s="348"/>
      <c r="WPN226" s="348"/>
      <c r="WPO226" s="348"/>
      <c r="WPP226" s="348"/>
      <c r="WPQ226" s="348"/>
      <c r="WPR226" s="348"/>
      <c r="WPS226" s="348"/>
      <c r="WPT226" s="348"/>
      <c r="WPU226" s="348"/>
      <c r="WPV226" s="348"/>
      <c r="WPW226" s="348"/>
      <c r="WPX226" s="348"/>
      <c r="WPY226" s="348"/>
      <c r="WPZ226" s="348"/>
      <c r="WQA226" s="348"/>
      <c r="WQB226" s="348"/>
      <c r="WQC226" s="348"/>
      <c r="WQD226" s="348"/>
      <c r="WQE226" s="348"/>
      <c r="WQF226" s="348"/>
      <c r="WQG226" s="348"/>
      <c r="WQH226" s="348"/>
      <c r="WQI226" s="348"/>
      <c r="WQJ226" s="348"/>
      <c r="WQK226" s="348"/>
      <c r="WQL226" s="348"/>
      <c r="WQM226" s="348"/>
      <c r="WQN226" s="348"/>
      <c r="WQO226" s="348"/>
      <c r="WQP226" s="348"/>
      <c r="WQQ226" s="348"/>
      <c r="WQR226" s="348"/>
      <c r="WQS226" s="348"/>
      <c r="WQT226" s="348"/>
      <c r="WQU226" s="348"/>
      <c r="WQV226" s="348"/>
      <c r="WQW226" s="348"/>
      <c r="WQX226" s="348"/>
      <c r="WQY226" s="348"/>
      <c r="WQZ226" s="348"/>
      <c r="WRA226" s="348"/>
      <c r="WRB226" s="348"/>
      <c r="WRC226" s="348"/>
      <c r="WRD226" s="348"/>
      <c r="WRE226" s="348"/>
      <c r="WRF226" s="348"/>
      <c r="WRG226" s="348"/>
      <c r="WRH226" s="348"/>
      <c r="WRI226" s="348"/>
      <c r="WRJ226" s="348"/>
      <c r="WRK226" s="348"/>
      <c r="WRL226" s="348"/>
      <c r="WRM226" s="348"/>
      <c r="WRN226" s="348"/>
      <c r="WRO226" s="348"/>
      <c r="WRP226" s="348"/>
      <c r="WRQ226" s="348"/>
      <c r="WRR226" s="348"/>
      <c r="WRS226" s="348"/>
      <c r="WRT226" s="348"/>
      <c r="WRU226" s="348"/>
      <c r="WRV226" s="348"/>
      <c r="WRW226" s="348"/>
      <c r="WRX226" s="348"/>
      <c r="WRY226" s="348"/>
      <c r="WRZ226" s="348"/>
      <c r="WSA226" s="348"/>
      <c r="WSB226" s="348"/>
      <c r="WSC226" s="348"/>
      <c r="WSD226" s="348"/>
      <c r="WSE226" s="348"/>
      <c r="WSF226" s="348"/>
      <c r="WSG226" s="348"/>
      <c r="WSH226" s="348"/>
      <c r="WSI226" s="348"/>
      <c r="WSJ226" s="348"/>
      <c r="WSK226" s="348"/>
      <c r="WSL226" s="348"/>
      <c r="WSM226" s="348"/>
      <c r="WSN226" s="348"/>
      <c r="WSO226" s="348"/>
      <c r="WSP226" s="348"/>
      <c r="WSQ226" s="348"/>
      <c r="WSR226" s="348"/>
      <c r="WSS226" s="348"/>
      <c r="WST226" s="348"/>
      <c r="WSU226" s="348"/>
      <c r="WSV226" s="348"/>
      <c r="WSW226" s="348"/>
      <c r="WSX226" s="348"/>
      <c r="WSY226" s="348"/>
      <c r="WSZ226" s="348"/>
      <c r="WTA226" s="348"/>
      <c r="WTB226" s="348"/>
      <c r="WTC226" s="348"/>
      <c r="WTD226" s="348"/>
      <c r="WTE226" s="348"/>
      <c r="WTF226" s="348"/>
      <c r="WTG226" s="348"/>
      <c r="WTH226" s="348"/>
      <c r="WTI226" s="348"/>
      <c r="WTJ226" s="348"/>
      <c r="WTK226" s="348"/>
      <c r="WTL226" s="348"/>
      <c r="WTM226" s="348"/>
      <c r="WTN226" s="348"/>
      <c r="WTO226" s="348"/>
      <c r="WTP226" s="348"/>
      <c r="WTQ226" s="348"/>
      <c r="WTR226" s="348"/>
      <c r="WTS226" s="348"/>
      <c r="WTT226" s="348"/>
      <c r="WTU226" s="348"/>
      <c r="WTV226" s="348"/>
      <c r="WTW226" s="348"/>
      <c r="WTX226" s="348"/>
      <c r="WTY226" s="348"/>
      <c r="WTZ226" s="348"/>
      <c r="WUA226" s="348"/>
      <c r="WUB226" s="348"/>
      <c r="WUC226" s="348"/>
      <c r="WUD226" s="348"/>
      <c r="WUE226" s="348"/>
      <c r="WUF226" s="348"/>
      <c r="WUG226" s="348"/>
      <c r="WUH226" s="348"/>
      <c r="WUI226" s="348"/>
      <c r="WUJ226" s="348"/>
      <c r="WUK226" s="348"/>
      <c r="WUL226" s="348"/>
      <c r="WUM226" s="348"/>
      <c r="WUN226" s="348"/>
      <c r="WUO226" s="348"/>
      <c r="WUP226" s="348"/>
      <c r="WUQ226" s="348"/>
      <c r="WUR226" s="348"/>
      <c r="WUS226" s="348"/>
      <c r="WUT226" s="348"/>
      <c r="WUU226" s="348"/>
      <c r="WUV226" s="348"/>
      <c r="WUW226" s="348"/>
      <c r="WUX226" s="348"/>
      <c r="WUY226" s="348"/>
      <c r="WUZ226" s="348"/>
      <c r="WVA226" s="348"/>
      <c r="WVB226" s="348"/>
      <c r="WVC226" s="348"/>
      <c r="WVD226" s="348"/>
      <c r="WVE226" s="348"/>
      <c r="WVF226" s="348"/>
      <c r="WVG226" s="348"/>
      <c r="WVH226" s="348"/>
      <c r="WVI226" s="348"/>
      <c r="WVJ226" s="348"/>
      <c r="WVK226" s="348"/>
      <c r="WVL226" s="348"/>
      <c r="WVM226" s="348"/>
      <c r="WVN226" s="348"/>
      <c r="WVO226" s="348"/>
      <c r="WVP226" s="348"/>
      <c r="WVQ226" s="348"/>
      <c r="WVR226" s="348"/>
      <c r="WVS226" s="348"/>
      <c r="WVT226" s="348"/>
      <c r="WVU226" s="348"/>
      <c r="WVV226" s="348"/>
      <c r="WVW226" s="348"/>
      <c r="WVX226" s="348"/>
      <c r="WVY226" s="348"/>
      <c r="WVZ226" s="348"/>
      <c r="WWA226" s="348"/>
      <c r="WWB226" s="348"/>
      <c r="WWC226" s="348"/>
      <c r="WWD226" s="348"/>
      <c r="WWE226" s="348"/>
      <c r="WWF226" s="348"/>
      <c r="WWG226" s="348"/>
      <c r="WWH226" s="348"/>
      <c r="WWI226" s="348"/>
      <c r="WWJ226" s="348"/>
      <c r="WWK226" s="348"/>
      <c r="WWL226" s="348"/>
      <c r="WWM226" s="348"/>
      <c r="WWN226" s="348"/>
      <c r="WWO226" s="348"/>
      <c r="WWP226" s="348"/>
      <c r="WWQ226" s="348"/>
      <c r="WWR226" s="348"/>
      <c r="WWS226" s="348"/>
      <c r="WWT226" s="348"/>
      <c r="WWU226" s="348"/>
      <c r="WWV226" s="348"/>
      <c r="WWW226" s="348"/>
      <c r="WWX226" s="348"/>
      <c r="WWY226" s="348"/>
      <c r="WWZ226" s="348"/>
      <c r="WXA226" s="348"/>
      <c r="WXB226" s="348"/>
      <c r="WXC226" s="348"/>
      <c r="WXD226" s="348"/>
      <c r="WXE226" s="348"/>
      <c r="WXF226" s="348"/>
      <c r="WXG226" s="348"/>
      <c r="WXH226" s="348"/>
      <c r="WXI226" s="348"/>
      <c r="WXJ226" s="348"/>
      <c r="WXK226" s="348"/>
      <c r="WXL226" s="348"/>
      <c r="WXM226" s="348"/>
      <c r="WXN226" s="348"/>
      <c r="WXO226" s="348"/>
      <c r="WXP226" s="348"/>
      <c r="WXQ226" s="348"/>
      <c r="WXR226" s="348"/>
      <c r="WXS226" s="348"/>
      <c r="WXT226" s="348"/>
      <c r="WXU226" s="348"/>
      <c r="WXV226" s="348"/>
      <c r="WXW226" s="348"/>
      <c r="WXX226" s="348"/>
      <c r="WXY226" s="348"/>
      <c r="WXZ226" s="348"/>
      <c r="WYA226" s="348"/>
      <c r="WYB226" s="348"/>
      <c r="WYC226" s="348"/>
      <c r="WYD226" s="348"/>
      <c r="WYE226" s="348"/>
      <c r="WYF226" s="348"/>
      <c r="WYG226" s="348"/>
      <c r="WYH226" s="348"/>
      <c r="WYI226" s="348"/>
      <c r="WYJ226" s="348"/>
      <c r="WYK226" s="348"/>
      <c r="WYL226" s="348"/>
      <c r="WYM226" s="348"/>
      <c r="WYN226" s="348"/>
      <c r="WYO226" s="348"/>
      <c r="WYP226" s="348"/>
      <c r="WYQ226" s="348"/>
      <c r="WYR226" s="348"/>
      <c r="WYS226" s="348"/>
      <c r="WYT226" s="348"/>
      <c r="WYU226" s="348"/>
      <c r="WYV226" s="348"/>
      <c r="WYW226" s="348"/>
      <c r="WYX226" s="348"/>
      <c r="WYY226" s="348"/>
      <c r="WYZ226" s="348"/>
      <c r="WZA226" s="348"/>
      <c r="WZB226" s="348"/>
      <c r="WZC226" s="348"/>
      <c r="WZD226" s="348"/>
      <c r="WZE226" s="348"/>
      <c r="WZF226" s="348"/>
      <c r="WZG226" s="348"/>
      <c r="WZH226" s="348"/>
      <c r="WZI226" s="348"/>
      <c r="WZJ226" s="348"/>
      <c r="WZK226" s="348"/>
      <c r="WZL226" s="348"/>
      <c r="WZM226" s="348"/>
      <c r="WZN226" s="348"/>
      <c r="WZO226" s="348"/>
      <c r="WZP226" s="348"/>
      <c r="WZQ226" s="348"/>
      <c r="WZR226" s="348"/>
      <c r="WZS226" s="348"/>
      <c r="WZT226" s="348"/>
      <c r="WZU226" s="348"/>
      <c r="WZV226" s="348"/>
      <c r="WZW226" s="348"/>
      <c r="WZX226" s="348"/>
      <c r="WZY226" s="348"/>
      <c r="WZZ226" s="348"/>
      <c r="XAA226" s="348"/>
      <c r="XAB226" s="348"/>
      <c r="XAC226" s="348"/>
      <c r="XAD226" s="348"/>
      <c r="XAE226" s="348"/>
      <c r="XAF226" s="348"/>
      <c r="XAG226" s="348"/>
      <c r="XAH226" s="348"/>
      <c r="XAI226" s="348"/>
      <c r="XAJ226" s="348"/>
      <c r="XAK226" s="348"/>
      <c r="XAL226" s="348"/>
      <c r="XAM226" s="348"/>
      <c r="XAN226" s="348"/>
      <c r="XAO226" s="348"/>
      <c r="XAP226" s="348"/>
      <c r="XAQ226" s="348"/>
      <c r="XAR226" s="348"/>
      <c r="XAS226" s="348"/>
      <c r="XAT226" s="348"/>
      <c r="XAU226" s="348"/>
      <c r="XAV226" s="348"/>
      <c r="XAW226" s="348"/>
      <c r="XAX226" s="348"/>
      <c r="XAY226" s="348"/>
      <c r="XAZ226" s="348"/>
      <c r="XBA226" s="348"/>
      <c r="XBB226" s="348"/>
      <c r="XBC226" s="348"/>
      <c r="XBD226" s="348"/>
      <c r="XBE226" s="348"/>
      <c r="XBF226" s="348"/>
      <c r="XBG226" s="348"/>
      <c r="XBH226" s="348"/>
      <c r="XBI226" s="348"/>
      <c r="XBJ226" s="348"/>
      <c r="XBK226" s="348"/>
      <c r="XBL226" s="348"/>
      <c r="XBM226" s="348"/>
      <c r="XBN226" s="348"/>
      <c r="XBO226" s="348"/>
      <c r="XBP226" s="348"/>
      <c r="XBQ226" s="348"/>
      <c r="XBR226" s="348"/>
      <c r="XBS226" s="348"/>
      <c r="XBT226" s="348"/>
      <c r="XBU226" s="348"/>
      <c r="XBV226" s="348"/>
      <c r="XBW226" s="348"/>
      <c r="XBX226" s="348"/>
      <c r="XBY226" s="348"/>
      <c r="XBZ226" s="348"/>
      <c r="XCA226" s="348"/>
      <c r="XCB226" s="348"/>
      <c r="XCC226" s="348"/>
      <c r="XCD226" s="348"/>
      <c r="XCE226" s="348"/>
      <c r="XCF226" s="348"/>
      <c r="XCG226" s="348"/>
      <c r="XCH226" s="348"/>
      <c r="XCI226" s="348"/>
      <c r="XCJ226" s="348"/>
      <c r="XCK226" s="348"/>
      <c r="XCL226" s="348"/>
      <c r="XCM226" s="348"/>
      <c r="XCN226" s="348"/>
      <c r="XCO226" s="348"/>
      <c r="XCP226" s="348"/>
      <c r="XCQ226" s="348"/>
      <c r="XCR226" s="348"/>
      <c r="XCS226" s="348"/>
      <c r="XCT226" s="348"/>
      <c r="XCU226" s="348"/>
      <c r="XCV226" s="348"/>
      <c r="XCW226" s="348"/>
      <c r="XCX226" s="348"/>
      <c r="XCY226" s="348"/>
      <c r="XCZ226" s="348"/>
      <c r="XDA226" s="348"/>
      <c r="XDB226" s="348"/>
      <c r="XDC226" s="348"/>
      <c r="XDD226" s="348"/>
      <c r="XDE226" s="348"/>
      <c r="XDF226" s="348"/>
      <c r="XDG226" s="348"/>
      <c r="XDH226" s="348"/>
      <c r="XDI226" s="348"/>
      <c r="XDJ226" s="348"/>
      <c r="XDK226" s="348"/>
      <c r="XDL226" s="348"/>
      <c r="XDM226" s="348"/>
      <c r="XDN226" s="348"/>
      <c r="XDO226" s="348"/>
      <c r="XDP226" s="348"/>
      <c r="XDQ226" s="348"/>
      <c r="XDR226" s="348"/>
      <c r="XDS226" s="348"/>
      <c r="XDT226" s="348"/>
      <c r="XDU226" s="348"/>
      <c r="XDV226" s="348"/>
      <c r="XDW226" s="348"/>
      <c r="XDX226" s="348"/>
      <c r="XDY226" s="348"/>
      <c r="XDZ226" s="348"/>
      <c r="XEA226" s="348"/>
      <c r="XEB226" s="348"/>
      <c r="XEC226" s="348"/>
      <c r="XED226" s="348"/>
      <c r="XEE226" s="348"/>
      <c r="XEF226" s="348"/>
      <c r="XEG226" s="348"/>
      <c r="XEH226" s="348"/>
      <c r="XEI226" s="348"/>
      <c r="XEJ226" s="348"/>
      <c r="XEK226" s="348"/>
      <c r="XEL226" s="348"/>
      <c r="XEM226" s="348"/>
      <c r="XEN226" s="348"/>
      <c r="XEO226" s="348"/>
      <c r="XEP226" s="348"/>
      <c r="XEQ226" s="348"/>
      <c r="XER226" s="348"/>
      <c r="XES226" s="348"/>
      <c r="XET226" s="348"/>
      <c r="XEU226" s="348"/>
      <c r="XEV226" s="348"/>
      <c r="XEW226" s="348"/>
      <c r="XEX226" s="348"/>
      <c r="XEY226" s="348"/>
      <c r="XEZ226" s="348"/>
      <c r="XFA226" s="348"/>
      <c r="XFB226" s="348"/>
      <c r="XFC226" s="348"/>
      <c r="XFD226" s="348"/>
    </row>
    <row r="227" spans="1:16384" x14ac:dyDescent="0.2">
      <c r="A227" s="58"/>
      <c r="C227" s="300"/>
    </row>
    <row r="228" spans="1:16384" x14ac:dyDescent="0.2">
      <c r="A228" s="1" t="s">
        <v>14</v>
      </c>
      <c r="B228" s="7">
        <f>AVERAGE(B6:B17)</f>
        <v>88.491666666666674</v>
      </c>
      <c r="C228" s="64">
        <f>AVERAGE(C6:C17)</f>
        <v>42024691.666666664</v>
      </c>
    </row>
    <row r="229" spans="1:16384" x14ac:dyDescent="0.2">
      <c r="A229" s="1" t="s">
        <v>15</v>
      </c>
      <c r="B229" s="7">
        <f>AVERAGE(B18:B29)</f>
        <v>87.916666666666671</v>
      </c>
      <c r="C229" s="64">
        <f>AVERAGE(C18:C29)</f>
        <v>44480561.583333336</v>
      </c>
    </row>
    <row r="230" spans="1:16384" x14ac:dyDescent="0.2">
      <c r="A230" s="1" t="s">
        <v>16</v>
      </c>
      <c r="B230" s="7">
        <f>AVERAGE(B30:B41)</f>
        <v>91.59166666666664</v>
      </c>
      <c r="C230" s="64">
        <f>AVERAGE(C30:C41)</f>
        <v>50098809.916666664</v>
      </c>
    </row>
    <row r="231" spans="1:16384" x14ac:dyDescent="0.2">
      <c r="A231" s="1" t="s">
        <v>17</v>
      </c>
      <c r="B231" s="7">
        <f>AVERAGE(B42:B53)</f>
        <v>93.38333333333334</v>
      </c>
      <c r="C231" s="64">
        <f>AVERAGE(C42:C53)</f>
        <v>56317577.25</v>
      </c>
    </row>
    <row r="232" spans="1:16384" x14ac:dyDescent="0.2">
      <c r="A232" s="1" t="s">
        <v>18</v>
      </c>
      <c r="B232" s="7">
        <f>AVERAGE(B54:B65)</f>
        <v>97.458333333333329</v>
      </c>
      <c r="C232" s="64">
        <f>AVERAGE(C54:C65)</f>
        <v>68774999.333333328</v>
      </c>
    </row>
    <row r="233" spans="1:16384" x14ac:dyDescent="0.2">
      <c r="A233" s="1" t="s">
        <v>19</v>
      </c>
      <c r="B233" s="7">
        <f>AVERAGE(B66:B77)</f>
        <v>95.216666666666683</v>
      </c>
      <c r="C233" s="64">
        <f>AVERAGE(C66:C77)</f>
        <v>68010576.416666672</v>
      </c>
    </row>
    <row r="234" spans="1:16384" x14ac:dyDescent="0.2">
      <c r="A234" s="1" t="s">
        <v>20</v>
      </c>
      <c r="B234" s="7">
        <f>AVERAGE(B78:B89)</f>
        <v>99.158333333333317</v>
      </c>
      <c r="C234" s="64">
        <f>AVERAGE(C78:C89)</f>
        <v>73703458.75</v>
      </c>
    </row>
    <row r="235" spans="1:16384" x14ac:dyDescent="0.2">
      <c r="A235" s="1" t="s">
        <v>21</v>
      </c>
      <c r="B235" s="7">
        <f>AVERAGE(B90:B101)</f>
        <v>102.03333333333335</v>
      </c>
      <c r="C235" s="64">
        <f>AVERAGE(C90:C101)</f>
        <v>78265665.5</v>
      </c>
    </row>
    <row r="236" spans="1:16384" x14ac:dyDescent="0.2">
      <c r="A236" s="1" t="s">
        <v>22</v>
      </c>
      <c r="B236" s="7">
        <f>AVERAGE(B102:B113)</f>
        <v>106.75833333333334</v>
      </c>
      <c r="C236" s="64">
        <f>AVERAGE(C102:C113)</f>
        <v>88249517.416666672</v>
      </c>
    </row>
    <row r="237" spans="1:16384" x14ac:dyDescent="0.2">
      <c r="A237" s="1" t="s">
        <v>23</v>
      </c>
      <c r="B237" s="7">
        <f>AVERAGE(B115:B125)</f>
        <v>112.63636363636365</v>
      </c>
      <c r="C237" s="64">
        <f>AVERAGE(C115:C125)</f>
        <v>102021296.45454545</v>
      </c>
    </row>
    <row r="238" spans="1:16384" x14ac:dyDescent="0.2">
      <c r="A238" s="1" t="s">
        <v>24</v>
      </c>
      <c r="B238" s="7">
        <f>AVERAGE(B126:B137)</f>
        <v>110.875</v>
      </c>
      <c r="C238" s="64">
        <f>AVERAGE(C126:C137)</f>
        <v>119764406.08333333</v>
      </c>
    </row>
    <row r="239" spans="1:16384" x14ac:dyDescent="0.2">
      <c r="A239" s="1" t="s">
        <v>25</v>
      </c>
      <c r="B239" s="7">
        <f>AVERAGE(B138:B149)</f>
        <v>95.550000000000011</v>
      </c>
      <c r="C239" s="64">
        <f>AVERAGE(C138:C149)</f>
        <v>104110240.5</v>
      </c>
    </row>
    <row r="240" spans="1:16384" x14ac:dyDescent="0.2">
      <c r="A240" s="1" t="s">
        <v>389</v>
      </c>
      <c r="B240" s="7">
        <f>AVERAGE(B150:B161)</f>
        <v>100</v>
      </c>
      <c r="C240" s="64">
        <f>AVERAGE(C150:C161)</f>
        <v>110157280.58333333</v>
      </c>
    </row>
    <row r="241" spans="1:3" x14ac:dyDescent="0.2">
      <c r="A241" s="1" t="s">
        <v>421</v>
      </c>
      <c r="B241" s="7">
        <f>AVERAGE(B162:B173)</f>
        <v>102.80833333333334</v>
      </c>
      <c r="C241" s="64">
        <f>AVERAGE(C162:C173)</f>
        <v>120306455.91666667</v>
      </c>
    </row>
    <row r="242" spans="1:3" x14ac:dyDescent="0.2">
      <c r="A242" s="1" t="s">
        <v>456</v>
      </c>
      <c r="B242" s="7">
        <f>AVERAGE(B174:B185)</f>
        <v>105.08333333333333</v>
      </c>
      <c r="C242" s="64">
        <f>AVERAGE(C174:C185)</f>
        <v>129766940.16666667</v>
      </c>
    </row>
    <row r="243" spans="1:3" x14ac:dyDescent="0.2">
      <c r="A243" s="1" t="s">
        <v>480</v>
      </c>
      <c r="B243" s="7">
        <f>AVERAGE(B186:B197)</f>
        <v>106.52499999999999</v>
      </c>
      <c r="C243" s="64">
        <f>AVERAGE(C186:C197)</f>
        <v>140665301.25</v>
      </c>
    </row>
    <row r="244" spans="1:3" x14ac:dyDescent="0.2">
      <c r="A244" s="1" t="s">
        <v>508</v>
      </c>
      <c r="B244" s="7">
        <f>AVERAGE(B198:B209)</f>
        <v>106.59999999999998</v>
      </c>
      <c r="C244" s="64">
        <f>AVERAGE(C198:C209)</f>
        <v>152752750.33333334</v>
      </c>
    </row>
    <row r="245" spans="1:3" x14ac:dyDescent="0.2">
      <c r="A245" s="1" t="s">
        <v>552</v>
      </c>
      <c r="B245" s="7">
        <f>AVERAGE(B210:B221)</f>
        <v>106.56666666666666</v>
      </c>
      <c r="C245" s="64">
        <f>AVERAGE(C210:C221)</f>
        <v>155284607.58333334</v>
      </c>
    </row>
    <row r="246" spans="1:3" x14ac:dyDescent="0.2">
      <c r="A246" s="178" t="s">
        <v>647</v>
      </c>
      <c r="B246" s="7">
        <f>AVERAGE(B222:B226)</f>
        <v>102.17999999999999</v>
      </c>
      <c r="C246" s="64">
        <f>AVERAGE(C222:C226)</f>
        <v>162000218.59999999</v>
      </c>
    </row>
    <row r="247" spans="1:3" x14ac:dyDescent="0.2">
      <c r="A247" s="1"/>
    </row>
    <row r="248" spans="1:3" x14ac:dyDescent="0.2">
      <c r="A248" s="1" t="s">
        <v>206</v>
      </c>
      <c r="B248" s="7">
        <f>(B229-B228)/B228*100</f>
        <v>-0.64977869855918957</v>
      </c>
      <c r="C248" s="7">
        <f>(C229/C228-1)*100</f>
        <v>5.8438737305826161</v>
      </c>
    </row>
    <row r="249" spans="1:3" x14ac:dyDescent="0.2">
      <c r="A249" s="1" t="s">
        <v>207</v>
      </c>
      <c r="B249" s="7">
        <f t="shared" ref="B249:B265" si="0">(B230-B229)/B229*100</f>
        <v>4.1800947867298222</v>
      </c>
      <c r="C249" s="7">
        <f t="shared" ref="C249:C265" si="1">(C230/C229-1)*100</f>
        <v>12.630794516403899</v>
      </c>
    </row>
    <row r="250" spans="1:3" x14ac:dyDescent="0.2">
      <c r="A250" s="1" t="s">
        <v>208</v>
      </c>
      <c r="B250" s="7">
        <f t="shared" si="0"/>
        <v>1.9561459375853338</v>
      </c>
      <c r="C250" s="7">
        <f t="shared" si="1"/>
        <v>12.413004108635528</v>
      </c>
    </row>
    <row r="251" spans="1:3" x14ac:dyDescent="0.2">
      <c r="A251" s="1" t="s">
        <v>209</v>
      </c>
      <c r="B251" s="7">
        <f t="shared" si="0"/>
        <v>4.3637337140817296</v>
      </c>
      <c r="C251" s="7">
        <f t="shared" si="1"/>
        <v>22.119953825487638</v>
      </c>
    </row>
    <row r="252" spans="1:3" x14ac:dyDescent="0.2">
      <c r="A252" s="1" t="s">
        <v>196</v>
      </c>
      <c r="B252" s="7">
        <f t="shared" si="0"/>
        <v>-2.300128259940124</v>
      </c>
      <c r="C252" s="7">
        <f t="shared" si="1"/>
        <v>-1.1114837136700029</v>
      </c>
    </row>
    <row r="253" spans="1:3" x14ac:dyDescent="0.2">
      <c r="A253" s="1" t="s">
        <v>197</v>
      </c>
      <c r="B253" s="7">
        <f t="shared" si="0"/>
        <v>4.1396814283213379</v>
      </c>
      <c r="C253" s="7">
        <f t="shared" si="1"/>
        <v>8.3705838610393499</v>
      </c>
    </row>
    <row r="254" spans="1:3" x14ac:dyDescent="0.2">
      <c r="A254" s="1" t="s">
        <v>198</v>
      </c>
      <c r="B254" s="7">
        <f t="shared" si="0"/>
        <v>2.8994033112026512</v>
      </c>
      <c r="C254" s="7">
        <f t="shared" si="1"/>
        <v>6.1899493285313412</v>
      </c>
    </row>
    <row r="255" spans="1:3" x14ac:dyDescent="0.2">
      <c r="A255" s="178" t="s">
        <v>199</v>
      </c>
      <c r="B255" s="7">
        <f t="shared" si="0"/>
        <v>4.6308395949036196</v>
      </c>
      <c r="C255" s="7">
        <f t="shared" si="1"/>
        <v>12.756362388136422</v>
      </c>
    </row>
    <row r="256" spans="1:3" x14ac:dyDescent="0.2">
      <c r="A256" s="1" t="s">
        <v>200</v>
      </c>
      <c r="B256" s="7">
        <f t="shared" si="0"/>
        <v>5.5059217575804986</v>
      </c>
      <c r="C256" s="7">
        <f t="shared" si="1"/>
        <v>15.605500676967843</v>
      </c>
    </row>
    <row r="257" spans="1:3" x14ac:dyDescent="0.2">
      <c r="A257" s="1" t="s">
        <v>201</v>
      </c>
      <c r="B257" s="7">
        <f t="shared" si="0"/>
        <v>-1.5637610976594187</v>
      </c>
      <c r="C257" s="7">
        <f t="shared" si="1"/>
        <v>17.391574353001026</v>
      </c>
    </row>
    <row r="258" spans="1:3" x14ac:dyDescent="0.2">
      <c r="A258" s="1" t="s">
        <v>202</v>
      </c>
      <c r="B258" s="7">
        <f t="shared" si="0"/>
        <v>-13.821871476888377</v>
      </c>
      <c r="C258" s="7">
        <f t="shared" si="1"/>
        <v>-13.070799660160294</v>
      </c>
    </row>
    <row r="259" spans="1:3" x14ac:dyDescent="0.2">
      <c r="A259" s="1" t="s">
        <v>390</v>
      </c>
      <c r="B259" s="7">
        <f t="shared" si="0"/>
        <v>4.6572475143903596</v>
      </c>
      <c r="C259" s="7">
        <f t="shared" si="1"/>
        <v>5.8083047875903571</v>
      </c>
    </row>
    <row r="260" spans="1:3" x14ac:dyDescent="0.2">
      <c r="A260" s="1" t="s">
        <v>422</v>
      </c>
      <c r="B260" s="7">
        <f t="shared" si="0"/>
        <v>2.8083333333333371</v>
      </c>
      <c r="C260" s="7">
        <f t="shared" si="1"/>
        <v>9.2133495667184206</v>
      </c>
    </row>
    <row r="261" spans="1:3" x14ac:dyDescent="0.2">
      <c r="A261" s="1" t="s">
        <v>457</v>
      </c>
      <c r="B261" s="7">
        <f t="shared" si="0"/>
        <v>2.2128556375131634</v>
      </c>
      <c r="C261" s="7">
        <f t="shared" si="1"/>
        <v>7.8636546791412743</v>
      </c>
    </row>
    <row r="262" spans="1:3" x14ac:dyDescent="0.2">
      <c r="A262" s="1" t="s">
        <v>481</v>
      </c>
      <c r="B262" s="7">
        <f t="shared" si="0"/>
        <v>1.3719270420301313</v>
      </c>
      <c r="C262" s="7">
        <f t="shared" si="1"/>
        <v>8.3984110816945901</v>
      </c>
    </row>
    <row r="263" spans="1:3" x14ac:dyDescent="0.2">
      <c r="A263" s="1" t="s">
        <v>509</v>
      </c>
      <c r="B263" s="7">
        <f t="shared" si="0"/>
        <v>7.0406007979336896E-2</v>
      </c>
      <c r="C263" s="7">
        <f t="shared" si="1"/>
        <v>8.5930566926741179</v>
      </c>
    </row>
    <row r="264" spans="1:3" x14ac:dyDescent="0.2">
      <c r="A264" s="1" t="s">
        <v>553</v>
      </c>
      <c r="B264" s="7">
        <f t="shared" si="0"/>
        <v>-3.1269543464650315E-2</v>
      </c>
      <c r="C264" s="7">
        <f t="shared" si="1"/>
        <v>1.6574871774649225</v>
      </c>
    </row>
    <row r="265" spans="1:3" x14ac:dyDescent="0.2">
      <c r="A265" s="1" t="s">
        <v>648</v>
      </c>
      <c r="B265" s="7">
        <f t="shared" si="0"/>
        <v>-4.1163590866437314</v>
      </c>
      <c r="C265" s="7">
        <f t="shared" si="1"/>
        <v>4.3247113292041783</v>
      </c>
    </row>
    <row r="266" spans="1:3" x14ac:dyDescent="0.2">
      <c r="A266" s="1"/>
    </row>
  </sheetData>
  <mergeCells count="1">
    <mergeCell ref="A1:C1"/>
  </mergeCells>
  <phoneticPr fontId="16" type="noConversion"/>
  <conditionalFormatting sqref="B138:B162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C138:C162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B163:B171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C163:C175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B172:B175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C175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B175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B213:C222 B176:B226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B213:C222 B211:B226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C176:C178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C179:C226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B185:C186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C185:C186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B185">
    <cfRule type="iconSet" priority="5">
      <iconSet iconSet="4Arrows">
        <cfvo type="percent" val="0"/>
        <cfvo type="percent" val="25"/>
        <cfvo type="percent" val="50"/>
        <cfvo type="percent" val="75"/>
      </iconSet>
    </cfRule>
    <cfRule type="iconSet" priority="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B185:B186">
    <cfRule type="iconSet" priority="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223:C226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C223:C226">
    <cfRule type="iconSet" priority="1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65"/>
  <sheetViews>
    <sheetView workbookViewId="0">
      <selection sqref="A1:D1"/>
    </sheetView>
  </sheetViews>
  <sheetFormatPr defaultRowHeight="12.75" x14ac:dyDescent="0.2"/>
  <cols>
    <col min="1" max="1" width="23.85546875" customWidth="1"/>
    <col min="2" max="2" width="29.7109375" customWidth="1"/>
    <col min="3" max="3" width="27.7109375" customWidth="1"/>
    <col min="4" max="4" width="26.140625" customWidth="1"/>
  </cols>
  <sheetData>
    <row r="1" spans="1:4" ht="37.5" customHeight="1" thickBot="1" x14ac:dyDescent="0.25">
      <c r="A1" s="469" t="s">
        <v>216</v>
      </c>
      <c r="B1" s="470"/>
      <c r="C1" s="470"/>
      <c r="D1" s="472"/>
    </row>
    <row r="2" spans="1:4" ht="13.5" thickBot="1" x14ac:dyDescent="0.25"/>
    <row r="3" spans="1:4" ht="13.5" thickBot="1" x14ac:dyDescent="0.25">
      <c r="B3" s="65" t="s">
        <v>214</v>
      </c>
      <c r="C3" s="70" t="s">
        <v>212</v>
      </c>
      <c r="D3" s="66" t="s">
        <v>213</v>
      </c>
    </row>
    <row r="4" spans="1:4" ht="11.25" customHeight="1" thickBot="1" x14ac:dyDescent="0.25">
      <c r="A4" s="126" t="s">
        <v>215</v>
      </c>
      <c r="B4" s="69" t="s">
        <v>210</v>
      </c>
      <c r="C4" s="71" t="s">
        <v>211</v>
      </c>
      <c r="D4" s="68" t="s">
        <v>211</v>
      </c>
    </row>
    <row r="5" spans="1:4" ht="18.75" hidden="1" customHeight="1" x14ac:dyDescent="0.2"/>
    <row r="6" spans="1:4" hidden="1" x14ac:dyDescent="0.2">
      <c r="A6" s="58">
        <v>35796</v>
      </c>
      <c r="B6" s="1">
        <v>17027</v>
      </c>
      <c r="C6" s="1">
        <v>7973</v>
      </c>
      <c r="D6" s="1">
        <v>57722</v>
      </c>
    </row>
    <row r="7" spans="1:4" hidden="1" x14ac:dyDescent="0.2">
      <c r="A7" s="58">
        <v>35827</v>
      </c>
      <c r="B7" s="1">
        <v>15707</v>
      </c>
      <c r="C7" s="1">
        <v>7862</v>
      </c>
      <c r="D7" s="1">
        <v>58384</v>
      </c>
    </row>
    <row r="8" spans="1:4" hidden="1" x14ac:dyDescent="0.2">
      <c r="A8" s="58">
        <v>35855</v>
      </c>
      <c r="B8" s="1">
        <v>17393</v>
      </c>
      <c r="C8" s="1">
        <v>7890</v>
      </c>
      <c r="D8" s="1">
        <v>58383</v>
      </c>
    </row>
    <row r="9" spans="1:4" hidden="1" x14ac:dyDescent="0.2">
      <c r="A9" s="58">
        <v>35886</v>
      </c>
      <c r="B9" s="1">
        <v>16979</v>
      </c>
      <c r="C9" s="1">
        <v>8289</v>
      </c>
      <c r="D9" s="1">
        <v>58765</v>
      </c>
    </row>
    <row r="10" spans="1:4" hidden="1" x14ac:dyDescent="0.2">
      <c r="A10" s="58">
        <v>35916</v>
      </c>
      <c r="B10" s="1">
        <v>17358</v>
      </c>
      <c r="C10" s="1">
        <v>7727</v>
      </c>
      <c r="D10" s="1">
        <v>58904</v>
      </c>
    </row>
    <row r="11" spans="1:4" hidden="1" x14ac:dyDescent="0.2">
      <c r="A11" s="58">
        <v>35947</v>
      </c>
      <c r="B11" s="1">
        <v>16469</v>
      </c>
      <c r="C11" s="1">
        <v>7671</v>
      </c>
      <c r="D11" s="1">
        <v>59005</v>
      </c>
    </row>
    <row r="12" spans="1:4" hidden="1" x14ac:dyDescent="0.2">
      <c r="A12" s="58">
        <v>35977</v>
      </c>
      <c r="B12" s="1">
        <v>16675</v>
      </c>
      <c r="C12" s="1">
        <v>8335</v>
      </c>
      <c r="D12" s="1">
        <v>59920</v>
      </c>
    </row>
    <row r="13" spans="1:4" hidden="1" x14ac:dyDescent="0.2">
      <c r="A13" s="58">
        <v>36008</v>
      </c>
      <c r="B13" s="1">
        <v>16318</v>
      </c>
      <c r="C13" s="1">
        <v>7536</v>
      </c>
      <c r="D13" s="1">
        <v>60029</v>
      </c>
    </row>
    <row r="14" spans="1:4" hidden="1" x14ac:dyDescent="0.2">
      <c r="A14" s="58">
        <v>36039</v>
      </c>
      <c r="B14" s="1">
        <v>16501</v>
      </c>
      <c r="C14" s="1">
        <v>7411</v>
      </c>
      <c r="D14" s="1">
        <v>59446</v>
      </c>
    </row>
    <row r="15" spans="1:4" hidden="1" x14ac:dyDescent="0.2">
      <c r="A15" s="58">
        <v>36069</v>
      </c>
      <c r="B15" s="1">
        <v>17236</v>
      </c>
      <c r="C15" s="1">
        <v>7761</v>
      </c>
      <c r="D15" s="1">
        <v>59242</v>
      </c>
    </row>
    <row r="16" spans="1:4" hidden="1" x14ac:dyDescent="0.2">
      <c r="A16" s="58">
        <v>36100</v>
      </c>
      <c r="B16" s="1">
        <v>17810</v>
      </c>
      <c r="C16" s="1">
        <v>7771</v>
      </c>
      <c r="D16" s="1">
        <v>58336</v>
      </c>
    </row>
    <row r="17" spans="1:4" hidden="1" x14ac:dyDescent="0.2">
      <c r="A17" s="58">
        <v>36130</v>
      </c>
      <c r="B17" s="1">
        <v>23633</v>
      </c>
      <c r="C17" s="1">
        <v>7935</v>
      </c>
      <c r="D17" s="1">
        <v>56886</v>
      </c>
    </row>
    <row r="18" spans="1:4" hidden="1" x14ac:dyDescent="0.2">
      <c r="A18" s="58">
        <v>36161</v>
      </c>
      <c r="B18" s="1">
        <v>16315</v>
      </c>
      <c r="C18" s="1">
        <v>7820</v>
      </c>
      <c r="D18" s="1">
        <v>59135</v>
      </c>
    </row>
    <row r="19" spans="1:4" hidden="1" x14ac:dyDescent="0.2">
      <c r="A19" s="58">
        <v>36192</v>
      </c>
      <c r="B19" s="1">
        <v>15469</v>
      </c>
      <c r="C19" s="1">
        <v>7732</v>
      </c>
      <c r="D19" s="1">
        <v>58497</v>
      </c>
    </row>
    <row r="20" spans="1:4" hidden="1" x14ac:dyDescent="0.2">
      <c r="A20" s="58">
        <v>36220</v>
      </c>
      <c r="B20" s="1">
        <v>17194</v>
      </c>
      <c r="C20" s="1">
        <v>7890</v>
      </c>
      <c r="D20" s="1">
        <v>56708</v>
      </c>
    </row>
    <row r="21" spans="1:4" hidden="1" x14ac:dyDescent="0.2">
      <c r="A21" s="58">
        <v>36251</v>
      </c>
      <c r="B21" s="1">
        <v>16738</v>
      </c>
      <c r="C21" s="1">
        <v>8052</v>
      </c>
      <c r="D21" s="1">
        <v>57701</v>
      </c>
    </row>
    <row r="22" spans="1:4" hidden="1" x14ac:dyDescent="0.2">
      <c r="A22" s="58">
        <v>36281</v>
      </c>
      <c r="B22" s="1">
        <v>17163</v>
      </c>
      <c r="C22" s="1">
        <v>7837</v>
      </c>
      <c r="D22" s="1">
        <v>59103</v>
      </c>
    </row>
    <row r="23" spans="1:4" hidden="1" x14ac:dyDescent="0.2">
      <c r="A23" s="58">
        <v>36312</v>
      </c>
      <c r="B23" s="1">
        <v>15970</v>
      </c>
      <c r="C23" s="1">
        <v>7529</v>
      </c>
      <c r="D23" s="1">
        <v>58193</v>
      </c>
    </row>
    <row r="24" spans="1:4" hidden="1" x14ac:dyDescent="0.2">
      <c r="A24" s="58">
        <v>36342</v>
      </c>
      <c r="B24" s="1">
        <v>16840</v>
      </c>
      <c r="C24" s="1">
        <v>8247</v>
      </c>
      <c r="D24" s="1">
        <v>60274</v>
      </c>
    </row>
    <row r="25" spans="1:4" hidden="1" x14ac:dyDescent="0.2">
      <c r="A25" s="58">
        <v>36373</v>
      </c>
      <c r="B25" s="1">
        <v>16358</v>
      </c>
      <c r="C25" s="1">
        <v>8353</v>
      </c>
      <c r="D25" s="1">
        <v>65019</v>
      </c>
    </row>
    <row r="26" spans="1:4" hidden="1" x14ac:dyDescent="0.2">
      <c r="A26" s="58">
        <v>36404</v>
      </c>
      <c r="B26" s="1">
        <v>16221</v>
      </c>
      <c r="C26" s="1">
        <v>8626</v>
      </c>
      <c r="D26" s="1">
        <v>63671</v>
      </c>
    </row>
    <row r="27" spans="1:4" hidden="1" x14ac:dyDescent="0.2">
      <c r="A27" s="58">
        <v>36434</v>
      </c>
      <c r="B27" s="1">
        <v>17290</v>
      </c>
      <c r="C27" s="1">
        <v>8577</v>
      </c>
      <c r="D27" s="1">
        <v>59946</v>
      </c>
    </row>
    <row r="28" spans="1:4" hidden="1" x14ac:dyDescent="0.2">
      <c r="A28" s="58">
        <v>36465</v>
      </c>
      <c r="B28" s="1">
        <v>17697</v>
      </c>
      <c r="C28" s="1">
        <v>8536</v>
      </c>
      <c r="D28" s="1">
        <v>64544</v>
      </c>
    </row>
    <row r="29" spans="1:4" hidden="1" x14ac:dyDescent="0.2">
      <c r="A29" s="58">
        <v>36495</v>
      </c>
      <c r="B29" s="1">
        <v>23596</v>
      </c>
      <c r="C29" s="1">
        <v>8656</v>
      </c>
      <c r="D29" s="1">
        <v>63760</v>
      </c>
    </row>
    <row r="30" spans="1:4" hidden="1" x14ac:dyDescent="0.2">
      <c r="A30" s="58">
        <v>36526</v>
      </c>
      <c r="B30" s="1">
        <v>16454</v>
      </c>
      <c r="C30" s="1">
        <v>9525</v>
      </c>
      <c r="D30" s="1">
        <v>63230</v>
      </c>
    </row>
    <row r="31" spans="1:4" hidden="1" x14ac:dyDescent="0.2">
      <c r="A31" s="58">
        <v>36557</v>
      </c>
      <c r="B31" s="1">
        <v>15758</v>
      </c>
      <c r="C31" s="1">
        <v>10024</v>
      </c>
      <c r="D31" s="1">
        <v>62419</v>
      </c>
    </row>
    <row r="32" spans="1:4" hidden="1" x14ac:dyDescent="0.2">
      <c r="A32" s="58">
        <v>36586</v>
      </c>
      <c r="B32" s="1">
        <v>17150</v>
      </c>
      <c r="C32" s="1">
        <v>10016</v>
      </c>
      <c r="D32" s="1">
        <v>65828</v>
      </c>
    </row>
    <row r="33" spans="1:4" hidden="1" x14ac:dyDescent="0.2">
      <c r="A33" s="58">
        <v>36617</v>
      </c>
      <c r="B33" s="1">
        <v>16788</v>
      </c>
      <c r="C33" s="1">
        <v>10401</v>
      </c>
      <c r="D33" s="1">
        <v>66524</v>
      </c>
    </row>
    <row r="34" spans="1:4" hidden="1" x14ac:dyDescent="0.2">
      <c r="A34" s="58">
        <v>36647</v>
      </c>
      <c r="B34" s="1">
        <v>16907</v>
      </c>
      <c r="C34" s="1">
        <v>10865</v>
      </c>
      <c r="D34" s="1">
        <v>66110</v>
      </c>
    </row>
    <row r="35" spans="1:4" hidden="1" x14ac:dyDescent="0.2">
      <c r="A35" s="58">
        <v>36678</v>
      </c>
      <c r="B35" s="1">
        <v>16509</v>
      </c>
      <c r="C35" s="1">
        <v>11111</v>
      </c>
      <c r="D35" s="1">
        <v>66187</v>
      </c>
    </row>
    <row r="36" spans="1:4" hidden="1" x14ac:dyDescent="0.2">
      <c r="A36" s="58">
        <v>36708</v>
      </c>
      <c r="B36" s="1">
        <v>16455</v>
      </c>
      <c r="C36" s="1">
        <v>11237</v>
      </c>
      <c r="D36" s="1">
        <v>65939</v>
      </c>
    </row>
    <row r="37" spans="1:4" hidden="1" x14ac:dyDescent="0.2">
      <c r="A37" s="58">
        <v>36739</v>
      </c>
      <c r="B37" s="1">
        <v>16229</v>
      </c>
      <c r="C37" s="1">
        <v>11568</v>
      </c>
      <c r="D37" s="1">
        <v>66381</v>
      </c>
    </row>
    <row r="38" spans="1:4" hidden="1" x14ac:dyDescent="0.2">
      <c r="A38" s="58">
        <v>36770</v>
      </c>
      <c r="B38" s="1">
        <v>16389</v>
      </c>
      <c r="C38" s="1">
        <v>11583</v>
      </c>
      <c r="D38" s="1">
        <v>65961</v>
      </c>
    </row>
    <row r="39" spans="1:4" hidden="1" x14ac:dyDescent="0.2">
      <c r="A39" s="58">
        <v>36800</v>
      </c>
      <c r="B39" s="1">
        <v>16980</v>
      </c>
      <c r="C39" s="1">
        <v>11568</v>
      </c>
      <c r="D39" s="1">
        <v>67090</v>
      </c>
    </row>
    <row r="40" spans="1:4" hidden="1" x14ac:dyDescent="0.2">
      <c r="A40" s="58">
        <v>36831</v>
      </c>
      <c r="B40" s="1">
        <v>18136</v>
      </c>
      <c r="C40" s="1">
        <v>11747</v>
      </c>
      <c r="D40" s="1">
        <v>66522</v>
      </c>
    </row>
    <row r="41" spans="1:4" hidden="1" x14ac:dyDescent="0.2">
      <c r="A41" s="58">
        <v>36861</v>
      </c>
      <c r="B41" s="1">
        <v>23853</v>
      </c>
      <c r="C41" s="1">
        <v>11909</v>
      </c>
      <c r="D41" s="1">
        <v>69017</v>
      </c>
    </row>
    <row r="42" spans="1:4" hidden="1" x14ac:dyDescent="0.2">
      <c r="A42" s="58">
        <v>36892</v>
      </c>
      <c r="B42" s="1">
        <v>16292</v>
      </c>
      <c r="C42" s="1">
        <v>12060</v>
      </c>
      <c r="D42" s="1">
        <v>68948</v>
      </c>
    </row>
    <row r="43" spans="1:4" hidden="1" x14ac:dyDescent="0.2">
      <c r="A43" s="58">
        <v>36923</v>
      </c>
      <c r="B43" s="1">
        <v>15729</v>
      </c>
      <c r="C43" s="1">
        <v>12454</v>
      </c>
      <c r="D43" s="1">
        <v>69871</v>
      </c>
    </row>
    <row r="44" spans="1:4" hidden="1" x14ac:dyDescent="0.2">
      <c r="A44" s="58">
        <v>36951</v>
      </c>
      <c r="B44" s="1">
        <v>17334</v>
      </c>
      <c r="C44" s="1">
        <v>12540</v>
      </c>
      <c r="D44" s="1">
        <v>65533</v>
      </c>
    </row>
    <row r="45" spans="1:4" hidden="1" x14ac:dyDescent="0.2">
      <c r="A45" s="58">
        <v>36982</v>
      </c>
      <c r="B45" s="1">
        <v>17071</v>
      </c>
      <c r="C45" s="1">
        <v>12300</v>
      </c>
      <c r="D45" s="1">
        <v>69030</v>
      </c>
    </row>
    <row r="46" spans="1:4" hidden="1" x14ac:dyDescent="0.2">
      <c r="A46" s="58">
        <v>37012</v>
      </c>
      <c r="B46" s="1">
        <v>17291</v>
      </c>
      <c r="C46" s="1">
        <v>12467</v>
      </c>
      <c r="D46" s="1">
        <v>67978</v>
      </c>
    </row>
    <row r="47" spans="1:4" hidden="1" x14ac:dyDescent="0.2">
      <c r="A47" s="58">
        <v>37043</v>
      </c>
      <c r="B47" s="1">
        <v>17115</v>
      </c>
      <c r="C47" s="1">
        <v>12797</v>
      </c>
      <c r="D47" s="1">
        <v>69651</v>
      </c>
    </row>
    <row r="48" spans="1:4" hidden="1" x14ac:dyDescent="0.2">
      <c r="A48" s="58">
        <v>37073</v>
      </c>
      <c r="B48" s="1">
        <v>17338</v>
      </c>
      <c r="C48" s="1">
        <v>12848</v>
      </c>
      <c r="D48" s="1">
        <v>68336</v>
      </c>
    </row>
    <row r="49" spans="1:4" hidden="1" x14ac:dyDescent="0.2">
      <c r="A49" s="58">
        <v>37104</v>
      </c>
      <c r="B49" s="1">
        <v>17143</v>
      </c>
      <c r="C49" s="1">
        <v>12418</v>
      </c>
      <c r="D49" s="1">
        <v>67195</v>
      </c>
    </row>
    <row r="50" spans="1:4" hidden="1" x14ac:dyDescent="0.2">
      <c r="A50" s="58">
        <v>37135</v>
      </c>
      <c r="B50" s="1">
        <v>16957</v>
      </c>
      <c r="C50" s="1">
        <v>12354</v>
      </c>
      <c r="D50" s="1">
        <v>64703</v>
      </c>
    </row>
    <row r="51" spans="1:4" hidden="1" x14ac:dyDescent="0.2">
      <c r="A51" s="58">
        <v>37165</v>
      </c>
      <c r="B51" s="1">
        <v>17886</v>
      </c>
      <c r="C51" s="1">
        <v>13159</v>
      </c>
      <c r="D51" s="1">
        <v>66750</v>
      </c>
    </row>
    <row r="52" spans="1:4" hidden="1" x14ac:dyDescent="0.2">
      <c r="A52" s="58">
        <v>37196</v>
      </c>
      <c r="B52" s="1">
        <v>18711</v>
      </c>
      <c r="C52" s="1">
        <v>12992</v>
      </c>
      <c r="D52" s="1">
        <v>67749</v>
      </c>
    </row>
    <row r="53" spans="1:4" hidden="1" x14ac:dyDescent="0.2">
      <c r="A53" s="58">
        <v>37226</v>
      </c>
      <c r="B53" s="1">
        <v>24407</v>
      </c>
      <c r="C53" s="1">
        <v>14077</v>
      </c>
      <c r="D53" s="1">
        <v>72122</v>
      </c>
    </row>
    <row r="54" spans="1:4" hidden="1" x14ac:dyDescent="0.2">
      <c r="A54" s="58">
        <v>37257</v>
      </c>
      <c r="B54" s="1">
        <v>31677</v>
      </c>
      <c r="C54" s="1">
        <v>13941</v>
      </c>
      <c r="D54" s="1">
        <v>71059</v>
      </c>
    </row>
    <row r="55" spans="1:4" hidden="1" x14ac:dyDescent="0.2">
      <c r="A55" s="58">
        <v>37288</v>
      </c>
      <c r="B55" s="1">
        <v>30809</v>
      </c>
      <c r="C55" s="1">
        <v>14139</v>
      </c>
      <c r="D55" s="1">
        <v>69189</v>
      </c>
    </row>
    <row r="56" spans="1:4" hidden="1" x14ac:dyDescent="0.2">
      <c r="A56" s="58">
        <v>37316</v>
      </c>
      <c r="B56" s="1">
        <v>33899</v>
      </c>
      <c r="C56" s="1">
        <v>14613</v>
      </c>
      <c r="D56" s="1">
        <v>71852</v>
      </c>
    </row>
    <row r="57" spans="1:4" hidden="1" x14ac:dyDescent="0.2">
      <c r="A57" s="58">
        <v>37347</v>
      </c>
      <c r="B57" s="1">
        <v>32656</v>
      </c>
      <c r="C57" s="1">
        <v>15007</v>
      </c>
      <c r="D57" s="1">
        <v>70087</v>
      </c>
    </row>
    <row r="58" spans="1:4" hidden="1" x14ac:dyDescent="0.2">
      <c r="A58" s="58">
        <v>37377</v>
      </c>
      <c r="B58" s="1">
        <v>34240</v>
      </c>
      <c r="C58" s="1">
        <v>15103</v>
      </c>
      <c r="D58" s="1">
        <v>69468</v>
      </c>
    </row>
    <row r="59" spans="1:4" hidden="1" x14ac:dyDescent="0.2">
      <c r="A59" s="58">
        <v>37408</v>
      </c>
      <c r="B59" s="1">
        <v>33275</v>
      </c>
      <c r="C59" s="1">
        <v>15097</v>
      </c>
      <c r="D59" s="1">
        <v>68988</v>
      </c>
    </row>
    <row r="60" spans="1:4" hidden="1" x14ac:dyDescent="0.2">
      <c r="A60" s="58">
        <v>37438</v>
      </c>
      <c r="B60" s="1">
        <v>32855</v>
      </c>
      <c r="C60" s="1">
        <v>15186</v>
      </c>
      <c r="D60" s="1">
        <v>66592</v>
      </c>
    </row>
    <row r="61" spans="1:4" hidden="1" x14ac:dyDescent="0.2">
      <c r="A61" s="58">
        <v>37469</v>
      </c>
      <c r="B61" s="1">
        <v>33095</v>
      </c>
      <c r="C61" s="1">
        <v>15742</v>
      </c>
      <c r="D61" s="1">
        <v>68462</v>
      </c>
    </row>
    <row r="62" spans="1:4" hidden="1" x14ac:dyDescent="0.2">
      <c r="A62" s="58">
        <v>37500</v>
      </c>
      <c r="B62" s="1">
        <v>32578</v>
      </c>
      <c r="C62" s="1">
        <v>16010</v>
      </c>
      <c r="D62" s="1">
        <v>70416</v>
      </c>
    </row>
    <row r="63" spans="1:4" hidden="1" x14ac:dyDescent="0.2">
      <c r="A63" s="58">
        <v>37530</v>
      </c>
      <c r="B63" s="1">
        <v>33731</v>
      </c>
      <c r="C63" s="1">
        <v>15611</v>
      </c>
      <c r="D63" s="1">
        <v>72056</v>
      </c>
    </row>
    <row r="64" spans="1:4" hidden="1" x14ac:dyDescent="0.2">
      <c r="A64" s="58">
        <v>37561</v>
      </c>
      <c r="B64" s="1">
        <v>35908</v>
      </c>
      <c r="C64" s="1">
        <v>16158</v>
      </c>
      <c r="D64" s="1">
        <v>70861</v>
      </c>
    </row>
    <row r="65" spans="1:4" hidden="1" x14ac:dyDescent="0.2">
      <c r="A65" s="58">
        <v>37591</v>
      </c>
      <c r="B65" s="1">
        <v>46318</v>
      </c>
      <c r="C65" s="1">
        <v>15824</v>
      </c>
      <c r="D65" s="1">
        <v>70190</v>
      </c>
    </row>
    <row r="66" spans="1:4" hidden="1" x14ac:dyDescent="0.2">
      <c r="A66" s="58">
        <v>37622</v>
      </c>
      <c r="B66" s="1">
        <v>32663</v>
      </c>
      <c r="C66" s="1">
        <v>16509</v>
      </c>
      <c r="D66" s="1">
        <v>71663</v>
      </c>
    </row>
    <row r="67" spans="1:4" hidden="1" x14ac:dyDescent="0.2">
      <c r="A67" s="58">
        <v>37653</v>
      </c>
      <c r="B67" s="1">
        <v>31400</v>
      </c>
      <c r="C67" s="1">
        <v>16452</v>
      </c>
      <c r="D67" s="1">
        <v>76704</v>
      </c>
    </row>
    <row r="68" spans="1:4" hidden="1" x14ac:dyDescent="0.2">
      <c r="A68" s="58">
        <v>37681</v>
      </c>
      <c r="B68" s="1">
        <v>34804</v>
      </c>
      <c r="C68" s="1">
        <v>16382</v>
      </c>
      <c r="D68" s="1">
        <v>74106</v>
      </c>
    </row>
    <row r="69" spans="1:4" hidden="1" x14ac:dyDescent="0.2">
      <c r="A69" s="58">
        <v>37712</v>
      </c>
      <c r="B69" s="1">
        <v>33634</v>
      </c>
      <c r="C69" s="1">
        <v>16577</v>
      </c>
      <c r="D69" s="1">
        <v>74431</v>
      </c>
    </row>
    <row r="70" spans="1:4" hidden="1" x14ac:dyDescent="0.2">
      <c r="A70" s="58">
        <v>37742</v>
      </c>
      <c r="B70" s="1">
        <v>35317</v>
      </c>
      <c r="C70" s="1">
        <v>16187</v>
      </c>
      <c r="D70" s="1">
        <v>75451</v>
      </c>
    </row>
    <row r="71" spans="1:4" hidden="1" x14ac:dyDescent="0.2">
      <c r="A71" s="58">
        <v>37773</v>
      </c>
      <c r="B71" s="1">
        <v>34280</v>
      </c>
      <c r="C71" s="1">
        <v>16880</v>
      </c>
      <c r="D71" s="1">
        <v>77156</v>
      </c>
    </row>
    <row r="72" spans="1:4" hidden="1" x14ac:dyDescent="0.2">
      <c r="A72" s="58">
        <v>37803</v>
      </c>
      <c r="B72" s="1">
        <v>34537</v>
      </c>
      <c r="C72" s="1">
        <v>17797</v>
      </c>
      <c r="D72" s="1">
        <v>77860</v>
      </c>
    </row>
    <row r="73" spans="1:4" hidden="1" x14ac:dyDescent="0.2">
      <c r="A73" s="58">
        <v>37834</v>
      </c>
      <c r="B73" s="1">
        <v>34257</v>
      </c>
      <c r="C73" s="1">
        <v>16738</v>
      </c>
      <c r="D73" s="1">
        <v>77233</v>
      </c>
    </row>
    <row r="74" spans="1:4" hidden="1" x14ac:dyDescent="0.2">
      <c r="A74" s="58">
        <v>37865</v>
      </c>
      <c r="B74" s="1">
        <v>35025</v>
      </c>
      <c r="C74" s="1">
        <v>17002</v>
      </c>
      <c r="D74" s="1">
        <v>75751</v>
      </c>
    </row>
    <row r="75" spans="1:4" hidden="1" x14ac:dyDescent="0.2">
      <c r="A75" s="58">
        <v>37895</v>
      </c>
      <c r="B75" s="1">
        <v>35990</v>
      </c>
      <c r="C75" s="1">
        <v>17531</v>
      </c>
      <c r="D75" s="1">
        <v>74152</v>
      </c>
    </row>
    <row r="76" spans="1:4" hidden="1" x14ac:dyDescent="0.2">
      <c r="A76" s="58">
        <v>37926</v>
      </c>
      <c r="B76" s="1">
        <v>38711</v>
      </c>
      <c r="C76" s="1">
        <v>18508</v>
      </c>
      <c r="D76" s="1">
        <v>76242</v>
      </c>
    </row>
    <row r="77" spans="1:4" hidden="1" x14ac:dyDescent="0.2">
      <c r="A77" s="58">
        <v>37956</v>
      </c>
      <c r="B77" s="1">
        <v>50542</v>
      </c>
      <c r="C77" s="1">
        <v>18119</v>
      </c>
      <c r="D77" s="1">
        <v>69602</v>
      </c>
    </row>
    <row r="78" spans="1:4" hidden="1" x14ac:dyDescent="0.2">
      <c r="A78" s="58">
        <v>37987</v>
      </c>
      <c r="B78" s="1">
        <v>36313</v>
      </c>
      <c r="C78" s="1">
        <v>18949</v>
      </c>
      <c r="D78" s="1">
        <v>76434</v>
      </c>
    </row>
    <row r="79" spans="1:4" hidden="1" x14ac:dyDescent="0.2">
      <c r="A79" s="58">
        <v>38018</v>
      </c>
      <c r="B79" s="1">
        <v>35299</v>
      </c>
      <c r="C79" s="1">
        <v>17898</v>
      </c>
      <c r="D79" s="1">
        <v>77296</v>
      </c>
    </row>
    <row r="80" spans="1:4" hidden="1" x14ac:dyDescent="0.2">
      <c r="A80" s="58">
        <v>38047</v>
      </c>
      <c r="B80" s="1">
        <v>37166</v>
      </c>
      <c r="C80" s="1">
        <v>18113</v>
      </c>
      <c r="D80" s="1">
        <v>78602</v>
      </c>
    </row>
    <row r="81" spans="1:4" hidden="1" x14ac:dyDescent="0.2">
      <c r="A81" s="58">
        <v>38078</v>
      </c>
      <c r="B81" s="1">
        <v>36523</v>
      </c>
      <c r="C81" s="1">
        <v>18015</v>
      </c>
      <c r="D81" s="1">
        <v>77921</v>
      </c>
    </row>
    <row r="82" spans="1:4" hidden="1" x14ac:dyDescent="0.2">
      <c r="A82" s="58">
        <v>38108</v>
      </c>
      <c r="B82" s="1">
        <v>38551</v>
      </c>
      <c r="C82" s="1">
        <v>18315</v>
      </c>
      <c r="D82" s="1">
        <v>88878</v>
      </c>
    </row>
    <row r="83" spans="1:4" hidden="1" x14ac:dyDescent="0.2">
      <c r="A83" s="58">
        <v>38139</v>
      </c>
      <c r="B83" s="1">
        <v>38447</v>
      </c>
      <c r="C83" s="1">
        <v>18558</v>
      </c>
      <c r="D83" s="1">
        <v>88050</v>
      </c>
    </row>
    <row r="84" spans="1:4" hidden="1" x14ac:dyDescent="0.2">
      <c r="A84" s="58">
        <v>38169</v>
      </c>
      <c r="B84" s="1">
        <v>39057</v>
      </c>
      <c r="C84" s="1">
        <v>19142</v>
      </c>
      <c r="D84" s="1">
        <v>86292</v>
      </c>
    </row>
    <row r="85" spans="1:4" hidden="1" x14ac:dyDescent="0.2">
      <c r="A85" s="58">
        <v>38200</v>
      </c>
      <c r="B85" s="1">
        <v>37750</v>
      </c>
      <c r="C85" s="1">
        <v>20053</v>
      </c>
      <c r="D85" s="1">
        <v>87933</v>
      </c>
    </row>
    <row r="86" spans="1:4" hidden="1" x14ac:dyDescent="0.2">
      <c r="A86" s="58">
        <v>38231</v>
      </c>
      <c r="B86" s="1">
        <v>39534</v>
      </c>
      <c r="C86" s="1">
        <v>20226</v>
      </c>
      <c r="D86" s="1">
        <v>85630</v>
      </c>
    </row>
    <row r="87" spans="1:4" hidden="1" x14ac:dyDescent="0.2">
      <c r="A87" s="58">
        <v>38261</v>
      </c>
      <c r="B87" s="1">
        <v>41150</v>
      </c>
      <c r="C87" s="1">
        <v>20537</v>
      </c>
      <c r="D87" s="1">
        <v>89088</v>
      </c>
    </row>
    <row r="88" spans="1:4" hidden="1" x14ac:dyDescent="0.2">
      <c r="A88" s="58">
        <v>38292</v>
      </c>
      <c r="B88" s="1">
        <v>43053</v>
      </c>
      <c r="C88" s="1">
        <v>20651</v>
      </c>
      <c r="D88" s="1">
        <v>89503</v>
      </c>
    </row>
    <row r="89" spans="1:4" hidden="1" x14ac:dyDescent="0.2">
      <c r="A89" s="58">
        <v>38322</v>
      </c>
      <c r="B89" s="1">
        <v>56519</v>
      </c>
      <c r="C89" s="1">
        <v>21273</v>
      </c>
      <c r="D89" s="1">
        <v>86310</v>
      </c>
    </row>
    <row r="90" spans="1:4" hidden="1" x14ac:dyDescent="0.2">
      <c r="A90" s="58">
        <v>38353</v>
      </c>
      <c r="B90" s="1">
        <v>37803</v>
      </c>
      <c r="C90" s="1">
        <v>20995</v>
      </c>
      <c r="D90" s="1">
        <v>84524</v>
      </c>
    </row>
    <row r="91" spans="1:4" hidden="1" x14ac:dyDescent="0.2">
      <c r="A91" s="58">
        <v>38384</v>
      </c>
      <c r="B91" s="1">
        <v>37401</v>
      </c>
      <c r="C91" s="1">
        <v>20939</v>
      </c>
      <c r="D91" s="1">
        <v>80433</v>
      </c>
    </row>
    <row r="92" spans="1:4" hidden="1" x14ac:dyDescent="0.2">
      <c r="A92" s="58">
        <v>38412</v>
      </c>
      <c r="B92" s="1">
        <v>39846</v>
      </c>
      <c r="C92" s="1">
        <v>22164</v>
      </c>
      <c r="D92" s="1">
        <v>81318</v>
      </c>
    </row>
    <row r="93" spans="1:4" hidden="1" x14ac:dyDescent="0.2">
      <c r="A93" s="58">
        <v>38443</v>
      </c>
      <c r="B93" s="1">
        <v>40467</v>
      </c>
      <c r="C93" s="1">
        <v>23130</v>
      </c>
      <c r="D93" s="1">
        <v>87486</v>
      </c>
    </row>
    <row r="94" spans="1:4" hidden="1" x14ac:dyDescent="0.2">
      <c r="A94" s="58">
        <v>38473</v>
      </c>
      <c r="B94" s="1">
        <v>41587</v>
      </c>
      <c r="C94" s="1">
        <v>24123</v>
      </c>
      <c r="D94" s="1">
        <v>86584</v>
      </c>
    </row>
    <row r="95" spans="1:4" hidden="1" x14ac:dyDescent="0.2">
      <c r="A95" s="58">
        <v>38504</v>
      </c>
      <c r="B95" s="1">
        <v>40805</v>
      </c>
      <c r="C95" s="1">
        <v>23625</v>
      </c>
      <c r="D95" s="1">
        <v>87349</v>
      </c>
    </row>
    <row r="96" spans="1:4" hidden="1" x14ac:dyDescent="0.2">
      <c r="A96" s="58">
        <v>38534</v>
      </c>
      <c r="B96" s="1">
        <v>41031</v>
      </c>
      <c r="C96" s="1">
        <v>23834</v>
      </c>
      <c r="D96" s="1">
        <v>89050</v>
      </c>
    </row>
    <row r="97" spans="1:4" hidden="1" x14ac:dyDescent="0.2">
      <c r="A97" s="58">
        <v>38565</v>
      </c>
      <c r="B97" s="1">
        <v>41796</v>
      </c>
      <c r="C97" s="1">
        <v>23692</v>
      </c>
      <c r="D97" s="1">
        <v>88593</v>
      </c>
    </row>
    <row r="98" spans="1:4" hidden="1" x14ac:dyDescent="0.2">
      <c r="A98" s="58">
        <v>38596</v>
      </c>
      <c r="B98" s="1">
        <v>42671</v>
      </c>
      <c r="C98" s="1">
        <v>24169</v>
      </c>
      <c r="D98" s="1">
        <v>91211</v>
      </c>
    </row>
    <row r="99" spans="1:4" hidden="1" x14ac:dyDescent="0.2">
      <c r="A99" s="58">
        <v>38626</v>
      </c>
      <c r="B99" s="1">
        <v>45227</v>
      </c>
      <c r="C99" s="1">
        <v>24753</v>
      </c>
      <c r="D99" s="1">
        <v>90009</v>
      </c>
    </row>
    <row r="100" spans="1:4" hidden="1" x14ac:dyDescent="0.2">
      <c r="A100" s="58">
        <v>38657</v>
      </c>
      <c r="B100" s="1">
        <v>47496</v>
      </c>
      <c r="C100" s="1">
        <v>24735</v>
      </c>
      <c r="D100" s="1">
        <v>90412</v>
      </c>
    </row>
    <row r="101" spans="1:4" hidden="1" x14ac:dyDescent="0.2">
      <c r="A101" s="58">
        <v>38687</v>
      </c>
      <c r="B101" s="1">
        <v>62626</v>
      </c>
      <c r="C101" s="1">
        <v>25126</v>
      </c>
      <c r="D101" s="1">
        <v>88830</v>
      </c>
    </row>
    <row r="102" spans="1:4" hidden="1" x14ac:dyDescent="0.2">
      <c r="A102" s="58">
        <v>38718</v>
      </c>
      <c r="B102" s="1">
        <v>41516</v>
      </c>
      <c r="C102" s="1">
        <v>25197</v>
      </c>
      <c r="D102" s="1">
        <v>88438</v>
      </c>
    </row>
    <row r="103" spans="1:4" hidden="1" x14ac:dyDescent="0.2">
      <c r="A103" s="58">
        <v>38749</v>
      </c>
      <c r="B103" s="1">
        <v>42524</v>
      </c>
      <c r="C103" s="1">
        <v>25466</v>
      </c>
      <c r="D103" s="1">
        <v>89482</v>
      </c>
    </row>
    <row r="104" spans="1:4" hidden="1" x14ac:dyDescent="0.2">
      <c r="A104" s="58">
        <v>38777</v>
      </c>
      <c r="B104" s="1">
        <v>45093</v>
      </c>
      <c r="C104" s="1">
        <v>23912</v>
      </c>
      <c r="D104" s="1">
        <v>88840</v>
      </c>
    </row>
    <row r="105" spans="1:4" hidden="1" x14ac:dyDescent="0.2">
      <c r="A105" s="58">
        <v>38808</v>
      </c>
      <c r="B105" s="1">
        <v>45490</v>
      </c>
      <c r="C105" s="1">
        <v>27117</v>
      </c>
      <c r="D105" s="1">
        <v>90986</v>
      </c>
    </row>
    <row r="106" spans="1:4" hidden="1" x14ac:dyDescent="0.2">
      <c r="A106" s="58">
        <v>38838</v>
      </c>
      <c r="B106" s="1">
        <v>46836</v>
      </c>
      <c r="C106" s="1">
        <v>26085</v>
      </c>
      <c r="D106" s="1">
        <v>93022</v>
      </c>
    </row>
    <row r="107" spans="1:4" hidden="1" x14ac:dyDescent="0.2">
      <c r="A107" s="58">
        <v>38869</v>
      </c>
      <c r="B107" s="1">
        <v>45702</v>
      </c>
      <c r="C107" s="1">
        <v>26309</v>
      </c>
      <c r="D107" s="1">
        <v>92901</v>
      </c>
    </row>
    <row r="108" spans="1:4" hidden="1" x14ac:dyDescent="0.2">
      <c r="A108" s="58">
        <v>38899</v>
      </c>
      <c r="B108" s="1">
        <v>46379</v>
      </c>
      <c r="C108" s="1">
        <v>28163</v>
      </c>
      <c r="D108" s="1">
        <v>95681</v>
      </c>
    </row>
    <row r="109" spans="1:4" hidden="1" x14ac:dyDescent="0.2">
      <c r="A109" s="58">
        <v>38930</v>
      </c>
      <c r="B109" s="1">
        <v>46878</v>
      </c>
      <c r="C109" s="1">
        <v>27352</v>
      </c>
      <c r="D109" s="1">
        <v>94710</v>
      </c>
    </row>
    <row r="110" spans="1:4" hidden="1" x14ac:dyDescent="0.2">
      <c r="A110" s="58">
        <v>38961</v>
      </c>
      <c r="B110" s="1">
        <v>49294</v>
      </c>
      <c r="C110" s="1">
        <v>28376</v>
      </c>
      <c r="D110" s="1">
        <v>95274</v>
      </c>
    </row>
    <row r="111" spans="1:4" hidden="1" x14ac:dyDescent="0.2">
      <c r="A111" s="58">
        <v>38991</v>
      </c>
      <c r="B111" s="1">
        <v>49509</v>
      </c>
      <c r="C111" s="1">
        <v>27720</v>
      </c>
      <c r="D111" s="1">
        <v>94704</v>
      </c>
    </row>
    <row r="112" spans="1:4" hidden="1" x14ac:dyDescent="0.2">
      <c r="A112" s="58">
        <v>39022</v>
      </c>
      <c r="B112" s="1">
        <v>53664</v>
      </c>
      <c r="C112" s="1">
        <v>27653</v>
      </c>
      <c r="D112" s="1">
        <v>94467</v>
      </c>
    </row>
    <row r="113" spans="1:4" hidden="1" x14ac:dyDescent="0.2">
      <c r="A113" s="58">
        <v>39052</v>
      </c>
      <c r="B113" s="1">
        <v>67690</v>
      </c>
      <c r="C113" s="1">
        <v>28584</v>
      </c>
      <c r="D113" s="1">
        <v>95302</v>
      </c>
    </row>
    <row r="114" spans="1:4" hidden="1" x14ac:dyDescent="0.2">
      <c r="A114" s="58">
        <v>39083</v>
      </c>
      <c r="B114" s="1">
        <v>46234</v>
      </c>
      <c r="C114" s="1">
        <v>28811</v>
      </c>
      <c r="D114" s="1">
        <v>96475</v>
      </c>
    </row>
    <row r="115" spans="1:4" hidden="1" x14ac:dyDescent="0.2">
      <c r="A115" s="58">
        <v>39114</v>
      </c>
      <c r="B115" s="1">
        <v>46174</v>
      </c>
      <c r="C115" s="1">
        <v>29122</v>
      </c>
      <c r="D115" s="1">
        <v>97294</v>
      </c>
    </row>
    <row r="116" spans="1:4" hidden="1" x14ac:dyDescent="0.2">
      <c r="A116" s="58">
        <v>39142</v>
      </c>
      <c r="B116" s="1">
        <v>50322</v>
      </c>
      <c r="C116" s="1">
        <v>29045</v>
      </c>
      <c r="D116" s="1">
        <v>96082</v>
      </c>
    </row>
    <row r="117" spans="1:4" hidden="1" x14ac:dyDescent="0.2">
      <c r="A117" s="58">
        <v>39173</v>
      </c>
      <c r="B117" s="1">
        <v>49637</v>
      </c>
      <c r="C117" s="1">
        <v>28815</v>
      </c>
      <c r="D117" s="1">
        <v>95782</v>
      </c>
    </row>
    <row r="118" spans="1:4" hidden="1" x14ac:dyDescent="0.2">
      <c r="A118" s="58">
        <v>39203</v>
      </c>
      <c r="B118" s="1">
        <v>51519</v>
      </c>
      <c r="C118" s="1">
        <v>29766</v>
      </c>
      <c r="D118" s="1">
        <v>96992</v>
      </c>
    </row>
    <row r="119" spans="1:4" hidden="1" x14ac:dyDescent="0.2">
      <c r="A119" s="58">
        <v>39234</v>
      </c>
      <c r="B119" s="1">
        <v>49688</v>
      </c>
      <c r="C119" s="1">
        <v>28996</v>
      </c>
      <c r="D119" s="1">
        <v>97666</v>
      </c>
    </row>
    <row r="120" spans="1:4" hidden="1" x14ac:dyDescent="0.2">
      <c r="A120" s="58">
        <v>39264</v>
      </c>
      <c r="B120" s="1">
        <v>49242</v>
      </c>
      <c r="C120" s="1">
        <v>28948</v>
      </c>
      <c r="D120" s="1">
        <v>98157</v>
      </c>
    </row>
    <row r="121" spans="1:4" hidden="1" x14ac:dyDescent="0.2">
      <c r="A121" s="58">
        <v>39295</v>
      </c>
      <c r="B121" s="1">
        <v>49961</v>
      </c>
      <c r="C121" s="1">
        <v>29411</v>
      </c>
      <c r="D121" s="1">
        <v>99482</v>
      </c>
    </row>
    <row r="122" spans="1:4" hidden="1" x14ac:dyDescent="0.2">
      <c r="A122" s="58">
        <v>39326</v>
      </c>
      <c r="B122" s="1">
        <v>50416</v>
      </c>
      <c r="C122" s="1">
        <v>29381</v>
      </c>
      <c r="D122" s="1">
        <v>100102</v>
      </c>
    </row>
    <row r="123" spans="1:4" hidden="1" x14ac:dyDescent="0.2">
      <c r="A123" s="58">
        <v>39356</v>
      </c>
      <c r="B123" s="1">
        <v>51234</v>
      </c>
      <c r="C123" s="1">
        <v>29684</v>
      </c>
      <c r="D123" s="1">
        <v>100281</v>
      </c>
    </row>
    <row r="124" spans="1:4" hidden="1" x14ac:dyDescent="0.2">
      <c r="A124" s="58">
        <v>39387</v>
      </c>
      <c r="B124" s="1">
        <v>54542</v>
      </c>
      <c r="C124" s="1">
        <v>30103</v>
      </c>
      <c r="D124" s="1">
        <v>101110</v>
      </c>
    </row>
    <row r="125" spans="1:4" hidden="1" x14ac:dyDescent="0.2">
      <c r="A125" s="58">
        <v>39417</v>
      </c>
      <c r="B125" s="1">
        <v>69105</v>
      </c>
      <c r="C125" s="1">
        <v>29196</v>
      </c>
      <c r="D125" s="1">
        <v>96891</v>
      </c>
    </row>
    <row r="126" spans="1:4" hidden="1" x14ac:dyDescent="0.2">
      <c r="A126" s="58">
        <v>39448</v>
      </c>
      <c r="B126" s="1">
        <v>46725</v>
      </c>
      <c r="C126" s="1">
        <v>30360</v>
      </c>
      <c r="D126" s="1">
        <v>104000</v>
      </c>
    </row>
    <row r="127" spans="1:4" hidden="1" x14ac:dyDescent="0.2">
      <c r="A127" s="58">
        <v>39479</v>
      </c>
      <c r="B127" s="1">
        <v>48294</v>
      </c>
      <c r="C127" s="1">
        <v>30920</v>
      </c>
      <c r="D127" s="1">
        <v>103269</v>
      </c>
    </row>
    <row r="128" spans="1:4" hidden="1" x14ac:dyDescent="0.2">
      <c r="A128" s="58">
        <v>39508</v>
      </c>
      <c r="B128" s="1">
        <v>50788</v>
      </c>
      <c r="C128" s="1">
        <v>31439</v>
      </c>
      <c r="D128" s="1">
        <v>106316</v>
      </c>
    </row>
    <row r="129" spans="1:4" hidden="1" x14ac:dyDescent="0.2">
      <c r="A129" s="58">
        <v>39539</v>
      </c>
      <c r="B129" s="1">
        <v>50641</v>
      </c>
      <c r="C129" s="1">
        <v>31610</v>
      </c>
      <c r="D129" s="1">
        <v>110104</v>
      </c>
    </row>
    <row r="130" spans="1:4" hidden="1" x14ac:dyDescent="0.2">
      <c r="A130" s="58">
        <v>39569</v>
      </c>
      <c r="B130" s="1">
        <v>50472</v>
      </c>
      <c r="C130" s="1">
        <v>30858</v>
      </c>
      <c r="D130" s="1">
        <v>105341</v>
      </c>
    </row>
    <row r="131" spans="1:4" hidden="1" x14ac:dyDescent="0.2">
      <c r="A131" s="58">
        <v>39600</v>
      </c>
      <c r="B131" s="1">
        <v>50170</v>
      </c>
      <c r="C131" s="1">
        <v>31003</v>
      </c>
      <c r="D131" s="1">
        <v>105947</v>
      </c>
    </row>
    <row r="132" spans="1:4" hidden="1" x14ac:dyDescent="0.2">
      <c r="A132" s="58">
        <v>39630</v>
      </c>
      <c r="B132" s="1">
        <v>49291</v>
      </c>
      <c r="C132" s="1">
        <v>30980</v>
      </c>
      <c r="D132" s="1">
        <v>105573</v>
      </c>
    </row>
    <row r="133" spans="1:4" hidden="1" x14ac:dyDescent="0.2">
      <c r="A133" s="58">
        <v>39661</v>
      </c>
      <c r="B133" s="1">
        <v>49318</v>
      </c>
      <c r="C133" s="1">
        <v>31358</v>
      </c>
      <c r="D133" s="1">
        <v>104958</v>
      </c>
    </row>
    <row r="134" spans="1:4" hidden="1" x14ac:dyDescent="0.2">
      <c r="A134" s="58">
        <v>39692</v>
      </c>
      <c r="B134" s="1">
        <v>49481</v>
      </c>
      <c r="C134" s="1">
        <v>30139</v>
      </c>
      <c r="D134" s="1">
        <v>104417</v>
      </c>
    </row>
    <row r="135" spans="1:4" hidden="1" x14ac:dyDescent="0.2">
      <c r="A135" s="58">
        <v>39722</v>
      </c>
      <c r="B135" s="1">
        <v>51682</v>
      </c>
      <c r="C135" s="1">
        <v>30256</v>
      </c>
      <c r="D135" s="1">
        <v>103593</v>
      </c>
    </row>
    <row r="136" spans="1:4" hidden="1" x14ac:dyDescent="0.2">
      <c r="A136" s="58">
        <v>39753</v>
      </c>
      <c r="B136" s="1">
        <v>53212</v>
      </c>
      <c r="C136" s="1">
        <v>29492</v>
      </c>
      <c r="D136" s="1">
        <v>107333</v>
      </c>
    </row>
    <row r="137" spans="1:4" ht="11.25" hidden="1" customHeight="1" x14ac:dyDescent="0.2">
      <c r="A137" s="58">
        <v>39783</v>
      </c>
      <c r="B137" s="1">
        <v>68847</v>
      </c>
      <c r="C137" s="1">
        <v>28252</v>
      </c>
      <c r="D137" s="1">
        <v>102051</v>
      </c>
    </row>
    <row r="138" spans="1:4" x14ac:dyDescent="0.2">
      <c r="A138" s="58">
        <v>39814</v>
      </c>
      <c r="B138" s="64">
        <v>47614</v>
      </c>
      <c r="C138" s="64">
        <v>27809</v>
      </c>
      <c r="D138" s="64">
        <v>110595</v>
      </c>
    </row>
    <row r="139" spans="1:4" x14ac:dyDescent="0.2">
      <c r="A139" s="58">
        <v>39845</v>
      </c>
      <c r="B139" s="64">
        <v>46476</v>
      </c>
      <c r="C139" s="64">
        <v>28099</v>
      </c>
      <c r="D139" s="64">
        <v>105947</v>
      </c>
    </row>
    <row r="140" spans="1:4" x14ac:dyDescent="0.2">
      <c r="A140" s="58">
        <v>39873</v>
      </c>
      <c r="B140" s="64">
        <v>48633</v>
      </c>
      <c r="C140" s="64">
        <v>28201</v>
      </c>
      <c r="D140" s="64">
        <v>105215</v>
      </c>
    </row>
    <row r="141" spans="1:4" x14ac:dyDescent="0.2">
      <c r="A141" s="58">
        <v>39904</v>
      </c>
      <c r="B141" s="64">
        <v>47507</v>
      </c>
      <c r="C141" s="64">
        <v>27503</v>
      </c>
      <c r="D141" s="64">
        <v>103469</v>
      </c>
    </row>
    <row r="142" spans="1:4" x14ac:dyDescent="0.2">
      <c r="A142" s="58">
        <v>39934</v>
      </c>
      <c r="B142" s="64">
        <v>48790</v>
      </c>
      <c r="C142" s="64">
        <v>27623</v>
      </c>
      <c r="D142" s="64">
        <v>101467</v>
      </c>
    </row>
    <row r="143" spans="1:4" x14ac:dyDescent="0.2">
      <c r="A143" s="58">
        <v>39965</v>
      </c>
      <c r="B143" s="64">
        <v>47562</v>
      </c>
      <c r="C143" s="64">
        <v>28445</v>
      </c>
      <c r="D143" s="64">
        <v>102234</v>
      </c>
    </row>
    <row r="144" spans="1:4" x14ac:dyDescent="0.2">
      <c r="A144" s="58">
        <v>39995</v>
      </c>
      <c r="B144" s="64">
        <v>48285</v>
      </c>
      <c r="C144" s="64">
        <v>28509</v>
      </c>
      <c r="D144" s="64">
        <v>101696</v>
      </c>
    </row>
    <row r="145" spans="1:4" x14ac:dyDescent="0.2">
      <c r="A145" s="58">
        <v>40026</v>
      </c>
      <c r="B145" s="64">
        <v>47450</v>
      </c>
      <c r="C145" s="64">
        <v>28002</v>
      </c>
      <c r="D145" s="64">
        <v>102256</v>
      </c>
    </row>
    <row r="146" spans="1:4" x14ac:dyDescent="0.2">
      <c r="A146" s="58">
        <v>40057</v>
      </c>
      <c r="B146" s="274">
        <v>48297</v>
      </c>
      <c r="C146" s="64">
        <v>28494</v>
      </c>
      <c r="D146" s="64">
        <v>100748</v>
      </c>
    </row>
    <row r="147" spans="1:4" x14ac:dyDescent="0.2">
      <c r="A147" s="58">
        <v>40087</v>
      </c>
      <c r="B147" s="274">
        <v>49782</v>
      </c>
      <c r="C147" s="64">
        <v>29049</v>
      </c>
      <c r="D147" s="64">
        <v>102120</v>
      </c>
    </row>
    <row r="148" spans="1:4" x14ac:dyDescent="0.2">
      <c r="A148" s="58">
        <v>40118</v>
      </c>
      <c r="B148" s="274">
        <v>51061</v>
      </c>
      <c r="C148" s="64">
        <v>30115</v>
      </c>
      <c r="D148" s="64">
        <v>100978</v>
      </c>
    </row>
    <row r="149" spans="1:4" x14ac:dyDescent="0.2">
      <c r="A149" s="58">
        <v>40148</v>
      </c>
      <c r="B149" s="274">
        <v>67888</v>
      </c>
      <c r="C149" s="64">
        <v>31844</v>
      </c>
      <c r="D149" s="64">
        <v>104122</v>
      </c>
    </row>
    <row r="150" spans="1:4" x14ac:dyDescent="0.2">
      <c r="A150" s="58">
        <v>40179</v>
      </c>
      <c r="B150" s="274">
        <v>47972</v>
      </c>
      <c r="C150" s="64">
        <v>31180</v>
      </c>
      <c r="D150" s="64">
        <v>101323</v>
      </c>
    </row>
    <row r="151" spans="1:4" x14ac:dyDescent="0.2">
      <c r="A151" s="58">
        <v>40210</v>
      </c>
      <c r="B151" s="274">
        <v>47016</v>
      </c>
      <c r="C151" s="64">
        <v>31587</v>
      </c>
      <c r="D151" s="64">
        <v>103597</v>
      </c>
    </row>
    <row r="152" spans="1:4" x14ac:dyDescent="0.2">
      <c r="A152" s="58">
        <v>40238</v>
      </c>
      <c r="B152" s="274">
        <v>50348</v>
      </c>
      <c r="C152" s="64">
        <v>31387</v>
      </c>
      <c r="D152" s="64">
        <v>104315</v>
      </c>
    </row>
    <row r="153" spans="1:4" x14ac:dyDescent="0.2">
      <c r="A153" s="58">
        <v>40269</v>
      </c>
      <c r="B153" s="274">
        <v>49502</v>
      </c>
      <c r="C153" s="64">
        <v>32547</v>
      </c>
      <c r="D153" s="64">
        <v>104784</v>
      </c>
    </row>
    <row r="154" spans="1:4" x14ac:dyDescent="0.2">
      <c r="A154" s="58">
        <v>40299</v>
      </c>
      <c r="B154" s="274">
        <v>51116</v>
      </c>
      <c r="C154" s="64">
        <v>33797</v>
      </c>
      <c r="D154" s="64">
        <v>107099</v>
      </c>
    </row>
    <row r="155" spans="1:4" x14ac:dyDescent="0.2">
      <c r="A155" s="58">
        <v>40330</v>
      </c>
      <c r="B155" s="274">
        <v>51455</v>
      </c>
      <c r="C155" s="64">
        <v>32005</v>
      </c>
      <c r="D155" s="64">
        <v>105377</v>
      </c>
    </row>
    <row r="156" spans="1:4" x14ac:dyDescent="0.2">
      <c r="A156" s="58">
        <v>40360</v>
      </c>
      <c r="B156" s="274">
        <v>52479</v>
      </c>
      <c r="C156" s="64">
        <v>32870</v>
      </c>
      <c r="D156" s="64">
        <v>106444</v>
      </c>
    </row>
    <row r="157" spans="1:4" x14ac:dyDescent="0.2">
      <c r="A157" s="58">
        <v>40391</v>
      </c>
      <c r="B157" s="274">
        <v>49921</v>
      </c>
      <c r="C157" s="64">
        <v>33989</v>
      </c>
      <c r="D157" s="64">
        <v>107412</v>
      </c>
    </row>
    <row r="158" spans="1:4" x14ac:dyDescent="0.2">
      <c r="A158" s="58">
        <v>40422</v>
      </c>
      <c r="B158" s="274">
        <v>51304</v>
      </c>
      <c r="C158" s="64">
        <v>32741</v>
      </c>
      <c r="D158" s="64">
        <v>107799</v>
      </c>
    </row>
    <row r="159" spans="1:4" x14ac:dyDescent="0.2">
      <c r="A159" s="58">
        <v>40452</v>
      </c>
      <c r="B159" s="274">
        <v>53096</v>
      </c>
      <c r="C159" s="64">
        <v>33405</v>
      </c>
      <c r="D159" s="64">
        <v>104920</v>
      </c>
    </row>
    <row r="160" spans="1:4" x14ac:dyDescent="0.2">
      <c r="A160" s="58">
        <v>40483</v>
      </c>
      <c r="B160" s="274">
        <v>55466</v>
      </c>
      <c r="C160" s="64">
        <v>34170</v>
      </c>
      <c r="D160" s="64">
        <v>108238</v>
      </c>
    </row>
    <row r="161" spans="1:4" x14ac:dyDescent="0.2">
      <c r="A161" s="58">
        <v>40513</v>
      </c>
      <c r="B161" s="274">
        <v>73726</v>
      </c>
      <c r="C161" s="64">
        <v>36017</v>
      </c>
      <c r="D161" s="64">
        <v>109977</v>
      </c>
    </row>
    <row r="162" spans="1:4" x14ac:dyDescent="0.2">
      <c r="A162" s="58">
        <v>40544</v>
      </c>
      <c r="B162" s="274">
        <v>51309</v>
      </c>
      <c r="C162" s="64">
        <v>36607</v>
      </c>
      <c r="D162" s="64">
        <v>107939</v>
      </c>
    </row>
    <row r="163" spans="1:4" x14ac:dyDescent="0.2">
      <c r="A163" s="58">
        <v>40575</v>
      </c>
      <c r="B163" s="274">
        <v>49903</v>
      </c>
      <c r="C163" s="64">
        <v>36289</v>
      </c>
      <c r="D163" s="64">
        <v>107066</v>
      </c>
    </row>
    <row r="164" spans="1:4" x14ac:dyDescent="0.2">
      <c r="A164" s="58">
        <v>40603</v>
      </c>
      <c r="B164" s="274">
        <v>52920</v>
      </c>
      <c r="C164" s="64">
        <v>36660</v>
      </c>
      <c r="D164" s="64">
        <v>110603</v>
      </c>
    </row>
    <row r="165" spans="1:4" ht="13.5" customHeight="1" x14ac:dyDescent="0.2">
      <c r="A165" s="58">
        <v>40634</v>
      </c>
      <c r="B165" s="274">
        <v>54507</v>
      </c>
      <c r="C165" s="64">
        <v>36427</v>
      </c>
      <c r="D165" s="64">
        <v>110655</v>
      </c>
    </row>
    <row r="166" spans="1:4" ht="13.5" customHeight="1" x14ac:dyDescent="0.2">
      <c r="A166" s="58">
        <v>40664</v>
      </c>
      <c r="B166" s="274">
        <v>52002</v>
      </c>
      <c r="C166" s="64">
        <v>36441</v>
      </c>
      <c r="D166" s="64">
        <v>110839</v>
      </c>
    </row>
    <row r="167" spans="1:4" ht="13.5" customHeight="1" x14ac:dyDescent="0.2">
      <c r="A167" s="58">
        <v>40695</v>
      </c>
      <c r="B167" s="274">
        <v>52761</v>
      </c>
      <c r="C167" s="64">
        <v>37560</v>
      </c>
      <c r="D167" s="64">
        <v>114085</v>
      </c>
    </row>
    <row r="168" spans="1:4" ht="13.5" customHeight="1" x14ac:dyDescent="0.2">
      <c r="A168" s="58">
        <v>40725</v>
      </c>
      <c r="B168" s="274">
        <v>54091</v>
      </c>
      <c r="C168" s="64">
        <v>37029</v>
      </c>
      <c r="D168" s="64">
        <v>112380</v>
      </c>
    </row>
    <row r="169" spans="1:4" ht="13.5" customHeight="1" x14ac:dyDescent="0.2">
      <c r="A169" s="58">
        <v>40756</v>
      </c>
      <c r="B169" s="274">
        <v>53623</v>
      </c>
      <c r="C169" s="64">
        <v>37782</v>
      </c>
      <c r="D169" s="64">
        <v>113907</v>
      </c>
    </row>
    <row r="170" spans="1:4" ht="13.5" customHeight="1" x14ac:dyDescent="0.2">
      <c r="A170" s="58">
        <v>40787</v>
      </c>
      <c r="B170" s="274">
        <v>55298</v>
      </c>
      <c r="C170" s="64">
        <v>39596</v>
      </c>
      <c r="D170" s="64">
        <v>117490</v>
      </c>
    </row>
    <row r="171" spans="1:4" ht="13.5" customHeight="1" x14ac:dyDescent="0.2">
      <c r="A171" s="58">
        <v>40817</v>
      </c>
      <c r="B171" s="274">
        <v>57330</v>
      </c>
      <c r="C171" s="64">
        <v>38500</v>
      </c>
      <c r="D171" s="64">
        <v>116428</v>
      </c>
    </row>
    <row r="172" spans="1:4" ht="13.5" customHeight="1" x14ac:dyDescent="0.2">
      <c r="A172" s="58">
        <v>40848</v>
      </c>
      <c r="B172" s="274">
        <v>59491</v>
      </c>
      <c r="C172" s="64">
        <v>39053</v>
      </c>
      <c r="D172" s="64">
        <v>115025</v>
      </c>
    </row>
    <row r="173" spans="1:4" ht="13.5" customHeight="1" x14ac:dyDescent="0.2">
      <c r="A173" s="58">
        <v>40878</v>
      </c>
      <c r="B173" s="274">
        <v>80076</v>
      </c>
      <c r="C173" s="64">
        <v>39979</v>
      </c>
      <c r="D173" s="64">
        <v>118837</v>
      </c>
    </row>
    <row r="174" spans="1:4" x14ac:dyDescent="0.2">
      <c r="A174" s="58">
        <v>40909</v>
      </c>
      <c r="B174" s="274">
        <v>53675</v>
      </c>
      <c r="C174" s="64">
        <v>39547</v>
      </c>
      <c r="D174" s="64">
        <v>120017</v>
      </c>
    </row>
    <row r="175" spans="1:4" x14ac:dyDescent="0.2">
      <c r="A175" s="58">
        <v>40940</v>
      </c>
      <c r="B175" s="274">
        <v>53306</v>
      </c>
      <c r="C175" s="64">
        <v>40602</v>
      </c>
      <c r="D175" s="64">
        <v>122954</v>
      </c>
    </row>
    <row r="176" spans="1:4" x14ac:dyDescent="0.2">
      <c r="A176" s="58">
        <v>40969</v>
      </c>
      <c r="B176" s="274">
        <v>56658</v>
      </c>
      <c r="C176" s="64">
        <v>40686</v>
      </c>
      <c r="D176" s="64">
        <v>120427</v>
      </c>
    </row>
    <row r="177" spans="1:4" x14ac:dyDescent="0.2">
      <c r="A177" s="58">
        <v>41000</v>
      </c>
      <c r="B177" s="274">
        <v>55468</v>
      </c>
      <c r="C177" s="64">
        <v>41606</v>
      </c>
      <c r="D177" s="64">
        <v>122412</v>
      </c>
    </row>
    <row r="178" spans="1:4" x14ac:dyDescent="0.2">
      <c r="A178" s="58">
        <v>41030</v>
      </c>
      <c r="B178" s="274">
        <v>55356</v>
      </c>
      <c r="C178" s="64">
        <v>41813</v>
      </c>
      <c r="D178" s="64">
        <v>121080</v>
      </c>
    </row>
    <row r="179" spans="1:4" x14ac:dyDescent="0.2">
      <c r="A179" s="58">
        <v>41061</v>
      </c>
      <c r="B179" s="274">
        <v>57494</v>
      </c>
      <c r="C179" s="64">
        <v>42203</v>
      </c>
      <c r="D179" s="64">
        <v>119500</v>
      </c>
    </row>
    <row r="180" spans="1:4" x14ac:dyDescent="0.2">
      <c r="A180" s="58">
        <v>41091</v>
      </c>
      <c r="B180" s="274">
        <v>55859</v>
      </c>
      <c r="C180" s="64">
        <v>41327</v>
      </c>
      <c r="D180" s="64">
        <v>122554</v>
      </c>
    </row>
    <row r="181" spans="1:4" x14ac:dyDescent="0.2">
      <c r="A181" s="58">
        <v>41122</v>
      </c>
      <c r="B181" s="274">
        <v>57388</v>
      </c>
      <c r="C181" s="64">
        <v>41420</v>
      </c>
      <c r="D181" s="64">
        <v>122522</v>
      </c>
    </row>
    <row r="182" spans="1:4" x14ac:dyDescent="0.2">
      <c r="A182" s="58">
        <v>41153</v>
      </c>
      <c r="B182" s="274">
        <v>58006</v>
      </c>
      <c r="C182" s="64">
        <v>42612</v>
      </c>
      <c r="D182" s="64">
        <v>121738</v>
      </c>
    </row>
    <row r="183" spans="1:4" x14ac:dyDescent="0.2">
      <c r="A183" s="58">
        <v>41183</v>
      </c>
      <c r="B183" s="274">
        <v>58267</v>
      </c>
      <c r="C183" s="64">
        <v>43385</v>
      </c>
      <c r="D183" s="64">
        <v>124110</v>
      </c>
    </row>
    <row r="184" spans="1:4" x14ac:dyDescent="0.2">
      <c r="A184" s="58">
        <v>41214</v>
      </c>
      <c r="B184" s="274">
        <v>61819</v>
      </c>
      <c r="C184" s="64">
        <v>43553</v>
      </c>
      <c r="D184" s="64">
        <v>125091</v>
      </c>
    </row>
    <row r="185" spans="1:4" x14ac:dyDescent="0.2">
      <c r="A185" s="58">
        <v>41244</v>
      </c>
      <c r="B185" s="274">
        <v>81322</v>
      </c>
      <c r="C185" s="64">
        <v>43567</v>
      </c>
      <c r="D185" s="64">
        <v>125952</v>
      </c>
    </row>
    <row r="186" spans="1:4" x14ac:dyDescent="0.2">
      <c r="A186" s="58">
        <v>41275</v>
      </c>
      <c r="B186" s="274">
        <v>54861</v>
      </c>
      <c r="C186" s="64">
        <v>44261</v>
      </c>
      <c r="D186" s="64">
        <v>124750</v>
      </c>
    </row>
    <row r="187" spans="1:4" x14ac:dyDescent="0.2">
      <c r="A187" s="58">
        <v>41306</v>
      </c>
      <c r="B187" s="274">
        <v>55260</v>
      </c>
      <c r="C187" s="64">
        <v>44131</v>
      </c>
      <c r="D187" s="64">
        <v>124964</v>
      </c>
    </row>
    <row r="188" spans="1:4" x14ac:dyDescent="0.2">
      <c r="A188" s="58">
        <v>41346</v>
      </c>
      <c r="B188" s="274">
        <v>58190</v>
      </c>
      <c r="C188" s="64">
        <v>45467</v>
      </c>
      <c r="D188" s="64">
        <v>126975</v>
      </c>
    </row>
    <row r="189" spans="1:4" x14ac:dyDescent="0.2">
      <c r="A189" s="58">
        <v>41377</v>
      </c>
      <c r="B189" s="274">
        <v>56563</v>
      </c>
      <c r="C189" s="64">
        <v>45359</v>
      </c>
      <c r="D189" s="64">
        <v>125714</v>
      </c>
    </row>
    <row r="190" spans="1:4" x14ac:dyDescent="0.2">
      <c r="A190" s="58">
        <v>41407</v>
      </c>
      <c r="B190" s="274">
        <v>58791</v>
      </c>
      <c r="C190" s="64">
        <v>45726</v>
      </c>
      <c r="D190" s="64">
        <v>130730</v>
      </c>
    </row>
    <row r="191" spans="1:4" x14ac:dyDescent="0.2">
      <c r="A191" s="58">
        <v>41438</v>
      </c>
      <c r="B191" s="274">
        <v>58374</v>
      </c>
      <c r="C191" s="64">
        <v>44873</v>
      </c>
      <c r="D191" s="64">
        <v>129533</v>
      </c>
    </row>
    <row r="192" spans="1:4" x14ac:dyDescent="0.2">
      <c r="A192" s="58">
        <v>41468</v>
      </c>
      <c r="B192" s="274">
        <v>57494</v>
      </c>
      <c r="C192" s="64">
        <v>45911</v>
      </c>
      <c r="D192" s="64">
        <v>129681</v>
      </c>
    </row>
    <row r="193" spans="1:4" x14ac:dyDescent="0.2">
      <c r="A193" s="58">
        <v>41499</v>
      </c>
      <c r="B193" s="274">
        <v>59212</v>
      </c>
      <c r="C193" s="64">
        <v>45956</v>
      </c>
      <c r="D193" s="64">
        <v>129856</v>
      </c>
    </row>
    <row r="194" spans="1:4" x14ac:dyDescent="0.2">
      <c r="A194" s="58">
        <v>41530</v>
      </c>
      <c r="B194" s="274">
        <v>57974</v>
      </c>
      <c r="C194" s="64">
        <v>44835</v>
      </c>
      <c r="D194" s="64">
        <v>127679</v>
      </c>
    </row>
    <row r="195" spans="1:4" x14ac:dyDescent="0.2">
      <c r="A195" s="58">
        <v>41560</v>
      </c>
      <c r="B195" s="274">
        <v>59163</v>
      </c>
      <c r="C195" s="64">
        <v>45776</v>
      </c>
      <c r="D195" s="64">
        <v>130838</v>
      </c>
    </row>
    <row r="196" spans="1:4" x14ac:dyDescent="0.2">
      <c r="A196" s="58">
        <v>41591</v>
      </c>
      <c r="B196" s="274">
        <v>64443</v>
      </c>
      <c r="C196" s="64">
        <v>45658</v>
      </c>
      <c r="D196" s="64">
        <v>133837</v>
      </c>
    </row>
    <row r="197" spans="1:4" x14ac:dyDescent="0.2">
      <c r="A197" s="58">
        <v>41621</v>
      </c>
      <c r="B197" s="274">
        <v>82966</v>
      </c>
      <c r="C197" s="64">
        <v>44697</v>
      </c>
      <c r="D197" s="64">
        <v>131440</v>
      </c>
    </row>
    <row r="198" spans="1:4" x14ac:dyDescent="0.2">
      <c r="A198" s="58">
        <v>41653</v>
      </c>
      <c r="B198" s="274">
        <v>57546</v>
      </c>
      <c r="C198" s="64">
        <v>46140</v>
      </c>
      <c r="D198" s="64">
        <v>132091</v>
      </c>
    </row>
    <row r="199" spans="1:4" x14ac:dyDescent="0.2">
      <c r="A199" s="58">
        <v>41684</v>
      </c>
      <c r="B199" s="274">
        <v>56374</v>
      </c>
      <c r="C199" s="64">
        <v>45953</v>
      </c>
      <c r="D199" s="64">
        <v>131328</v>
      </c>
    </row>
    <row r="200" spans="1:4" x14ac:dyDescent="0.2">
      <c r="A200" s="58">
        <v>41712</v>
      </c>
      <c r="B200" s="64">
        <v>58491</v>
      </c>
      <c r="C200" s="64">
        <v>46066</v>
      </c>
      <c r="D200" s="64">
        <v>128863</v>
      </c>
    </row>
    <row r="201" spans="1:4" x14ac:dyDescent="0.2">
      <c r="A201" s="58">
        <v>41743</v>
      </c>
      <c r="B201" s="64">
        <v>57845</v>
      </c>
      <c r="C201" s="64">
        <v>46189</v>
      </c>
      <c r="D201" s="64">
        <v>131193</v>
      </c>
    </row>
    <row r="202" spans="1:4" x14ac:dyDescent="0.2">
      <c r="A202" s="58">
        <v>41773</v>
      </c>
      <c r="B202" s="64">
        <v>60451</v>
      </c>
      <c r="C202" s="64">
        <v>46258</v>
      </c>
      <c r="D202" s="64">
        <v>127870</v>
      </c>
    </row>
    <row r="203" spans="1:4" x14ac:dyDescent="0.2">
      <c r="A203" s="58">
        <v>41804</v>
      </c>
      <c r="B203" s="64">
        <v>57894</v>
      </c>
      <c r="C203" s="64">
        <v>47279</v>
      </c>
      <c r="D203" s="64">
        <v>131302</v>
      </c>
    </row>
    <row r="204" spans="1:4" x14ac:dyDescent="0.2">
      <c r="A204" s="58">
        <v>41834</v>
      </c>
      <c r="B204" s="64">
        <v>58954</v>
      </c>
      <c r="C204" s="64">
        <v>47229</v>
      </c>
      <c r="D204" s="64">
        <v>125109</v>
      </c>
    </row>
    <row r="205" spans="1:4" x14ac:dyDescent="0.2">
      <c r="A205" s="58">
        <v>41865</v>
      </c>
      <c r="B205" s="64">
        <v>60249</v>
      </c>
      <c r="C205" s="64">
        <v>47454</v>
      </c>
      <c r="D205" s="64">
        <v>131168</v>
      </c>
    </row>
    <row r="206" spans="1:4" x14ac:dyDescent="0.2">
      <c r="A206" s="58">
        <v>41896</v>
      </c>
      <c r="B206" s="64">
        <v>59217</v>
      </c>
      <c r="C206" s="64">
        <v>47355</v>
      </c>
      <c r="D206" s="64">
        <v>132793</v>
      </c>
    </row>
    <row r="207" spans="1:4" x14ac:dyDescent="0.2">
      <c r="A207" s="58">
        <v>41926</v>
      </c>
      <c r="B207" s="64">
        <v>61075</v>
      </c>
      <c r="C207" s="64">
        <v>47821</v>
      </c>
      <c r="D207" s="64">
        <v>130085</v>
      </c>
    </row>
    <row r="208" spans="1:4" x14ac:dyDescent="0.2">
      <c r="A208" s="58">
        <v>41957</v>
      </c>
      <c r="B208" s="64">
        <v>65597</v>
      </c>
      <c r="C208" s="64">
        <v>46836</v>
      </c>
      <c r="D208" s="64">
        <v>127843</v>
      </c>
    </row>
    <row r="209" spans="1:4" x14ac:dyDescent="0.2">
      <c r="A209" s="58">
        <v>41987</v>
      </c>
      <c r="B209" s="64">
        <v>84531</v>
      </c>
      <c r="C209" s="64">
        <v>46647</v>
      </c>
      <c r="D209" s="64">
        <v>129507</v>
      </c>
    </row>
    <row r="210" spans="1:4" x14ac:dyDescent="0.2">
      <c r="A210" s="58">
        <v>42018</v>
      </c>
      <c r="B210" s="64">
        <v>58610</v>
      </c>
      <c r="C210" s="64">
        <v>46267</v>
      </c>
      <c r="D210" s="64">
        <v>132897</v>
      </c>
    </row>
    <row r="211" spans="1:4" x14ac:dyDescent="0.2">
      <c r="A211" s="58">
        <v>42049</v>
      </c>
      <c r="B211" s="64">
        <v>58463</v>
      </c>
      <c r="C211" s="64">
        <v>45721</v>
      </c>
      <c r="D211" s="64">
        <v>133833</v>
      </c>
    </row>
    <row r="212" spans="1:4" x14ac:dyDescent="0.2">
      <c r="A212" s="58">
        <v>42077</v>
      </c>
      <c r="B212" s="64">
        <v>60140</v>
      </c>
      <c r="C212" s="64">
        <v>47770</v>
      </c>
      <c r="D212" s="64">
        <v>136831</v>
      </c>
    </row>
    <row r="213" spans="1:4" x14ac:dyDescent="0.2">
      <c r="A213" s="58">
        <v>42108</v>
      </c>
      <c r="B213" s="64">
        <v>59969</v>
      </c>
      <c r="C213" s="64">
        <v>45906</v>
      </c>
      <c r="D213" s="64">
        <v>128070</v>
      </c>
    </row>
    <row r="214" spans="1:4" x14ac:dyDescent="0.2">
      <c r="A214" s="58">
        <v>42138</v>
      </c>
      <c r="B214" s="64">
        <v>61584</v>
      </c>
      <c r="C214" s="64">
        <v>46512</v>
      </c>
      <c r="D214" s="64">
        <v>132367</v>
      </c>
    </row>
    <row r="215" spans="1:4" x14ac:dyDescent="0.2">
      <c r="A215" s="58">
        <v>42169</v>
      </c>
      <c r="B215" s="64">
        <v>60087</v>
      </c>
      <c r="C215" s="64">
        <v>47236</v>
      </c>
      <c r="D215" s="64">
        <v>131601</v>
      </c>
    </row>
    <row r="216" spans="1:4" x14ac:dyDescent="0.2">
      <c r="A216" s="58">
        <v>42199</v>
      </c>
      <c r="B216" s="64">
        <v>60910</v>
      </c>
      <c r="C216" s="64">
        <v>47627</v>
      </c>
      <c r="D216" s="64">
        <v>132991</v>
      </c>
    </row>
    <row r="217" spans="1:4" x14ac:dyDescent="0.2">
      <c r="A217" s="58">
        <v>42230</v>
      </c>
      <c r="B217" s="64">
        <v>62629</v>
      </c>
      <c r="C217" s="64">
        <v>46248</v>
      </c>
      <c r="D217" s="64">
        <v>131833</v>
      </c>
    </row>
    <row r="218" spans="1:4" x14ac:dyDescent="0.2">
      <c r="A218" s="58">
        <v>42261</v>
      </c>
      <c r="B218" s="64">
        <v>61017</v>
      </c>
      <c r="C218" s="64">
        <v>47241</v>
      </c>
      <c r="D218" s="64">
        <v>133780</v>
      </c>
    </row>
    <row r="219" spans="1:4" x14ac:dyDescent="0.2">
      <c r="A219" s="58">
        <v>42291</v>
      </c>
      <c r="B219" s="64">
        <v>63161</v>
      </c>
      <c r="C219" s="64">
        <v>46662</v>
      </c>
      <c r="D219" s="64">
        <v>133259</v>
      </c>
    </row>
    <row r="220" spans="1:4" x14ac:dyDescent="0.2">
      <c r="A220" s="58">
        <v>42322</v>
      </c>
      <c r="B220" s="64">
        <v>68074</v>
      </c>
      <c r="C220" s="64">
        <v>47167</v>
      </c>
      <c r="D220" s="64">
        <v>130748</v>
      </c>
    </row>
    <row r="221" spans="1:4" x14ac:dyDescent="0.2">
      <c r="A221" s="58">
        <v>42352</v>
      </c>
      <c r="B221" s="64">
        <v>87989</v>
      </c>
      <c r="C221" s="64">
        <v>46141</v>
      </c>
      <c r="D221" s="64">
        <v>131308</v>
      </c>
    </row>
    <row r="222" spans="1:4" x14ac:dyDescent="0.2">
      <c r="A222" s="58">
        <v>42383</v>
      </c>
      <c r="B222" s="64">
        <v>60425</v>
      </c>
      <c r="C222" s="64">
        <v>46141</v>
      </c>
      <c r="D222" s="64">
        <v>130056</v>
      </c>
    </row>
    <row r="223" spans="1:4" x14ac:dyDescent="0.2">
      <c r="A223" s="58">
        <v>42414</v>
      </c>
      <c r="B223" s="64">
        <v>60783</v>
      </c>
      <c r="C223" s="64">
        <v>48519</v>
      </c>
      <c r="D223" s="64">
        <v>133762</v>
      </c>
    </row>
    <row r="224" spans="1:4" x14ac:dyDescent="0.2">
      <c r="A224" s="58">
        <v>42443</v>
      </c>
      <c r="B224" s="64">
        <v>61887</v>
      </c>
      <c r="C224" s="64">
        <v>46940</v>
      </c>
      <c r="D224" s="64">
        <v>134879</v>
      </c>
    </row>
    <row r="225" spans="1:4" x14ac:dyDescent="0.2">
      <c r="A225" s="58">
        <v>42474</v>
      </c>
      <c r="B225" s="64">
        <v>60902</v>
      </c>
      <c r="C225" s="64">
        <v>48548</v>
      </c>
      <c r="D225" s="64">
        <v>132283</v>
      </c>
    </row>
    <row r="226" spans="1:4" x14ac:dyDescent="0.2">
      <c r="A226" s="58">
        <v>42504</v>
      </c>
      <c r="B226" s="64">
        <v>64359</v>
      </c>
      <c r="C226" s="64"/>
      <c r="D226" s="64"/>
    </row>
    <row r="228" spans="1:4" x14ac:dyDescent="0.2">
      <c r="A228" s="1" t="s">
        <v>14</v>
      </c>
      <c r="B228" s="64">
        <f>AVERAGE(B6:B17)</f>
        <v>17425.5</v>
      </c>
      <c r="C228" s="64">
        <f>AVERAGE(C6:C17)</f>
        <v>7846.75</v>
      </c>
      <c r="D228" s="64">
        <f>AVERAGE(D6:D17)</f>
        <v>58751.833333333336</v>
      </c>
    </row>
    <row r="229" spans="1:4" x14ac:dyDescent="0.2">
      <c r="A229" s="1" t="s">
        <v>15</v>
      </c>
      <c r="B229" s="64">
        <f>AVERAGE(B18:B29)</f>
        <v>17237.583333333332</v>
      </c>
      <c r="C229" s="64">
        <f>AVERAGE(C18:C29)</f>
        <v>8154.583333333333</v>
      </c>
      <c r="D229" s="64">
        <f>AVERAGE(D18:D29)</f>
        <v>60545.916666666664</v>
      </c>
    </row>
    <row r="230" spans="1:4" x14ac:dyDescent="0.2">
      <c r="A230" s="1" t="s">
        <v>16</v>
      </c>
      <c r="B230" s="64">
        <f>AVERAGE(B30:B41)</f>
        <v>17300.666666666668</v>
      </c>
      <c r="C230" s="64">
        <f>AVERAGE(C30:C41)</f>
        <v>10962.833333333334</v>
      </c>
      <c r="D230" s="64">
        <f>AVERAGE(D30:D41)</f>
        <v>65934</v>
      </c>
    </row>
    <row r="231" spans="1:4" x14ac:dyDescent="0.2">
      <c r="A231" s="1" t="s">
        <v>17</v>
      </c>
      <c r="B231" s="64">
        <f>AVERAGE(B42:B53)</f>
        <v>17772.833333333332</v>
      </c>
      <c r="C231" s="64">
        <f>AVERAGE(C42:C53)</f>
        <v>12705.5</v>
      </c>
      <c r="D231" s="64">
        <f>AVERAGE(D42:D53)</f>
        <v>68155.5</v>
      </c>
    </row>
    <row r="232" spans="1:4" x14ac:dyDescent="0.2">
      <c r="A232" s="1" t="s">
        <v>18</v>
      </c>
      <c r="B232" s="64">
        <f>AVERAGE(B54:B65)</f>
        <v>34253.416666666664</v>
      </c>
      <c r="C232" s="64">
        <f>AVERAGE(C54:C65)</f>
        <v>15202.583333333334</v>
      </c>
      <c r="D232" s="64">
        <f>AVERAGE(D54:D65)</f>
        <v>69935</v>
      </c>
    </row>
    <row r="233" spans="1:4" x14ac:dyDescent="0.2">
      <c r="A233" s="1" t="s">
        <v>19</v>
      </c>
      <c r="B233" s="64">
        <f>AVERAGE(B66:B77)</f>
        <v>35930</v>
      </c>
      <c r="C233" s="64">
        <f>AVERAGE(C66:C77)</f>
        <v>17056.833333333332</v>
      </c>
      <c r="D233" s="64">
        <f>AVERAGE(D66:D77)</f>
        <v>75029.25</v>
      </c>
    </row>
    <row r="234" spans="1:4" x14ac:dyDescent="0.2">
      <c r="A234" s="1" t="s">
        <v>20</v>
      </c>
      <c r="B234" s="64">
        <f>AVERAGE(B78:B89)</f>
        <v>39946.833333333336</v>
      </c>
      <c r="C234" s="64">
        <f>AVERAGE(C78:C89)</f>
        <v>19310.833333333332</v>
      </c>
      <c r="D234" s="64">
        <f>AVERAGE(D78:D89)</f>
        <v>84328.083333333328</v>
      </c>
    </row>
    <row r="235" spans="1:4" x14ac:dyDescent="0.2">
      <c r="A235" s="1" t="s">
        <v>21</v>
      </c>
      <c r="B235" s="64">
        <f>AVERAGE(B90:B101)</f>
        <v>43229.666666666664</v>
      </c>
      <c r="C235" s="64">
        <f>AVERAGE(C90:C101)</f>
        <v>23440.416666666668</v>
      </c>
      <c r="D235" s="64">
        <f>AVERAGE(D90:D101)</f>
        <v>87149.916666666672</v>
      </c>
    </row>
    <row r="236" spans="1:4" x14ac:dyDescent="0.2">
      <c r="A236" s="1" t="s">
        <v>22</v>
      </c>
      <c r="B236" s="64">
        <f>AVERAGE(B102:B113)</f>
        <v>48381.25</v>
      </c>
      <c r="C236" s="64">
        <f>AVERAGE(C102:C113)</f>
        <v>26827.833333333332</v>
      </c>
      <c r="D236" s="64">
        <f>AVERAGE(D102:D113)</f>
        <v>92817.25</v>
      </c>
    </row>
    <row r="237" spans="1:4" x14ac:dyDescent="0.2">
      <c r="A237" s="1" t="s">
        <v>23</v>
      </c>
      <c r="B237" s="64">
        <f>AVERAGE(B115:B125)</f>
        <v>51985.454545454544</v>
      </c>
      <c r="C237" s="64">
        <f>AVERAGE(C115:C125)</f>
        <v>29315.18181818182</v>
      </c>
      <c r="D237" s="64">
        <f>AVERAGE(D115:D125)</f>
        <v>98167.181818181823</v>
      </c>
    </row>
    <row r="238" spans="1:4" x14ac:dyDescent="0.2">
      <c r="A238" s="1" t="s">
        <v>24</v>
      </c>
      <c r="B238" s="64">
        <f>AVERAGE(B126:B137)</f>
        <v>51576.75</v>
      </c>
      <c r="C238" s="64">
        <f>AVERAGE(C126:C137)</f>
        <v>30555.583333333332</v>
      </c>
      <c r="D238" s="64">
        <f>AVERAGE(D126:D137)</f>
        <v>105241.83333333333</v>
      </c>
    </row>
    <row r="239" spans="1:4" x14ac:dyDescent="0.2">
      <c r="A239" s="1" t="s">
        <v>25</v>
      </c>
      <c r="B239" s="64">
        <f>AVERAGE(B138:B149)</f>
        <v>49945.416666666664</v>
      </c>
      <c r="C239" s="64">
        <f>AVERAGE(C138:C149)</f>
        <v>28641.083333333332</v>
      </c>
      <c r="D239" s="64">
        <f>AVERAGE(D138:D149)</f>
        <v>103403.91666666667</v>
      </c>
    </row>
    <row r="240" spans="1:4" x14ac:dyDescent="0.2">
      <c r="A240" s="1" t="s">
        <v>389</v>
      </c>
      <c r="B240" s="64">
        <f>AVERAGE(B150:B161)</f>
        <v>52783.416666666664</v>
      </c>
      <c r="C240" s="64">
        <f>AVERAGE(C150:C161)</f>
        <v>32974.583333333336</v>
      </c>
      <c r="D240" s="64">
        <f>AVERAGE(D150:D161)</f>
        <v>105940.41666666667</v>
      </c>
    </row>
    <row r="241" spans="1:4" x14ac:dyDescent="0.2">
      <c r="A241" s="178" t="s">
        <v>421</v>
      </c>
      <c r="B241" s="64">
        <f>AVERAGE(B162:B173)</f>
        <v>56109.25</v>
      </c>
      <c r="C241" s="64">
        <f>AVERAGE(C162:C173)</f>
        <v>37660.25</v>
      </c>
      <c r="D241" s="64">
        <f>AVERAGE(D162:D173)</f>
        <v>112937.83333333333</v>
      </c>
    </row>
    <row r="242" spans="1:4" x14ac:dyDescent="0.2">
      <c r="A242" s="178" t="s">
        <v>456</v>
      </c>
      <c r="B242" s="64">
        <f>AVERAGE(B174:B185)</f>
        <v>58718.166666666664</v>
      </c>
      <c r="C242" s="64">
        <f>AVERAGE(C174:C185)</f>
        <v>41860.083333333336</v>
      </c>
      <c r="D242" s="64">
        <f>AVERAGE(D174:D185)</f>
        <v>122363.08333333333</v>
      </c>
    </row>
    <row r="243" spans="1:4" x14ac:dyDescent="0.2">
      <c r="A243" s="178" t="s">
        <v>480</v>
      </c>
      <c r="B243" s="64">
        <f>AVERAGE(B186:B197)</f>
        <v>60274.25</v>
      </c>
      <c r="C243" s="64">
        <f>AVERAGE(C186:C197)</f>
        <v>45220.833333333336</v>
      </c>
      <c r="D243" s="64">
        <f>AVERAGE(D186:D197)</f>
        <v>128833.08333333333</v>
      </c>
    </row>
    <row r="244" spans="1:4" x14ac:dyDescent="0.2">
      <c r="A244" s="178" t="s">
        <v>508</v>
      </c>
      <c r="B244" s="64">
        <f>AVERAGE(B198:B209)</f>
        <v>61518.666666666664</v>
      </c>
      <c r="C244" s="64">
        <f>AVERAGE(C198:C209)</f>
        <v>46768.916666666664</v>
      </c>
      <c r="D244" s="64">
        <f>AVERAGE(D198:D209)</f>
        <v>129929.33333333333</v>
      </c>
    </row>
    <row r="245" spans="1:4" x14ac:dyDescent="0.2">
      <c r="A245" s="178" t="s">
        <v>552</v>
      </c>
      <c r="B245" s="64">
        <f>AVERAGE(B210:B221)</f>
        <v>63552.75</v>
      </c>
      <c r="C245" s="64">
        <f>AVERAGE(C210:C222)</f>
        <v>46664.538461538461</v>
      </c>
      <c r="D245" s="64">
        <f>AVERAGE(D210:D222)</f>
        <v>132274.92307692306</v>
      </c>
    </row>
    <row r="246" spans="1:4" x14ac:dyDescent="0.2">
      <c r="A246" s="178" t="s">
        <v>647</v>
      </c>
      <c r="B246" s="64">
        <f>AVERAGE(B222:B225)</f>
        <v>60999.25</v>
      </c>
      <c r="C246" s="64">
        <f t="shared" ref="C246:D246" si="0">AVERAGE(C222:C225)</f>
        <v>47537</v>
      </c>
      <c r="D246" s="64">
        <f t="shared" si="0"/>
        <v>132745</v>
      </c>
    </row>
    <row r="247" spans="1:4" x14ac:dyDescent="0.2">
      <c r="A247" s="178"/>
    </row>
    <row r="248" spans="1:4" x14ac:dyDescent="0.2">
      <c r="A248" s="1" t="s">
        <v>206</v>
      </c>
      <c r="B248" s="7">
        <f>(B229-B228)/B228*100</f>
        <v>-1.0784004284908202</v>
      </c>
      <c r="C248" s="7">
        <f>(C229/C228-1)*100</f>
        <v>3.9230679368315924</v>
      </c>
      <c r="D248" s="7">
        <f>(D229/D228-1)*100</f>
        <v>3.053663573618981</v>
      </c>
    </row>
    <row r="249" spans="1:4" x14ac:dyDescent="0.2">
      <c r="A249" s="1" t="s">
        <v>207</v>
      </c>
      <c r="B249" s="7">
        <f t="shared" ref="B249:B257" si="1">(B230-B229)/B229*100</f>
        <v>0.36596390638673693</v>
      </c>
      <c r="C249" s="7">
        <f t="shared" ref="C249:D258" si="2">(C230/C229-1)*100</f>
        <v>34.437688416534669</v>
      </c>
      <c r="D249" s="7">
        <f>(D230/D229-1)*100</f>
        <v>8.8991688126504478</v>
      </c>
    </row>
    <row r="250" spans="1:4" x14ac:dyDescent="0.2">
      <c r="A250" s="1" t="s">
        <v>208</v>
      </c>
      <c r="B250" s="7">
        <f t="shared" si="1"/>
        <v>2.7291819197718636</v>
      </c>
      <c r="C250" s="7">
        <f t="shared" si="2"/>
        <v>15.896133906988762</v>
      </c>
      <c r="D250" s="7">
        <f t="shared" si="2"/>
        <v>3.3692783692783612</v>
      </c>
    </row>
    <row r="251" spans="1:4" x14ac:dyDescent="0.2">
      <c r="A251" s="1" t="s">
        <v>209</v>
      </c>
      <c r="B251" s="7">
        <f t="shared" si="1"/>
        <v>92.729071523017339</v>
      </c>
      <c r="C251" s="7">
        <f t="shared" si="2"/>
        <v>19.65356210564979</v>
      </c>
      <c r="D251" s="7">
        <f t="shared" si="2"/>
        <v>2.6109411566197949</v>
      </c>
    </row>
    <row r="252" spans="1:4" x14ac:dyDescent="0.2">
      <c r="A252" s="1" t="s">
        <v>196</v>
      </c>
      <c r="B252" s="7">
        <f t="shared" si="1"/>
        <v>4.8946455463080403</v>
      </c>
      <c r="C252" s="7">
        <f t="shared" si="2"/>
        <v>12.196940213012031</v>
      </c>
      <c r="D252" s="7">
        <f t="shared" si="2"/>
        <v>7.2842639593908576</v>
      </c>
    </row>
    <row r="253" spans="1:4" x14ac:dyDescent="0.2">
      <c r="A253" s="1" t="s">
        <v>197</v>
      </c>
      <c r="B253" s="7">
        <f t="shared" si="1"/>
        <v>11.179608498005388</v>
      </c>
      <c r="C253" s="7">
        <f t="shared" si="2"/>
        <v>13.214645156877491</v>
      </c>
      <c r="D253" s="7">
        <f t="shared" si="2"/>
        <v>12.393610936179321</v>
      </c>
    </row>
    <row r="254" spans="1:4" x14ac:dyDescent="0.2">
      <c r="A254" s="1" t="s">
        <v>198</v>
      </c>
      <c r="B254" s="7">
        <f t="shared" si="1"/>
        <v>8.218006433551249</v>
      </c>
      <c r="C254" s="7">
        <f t="shared" si="2"/>
        <v>21.384801277348654</v>
      </c>
      <c r="D254" s="7">
        <f t="shared" si="2"/>
        <v>3.3462557451699126</v>
      </c>
    </row>
    <row r="255" spans="1:4" x14ac:dyDescent="0.2">
      <c r="A255" s="1" t="s">
        <v>199</v>
      </c>
      <c r="B255" s="7">
        <f t="shared" si="1"/>
        <v>11.916777830039562</v>
      </c>
      <c r="C255" s="7">
        <f t="shared" si="2"/>
        <v>14.451179408784665</v>
      </c>
      <c r="D255" s="7">
        <f t="shared" si="2"/>
        <v>6.5029704560819024</v>
      </c>
    </row>
    <row r="256" spans="1:4" x14ac:dyDescent="0.2">
      <c r="A256" s="1" t="s">
        <v>200</v>
      </c>
      <c r="B256" s="7">
        <f t="shared" si="1"/>
        <v>7.4495895526770068</v>
      </c>
      <c r="C256" s="7">
        <f t="shared" si="2"/>
        <v>9.2715220567513477</v>
      </c>
      <c r="D256" s="7">
        <f>(D237/D236-1)*100</f>
        <v>5.7639413128290462</v>
      </c>
    </row>
    <row r="257" spans="1:4" x14ac:dyDescent="0.2">
      <c r="A257" s="1" t="s">
        <v>201</v>
      </c>
      <c r="B257" s="7">
        <f t="shared" si="1"/>
        <v>-0.78619019306099358</v>
      </c>
      <c r="C257" s="7">
        <f t="shared" si="2"/>
        <v>4.2312598395081169</v>
      </c>
      <c r="D257" s="7">
        <f t="shared" si="2"/>
        <v>7.2067379180291269</v>
      </c>
    </row>
    <row r="258" spans="1:4" x14ac:dyDescent="0.2">
      <c r="A258" s="1" t="s">
        <v>202</v>
      </c>
      <c r="B258" s="7">
        <f>(B239-B238)/B238*100</f>
        <v>-3.1629238626577592</v>
      </c>
      <c r="C258" s="7">
        <f t="shared" si="2"/>
        <v>-6.2656306676084794</v>
      </c>
      <c r="D258" s="7">
        <f t="shared" si="2"/>
        <v>-1.7463746197250329</v>
      </c>
    </row>
    <row r="259" spans="1:4" x14ac:dyDescent="0.2">
      <c r="A259" s="1" t="s">
        <v>390</v>
      </c>
      <c r="B259" s="7">
        <f>(B240-B239)/B239*100</f>
        <v>5.6822030716865912</v>
      </c>
      <c r="C259" s="7">
        <f t="shared" ref="C259:D260" si="3">(C240/C239-1)*100</f>
        <v>15.130363434809556</v>
      </c>
      <c r="D259" s="7">
        <f t="shared" si="3"/>
        <v>2.4530018608257098</v>
      </c>
    </row>
    <row r="260" spans="1:4" x14ac:dyDescent="0.2">
      <c r="A260" s="1" t="s">
        <v>422</v>
      </c>
      <c r="B260" s="7">
        <f>(B241-B240)/B240*100</f>
        <v>6.3009057453335293</v>
      </c>
      <c r="C260" s="7">
        <f t="shared" si="3"/>
        <v>14.209934419186476</v>
      </c>
      <c r="D260" s="7">
        <f t="shared" si="3"/>
        <v>6.6050492218503232</v>
      </c>
    </row>
    <row r="261" spans="1:4" x14ac:dyDescent="0.2">
      <c r="A261" s="1" t="s">
        <v>457</v>
      </c>
      <c r="B261" s="7">
        <f t="shared" ref="B261:B263" si="4">(B242-B241)/B241*100</f>
        <v>4.6497086784561628</v>
      </c>
      <c r="C261" s="7">
        <f t="shared" ref="C261:D261" si="5">(C242/C241-1)*100</f>
        <v>11.151899770536144</v>
      </c>
      <c r="D261" s="7">
        <f t="shared" si="5"/>
        <v>8.3455204707014286</v>
      </c>
    </row>
    <row r="262" spans="1:4" x14ac:dyDescent="0.2">
      <c r="A262" s="1" t="s">
        <v>481</v>
      </c>
      <c r="B262" s="7">
        <f t="shared" si="4"/>
        <v>2.6500884167023875</v>
      </c>
      <c r="C262" s="7">
        <f t="shared" ref="C262:D262" si="6">(C243/C242-1)*100</f>
        <v>8.0285315565146611</v>
      </c>
      <c r="D262" s="7">
        <f t="shared" si="6"/>
        <v>5.287542470938611</v>
      </c>
    </row>
    <row r="263" spans="1:4" x14ac:dyDescent="0.2">
      <c r="A263" s="251" t="s">
        <v>509</v>
      </c>
      <c r="B263" s="7">
        <f t="shared" si="4"/>
        <v>2.0645908769775887</v>
      </c>
      <c r="C263" s="7">
        <f t="shared" ref="C263:D263" si="7">(C244/C243-1)*100</f>
        <v>3.4233852391043929</v>
      </c>
      <c r="D263" s="7">
        <f t="shared" si="7"/>
        <v>0.85090721392084845</v>
      </c>
    </row>
    <row r="264" spans="1:4" x14ac:dyDescent="0.2">
      <c r="A264" s="251" t="s">
        <v>553</v>
      </c>
      <c r="B264" s="7">
        <f>(B245-B244)/B244*100</f>
        <v>3.3064489910921391</v>
      </c>
      <c r="C264" s="7">
        <f t="shared" ref="C264:D265" si="8">(C245/C244-1)*100</f>
        <v>-0.22317858220264331</v>
      </c>
      <c r="D264" s="7">
        <f t="shared" si="8"/>
        <v>1.8052811350706577</v>
      </c>
    </row>
    <row r="265" spans="1:4" x14ac:dyDescent="0.2">
      <c r="A265" s="251" t="s">
        <v>648</v>
      </c>
      <c r="B265" s="7">
        <f>(B246-B245)/B245*100</f>
        <v>-4.0179221198138553</v>
      </c>
      <c r="C265" s="7">
        <f t="shared" si="8"/>
        <v>1.8696457036227576</v>
      </c>
      <c r="D265" s="7">
        <f t="shared" si="8"/>
        <v>0.35537871589126357</v>
      </c>
    </row>
  </sheetData>
  <mergeCells count="1">
    <mergeCell ref="A1:D1"/>
  </mergeCells>
  <phoneticPr fontId="16" type="noConversion"/>
  <conditionalFormatting sqref="C138:C173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D138:D173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C174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D174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C175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D175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C176:C209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C210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B138:B220 B216:D220 B222:D226">
    <cfRule type="iconSet" priority="55">
      <iconSet iconSet="3Arrows">
        <cfvo type="percent" val="0"/>
        <cfvo type="percent" val="33"/>
        <cfvo type="percent" val="67"/>
      </iconSet>
    </cfRule>
  </conditionalFormatting>
  <conditionalFormatting sqref="D176:D209 D215:D220 D222:D2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B210:B220 B216:D220 B222:D226">
    <cfRule type="iconSet" priority="59">
      <iconSet iconSet="3Arrows">
        <cfvo type="percent" val="0"/>
        <cfvo type="percent" val="33"/>
        <cfvo type="percent" val="67"/>
      </iconSet>
    </cfRule>
  </conditionalFormatting>
  <conditionalFormatting sqref="B212:B220 B216:D220 B222:D226">
    <cfRule type="iconSet" priority="61">
      <iconSet iconSet="3Arrows">
        <cfvo type="percent" val="0"/>
        <cfvo type="percent" val="33"/>
        <cfvo type="percent" val="67"/>
      </iconSet>
    </cfRule>
  </conditionalFormatting>
  <conditionalFormatting sqref="C211:C220 C222:C226">
    <cfRule type="iconSet" priority="64">
      <iconSet iconSet="3Arrows">
        <cfvo type="percent" val="0"/>
        <cfvo type="percent" val="33"/>
        <cfvo type="percent" val="67"/>
      </iconSet>
    </cfRule>
  </conditionalFormatting>
  <conditionalFormatting sqref="D210:D220 D222:D226">
    <cfRule type="iconSet" priority="65">
      <iconSet iconSet="3Arrows">
        <cfvo type="percent" val="0"/>
        <cfvo type="percent" val="33"/>
        <cfvo type="percent" val="67"/>
      </iconSet>
    </cfRule>
  </conditionalFormatting>
  <conditionalFormatting sqref="C210:C220 C222:C226">
    <cfRule type="iconSet" priority="66">
      <iconSet iconSet="3Arrows">
        <cfvo type="percent" val="0"/>
        <cfvo type="percent" val="33"/>
        <cfvo type="percent" val="67"/>
      </iconSet>
    </cfRule>
  </conditionalFormatting>
  <conditionalFormatting sqref="B221:D221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D221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B221:D221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B221:D221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C221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D221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C221">
    <cfRule type="iconSet" priority="8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85"/>
  <sheetViews>
    <sheetView zoomScaleNormal="100" workbookViewId="0">
      <selection sqref="A1:E1"/>
    </sheetView>
  </sheetViews>
  <sheetFormatPr defaultRowHeight="12.75" x14ac:dyDescent="0.2"/>
  <cols>
    <col min="1" max="1" width="23.85546875" customWidth="1"/>
    <col min="2" max="2" width="26.42578125" customWidth="1"/>
    <col min="3" max="3" width="28.140625" customWidth="1"/>
    <col min="4" max="4" width="29.42578125" customWidth="1"/>
    <col min="5" max="5" width="26.7109375" customWidth="1"/>
  </cols>
  <sheetData>
    <row r="1" spans="1:5" ht="37.5" customHeight="1" thickBot="1" x14ac:dyDescent="0.25">
      <c r="A1" s="469" t="s">
        <v>224</v>
      </c>
      <c r="B1" s="470"/>
      <c r="C1" s="470"/>
      <c r="D1" s="473"/>
      <c r="E1" s="474"/>
    </row>
    <row r="2" spans="1:5" ht="13.5" thickBot="1" x14ac:dyDescent="0.25"/>
    <row r="3" spans="1:5" x14ac:dyDescent="0.2">
      <c r="B3" s="65" t="s">
        <v>218</v>
      </c>
      <c r="C3" s="292" t="s">
        <v>220</v>
      </c>
      <c r="D3" s="70" t="s">
        <v>221</v>
      </c>
      <c r="E3" s="124" t="s">
        <v>222</v>
      </c>
    </row>
    <row r="4" spans="1:5" ht="13.5" thickBot="1" x14ac:dyDescent="0.25">
      <c r="B4" s="67" t="s">
        <v>219</v>
      </c>
      <c r="C4" s="120" t="s">
        <v>532</v>
      </c>
      <c r="D4" s="71"/>
      <c r="E4" s="68" t="s">
        <v>223</v>
      </c>
    </row>
    <row r="6" spans="1:5" hidden="1" x14ac:dyDescent="0.2">
      <c r="A6" s="58">
        <v>35796</v>
      </c>
      <c r="B6" s="1">
        <v>5.7</v>
      </c>
      <c r="C6" s="7">
        <v>13.6</v>
      </c>
      <c r="D6" s="7">
        <f>C6-B6</f>
        <v>7.8999999999999995</v>
      </c>
      <c r="E6" s="7">
        <v>4.9409000000000001</v>
      </c>
    </row>
    <row r="7" spans="1:5" hidden="1" x14ac:dyDescent="0.2">
      <c r="A7" s="58">
        <v>35827</v>
      </c>
      <c r="B7" s="1">
        <v>5.3</v>
      </c>
      <c r="C7" s="7">
        <v>13.52</v>
      </c>
      <c r="D7" s="7">
        <f t="shared" ref="D7:D70" si="0">C7-B7</f>
        <v>8.2199999999999989</v>
      </c>
      <c r="E7" s="7">
        <v>4.9390000000000001</v>
      </c>
    </row>
    <row r="8" spans="1:5" hidden="1" x14ac:dyDescent="0.2">
      <c r="A8" s="58">
        <v>35855</v>
      </c>
      <c r="B8" s="1">
        <v>5.4</v>
      </c>
      <c r="C8" s="7">
        <v>13.31</v>
      </c>
      <c r="D8" s="7">
        <f t="shared" si="0"/>
        <v>7.91</v>
      </c>
      <c r="E8" s="7">
        <v>5.0365000000000002</v>
      </c>
    </row>
    <row r="9" spans="1:5" hidden="1" x14ac:dyDescent="0.2">
      <c r="A9" s="58">
        <v>35886</v>
      </c>
      <c r="B9" s="1">
        <v>5</v>
      </c>
      <c r="C9" s="7">
        <v>13.09</v>
      </c>
      <c r="D9" s="7">
        <f t="shared" si="0"/>
        <v>8.09</v>
      </c>
      <c r="E9" s="7">
        <v>5.056</v>
      </c>
    </row>
    <row r="10" spans="1:5" hidden="1" x14ac:dyDescent="0.2">
      <c r="A10" s="58">
        <v>35916</v>
      </c>
      <c r="B10" s="1">
        <v>5.0999999999999996</v>
      </c>
      <c r="C10" s="7">
        <v>15.574</v>
      </c>
      <c r="D10" s="7">
        <f t="shared" si="0"/>
        <v>10.474</v>
      </c>
      <c r="E10" s="7">
        <v>5.157</v>
      </c>
    </row>
    <row r="11" spans="1:5" hidden="1" x14ac:dyDescent="0.2">
      <c r="A11" s="58">
        <v>35947</v>
      </c>
      <c r="B11" s="1">
        <v>5.2</v>
      </c>
      <c r="C11" s="7">
        <v>15.234999999999999</v>
      </c>
      <c r="D11" s="7">
        <f t="shared" si="0"/>
        <v>10.035</v>
      </c>
      <c r="E11" s="7">
        <v>5.8902000000000001</v>
      </c>
    </row>
    <row r="12" spans="1:5" hidden="1" x14ac:dyDescent="0.2">
      <c r="A12" s="58">
        <v>35977</v>
      </c>
      <c r="B12" s="1">
        <v>6.6</v>
      </c>
      <c r="C12" s="7">
        <v>15.5</v>
      </c>
      <c r="D12" s="7">
        <f t="shared" si="0"/>
        <v>8.9</v>
      </c>
      <c r="E12" s="7">
        <v>6.1449999999999996</v>
      </c>
    </row>
    <row r="13" spans="1:5" hidden="1" x14ac:dyDescent="0.2">
      <c r="A13" s="58">
        <v>36008</v>
      </c>
      <c r="B13" s="1">
        <v>7.6</v>
      </c>
      <c r="C13" s="7">
        <v>19.53</v>
      </c>
      <c r="D13" s="7">
        <f t="shared" si="0"/>
        <v>11.930000000000001</v>
      </c>
      <c r="E13" s="7">
        <v>6.4160000000000004</v>
      </c>
    </row>
    <row r="14" spans="1:5" hidden="1" x14ac:dyDescent="0.2">
      <c r="A14" s="58">
        <v>36039</v>
      </c>
      <c r="B14" s="1">
        <v>9</v>
      </c>
      <c r="C14" s="7">
        <v>17.29</v>
      </c>
      <c r="D14" s="7">
        <f t="shared" si="0"/>
        <v>8.2899999999999991</v>
      </c>
      <c r="E14" s="7">
        <v>5.8752000000000004</v>
      </c>
    </row>
    <row r="15" spans="1:5" hidden="1" x14ac:dyDescent="0.2">
      <c r="A15" s="58">
        <v>36069</v>
      </c>
      <c r="B15" s="1">
        <v>9</v>
      </c>
      <c r="C15" s="7">
        <v>15.51</v>
      </c>
      <c r="D15" s="7">
        <f t="shared" si="0"/>
        <v>6.51</v>
      </c>
      <c r="E15" s="7">
        <v>5.6452</v>
      </c>
    </row>
    <row r="16" spans="1:5" hidden="1" x14ac:dyDescent="0.2">
      <c r="A16" s="58">
        <v>36100</v>
      </c>
      <c r="B16" s="1">
        <v>9.3000000000000007</v>
      </c>
      <c r="C16" s="7">
        <v>16.02</v>
      </c>
      <c r="D16" s="7">
        <f t="shared" si="0"/>
        <v>6.7199999999999989</v>
      </c>
      <c r="E16" s="7">
        <v>5.6951999999999998</v>
      </c>
    </row>
    <row r="17" spans="1:5" hidden="1" x14ac:dyDescent="0.2">
      <c r="A17" s="58">
        <v>36130</v>
      </c>
      <c r="B17" s="1">
        <v>9</v>
      </c>
      <c r="C17" s="7">
        <v>15.885</v>
      </c>
      <c r="D17" s="7">
        <f t="shared" si="0"/>
        <v>6.8849999999999998</v>
      </c>
      <c r="E17" s="7">
        <v>5.8650000000000002</v>
      </c>
    </row>
    <row r="18" spans="1:5" hidden="1" x14ac:dyDescent="0.2">
      <c r="A18" s="58">
        <v>36161</v>
      </c>
      <c r="B18" s="1">
        <v>8.9</v>
      </c>
      <c r="C18" s="7">
        <v>15.605</v>
      </c>
      <c r="D18" s="7">
        <f t="shared" si="0"/>
        <v>6.7050000000000001</v>
      </c>
      <c r="E18" s="7">
        <v>6.07</v>
      </c>
    </row>
    <row r="19" spans="1:5" hidden="1" x14ac:dyDescent="0.2">
      <c r="A19" s="58">
        <v>36192</v>
      </c>
      <c r="B19" s="1">
        <v>8.6</v>
      </c>
      <c r="C19" s="7">
        <v>14.365</v>
      </c>
      <c r="D19" s="7">
        <f t="shared" si="0"/>
        <v>5.7650000000000006</v>
      </c>
      <c r="E19" s="7">
        <v>6.1775000000000002</v>
      </c>
    </row>
    <row r="20" spans="1:5" hidden="1" x14ac:dyDescent="0.2">
      <c r="A20" s="58">
        <v>36220</v>
      </c>
      <c r="B20" s="1">
        <v>7.9</v>
      </c>
      <c r="C20" s="7">
        <v>14.82</v>
      </c>
      <c r="D20" s="7">
        <f t="shared" si="0"/>
        <v>6.92</v>
      </c>
      <c r="E20" s="7">
        <v>6.1849999999999996</v>
      </c>
    </row>
    <row r="21" spans="1:5" hidden="1" x14ac:dyDescent="0.2">
      <c r="A21" s="58">
        <v>36251</v>
      </c>
      <c r="B21" s="1">
        <v>7.6</v>
      </c>
      <c r="C21" s="7">
        <v>14.6</v>
      </c>
      <c r="D21" s="7">
        <f t="shared" si="0"/>
        <v>7</v>
      </c>
      <c r="E21" s="7">
        <v>6.1052</v>
      </c>
    </row>
    <row r="22" spans="1:5" hidden="1" x14ac:dyDescent="0.2">
      <c r="A22" s="58">
        <v>36281</v>
      </c>
      <c r="B22" s="1">
        <v>7</v>
      </c>
      <c r="C22" s="7">
        <v>15.09</v>
      </c>
      <c r="D22" s="7">
        <f t="shared" si="0"/>
        <v>8.09</v>
      </c>
      <c r="E22" s="7">
        <v>6.2074999999999996</v>
      </c>
    </row>
    <row r="23" spans="1:5" hidden="1" x14ac:dyDescent="0.2">
      <c r="A23" s="58">
        <v>36312</v>
      </c>
      <c r="B23" s="1">
        <v>7.2</v>
      </c>
      <c r="C23" s="7">
        <v>15.175000000000001</v>
      </c>
      <c r="D23" s="7">
        <f t="shared" si="0"/>
        <v>7.9750000000000005</v>
      </c>
      <c r="E23" s="7">
        <v>6.0369999999999999</v>
      </c>
    </row>
    <row r="24" spans="1:5" hidden="1" x14ac:dyDescent="0.2">
      <c r="A24" s="58">
        <v>36342</v>
      </c>
      <c r="B24" s="1">
        <v>4.9000000000000004</v>
      </c>
      <c r="C24" s="7">
        <v>15.195</v>
      </c>
      <c r="D24" s="7">
        <f t="shared" si="0"/>
        <v>10.295</v>
      </c>
      <c r="E24" s="7">
        <v>6.1550000000000002</v>
      </c>
    </row>
    <row r="25" spans="1:5" hidden="1" x14ac:dyDescent="0.2">
      <c r="A25" s="58">
        <v>36373</v>
      </c>
      <c r="B25" s="1">
        <v>3.3</v>
      </c>
      <c r="C25" s="7">
        <v>15.215</v>
      </c>
      <c r="D25" s="7">
        <f t="shared" si="0"/>
        <v>11.914999999999999</v>
      </c>
      <c r="E25" s="7">
        <v>6.0875000000000004</v>
      </c>
    </row>
    <row r="26" spans="1:5" hidden="1" x14ac:dyDescent="0.2">
      <c r="A26" s="58">
        <v>36404</v>
      </c>
      <c r="B26" s="1">
        <v>1.9</v>
      </c>
      <c r="C26" s="7">
        <v>15.015000000000001</v>
      </c>
      <c r="D26" s="7">
        <f t="shared" si="0"/>
        <v>13.115</v>
      </c>
      <c r="E26" s="7">
        <v>6.0011999999999999</v>
      </c>
    </row>
    <row r="27" spans="1:5" hidden="1" x14ac:dyDescent="0.2">
      <c r="A27" s="58">
        <v>36434</v>
      </c>
      <c r="B27" s="1">
        <v>1.7</v>
      </c>
      <c r="C27" s="7">
        <v>14.85</v>
      </c>
      <c r="D27" s="7">
        <f t="shared" si="0"/>
        <v>13.15</v>
      </c>
      <c r="E27" s="7">
        <v>6.1317000000000004</v>
      </c>
    </row>
    <row r="28" spans="1:5" hidden="1" x14ac:dyDescent="0.2">
      <c r="A28" s="58">
        <v>36465</v>
      </c>
      <c r="B28" s="1">
        <v>1.9</v>
      </c>
      <c r="C28" s="7">
        <v>14.32</v>
      </c>
      <c r="D28" s="7">
        <f t="shared" si="0"/>
        <v>12.42</v>
      </c>
      <c r="E28" s="7">
        <v>6.1619999999999999</v>
      </c>
    </row>
    <row r="29" spans="1:5" hidden="1" x14ac:dyDescent="0.2">
      <c r="A29" s="58">
        <v>36495</v>
      </c>
      <c r="B29" s="1">
        <v>2.2000000000000002</v>
      </c>
      <c r="C29" s="7">
        <v>13.654999999999999</v>
      </c>
      <c r="D29" s="7">
        <f t="shared" si="0"/>
        <v>11.454999999999998</v>
      </c>
      <c r="E29" s="7">
        <v>6.15</v>
      </c>
    </row>
    <row r="30" spans="1:5" hidden="1" x14ac:dyDescent="0.2">
      <c r="A30" s="58">
        <v>36526</v>
      </c>
      <c r="B30" s="1">
        <v>2.6</v>
      </c>
      <c r="C30" s="7">
        <v>13.744999999999999</v>
      </c>
      <c r="D30" s="7">
        <f t="shared" si="0"/>
        <v>11.145</v>
      </c>
      <c r="E30" s="7">
        <v>6.3112000000000004</v>
      </c>
    </row>
    <row r="31" spans="1:5" hidden="1" x14ac:dyDescent="0.2">
      <c r="A31" s="58">
        <v>36557</v>
      </c>
      <c r="B31" s="1">
        <v>2.2999999999999998</v>
      </c>
      <c r="C31" s="7">
        <v>13.69</v>
      </c>
      <c r="D31" s="7">
        <f t="shared" si="0"/>
        <v>11.39</v>
      </c>
      <c r="E31" s="7">
        <v>6.3464999999999998</v>
      </c>
    </row>
    <row r="32" spans="1:5" hidden="1" x14ac:dyDescent="0.2">
      <c r="A32" s="58">
        <v>36586</v>
      </c>
      <c r="B32" s="1">
        <v>3.4</v>
      </c>
      <c r="C32" s="7">
        <v>14.085000000000001</v>
      </c>
      <c r="D32" s="7">
        <f t="shared" si="0"/>
        <v>10.685</v>
      </c>
      <c r="E32" s="7">
        <v>6.5911999999999997</v>
      </c>
    </row>
    <row r="33" spans="1:6" hidden="1" x14ac:dyDescent="0.2">
      <c r="A33" s="58">
        <v>36617</v>
      </c>
      <c r="B33" s="1">
        <v>4.5</v>
      </c>
      <c r="C33" s="7">
        <v>14.43</v>
      </c>
      <c r="D33" s="7">
        <f t="shared" si="0"/>
        <v>9.93</v>
      </c>
      <c r="E33" s="7">
        <v>6.8460000000000001</v>
      </c>
    </row>
    <row r="34" spans="1:6" hidden="1" x14ac:dyDescent="0.2">
      <c r="A34" s="58">
        <v>36647</v>
      </c>
      <c r="B34" s="1">
        <v>5.0999999999999996</v>
      </c>
      <c r="C34" s="7">
        <v>14.365</v>
      </c>
      <c r="D34" s="7">
        <f t="shared" si="0"/>
        <v>9.2650000000000006</v>
      </c>
      <c r="E34" s="7">
        <v>6.9581</v>
      </c>
    </row>
    <row r="35" spans="1:6" hidden="1" x14ac:dyDescent="0.2">
      <c r="A35" s="58">
        <v>36678</v>
      </c>
      <c r="B35" s="1">
        <v>5.2</v>
      </c>
      <c r="C35" s="7">
        <v>14.11</v>
      </c>
      <c r="D35" s="7">
        <f t="shared" si="0"/>
        <v>8.91</v>
      </c>
      <c r="E35" s="7">
        <v>6.7773000000000003</v>
      </c>
    </row>
    <row r="36" spans="1:6" hidden="1" x14ac:dyDescent="0.2">
      <c r="A36" s="58">
        <v>36708</v>
      </c>
      <c r="B36" s="1">
        <v>6</v>
      </c>
      <c r="C36" s="7">
        <v>13.64</v>
      </c>
      <c r="D36" s="7">
        <f t="shared" si="0"/>
        <v>7.6400000000000006</v>
      </c>
      <c r="E36" s="7">
        <v>6.9550000000000001</v>
      </c>
    </row>
    <row r="37" spans="1:6" hidden="1" x14ac:dyDescent="0.2">
      <c r="A37" s="58">
        <v>36739</v>
      </c>
      <c r="B37" s="1">
        <v>6.9</v>
      </c>
      <c r="C37" s="7">
        <v>13.44</v>
      </c>
      <c r="D37" s="7">
        <f t="shared" si="0"/>
        <v>6.5399999999999991</v>
      </c>
      <c r="E37" s="7">
        <v>6.9577</v>
      </c>
    </row>
    <row r="38" spans="1:6" hidden="1" x14ac:dyDescent="0.2">
      <c r="A38" s="58">
        <v>36770</v>
      </c>
      <c r="B38" s="1">
        <v>6.9</v>
      </c>
      <c r="C38" s="7">
        <v>13.465</v>
      </c>
      <c r="D38" s="7">
        <f t="shared" si="0"/>
        <v>6.5649999999999995</v>
      </c>
      <c r="E38" s="7">
        <v>7.3037999999999998</v>
      </c>
    </row>
    <row r="39" spans="1:6" hidden="1" x14ac:dyDescent="0.2">
      <c r="A39" s="58">
        <v>36800</v>
      </c>
      <c r="B39" s="1">
        <v>7</v>
      </c>
      <c r="C39" s="7">
        <v>13.78</v>
      </c>
      <c r="D39" s="7">
        <f t="shared" si="0"/>
        <v>6.7799999999999994</v>
      </c>
      <c r="E39" s="7">
        <v>7.55</v>
      </c>
    </row>
    <row r="40" spans="1:6" hidden="1" x14ac:dyDescent="0.2">
      <c r="A40" s="58">
        <v>36831</v>
      </c>
      <c r="B40" s="1">
        <v>7</v>
      </c>
      <c r="C40" s="7">
        <v>13.225</v>
      </c>
      <c r="D40" s="7">
        <f t="shared" si="0"/>
        <v>6.2249999999999996</v>
      </c>
      <c r="E40" s="7">
        <v>7.7869999999999999</v>
      </c>
    </row>
    <row r="41" spans="1:6" hidden="1" x14ac:dyDescent="0.2">
      <c r="A41" s="58">
        <v>36861</v>
      </c>
      <c r="B41" s="1">
        <v>7</v>
      </c>
      <c r="C41" s="7">
        <v>12.69</v>
      </c>
      <c r="D41" s="7">
        <f t="shared" si="0"/>
        <v>5.6899999999999995</v>
      </c>
      <c r="E41" s="7">
        <v>7.5670000000000002</v>
      </c>
    </row>
    <row r="42" spans="1:6" hidden="1" x14ac:dyDescent="0.2">
      <c r="A42" s="58">
        <v>36892</v>
      </c>
      <c r="B42" s="1">
        <v>7.1</v>
      </c>
      <c r="C42" s="7">
        <v>12.365</v>
      </c>
      <c r="D42" s="7">
        <f t="shared" si="0"/>
        <v>5.2650000000000006</v>
      </c>
      <c r="E42" s="7">
        <v>7.7850000000000001</v>
      </c>
      <c r="F42" s="75"/>
    </row>
    <row r="43" spans="1:6" hidden="1" x14ac:dyDescent="0.2">
      <c r="A43" s="58">
        <v>36923</v>
      </c>
      <c r="B43" s="1">
        <v>7.8</v>
      </c>
      <c r="C43" s="7">
        <v>11.64</v>
      </c>
      <c r="D43" s="7">
        <f t="shared" si="0"/>
        <v>3.8400000000000007</v>
      </c>
      <c r="E43" s="7">
        <v>7.71</v>
      </c>
      <c r="F43" s="75"/>
    </row>
    <row r="44" spans="1:6" hidden="1" x14ac:dyDescent="0.2">
      <c r="A44" s="58">
        <v>36951</v>
      </c>
      <c r="B44" s="1">
        <v>7.4</v>
      </c>
      <c r="C44" s="7">
        <v>12.23</v>
      </c>
      <c r="D44" s="7">
        <f t="shared" si="0"/>
        <v>4.83</v>
      </c>
      <c r="E44" s="7">
        <v>8.0299999999999994</v>
      </c>
      <c r="F44" s="75"/>
    </row>
    <row r="45" spans="1:6" hidden="1" x14ac:dyDescent="0.2">
      <c r="A45" s="58">
        <v>36982</v>
      </c>
      <c r="B45" s="1">
        <v>6.5</v>
      </c>
      <c r="C45" s="7">
        <v>12.085000000000001</v>
      </c>
      <c r="D45" s="7">
        <f t="shared" si="0"/>
        <v>5.5850000000000009</v>
      </c>
      <c r="E45" s="7">
        <v>8</v>
      </c>
      <c r="F45" s="75"/>
    </row>
    <row r="46" spans="1:6" hidden="1" x14ac:dyDescent="0.2">
      <c r="A46" s="58">
        <v>37012</v>
      </c>
      <c r="B46" s="1">
        <v>6.4</v>
      </c>
      <c r="C46" s="7">
        <v>11.845000000000001</v>
      </c>
      <c r="D46" s="7">
        <f t="shared" si="0"/>
        <v>5.4450000000000003</v>
      </c>
      <c r="E46" s="7">
        <v>8.0024999999999995</v>
      </c>
      <c r="F46" s="75"/>
    </row>
    <row r="47" spans="1:6" hidden="1" x14ac:dyDescent="0.2">
      <c r="A47" s="58">
        <v>37043</v>
      </c>
      <c r="B47" s="1">
        <v>6.3</v>
      </c>
      <c r="C47" s="7">
        <v>10.88</v>
      </c>
      <c r="D47" s="7">
        <f t="shared" si="0"/>
        <v>4.580000000000001</v>
      </c>
      <c r="E47" s="7">
        <v>8.0625</v>
      </c>
      <c r="F47" s="75"/>
    </row>
    <row r="48" spans="1:6" hidden="1" x14ac:dyDescent="0.2">
      <c r="A48" s="58">
        <v>37073</v>
      </c>
      <c r="B48" s="1">
        <v>5.3</v>
      </c>
      <c r="C48" s="7">
        <v>10.635</v>
      </c>
      <c r="D48" s="7">
        <f t="shared" si="0"/>
        <v>5.335</v>
      </c>
      <c r="E48" s="7">
        <v>8.2249999999999996</v>
      </c>
      <c r="F48" s="75"/>
    </row>
    <row r="49" spans="1:6" hidden="1" x14ac:dyDescent="0.2">
      <c r="A49" s="58">
        <v>37104</v>
      </c>
      <c r="B49" s="1">
        <v>4.5999999999999996</v>
      </c>
      <c r="C49" s="7">
        <v>10.86</v>
      </c>
      <c r="D49" s="7">
        <f t="shared" si="0"/>
        <v>6.26</v>
      </c>
      <c r="E49" s="7">
        <v>8.3650000000000002</v>
      </c>
      <c r="F49" s="75"/>
    </row>
    <row r="50" spans="1:6" hidden="1" x14ac:dyDescent="0.2">
      <c r="A50" s="58">
        <v>37135</v>
      </c>
      <c r="B50" s="1">
        <v>4.4000000000000004</v>
      </c>
      <c r="C50" s="7">
        <v>10.74</v>
      </c>
      <c r="D50" s="7">
        <f t="shared" si="0"/>
        <v>6.34</v>
      </c>
      <c r="E50" s="7">
        <v>8.9864999999999995</v>
      </c>
      <c r="F50" s="75"/>
    </row>
    <row r="51" spans="1:6" hidden="1" x14ac:dyDescent="0.2">
      <c r="A51" s="58">
        <v>37165</v>
      </c>
      <c r="B51" s="1">
        <v>4</v>
      </c>
      <c r="C51" s="7">
        <v>10.52</v>
      </c>
      <c r="D51" s="7">
        <f t="shared" si="0"/>
        <v>6.52</v>
      </c>
      <c r="E51" s="7">
        <v>9.4250000000000007</v>
      </c>
      <c r="F51" s="75"/>
    </row>
    <row r="52" spans="1:6" hidden="1" x14ac:dyDescent="0.2">
      <c r="A52" s="58">
        <v>37196</v>
      </c>
      <c r="B52" s="1">
        <v>4.3</v>
      </c>
      <c r="C52" s="7">
        <v>10.315</v>
      </c>
      <c r="D52" s="7">
        <f t="shared" si="0"/>
        <v>6.0149999999999997</v>
      </c>
      <c r="E52" s="7">
        <v>10.2804</v>
      </c>
      <c r="F52" s="75"/>
    </row>
    <row r="53" spans="1:6" hidden="1" x14ac:dyDescent="0.2">
      <c r="A53" s="58">
        <v>37226</v>
      </c>
      <c r="B53" s="1">
        <v>4.5999999999999996</v>
      </c>
      <c r="C53" s="7">
        <v>11.56</v>
      </c>
      <c r="D53" s="7">
        <f t="shared" si="0"/>
        <v>6.9600000000000009</v>
      </c>
      <c r="E53" s="7">
        <v>11.975</v>
      </c>
      <c r="F53" s="75"/>
    </row>
    <row r="54" spans="1:6" hidden="1" x14ac:dyDescent="0.2">
      <c r="A54" s="58">
        <v>37257</v>
      </c>
      <c r="B54" s="1">
        <v>5</v>
      </c>
      <c r="C54" s="7">
        <v>12.15</v>
      </c>
      <c r="D54" s="7">
        <f t="shared" si="0"/>
        <v>7.15</v>
      </c>
      <c r="E54" s="7">
        <v>11.385</v>
      </c>
      <c r="F54" s="75"/>
    </row>
    <row r="55" spans="1:6" hidden="1" x14ac:dyDescent="0.2">
      <c r="A55" s="58">
        <v>37288</v>
      </c>
      <c r="B55" s="1">
        <v>5.9</v>
      </c>
      <c r="C55" s="7">
        <v>12.5</v>
      </c>
      <c r="D55" s="7">
        <f t="shared" si="0"/>
        <v>6.6</v>
      </c>
      <c r="E55" s="7">
        <v>11.404999999999999</v>
      </c>
      <c r="F55" s="75"/>
    </row>
    <row r="56" spans="1:6" hidden="1" x14ac:dyDescent="0.2">
      <c r="A56" s="58">
        <v>37316</v>
      </c>
      <c r="B56" s="1">
        <v>6.2</v>
      </c>
      <c r="C56" s="7">
        <v>13.17</v>
      </c>
      <c r="D56" s="7">
        <f t="shared" si="0"/>
        <v>6.97</v>
      </c>
      <c r="E56" s="7">
        <v>11.486000000000001</v>
      </c>
      <c r="F56" s="75"/>
    </row>
    <row r="57" spans="1:6" hidden="1" x14ac:dyDescent="0.2">
      <c r="A57" s="58">
        <v>37347</v>
      </c>
      <c r="B57" s="1">
        <v>7.4</v>
      </c>
      <c r="C57" s="7">
        <v>11.8</v>
      </c>
      <c r="D57" s="7">
        <f t="shared" si="0"/>
        <v>4.4000000000000004</v>
      </c>
      <c r="E57" s="7">
        <v>10.65</v>
      </c>
      <c r="F57" s="75"/>
    </row>
    <row r="58" spans="1:6" hidden="1" x14ac:dyDescent="0.2">
      <c r="A58" s="58">
        <v>37377</v>
      </c>
      <c r="B58" s="1">
        <v>7.8</v>
      </c>
      <c r="C58" s="7">
        <v>11.6</v>
      </c>
      <c r="D58" s="7">
        <f t="shared" si="0"/>
        <v>3.8</v>
      </c>
      <c r="E58" s="7">
        <v>9.7100000000000009</v>
      </c>
      <c r="F58" s="75"/>
    </row>
    <row r="59" spans="1:6" hidden="1" x14ac:dyDescent="0.2">
      <c r="A59" s="58">
        <v>37408</v>
      </c>
      <c r="B59" s="1">
        <v>8</v>
      </c>
      <c r="C59" s="7">
        <v>11.72</v>
      </c>
      <c r="D59" s="7">
        <f t="shared" si="0"/>
        <v>3.7200000000000006</v>
      </c>
      <c r="E59" s="7">
        <v>10.38</v>
      </c>
      <c r="F59" s="75"/>
    </row>
    <row r="60" spans="1:6" hidden="1" x14ac:dyDescent="0.2">
      <c r="A60" s="58">
        <v>37438</v>
      </c>
      <c r="B60" s="1">
        <v>9.6</v>
      </c>
      <c r="C60" s="7">
        <v>10.99</v>
      </c>
      <c r="D60" s="7">
        <f t="shared" si="0"/>
        <v>1.3900000000000006</v>
      </c>
      <c r="E60" s="7">
        <v>10.16</v>
      </c>
      <c r="F60" s="75"/>
    </row>
    <row r="61" spans="1:6" hidden="1" x14ac:dyDescent="0.2">
      <c r="A61" s="58">
        <v>37469</v>
      </c>
      <c r="B61" s="1">
        <v>10.4</v>
      </c>
      <c r="C61" s="7">
        <v>11.28</v>
      </c>
      <c r="D61" s="7">
        <f t="shared" si="0"/>
        <v>0.87999999999999901</v>
      </c>
      <c r="E61" s="7">
        <v>10.574</v>
      </c>
      <c r="F61" s="75"/>
    </row>
    <row r="62" spans="1:6" hidden="1" x14ac:dyDescent="0.2">
      <c r="A62" s="58">
        <v>37500</v>
      </c>
      <c r="B62" s="1">
        <v>11.2</v>
      </c>
      <c r="C62" s="7">
        <v>11.26</v>
      </c>
      <c r="D62" s="7">
        <f t="shared" si="0"/>
        <v>6.0000000000000497E-2</v>
      </c>
      <c r="E62" s="7">
        <v>10.56</v>
      </c>
      <c r="F62" s="75"/>
    </row>
    <row r="63" spans="1:6" hidden="1" x14ac:dyDescent="0.2">
      <c r="A63" s="58">
        <v>37530</v>
      </c>
      <c r="B63" s="1">
        <v>13</v>
      </c>
      <c r="C63" s="7">
        <v>11.21</v>
      </c>
      <c r="D63" s="7">
        <f t="shared" si="0"/>
        <v>-1.7899999999999991</v>
      </c>
      <c r="E63" s="7">
        <v>10.116</v>
      </c>
      <c r="F63" s="75"/>
    </row>
    <row r="64" spans="1:6" hidden="1" x14ac:dyDescent="0.2">
      <c r="A64" s="58">
        <v>37561</v>
      </c>
      <c r="B64" s="1">
        <v>12.9</v>
      </c>
      <c r="C64" s="7">
        <v>10.46</v>
      </c>
      <c r="D64" s="7">
        <f t="shared" si="0"/>
        <v>-2.4399999999999995</v>
      </c>
      <c r="E64" s="7">
        <v>9.2764000000000006</v>
      </c>
      <c r="F64" s="75"/>
    </row>
    <row r="65" spans="1:6" hidden="1" x14ac:dyDescent="0.2">
      <c r="A65" s="58">
        <v>37591</v>
      </c>
      <c r="B65" s="1">
        <v>12.4</v>
      </c>
      <c r="C65" s="7">
        <v>10.44</v>
      </c>
      <c r="D65" s="7">
        <f t="shared" si="0"/>
        <v>-1.9600000000000009</v>
      </c>
      <c r="E65" s="7">
        <v>8.6292000000000009</v>
      </c>
      <c r="F65" s="75"/>
    </row>
    <row r="66" spans="1:6" hidden="1" x14ac:dyDescent="0.2">
      <c r="A66" s="58">
        <v>37622</v>
      </c>
      <c r="B66" s="1">
        <v>11.6</v>
      </c>
      <c r="C66" s="7">
        <v>9.92</v>
      </c>
      <c r="D66" s="7">
        <f t="shared" si="0"/>
        <v>-1.6799999999999997</v>
      </c>
      <c r="E66" s="7">
        <v>8.5681999999999992</v>
      </c>
      <c r="F66" s="75"/>
    </row>
    <row r="67" spans="1:6" hidden="1" x14ac:dyDescent="0.2">
      <c r="A67" s="58">
        <v>37653</v>
      </c>
      <c r="B67" s="1">
        <v>10.3</v>
      </c>
      <c r="C67" s="7">
        <v>9.8699999999999992</v>
      </c>
      <c r="D67" s="7">
        <f t="shared" si="0"/>
        <v>-0.43000000000000149</v>
      </c>
      <c r="E67" s="7">
        <v>7.9965000000000002</v>
      </c>
      <c r="F67" s="75"/>
    </row>
    <row r="68" spans="1:6" hidden="1" x14ac:dyDescent="0.2">
      <c r="A68" s="58">
        <v>37681</v>
      </c>
      <c r="B68" s="1">
        <v>10.199999999999999</v>
      </c>
      <c r="C68" s="7">
        <v>9.8800000000000008</v>
      </c>
      <c r="D68" s="7">
        <f t="shared" si="0"/>
        <v>-0.31999999999999851</v>
      </c>
      <c r="E68" s="7">
        <v>7.9886999999999997</v>
      </c>
      <c r="F68" s="75"/>
    </row>
    <row r="69" spans="1:6" hidden="1" x14ac:dyDescent="0.2">
      <c r="A69" s="58">
        <v>37712</v>
      </c>
      <c r="B69" s="1">
        <v>8.8000000000000007</v>
      </c>
      <c r="C69" s="7">
        <v>9.7899999999999991</v>
      </c>
      <c r="D69" s="7">
        <f t="shared" si="0"/>
        <v>0.98999999999999844</v>
      </c>
      <c r="E69" s="7">
        <v>7.1025</v>
      </c>
      <c r="F69" s="75"/>
    </row>
    <row r="70" spans="1:6" hidden="1" x14ac:dyDescent="0.2">
      <c r="A70" s="58">
        <v>37742</v>
      </c>
      <c r="B70" s="1">
        <v>7.8</v>
      </c>
      <c r="C70" s="7">
        <v>9.4700000000000006</v>
      </c>
      <c r="D70" s="7">
        <f t="shared" si="0"/>
        <v>1.6700000000000008</v>
      </c>
      <c r="E70" s="7">
        <v>7.9103000000000003</v>
      </c>
      <c r="F70" s="75"/>
    </row>
    <row r="71" spans="1:6" hidden="1" x14ac:dyDescent="0.2">
      <c r="A71" s="58">
        <v>37773</v>
      </c>
      <c r="B71" s="1">
        <v>6.7</v>
      </c>
      <c r="C71" s="7">
        <v>9.4149999999999991</v>
      </c>
      <c r="D71" s="7">
        <f t="shared" ref="D71:D134" si="1">C71-B71</f>
        <v>2.714999999999999</v>
      </c>
      <c r="E71" s="7">
        <v>7.4679000000000002</v>
      </c>
      <c r="F71" s="75"/>
    </row>
    <row r="72" spans="1:6" hidden="1" x14ac:dyDescent="0.2">
      <c r="A72" s="58">
        <v>37803</v>
      </c>
      <c r="B72" s="1">
        <v>5.2</v>
      </c>
      <c r="C72" s="7">
        <v>9.5250000000000004</v>
      </c>
      <c r="D72" s="7">
        <f t="shared" si="1"/>
        <v>4.3250000000000002</v>
      </c>
      <c r="E72" s="7">
        <v>7.3550000000000004</v>
      </c>
      <c r="F72" s="75"/>
    </row>
    <row r="73" spans="1:6" hidden="1" x14ac:dyDescent="0.2">
      <c r="A73" s="58">
        <v>37834</v>
      </c>
      <c r="B73" s="1">
        <v>5.0999999999999996</v>
      </c>
      <c r="C73" s="7">
        <v>9.625</v>
      </c>
      <c r="D73" s="7">
        <f t="shared" si="1"/>
        <v>4.5250000000000004</v>
      </c>
      <c r="E73" s="7">
        <v>7.3550000000000004</v>
      </c>
      <c r="F73" s="75"/>
    </row>
    <row r="74" spans="1:6" hidden="1" x14ac:dyDescent="0.2">
      <c r="A74" s="58">
        <v>37865</v>
      </c>
      <c r="B74" s="1">
        <v>3.7</v>
      </c>
      <c r="C74" s="7">
        <v>9.4949999999999992</v>
      </c>
      <c r="D74" s="7">
        <f t="shared" si="1"/>
        <v>5.794999999999999</v>
      </c>
      <c r="E74" s="7">
        <v>7.1176000000000004</v>
      </c>
      <c r="F74" s="75"/>
    </row>
    <row r="75" spans="1:6" hidden="1" x14ac:dyDescent="0.2">
      <c r="A75" s="58">
        <v>37895</v>
      </c>
      <c r="B75" s="1">
        <v>1.5</v>
      </c>
      <c r="C75" s="7">
        <v>9.18</v>
      </c>
      <c r="D75" s="7">
        <f t="shared" si="1"/>
        <v>7.68</v>
      </c>
      <c r="E75" s="7">
        <v>6.9153000000000002</v>
      </c>
      <c r="F75" s="75"/>
    </row>
    <row r="76" spans="1:6" hidden="1" x14ac:dyDescent="0.2">
      <c r="A76" s="58">
        <v>37926</v>
      </c>
      <c r="B76" s="1">
        <v>0.4</v>
      </c>
      <c r="C76" s="7">
        <v>9.2100000000000009</v>
      </c>
      <c r="D76" s="7">
        <f t="shared" si="1"/>
        <v>8.81</v>
      </c>
      <c r="E76" s="7">
        <v>6.4276</v>
      </c>
      <c r="F76" s="75"/>
    </row>
    <row r="77" spans="1:6" hidden="1" x14ac:dyDescent="0.2">
      <c r="A77" s="58">
        <v>37956</v>
      </c>
      <c r="B77" s="1">
        <v>0.3</v>
      </c>
      <c r="C77" s="7">
        <v>9.125</v>
      </c>
      <c r="D77" s="7">
        <f t="shared" si="1"/>
        <v>8.8249999999999993</v>
      </c>
      <c r="E77" s="7">
        <v>6.6401000000000003</v>
      </c>
      <c r="F77" s="75"/>
    </row>
    <row r="78" spans="1:6" hidden="1" x14ac:dyDescent="0.2">
      <c r="A78" s="58">
        <v>37987</v>
      </c>
      <c r="B78" s="1">
        <v>0.2</v>
      </c>
      <c r="C78" s="7">
        <v>9.59</v>
      </c>
      <c r="D78" s="7">
        <f t="shared" si="1"/>
        <v>9.39</v>
      </c>
      <c r="E78" s="7">
        <v>7.0270000000000001</v>
      </c>
      <c r="F78" s="75"/>
    </row>
    <row r="79" spans="1:6" hidden="1" x14ac:dyDescent="0.2">
      <c r="A79" s="58">
        <v>38018</v>
      </c>
      <c r="B79" s="1">
        <v>0.7</v>
      </c>
      <c r="C79" s="7">
        <v>9.4749999999999996</v>
      </c>
      <c r="D79" s="7">
        <f t="shared" si="1"/>
        <v>8.7750000000000004</v>
      </c>
      <c r="E79" s="7">
        <v>6.6449999999999996</v>
      </c>
      <c r="F79" s="75"/>
    </row>
    <row r="80" spans="1:6" hidden="1" x14ac:dyDescent="0.2">
      <c r="A80" s="58">
        <v>38047</v>
      </c>
      <c r="B80" s="1">
        <v>0.4</v>
      </c>
      <c r="C80" s="7">
        <v>9.7200000000000006</v>
      </c>
      <c r="D80" s="7">
        <f t="shared" si="1"/>
        <v>9.32</v>
      </c>
      <c r="E80" s="7">
        <v>6.3326000000000002</v>
      </c>
      <c r="F80" s="75"/>
    </row>
    <row r="81" spans="1:6" hidden="1" x14ac:dyDescent="0.2">
      <c r="A81" s="58">
        <v>38078</v>
      </c>
      <c r="B81" s="1">
        <v>0.2</v>
      </c>
      <c r="C81" s="7">
        <v>10.065</v>
      </c>
      <c r="D81" s="7">
        <f t="shared" si="1"/>
        <v>9.8650000000000002</v>
      </c>
      <c r="E81" s="7">
        <v>6.8826000000000001</v>
      </c>
      <c r="F81" s="75"/>
    </row>
    <row r="82" spans="1:6" hidden="1" x14ac:dyDescent="0.2">
      <c r="A82" s="58">
        <v>38108</v>
      </c>
      <c r="B82" s="1">
        <v>0.6</v>
      </c>
      <c r="C82" s="7">
        <v>10.23</v>
      </c>
      <c r="D82" s="7">
        <f t="shared" si="1"/>
        <v>9.6300000000000008</v>
      </c>
      <c r="E82" s="7">
        <v>6.5110999999999999</v>
      </c>
      <c r="F82" s="75"/>
    </row>
    <row r="83" spans="1:6" hidden="1" x14ac:dyDescent="0.2">
      <c r="A83" s="58">
        <v>38139</v>
      </c>
      <c r="B83" s="1">
        <v>1.2</v>
      </c>
      <c r="C83" s="7">
        <v>10.199999999999999</v>
      </c>
      <c r="D83" s="7">
        <f t="shared" si="1"/>
        <v>9</v>
      </c>
      <c r="E83" s="7">
        <v>6.2488000000000001</v>
      </c>
      <c r="F83" s="75"/>
    </row>
    <row r="84" spans="1:6" hidden="1" x14ac:dyDescent="0.2">
      <c r="A84" s="58">
        <v>38169</v>
      </c>
      <c r="B84" s="1">
        <v>1.6</v>
      </c>
      <c r="C84" s="7">
        <v>10.02</v>
      </c>
      <c r="D84" s="7">
        <f t="shared" si="1"/>
        <v>8.42</v>
      </c>
      <c r="E84" s="7">
        <v>6.2561</v>
      </c>
      <c r="F84" s="75"/>
    </row>
    <row r="85" spans="1:6" hidden="1" x14ac:dyDescent="0.2">
      <c r="A85" s="58">
        <v>38200</v>
      </c>
      <c r="B85" s="1">
        <v>1</v>
      </c>
      <c r="C85" s="7">
        <v>9.6850000000000005</v>
      </c>
      <c r="D85" s="7">
        <f t="shared" si="1"/>
        <v>8.6850000000000005</v>
      </c>
      <c r="E85" s="7">
        <v>6.7176</v>
      </c>
      <c r="F85" s="75"/>
    </row>
    <row r="86" spans="1:6" hidden="1" x14ac:dyDescent="0.2">
      <c r="A86" s="58">
        <v>38231</v>
      </c>
      <c r="B86" s="1">
        <v>1.3</v>
      </c>
      <c r="C86" s="7">
        <v>9.51</v>
      </c>
      <c r="D86" s="7">
        <f t="shared" si="1"/>
        <v>8.2099999999999991</v>
      </c>
      <c r="E86" s="7">
        <v>6.4387999999999996</v>
      </c>
      <c r="F86" s="75"/>
    </row>
    <row r="87" spans="1:6" hidden="1" x14ac:dyDescent="0.2">
      <c r="A87" s="58">
        <v>38261</v>
      </c>
      <c r="B87" s="1">
        <v>2.4</v>
      </c>
      <c r="C87" s="7">
        <v>9.0449999999999999</v>
      </c>
      <c r="D87" s="7">
        <f t="shared" si="1"/>
        <v>6.6449999999999996</v>
      </c>
      <c r="E87" s="7">
        <v>6.1406000000000001</v>
      </c>
      <c r="F87" s="75"/>
    </row>
    <row r="88" spans="1:6" hidden="1" x14ac:dyDescent="0.2">
      <c r="A88" s="58">
        <v>38292</v>
      </c>
      <c r="B88" s="1">
        <v>3.7</v>
      </c>
      <c r="C88" s="7">
        <v>8.6850000000000005</v>
      </c>
      <c r="D88" s="7">
        <f t="shared" si="1"/>
        <v>4.9850000000000003</v>
      </c>
      <c r="E88" s="7">
        <v>5.8125999999999998</v>
      </c>
      <c r="F88" s="75"/>
    </row>
    <row r="89" spans="1:6" hidden="1" x14ac:dyDescent="0.2">
      <c r="A89" s="58">
        <v>38322</v>
      </c>
      <c r="B89" s="1">
        <v>3.4</v>
      </c>
      <c r="C89" s="7">
        <v>8.09</v>
      </c>
      <c r="D89" s="7">
        <f t="shared" si="1"/>
        <v>4.6899999999999995</v>
      </c>
      <c r="E89" s="7">
        <v>5.6451000000000002</v>
      </c>
      <c r="F89" s="75"/>
    </row>
    <row r="90" spans="1:6" hidden="1" x14ac:dyDescent="0.2">
      <c r="A90" s="58">
        <v>38353</v>
      </c>
      <c r="B90" s="1">
        <v>3</v>
      </c>
      <c r="C90" s="7">
        <v>7.9050000000000002</v>
      </c>
      <c r="D90" s="7">
        <f t="shared" si="1"/>
        <v>4.9050000000000002</v>
      </c>
      <c r="E90" s="7">
        <v>5.9576000000000002</v>
      </c>
      <c r="F90" s="75"/>
    </row>
    <row r="91" spans="1:6" hidden="1" x14ac:dyDescent="0.2">
      <c r="A91" s="58">
        <v>38384</v>
      </c>
      <c r="B91" s="1">
        <v>2.6</v>
      </c>
      <c r="C91" s="7">
        <v>7.64</v>
      </c>
      <c r="D91" s="7">
        <f t="shared" si="1"/>
        <v>5.0399999999999991</v>
      </c>
      <c r="E91" s="7">
        <v>5.7888000000000002</v>
      </c>
      <c r="F91" s="75"/>
    </row>
    <row r="92" spans="1:6" hidden="1" x14ac:dyDescent="0.2">
      <c r="A92" s="58">
        <v>38412</v>
      </c>
      <c r="B92" s="1">
        <v>3</v>
      </c>
      <c r="C92" s="7">
        <v>8.56</v>
      </c>
      <c r="D92" s="7">
        <f t="shared" si="1"/>
        <v>5.5600000000000005</v>
      </c>
      <c r="E92" s="7">
        <v>6.2210000000000001</v>
      </c>
      <c r="F92" s="75"/>
    </row>
    <row r="93" spans="1:6" hidden="1" x14ac:dyDescent="0.2">
      <c r="A93" s="58">
        <v>38443</v>
      </c>
      <c r="B93" s="1">
        <v>3.4</v>
      </c>
      <c r="C93" s="7">
        <v>8.32</v>
      </c>
      <c r="D93" s="7">
        <f t="shared" si="1"/>
        <v>4.92</v>
      </c>
      <c r="E93" s="7">
        <v>6.0776000000000003</v>
      </c>
      <c r="F93" s="75"/>
    </row>
    <row r="94" spans="1:6" hidden="1" x14ac:dyDescent="0.2">
      <c r="A94" s="58">
        <v>38473</v>
      </c>
      <c r="B94" s="1">
        <v>3.3</v>
      </c>
      <c r="C94" s="7">
        <v>8.4949999999999992</v>
      </c>
      <c r="D94" s="7">
        <f t="shared" si="1"/>
        <v>5.1949999999999994</v>
      </c>
      <c r="E94" s="7">
        <v>6.7461000000000002</v>
      </c>
      <c r="F94" s="75"/>
    </row>
    <row r="95" spans="1:6" hidden="1" x14ac:dyDescent="0.2">
      <c r="A95" s="58">
        <v>38504</v>
      </c>
      <c r="B95" s="1">
        <v>2.8</v>
      </c>
      <c r="C95" s="7">
        <v>8.0399999999999991</v>
      </c>
      <c r="D95" s="7">
        <f t="shared" si="1"/>
        <v>5.2399999999999993</v>
      </c>
      <c r="E95" s="7">
        <v>6.6692</v>
      </c>
      <c r="F95" s="75"/>
    </row>
    <row r="96" spans="1:6" hidden="1" x14ac:dyDescent="0.2">
      <c r="A96" s="58">
        <v>38534</v>
      </c>
      <c r="B96" s="1">
        <v>3.4</v>
      </c>
      <c r="C96" s="7">
        <v>7.92</v>
      </c>
      <c r="D96" s="7">
        <f t="shared" si="1"/>
        <v>4.5199999999999996</v>
      </c>
      <c r="E96" s="7">
        <v>6.5778999999999996</v>
      </c>
      <c r="F96" s="75"/>
    </row>
    <row r="97" spans="1:6" hidden="1" x14ac:dyDescent="0.2">
      <c r="A97" s="58">
        <v>38565</v>
      </c>
      <c r="B97" s="1">
        <v>3.9</v>
      </c>
      <c r="C97" s="7">
        <v>8.0050000000000008</v>
      </c>
      <c r="D97" s="7">
        <f t="shared" si="1"/>
        <v>4.1050000000000004</v>
      </c>
      <c r="E97" s="7">
        <v>6.5274999999999999</v>
      </c>
      <c r="F97" s="75"/>
    </row>
    <row r="98" spans="1:6" hidden="1" x14ac:dyDescent="0.2">
      <c r="A98" s="58">
        <v>38596</v>
      </c>
      <c r="B98" s="1">
        <v>4.4000000000000004</v>
      </c>
      <c r="C98" s="7">
        <v>8.0649999999999995</v>
      </c>
      <c r="D98" s="7">
        <f t="shared" si="1"/>
        <v>3.6649999999999991</v>
      </c>
      <c r="E98" s="7">
        <v>6.3550000000000004</v>
      </c>
      <c r="F98" s="75"/>
    </row>
    <row r="99" spans="1:6" hidden="1" x14ac:dyDescent="0.2">
      <c r="A99" s="58">
        <v>38626</v>
      </c>
      <c r="B99" s="1">
        <v>4</v>
      </c>
      <c r="C99" s="7">
        <v>8.0399999999999991</v>
      </c>
      <c r="D99" s="7">
        <f t="shared" si="1"/>
        <v>4.0399999999999991</v>
      </c>
      <c r="E99" s="7">
        <v>6.7092999999999998</v>
      </c>
      <c r="F99" s="75"/>
    </row>
    <row r="100" spans="1:6" hidden="1" x14ac:dyDescent="0.2">
      <c r="A100" s="58">
        <v>38657</v>
      </c>
      <c r="B100" s="1">
        <v>3.4</v>
      </c>
      <c r="C100" s="7">
        <v>7.7</v>
      </c>
      <c r="D100" s="7">
        <f t="shared" si="1"/>
        <v>4.3000000000000007</v>
      </c>
      <c r="E100" s="7">
        <v>6.4611000000000001</v>
      </c>
      <c r="F100" s="75"/>
    </row>
    <row r="101" spans="1:6" hidden="1" x14ac:dyDescent="0.2">
      <c r="A101" s="58">
        <v>38687</v>
      </c>
      <c r="B101" s="1">
        <v>3.6</v>
      </c>
      <c r="C101" s="7">
        <v>7.41</v>
      </c>
      <c r="D101" s="7">
        <f t="shared" si="1"/>
        <v>3.81</v>
      </c>
      <c r="E101" s="7">
        <v>6.3179999999999996</v>
      </c>
      <c r="F101" s="75"/>
    </row>
    <row r="102" spans="1:6" hidden="1" x14ac:dyDescent="0.2">
      <c r="A102" s="58">
        <v>38718</v>
      </c>
      <c r="B102" s="1">
        <v>4</v>
      </c>
      <c r="C102" s="7">
        <v>7.35</v>
      </c>
      <c r="D102" s="7">
        <f t="shared" si="1"/>
        <v>3.3499999999999996</v>
      </c>
      <c r="E102" s="7">
        <v>6.0915999999999997</v>
      </c>
      <c r="F102" s="75"/>
    </row>
    <row r="103" spans="1:6" hidden="1" x14ac:dyDescent="0.2">
      <c r="A103" s="58">
        <v>38749</v>
      </c>
      <c r="B103" s="1">
        <v>3.9</v>
      </c>
      <c r="C103" s="7">
        <v>7.29</v>
      </c>
      <c r="D103" s="7">
        <f t="shared" si="1"/>
        <v>3.39</v>
      </c>
      <c r="E103" s="7">
        <v>6.1661999999999999</v>
      </c>
      <c r="F103" s="75"/>
    </row>
    <row r="104" spans="1:6" hidden="1" x14ac:dyDescent="0.2">
      <c r="A104" s="58">
        <v>38777</v>
      </c>
      <c r="B104" s="1">
        <v>3.4</v>
      </c>
      <c r="C104" s="7">
        <v>7.49</v>
      </c>
      <c r="D104" s="7">
        <f t="shared" si="1"/>
        <v>4.09</v>
      </c>
      <c r="E104" s="7">
        <v>6.1444999999999999</v>
      </c>
      <c r="F104" s="75"/>
    </row>
    <row r="105" spans="1:6" hidden="1" x14ac:dyDescent="0.2">
      <c r="A105" s="58">
        <v>38808</v>
      </c>
      <c r="B105" s="1">
        <v>3.3</v>
      </c>
      <c r="C105" s="7">
        <v>7.3949999999999996</v>
      </c>
      <c r="D105" s="7">
        <f t="shared" si="1"/>
        <v>4.0949999999999998</v>
      </c>
      <c r="E105" s="7">
        <v>6.0213000000000001</v>
      </c>
      <c r="F105" s="75"/>
    </row>
    <row r="106" spans="1:6" hidden="1" x14ac:dyDescent="0.2">
      <c r="A106" s="58">
        <v>38838</v>
      </c>
      <c r="B106" s="1">
        <v>3.3</v>
      </c>
      <c r="C106" s="7">
        <v>7.7649999999999997</v>
      </c>
      <c r="D106" s="7">
        <f t="shared" si="1"/>
        <v>4.4649999999999999</v>
      </c>
      <c r="E106" s="7">
        <v>6.7064000000000004</v>
      </c>
      <c r="F106" s="75"/>
    </row>
    <row r="107" spans="1:6" hidden="1" x14ac:dyDescent="0.2">
      <c r="A107" s="58">
        <v>38869</v>
      </c>
      <c r="B107" s="1">
        <v>3.9</v>
      </c>
      <c r="C107" s="7">
        <v>8.6349999999999998</v>
      </c>
      <c r="D107" s="7">
        <f t="shared" si="1"/>
        <v>4.7349999999999994</v>
      </c>
      <c r="E107" s="7">
        <v>7.1627999999999998</v>
      </c>
      <c r="F107" s="75"/>
    </row>
    <row r="108" spans="1:6" hidden="1" x14ac:dyDescent="0.2">
      <c r="A108" s="58">
        <v>38899</v>
      </c>
      <c r="B108" s="1">
        <v>4.9000000000000004</v>
      </c>
      <c r="C108" s="7">
        <v>8.6150000000000002</v>
      </c>
      <c r="D108" s="7">
        <f t="shared" si="1"/>
        <v>3.7149999999999999</v>
      </c>
      <c r="E108" s="7">
        <v>6.9226000000000001</v>
      </c>
      <c r="F108" s="75"/>
    </row>
    <row r="109" spans="1:6" hidden="1" x14ac:dyDescent="0.2">
      <c r="A109" s="58">
        <v>38930</v>
      </c>
      <c r="B109" s="1">
        <v>5</v>
      </c>
      <c r="C109" s="7">
        <v>8.7200000000000006</v>
      </c>
      <c r="D109" s="7">
        <f t="shared" si="1"/>
        <v>3.7200000000000006</v>
      </c>
      <c r="E109" s="7">
        <v>7.2035999999999998</v>
      </c>
      <c r="F109" s="75"/>
    </row>
    <row r="110" spans="1:6" hidden="1" x14ac:dyDescent="0.2">
      <c r="A110" s="58">
        <v>38961</v>
      </c>
      <c r="B110" s="1">
        <v>5.4</v>
      </c>
      <c r="C110" s="7">
        <v>8.5399999999999991</v>
      </c>
      <c r="D110" s="7">
        <f t="shared" si="1"/>
        <v>3.1399999999999988</v>
      </c>
      <c r="E110" s="7">
        <v>7.7549999999999999</v>
      </c>
      <c r="F110" s="75"/>
    </row>
    <row r="111" spans="1:6" hidden="1" x14ac:dyDescent="0.2">
      <c r="A111" s="58">
        <v>38991</v>
      </c>
      <c r="B111" s="1">
        <v>5.3</v>
      </c>
      <c r="C111" s="7">
        <v>7.9450000000000003</v>
      </c>
      <c r="D111" s="7">
        <f t="shared" si="1"/>
        <v>2.6450000000000005</v>
      </c>
      <c r="E111" s="7">
        <v>7.3597999999999999</v>
      </c>
      <c r="F111" s="75"/>
    </row>
    <row r="112" spans="1:6" hidden="1" x14ac:dyDescent="0.2">
      <c r="A112" s="58">
        <v>39022</v>
      </c>
      <c r="B112" s="1">
        <v>5.4</v>
      </c>
      <c r="C112" s="7">
        <v>7.89</v>
      </c>
      <c r="D112" s="7">
        <f t="shared" si="1"/>
        <v>2.4899999999999993</v>
      </c>
      <c r="E112" s="7">
        <v>7.1576000000000004</v>
      </c>
      <c r="F112" s="75"/>
    </row>
    <row r="113" spans="1:6" hidden="1" x14ac:dyDescent="0.2">
      <c r="A113" s="58">
        <v>39052</v>
      </c>
      <c r="B113" s="1">
        <v>5.4</v>
      </c>
      <c r="C113" s="7">
        <v>7.69</v>
      </c>
      <c r="D113" s="7">
        <f t="shared" si="1"/>
        <v>2.29</v>
      </c>
      <c r="E113" s="7">
        <v>7.0496999999999996</v>
      </c>
      <c r="F113" s="75"/>
    </row>
    <row r="114" spans="1:6" hidden="1" x14ac:dyDescent="0.2">
      <c r="A114" s="58">
        <v>39083</v>
      </c>
      <c r="B114" s="1">
        <v>5.8</v>
      </c>
      <c r="C114" s="7">
        <v>7.6550000000000002</v>
      </c>
      <c r="D114" s="7">
        <f t="shared" si="1"/>
        <v>1.8550000000000004</v>
      </c>
      <c r="E114" s="7">
        <v>7.2523</v>
      </c>
      <c r="F114" s="75"/>
    </row>
    <row r="115" spans="1:6" hidden="1" x14ac:dyDescent="0.2">
      <c r="A115" s="58">
        <v>39114</v>
      </c>
      <c r="B115" s="1">
        <v>6</v>
      </c>
      <c r="C115" s="7">
        <v>7.51</v>
      </c>
      <c r="D115" s="7">
        <f t="shared" si="1"/>
        <v>1.5099999999999998</v>
      </c>
      <c r="E115" s="7">
        <v>7.2462</v>
      </c>
      <c r="F115" s="75"/>
    </row>
    <row r="116" spans="1:6" hidden="1" x14ac:dyDescent="0.2">
      <c r="A116" s="58">
        <v>39142</v>
      </c>
      <c r="B116" s="1">
        <v>5.7</v>
      </c>
      <c r="C116" s="7">
        <v>7.7549999999999999</v>
      </c>
      <c r="D116" s="7">
        <f t="shared" si="1"/>
        <v>2.0549999999999997</v>
      </c>
      <c r="E116" s="7">
        <v>7.2859999999999996</v>
      </c>
      <c r="F116" s="75"/>
    </row>
    <row r="117" spans="1:6" hidden="1" x14ac:dyDescent="0.2">
      <c r="A117" s="58">
        <v>39173</v>
      </c>
      <c r="B117" s="1">
        <v>6.1</v>
      </c>
      <c r="C117" s="7">
        <v>7.5750000000000002</v>
      </c>
      <c r="D117" s="7">
        <f t="shared" si="1"/>
        <v>1.4750000000000005</v>
      </c>
      <c r="E117" s="7">
        <v>7.0260999999999996</v>
      </c>
      <c r="F117" s="75"/>
    </row>
    <row r="118" spans="1:6" hidden="1" x14ac:dyDescent="0.2">
      <c r="A118" s="58">
        <v>39203</v>
      </c>
      <c r="B118" s="1">
        <v>7</v>
      </c>
      <c r="C118" s="7">
        <v>7.915</v>
      </c>
      <c r="D118" s="7">
        <f t="shared" si="1"/>
        <v>0.91500000000000004</v>
      </c>
      <c r="E118" s="7">
        <v>7.1228999999999996</v>
      </c>
      <c r="F118" s="75"/>
    </row>
    <row r="119" spans="1:6" hidden="1" x14ac:dyDescent="0.2">
      <c r="A119" s="58">
        <v>39234</v>
      </c>
      <c r="B119" s="1">
        <v>6.9</v>
      </c>
      <c r="C119" s="7">
        <v>8.39</v>
      </c>
      <c r="D119" s="7">
        <f t="shared" si="1"/>
        <v>1.4900000000000002</v>
      </c>
      <c r="E119" s="7">
        <v>7.0544000000000002</v>
      </c>
      <c r="F119" s="75"/>
    </row>
    <row r="120" spans="1:6" hidden="1" x14ac:dyDescent="0.2">
      <c r="A120" s="58">
        <v>39264</v>
      </c>
      <c r="B120" s="1">
        <v>7</v>
      </c>
      <c r="C120" s="7">
        <v>8.4749999999999996</v>
      </c>
      <c r="D120" s="7">
        <f t="shared" si="1"/>
        <v>1.4749999999999996</v>
      </c>
      <c r="E120" s="7">
        <v>7.0834999999999999</v>
      </c>
      <c r="F120" s="75"/>
    </row>
    <row r="121" spans="1:6" hidden="1" x14ac:dyDescent="0.2">
      <c r="A121" s="58">
        <v>39295</v>
      </c>
      <c r="B121" s="1">
        <v>7</v>
      </c>
      <c r="C121" s="7">
        <v>8.43</v>
      </c>
      <c r="D121" s="7">
        <f t="shared" si="1"/>
        <v>1.4299999999999997</v>
      </c>
      <c r="E121" s="7">
        <v>7.1725000000000003</v>
      </c>
      <c r="F121" s="75"/>
    </row>
    <row r="122" spans="1:6" hidden="1" x14ac:dyDescent="0.2">
      <c r="A122" s="58">
        <v>39326</v>
      </c>
      <c r="B122" s="1">
        <v>6.7</v>
      </c>
      <c r="C122" s="7">
        <v>8.16</v>
      </c>
      <c r="D122" s="7">
        <f t="shared" si="1"/>
        <v>1.46</v>
      </c>
      <c r="E122" s="7">
        <v>6.8784000000000001</v>
      </c>
      <c r="F122" s="75"/>
    </row>
    <row r="123" spans="1:6" hidden="1" x14ac:dyDescent="0.2">
      <c r="A123" s="58">
        <v>39356</v>
      </c>
      <c r="B123" s="1">
        <v>7.2</v>
      </c>
      <c r="C123" s="7">
        <v>7.97</v>
      </c>
      <c r="D123" s="7">
        <f t="shared" si="1"/>
        <v>0.76999999999999957</v>
      </c>
      <c r="E123" s="7">
        <v>6.5446999999999997</v>
      </c>
      <c r="F123" s="75"/>
    </row>
    <row r="124" spans="1:6" hidden="1" x14ac:dyDescent="0.2">
      <c r="A124" s="58">
        <v>39387</v>
      </c>
      <c r="B124" s="1">
        <v>7.9</v>
      </c>
      <c r="C124" s="7">
        <v>8.375</v>
      </c>
      <c r="D124" s="7">
        <f t="shared" si="1"/>
        <v>0.47499999999999964</v>
      </c>
      <c r="E124" s="7">
        <v>6.806</v>
      </c>
      <c r="F124" s="75"/>
    </row>
    <row r="125" spans="1:6" hidden="1" x14ac:dyDescent="0.2">
      <c r="A125" s="58">
        <v>39417</v>
      </c>
      <c r="B125" s="1">
        <v>8.4</v>
      </c>
      <c r="C125" s="7">
        <v>8.34</v>
      </c>
      <c r="D125" s="7">
        <f t="shared" si="1"/>
        <v>-6.0000000000000497E-2</v>
      </c>
      <c r="E125" s="7">
        <v>6.83</v>
      </c>
      <c r="F125" s="75"/>
    </row>
    <row r="126" spans="1:6" hidden="1" x14ac:dyDescent="0.2">
      <c r="A126" s="58">
        <v>39448</v>
      </c>
      <c r="B126" s="1">
        <v>9</v>
      </c>
      <c r="C126" s="7">
        <v>8.6</v>
      </c>
      <c r="D126" s="7">
        <f t="shared" si="1"/>
        <v>-0.40000000000000036</v>
      </c>
      <c r="E126" s="7">
        <v>7.4574999999999996</v>
      </c>
      <c r="F126" s="75"/>
    </row>
    <row r="127" spans="1:6" hidden="1" x14ac:dyDescent="0.2">
      <c r="A127" s="58">
        <v>39479</v>
      </c>
      <c r="B127" s="1">
        <v>9.3000000000000007</v>
      </c>
      <c r="C127" s="7">
        <v>8.9450000000000003</v>
      </c>
      <c r="D127" s="7">
        <f t="shared" si="1"/>
        <v>-0.35500000000000043</v>
      </c>
      <c r="E127" s="7">
        <v>7.7412000000000001</v>
      </c>
      <c r="F127" s="75"/>
    </row>
    <row r="128" spans="1:6" hidden="1" x14ac:dyDescent="0.2">
      <c r="A128" s="58">
        <v>39508</v>
      </c>
      <c r="B128" s="1">
        <v>9.8000000000000007</v>
      </c>
      <c r="C128" s="7">
        <v>9.19</v>
      </c>
      <c r="D128" s="7">
        <f t="shared" si="1"/>
        <v>-0.61000000000000121</v>
      </c>
      <c r="E128" s="7">
        <v>8.1350999999999996</v>
      </c>
      <c r="F128" s="75"/>
    </row>
    <row r="129" spans="1:6" hidden="1" x14ac:dyDescent="0.2">
      <c r="A129" s="58">
        <v>39539</v>
      </c>
      <c r="B129" s="1">
        <v>10.6</v>
      </c>
      <c r="C129" s="7">
        <v>9.43</v>
      </c>
      <c r="D129" s="7">
        <f t="shared" si="1"/>
        <v>-1.17</v>
      </c>
      <c r="E129" s="7">
        <v>7.5640000000000001</v>
      </c>
      <c r="F129" s="75"/>
    </row>
    <row r="130" spans="1:6" hidden="1" x14ac:dyDescent="0.2">
      <c r="A130" s="58">
        <v>39569</v>
      </c>
      <c r="B130" s="1">
        <v>11.1</v>
      </c>
      <c r="C130" s="7">
        <v>10.045</v>
      </c>
      <c r="D130" s="7">
        <f t="shared" si="1"/>
        <v>-1.0549999999999997</v>
      </c>
      <c r="E130" s="7">
        <v>7.5812999999999997</v>
      </c>
      <c r="F130" s="75"/>
    </row>
    <row r="131" spans="1:6" hidden="1" x14ac:dyDescent="0.2">
      <c r="A131" s="58">
        <v>39600</v>
      </c>
      <c r="B131" s="1">
        <v>11.7</v>
      </c>
      <c r="C131" s="7">
        <v>10.675000000000001</v>
      </c>
      <c r="D131" s="7">
        <f t="shared" si="1"/>
        <v>-1.0249999999999986</v>
      </c>
      <c r="E131" s="7">
        <v>7.915</v>
      </c>
      <c r="F131" s="75"/>
    </row>
    <row r="132" spans="1:6" hidden="1" x14ac:dyDescent="0.2">
      <c r="A132" s="58">
        <v>39630</v>
      </c>
      <c r="B132" s="1">
        <v>12.2</v>
      </c>
      <c r="C132" s="7">
        <v>9.17</v>
      </c>
      <c r="D132" s="7">
        <f t="shared" si="1"/>
        <v>-3.0299999999999994</v>
      </c>
      <c r="E132" s="7">
        <v>7.3135000000000003</v>
      </c>
      <c r="F132" s="75"/>
    </row>
    <row r="133" spans="1:6" hidden="1" x14ac:dyDescent="0.2">
      <c r="A133" s="58">
        <v>39661</v>
      </c>
      <c r="B133" s="1">
        <v>13.4</v>
      </c>
      <c r="C133" s="7">
        <v>9.11</v>
      </c>
      <c r="D133" s="7">
        <f t="shared" si="1"/>
        <v>-4.2900000000000009</v>
      </c>
      <c r="E133" s="7">
        <v>6.6666999999999996</v>
      </c>
      <c r="F133" s="75"/>
    </row>
    <row r="134" spans="1:6" hidden="1" x14ac:dyDescent="0.2">
      <c r="A134" s="58">
        <v>39692</v>
      </c>
      <c r="B134" s="1">
        <v>13.7</v>
      </c>
      <c r="C134" s="7">
        <v>8.84</v>
      </c>
      <c r="D134" s="7">
        <f t="shared" si="1"/>
        <v>-4.8599999999999994</v>
      </c>
      <c r="E134" s="7">
        <v>6.7272999999999996</v>
      </c>
      <c r="F134" s="75"/>
    </row>
    <row r="135" spans="1:6" hidden="1" x14ac:dyDescent="0.2">
      <c r="A135" s="58">
        <v>39722</v>
      </c>
      <c r="B135" s="1">
        <v>13.1</v>
      </c>
      <c r="C135" s="7">
        <v>9.09</v>
      </c>
      <c r="D135" s="7">
        <f t="shared" ref="D135:D198" si="2">C135-B135</f>
        <v>-4.01</v>
      </c>
      <c r="E135" s="7">
        <v>6.7542</v>
      </c>
      <c r="F135" s="75"/>
    </row>
    <row r="136" spans="1:6" hidden="1" x14ac:dyDescent="0.2">
      <c r="A136" s="58">
        <v>39753</v>
      </c>
      <c r="B136" s="1">
        <v>12.1</v>
      </c>
      <c r="C136" s="7">
        <v>8.34</v>
      </c>
      <c r="D136" s="7">
        <f t="shared" si="2"/>
        <v>-3.76</v>
      </c>
      <c r="E136" s="7">
        <v>6.5065999999999997</v>
      </c>
      <c r="F136" s="75"/>
    </row>
    <row r="137" spans="1:6" hidden="1" x14ac:dyDescent="0.2">
      <c r="A137" s="58">
        <v>39783</v>
      </c>
      <c r="B137" s="1">
        <v>11.8</v>
      </c>
      <c r="C137" s="7">
        <v>7.31</v>
      </c>
      <c r="D137" s="7">
        <f t="shared" si="2"/>
        <v>-4.4900000000000011</v>
      </c>
      <c r="E137" s="7">
        <v>6.5023</v>
      </c>
      <c r="F137" s="75"/>
    </row>
    <row r="138" spans="1:6" x14ac:dyDescent="0.2">
      <c r="A138" s="58">
        <v>39814</v>
      </c>
      <c r="B138" s="1">
        <v>9.5</v>
      </c>
      <c r="C138" s="7">
        <v>7.8849999999999998</v>
      </c>
      <c r="D138" s="7">
        <f t="shared" si="2"/>
        <v>-1.6150000000000002</v>
      </c>
      <c r="E138" s="7">
        <v>6.5236999999999998</v>
      </c>
      <c r="F138" s="75"/>
    </row>
    <row r="139" spans="1:6" x14ac:dyDescent="0.2">
      <c r="A139" s="58">
        <v>39845</v>
      </c>
      <c r="B139" s="1">
        <v>8.1</v>
      </c>
      <c r="C139" s="7">
        <v>8.5500000000000007</v>
      </c>
      <c r="D139" s="7">
        <f t="shared" si="2"/>
        <v>0.45000000000000107</v>
      </c>
      <c r="E139" s="7">
        <v>6.4078999999999997</v>
      </c>
      <c r="F139" s="75"/>
    </row>
    <row r="140" spans="1:6" x14ac:dyDescent="0.2">
      <c r="A140" s="58">
        <v>39873</v>
      </c>
      <c r="B140" s="1">
        <v>8.6</v>
      </c>
      <c r="C140" s="7">
        <v>8.59</v>
      </c>
      <c r="D140" s="7">
        <f t="shared" si="2"/>
        <v>-9.9999999999997868E-3</v>
      </c>
      <c r="E140" s="7">
        <v>6.6070000000000002</v>
      </c>
      <c r="F140" s="75"/>
    </row>
    <row r="141" spans="1:6" x14ac:dyDescent="0.2">
      <c r="A141" s="58">
        <v>39904</v>
      </c>
      <c r="B141" s="1">
        <v>8.5</v>
      </c>
      <c r="C141" s="7">
        <v>8.5</v>
      </c>
      <c r="D141" s="7">
        <f t="shared" si="2"/>
        <v>0</v>
      </c>
      <c r="E141" s="7">
        <v>6.1723999999999997</v>
      </c>
      <c r="F141" s="75"/>
    </row>
    <row r="142" spans="1:6" x14ac:dyDescent="0.2">
      <c r="A142" s="58">
        <v>39934</v>
      </c>
      <c r="B142" s="76">
        <v>8.4</v>
      </c>
      <c r="C142" s="7">
        <v>8.7799999999999994</v>
      </c>
      <c r="D142" s="7">
        <f t="shared" si="2"/>
        <v>0.37999999999999901</v>
      </c>
      <c r="E142" s="7">
        <v>6.2893999999999997</v>
      </c>
      <c r="F142" s="75"/>
    </row>
    <row r="143" spans="1:6" ht="15" x14ac:dyDescent="0.3">
      <c r="A143" s="58">
        <v>39965</v>
      </c>
      <c r="B143" s="76">
        <v>8</v>
      </c>
      <c r="C143" s="7">
        <v>8.94</v>
      </c>
      <c r="D143" s="7">
        <f t="shared" si="2"/>
        <v>0.9399999999999995</v>
      </c>
      <c r="E143" s="7">
        <v>6.3240999999999996</v>
      </c>
      <c r="F143" s="121"/>
    </row>
    <row r="144" spans="1:6" ht="15" x14ac:dyDescent="0.3">
      <c r="A144" s="58">
        <v>39995</v>
      </c>
      <c r="B144" s="76">
        <v>6.9</v>
      </c>
      <c r="C144" s="7">
        <v>8.86</v>
      </c>
      <c r="D144" s="7">
        <f t="shared" si="2"/>
        <v>1.9599999999999991</v>
      </c>
      <c r="E144" s="7">
        <v>6.46</v>
      </c>
      <c r="F144" s="121"/>
    </row>
    <row r="145" spans="1:6" ht="15" x14ac:dyDescent="0.3">
      <c r="A145" s="58">
        <v>40026</v>
      </c>
      <c r="B145" s="76">
        <v>6.7</v>
      </c>
      <c r="C145" s="7">
        <v>8.69</v>
      </c>
      <c r="D145" s="7">
        <f t="shared" si="2"/>
        <v>1.9899999999999993</v>
      </c>
      <c r="E145" s="7">
        <v>6.5374999999999996</v>
      </c>
      <c r="F145" s="121"/>
    </row>
    <row r="146" spans="1:6" x14ac:dyDescent="0.2">
      <c r="A146" s="58">
        <v>40057</v>
      </c>
      <c r="B146" s="1">
        <v>6.4</v>
      </c>
      <c r="C146" s="7">
        <v>8.7799999999999994</v>
      </c>
      <c r="D146" s="7">
        <f t="shared" si="2"/>
        <v>2.379999999999999</v>
      </c>
      <c r="E146" s="7">
        <v>6.4663000000000004</v>
      </c>
      <c r="F146" s="77"/>
    </row>
    <row r="147" spans="1:6" x14ac:dyDescent="0.2">
      <c r="A147" s="58">
        <v>40087</v>
      </c>
      <c r="B147" s="1">
        <v>6.1</v>
      </c>
      <c r="C147" s="7">
        <v>8.9600000000000009</v>
      </c>
      <c r="D147" s="7">
        <f t="shared" si="2"/>
        <v>2.8600000000000012</v>
      </c>
      <c r="E147" s="7">
        <v>7.0730000000000004</v>
      </c>
      <c r="F147" s="75"/>
    </row>
    <row r="148" spans="1:6" x14ac:dyDescent="0.2">
      <c r="A148" s="58">
        <v>40118</v>
      </c>
      <c r="B148" s="1">
        <v>5.9</v>
      </c>
      <c r="C148" s="7">
        <v>9.0500000000000007</v>
      </c>
      <c r="D148" s="7">
        <f t="shared" si="2"/>
        <v>3.1500000000000004</v>
      </c>
      <c r="E148" s="7">
        <v>6.7133000000000003</v>
      </c>
      <c r="F148" s="75"/>
    </row>
    <row r="149" spans="1:6" x14ac:dyDescent="0.2">
      <c r="A149" s="58">
        <v>40148</v>
      </c>
      <c r="B149" s="1">
        <v>5.8</v>
      </c>
      <c r="C149" s="7">
        <v>9.07</v>
      </c>
      <c r="D149" s="7">
        <f t="shared" si="2"/>
        <v>3.2700000000000005</v>
      </c>
      <c r="E149" s="7">
        <v>6.6121999999999996</v>
      </c>
      <c r="F149" s="75"/>
    </row>
    <row r="150" spans="1:6" x14ac:dyDescent="0.2">
      <c r="A150" s="58">
        <v>40179</v>
      </c>
      <c r="B150" s="1">
        <v>6.3</v>
      </c>
      <c r="C150" s="7">
        <v>9.0399999999999991</v>
      </c>
      <c r="D150" s="7">
        <f t="shared" si="2"/>
        <v>2.7399999999999993</v>
      </c>
      <c r="E150" s="7">
        <v>6.7988999999999997</v>
      </c>
      <c r="F150" s="75"/>
    </row>
    <row r="151" spans="1:6" x14ac:dyDescent="0.2">
      <c r="A151" s="58">
        <v>40210</v>
      </c>
      <c r="B151" s="1">
        <v>6.2</v>
      </c>
      <c r="C151" s="7">
        <v>8.77</v>
      </c>
      <c r="D151" s="7">
        <f t="shared" si="2"/>
        <v>2.5699999999999994</v>
      </c>
      <c r="E151" s="7">
        <v>6.8829000000000002</v>
      </c>
      <c r="F151" s="75"/>
    </row>
    <row r="152" spans="1:6" x14ac:dyDescent="0.2">
      <c r="A152" s="58">
        <v>40238</v>
      </c>
      <c r="B152" s="1">
        <v>5.7</v>
      </c>
      <c r="C152" s="7">
        <v>8.51</v>
      </c>
      <c r="D152" s="7">
        <f t="shared" si="2"/>
        <v>2.8099999999999996</v>
      </c>
      <c r="E152" s="7">
        <v>6.7770000000000001</v>
      </c>
      <c r="F152" s="75"/>
    </row>
    <row r="153" spans="1:6" x14ac:dyDescent="0.2">
      <c r="A153" s="58">
        <v>40269</v>
      </c>
      <c r="B153" s="145">
        <v>5.0999999999999996</v>
      </c>
      <c r="C153" s="7">
        <v>8.4600000000000009</v>
      </c>
      <c r="D153" s="7">
        <f t="shared" si="2"/>
        <v>3.3600000000000012</v>
      </c>
      <c r="E153" s="7">
        <v>6.8403999999999998</v>
      </c>
      <c r="F153" s="75"/>
    </row>
    <row r="154" spans="1:6" x14ac:dyDescent="0.2">
      <c r="A154" s="58">
        <v>40299</v>
      </c>
      <c r="B154" s="145">
        <v>4.8</v>
      </c>
      <c r="C154" s="7">
        <v>8.68</v>
      </c>
      <c r="D154" s="7">
        <f t="shared" si="2"/>
        <v>3.88</v>
      </c>
      <c r="E154" s="7">
        <v>6.4306999999999999</v>
      </c>
      <c r="F154" s="75"/>
    </row>
    <row r="155" spans="1:6" x14ac:dyDescent="0.2">
      <c r="A155" s="58">
        <v>40330</v>
      </c>
      <c r="B155" s="145">
        <v>4.5999999999999996</v>
      </c>
      <c r="C155" s="7">
        <v>8.7799999999999994</v>
      </c>
      <c r="D155" s="7">
        <f>C155-B155</f>
        <v>4.18</v>
      </c>
      <c r="E155" s="7">
        <v>6.5244</v>
      </c>
      <c r="F155" s="75"/>
    </row>
    <row r="156" spans="1:6" x14ac:dyDescent="0.2">
      <c r="A156" s="58">
        <v>40360</v>
      </c>
      <c r="B156" s="145">
        <v>4.2</v>
      </c>
      <c r="C156" s="7">
        <v>8.19</v>
      </c>
      <c r="D156" s="7">
        <f t="shared" si="2"/>
        <v>3.9899999999999993</v>
      </c>
      <c r="E156" s="7">
        <v>6.6020000000000003</v>
      </c>
      <c r="F156" s="75"/>
    </row>
    <row r="157" spans="1:6" x14ac:dyDescent="0.2">
      <c r="A157" s="58">
        <v>40391</v>
      </c>
      <c r="B157" s="145">
        <v>3.7</v>
      </c>
      <c r="C157" s="7">
        <v>7.83</v>
      </c>
      <c r="D157" s="7">
        <f t="shared" si="2"/>
        <v>4.13</v>
      </c>
      <c r="E157" s="7">
        <v>6.5555000000000003</v>
      </c>
      <c r="F157" s="75"/>
    </row>
    <row r="158" spans="1:6" x14ac:dyDescent="0.2">
      <c r="A158" s="58">
        <v>40422</v>
      </c>
      <c r="B158" s="145">
        <v>3.5</v>
      </c>
      <c r="C158" s="7">
        <v>7.83</v>
      </c>
      <c r="D158" s="7">
        <f t="shared" si="2"/>
        <v>4.33</v>
      </c>
      <c r="E158" s="7">
        <v>6.7468000000000004</v>
      </c>
      <c r="F158" s="75"/>
    </row>
    <row r="159" spans="1:6" x14ac:dyDescent="0.2">
      <c r="A159" s="58">
        <v>40452</v>
      </c>
      <c r="B159" s="145">
        <v>3.2</v>
      </c>
      <c r="C159" s="7">
        <v>7.71</v>
      </c>
      <c r="D159" s="7">
        <f t="shared" si="2"/>
        <v>4.51</v>
      </c>
      <c r="E159" s="7">
        <v>6.8577000000000004</v>
      </c>
      <c r="F159" s="75"/>
    </row>
    <row r="160" spans="1:6" x14ac:dyDescent="0.2">
      <c r="A160" s="58">
        <v>40483</v>
      </c>
      <c r="B160" s="145">
        <v>3.4</v>
      </c>
      <c r="C160" s="7">
        <v>8.25</v>
      </c>
      <c r="D160" s="7">
        <f t="shared" si="2"/>
        <v>4.8499999999999996</v>
      </c>
      <c r="E160" s="7">
        <v>6.8418000000000001</v>
      </c>
      <c r="F160" s="75"/>
    </row>
    <row r="161" spans="1:6" x14ac:dyDescent="0.2">
      <c r="A161" s="58">
        <v>40513</v>
      </c>
      <c r="B161" s="145">
        <v>3.6</v>
      </c>
      <c r="C161" s="7">
        <v>8.0350000000000001</v>
      </c>
      <c r="D161" s="7">
        <f t="shared" si="2"/>
        <v>4.4350000000000005</v>
      </c>
      <c r="E161" s="7">
        <v>6.7449000000000003</v>
      </c>
      <c r="F161" s="75"/>
    </row>
    <row r="162" spans="1:6" x14ac:dyDescent="0.2">
      <c r="A162" s="58">
        <v>40544</v>
      </c>
      <c r="B162" s="145">
        <v>3.5</v>
      </c>
      <c r="C162" s="7">
        <v>8.5150000000000006</v>
      </c>
      <c r="D162" s="7">
        <f t="shared" si="2"/>
        <v>5.0150000000000006</v>
      </c>
      <c r="E162" s="7">
        <v>7.1677999999999997</v>
      </c>
      <c r="F162" s="75"/>
    </row>
    <row r="163" spans="1:6" x14ac:dyDescent="0.2">
      <c r="A163" s="58">
        <v>40575</v>
      </c>
      <c r="B163" s="145">
        <v>3.7</v>
      </c>
      <c r="C163" s="7">
        <v>8.5350000000000001</v>
      </c>
      <c r="D163" s="7">
        <f t="shared" si="2"/>
        <v>4.835</v>
      </c>
      <c r="E163" s="7">
        <v>7.0019999999999998</v>
      </c>
      <c r="F163" s="75"/>
    </row>
    <row r="164" spans="1:6" x14ac:dyDescent="0.2">
      <c r="A164" s="58">
        <v>40603</v>
      </c>
      <c r="B164" s="145">
        <v>3.7</v>
      </c>
      <c r="C164" s="7">
        <v>8.5950000000000006</v>
      </c>
      <c r="D164" s="7">
        <f t="shared" si="2"/>
        <v>4.8950000000000005</v>
      </c>
      <c r="E164" s="7">
        <v>6.81</v>
      </c>
      <c r="F164" s="75"/>
    </row>
    <row r="165" spans="1:6" x14ac:dyDescent="0.2">
      <c r="A165" s="58">
        <v>40634</v>
      </c>
      <c r="B165" s="145">
        <v>4.0999999999999996</v>
      </c>
      <c r="C165" s="7">
        <v>8.3249999999999993</v>
      </c>
      <c r="D165" s="7">
        <f t="shared" si="2"/>
        <v>4.2249999999999996</v>
      </c>
      <c r="E165" s="7">
        <v>6.5994999999999999</v>
      </c>
      <c r="F165" s="75"/>
    </row>
    <row r="166" spans="1:6" x14ac:dyDescent="0.2">
      <c r="A166" s="58">
        <v>40664</v>
      </c>
      <c r="B166" s="145">
        <v>4.2</v>
      </c>
      <c r="C166" s="7">
        <v>8.1999999999999993</v>
      </c>
      <c r="D166" s="7">
        <f t="shared" si="2"/>
        <v>3.9999999999999991</v>
      </c>
      <c r="E166" s="7">
        <v>6.9245000000000001</v>
      </c>
      <c r="F166" s="75"/>
    </row>
    <row r="167" spans="1:6" x14ac:dyDescent="0.2">
      <c r="A167" s="58">
        <v>40695</v>
      </c>
      <c r="B167" s="145">
        <v>4.5999999999999996</v>
      </c>
      <c r="C167" s="7">
        <v>8.2949999999999999</v>
      </c>
      <c r="D167" s="7">
        <f t="shared" si="2"/>
        <v>3.6950000000000003</v>
      </c>
      <c r="E167" s="7">
        <v>6.7908999999999997</v>
      </c>
      <c r="F167" s="75"/>
    </row>
    <row r="168" spans="1:6" x14ac:dyDescent="0.2">
      <c r="A168" s="58">
        <v>40725</v>
      </c>
      <c r="B168" s="145">
        <v>5</v>
      </c>
      <c r="C168" s="7">
        <v>8.11</v>
      </c>
      <c r="D168" s="7">
        <f t="shared" si="2"/>
        <v>3.1099999999999994</v>
      </c>
      <c r="E168" s="7">
        <v>6.7331000000000003</v>
      </c>
      <c r="F168" s="75"/>
    </row>
    <row r="169" spans="1:6" x14ac:dyDescent="0.2">
      <c r="A169" s="58">
        <v>40756</v>
      </c>
      <c r="B169" s="145">
        <v>5.3</v>
      </c>
      <c r="C169" s="7">
        <v>7.6050000000000004</v>
      </c>
      <c r="D169" s="7">
        <f t="shared" si="2"/>
        <v>2.3050000000000006</v>
      </c>
      <c r="E169" s="7">
        <v>7.0705999999999998</v>
      </c>
      <c r="F169" s="75"/>
    </row>
    <row r="170" spans="1:6" x14ac:dyDescent="0.2">
      <c r="A170" s="58">
        <v>40787</v>
      </c>
      <c r="B170" s="145">
        <v>5.3</v>
      </c>
      <c r="C170" s="7">
        <v>8.0350000000000001</v>
      </c>
      <c r="D170" s="7">
        <f t="shared" si="2"/>
        <v>2.7350000000000003</v>
      </c>
      <c r="E170" s="7">
        <v>7.9678000000000004</v>
      </c>
      <c r="F170" s="75"/>
    </row>
    <row r="171" spans="1:6" x14ac:dyDescent="0.2">
      <c r="A171" s="58">
        <v>40817</v>
      </c>
      <c r="B171" s="145">
        <v>5.7</v>
      </c>
      <c r="C171" s="7">
        <v>7.6150000000000002</v>
      </c>
      <c r="D171" s="7">
        <f t="shared" si="2"/>
        <v>1.915</v>
      </c>
      <c r="E171" s="7">
        <v>7.7005999999999997</v>
      </c>
      <c r="F171" s="75"/>
    </row>
    <row r="172" spans="1:6" x14ac:dyDescent="0.2">
      <c r="A172" s="58">
        <v>40848</v>
      </c>
      <c r="B172" s="145">
        <v>6</v>
      </c>
      <c r="C172" s="7">
        <v>7.66</v>
      </c>
      <c r="D172" s="7">
        <f t="shared" si="2"/>
        <v>1.6600000000000001</v>
      </c>
      <c r="E172" s="7">
        <v>8.3303999999999991</v>
      </c>
      <c r="F172" s="75"/>
    </row>
    <row r="173" spans="1:6" x14ac:dyDescent="0.2">
      <c r="A173" s="58">
        <v>40878</v>
      </c>
      <c r="B173" s="145">
        <v>6</v>
      </c>
      <c r="C173" s="7">
        <v>7.6749999999999998</v>
      </c>
      <c r="D173" s="7">
        <f t="shared" si="2"/>
        <v>1.6749999999999998</v>
      </c>
      <c r="E173" s="7">
        <v>8.1593</v>
      </c>
      <c r="F173" s="75"/>
    </row>
    <row r="174" spans="1:6" x14ac:dyDescent="0.2">
      <c r="A174" s="58">
        <v>40909</v>
      </c>
      <c r="B174" s="145">
        <v>6.1</v>
      </c>
      <c r="C174" s="7">
        <v>7.43</v>
      </c>
      <c r="D174" s="7">
        <f t="shared" si="2"/>
        <v>1.33</v>
      </c>
      <c r="E174" s="7">
        <v>7.8333000000000004</v>
      </c>
      <c r="F174" s="75"/>
    </row>
    <row r="175" spans="1:6" x14ac:dyDescent="0.2">
      <c r="A175" s="58">
        <v>40940</v>
      </c>
      <c r="B175" s="145">
        <v>6.3</v>
      </c>
      <c r="C175" s="7">
        <v>7.48</v>
      </c>
      <c r="D175" s="7">
        <f t="shared" si="2"/>
        <v>1.1800000000000006</v>
      </c>
      <c r="E175" s="7">
        <v>7.4798999999999998</v>
      </c>
      <c r="F175" s="75"/>
    </row>
    <row r="176" spans="1:6" x14ac:dyDescent="0.2">
      <c r="A176" s="58">
        <v>40969</v>
      </c>
      <c r="B176" s="206">
        <v>6.1</v>
      </c>
      <c r="C176" s="205">
        <v>7.58</v>
      </c>
      <c r="D176" s="7">
        <f t="shared" si="2"/>
        <v>1.4800000000000004</v>
      </c>
      <c r="E176" s="7">
        <v>7.7141999999999999</v>
      </c>
      <c r="F176" s="75"/>
    </row>
    <row r="177" spans="1:10" x14ac:dyDescent="0.2">
      <c r="A177" s="58">
        <v>41000</v>
      </c>
      <c r="B177" s="206">
        <v>6</v>
      </c>
      <c r="C177" s="217">
        <v>7.29</v>
      </c>
      <c r="D177" s="7">
        <f t="shared" si="2"/>
        <v>1.29</v>
      </c>
      <c r="E177" s="7">
        <v>7.7462999999999997</v>
      </c>
    </row>
    <row r="178" spans="1:10" x14ac:dyDescent="0.2">
      <c r="A178" s="58">
        <v>41030</v>
      </c>
      <c r="B178" s="206">
        <v>6.1</v>
      </c>
      <c r="C178" s="217">
        <v>7.31</v>
      </c>
      <c r="D178" s="7">
        <f t="shared" si="2"/>
        <v>1.21</v>
      </c>
      <c r="E178" s="7">
        <v>8.5344999999999995</v>
      </c>
    </row>
    <row r="179" spans="1:10" x14ac:dyDescent="0.2">
      <c r="A179" s="58">
        <v>41061</v>
      </c>
      <c r="B179" s="206">
        <v>5.7</v>
      </c>
      <c r="C179" s="217">
        <v>6.82</v>
      </c>
      <c r="D179" s="7">
        <f t="shared" si="2"/>
        <v>1.1200000000000001</v>
      </c>
      <c r="E179" s="7">
        <v>8.3998000000000008</v>
      </c>
    </row>
    <row r="180" spans="1:10" x14ac:dyDescent="0.2">
      <c r="A180" s="58">
        <v>41091</v>
      </c>
      <c r="B180" s="206">
        <v>5.5</v>
      </c>
      <c r="C180" s="217">
        <v>6.23</v>
      </c>
      <c r="D180" s="7">
        <f t="shared" si="2"/>
        <v>0.73000000000000043</v>
      </c>
      <c r="E180" s="7">
        <v>8.1830999999999996</v>
      </c>
    </row>
    <row r="181" spans="1:10" x14ac:dyDescent="0.2">
      <c r="A181" s="58">
        <v>41122</v>
      </c>
      <c r="B181" s="206">
        <v>4.9000000000000004</v>
      </c>
      <c r="C181" s="217">
        <v>6.26</v>
      </c>
      <c r="D181" s="7">
        <f t="shared" si="2"/>
        <v>1.3599999999999994</v>
      </c>
      <c r="E181" s="7">
        <v>8.4753000000000007</v>
      </c>
    </row>
    <row r="182" spans="1:10" x14ac:dyDescent="0.2">
      <c r="A182" s="58">
        <v>41153</v>
      </c>
      <c r="B182" s="206">
        <v>5</v>
      </c>
      <c r="C182" s="217">
        <v>6.1150000000000002</v>
      </c>
      <c r="D182" s="7">
        <f t="shared" si="2"/>
        <v>1.1150000000000002</v>
      </c>
      <c r="E182" s="7">
        <v>8.2344000000000008</v>
      </c>
    </row>
    <row r="183" spans="1:10" x14ac:dyDescent="0.2">
      <c r="A183" s="58">
        <v>41183</v>
      </c>
      <c r="B183" s="206">
        <v>5.5</v>
      </c>
      <c r="C183" s="217">
        <v>6.12</v>
      </c>
      <c r="D183" s="7">
        <f t="shared" si="2"/>
        <v>0.62000000000000011</v>
      </c>
      <c r="E183" s="7">
        <v>8.6397999999999993</v>
      </c>
      <c r="F183" s="329"/>
      <c r="G183" s="329"/>
      <c r="H183" s="329"/>
      <c r="I183" s="329"/>
    </row>
    <row r="184" spans="1:10" x14ac:dyDescent="0.2">
      <c r="A184" s="58">
        <v>41214</v>
      </c>
      <c r="B184" s="206">
        <v>5.6</v>
      </c>
      <c r="C184" s="217">
        <v>6.21</v>
      </c>
      <c r="D184" s="7">
        <f t="shared" si="2"/>
        <v>0.61000000000000032</v>
      </c>
      <c r="E184" s="7">
        <v>8.7835000000000001</v>
      </c>
      <c r="J184" s="75"/>
    </row>
    <row r="185" spans="1:10" x14ac:dyDescent="0.2">
      <c r="A185" s="58">
        <v>41244</v>
      </c>
      <c r="B185" s="206">
        <v>5.6</v>
      </c>
      <c r="C185" s="217">
        <v>6.0049999999999999</v>
      </c>
      <c r="D185" s="7">
        <f t="shared" si="2"/>
        <v>0.40500000000000025</v>
      </c>
      <c r="E185" s="7">
        <v>8.4725000000000001</v>
      </c>
      <c r="J185" s="75"/>
    </row>
    <row r="186" spans="1:10" x14ac:dyDescent="0.2">
      <c r="A186" s="58">
        <v>41275</v>
      </c>
      <c r="B186" s="206">
        <v>5.4</v>
      </c>
      <c r="C186" s="217">
        <v>6.02</v>
      </c>
      <c r="D186" s="7">
        <f>C186-B186</f>
        <v>0.61999999999999922</v>
      </c>
      <c r="E186" s="7">
        <v>9.0083000000000002</v>
      </c>
      <c r="J186" s="75"/>
    </row>
    <row r="187" spans="1:10" x14ac:dyDescent="0.2">
      <c r="A187" s="58">
        <v>41306</v>
      </c>
      <c r="B187" s="206">
        <v>5.9</v>
      </c>
      <c r="C187" s="217">
        <v>6.05</v>
      </c>
      <c r="D187" s="7">
        <f t="shared" si="2"/>
        <v>0.14999999999999947</v>
      </c>
      <c r="E187" s="7">
        <v>8.8260000000000005</v>
      </c>
      <c r="J187" s="75"/>
    </row>
    <row r="188" spans="1:10" x14ac:dyDescent="0.2">
      <c r="A188" s="58">
        <v>41334</v>
      </c>
      <c r="B188" s="206">
        <v>5.9</v>
      </c>
      <c r="C188" s="217">
        <v>6.15</v>
      </c>
      <c r="D188" s="7">
        <f t="shared" si="2"/>
        <v>0.25</v>
      </c>
      <c r="E188" s="7">
        <v>9.2542000000000009</v>
      </c>
      <c r="J188" s="75"/>
    </row>
    <row r="189" spans="1:10" x14ac:dyDescent="0.2">
      <c r="A189" s="58">
        <v>41365</v>
      </c>
      <c r="B189" s="206">
        <v>5.9</v>
      </c>
      <c r="C189" s="217">
        <v>5.7850000000000001</v>
      </c>
      <c r="D189" s="7">
        <f t="shared" si="2"/>
        <v>-0.11500000000000021</v>
      </c>
      <c r="E189" s="7">
        <v>8.9681999999999995</v>
      </c>
      <c r="J189" s="75"/>
    </row>
    <row r="190" spans="1:10" x14ac:dyDescent="0.2">
      <c r="A190" s="58">
        <v>41395</v>
      </c>
      <c r="B190" s="206">
        <v>5.6</v>
      </c>
      <c r="C190" s="217">
        <v>6.48</v>
      </c>
      <c r="D190" s="7">
        <f t="shared" si="2"/>
        <v>0.88000000000000078</v>
      </c>
      <c r="E190" s="7">
        <v>10.0299</v>
      </c>
      <c r="J190" s="75"/>
    </row>
    <row r="191" spans="1:10" x14ac:dyDescent="0.2">
      <c r="A191" s="58">
        <v>41426</v>
      </c>
      <c r="B191" s="206">
        <v>5.5</v>
      </c>
      <c r="C191" s="217">
        <v>7.0549999999999997</v>
      </c>
      <c r="D191" s="7">
        <f t="shared" si="2"/>
        <v>1.5549999999999997</v>
      </c>
      <c r="E191" s="7">
        <v>9.9358000000000004</v>
      </c>
      <c r="J191" s="75"/>
    </row>
    <row r="192" spans="1:10" x14ac:dyDescent="0.2">
      <c r="A192" s="58">
        <v>41456</v>
      </c>
      <c r="B192" s="206">
        <v>6.3</v>
      </c>
      <c r="C192" s="217">
        <v>7.1449999999999996</v>
      </c>
      <c r="D192" s="7">
        <f t="shared" si="2"/>
        <v>0.84499999999999975</v>
      </c>
      <c r="E192" s="7">
        <v>9.7958999999999996</v>
      </c>
      <c r="J192" s="75"/>
    </row>
    <row r="193" spans="1:10" x14ac:dyDescent="0.2">
      <c r="A193" s="58">
        <v>41487</v>
      </c>
      <c r="B193" s="206">
        <v>6.4</v>
      </c>
      <c r="C193" s="217">
        <v>7.54</v>
      </c>
      <c r="D193" s="7">
        <f t="shared" si="2"/>
        <v>1.1399999999999997</v>
      </c>
      <c r="E193" s="7">
        <v>10.339399999999999</v>
      </c>
      <c r="J193" s="75"/>
    </row>
    <row r="194" spans="1:10" x14ac:dyDescent="0.2">
      <c r="A194" s="58">
        <v>41518</v>
      </c>
      <c r="B194" s="206">
        <v>6</v>
      </c>
      <c r="C194" s="217">
        <v>6.9450000000000003</v>
      </c>
      <c r="D194" s="7">
        <f t="shared" si="2"/>
        <v>0.94500000000000028</v>
      </c>
      <c r="E194" s="7">
        <v>10.125500000000001</v>
      </c>
      <c r="J194" s="75"/>
    </row>
    <row r="195" spans="1:10" x14ac:dyDescent="0.2">
      <c r="A195" s="58">
        <v>41548</v>
      </c>
      <c r="B195" s="206">
        <v>5.5</v>
      </c>
      <c r="C195" s="217">
        <v>6.8</v>
      </c>
      <c r="D195" s="7">
        <f t="shared" si="2"/>
        <v>1.2999999999999998</v>
      </c>
      <c r="E195" s="7">
        <v>9.9418000000000006</v>
      </c>
      <c r="J195" s="75"/>
    </row>
    <row r="196" spans="1:10" x14ac:dyDescent="0.2">
      <c r="A196" s="58">
        <v>41579</v>
      </c>
      <c r="B196" s="206">
        <v>5.3</v>
      </c>
      <c r="C196" s="217">
        <v>7.2549999999999999</v>
      </c>
      <c r="D196" s="7">
        <f t="shared" si="2"/>
        <v>1.9550000000000001</v>
      </c>
      <c r="E196" s="7">
        <v>10.1942</v>
      </c>
      <c r="J196" s="75"/>
    </row>
    <row r="197" spans="1:10" x14ac:dyDescent="0.2">
      <c r="A197" s="58">
        <v>41609</v>
      </c>
      <c r="B197" s="206">
        <v>5.4</v>
      </c>
      <c r="C197" s="217">
        <v>7.1849999999999996</v>
      </c>
      <c r="D197" s="7">
        <f t="shared" si="2"/>
        <v>1.7849999999999993</v>
      </c>
      <c r="E197" s="7">
        <v>10.406599999999999</v>
      </c>
      <c r="J197" s="75"/>
    </row>
    <row r="198" spans="1:10" x14ac:dyDescent="0.2">
      <c r="A198" s="58">
        <v>41640</v>
      </c>
      <c r="B198" s="206">
        <v>5.4</v>
      </c>
      <c r="C198" s="217">
        <v>8.27</v>
      </c>
      <c r="D198" s="7">
        <f t="shared" si="2"/>
        <v>2.8699999999999992</v>
      </c>
      <c r="E198" s="7">
        <v>11.1972</v>
      </c>
      <c r="J198" s="75"/>
    </row>
    <row r="199" spans="1:10" x14ac:dyDescent="0.2">
      <c r="A199" s="58">
        <v>41671</v>
      </c>
      <c r="B199" s="206">
        <v>5.8</v>
      </c>
      <c r="C199" s="217">
        <v>8.01</v>
      </c>
      <c r="D199" s="7">
        <f t="shared" ref="D199:D205" si="3">C199-B199</f>
        <v>2.21</v>
      </c>
      <c r="E199" s="7">
        <v>10.6988</v>
      </c>
      <c r="J199" s="75"/>
    </row>
    <row r="200" spans="1:10" x14ac:dyDescent="0.2">
      <c r="A200" s="58">
        <v>41699</v>
      </c>
      <c r="B200" s="206">
        <v>5.9</v>
      </c>
      <c r="C200" s="217">
        <v>7.7949999999999999</v>
      </c>
      <c r="D200" s="7">
        <f t="shared" si="3"/>
        <v>1.8949999999999996</v>
      </c>
      <c r="E200" s="7">
        <v>10.581099999999999</v>
      </c>
      <c r="J200" s="75"/>
    </row>
    <row r="201" spans="1:10" x14ac:dyDescent="0.2">
      <c r="A201" s="58">
        <v>41730</v>
      </c>
      <c r="B201" s="206">
        <v>6.1</v>
      </c>
      <c r="C201" s="217">
        <v>7.7649999999999997</v>
      </c>
      <c r="D201" s="7">
        <f t="shared" si="3"/>
        <v>1.665</v>
      </c>
      <c r="E201" s="7">
        <v>10.5467</v>
      </c>
      <c r="J201" s="75"/>
    </row>
    <row r="202" spans="1:10" x14ac:dyDescent="0.2">
      <c r="A202" s="58">
        <v>41760</v>
      </c>
      <c r="B202" s="206">
        <v>6.6</v>
      </c>
      <c r="C202" s="217">
        <v>7.54</v>
      </c>
      <c r="D202" s="7">
        <f t="shared" si="3"/>
        <v>0.94000000000000039</v>
      </c>
      <c r="E202" s="7">
        <v>10.3979</v>
      </c>
      <c r="J202" s="75"/>
    </row>
    <row r="203" spans="1:10" x14ac:dyDescent="0.2">
      <c r="A203" s="58">
        <v>41791</v>
      </c>
      <c r="B203" s="206">
        <v>6.6</v>
      </c>
      <c r="C203" s="217">
        <v>7.56</v>
      </c>
      <c r="D203" s="7">
        <f t="shared" si="3"/>
        <v>0.96</v>
      </c>
      <c r="E203" s="7">
        <v>10.58</v>
      </c>
      <c r="J203" s="75"/>
    </row>
    <row r="204" spans="1:10" x14ac:dyDescent="0.2">
      <c r="A204" s="58">
        <v>41821</v>
      </c>
      <c r="B204" s="206">
        <v>6.3</v>
      </c>
      <c r="C204" s="217">
        <v>7.415</v>
      </c>
      <c r="D204" s="7">
        <f t="shared" si="3"/>
        <v>1.1150000000000002</v>
      </c>
      <c r="E204" s="7">
        <v>10.65</v>
      </c>
      <c r="J204" s="75"/>
    </row>
    <row r="205" spans="1:10" x14ac:dyDescent="0.2">
      <c r="A205" s="58">
        <v>41852</v>
      </c>
      <c r="B205" s="206">
        <v>6.4</v>
      </c>
      <c r="C205" s="217">
        <v>7.0549999999999997</v>
      </c>
      <c r="D205" s="7">
        <f t="shared" si="3"/>
        <v>0.65499999999999936</v>
      </c>
      <c r="E205" s="7">
        <v>10.62</v>
      </c>
      <c r="J205" s="75"/>
    </row>
    <row r="206" spans="1:10" x14ac:dyDescent="0.2">
      <c r="A206" s="58">
        <v>41883</v>
      </c>
      <c r="B206" s="206">
        <v>5.9</v>
      </c>
      <c r="C206" s="217">
        <v>7.5149999999999997</v>
      </c>
      <c r="D206" s="7">
        <f>C206-B206</f>
        <v>1.6149999999999993</v>
      </c>
      <c r="E206" s="7">
        <v>11.27</v>
      </c>
      <c r="J206" s="75"/>
    </row>
    <row r="207" spans="1:10" x14ac:dyDescent="0.2">
      <c r="A207" s="58">
        <v>41913</v>
      </c>
      <c r="B207" s="206">
        <v>5.9</v>
      </c>
      <c r="C207" s="217">
        <v>7.02</v>
      </c>
      <c r="D207" s="7">
        <f>C207-B207</f>
        <v>1.1199999999999992</v>
      </c>
      <c r="E207" s="7">
        <v>10.86</v>
      </c>
      <c r="J207" s="75"/>
    </row>
    <row r="208" spans="1:10" x14ac:dyDescent="0.2">
      <c r="A208" s="58">
        <v>41944</v>
      </c>
      <c r="B208" s="206">
        <v>5.8</v>
      </c>
      <c r="C208" s="217">
        <v>6.69</v>
      </c>
      <c r="D208" s="7">
        <f t="shared" ref="D208:D213" si="4">C208-B208</f>
        <v>0.89000000000000057</v>
      </c>
      <c r="E208" s="7">
        <v>10.97</v>
      </c>
      <c r="J208" s="75"/>
    </row>
    <row r="209" spans="1:10" hidden="1" x14ac:dyDescent="0.2">
      <c r="A209" s="58">
        <v>41974</v>
      </c>
      <c r="B209" s="206"/>
      <c r="C209" s="217">
        <v>7.18</v>
      </c>
      <c r="D209" s="7">
        <f t="shared" si="4"/>
        <v>7.18</v>
      </c>
      <c r="E209" s="7">
        <v>11.56</v>
      </c>
      <c r="J209" s="75"/>
    </row>
    <row r="210" spans="1:10" x14ac:dyDescent="0.2">
      <c r="A210" s="58">
        <v>41974</v>
      </c>
      <c r="B210" s="206">
        <v>5.3</v>
      </c>
      <c r="C210" s="217">
        <v>7.18</v>
      </c>
      <c r="D210" s="7">
        <f t="shared" si="4"/>
        <v>1.88</v>
      </c>
      <c r="E210" s="7">
        <v>11.56</v>
      </c>
      <c r="J210" s="75"/>
    </row>
    <row r="211" spans="1:10" x14ac:dyDescent="0.2">
      <c r="A211" s="58">
        <v>42019</v>
      </c>
      <c r="B211" s="206">
        <v>5.3</v>
      </c>
      <c r="C211" s="217">
        <v>6.43</v>
      </c>
      <c r="D211" s="7">
        <f t="shared" si="4"/>
        <v>1.1299999999999999</v>
      </c>
      <c r="E211" s="7">
        <v>12.161</v>
      </c>
      <c r="H211" s="305"/>
      <c r="I211" s="305"/>
      <c r="J211" s="305"/>
    </row>
    <row r="212" spans="1:10" x14ac:dyDescent="0.2">
      <c r="A212" s="58">
        <v>42050</v>
      </c>
      <c r="B212" s="206">
        <v>4.4000000000000004</v>
      </c>
      <c r="C212" s="217">
        <v>6.8650000000000002</v>
      </c>
      <c r="D212" s="7">
        <f t="shared" si="4"/>
        <v>2.4649999999999999</v>
      </c>
      <c r="E212" s="7">
        <v>12.2014</v>
      </c>
      <c r="J212" s="75"/>
    </row>
    <row r="213" spans="1:10" x14ac:dyDescent="0.2">
      <c r="A213" s="58">
        <v>42078</v>
      </c>
      <c r="B213" s="206">
        <v>3.9</v>
      </c>
      <c r="C213" s="217">
        <v>7.11</v>
      </c>
      <c r="D213" s="7">
        <f t="shared" si="4"/>
        <v>3.2100000000000004</v>
      </c>
      <c r="E213" s="7">
        <v>12.697699999999999</v>
      </c>
      <c r="J213" s="75"/>
    </row>
    <row r="214" spans="1:10" x14ac:dyDescent="0.2">
      <c r="A214" s="58">
        <v>42109</v>
      </c>
      <c r="B214" s="206">
        <v>4</v>
      </c>
      <c r="C214" s="217">
        <v>7.2149999999999999</v>
      </c>
      <c r="D214" s="7">
        <f>C214-B214</f>
        <v>3.2149999999999999</v>
      </c>
      <c r="E214" s="7">
        <v>13.3088</v>
      </c>
      <c r="J214" s="75"/>
    </row>
    <row r="215" spans="1:10" x14ac:dyDescent="0.2">
      <c r="A215" s="58">
        <v>42139</v>
      </c>
      <c r="B215" s="206">
        <v>4.5</v>
      </c>
      <c r="C215" s="217">
        <v>7.4349999999999996</v>
      </c>
      <c r="D215" s="7">
        <f t="shared" ref="D215:D226" si="5">C215-B215</f>
        <v>2.9349999999999996</v>
      </c>
      <c r="E215" s="7">
        <v>13.823499999999999</v>
      </c>
      <c r="J215" s="75"/>
    </row>
    <row r="216" spans="1:10" x14ac:dyDescent="0.2">
      <c r="A216" s="58">
        <v>42170</v>
      </c>
      <c r="B216" s="206">
        <v>4.5999999999999996</v>
      </c>
      <c r="C216" s="217">
        <v>7.5549999999999997</v>
      </c>
      <c r="D216" s="7">
        <f t="shared" si="5"/>
        <v>2.9550000000000001</v>
      </c>
      <c r="E216" s="7">
        <v>12.2014</v>
      </c>
      <c r="J216" s="75"/>
    </row>
    <row r="217" spans="1:10" x14ac:dyDescent="0.2">
      <c r="A217" s="58">
        <v>42200</v>
      </c>
      <c r="B217" s="206">
        <v>4.7</v>
      </c>
      <c r="C217" s="217">
        <v>7.58</v>
      </c>
      <c r="D217" s="7">
        <f t="shared" si="5"/>
        <v>2.88</v>
      </c>
      <c r="E217" s="7">
        <v>12.697699999999999</v>
      </c>
      <c r="J217" s="75"/>
    </row>
    <row r="218" spans="1:10" x14ac:dyDescent="0.2">
      <c r="A218" s="58">
        <v>42231</v>
      </c>
      <c r="B218" s="206">
        <v>4.7</v>
      </c>
      <c r="C218" s="217">
        <v>7.6</v>
      </c>
      <c r="D218" s="7">
        <f t="shared" si="5"/>
        <v>2.8999999999999995</v>
      </c>
      <c r="E218" s="7">
        <v>13.3088</v>
      </c>
      <c r="J218" s="75"/>
    </row>
    <row r="219" spans="1:10" x14ac:dyDescent="0.2">
      <c r="A219" s="58">
        <v>42262</v>
      </c>
      <c r="B219" s="206">
        <v>4.5999999999999996</v>
      </c>
      <c r="C219" s="217">
        <v>7.62</v>
      </c>
      <c r="D219" s="7">
        <f t="shared" si="5"/>
        <v>3.0200000000000005</v>
      </c>
      <c r="E219" s="7">
        <v>13.823499999999999</v>
      </c>
      <c r="J219" s="75"/>
    </row>
    <row r="220" spans="1:10" x14ac:dyDescent="0.2">
      <c r="A220" s="58">
        <v>42292</v>
      </c>
      <c r="B220" s="206">
        <v>4.5999999999999996</v>
      </c>
      <c r="C220" s="217">
        <v>7.42</v>
      </c>
      <c r="D220" s="7">
        <f t="shared" si="5"/>
        <v>2.8200000000000003</v>
      </c>
      <c r="E220" s="7">
        <v>13.8832</v>
      </c>
      <c r="J220" s="75"/>
    </row>
    <row r="221" spans="1:10" x14ac:dyDescent="0.2">
      <c r="A221" s="58">
        <v>42323</v>
      </c>
      <c r="B221" s="206">
        <v>4.7</v>
      </c>
      <c r="C221" s="7">
        <v>7.7450000000000001</v>
      </c>
      <c r="D221" s="7">
        <f t="shared" si="5"/>
        <v>3.0449999999999999</v>
      </c>
      <c r="E221" s="7">
        <v>14.426600000000001</v>
      </c>
      <c r="J221" s="75"/>
    </row>
    <row r="222" spans="1:10" x14ac:dyDescent="0.2">
      <c r="A222" s="58">
        <v>42353</v>
      </c>
      <c r="B222" s="206">
        <v>4.8</v>
      </c>
      <c r="C222" s="7">
        <v>8.98</v>
      </c>
      <c r="D222" s="7">
        <f t="shared" si="5"/>
        <v>4.1800000000000006</v>
      </c>
      <c r="E222" s="7">
        <v>15.544600000000001</v>
      </c>
      <c r="J222" s="75"/>
    </row>
    <row r="223" spans="1:10" x14ac:dyDescent="0.2">
      <c r="A223" s="58">
        <v>42384</v>
      </c>
      <c r="B223" s="206">
        <v>5.2</v>
      </c>
      <c r="C223" s="254">
        <v>8.4499999999999993</v>
      </c>
      <c r="D223" s="7">
        <f t="shared" si="5"/>
        <v>3.2499999999999991</v>
      </c>
      <c r="E223" s="7">
        <v>16.18</v>
      </c>
      <c r="J223" s="75"/>
    </row>
    <row r="224" spans="1:10" x14ac:dyDescent="0.2">
      <c r="A224" s="58">
        <v>42415</v>
      </c>
      <c r="B224" s="206">
        <v>6.2</v>
      </c>
      <c r="C224" s="7">
        <v>8.6999999999999993</v>
      </c>
      <c r="D224" s="7">
        <f t="shared" si="5"/>
        <v>2.4999999999999991</v>
      </c>
      <c r="E224" s="7">
        <v>15.84</v>
      </c>
      <c r="J224" s="75"/>
    </row>
    <row r="225" spans="1:10" x14ac:dyDescent="0.2">
      <c r="A225" s="58">
        <v>42444</v>
      </c>
      <c r="B225" s="206">
        <v>6.1</v>
      </c>
      <c r="C225" s="7">
        <v>8.39</v>
      </c>
      <c r="D225" s="7">
        <f t="shared" si="5"/>
        <v>2.2900000000000009</v>
      </c>
      <c r="E225" s="7">
        <v>14.65</v>
      </c>
      <c r="J225" s="75"/>
    </row>
    <row r="226" spans="1:10" x14ac:dyDescent="0.2">
      <c r="A226" s="58">
        <v>42475</v>
      </c>
      <c r="B226" s="206">
        <v>6.22</v>
      </c>
      <c r="C226" s="7">
        <v>8.18</v>
      </c>
      <c r="D226" s="7">
        <f t="shared" si="5"/>
        <v>1.96</v>
      </c>
      <c r="E226" s="7">
        <v>14.27</v>
      </c>
      <c r="J226" s="75"/>
    </row>
    <row r="227" spans="1:10" x14ac:dyDescent="0.2">
      <c r="B227" s="206"/>
      <c r="J227" s="75"/>
    </row>
    <row r="228" spans="1:10" x14ac:dyDescent="0.2">
      <c r="A228" s="1" t="s">
        <v>14</v>
      </c>
      <c r="B228" s="77">
        <f>AVERAGE(B6:B17)</f>
        <v>6.8500000000000005</v>
      </c>
      <c r="C228" s="77">
        <f>AVERAGE(C6:C17)</f>
        <v>15.338666666666667</v>
      </c>
      <c r="D228" s="77">
        <f>AVERAGE(D6:D17)</f>
        <v>8.488666666666667</v>
      </c>
      <c r="E228" s="77">
        <f>AVERAGE(E6:E17)</f>
        <v>5.5551000000000004</v>
      </c>
      <c r="J228" s="75"/>
    </row>
    <row r="229" spans="1:10" x14ac:dyDescent="0.2">
      <c r="A229" s="1" t="s">
        <v>15</v>
      </c>
      <c r="B229" s="77">
        <f>AVERAGE(B18:B29)</f>
        <v>5.2583333333333337</v>
      </c>
      <c r="C229" s="77">
        <f>AVERAGE(C18:C29)</f>
        <v>14.825416666666664</v>
      </c>
      <c r="D229" s="77">
        <f>AVERAGE(D18:D29)</f>
        <v>9.5670833333333345</v>
      </c>
      <c r="E229" s="77">
        <f>AVERAGE(E18:E29)</f>
        <v>6.1224666666666678</v>
      </c>
      <c r="J229" s="75"/>
    </row>
    <row r="230" spans="1:10" x14ac:dyDescent="0.2">
      <c r="A230" s="1" t="s">
        <v>16</v>
      </c>
      <c r="B230" s="77">
        <f>AVERAGE(B30:B41)</f>
        <v>5.3250000000000002</v>
      </c>
      <c r="C230" s="77">
        <f>AVERAGE(C30:C41)</f>
        <v>13.722083333333332</v>
      </c>
      <c r="D230" s="77">
        <f>AVERAGE(D30:D41)</f>
        <v>8.3970833333333328</v>
      </c>
      <c r="E230" s="77">
        <f>AVERAGE(E30:E41)</f>
        <v>6.9959000000000016</v>
      </c>
      <c r="J230" s="75"/>
    </row>
    <row r="231" spans="1:10" x14ac:dyDescent="0.2">
      <c r="A231" s="1" t="s">
        <v>17</v>
      </c>
      <c r="B231" s="77">
        <f>AVERAGE(B42:B53)</f>
        <v>5.7249999999999988</v>
      </c>
      <c r="C231" s="77">
        <f>AVERAGE(C42:C53)</f>
        <v>11.306249999999999</v>
      </c>
      <c r="D231" s="77">
        <f>AVERAGE(D42:D53)</f>
        <v>5.5812499999999998</v>
      </c>
      <c r="E231" s="77">
        <f>AVERAGE(E42:E53)</f>
        <v>8.7372416666666641</v>
      </c>
      <c r="J231" s="75"/>
    </row>
    <row r="232" spans="1:10" x14ac:dyDescent="0.2">
      <c r="A232" s="1" t="s">
        <v>18</v>
      </c>
      <c r="B232" s="77">
        <f>AVERAGE(B54:B65)</f>
        <v>9.15</v>
      </c>
      <c r="C232" s="77">
        <f>AVERAGE(C54:C65)</f>
        <v>11.548333333333334</v>
      </c>
      <c r="D232" s="77">
        <f>AVERAGE(D54:D65)</f>
        <v>2.3983333333333334</v>
      </c>
      <c r="E232" s="77">
        <f>AVERAGE(E54:E65)</f>
        <v>10.360966666666664</v>
      </c>
      <c r="J232" s="75"/>
    </row>
    <row r="233" spans="1:10" x14ac:dyDescent="0.2">
      <c r="A233" s="1" t="s">
        <v>19</v>
      </c>
      <c r="B233" s="77">
        <f>AVERAGE(B66:B77)</f>
        <v>5.9666666666666659</v>
      </c>
      <c r="C233" s="77">
        <f>AVERAGE(C66:C77)</f>
        <v>9.5420833333333359</v>
      </c>
      <c r="D233" s="77">
        <f>AVERAGE(D66:D77)</f>
        <v>3.5754166666666669</v>
      </c>
      <c r="E233" s="77">
        <f>AVERAGE(E66:E77)</f>
        <v>7.4037250000000006</v>
      </c>
      <c r="J233" s="75"/>
    </row>
    <row r="234" spans="1:10" x14ac:dyDescent="0.2">
      <c r="A234" s="1" t="s">
        <v>20</v>
      </c>
      <c r="B234" s="77">
        <f>AVERAGE(B78:B89)</f>
        <v>1.3916666666666666</v>
      </c>
      <c r="C234" s="77">
        <f>AVERAGE(C78:C89)</f>
        <v>9.526250000000001</v>
      </c>
      <c r="D234" s="77">
        <f>AVERAGE(D78:D89)</f>
        <v>8.1345833333333335</v>
      </c>
      <c r="E234" s="77">
        <f>AVERAGE(E78:E89)</f>
        <v>6.3881583333333332</v>
      </c>
      <c r="J234" s="75"/>
    </row>
    <row r="235" spans="1:10" x14ac:dyDescent="0.2">
      <c r="A235" s="1" t="s">
        <v>21</v>
      </c>
      <c r="B235" s="77">
        <f>AVERAGE(B90:B101)</f>
        <v>3.4</v>
      </c>
      <c r="C235" s="77">
        <f>AVERAGE(C90:C101)</f>
        <v>8.0083333333333311</v>
      </c>
      <c r="D235" s="77">
        <f>AVERAGE(D90:D101)</f>
        <v>4.6083333333333334</v>
      </c>
      <c r="E235" s="77">
        <f>AVERAGE(E90:E101)</f>
        <v>6.3674250000000008</v>
      </c>
      <c r="J235" s="75"/>
    </row>
    <row r="236" spans="1:10" x14ac:dyDescent="0.2">
      <c r="A236" s="1" t="s">
        <v>22</v>
      </c>
      <c r="B236" s="77">
        <f>AVERAGE(B102:B113)</f>
        <v>4.4333333333333327</v>
      </c>
      <c r="C236" s="77">
        <f>AVERAGE(C102:C113)</f>
        <v>7.9437500000000005</v>
      </c>
      <c r="D236" s="77">
        <f>AVERAGE(D102:D113)</f>
        <v>3.5104166666666674</v>
      </c>
      <c r="E236" s="77">
        <f>AVERAGE(E102:E113)</f>
        <v>6.8117583333333345</v>
      </c>
      <c r="J236" s="75"/>
    </row>
    <row r="237" spans="1:10" x14ac:dyDescent="0.2">
      <c r="A237" s="1" t="s">
        <v>23</v>
      </c>
      <c r="B237" s="77">
        <f>AVERAGE(B115:B125)</f>
        <v>6.9</v>
      </c>
      <c r="C237" s="77">
        <f>AVERAGE(C115:C125)</f>
        <v>8.0813636363636352</v>
      </c>
      <c r="D237" s="77">
        <f>AVERAGE(D115:D125)</f>
        <v>1.1813636363636362</v>
      </c>
      <c r="E237" s="77">
        <f>AVERAGE(E115:E125)</f>
        <v>7.0046090909090903</v>
      </c>
      <c r="J237" s="75"/>
    </row>
    <row r="238" spans="1:10" x14ac:dyDescent="0.2">
      <c r="A238" s="1" t="s">
        <v>24</v>
      </c>
      <c r="B238" s="77">
        <f>AVERAGE(B126:B137)</f>
        <v>11.483333333333334</v>
      </c>
      <c r="C238" s="77">
        <f>AVERAGE(C126:C137)</f>
        <v>9.0620833333333355</v>
      </c>
      <c r="D238" s="77">
        <f>AVERAGE(D126:D137)</f>
        <v>-2.4212500000000001</v>
      </c>
      <c r="E238" s="77">
        <f>AVERAGE(E126:E137)</f>
        <v>7.2387249999999996</v>
      </c>
      <c r="J238" s="75"/>
    </row>
    <row r="239" spans="1:10" x14ac:dyDescent="0.2">
      <c r="A239" s="1" t="s">
        <v>25</v>
      </c>
      <c r="B239" s="77">
        <f>AVERAGE(B138:B149)</f>
        <v>7.4083333333333341</v>
      </c>
      <c r="C239" s="77">
        <f>AVERAGE(C138:C149)</f>
        <v>8.7212499999999995</v>
      </c>
      <c r="D239" s="77">
        <f>AVERAGE(D138:D149)</f>
        <v>1.3129166666666665</v>
      </c>
      <c r="E239" s="77">
        <f>AVERAGE(E138:E149)</f>
        <v>6.5155666666666674</v>
      </c>
      <c r="J239" s="75"/>
    </row>
    <row r="240" spans="1:10" x14ac:dyDescent="0.2">
      <c r="A240" s="1" t="s">
        <v>389</v>
      </c>
      <c r="B240" s="77">
        <f>AVERAGE(B150:B161)</f>
        <v>4.5250000000000004</v>
      </c>
      <c r="C240" s="77">
        <f>AVERAGE(C150:C161)</f>
        <v>8.3404166666666661</v>
      </c>
      <c r="D240" s="77">
        <f>AVERAGE(D150:D161)</f>
        <v>3.8154166666666662</v>
      </c>
      <c r="E240" s="77">
        <f>AVERAGE(E150:E161)</f>
        <v>6.7169166666666671</v>
      </c>
      <c r="J240" s="75"/>
    </row>
    <row r="241" spans="1:10" x14ac:dyDescent="0.2">
      <c r="A241" s="1" t="s">
        <v>421</v>
      </c>
      <c r="B241" s="77">
        <f>AVERAGE(B162:B173)</f>
        <v>4.7583333333333329</v>
      </c>
      <c r="C241" s="77">
        <f>AVERAGE(C162:C173)</f>
        <v>8.0970833333333321</v>
      </c>
      <c r="D241" s="77">
        <f>AVERAGE(D162:D173)</f>
        <v>3.3387499999999997</v>
      </c>
      <c r="E241" s="77">
        <f>AVERAGE(E162:E173)</f>
        <v>7.271374999999999</v>
      </c>
      <c r="J241" s="75"/>
    </row>
    <row r="242" spans="1:10" x14ac:dyDescent="0.2">
      <c r="A242" s="1" t="s">
        <v>456</v>
      </c>
      <c r="B242" s="77">
        <f>AVERAGE(B174:B185)</f>
        <v>5.7</v>
      </c>
      <c r="C242" s="77">
        <f>AVERAGE(C174:C185)</f>
        <v>6.7374999999999998</v>
      </c>
      <c r="D242" s="77">
        <f>AVERAGE(D174:D185)</f>
        <v>1.0375000000000003</v>
      </c>
      <c r="E242" s="77">
        <f>AVERAGE(E174:E185)</f>
        <v>8.2080499999999983</v>
      </c>
      <c r="J242" s="75"/>
    </row>
    <row r="243" spans="1:10" x14ac:dyDescent="0.2">
      <c r="A243" s="1" t="s">
        <v>480</v>
      </c>
      <c r="B243" s="77">
        <f>AVERAGE(B186:B197)</f>
        <v>5.7583333333333329</v>
      </c>
      <c r="C243" s="77">
        <f>AVERAGE(C186:C197)</f>
        <v>6.7008333333333328</v>
      </c>
      <c r="D243" s="77">
        <f>AVERAGE(D186:D197)</f>
        <v>0.94249999999999989</v>
      </c>
      <c r="E243" s="77">
        <f>AVERAGE(E186:E197)</f>
        <v>9.7354833333333328</v>
      </c>
      <c r="J243" s="75"/>
    </row>
    <row r="244" spans="1:10" x14ac:dyDescent="0.2">
      <c r="A244" s="1" t="s">
        <v>508</v>
      </c>
      <c r="B244" s="77">
        <f>AVERAGE(B198:B210)</f>
        <v>6</v>
      </c>
      <c r="C244" s="77">
        <f>AVERAGE(C198:C210)</f>
        <v>7.4611538461538469</v>
      </c>
      <c r="D244" s="77">
        <f t="shared" ref="D244:E244" si="6">AVERAGE(D198:D210)</f>
        <v>1.9226923076923073</v>
      </c>
      <c r="E244" s="77">
        <f t="shared" si="6"/>
        <v>10.883976923076924</v>
      </c>
      <c r="J244" s="75"/>
    </row>
    <row r="245" spans="1:10" x14ac:dyDescent="0.2">
      <c r="A245" s="1" t="s">
        <v>552</v>
      </c>
      <c r="B245" s="77">
        <f>AVERAGE(B211:B222)</f>
        <v>4.5666666666666673</v>
      </c>
      <c r="C245" s="77">
        <f>AVERAGE(C211:C222)</f>
        <v>7.4629166666666675</v>
      </c>
      <c r="D245" s="77">
        <f>AVERAGE(D211:D222)</f>
        <v>2.8962499999999998</v>
      </c>
      <c r="E245" s="77">
        <f>AVERAGE(E211:E222)</f>
        <v>13.33985</v>
      </c>
      <c r="J245" s="75"/>
    </row>
    <row r="246" spans="1:10" x14ac:dyDescent="0.2">
      <c r="A246" s="1" t="s">
        <v>647</v>
      </c>
      <c r="B246" s="77">
        <f>AVERAGE(B223:B226)</f>
        <v>5.93</v>
      </c>
      <c r="C246" s="77">
        <f t="shared" ref="C246:E246" si="7">AVERAGE(C223:C226)</f>
        <v>8.43</v>
      </c>
      <c r="D246" s="77">
        <f t="shared" si="7"/>
        <v>2.5</v>
      </c>
      <c r="E246" s="77">
        <f t="shared" si="7"/>
        <v>15.234999999999999</v>
      </c>
      <c r="J246" s="75"/>
    </row>
    <row r="247" spans="1:10" x14ac:dyDescent="0.2">
      <c r="A247" s="1"/>
      <c r="B247" s="77"/>
      <c r="C247" s="77"/>
      <c r="D247" s="77"/>
      <c r="E247" s="77"/>
      <c r="J247" s="75"/>
    </row>
    <row r="248" spans="1:10" x14ac:dyDescent="0.2">
      <c r="A248" s="1" t="s">
        <v>206</v>
      </c>
      <c r="B248" s="7">
        <f>(B229-B228)/B228*100</f>
        <v>-23.236009732360095</v>
      </c>
      <c r="C248" s="7">
        <f>(C229-C228)/C228*100</f>
        <v>-3.3461187413073898</v>
      </c>
      <c r="D248" s="7">
        <f>(D229-D228)/D228*100</f>
        <v>12.704193827063545</v>
      </c>
      <c r="E248" s="7">
        <f>(E229-E228)/E228*100</f>
        <v>10.213437501875168</v>
      </c>
      <c r="J248" s="75"/>
    </row>
    <row r="249" spans="1:10" x14ac:dyDescent="0.2">
      <c r="A249" s="1" t="s">
        <v>207</v>
      </c>
      <c r="B249" s="7">
        <f t="shared" ref="B249:E259" si="8">(B230-B229)/B229*100</f>
        <v>1.2678288431061759</v>
      </c>
      <c r="C249" s="7">
        <f t="shared" si="8"/>
        <v>-7.4421741940923436</v>
      </c>
      <c r="D249" s="7">
        <f t="shared" si="8"/>
        <v>-12.229432516005417</v>
      </c>
      <c r="E249" s="7">
        <f t="shared" si="8"/>
        <v>14.26603656478326</v>
      </c>
      <c r="J249" s="75"/>
    </row>
    <row r="250" spans="1:10" x14ac:dyDescent="0.2">
      <c r="A250" s="1" t="s">
        <v>208</v>
      </c>
      <c r="B250" s="7">
        <f t="shared" si="8"/>
        <v>7.5117370892018505</v>
      </c>
      <c r="C250" s="7">
        <f t="shared" si="8"/>
        <v>-17.605441350620961</v>
      </c>
      <c r="D250" s="7">
        <f t="shared" si="8"/>
        <v>-33.533468962437354</v>
      </c>
      <c r="E250" s="7">
        <f t="shared" si="8"/>
        <v>24.890888472772083</v>
      </c>
      <c r="J250" s="75"/>
    </row>
    <row r="251" spans="1:10" x14ac:dyDescent="0.2">
      <c r="A251" s="1" t="s">
        <v>209</v>
      </c>
      <c r="B251" s="7">
        <f t="shared" si="8"/>
        <v>59.82532751091707</v>
      </c>
      <c r="C251" s="7">
        <f t="shared" si="8"/>
        <v>2.1411461212456406</v>
      </c>
      <c r="D251" s="7">
        <f t="shared" si="8"/>
        <v>-57.028742067935788</v>
      </c>
      <c r="E251" s="7">
        <f t="shared" si="8"/>
        <v>18.583954318153431</v>
      </c>
      <c r="J251" s="75"/>
    </row>
    <row r="252" spans="1:10" x14ac:dyDescent="0.2">
      <c r="A252" s="1" t="s">
        <v>196</v>
      </c>
      <c r="B252" s="7">
        <f t="shared" si="8"/>
        <v>-34.7905282331512</v>
      </c>
      <c r="C252" s="7">
        <f t="shared" si="8"/>
        <v>-17.372636744118903</v>
      </c>
      <c r="D252" s="7">
        <f t="shared" si="8"/>
        <v>49.079221681723425</v>
      </c>
      <c r="E252" s="7">
        <f t="shared" si="8"/>
        <v>-28.542140533862646</v>
      </c>
      <c r="J252" s="75"/>
    </row>
    <row r="253" spans="1:10" x14ac:dyDescent="0.2">
      <c r="A253" s="1" t="s">
        <v>197</v>
      </c>
      <c r="B253" s="7">
        <f t="shared" si="8"/>
        <v>-76.675977653631278</v>
      </c>
      <c r="C253" s="7">
        <f t="shared" si="8"/>
        <v>-0.16593161870662329</v>
      </c>
      <c r="D253" s="7">
        <f t="shared" si="8"/>
        <v>127.5142757254399</v>
      </c>
      <c r="E253" s="7">
        <f t="shared" si="8"/>
        <v>-13.716969048238115</v>
      </c>
      <c r="J253" s="75"/>
    </row>
    <row r="254" spans="1:10" x14ac:dyDescent="0.2">
      <c r="A254" s="1" t="s">
        <v>198</v>
      </c>
      <c r="B254" s="7">
        <f t="shared" si="8"/>
        <v>144.31137724550896</v>
      </c>
      <c r="C254" s="7">
        <f t="shared" si="8"/>
        <v>-15.934041901762704</v>
      </c>
      <c r="D254" s="7">
        <f t="shared" si="8"/>
        <v>-43.348870562925782</v>
      </c>
      <c r="E254" s="7">
        <f t="shared" si="8"/>
        <v>-0.32455885172955246</v>
      </c>
      <c r="J254" s="75"/>
    </row>
    <row r="255" spans="1:10" x14ac:dyDescent="0.2">
      <c r="A255" s="1" t="s">
        <v>199</v>
      </c>
      <c r="B255" s="7">
        <f t="shared" si="8"/>
        <v>30.392156862745086</v>
      </c>
      <c r="C255" s="7">
        <f t="shared" si="8"/>
        <v>-0.80645161290319123</v>
      </c>
      <c r="D255" s="7">
        <f t="shared" si="8"/>
        <v>-23.824593128390582</v>
      </c>
      <c r="E255" s="7">
        <f t="shared" si="8"/>
        <v>6.9782264154400506</v>
      </c>
      <c r="J255" s="75"/>
    </row>
    <row r="256" spans="1:10" x14ac:dyDescent="0.2">
      <c r="A256" s="1" t="s">
        <v>200</v>
      </c>
      <c r="B256" s="7">
        <f t="shared" si="8"/>
        <v>55.639097744360932</v>
      </c>
      <c r="C256" s="7">
        <f t="shared" si="8"/>
        <v>1.7323510478506328</v>
      </c>
      <c r="D256" s="7">
        <f t="shared" si="8"/>
        <v>-66.34691124898842</v>
      </c>
      <c r="E256" s="7">
        <f t="shared" si="8"/>
        <v>2.831145030968595</v>
      </c>
      <c r="J256" s="75"/>
    </row>
    <row r="257" spans="1:10" x14ac:dyDescent="0.2">
      <c r="A257" s="1" t="s">
        <v>201</v>
      </c>
      <c r="B257" s="7">
        <f t="shared" si="8"/>
        <v>66.425120772946869</v>
      </c>
      <c r="C257" s="7">
        <f t="shared" si="8"/>
        <v>12.135571929429895</v>
      </c>
      <c r="D257" s="7">
        <f t="shared" si="8"/>
        <v>-304.95382839553679</v>
      </c>
      <c r="E257" s="7">
        <f t="shared" si="8"/>
        <v>3.3423122697133221</v>
      </c>
      <c r="J257" s="75"/>
    </row>
    <row r="258" spans="1:10" x14ac:dyDescent="0.2">
      <c r="A258" s="1" t="s">
        <v>202</v>
      </c>
      <c r="B258" s="7">
        <f t="shared" si="8"/>
        <v>-35.486211901306241</v>
      </c>
      <c r="C258" s="7">
        <f t="shared" si="8"/>
        <v>-3.7610924640213628</v>
      </c>
      <c r="D258" s="7">
        <f t="shared" si="8"/>
        <v>-154.2247461710549</v>
      </c>
      <c r="E258" s="7">
        <f t="shared" si="8"/>
        <v>-9.9901340820839621</v>
      </c>
      <c r="J258" s="75"/>
    </row>
    <row r="259" spans="1:10" x14ac:dyDescent="0.2">
      <c r="A259" s="1" t="s">
        <v>390</v>
      </c>
      <c r="B259" s="7">
        <f t="shared" ref="B259:C262" si="9">(B240-B239)/B239*100</f>
        <v>-38.920134983127106</v>
      </c>
      <c r="C259" s="7">
        <f t="shared" si="8"/>
        <v>-4.3667287755004542</v>
      </c>
      <c r="D259" s="7">
        <f t="shared" si="8"/>
        <v>190.60615677562677</v>
      </c>
      <c r="E259" s="7">
        <f t="shared" ref="E259:E265" si="10">(E240-E239)/E239*100</f>
        <v>3.0902914558467618</v>
      </c>
      <c r="J259" s="75"/>
    </row>
    <row r="260" spans="1:10" x14ac:dyDescent="0.2">
      <c r="A260" s="1" t="s">
        <v>422</v>
      </c>
      <c r="B260" s="7">
        <f t="shared" si="9"/>
        <v>5.1565377532228176</v>
      </c>
      <c r="C260" s="7">
        <f t="shared" si="9"/>
        <v>-2.9175201079082869</v>
      </c>
      <c r="D260" s="7">
        <f t="shared" ref="D260:D265" si="11">(D241-D240)/D240*100</f>
        <v>-12.493174620508899</v>
      </c>
      <c r="E260" s="7">
        <f t="shared" si="10"/>
        <v>8.2546555339131089</v>
      </c>
      <c r="J260" s="75"/>
    </row>
    <row r="261" spans="1:10" x14ac:dyDescent="0.2">
      <c r="A261" s="1" t="s">
        <v>457</v>
      </c>
      <c r="B261" s="7">
        <f t="shared" si="9"/>
        <v>19.789842381786354</v>
      </c>
      <c r="C261" s="7">
        <f t="shared" si="9"/>
        <v>-16.791025575052736</v>
      </c>
      <c r="D261" s="7">
        <f t="shared" si="11"/>
        <v>-68.925496068888052</v>
      </c>
      <c r="E261" s="7">
        <f t="shared" si="10"/>
        <v>12.881676436712441</v>
      </c>
      <c r="J261" s="75"/>
    </row>
    <row r="262" spans="1:10" x14ac:dyDescent="0.2">
      <c r="A262" s="1" t="s">
        <v>481</v>
      </c>
      <c r="B262" s="7">
        <f t="shared" si="9"/>
        <v>1.0233918128654855</v>
      </c>
      <c r="C262" s="7">
        <f t="shared" si="9"/>
        <v>-0.54421768707483587</v>
      </c>
      <c r="D262" s="7">
        <f t="shared" si="11"/>
        <v>-9.1566265060241339</v>
      </c>
      <c r="E262" s="7">
        <f t="shared" si="10"/>
        <v>18.608967213081485</v>
      </c>
      <c r="J262" s="75"/>
    </row>
    <row r="263" spans="1:10" x14ac:dyDescent="0.2">
      <c r="A263" s="1" t="s">
        <v>509</v>
      </c>
      <c r="B263" s="7">
        <f t="shared" ref="B263:C263" si="12">(B244-B243)/B243*100</f>
        <v>4.1968162083936411</v>
      </c>
      <c r="C263" s="7">
        <f t="shared" si="12"/>
        <v>11.346656079898235</v>
      </c>
      <c r="D263" s="7">
        <f t="shared" si="11"/>
        <v>103.99918384003261</v>
      </c>
      <c r="E263" s="7">
        <f t="shared" si="10"/>
        <v>11.796985834398816</v>
      </c>
      <c r="J263" s="75"/>
    </row>
    <row r="264" spans="1:10" x14ac:dyDescent="0.2">
      <c r="A264" s="1" t="s">
        <v>553</v>
      </c>
      <c r="B264" s="7">
        <f>(B245-B244)/B244*100</f>
        <v>-23.888888888888879</v>
      </c>
      <c r="C264" s="7">
        <f t="shared" ref="C264" si="13">(C245-C244)/C244*100</f>
        <v>2.3626647421689805E-2</v>
      </c>
      <c r="D264" s="7">
        <f t="shared" si="11"/>
        <v>50.635127025405104</v>
      </c>
      <c r="E264" s="7">
        <f t="shared" si="10"/>
        <v>22.564115068233679</v>
      </c>
      <c r="J264" s="75"/>
    </row>
    <row r="265" spans="1:10" x14ac:dyDescent="0.2">
      <c r="A265" s="1" t="s">
        <v>648</v>
      </c>
      <c r="B265" s="7">
        <f>(B246-B245)/B245*100</f>
        <v>29.854014598540125</v>
      </c>
      <c r="C265" s="7">
        <f>(C246-C245)/C245*100</f>
        <v>12.958517112389018</v>
      </c>
      <c r="D265" s="7">
        <f t="shared" si="11"/>
        <v>-13.681484678463523</v>
      </c>
      <c r="E265" s="7">
        <f t="shared" si="10"/>
        <v>14.206681484424482</v>
      </c>
      <c r="J265" s="75"/>
    </row>
    <row r="266" spans="1:10" x14ac:dyDescent="0.2">
      <c r="J266" s="75"/>
    </row>
    <row r="267" spans="1:10" x14ac:dyDescent="0.2">
      <c r="J267" s="75"/>
    </row>
    <row r="268" spans="1:10" x14ac:dyDescent="0.2">
      <c r="J268" s="75"/>
    </row>
    <row r="269" spans="1:10" x14ac:dyDescent="0.2">
      <c r="J269" s="75"/>
    </row>
    <row r="270" spans="1:10" x14ac:dyDescent="0.2">
      <c r="J270" s="75"/>
    </row>
    <row r="271" spans="1:10" x14ac:dyDescent="0.2">
      <c r="J271" s="75"/>
    </row>
    <row r="272" spans="1:10" x14ac:dyDescent="0.2">
      <c r="J272" s="75"/>
    </row>
    <row r="273" spans="10:10" x14ac:dyDescent="0.2">
      <c r="J273" s="75"/>
    </row>
    <row r="274" spans="10:10" x14ac:dyDescent="0.2">
      <c r="J274" s="75"/>
    </row>
    <row r="275" spans="10:10" x14ac:dyDescent="0.2">
      <c r="J275" s="75"/>
    </row>
    <row r="276" spans="10:10" x14ac:dyDescent="0.2">
      <c r="J276" s="75"/>
    </row>
    <row r="277" spans="10:10" x14ac:dyDescent="0.2">
      <c r="J277" s="75"/>
    </row>
    <row r="278" spans="10:10" x14ac:dyDescent="0.2">
      <c r="J278" s="75"/>
    </row>
    <row r="279" spans="10:10" x14ac:dyDescent="0.2">
      <c r="J279" s="75"/>
    </row>
    <row r="280" spans="10:10" x14ac:dyDescent="0.2">
      <c r="J280" s="75"/>
    </row>
    <row r="281" spans="10:10" x14ac:dyDescent="0.2">
      <c r="J281" s="75"/>
    </row>
    <row r="282" spans="10:10" x14ac:dyDescent="0.2">
      <c r="J282" s="75"/>
    </row>
    <row r="283" spans="10:10" x14ac:dyDescent="0.2">
      <c r="J283" s="75"/>
    </row>
    <row r="284" spans="10:10" x14ac:dyDescent="0.2">
      <c r="J284" s="75"/>
    </row>
    <row r="285" spans="10:10" x14ac:dyDescent="0.2">
      <c r="J285" s="75"/>
    </row>
    <row r="286" spans="10:10" x14ac:dyDescent="0.2">
      <c r="J286" s="75"/>
    </row>
    <row r="287" spans="10:10" x14ac:dyDescent="0.2">
      <c r="J287" s="75"/>
    </row>
    <row r="288" spans="10:10" x14ac:dyDescent="0.2">
      <c r="J288" s="75"/>
    </row>
    <row r="289" spans="10:10" x14ac:dyDescent="0.2">
      <c r="J289" s="75"/>
    </row>
    <row r="290" spans="10:10" x14ac:dyDescent="0.2">
      <c r="J290" s="75"/>
    </row>
    <row r="291" spans="10:10" x14ac:dyDescent="0.2">
      <c r="J291" s="75"/>
    </row>
    <row r="292" spans="10:10" x14ac:dyDescent="0.2">
      <c r="J292" s="75"/>
    </row>
    <row r="293" spans="10:10" x14ac:dyDescent="0.2">
      <c r="J293" s="75"/>
    </row>
    <row r="294" spans="10:10" x14ac:dyDescent="0.2">
      <c r="J294" s="75"/>
    </row>
    <row r="295" spans="10:10" x14ac:dyDescent="0.2">
      <c r="J295" s="75"/>
    </row>
    <row r="296" spans="10:10" x14ac:dyDescent="0.2">
      <c r="J296" s="75"/>
    </row>
    <row r="297" spans="10:10" x14ac:dyDescent="0.2">
      <c r="J297" s="75"/>
    </row>
    <row r="298" spans="10:10" x14ac:dyDescent="0.2">
      <c r="J298" s="75"/>
    </row>
    <row r="299" spans="10:10" x14ac:dyDescent="0.2">
      <c r="J299" s="75"/>
    </row>
    <row r="300" spans="10:10" x14ac:dyDescent="0.2">
      <c r="J300" s="75"/>
    </row>
    <row r="301" spans="10:10" x14ac:dyDescent="0.2">
      <c r="J301" s="75"/>
    </row>
    <row r="302" spans="10:10" x14ac:dyDescent="0.2">
      <c r="J302" s="75"/>
    </row>
    <row r="303" spans="10:10" x14ac:dyDescent="0.2">
      <c r="J303" s="75"/>
    </row>
    <row r="304" spans="10:10" x14ac:dyDescent="0.2">
      <c r="J304" s="75"/>
    </row>
    <row r="305" spans="10:10" x14ac:dyDescent="0.2">
      <c r="J305" s="75"/>
    </row>
    <row r="306" spans="10:10" x14ac:dyDescent="0.2">
      <c r="J306" s="75"/>
    </row>
    <row r="307" spans="10:10" x14ac:dyDescent="0.2">
      <c r="J307" s="75"/>
    </row>
    <row r="308" spans="10:10" x14ac:dyDescent="0.2">
      <c r="J308" s="75"/>
    </row>
    <row r="309" spans="10:10" x14ac:dyDescent="0.2">
      <c r="J309" s="75"/>
    </row>
    <row r="310" spans="10:10" x14ac:dyDescent="0.2">
      <c r="J310" s="75"/>
    </row>
    <row r="311" spans="10:10" x14ac:dyDescent="0.2">
      <c r="J311" s="75"/>
    </row>
    <row r="312" spans="10:10" x14ac:dyDescent="0.2">
      <c r="J312" s="75"/>
    </row>
    <row r="313" spans="10:10" x14ac:dyDescent="0.2">
      <c r="J313" s="75"/>
    </row>
    <row r="314" spans="10:10" x14ac:dyDescent="0.2">
      <c r="J314" s="75"/>
    </row>
    <row r="315" spans="10:10" x14ac:dyDescent="0.2">
      <c r="J315" s="75"/>
    </row>
    <row r="316" spans="10:10" x14ac:dyDescent="0.2">
      <c r="J316" s="75"/>
    </row>
    <row r="317" spans="10:10" x14ac:dyDescent="0.2">
      <c r="J317" s="75"/>
    </row>
    <row r="318" spans="10:10" x14ac:dyDescent="0.2">
      <c r="J318" s="75"/>
    </row>
    <row r="319" spans="10:10" x14ac:dyDescent="0.2">
      <c r="J319" s="75"/>
    </row>
    <row r="320" spans="10:10" x14ac:dyDescent="0.2">
      <c r="J320" s="75"/>
    </row>
    <row r="321" spans="10:10" x14ac:dyDescent="0.2">
      <c r="J321" s="75"/>
    </row>
    <row r="322" spans="10:10" x14ac:dyDescent="0.2">
      <c r="J322" s="75"/>
    </row>
    <row r="323" spans="10:10" x14ac:dyDescent="0.2">
      <c r="J323" s="75"/>
    </row>
    <row r="324" spans="10:10" x14ac:dyDescent="0.2">
      <c r="J324" s="75"/>
    </row>
    <row r="325" spans="10:10" x14ac:dyDescent="0.2">
      <c r="J325" s="75"/>
    </row>
    <row r="326" spans="10:10" x14ac:dyDescent="0.2">
      <c r="J326" s="75"/>
    </row>
    <row r="327" spans="10:10" x14ac:dyDescent="0.2">
      <c r="J327" s="75"/>
    </row>
    <row r="344" spans="3:5" hidden="1" x14ac:dyDescent="0.2"/>
    <row r="345" spans="3:5" hidden="1" x14ac:dyDescent="0.2">
      <c r="C345" s="75">
        <v>39822</v>
      </c>
      <c r="D345">
        <f>E345/10000</f>
        <v>10.2189</v>
      </c>
      <c r="E345">
        <v>102189</v>
      </c>
    </row>
    <row r="346" spans="3:5" hidden="1" x14ac:dyDescent="0.2">
      <c r="C346" s="75">
        <v>39853</v>
      </c>
      <c r="D346">
        <f t="shared" ref="D346:D353" si="14">E346/10000</f>
        <v>10.060499999999999</v>
      </c>
      <c r="E346">
        <v>100605</v>
      </c>
    </row>
    <row r="347" spans="3:5" hidden="1" x14ac:dyDescent="0.2">
      <c r="C347" s="75">
        <v>39881</v>
      </c>
      <c r="D347">
        <f t="shared" si="14"/>
        <v>9.5310000000000006</v>
      </c>
      <c r="E347">
        <v>95310</v>
      </c>
    </row>
    <row r="348" spans="3:5" hidden="1" x14ac:dyDescent="0.2">
      <c r="C348" s="75">
        <v>39912</v>
      </c>
      <c r="D348">
        <f t="shared" si="14"/>
        <v>8.4534000000000002</v>
      </c>
      <c r="E348">
        <v>84534</v>
      </c>
    </row>
    <row r="349" spans="3:5" hidden="1" x14ac:dyDescent="0.2">
      <c r="C349" s="75">
        <v>39942</v>
      </c>
      <c r="D349">
        <f t="shared" si="14"/>
        <v>7.9893999999999998</v>
      </c>
      <c r="E349">
        <v>79894</v>
      </c>
    </row>
    <row r="350" spans="3:5" hidden="1" x14ac:dyDescent="0.2">
      <c r="C350" s="75">
        <v>39973</v>
      </c>
      <c r="D350">
        <f t="shared" si="14"/>
        <v>7.7460000000000004</v>
      </c>
      <c r="E350">
        <v>77460</v>
      </c>
    </row>
    <row r="351" spans="3:5" hidden="1" x14ac:dyDescent="0.2">
      <c r="C351" s="75">
        <v>40003</v>
      </c>
      <c r="D351">
        <f t="shared" si="14"/>
        <v>7.7850000000000001</v>
      </c>
      <c r="E351">
        <v>77850</v>
      </c>
    </row>
    <row r="352" spans="3:5" hidden="1" x14ac:dyDescent="0.2">
      <c r="C352" s="75">
        <v>40034</v>
      </c>
      <c r="D352">
        <f t="shared" si="14"/>
        <v>7.7796000000000003</v>
      </c>
      <c r="E352">
        <v>77796</v>
      </c>
    </row>
    <row r="353" spans="3:5" hidden="1" x14ac:dyDescent="0.2">
      <c r="C353" s="75">
        <v>40065</v>
      </c>
      <c r="D353">
        <f t="shared" si="14"/>
        <v>7.5076999999999998</v>
      </c>
      <c r="E353">
        <v>75077</v>
      </c>
    </row>
    <row r="354" spans="3:5" hidden="1" x14ac:dyDescent="0.2">
      <c r="C354" t="s">
        <v>329</v>
      </c>
      <c r="D354">
        <f t="shared" ref="D354:D409" si="15">E354/1000</f>
        <v>15.51</v>
      </c>
      <c r="E354">
        <v>15510</v>
      </c>
    </row>
    <row r="355" spans="3:5" hidden="1" x14ac:dyDescent="0.2">
      <c r="C355" t="s">
        <v>330</v>
      </c>
      <c r="D355">
        <f t="shared" si="15"/>
        <v>16.02</v>
      </c>
      <c r="E355">
        <v>16020</v>
      </c>
    </row>
    <row r="356" spans="3:5" hidden="1" x14ac:dyDescent="0.2">
      <c r="C356" t="s">
        <v>331</v>
      </c>
      <c r="D356">
        <f t="shared" si="15"/>
        <v>15.885</v>
      </c>
      <c r="E356">
        <v>15885</v>
      </c>
    </row>
    <row r="357" spans="3:5" hidden="1" x14ac:dyDescent="0.2">
      <c r="C357" t="s">
        <v>332</v>
      </c>
      <c r="D357">
        <f t="shared" si="15"/>
        <v>15.605</v>
      </c>
      <c r="E357">
        <v>15605</v>
      </c>
    </row>
    <row r="358" spans="3:5" hidden="1" x14ac:dyDescent="0.2">
      <c r="C358" t="s">
        <v>333</v>
      </c>
      <c r="D358">
        <f t="shared" si="15"/>
        <v>14.365</v>
      </c>
      <c r="E358">
        <v>14365</v>
      </c>
    </row>
    <row r="359" spans="3:5" hidden="1" x14ac:dyDescent="0.2">
      <c r="C359" t="s">
        <v>334</v>
      </c>
      <c r="D359">
        <f t="shared" si="15"/>
        <v>14.82</v>
      </c>
      <c r="E359">
        <v>14820</v>
      </c>
    </row>
    <row r="360" spans="3:5" hidden="1" x14ac:dyDescent="0.2">
      <c r="C360" t="s">
        <v>335</v>
      </c>
      <c r="D360">
        <f t="shared" si="15"/>
        <v>14.6</v>
      </c>
      <c r="E360">
        <v>14600</v>
      </c>
    </row>
    <row r="361" spans="3:5" hidden="1" x14ac:dyDescent="0.2">
      <c r="C361" t="s">
        <v>336</v>
      </c>
      <c r="D361">
        <f t="shared" si="15"/>
        <v>15.09</v>
      </c>
      <c r="E361">
        <v>15090</v>
      </c>
    </row>
    <row r="362" spans="3:5" hidden="1" x14ac:dyDescent="0.2">
      <c r="C362" t="s">
        <v>337</v>
      </c>
      <c r="D362">
        <f t="shared" si="15"/>
        <v>15.175000000000001</v>
      </c>
      <c r="E362">
        <v>15175</v>
      </c>
    </row>
    <row r="363" spans="3:5" hidden="1" x14ac:dyDescent="0.2">
      <c r="C363" t="s">
        <v>338</v>
      </c>
      <c r="D363">
        <f t="shared" si="15"/>
        <v>15.195</v>
      </c>
      <c r="E363">
        <v>15195</v>
      </c>
    </row>
    <row r="364" spans="3:5" hidden="1" x14ac:dyDescent="0.2">
      <c r="C364" t="s">
        <v>339</v>
      </c>
      <c r="D364">
        <f t="shared" si="15"/>
        <v>15.215</v>
      </c>
      <c r="E364">
        <v>15215</v>
      </c>
    </row>
    <row r="365" spans="3:5" hidden="1" x14ac:dyDescent="0.2">
      <c r="C365" t="s">
        <v>340</v>
      </c>
      <c r="D365">
        <f t="shared" si="15"/>
        <v>15.015000000000001</v>
      </c>
      <c r="E365">
        <v>15015</v>
      </c>
    </row>
    <row r="366" spans="3:5" hidden="1" x14ac:dyDescent="0.2">
      <c r="C366" t="s">
        <v>341</v>
      </c>
      <c r="D366">
        <f t="shared" si="15"/>
        <v>14.85</v>
      </c>
      <c r="E366">
        <v>14850</v>
      </c>
    </row>
    <row r="367" spans="3:5" hidden="1" x14ac:dyDescent="0.2">
      <c r="C367" t="s">
        <v>342</v>
      </c>
      <c r="D367">
        <f t="shared" si="15"/>
        <v>14.32</v>
      </c>
      <c r="E367">
        <v>14320</v>
      </c>
    </row>
    <row r="368" spans="3:5" hidden="1" x14ac:dyDescent="0.2">
      <c r="C368" t="s">
        <v>343</v>
      </c>
      <c r="D368">
        <f t="shared" si="15"/>
        <v>13.654999999999999</v>
      </c>
      <c r="E368">
        <v>13655</v>
      </c>
    </row>
    <row r="369" spans="3:5" hidden="1" x14ac:dyDescent="0.2">
      <c r="C369" t="s">
        <v>344</v>
      </c>
      <c r="D369">
        <f t="shared" si="15"/>
        <v>13.744999999999999</v>
      </c>
      <c r="E369">
        <v>13745</v>
      </c>
    </row>
    <row r="370" spans="3:5" hidden="1" x14ac:dyDescent="0.2">
      <c r="C370" t="s">
        <v>345</v>
      </c>
      <c r="D370">
        <f t="shared" si="15"/>
        <v>13.69</v>
      </c>
      <c r="E370">
        <v>13690</v>
      </c>
    </row>
    <row r="371" spans="3:5" hidden="1" x14ac:dyDescent="0.2">
      <c r="C371" t="s">
        <v>346</v>
      </c>
      <c r="D371">
        <f t="shared" si="15"/>
        <v>14.085000000000001</v>
      </c>
      <c r="E371">
        <v>14085</v>
      </c>
    </row>
    <row r="372" spans="3:5" hidden="1" x14ac:dyDescent="0.2">
      <c r="C372" t="s">
        <v>347</v>
      </c>
      <c r="D372">
        <f t="shared" si="15"/>
        <v>14.43</v>
      </c>
      <c r="E372">
        <v>14430</v>
      </c>
    </row>
    <row r="373" spans="3:5" hidden="1" x14ac:dyDescent="0.2">
      <c r="C373" t="s">
        <v>348</v>
      </c>
      <c r="D373">
        <f t="shared" si="15"/>
        <v>14.365</v>
      </c>
      <c r="E373">
        <v>14365</v>
      </c>
    </row>
    <row r="374" spans="3:5" hidden="1" x14ac:dyDescent="0.2">
      <c r="C374" t="s">
        <v>349</v>
      </c>
      <c r="D374">
        <f t="shared" si="15"/>
        <v>14.11</v>
      </c>
      <c r="E374">
        <v>14110</v>
      </c>
    </row>
    <row r="375" spans="3:5" hidden="1" x14ac:dyDescent="0.2">
      <c r="C375" t="s">
        <v>350</v>
      </c>
      <c r="D375">
        <f t="shared" si="15"/>
        <v>13.64</v>
      </c>
      <c r="E375">
        <v>13640</v>
      </c>
    </row>
    <row r="376" spans="3:5" hidden="1" x14ac:dyDescent="0.2">
      <c r="C376" t="s">
        <v>351</v>
      </c>
      <c r="D376">
        <f t="shared" si="15"/>
        <v>13.44</v>
      </c>
      <c r="E376">
        <v>13440</v>
      </c>
    </row>
    <row r="377" spans="3:5" hidden="1" x14ac:dyDescent="0.2">
      <c r="C377" t="s">
        <v>352</v>
      </c>
      <c r="D377">
        <f t="shared" si="15"/>
        <v>13.465</v>
      </c>
      <c r="E377">
        <v>13465</v>
      </c>
    </row>
    <row r="378" spans="3:5" hidden="1" x14ac:dyDescent="0.2">
      <c r="C378" t="s">
        <v>353</v>
      </c>
      <c r="D378">
        <f t="shared" si="15"/>
        <v>13.78</v>
      </c>
      <c r="E378">
        <v>13780</v>
      </c>
    </row>
    <row r="379" spans="3:5" hidden="1" x14ac:dyDescent="0.2">
      <c r="C379" t="s">
        <v>354</v>
      </c>
      <c r="D379">
        <f t="shared" si="15"/>
        <v>13.225</v>
      </c>
      <c r="E379">
        <v>13225</v>
      </c>
    </row>
    <row r="380" spans="3:5" hidden="1" x14ac:dyDescent="0.2">
      <c r="C380" t="s">
        <v>355</v>
      </c>
      <c r="D380">
        <f t="shared" si="15"/>
        <v>12.69</v>
      </c>
      <c r="E380">
        <v>12690</v>
      </c>
    </row>
    <row r="381" spans="3:5" hidden="1" x14ac:dyDescent="0.2">
      <c r="C381" s="75">
        <v>39814</v>
      </c>
      <c r="D381">
        <f t="shared" si="15"/>
        <v>12.365</v>
      </c>
      <c r="E381">
        <v>12365</v>
      </c>
    </row>
    <row r="382" spans="3:5" hidden="1" x14ac:dyDescent="0.2">
      <c r="C382" s="75">
        <v>39845</v>
      </c>
      <c r="D382">
        <f t="shared" si="15"/>
        <v>11.64</v>
      </c>
      <c r="E382">
        <v>11640</v>
      </c>
    </row>
    <row r="383" spans="3:5" hidden="1" x14ac:dyDescent="0.2">
      <c r="C383" s="75">
        <v>39873</v>
      </c>
      <c r="D383">
        <f t="shared" si="15"/>
        <v>12.23</v>
      </c>
      <c r="E383">
        <v>12230</v>
      </c>
    </row>
    <row r="384" spans="3:5" hidden="1" x14ac:dyDescent="0.2">
      <c r="C384" s="75">
        <v>39904</v>
      </c>
      <c r="D384">
        <f t="shared" si="15"/>
        <v>12.085000000000001</v>
      </c>
      <c r="E384">
        <v>12085</v>
      </c>
    </row>
    <row r="385" spans="3:5" hidden="1" x14ac:dyDescent="0.2">
      <c r="C385" s="75">
        <v>39934</v>
      </c>
      <c r="D385">
        <f t="shared" si="15"/>
        <v>11.845000000000001</v>
      </c>
      <c r="E385">
        <v>11845</v>
      </c>
    </row>
    <row r="386" spans="3:5" hidden="1" x14ac:dyDescent="0.2">
      <c r="C386" s="75">
        <v>39965</v>
      </c>
      <c r="D386">
        <f t="shared" si="15"/>
        <v>10.88</v>
      </c>
      <c r="E386">
        <v>10880</v>
      </c>
    </row>
    <row r="387" spans="3:5" hidden="1" x14ac:dyDescent="0.2">
      <c r="C387" s="75">
        <v>39995</v>
      </c>
      <c r="D387">
        <f t="shared" si="15"/>
        <v>10.635</v>
      </c>
      <c r="E387">
        <v>10635</v>
      </c>
    </row>
    <row r="388" spans="3:5" hidden="1" x14ac:dyDescent="0.2">
      <c r="C388" s="75">
        <v>40026</v>
      </c>
      <c r="D388">
        <f t="shared" si="15"/>
        <v>10.86</v>
      </c>
      <c r="E388">
        <v>10860</v>
      </c>
    </row>
    <row r="389" spans="3:5" hidden="1" x14ac:dyDescent="0.2">
      <c r="C389" s="75">
        <v>40057</v>
      </c>
      <c r="D389">
        <f t="shared" si="15"/>
        <v>10.74</v>
      </c>
      <c r="E389">
        <v>10740</v>
      </c>
    </row>
    <row r="390" spans="3:5" hidden="1" x14ac:dyDescent="0.2">
      <c r="C390" s="75">
        <v>40087</v>
      </c>
      <c r="D390">
        <f t="shared" si="15"/>
        <v>10.52</v>
      </c>
      <c r="E390">
        <v>10520</v>
      </c>
    </row>
    <row r="391" spans="3:5" hidden="1" x14ac:dyDescent="0.2">
      <c r="C391" s="75">
        <v>40118</v>
      </c>
      <c r="D391">
        <f t="shared" si="15"/>
        <v>10.315</v>
      </c>
      <c r="E391">
        <v>10315</v>
      </c>
    </row>
    <row r="392" spans="3:5" hidden="1" x14ac:dyDescent="0.2">
      <c r="C392" s="75">
        <v>40148</v>
      </c>
      <c r="D392">
        <f t="shared" si="15"/>
        <v>11.56</v>
      </c>
      <c r="E392">
        <v>11560</v>
      </c>
    </row>
    <row r="393" spans="3:5" hidden="1" x14ac:dyDescent="0.2">
      <c r="C393" s="75">
        <v>39815</v>
      </c>
      <c r="D393">
        <f t="shared" si="15"/>
        <v>12.15</v>
      </c>
      <c r="E393">
        <v>12150</v>
      </c>
    </row>
    <row r="394" spans="3:5" hidden="1" x14ac:dyDescent="0.2">
      <c r="C394" s="75">
        <v>39846</v>
      </c>
      <c r="D394">
        <f t="shared" si="15"/>
        <v>12.5</v>
      </c>
      <c r="E394">
        <v>12500</v>
      </c>
    </row>
    <row r="395" spans="3:5" hidden="1" x14ac:dyDescent="0.2">
      <c r="C395" s="75">
        <v>39874</v>
      </c>
      <c r="D395">
        <f t="shared" si="15"/>
        <v>13.17</v>
      </c>
      <c r="E395">
        <v>13170</v>
      </c>
    </row>
    <row r="396" spans="3:5" hidden="1" x14ac:dyDescent="0.2">
      <c r="C396" s="75">
        <v>39905</v>
      </c>
      <c r="D396">
        <f t="shared" si="15"/>
        <v>11.8</v>
      </c>
      <c r="E396">
        <v>11800</v>
      </c>
    </row>
    <row r="397" spans="3:5" hidden="1" x14ac:dyDescent="0.2">
      <c r="C397" s="75">
        <v>39935</v>
      </c>
      <c r="D397">
        <f t="shared" si="15"/>
        <v>11.6</v>
      </c>
      <c r="E397">
        <v>11600</v>
      </c>
    </row>
    <row r="398" spans="3:5" hidden="1" x14ac:dyDescent="0.2">
      <c r="C398" s="75">
        <v>39966</v>
      </c>
      <c r="D398">
        <f t="shared" si="15"/>
        <v>11.72</v>
      </c>
      <c r="E398">
        <v>11720</v>
      </c>
    </row>
    <row r="399" spans="3:5" hidden="1" x14ac:dyDescent="0.2">
      <c r="C399" s="75">
        <v>39996</v>
      </c>
      <c r="D399">
        <f t="shared" si="15"/>
        <v>10.99</v>
      </c>
      <c r="E399">
        <v>10990</v>
      </c>
    </row>
    <row r="400" spans="3:5" hidden="1" x14ac:dyDescent="0.2">
      <c r="C400" s="75">
        <v>40027</v>
      </c>
      <c r="D400">
        <f t="shared" si="15"/>
        <v>11.28</v>
      </c>
      <c r="E400">
        <v>11280</v>
      </c>
    </row>
    <row r="401" spans="3:5" hidden="1" x14ac:dyDescent="0.2">
      <c r="C401" s="75">
        <v>40058</v>
      </c>
      <c r="D401">
        <f t="shared" si="15"/>
        <v>11.26</v>
      </c>
      <c r="E401">
        <v>11260</v>
      </c>
    </row>
    <row r="402" spans="3:5" hidden="1" x14ac:dyDescent="0.2">
      <c r="C402" s="75">
        <v>40088</v>
      </c>
      <c r="D402">
        <f t="shared" si="15"/>
        <v>11.21</v>
      </c>
      <c r="E402">
        <v>11210</v>
      </c>
    </row>
    <row r="403" spans="3:5" hidden="1" x14ac:dyDescent="0.2">
      <c r="C403" s="75">
        <v>40119</v>
      </c>
      <c r="D403">
        <f t="shared" si="15"/>
        <v>10.46</v>
      </c>
      <c r="E403">
        <v>10460</v>
      </c>
    </row>
    <row r="404" spans="3:5" hidden="1" x14ac:dyDescent="0.2">
      <c r="C404" s="75">
        <v>40149</v>
      </c>
      <c r="D404">
        <f t="shared" si="15"/>
        <v>10.44</v>
      </c>
      <c r="E404">
        <v>10440</v>
      </c>
    </row>
    <row r="405" spans="3:5" hidden="1" x14ac:dyDescent="0.2">
      <c r="C405" s="75">
        <v>39816</v>
      </c>
      <c r="D405">
        <f t="shared" si="15"/>
        <v>9.92</v>
      </c>
      <c r="E405">
        <v>9920</v>
      </c>
    </row>
    <row r="406" spans="3:5" hidden="1" x14ac:dyDescent="0.2">
      <c r="C406" s="75">
        <v>39847</v>
      </c>
      <c r="D406">
        <f t="shared" si="15"/>
        <v>9.8699999999999992</v>
      </c>
      <c r="E406">
        <v>9870</v>
      </c>
    </row>
    <row r="407" spans="3:5" hidden="1" x14ac:dyDescent="0.2">
      <c r="C407" s="75">
        <v>39875</v>
      </c>
      <c r="D407">
        <f t="shared" si="15"/>
        <v>9.8800000000000008</v>
      </c>
      <c r="E407">
        <v>9880</v>
      </c>
    </row>
    <row r="408" spans="3:5" hidden="1" x14ac:dyDescent="0.2">
      <c r="C408" s="75">
        <v>39906</v>
      </c>
      <c r="D408">
        <f t="shared" si="15"/>
        <v>9.7899999999999991</v>
      </c>
      <c r="E408">
        <v>9790</v>
      </c>
    </row>
    <row r="409" spans="3:5" hidden="1" x14ac:dyDescent="0.2">
      <c r="C409" s="75">
        <v>39936</v>
      </c>
      <c r="D409">
        <f t="shared" si="15"/>
        <v>9.4700000000000006</v>
      </c>
      <c r="E409">
        <v>9470</v>
      </c>
    </row>
    <row r="410" spans="3:5" hidden="1" x14ac:dyDescent="0.2">
      <c r="C410" s="75">
        <v>39967</v>
      </c>
      <c r="D410">
        <f t="shared" ref="D410:D473" si="16">E410/1000</f>
        <v>9.4149999999999991</v>
      </c>
      <c r="E410">
        <v>9415</v>
      </c>
    </row>
    <row r="411" spans="3:5" hidden="1" x14ac:dyDescent="0.2">
      <c r="C411" s="75">
        <v>39997</v>
      </c>
      <c r="D411">
        <f t="shared" si="16"/>
        <v>9.5250000000000004</v>
      </c>
      <c r="E411">
        <v>9525</v>
      </c>
    </row>
    <row r="412" spans="3:5" hidden="1" x14ac:dyDescent="0.2">
      <c r="C412" s="75">
        <v>40028</v>
      </c>
      <c r="D412">
        <f t="shared" si="16"/>
        <v>9.625</v>
      </c>
      <c r="E412">
        <v>9625</v>
      </c>
    </row>
    <row r="413" spans="3:5" hidden="1" x14ac:dyDescent="0.2">
      <c r="C413" s="75">
        <v>40059</v>
      </c>
      <c r="D413">
        <f t="shared" si="16"/>
        <v>9.4949999999999992</v>
      </c>
      <c r="E413">
        <v>9495</v>
      </c>
    </row>
    <row r="414" spans="3:5" hidden="1" x14ac:dyDescent="0.2">
      <c r="C414" s="75">
        <v>40089</v>
      </c>
      <c r="D414">
        <f t="shared" si="16"/>
        <v>9.18</v>
      </c>
      <c r="E414">
        <v>9180</v>
      </c>
    </row>
    <row r="415" spans="3:5" hidden="1" x14ac:dyDescent="0.2">
      <c r="C415" s="75">
        <v>40120</v>
      </c>
      <c r="D415">
        <f t="shared" si="16"/>
        <v>9.2100000000000009</v>
      </c>
      <c r="E415">
        <v>9210</v>
      </c>
    </row>
    <row r="416" spans="3:5" hidden="1" x14ac:dyDescent="0.2">
      <c r="C416" s="75">
        <v>40150</v>
      </c>
      <c r="D416">
        <f t="shared" si="16"/>
        <v>9.125</v>
      </c>
      <c r="E416">
        <v>9125</v>
      </c>
    </row>
    <row r="417" spans="3:5" hidden="1" x14ac:dyDescent="0.2">
      <c r="C417" s="75">
        <v>39817</v>
      </c>
      <c r="D417">
        <f t="shared" si="16"/>
        <v>9.59</v>
      </c>
      <c r="E417">
        <v>9590</v>
      </c>
    </row>
    <row r="418" spans="3:5" hidden="1" x14ac:dyDescent="0.2">
      <c r="C418" s="75">
        <v>39848</v>
      </c>
      <c r="D418">
        <f t="shared" si="16"/>
        <v>9.4749999999999996</v>
      </c>
      <c r="E418">
        <v>9475</v>
      </c>
    </row>
    <row r="419" spans="3:5" hidden="1" x14ac:dyDescent="0.2">
      <c r="C419" s="75">
        <v>39876</v>
      </c>
      <c r="D419">
        <f t="shared" si="16"/>
        <v>9.7200000000000006</v>
      </c>
      <c r="E419">
        <v>9720</v>
      </c>
    </row>
    <row r="420" spans="3:5" hidden="1" x14ac:dyDescent="0.2">
      <c r="C420" s="75">
        <v>39907</v>
      </c>
      <c r="D420">
        <f t="shared" si="16"/>
        <v>10.065</v>
      </c>
      <c r="E420">
        <v>10065</v>
      </c>
    </row>
    <row r="421" spans="3:5" hidden="1" x14ac:dyDescent="0.2">
      <c r="C421" s="75">
        <v>39937</v>
      </c>
      <c r="D421">
        <f t="shared" si="16"/>
        <v>10.23</v>
      </c>
      <c r="E421">
        <v>10230</v>
      </c>
    </row>
    <row r="422" spans="3:5" hidden="1" x14ac:dyDescent="0.2">
      <c r="C422" s="75">
        <v>39968</v>
      </c>
      <c r="D422">
        <f t="shared" si="16"/>
        <v>10.199999999999999</v>
      </c>
      <c r="E422">
        <v>10200</v>
      </c>
    </row>
    <row r="423" spans="3:5" hidden="1" x14ac:dyDescent="0.2">
      <c r="C423" s="75">
        <v>39998</v>
      </c>
      <c r="D423">
        <f t="shared" si="16"/>
        <v>10.02</v>
      </c>
      <c r="E423">
        <v>10020</v>
      </c>
    </row>
    <row r="424" spans="3:5" hidden="1" x14ac:dyDescent="0.2">
      <c r="C424" s="75">
        <v>40029</v>
      </c>
      <c r="D424">
        <f t="shared" si="16"/>
        <v>9.5350000000000001</v>
      </c>
      <c r="E424">
        <v>9535</v>
      </c>
    </row>
    <row r="425" spans="3:5" hidden="1" x14ac:dyDescent="0.2">
      <c r="C425" s="75">
        <v>40060</v>
      </c>
      <c r="D425">
        <f t="shared" si="16"/>
        <v>9.36</v>
      </c>
      <c r="E425">
        <v>9360</v>
      </c>
    </row>
    <row r="426" spans="3:5" hidden="1" x14ac:dyDescent="0.2">
      <c r="C426" s="75">
        <v>40090</v>
      </c>
      <c r="D426">
        <f t="shared" si="16"/>
        <v>9.0150000000000006</v>
      </c>
      <c r="E426">
        <v>9015</v>
      </c>
    </row>
    <row r="427" spans="3:5" hidden="1" x14ac:dyDescent="0.2">
      <c r="C427" s="75">
        <v>40121</v>
      </c>
      <c r="D427">
        <f t="shared" si="16"/>
        <v>8.6750000000000007</v>
      </c>
      <c r="E427">
        <v>8675</v>
      </c>
    </row>
    <row r="428" spans="3:5" hidden="1" x14ac:dyDescent="0.2">
      <c r="C428" s="75">
        <v>40151</v>
      </c>
      <c r="D428">
        <f t="shared" si="16"/>
        <v>8.1150000000000002</v>
      </c>
      <c r="E428">
        <v>8115</v>
      </c>
    </row>
    <row r="429" spans="3:5" hidden="1" x14ac:dyDescent="0.2">
      <c r="C429" s="75">
        <v>39818</v>
      </c>
      <c r="D429">
        <f t="shared" si="16"/>
        <v>7.9550000000000001</v>
      </c>
      <c r="E429">
        <v>7955</v>
      </c>
    </row>
    <row r="430" spans="3:5" hidden="1" x14ac:dyDescent="0.2">
      <c r="C430" s="75">
        <v>39849</v>
      </c>
      <c r="D430">
        <f t="shared" si="16"/>
        <v>7.67</v>
      </c>
      <c r="E430">
        <v>7670</v>
      </c>
    </row>
    <row r="431" spans="3:5" hidden="1" x14ac:dyDescent="0.2">
      <c r="C431" s="75">
        <v>39877</v>
      </c>
      <c r="D431">
        <f t="shared" si="16"/>
        <v>8.5749999999999993</v>
      </c>
      <c r="E431">
        <v>8575</v>
      </c>
    </row>
    <row r="432" spans="3:5" hidden="1" x14ac:dyDescent="0.2">
      <c r="C432" s="75">
        <v>39908</v>
      </c>
      <c r="D432">
        <f t="shared" si="16"/>
        <v>8.3249999999999993</v>
      </c>
      <c r="E432">
        <v>8325</v>
      </c>
    </row>
    <row r="433" spans="3:5" hidden="1" x14ac:dyDescent="0.2">
      <c r="C433" s="75">
        <v>39938</v>
      </c>
      <c r="D433">
        <f t="shared" si="16"/>
        <v>8.4550000000000001</v>
      </c>
      <c r="E433">
        <v>8455</v>
      </c>
    </row>
    <row r="434" spans="3:5" hidden="1" x14ac:dyDescent="0.2">
      <c r="C434" s="75">
        <v>39969</v>
      </c>
      <c r="D434">
        <f t="shared" si="16"/>
        <v>8</v>
      </c>
      <c r="E434">
        <v>8000</v>
      </c>
    </row>
    <row r="435" spans="3:5" hidden="1" x14ac:dyDescent="0.2">
      <c r="C435" s="75">
        <v>39999</v>
      </c>
      <c r="D435">
        <f t="shared" si="16"/>
        <v>7.9</v>
      </c>
      <c r="E435">
        <v>7900</v>
      </c>
    </row>
    <row r="436" spans="3:5" hidden="1" x14ac:dyDescent="0.2">
      <c r="C436" s="75">
        <v>40030</v>
      </c>
      <c r="D436">
        <f t="shared" si="16"/>
        <v>8.01</v>
      </c>
      <c r="E436">
        <v>8010</v>
      </c>
    </row>
    <row r="437" spans="3:5" hidden="1" x14ac:dyDescent="0.2">
      <c r="C437" s="75">
        <v>40061</v>
      </c>
      <c r="D437">
        <f t="shared" si="16"/>
        <v>8.1</v>
      </c>
      <c r="E437">
        <v>8100</v>
      </c>
    </row>
    <row r="438" spans="3:5" hidden="1" x14ac:dyDescent="0.2">
      <c r="C438" s="75">
        <v>40091</v>
      </c>
      <c r="D438">
        <f t="shared" si="16"/>
        <v>8.0749999999999993</v>
      </c>
      <c r="E438">
        <v>8075</v>
      </c>
    </row>
    <row r="439" spans="3:5" hidden="1" x14ac:dyDescent="0.2">
      <c r="C439" s="75">
        <v>40122</v>
      </c>
      <c r="D439">
        <f t="shared" si="16"/>
        <v>7.7450000000000001</v>
      </c>
      <c r="E439">
        <v>7745</v>
      </c>
    </row>
    <row r="440" spans="3:5" hidden="1" x14ac:dyDescent="0.2">
      <c r="C440" s="75">
        <v>40152</v>
      </c>
      <c r="D440">
        <f t="shared" si="16"/>
        <v>7.46</v>
      </c>
      <c r="E440">
        <v>7460</v>
      </c>
    </row>
    <row r="441" spans="3:5" hidden="1" x14ac:dyDescent="0.2">
      <c r="C441" s="75">
        <v>39819</v>
      </c>
      <c r="D441">
        <f t="shared" si="16"/>
        <v>7.3849999999999998</v>
      </c>
      <c r="E441">
        <v>7385</v>
      </c>
    </row>
    <row r="442" spans="3:5" hidden="1" x14ac:dyDescent="0.2">
      <c r="C442" s="75">
        <v>39850</v>
      </c>
      <c r="D442">
        <f t="shared" si="16"/>
        <v>7.3250000000000002</v>
      </c>
      <c r="E442">
        <v>7325</v>
      </c>
    </row>
    <row r="443" spans="3:5" hidden="1" x14ac:dyDescent="0.2">
      <c r="C443" s="75">
        <v>39878</v>
      </c>
      <c r="D443">
        <f t="shared" si="16"/>
        <v>7.5049999999999999</v>
      </c>
      <c r="E443">
        <v>7505</v>
      </c>
    </row>
    <row r="444" spans="3:5" hidden="1" x14ac:dyDescent="0.2">
      <c r="C444" s="75">
        <v>39909</v>
      </c>
      <c r="D444">
        <f t="shared" si="16"/>
        <v>7.3849999999999998</v>
      </c>
      <c r="E444">
        <v>7385</v>
      </c>
    </row>
    <row r="445" spans="3:5" hidden="1" x14ac:dyDescent="0.2">
      <c r="C445" s="75">
        <v>39939</v>
      </c>
      <c r="D445">
        <f t="shared" si="16"/>
        <v>7.7450000000000001</v>
      </c>
      <c r="E445">
        <v>7745</v>
      </c>
    </row>
    <row r="446" spans="3:5" hidden="1" x14ac:dyDescent="0.2">
      <c r="C446" s="75">
        <v>39970</v>
      </c>
      <c r="D446">
        <f t="shared" si="16"/>
        <v>8.65</v>
      </c>
      <c r="E446">
        <v>8650</v>
      </c>
    </row>
    <row r="447" spans="3:5" hidden="1" x14ac:dyDescent="0.2">
      <c r="C447" s="75">
        <v>40000</v>
      </c>
      <c r="D447">
        <f t="shared" si="16"/>
        <v>8.65</v>
      </c>
      <c r="E447">
        <v>8650</v>
      </c>
    </row>
    <row r="448" spans="3:5" hidden="1" x14ac:dyDescent="0.2">
      <c r="C448" s="75">
        <v>40031</v>
      </c>
      <c r="D448">
        <f t="shared" si="16"/>
        <v>8.7750000000000004</v>
      </c>
      <c r="E448">
        <v>8775</v>
      </c>
    </row>
    <row r="449" spans="3:5" hidden="1" x14ac:dyDescent="0.2">
      <c r="C449" s="75">
        <v>40062</v>
      </c>
      <c r="D449">
        <f t="shared" si="16"/>
        <v>8.6300000000000008</v>
      </c>
      <c r="E449">
        <v>8630</v>
      </c>
    </row>
    <row r="450" spans="3:5" hidden="1" x14ac:dyDescent="0.2">
      <c r="C450" s="75">
        <v>40092</v>
      </c>
      <c r="D450">
        <f t="shared" si="16"/>
        <v>8.0850000000000009</v>
      </c>
      <c r="E450">
        <v>8085</v>
      </c>
    </row>
    <row r="451" spans="3:5" hidden="1" x14ac:dyDescent="0.2">
      <c r="C451" s="75">
        <v>40123</v>
      </c>
      <c r="D451">
        <f t="shared" si="16"/>
        <v>8.0250000000000004</v>
      </c>
      <c r="E451">
        <v>8025</v>
      </c>
    </row>
    <row r="452" spans="3:5" hidden="1" x14ac:dyDescent="0.2">
      <c r="C452" s="75">
        <v>40153</v>
      </c>
      <c r="D452">
        <f t="shared" si="16"/>
        <v>7.85</v>
      </c>
      <c r="E452">
        <v>7850</v>
      </c>
    </row>
    <row r="453" spans="3:5" hidden="1" x14ac:dyDescent="0.2">
      <c r="C453" s="75">
        <v>39820</v>
      </c>
      <c r="D453">
        <f t="shared" si="16"/>
        <v>7.8</v>
      </c>
      <c r="E453">
        <v>7800</v>
      </c>
    </row>
    <row r="454" spans="3:5" hidden="1" x14ac:dyDescent="0.2">
      <c r="C454" s="75">
        <v>39851</v>
      </c>
      <c r="D454">
        <f t="shared" si="16"/>
        <v>7.63</v>
      </c>
      <c r="E454">
        <v>7630</v>
      </c>
    </row>
    <row r="455" spans="3:5" hidden="1" x14ac:dyDescent="0.2">
      <c r="C455" s="75">
        <v>39879</v>
      </c>
      <c r="D455">
        <f t="shared" si="16"/>
        <v>7.84</v>
      </c>
      <c r="E455">
        <v>7840</v>
      </c>
    </row>
    <row r="456" spans="3:5" hidden="1" x14ac:dyDescent="0.2">
      <c r="C456" s="75">
        <v>39910</v>
      </c>
      <c r="D456">
        <f t="shared" si="16"/>
        <v>7.65</v>
      </c>
      <c r="E456">
        <v>7650</v>
      </c>
    </row>
    <row r="457" spans="3:5" hidden="1" x14ac:dyDescent="0.2">
      <c r="C457" s="75">
        <v>39940</v>
      </c>
      <c r="D457">
        <f t="shared" si="16"/>
        <v>7.99</v>
      </c>
      <c r="E457">
        <v>7990</v>
      </c>
    </row>
    <row r="458" spans="3:5" hidden="1" x14ac:dyDescent="0.2">
      <c r="C458" s="75">
        <v>39971</v>
      </c>
      <c r="D458">
        <f t="shared" si="16"/>
        <v>8.49</v>
      </c>
      <c r="E458">
        <v>8490</v>
      </c>
    </row>
    <row r="459" spans="3:5" hidden="1" x14ac:dyDescent="0.2">
      <c r="C459" s="75">
        <v>40001</v>
      </c>
      <c r="D459">
        <f t="shared" si="16"/>
        <v>8.5649999999999995</v>
      </c>
      <c r="E459">
        <v>8565</v>
      </c>
    </row>
    <row r="460" spans="3:5" hidden="1" x14ac:dyDescent="0.2">
      <c r="C460" s="75">
        <v>40032</v>
      </c>
      <c r="D460">
        <f t="shared" si="16"/>
        <v>8.61</v>
      </c>
      <c r="E460">
        <v>8610</v>
      </c>
    </row>
    <row r="461" spans="3:5" hidden="1" x14ac:dyDescent="0.2">
      <c r="C461" s="75">
        <v>40063</v>
      </c>
      <c r="D461">
        <f t="shared" si="16"/>
        <v>8.26</v>
      </c>
      <c r="E461">
        <v>8260</v>
      </c>
    </row>
    <row r="462" spans="3:5" hidden="1" x14ac:dyDescent="0.2">
      <c r="C462" s="75">
        <v>40093</v>
      </c>
      <c r="D462">
        <f t="shared" si="16"/>
        <v>8.0449999999999999</v>
      </c>
      <c r="E462">
        <v>8045</v>
      </c>
    </row>
    <row r="463" spans="3:5" hidden="1" x14ac:dyDescent="0.2">
      <c r="C463" s="75">
        <v>40124</v>
      </c>
      <c r="D463">
        <f t="shared" si="16"/>
        <v>8.51</v>
      </c>
      <c r="E463">
        <v>8510</v>
      </c>
    </row>
    <row r="464" spans="3:5" hidden="1" x14ac:dyDescent="0.2">
      <c r="C464" s="75">
        <v>40154</v>
      </c>
      <c r="D464">
        <f t="shared" si="16"/>
        <v>8.5</v>
      </c>
      <c r="E464">
        <v>8500</v>
      </c>
    </row>
    <row r="465" spans="3:5" hidden="1" x14ac:dyDescent="0.2">
      <c r="C465" s="75">
        <v>39821</v>
      </c>
      <c r="D465">
        <f t="shared" si="16"/>
        <v>8.73</v>
      </c>
      <c r="E465">
        <v>8730</v>
      </c>
    </row>
    <row r="466" spans="3:5" hidden="1" x14ac:dyDescent="0.2">
      <c r="C466" s="75">
        <v>39852</v>
      </c>
      <c r="D466">
        <f t="shared" si="16"/>
        <v>8.9849999999999994</v>
      </c>
      <c r="E466">
        <v>8985</v>
      </c>
    </row>
    <row r="467" spans="3:5" hidden="1" x14ac:dyDescent="0.2">
      <c r="C467" s="75">
        <v>39880</v>
      </c>
      <c r="D467">
        <f t="shared" si="16"/>
        <v>9.23</v>
      </c>
      <c r="E467">
        <v>9230</v>
      </c>
    </row>
    <row r="468" spans="3:5" hidden="1" x14ac:dyDescent="0.2">
      <c r="C468" s="75">
        <v>39911</v>
      </c>
      <c r="D468">
        <f t="shared" si="16"/>
        <v>9.5</v>
      </c>
      <c r="E468">
        <v>9500</v>
      </c>
    </row>
    <row r="469" spans="3:5" hidden="1" x14ac:dyDescent="0.2">
      <c r="C469" s="75">
        <v>39941</v>
      </c>
      <c r="D469">
        <f t="shared" si="16"/>
        <v>10.130000000000001</v>
      </c>
      <c r="E469">
        <v>10130</v>
      </c>
    </row>
    <row r="470" spans="3:5" hidden="1" x14ac:dyDescent="0.2">
      <c r="C470" s="75">
        <v>39972</v>
      </c>
      <c r="D470">
        <f t="shared" si="16"/>
        <v>10.715</v>
      </c>
      <c r="E470">
        <v>10715</v>
      </c>
    </row>
    <row r="471" spans="3:5" hidden="1" x14ac:dyDescent="0.2">
      <c r="C471" s="75">
        <v>40002</v>
      </c>
      <c r="D471">
        <f t="shared" si="16"/>
        <v>9.2200000000000006</v>
      </c>
      <c r="E471">
        <v>9220</v>
      </c>
    </row>
    <row r="472" spans="3:5" hidden="1" x14ac:dyDescent="0.2">
      <c r="C472" s="75">
        <v>40033</v>
      </c>
      <c r="D472">
        <f t="shared" si="16"/>
        <v>9.16</v>
      </c>
      <c r="E472">
        <v>9160</v>
      </c>
    </row>
    <row r="473" spans="3:5" hidden="1" x14ac:dyDescent="0.2">
      <c r="C473" s="75">
        <v>40064</v>
      </c>
      <c r="D473">
        <f t="shared" si="16"/>
        <v>8.86</v>
      </c>
      <c r="E473">
        <v>8860</v>
      </c>
    </row>
    <row r="474" spans="3:5" hidden="1" x14ac:dyDescent="0.2">
      <c r="C474" s="75">
        <v>40094</v>
      </c>
      <c r="D474">
        <f t="shared" ref="D474:D485" si="17">E474/1000</f>
        <v>9.0850000000000009</v>
      </c>
      <c r="E474">
        <v>9085</v>
      </c>
    </row>
    <row r="475" spans="3:5" hidden="1" x14ac:dyDescent="0.2">
      <c r="C475" s="75">
        <v>40125</v>
      </c>
      <c r="D475">
        <f t="shared" si="17"/>
        <v>8.2850000000000001</v>
      </c>
      <c r="E475">
        <v>8285</v>
      </c>
    </row>
    <row r="476" spans="3:5" hidden="1" x14ac:dyDescent="0.2">
      <c r="C476" s="75">
        <v>40155</v>
      </c>
      <c r="D476">
        <f t="shared" si="17"/>
        <v>7.21</v>
      </c>
      <c r="E476">
        <v>7210</v>
      </c>
    </row>
    <row r="477" spans="3:5" hidden="1" x14ac:dyDescent="0.2">
      <c r="C477" s="75">
        <v>39822</v>
      </c>
      <c r="D477">
        <f t="shared" si="17"/>
        <v>7.42</v>
      </c>
      <c r="E477">
        <v>7420</v>
      </c>
    </row>
    <row r="478" spans="3:5" hidden="1" x14ac:dyDescent="0.2">
      <c r="C478" s="75">
        <v>39853</v>
      </c>
      <c r="D478">
        <f t="shared" si="17"/>
        <v>8.07</v>
      </c>
      <c r="E478">
        <v>8070</v>
      </c>
    </row>
    <row r="479" spans="3:5" hidden="1" x14ac:dyDescent="0.2">
      <c r="C479" s="75">
        <v>39881</v>
      </c>
      <c r="D479">
        <f t="shared" si="17"/>
        <v>8.17</v>
      </c>
      <c r="E479">
        <v>8170</v>
      </c>
    </row>
    <row r="480" spans="3:5" hidden="1" x14ac:dyDescent="0.2">
      <c r="C480" s="75">
        <v>39912</v>
      </c>
      <c r="D480">
        <f t="shared" si="17"/>
        <v>8.1199999999999992</v>
      </c>
      <c r="E480">
        <v>8120</v>
      </c>
    </row>
    <row r="481" spans="3:5" hidden="1" x14ac:dyDescent="0.2">
      <c r="C481" s="75">
        <v>39942</v>
      </c>
      <c r="D481">
        <f t="shared" si="17"/>
        <v>8.25</v>
      </c>
      <c r="E481">
        <v>8250</v>
      </c>
    </row>
    <row r="482" spans="3:5" hidden="1" x14ac:dyDescent="0.2">
      <c r="C482" s="75">
        <v>39973</v>
      </c>
      <c r="D482">
        <f t="shared" si="17"/>
        <v>8.4700000000000006</v>
      </c>
      <c r="E482">
        <v>8470</v>
      </c>
    </row>
    <row r="483" spans="3:5" hidden="1" x14ac:dyDescent="0.2">
      <c r="C483" s="75">
        <v>40003</v>
      </c>
      <c r="D483">
        <f t="shared" si="17"/>
        <v>8.3699999999999992</v>
      </c>
      <c r="E483">
        <v>8370</v>
      </c>
    </row>
    <row r="484" spans="3:5" hidden="1" x14ac:dyDescent="0.2">
      <c r="C484" s="75">
        <v>40034</v>
      </c>
      <c r="D484">
        <f t="shared" si="17"/>
        <v>8.18</v>
      </c>
      <c r="E484">
        <v>8180</v>
      </c>
    </row>
    <row r="485" spans="3:5" hidden="1" x14ac:dyDescent="0.2">
      <c r="C485" s="75">
        <v>40065</v>
      </c>
      <c r="D485">
        <f t="shared" si="17"/>
        <v>8.2899999999999991</v>
      </c>
      <c r="E485">
        <v>8290</v>
      </c>
    </row>
  </sheetData>
  <mergeCells count="1">
    <mergeCell ref="A1:E1"/>
  </mergeCells>
  <phoneticPr fontId="16" type="noConversion"/>
  <conditionalFormatting sqref="E138:E151">
    <cfRule type="iconSet" priority="55">
      <iconSet iconSet="3Arrows">
        <cfvo type="percent" val="0"/>
        <cfvo type="percent" val="33"/>
        <cfvo type="percent" val="67"/>
      </iconSet>
    </cfRule>
  </conditionalFormatting>
  <conditionalFormatting sqref="C151">
    <cfRule type="iconSet" priority="54">
      <iconSet iconSet="3Arrows">
        <cfvo type="percent" val="0"/>
        <cfvo type="percent" val="33"/>
        <cfvo type="percent" val="67"/>
      </iconSet>
    </cfRule>
  </conditionalFormatting>
  <conditionalFormatting sqref="E152:E164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C138:C150 C152:C167">
    <cfRule type="iconSet" priority="66">
      <iconSet iconSet="3Arrows">
        <cfvo type="percent" val="0"/>
        <cfvo type="percent" val="33"/>
        <cfvo type="percent" val="67"/>
      </iconSet>
    </cfRule>
  </conditionalFormatting>
  <conditionalFormatting sqref="B138:B169">
    <cfRule type="iconSet" priority="72">
      <iconSet iconSet="3Arrows">
        <cfvo type="percent" val="0"/>
        <cfvo type="percent" val="33"/>
        <cfvo type="percent" val="67"/>
      </iconSet>
    </cfRule>
  </conditionalFormatting>
  <conditionalFormatting sqref="E165:E167">
    <cfRule type="iconSet" priority="76">
      <iconSet iconSet="3Arrows">
        <cfvo type="percent" val="0"/>
        <cfvo type="percent" val="33"/>
        <cfvo type="percent" val="67"/>
      </iconSet>
    </cfRule>
  </conditionalFormatting>
  <conditionalFormatting sqref="E168">
    <cfRule type="iconSet" priority="49">
      <iconSet iconSet="3Arrows">
        <cfvo type="percent" val="0"/>
        <cfvo type="percent" val="33"/>
        <cfvo type="percent" val="67"/>
      </iconSet>
    </cfRule>
  </conditionalFormatting>
  <conditionalFormatting sqref="C168">
    <cfRule type="iconSet" priority="48">
      <iconSet iconSet="3Arrows">
        <cfvo type="percent" val="0"/>
        <cfvo type="percent" val="33"/>
        <cfvo type="percent" val="67"/>
      </iconSet>
    </cfRule>
  </conditionalFormatting>
  <conditionalFormatting sqref="C169">
    <cfRule type="iconSet" priority="46">
      <iconSet iconSet="3Arrows">
        <cfvo type="percent" val="0"/>
        <cfvo type="percent" val="33"/>
        <cfvo type="percent" val="67"/>
      </iconSet>
    </cfRule>
  </conditionalFormatting>
  <conditionalFormatting sqref="E169:E172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C170:C172">
    <cfRule type="iconSet" priority="42">
      <iconSet iconSet="3Arrows">
        <cfvo type="percent" val="0"/>
        <cfvo type="percent" val="33"/>
        <cfvo type="percent" val="67"/>
      </iconSet>
    </cfRule>
  </conditionalFormatting>
  <conditionalFormatting sqref="C173">
    <cfRule type="iconSet" priority="40">
      <iconSet iconSet="3Arrows">
        <cfvo type="percent" val="0"/>
        <cfvo type="percent" val="33"/>
        <cfvo type="percent" val="67"/>
      </iconSet>
    </cfRule>
  </conditionalFormatting>
  <conditionalFormatting sqref="E173">
    <cfRule type="iconSet" priority="38">
      <iconSet iconSet="3Arrows">
        <cfvo type="percent" val="0"/>
        <cfvo type="percent" val="33"/>
        <cfvo type="percent" val="67"/>
      </iconSet>
    </cfRule>
  </conditionalFormatting>
  <conditionalFormatting sqref="C174:C17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E174:E17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C177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E177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E178:E2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E211:E213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B214:B215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C214:C215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D138:D226">
    <cfRule type="iconSet" priority="83">
      <iconSet iconSet="3Arrows">
        <cfvo type="percent" val="0"/>
        <cfvo type="percent" val="33"/>
        <cfvo type="percent" val="67"/>
      </iconSet>
    </cfRule>
  </conditionalFormatting>
  <conditionalFormatting sqref="B170:B227">
    <cfRule type="iconSet" priority="89">
      <iconSet iconSet="3Arrows">
        <cfvo type="percent" val="0"/>
        <cfvo type="percent" val="33"/>
        <cfvo type="percent" val="67"/>
      </iconSet>
    </cfRule>
  </conditionalFormatting>
  <conditionalFormatting sqref="D176:D226">
    <cfRule type="iconSet" priority="96">
      <iconSet iconSet="3Arrows">
        <cfvo type="percent" val="0"/>
        <cfvo type="percent" val="33"/>
        <cfvo type="percent" val="67"/>
      </iconSet>
    </cfRule>
  </conditionalFormatting>
  <conditionalFormatting sqref="B176:B227">
    <cfRule type="iconSet" priority="97">
      <iconSet iconSet="3Arrows">
        <cfvo type="percent" val="0"/>
        <cfvo type="percent" val="33"/>
        <cfvo type="percent" val="67"/>
      </iconSet>
    </cfRule>
  </conditionalFormatting>
  <conditionalFormatting sqref="D205 C178:C225">
    <cfRule type="iconSet" priority="101">
      <iconSet iconSet="3Arrows">
        <cfvo type="percent" val="0"/>
        <cfvo type="percent" val="33"/>
        <cfvo type="percent" val="67"/>
      </iconSet>
    </cfRule>
  </conditionalFormatting>
  <conditionalFormatting sqref="E214:E226">
    <cfRule type="iconSet" priority="105">
      <iconSet iconSet="3Arrows">
        <cfvo type="percent" val="0"/>
        <cfvo type="percent" val="33"/>
        <cfvo type="percent" val="67"/>
      </iconSet>
    </cfRule>
  </conditionalFormatting>
  <conditionalFormatting sqref="C215:C225">
    <cfRule type="iconSet" priority="106">
      <iconSet iconSet="3Arrows">
        <cfvo type="percent" val="0"/>
        <cfvo type="percent" val="33"/>
        <cfvo type="percent" val="67"/>
      </iconSet>
    </cfRule>
  </conditionalFormatting>
  <conditionalFormatting sqref="D215:D226">
    <cfRule type="iconSet" priority="107">
      <iconSet iconSet="3Arrows">
        <cfvo type="percent" val="0"/>
        <cfvo type="percent" val="33"/>
        <cfvo type="percent" val="67"/>
      </iconSet>
    </cfRule>
  </conditionalFormatting>
  <conditionalFormatting sqref="E216:E226">
    <cfRule type="iconSet" priority="109">
      <iconSet iconSet="3Arrows">
        <cfvo type="percent" val="0"/>
        <cfvo type="percent" val="33"/>
        <cfvo type="percent" val="67"/>
      </iconSet>
    </cfRule>
  </conditionalFormatting>
  <conditionalFormatting sqref="C216:C225">
    <cfRule type="iconSet" priority="110">
      <iconSet iconSet="3Arrows">
        <cfvo type="percent" val="0"/>
        <cfvo type="percent" val="33"/>
        <cfvo type="percent" val="67"/>
      </iconSet>
    </cfRule>
  </conditionalFormatting>
  <conditionalFormatting sqref="B216:B226">
    <cfRule type="iconSet" priority="111">
      <iconSet iconSet="3Arrows">
        <cfvo type="percent" val="0"/>
        <cfvo type="percent" val="33"/>
        <cfvo type="percent" val="67"/>
      </iconSet>
    </cfRule>
  </conditionalFormatting>
  <conditionalFormatting sqref="E221:E226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C222:C225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C221:C225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B222:B226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B221:B226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B221:B226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B221:B226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B221:B226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C226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C226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C226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C226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C226">
    <cfRule type="iconSet" priority="1">
      <iconSet iconSet="3Arrows">
        <cfvo type="percent" val="0"/>
        <cfvo type="percent" val="33"/>
        <cfvo type="percent" val="67"/>
      </iconSet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90"/>
  <sheetViews>
    <sheetView workbookViewId="0">
      <pane ySplit="2" topLeftCell="A3" activePane="bottomLeft" state="frozen"/>
      <selection pane="bottomLeft" activeCell="F78" sqref="F78"/>
    </sheetView>
  </sheetViews>
  <sheetFormatPr defaultRowHeight="12.75" x14ac:dyDescent="0.2"/>
  <cols>
    <col min="2" max="2" width="12.5703125" bestFit="1" customWidth="1"/>
    <col min="3" max="3" width="19.5703125" customWidth="1"/>
    <col min="4" max="4" width="18.5703125" customWidth="1"/>
    <col min="5" max="5" width="19.7109375" customWidth="1"/>
    <col min="6" max="6" width="15.5703125" customWidth="1"/>
    <col min="7" max="7" width="15" customWidth="1"/>
    <col min="8" max="8" width="11.85546875" customWidth="1"/>
    <col min="9" max="9" width="14.7109375" style="1" customWidth="1"/>
    <col min="10" max="10" width="13.5703125" style="1" customWidth="1"/>
    <col min="11" max="11" width="13" customWidth="1"/>
    <col min="13" max="13" width="15" customWidth="1"/>
    <col min="14" max="14" width="10.85546875" bestFit="1" customWidth="1"/>
  </cols>
  <sheetData>
    <row r="1" spans="1:17" ht="14.25" customHeight="1" x14ac:dyDescent="0.2">
      <c r="A1" s="481" t="s">
        <v>634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3"/>
      <c r="P1" s="209" t="s">
        <v>655</v>
      </c>
    </row>
    <row r="2" spans="1:17" ht="26.25" customHeight="1" thickBot="1" x14ac:dyDescent="0.25">
      <c r="A2" s="484"/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6"/>
      <c r="Q2" s="150"/>
    </row>
    <row r="3" spans="1:17" ht="13.5" thickBot="1" x14ac:dyDescent="0.25">
      <c r="B3" s="92"/>
      <c r="C3" s="93"/>
      <c r="D3" s="93"/>
      <c r="E3" s="93"/>
      <c r="F3" s="93"/>
      <c r="G3" s="93"/>
      <c r="H3" s="93"/>
      <c r="I3" s="94"/>
      <c r="J3" s="94"/>
      <c r="K3" s="94"/>
    </row>
    <row r="4" spans="1:17" ht="16.5" customHeight="1" thickBot="1" x14ac:dyDescent="0.3">
      <c r="B4" s="237"/>
      <c r="C4" s="477">
        <v>2004</v>
      </c>
      <c r="D4" s="478"/>
      <c r="E4" s="475" t="s">
        <v>258</v>
      </c>
      <c r="F4" s="477">
        <v>2005</v>
      </c>
      <c r="G4" s="478"/>
      <c r="H4" s="475" t="s">
        <v>258</v>
      </c>
      <c r="I4" s="477">
        <v>2006</v>
      </c>
      <c r="J4" s="478"/>
      <c r="K4" s="475" t="s">
        <v>258</v>
      </c>
      <c r="M4" s="487" t="s">
        <v>419</v>
      </c>
      <c r="N4" s="488"/>
    </row>
    <row r="5" spans="1:17" ht="13.5" thickBot="1" x14ac:dyDescent="0.25">
      <c r="B5" s="222" t="s">
        <v>261</v>
      </c>
      <c r="C5" s="238" t="s">
        <v>259</v>
      </c>
      <c r="D5" s="239" t="s">
        <v>260</v>
      </c>
      <c r="E5" s="476"/>
      <c r="F5" s="238" t="s">
        <v>259</v>
      </c>
      <c r="G5" s="239" t="s">
        <v>260</v>
      </c>
      <c r="H5" s="476"/>
      <c r="I5" s="238" t="s">
        <v>259</v>
      </c>
      <c r="J5" s="239" t="s">
        <v>260</v>
      </c>
      <c r="K5" s="476"/>
      <c r="M5" s="162">
        <v>2004</v>
      </c>
      <c r="N5" s="164">
        <f>SUM(E6:E17)</f>
        <v>-10209.379999999994</v>
      </c>
    </row>
    <row r="6" spans="1:17" x14ac:dyDescent="0.2">
      <c r="B6" s="166" t="s">
        <v>262</v>
      </c>
      <c r="C6" s="240">
        <v>19640.28</v>
      </c>
      <c r="D6" s="225">
        <v>19390.78</v>
      </c>
      <c r="E6" s="97">
        <f>D6-C6</f>
        <v>-249.5</v>
      </c>
      <c r="F6" s="225">
        <v>23818.28</v>
      </c>
      <c r="G6" s="225">
        <v>21670.26</v>
      </c>
      <c r="H6" s="97">
        <f t="shared" ref="H6:H17" si="0">G6-F6</f>
        <v>-2148.0200000000004</v>
      </c>
      <c r="I6" s="225">
        <v>29281.040000000001</v>
      </c>
      <c r="J6" s="225">
        <v>21543.37</v>
      </c>
      <c r="K6" s="97">
        <f>J6-I6</f>
        <v>-7737.6700000000019</v>
      </c>
      <c r="M6" s="163">
        <f>M5+1</f>
        <v>2005</v>
      </c>
      <c r="N6" s="165">
        <f>SUM(H6:H17)</f>
        <v>-19420.5</v>
      </c>
    </row>
    <row r="7" spans="1:17" x14ac:dyDescent="0.2">
      <c r="B7" s="226" t="s">
        <v>263</v>
      </c>
      <c r="C7" s="161">
        <v>20225.740000000002</v>
      </c>
      <c r="D7" s="161">
        <v>22722.98</v>
      </c>
      <c r="E7" s="241">
        <f t="shared" ref="E7:E16" si="1">D7-C7</f>
        <v>2497.239999999998</v>
      </c>
      <c r="F7" s="161">
        <v>23681.58</v>
      </c>
      <c r="G7" s="161">
        <v>23202.23</v>
      </c>
      <c r="H7" s="98">
        <f t="shared" si="0"/>
        <v>-479.35000000000218</v>
      </c>
      <c r="I7" s="161">
        <v>30398.37</v>
      </c>
      <c r="J7" s="161">
        <v>26482.51</v>
      </c>
      <c r="K7" s="98">
        <f t="shared" ref="K7:K17" si="2">J7-I7</f>
        <v>-3915.8600000000006</v>
      </c>
      <c r="M7" s="163">
        <f t="shared" ref="M7:M14" si="3">M6+1</f>
        <v>2006</v>
      </c>
      <c r="N7" s="165">
        <f>SUM(K6:K17)</f>
        <v>-66780.87</v>
      </c>
    </row>
    <row r="8" spans="1:17" x14ac:dyDescent="0.2">
      <c r="B8" s="226" t="s">
        <v>264</v>
      </c>
      <c r="C8" s="161">
        <v>23716.87</v>
      </c>
      <c r="D8" s="161">
        <v>25917.95</v>
      </c>
      <c r="E8" s="241">
        <f t="shared" si="1"/>
        <v>2201.0800000000017</v>
      </c>
      <c r="F8" s="161">
        <v>27747.51</v>
      </c>
      <c r="G8" s="161">
        <v>26099.84</v>
      </c>
      <c r="H8" s="98">
        <f t="shared" si="0"/>
        <v>-1647.6699999999983</v>
      </c>
      <c r="I8" s="161">
        <v>32750.44</v>
      </c>
      <c r="J8" s="161">
        <v>29928.69</v>
      </c>
      <c r="K8" s="98">
        <f t="shared" si="2"/>
        <v>-2821.75</v>
      </c>
      <c r="M8" s="163">
        <f t="shared" si="3"/>
        <v>2007</v>
      </c>
      <c r="N8" s="165">
        <f>SUM(E24:E35)</f>
        <v>-71003.89</v>
      </c>
    </row>
    <row r="9" spans="1:17" x14ac:dyDescent="0.2">
      <c r="A9" s="202"/>
      <c r="B9" s="226" t="s">
        <v>265</v>
      </c>
      <c r="C9" s="161">
        <v>25892.69</v>
      </c>
      <c r="D9" s="161">
        <v>22533.599999999999</v>
      </c>
      <c r="E9" s="98">
        <f t="shared" si="1"/>
        <v>-3359.09</v>
      </c>
      <c r="F9" s="161">
        <v>28039.3</v>
      </c>
      <c r="G9" s="161">
        <v>28139.9</v>
      </c>
      <c r="H9" s="241">
        <f t="shared" si="0"/>
        <v>100.60000000000218</v>
      </c>
      <c r="I9" s="161">
        <v>28930.799999999999</v>
      </c>
      <c r="J9" s="161">
        <v>26497.31</v>
      </c>
      <c r="K9" s="98">
        <f t="shared" si="2"/>
        <v>-2433.489999999998</v>
      </c>
      <c r="M9" s="163">
        <f t="shared" si="3"/>
        <v>2008</v>
      </c>
      <c r="N9" s="165">
        <f>SUM(H24:H35)</f>
        <v>-83519.219999999987</v>
      </c>
    </row>
    <row r="10" spans="1:17" x14ac:dyDescent="0.2">
      <c r="B10" s="226" t="s">
        <v>266</v>
      </c>
      <c r="C10" s="161">
        <v>24708.5</v>
      </c>
      <c r="D10" s="161">
        <v>24804.95</v>
      </c>
      <c r="E10" s="98">
        <f t="shared" si="1"/>
        <v>96.450000000000728</v>
      </c>
      <c r="F10" s="161">
        <v>31253.96</v>
      </c>
      <c r="G10" s="161">
        <v>28166.37</v>
      </c>
      <c r="H10" s="98">
        <f t="shared" si="0"/>
        <v>-3087.59</v>
      </c>
      <c r="I10" s="161">
        <v>37645.17</v>
      </c>
      <c r="J10" s="161">
        <v>30670.76</v>
      </c>
      <c r="K10" s="98">
        <f t="shared" si="2"/>
        <v>-6974.41</v>
      </c>
      <c r="M10" s="163">
        <f t="shared" si="3"/>
        <v>2009</v>
      </c>
      <c r="N10" s="165">
        <f>SUM(K24:K35)</f>
        <v>-18251.537295000002</v>
      </c>
    </row>
    <row r="11" spans="1:17" x14ac:dyDescent="0.2">
      <c r="B11" s="226" t="s">
        <v>267</v>
      </c>
      <c r="C11" s="161">
        <v>28205.21</v>
      </c>
      <c r="D11" s="161">
        <v>25731.79</v>
      </c>
      <c r="E11" s="98">
        <f t="shared" si="1"/>
        <v>-2473.4199999999983</v>
      </c>
      <c r="F11" s="161">
        <v>29432.83</v>
      </c>
      <c r="G11" s="161">
        <v>30654.5</v>
      </c>
      <c r="H11" s="241">
        <f t="shared" si="0"/>
        <v>1221.6699999999983</v>
      </c>
      <c r="I11" s="161">
        <v>39725.019999999997</v>
      </c>
      <c r="J11" s="161">
        <v>35489</v>
      </c>
      <c r="K11" s="98">
        <f t="shared" si="2"/>
        <v>-4236.0199999999968</v>
      </c>
      <c r="M11" s="163">
        <f t="shared" si="3"/>
        <v>2010</v>
      </c>
      <c r="N11" s="165">
        <f>SUM(E40:E51)</f>
        <v>11364.847214000016</v>
      </c>
    </row>
    <row r="12" spans="1:17" x14ac:dyDescent="0.2">
      <c r="B12" s="226" t="s">
        <v>268</v>
      </c>
      <c r="C12" s="161">
        <v>25518.77</v>
      </c>
      <c r="D12" s="161">
        <v>24906.73</v>
      </c>
      <c r="E12" s="98">
        <f t="shared" si="1"/>
        <v>-612.04000000000087</v>
      </c>
      <c r="F12" s="161">
        <v>29387.37</v>
      </c>
      <c r="G12" s="161">
        <v>28027.02</v>
      </c>
      <c r="H12" s="98">
        <f t="shared" si="0"/>
        <v>-1360.3499999999985</v>
      </c>
      <c r="I12" s="161">
        <v>42596.36</v>
      </c>
      <c r="J12" s="161">
        <v>34791.769999999997</v>
      </c>
      <c r="K12" s="98">
        <f t="shared" si="2"/>
        <v>-7804.5900000000038</v>
      </c>
      <c r="M12" s="163">
        <f t="shared" si="3"/>
        <v>2011</v>
      </c>
      <c r="N12" s="165">
        <f>SUM(H40:H51)</f>
        <v>-20962.114094999997</v>
      </c>
    </row>
    <row r="13" spans="1:17" x14ac:dyDescent="0.2">
      <c r="B13" s="226" t="s">
        <v>269</v>
      </c>
      <c r="C13" s="161">
        <v>24703.73</v>
      </c>
      <c r="D13" s="161">
        <v>21377.11</v>
      </c>
      <c r="E13" s="98">
        <f t="shared" si="1"/>
        <v>-3326.619999999999</v>
      </c>
      <c r="F13" s="161">
        <v>31979.01</v>
      </c>
      <c r="G13" s="161">
        <v>28632.27</v>
      </c>
      <c r="H13" s="98">
        <f t="shared" si="0"/>
        <v>-3346.739999999998</v>
      </c>
      <c r="I13" s="161">
        <v>41215.339999999997</v>
      </c>
      <c r="J13" s="161">
        <v>35863.74</v>
      </c>
      <c r="K13" s="98">
        <f t="shared" si="2"/>
        <v>-5351.5999999999985</v>
      </c>
      <c r="M13" s="163">
        <f t="shared" si="3"/>
        <v>2012</v>
      </c>
      <c r="N13" s="165">
        <f>SUM(K40:K51)</f>
        <v>-115523.23500000002</v>
      </c>
    </row>
    <row r="14" spans="1:17" x14ac:dyDescent="0.2">
      <c r="B14" s="226" t="s">
        <v>270</v>
      </c>
      <c r="C14" s="161">
        <v>28169.119999999999</v>
      </c>
      <c r="D14" s="161">
        <v>27279.63</v>
      </c>
      <c r="E14" s="98">
        <f t="shared" si="1"/>
        <v>-889.48999999999796</v>
      </c>
      <c r="F14" s="161">
        <v>33023.9</v>
      </c>
      <c r="G14" s="161">
        <v>29270.84</v>
      </c>
      <c r="H14" s="98">
        <f t="shared" si="0"/>
        <v>-3753.0600000000013</v>
      </c>
      <c r="I14" s="161">
        <v>37767</v>
      </c>
      <c r="J14" s="161">
        <v>37454.22</v>
      </c>
      <c r="K14" s="98">
        <f t="shared" si="2"/>
        <v>-312.77999999999884</v>
      </c>
      <c r="M14" s="163">
        <f t="shared" si="3"/>
        <v>2013</v>
      </c>
      <c r="N14" s="165">
        <f>SUM(E55:E66)</f>
        <v>-84246.488892000008</v>
      </c>
    </row>
    <row r="15" spans="1:17" x14ac:dyDescent="0.2">
      <c r="B15" s="226" t="s">
        <v>271</v>
      </c>
      <c r="C15" s="161">
        <v>29574.35</v>
      </c>
      <c r="D15" s="161">
        <v>23704</v>
      </c>
      <c r="E15" s="98">
        <f t="shared" si="1"/>
        <v>-5870.3499999999985</v>
      </c>
      <c r="F15" s="228">
        <v>31545.09</v>
      </c>
      <c r="G15" s="161">
        <v>25960.68</v>
      </c>
      <c r="H15" s="98">
        <f t="shared" si="0"/>
        <v>-5584.41</v>
      </c>
      <c r="I15" s="161">
        <v>52699.89</v>
      </c>
      <c r="J15" s="161">
        <v>39710.589999999997</v>
      </c>
      <c r="K15" s="100">
        <f t="shared" si="2"/>
        <v>-12989.300000000003</v>
      </c>
      <c r="M15" s="163">
        <f>M14+1</f>
        <v>2014</v>
      </c>
      <c r="N15" s="165">
        <f>SUM(H55:H66)</f>
        <v>-102734.81000000001</v>
      </c>
    </row>
    <row r="16" spans="1:17" x14ac:dyDescent="0.2">
      <c r="B16" s="226" t="s">
        <v>272</v>
      </c>
      <c r="C16" s="161">
        <v>28434.31</v>
      </c>
      <c r="D16" s="161">
        <v>27518.13</v>
      </c>
      <c r="E16" s="98">
        <f t="shared" si="1"/>
        <v>-916.18000000000029</v>
      </c>
      <c r="F16" s="161">
        <v>33561</v>
      </c>
      <c r="G16" s="161">
        <v>30406.86</v>
      </c>
      <c r="H16" s="98">
        <f t="shared" si="0"/>
        <v>-3154.1399999999994</v>
      </c>
      <c r="I16" s="161">
        <v>52903.65</v>
      </c>
      <c r="J16" s="161">
        <v>40331.519999999997</v>
      </c>
      <c r="K16" s="100">
        <f t="shared" si="2"/>
        <v>-12572.130000000005</v>
      </c>
      <c r="M16" s="163">
        <f>M15+1</f>
        <v>2015</v>
      </c>
      <c r="N16" s="165">
        <f>(SUM(K55:K66)/(12-COUNTIF(K55:K66,"=0"))*12)</f>
        <v>-46564.696679999979</v>
      </c>
      <c r="P16" s="352"/>
    </row>
    <row r="17" spans="2:14" x14ac:dyDescent="0.2">
      <c r="B17" s="226" t="s">
        <v>273</v>
      </c>
      <c r="C17" s="161">
        <v>25825.73</v>
      </c>
      <c r="D17" s="161">
        <v>28518.27</v>
      </c>
      <c r="E17" s="241">
        <f>D17-C17</f>
        <v>2692.5400000000009</v>
      </c>
      <c r="F17" s="161">
        <v>25741.040000000001</v>
      </c>
      <c r="G17" s="161">
        <v>29559.599999999999</v>
      </c>
      <c r="H17" s="241">
        <f t="shared" si="0"/>
        <v>3818.5599999999977</v>
      </c>
      <c r="I17" s="161">
        <v>36147.75</v>
      </c>
      <c r="J17" s="161">
        <v>36516.480000000003</v>
      </c>
      <c r="K17" s="241">
        <f t="shared" si="2"/>
        <v>368.7300000000032</v>
      </c>
      <c r="M17" s="163">
        <f>M16+1</f>
        <v>2016</v>
      </c>
      <c r="N17" s="165">
        <f>(SUM(K56:K67)/(12-COUNTIF(K56:K67,"=0"))*12)</f>
        <v>-22349.366679999977</v>
      </c>
    </row>
    <row r="18" spans="2:14" x14ac:dyDescent="0.2">
      <c r="B18" s="226"/>
      <c r="C18" s="161"/>
      <c r="D18" s="161"/>
      <c r="E18" s="241"/>
      <c r="F18" s="161"/>
      <c r="G18" s="161"/>
      <c r="H18" s="241"/>
      <c r="I18" s="161"/>
      <c r="J18" s="161"/>
      <c r="K18" s="241"/>
    </row>
    <row r="19" spans="2:14" x14ac:dyDescent="0.2">
      <c r="B19" s="226"/>
      <c r="C19" s="161"/>
      <c r="D19" s="161"/>
      <c r="E19" s="241"/>
      <c r="F19" s="161"/>
      <c r="G19" s="161"/>
      <c r="H19" s="241"/>
      <c r="I19" s="161"/>
      <c r="J19" s="161"/>
      <c r="K19" s="241"/>
    </row>
    <row r="20" spans="2:14" x14ac:dyDescent="0.2">
      <c r="B20" s="226"/>
      <c r="C20" s="226"/>
      <c r="D20" s="161"/>
      <c r="E20" s="161"/>
      <c r="F20" s="241"/>
      <c r="G20" s="161"/>
      <c r="H20" s="161"/>
      <c r="I20" s="241"/>
      <c r="J20" s="161"/>
      <c r="K20" s="161"/>
    </row>
    <row r="21" spans="2:14" ht="13.5" thickBot="1" x14ac:dyDescent="0.25">
      <c r="B21" s="178"/>
      <c r="C21" s="226"/>
      <c r="D21" s="161"/>
      <c r="E21" s="161"/>
      <c r="F21" s="241"/>
      <c r="G21" s="161"/>
      <c r="H21" s="161"/>
      <c r="I21" s="241"/>
      <c r="J21" s="161"/>
      <c r="K21" s="161"/>
    </row>
    <row r="22" spans="2:14" ht="13.5" customHeight="1" thickBot="1" x14ac:dyDescent="0.25">
      <c r="B22" s="242"/>
      <c r="C22" s="477">
        <v>2007</v>
      </c>
      <c r="D22" s="478"/>
      <c r="E22" s="475" t="s">
        <v>258</v>
      </c>
      <c r="F22" s="477">
        <v>2008</v>
      </c>
      <c r="G22" s="478"/>
      <c r="H22" s="475" t="s">
        <v>258</v>
      </c>
      <c r="I22" s="477">
        <v>2009</v>
      </c>
      <c r="J22" s="478"/>
      <c r="K22" s="475" t="s">
        <v>258</v>
      </c>
    </row>
    <row r="23" spans="2:14" ht="13.5" thickBot="1" x14ac:dyDescent="0.25">
      <c r="B23" s="222"/>
      <c r="C23" s="224" t="s">
        <v>259</v>
      </c>
      <c r="D23" s="223" t="s">
        <v>260</v>
      </c>
      <c r="E23" s="476"/>
      <c r="F23" s="224" t="s">
        <v>259</v>
      </c>
      <c r="G23" s="223" t="s">
        <v>260</v>
      </c>
      <c r="H23" s="476"/>
      <c r="I23" s="224" t="s">
        <v>259</v>
      </c>
      <c r="J23" s="223" t="s">
        <v>260</v>
      </c>
      <c r="K23" s="476"/>
      <c r="M23" s="119"/>
    </row>
    <row r="24" spans="2:14" x14ac:dyDescent="0.2">
      <c r="B24" s="166" t="s">
        <v>262</v>
      </c>
      <c r="C24" s="225">
        <v>42393.78</v>
      </c>
      <c r="D24" s="225">
        <v>30456.49</v>
      </c>
      <c r="E24" s="99">
        <f t="shared" ref="E24:E35" si="4">D24-C24</f>
        <v>-11937.289999999997</v>
      </c>
      <c r="F24" s="225">
        <v>49574.31</v>
      </c>
      <c r="G24" s="225">
        <v>39346.639999999999</v>
      </c>
      <c r="H24" s="97">
        <f t="shared" ref="H24:H35" si="5">G24-F24</f>
        <v>-10227.669999999998</v>
      </c>
      <c r="I24" s="225">
        <v>53698.62</v>
      </c>
      <c r="J24" s="225">
        <v>36232.29</v>
      </c>
      <c r="K24" s="101">
        <f t="shared" ref="K24:K35" si="6">J24-I24</f>
        <v>-17466.330000000002</v>
      </c>
    </row>
    <row r="25" spans="2:14" x14ac:dyDescent="0.2">
      <c r="B25" s="226" t="s">
        <v>263</v>
      </c>
      <c r="C25" s="161">
        <v>40095.14</v>
      </c>
      <c r="D25" s="161">
        <v>37428.19</v>
      </c>
      <c r="E25" s="98">
        <f t="shared" si="4"/>
        <v>-2666.9499999999971</v>
      </c>
      <c r="F25" s="161">
        <v>52766.11</v>
      </c>
      <c r="G25" s="161">
        <v>46881.63</v>
      </c>
      <c r="H25" s="98">
        <f t="shared" si="5"/>
        <v>-5884.4800000000032</v>
      </c>
      <c r="I25" s="161">
        <v>44632.44</v>
      </c>
      <c r="J25" s="161">
        <v>44037.55</v>
      </c>
      <c r="K25" s="98">
        <f t="shared" si="6"/>
        <v>-594.88999999999942</v>
      </c>
    </row>
    <row r="26" spans="2:14" x14ac:dyDescent="0.2">
      <c r="B26" s="226" t="s">
        <v>264</v>
      </c>
      <c r="C26" s="161">
        <v>45258.400000000001</v>
      </c>
      <c r="D26" s="161">
        <v>42514.43</v>
      </c>
      <c r="E26" s="98">
        <f t="shared" si="4"/>
        <v>-2743.9700000000012</v>
      </c>
      <c r="F26" s="161">
        <v>56181.04</v>
      </c>
      <c r="G26" s="161">
        <v>51092.69</v>
      </c>
      <c r="H26" s="98">
        <f t="shared" si="5"/>
        <v>-5088.3499999999985</v>
      </c>
      <c r="I26" s="161">
        <v>52478.2</v>
      </c>
      <c r="J26" s="161">
        <v>51906.59</v>
      </c>
      <c r="K26" s="98">
        <f t="shared" si="6"/>
        <v>-571.61000000000058</v>
      </c>
    </row>
    <row r="27" spans="2:14" x14ac:dyDescent="0.2">
      <c r="B27" s="226" t="s">
        <v>265</v>
      </c>
      <c r="C27" s="161">
        <v>43717.72</v>
      </c>
      <c r="D27" s="161">
        <v>38043.53</v>
      </c>
      <c r="E27" s="98">
        <f t="shared" si="4"/>
        <v>-5674.1900000000023</v>
      </c>
      <c r="F27" s="161">
        <v>66168.990000000005</v>
      </c>
      <c r="G27" s="161">
        <v>55841.25</v>
      </c>
      <c r="H27" s="98">
        <f t="shared" si="5"/>
        <v>-10327.740000000005</v>
      </c>
      <c r="I27" s="161">
        <v>42112.41</v>
      </c>
      <c r="J27" s="161">
        <v>40483.43</v>
      </c>
      <c r="K27" s="98">
        <f t="shared" si="6"/>
        <v>-1628.9800000000032</v>
      </c>
    </row>
    <row r="28" spans="2:14" x14ac:dyDescent="0.2">
      <c r="B28" s="226" t="s">
        <v>266</v>
      </c>
      <c r="C28" s="161">
        <v>46227.6</v>
      </c>
      <c r="D28" s="161">
        <v>43556.49</v>
      </c>
      <c r="E28" s="98">
        <f t="shared" si="4"/>
        <v>-2671.1100000000006</v>
      </c>
      <c r="F28" s="161">
        <v>57900.04</v>
      </c>
      <c r="G28" s="161">
        <v>56683.72</v>
      </c>
      <c r="H28" s="98">
        <f t="shared" si="5"/>
        <v>-1216.3199999999997</v>
      </c>
      <c r="I28" s="161">
        <v>39437</v>
      </c>
      <c r="J28" s="161">
        <v>41456</v>
      </c>
      <c r="K28" s="241">
        <f t="shared" si="6"/>
        <v>2019</v>
      </c>
    </row>
    <row r="29" spans="2:14" x14ac:dyDescent="0.2">
      <c r="B29" s="226" t="s">
        <v>267</v>
      </c>
      <c r="C29" s="161">
        <v>47655.23</v>
      </c>
      <c r="D29" s="161">
        <v>42341.59</v>
      </c>
      <c r="E29" s="98">
        <f t="shared" si="4"/>
        <v>-5313.6400000000067</v>
      </c>
      <c r="F29" s="161">
        <v>60343.81</v>
      </c>
      <c r="G29" s="161">
        <v>60110.82</v>
      </c>
      <c r="H29" s="98">
        <f t="shared" si="5"/>
        <v>-232.98999999999796</v>
      </c>
      <c r="I29" s="161">
        <v>39817</v>
      </c>
      <c r="J29" s="161">
        <v>42986.13</v>
      </c>
      <c r="K29" s="241">
        <f>J29-I29</f>
        <v>3169.1299999999974</v>
      </c>
    </row>
    <row r="30" spans="2:14" x14ac:dyDescent="0.2">
      <c r="B30" s="226" t="s">
        <v>268</v>
      </c>
      <c r="C30" s="161">
        <v>51521.67</v>
      </c>
      <c r="D30" s="161">
        <v>42088.6</v>
      </c>
      <c r="E30" s="98">
        <f t="shared" si="4"/>
        <v>-9433.07</v>
      </c>
      <c r="F30" s="161">
        <v>75599.59</v>
      </c>
      <c r="G30" s="161">
        <v>61255.89</v>
      </c>
      <c r="H30" s="98">
        <f t="shared" si="5"/>
        <v>-14343.699999999997</v>
      </c>
      <c r="I30" s="161">
        <v>44015.13</v>
      </c>
      <c r="J30" s="161">
        <v>44461.89</v>
      </c>
      <c r="K30" s="227">
        <f t="shared" si="6"/>
        <v>446.76000000000204</v>
      </c>
    </row>
    <row r="31" spans="2:14" x14ac:dyDescent="0.2">
      <c r="B31" s="226" t="s">
        <v>269</v>
      </c>
      <c r="C31" s="161">
        <v>51590.31</v>
      </c>
      <c r="D31" s="161">
        <v>42355.25</v>
      </c>
      <c r="E31" s="98">
        <f t="shared" si="4"/>
        <v>-9235.0599999999977</v>
      </c>
      <c r="F31" s="161">
        <v>65514.46</v>
      </c>
      <c r="G31" s="161">
        <v>60210.17</v>
      </c>
      <c r="H31" s="98">
        <f t="shared" si="5"/>
        <v>-5304.2900000000009</v>
      </c>
      <c r="I31" s="161">
        <v>42361.865189999997</v>
      </c>
      <c r="J31" s="161">
        <v>40380.625</v>
      </c>
      <c r="K31" s="227">
        <f t="shared" si="6"/>
        <v>-1981.2401899999968</v>
      </c>
    </row>
    <row r="32" spans="2:14" x14ac:dyDescent="0.2">
      <c r="B32" s="226" t="s">
        <v>270</v>
      </c>
      <c r="C32" s="161">
        <v>44152.97</v>
      </c>
      <c r="D32" s="161">
        <v>39764.35</v>
      </c>
      <c r="E32" s="98">
        <f t="shared" si="4"/>
        <v>-4388.6200000000026</v>
      </c>
      <c r="F32" s="161">
        <v>68179.039999999994</v>
      </c>
      <c r="G32" s="161">
        <v>61001.24</v>
      </c>
      <c r="H32" s="98">
        <f t="shared" si="5"/>
        <v>-7177.7999999999956</v>
      </c>
      <c r="I32" s="161">
        <v>41664.308570000001</v>
      </c>
      <c r="J32" s="161">
        <v>45535.407437000002</v>
      </c>
      <c r="K32" s="227">
        <f t="shared" si="6"/>
        <v>3871.0988670000006</v>
      </c>
    </row>
    <row r="33" spans="2:13" x14ac:dyDescent="0.2">
      <c r="B33" s="226" t="s">
        <v>271</v>
      </c>
      <c r="C33" s="228">
        <v>56264.78</v>
      </c>
      <c r="D33" s="161">
        <v>41350.589999999997</v>
      </c>
      <c r="E33" s="99">
        <f t="shared" si="4"/>
        <v>-14914.190000000002</v>
      </c>
      <c r="F33" s="228">
        <v>75445.25</v>
      </c>
      <c r="G33" s="161">
        <v>65624.08</v>
      </c>
      <c r="H33" s="98">
        <f t="shared" si="5"/>
        <v>-9821.1699999999983</v>
      </c>
      <c r="I33" s="228">
        <v>50797.615501</v>
      </c>
      <c r="J33" s="161">
        <v>44088.885446</v>
      </c>
      <c r="K33" s="227">
        <f t="shared" si="6"/>
        <v>-6708.730055</v>
      </c>
    </row>
    <row r="34" spans="2:13" x14ac:dyDescent="0.2">
      <c r="B34" s="226" t="s">
        <v>272</v>
      </c>
      <c r="C34" s="161">
        <v>48989.279999999999</v>
      </c>
      <c r="D34" s="161">
        <v>48224.4</v>
      </c>
      <c r="E34" s="98">
        <f t="shared" si="4"/>
        <v>-764.87999999999738</v>
      </c>
      <c r="F34" s="161">
        <v>65944.259999999995</v>
      </c>
      <c r="G34" s="161">
        <v>53776</v>
      </c>
      <c r="H34" s="98">
        <f t="shared" si="5"/>
        <v>-12168.259999999995</v>
      </c>
      <c r="I34" s="161">
        <v>48330.425287999999</v>
      </c>
      <c r="J34" s="161">
        <v>45855.858243000002</v>
      </c>
      <c r="K34" s="227">
        <f t="shared" si="6"/>
        <v>-2474.5670449999961</v>
      </c>
    </row>
    <row r="35" spans="2:13" x14ac:dyDescent="0.2">
      <c r="B35" s="226" t="s">
        <v>273</v>
      </c>
      <c r="C35" s="161">
        <v>43834.42</v>
      </c>
      <c r="D35" s="161">
        <v>42573.5</v>
      </c>
      <c r="E35" s="98">
        <f t="shared" si="4"/>
        <v>-1260.9199999999983</v>
      </c>
      <c r="F35" s="161">
        <v>50176.82</v>
      </c>
      <c r="G35" s="161">
        <v>48450.37</v>
      </c>
      <c r="H35" s="98">
        <f t="shared" si="5"/>
        <v>-1726.4499999999971</v>
      </c>
      <c r="I35" s="161">
        <v>41692.848566000001</v>
      </c>
      <c r="J35" s="161">
        <v>45361.669693999997</v>
      </c>
      <c r="K35" s="227">
        <f t="shared" si="6"/>
        <v>3668.821127999996</v>
      </c>
    </row>
    <row r="36" spans="2:13" x14ac:dyDescent="0.2">
      <c r="B36" s="226"/>
      <c r="C36" s="161"/>
      <c r="D36" s="161"/>
      <c r="E36" s="98"/>
      <c r="F36" s="161"/>
      <c r="G36" s="161"/>
      <c r="H36" s="98"/>
      <c r="I36" s="161"/>
      <c r="J36" s="161"/>
      <c r="K36" s="227"/>
    </row>
    <row r="37" spans="2:13" ht="13.5" thickBot="1" x14ac:dyDescent="0.25">
      <c r="B37" s="226"/>
      <c r="C37" s="161"/>
      <c r="D37" s="161"/>
      <c r="E37" s="98"/>
      <c r="F37" s="161"/>
      <c r="G37" s="161"/>
      <c r="H37" s="98"/>
      <c r="I37" s="161"/>
      <c r="J37" s="161"/>
      <c r="K37" s="227"/>
    </row>
    <row r="38" spans="2:13" ht="13.5" customHeight="1" thickBot="1" x14ac:dyDescent="0.25">
      <c r="B38" s="242"/>
      <c r="C38" s="477">
        <v>2010</v>
      </c>
      <c r="D38" s="478"/>
      <c r="E38" s="475" t="s">
        <v>258</v>
      </c>
      <c r="F38" s="477">
        <v>2011</v>
      </c>
      <c r="G38" s="478"/>
      <c r="H38" s="475" t="s">
        <v>258</v>
      </c>
      <c r="I38" s="477">
        <v>2012</v>
      </c>
      <c r="J38" s="478"/>
      <c r="K38" s="475" t="s">
        <v>258</v>
      </c>
    </row>
    <row r="39" spans="2:13" ht="13.5" thickBot="1" x14ac:dyDescent="0.25">
      <c r="B39" s="222"/>
      <c r="C39" s="224" t="s">
        <v>259</v>
      </c>
      <c r="D39" s="223" t="s">
        <v>260</v>
      </c>
      <c r="E39" s="476"/>
      <c r="F39" s="224" t="s">
        <v>259</v>
      </c>
      <c r="G39" s="223" t="s">
        <v>260</v>
      </c>
      <c r="H39" s="476"/>
      <c r="I39" s="224" t="s">
        <v>259</v>
      </c>
      <c r="J39" s="223" t="s">
        <v>260</v>
      </c>
      <c r="K39" s="476"/>
    </row>
    <row r="40" spans="2:13" x14ac:dyDescent="0.2">
      <c r="B40" s="166" t="s">
        <v>262</v>
      </c>
      <c r="C40" s="353">
        <v>39966.557976999997</v>
      </c>
      <c r="D40" s="353">
        <v>36635.516674999999</v>
      </c>
      <c r="E40" s="227">
        <f t="shared" ref="E40:E50" si="7">D40-C40</f>
        <v>-3331.0413019999978</v>
      </c>
      <c r="F40" s="394">
        <v>49681.590712999998</v>
      </c>
      <c r="G40" s="401">
        <v>44755.249556000002</v>
      </c>
      <c r="H40" s="97">
        <f>G40-F40</f>
        <v>-4926.3411569999953</v>
      </c>
      <c r="I40" s="401">
        <v>67506.490000000005</v>
      </c>
      <c r="J40" s="401">
        <v>54003.27</v>
      </c>
      <c r="K40" s="204">
        <f>J40-I40</f>
        <v>-13503.220000000008</v>
      </c>
    </row>
    <row r="41" spans="2:13" x14ac:dyDescent="0.2">
      <c r="B41" s="226" t="s">
        <v>263</v>
      </c>
      <c r="C41" s="353">
        <v>45947.343932000003</v>
      </c>
      <c r="D41" s="353">
        <v>40257.281446000001</v>
      </c>
      <c r="E41" s="227">
        <f t="shared" si="7"/>
        <v>-5690.0624860000025</v>
      </c>
      <c r="F41" s="394">
        <v>52584.55</v>
      </c>
      <c r="G41" s="394">
        <v>52234.64</v>
      </c>
      <c r="H41" s="98">
        <f t="shared" ref="H41:H50" si="8">G41-F41</f>
        <v>-349.91000000000349</v>
      </c>
      <c r="I41" s="394">
        <v>63740.78</v>
      </c>
      <c r="J41" s="394">
        <v>56254.83</v>
      </c>
      <c r="K41" s="227">
        <f t="shared" ref="K41:K50" si="9">J41-I41</f>
        <v>-7485.9499999999971</v>
      </c>
    </row>
    <row r="42" spans="2:13" x14ac:dyDescent="0.2">
      <c r="B42" s="226" t="s">
        <v>264</v>
      </c>
      <c r="C42" s="394">
        <v>51075.050399</v>
      </c>
      <c r="D42" s="394">
        <v>51532.804446000002</v>
      </c>
      <c r="E42" s="393">
        <f t="shared" si="7"/>
        <v>457.75404700000217</v>
      </c>
      <c r="F42" s="394">
        <v>59272.535575000002</v>
      </c>
      <c r="G42" s="394">
        <v>60243.140713000001</v>
      </c>
      <c r="H42" s="399">
        <f t="shared" si="8"/>
        <v>970.60513799999899</v>
      </c>
      <c r="I42" s="394">
        <v>66819.86</v>
      </c>
      <c r="J42" s="394">
        <v>61313.39</v>
      </c>
      <c r="K42" s="393">
        <f t="shared" si="9"/>
        <v>-5506.4700000000012</v>
      </c>
    </row>
    <row r="43" spans="2:13" x14ac:dyDescent="0.2">
      <c r="B43" s="226" t="s">
        <v>265</v>
      </c>
      <c r="C43" s="394">
        <v>46056.187274999997</v>
      </c>
      <c r="D43" s="394">
        <v>44167.036993000002</v>
      </c>
      <c r="E43" s="393">
        <f t="shared" si="7"/>
        <v>-1889.1502819999951</v>
      </c>
      <c r="F43" s="394">
        <v>54112.61</v>
      </c>
      <c r="G43" s="394">
        <v>51666.261923999999</v>
      </c>
      <c r="H43" s="399">
        <f t="shared" si="8"/>
        <v>-2446.348076000002</v>
      </c>
      <c r="I43" s="394">
        <v>62027.81</v>
      </c>
      <c r="J43" s="394">
        <v>52153.919999999998</v>
      </c>
      <c r="K43" s="393">
        <f t="shared" si="9"/>
        <v>-9873.89</v>
      </c>
      <c r="M43" s="209"/>
    </row>
    <row r="44" spans="2:13" x14ac:dyDescent="0.2">
      <c r="B44" s="226" t="s">
        <v>266</v>
      </c>
      <c r="C44" s="394">
        <v>47478.659792999999</v>
      </c>
      <c r="D44" s="394">
        <v>47176.641696999999</v>
      </c>
      <c r="E44" s="393">
        <f t="shared" si="7"/>
        <v>-302.01809599999979</v>
      </c>
      <c r="F44" s="394">
        <v>57346.02</v>
      </c>
      <c r="G44" s="394">
        <v>56315.82</v>
      </c>
      <c r="H44" s="399">
        <f t="shared" si="8"/>
        <v>-1030.1999999999971</v>
      </c>
      <c r="I44" s="394">
        <v>71719.17</v>
      </c>
      <c r="J44" s="394">
        <v>62791.12</v>
      </c>
      <c r="K44" s="393">
        <f>J44-I44</f>
        <v>-8928.0499999999956</v>
      </c>
    </row>
    <row r="45" spans="2:13" x14ac:dyDescent="0.2">
      <c r="B45" s="226" t="s">
        <v>267</v>
      </c>
      <c r="C45" s="394">
        <v>49933.202803</v>
      </c>
      <c r="D45" s="394">
        <v>55561.827266</v>
      </c>
      <c r="E45" s="393">
        <f t="shared" si="7"/>
        <v>5628.6244630000001</v>
      </c>
      <c r="F45" s="394">
        <v>55684.72</v>
      </c>
      <c r="G45" s="394">
        <v>60553.83</v>
      </c>
      <c r="H45" s="399">
        <f t="shared" si="8"/>
        <v>4869.1100000000006</v>
      </c>
      <c r="I45" s="394">
        <v>67423.92</v>
      </c>
      <c r="J45" s="394">
        <v>61697.06</v>
      </c>
      <c r="K45" s="393">
        <f t="shared" si="9"/>
        <v>-5726.8600000000006</v>
      </c>
    </row>
    <row r="46" spans="2:13" x14ac:dyDescent="0.2">
      <c r="B46" s="226" t="s">
        <v>268</v>
      </c>
      <c r="C46" s="394">
        <v>53992.197856999999</v>
      </c>
      <c r="D46" s="394">
        <v>56010.229957000003</v>
      </c>
      <c r="E46" s="393">
        <f t="shared" si="7"/>
        <v>2018.032100000004</v>
      </c>
      <c r="F46" s="394">
        <v>60406.11</v>
      </c>
      <c r="G46" s="394">
        <v>56503.96</v>
      </c>
      <c r="H46" s="399">
        <f t="shared" si="8"/>
        <v>-3902.1500000000015</v>
      </c>
      <c r="I46" s="394">
        <v>70179.600000000006</v>
      </c>
      <c r="J46" s="394">
        <v>63507.98</v>
      </c>
      <c r="K46" s="393">
        <f t="shared" si="9"/>
        <v>-6671.6200000000026</v>
      </c>
    </row>
    <row r="47" spans="2:13" x14ac:dyDescent="0.2">
      <c r="B47" s="226" t="s">
        <v>269</v>
      </c>
      <c r="C47" s="394">
        <v>53187.036121999998</v>
      </c>
      <c r="D47" s="394">
        <v>48523.381466999999</v>
      </c>
      <c r="E47" s="393">
        <f t="shared" si="7"/>
        <v>-4663.6546549999985</v>
      </c>
      <c r="F47" s="394">
        <v>64735.39</v>
      </c>
      <c r="G47" s="394">
        <v>60997.64</v>
      </c>
      <c r="H47" s="399">
        <f t="shared" si="8"/>
        <v>-3737.75</v>
      </c>
      <c r="I47" s="394">
        <v>73622.070000000007</v>
      </c>
      <c r="J47" s="394">
        <v>61416.85</v>
      </c>
      <c r="K47" s="393">
        <f t="shared" si="9"/>
        <v>-12205.220000000008</v>
      </c>
      <c r="M47" s="209"/>
    </row>
    <row r="48" spans="2:13" x14ac:dyDescent="0.2">
      <c r="B48" s="226" t="s">
        <v>270</v>
      </c>
      <c r="C48" s="394">
        <v>49543.031224999999</v>
      </c>
      <c r="D48" s="394">
        <v>53160.46125</v>
      </c>
      <c r="E48" s="393">
        <f t="shared" si="7"/>
        <v>3617.4300250000015</v>
      </c>
      <c r="F48" s="394">
        <v>65254.85</v>
      </c>
      <c r="G48" s="394">
        <v>67768.429999999993</v>
      </c>
      <c r="H48" s="399">
        <f t="shared" si="8"/>
        <v>2513.5799999999945</v>
      </c>
      <c r="I48" s="394">
        <v>70496.899999999994</v>
      </c>
      <c r="J48" s="394">
        <v>56701.434999999998</v>
      </c>
      <c r="K48" s="393">
        <f t="shared" si="9"/>
        <v>-13795.464999999997</v>
      </c>
    </row>
    <row r="49" spans="2:15" x14ac:dyDescent="0.2">
      <c r="B49" s="226" t="s">
        <v>271</v>
      </c>
      <c r="C49" s="394">
        <v>53034.126021999997</v>
      </c>
      <c r="D49" s="394">
        <v>49824.550367999997</v>
      </c>
      <c r="E49" s="393">
        <f t="shared" si="7"/>
        <v>-3209.5756540000002</v>
      </c>
      <c r="F49" s="394">
        <v>70769.47</v>
      </c>
      <c r="G49" s="394">
        <v>61189.97</v>
      </c>
      <c r="H49" s="399">
        <f t="shared" si="8"/>
        <v>-9579.5</v>
      </c>
      <c r="I49" s="397">
        <v>82300.66</v>
      </c>
      <c r="J49" s="394">
        <v>61112.45</v>
      </c>
      <c r="K49" s="393">
        <f t="shared" si="9"/>
        <v>-21188.210000000006</v>
      </c>
      <c r="N49" s="301"/>
      <c r="O49" s="301"/>
    </row>
    <row r="50" spans="2:15" x14ac:dyDescent="0.2">
      <c r="B50" s="226" t="s">
        <v>272</v>
      </c>
      <c r="C50" s="394">
        <v>51783.810848000001</v>
      </c>
      <c r="D50" s="394">
        <v>60184.285672999998</v>
      </c>
      <c r="E50" s="393">
        <f t="shared" si="7"/>
        <v>8400.4748249999975</v>
      </c>
      <c r="F50" s="394">
        <v>76501.55</v>
      </c>
      <c r="G50" s="394">
        <v>68456.820000000007</v>
      </c>
      <c r="H50" s="399">
        <f t="shared" si="8"/>
        <v>-8044.7299999999959</v>
      </c>
      <c r="I50" s="394">
        <v>74208.22</v>
      </c>
      <c r="J50" s="394">
        <v>66273.34</v>
      </c>
      <c r="K50" s="393">
        <f t="shared" si="9"/>
        <v>-7934.8800000000047</v>
      </c>
    </row>
    <row r="51" spans="2:15" x14ac:dyDescent="0.2">
      <c r="B51" s="95" t="s">
        <v>273</v>
      </c>
      <c r="C51" s="394">
        <v>43575.731232999999</v>
      </c>
      <c r="D51" s="394">
        <v>53903.765462000003</v>
      </c>
      <c r="E51" s="400">
        <f>D51-C51</f>
        <v>10328.034229000004</v>
      </c>
      <c r="F51" s="392">
        <v>58281.42</v>
      </c>
      <c r="G51" s="398">
        <v>62982.94</v>
      </c>
      <c r="H51" s="399">
        <f>G51-F51</f>
        <v>4701.5200000000041</v>
      </c>
      <c r="I51" s="398">
        <v>62492.24</v>
      </c>
      <c r="J51" s="398">
        <v>59788.84</v>
      </c>
      <c r="K51" s="400">
        <f>J51-I51</f>
        <v>-2703.4000000000015</v>
      </c>
    </row>
    <row r="52" spans="2:15" ht="13.5" thickBot="1" x14ac:dyDescent="0.25">
      <c r="B52" s="256"/>
      <c r="C52" s="96"/>
      <c r="D52" s="96"/>
      <c r="E52" s="98"/>
      <c r="F52" s="98"/>
      <c r="G52" s="96"/>
      <c r="H52" s="98"/>
      <c r="I52" s="96"/>
      <c r="J52" s="96"/>
      <c r="K52" s="98"/>
    </row>
    <row r="53" spans="2:15" ht="13.5" thickBot="1" x14ac:dyDescent="0.25">
      <c r="B53" s="257"/>
      <c r="C53" s="477">
        <v>2013</v>
      </c>
      <c r="D53" s="478"/>
      <c r="E53" s="475" t="s">
        <v>258</v>
      </c>
      <c r="F53" s="479">
        <v>2014</v>
      </c>
      <c r="G53" s="480"/>
      <c r="H53" s="475" t="s">
        <v>258</v>
      </c>
      <c r="I53" s="479">
        <v>2015</v>
      </c>
      <c r="J53" s="480"/>
      <c r="K53" s="475" t="s">
        <v>258</v>
      </c>
      <c r="L53" s="243"/>
      <c r="M53" s="244"/>
    </row>
    <row r="54" spans="2:15" ht="13.5" thickBot="1" x14ac:dyDescent="0.25">
      <c r="B54" s="222" t="s">
        <v>261</v>
      </c>
      <c r="C54" s="224" t="s">
        <v>259</v>
      </c>
      <c r="D54" s="223" t="s">
        <v>260</v>
      </c>
      <c r="E54" s="476"/>
      <c r="F54" s="224" t="s">
        <v>259</v>
      </c>
      <c r="G54" s="223" t="s">
        <v>260</v>
      </c>
      <c r="H54" s="476"/>
      <c r="I54" s="224" t="s">
        <v>259</v>
      </c>
      <c r="J54" s="223" t="s">
        <v>260</v>
      </c>
      <c r="K54" s="476"/>
      <c r="L54" s="245"/>
      <c r="M54" s="243"/>
    </row>
    <row r="55" spans="2:15" x14ac:dyDescent="0.2">
      <c r="B55" s="166" t="s">
        <v>262</v>
      </c>
      <c r="C55" s="390">
        <v>77804</v>
      </c>
      <c r="D55" s="390">
        <v>53277.25</v>
      </c>
      <c r="E55" s="227">
        <f t="shared" ref="E55:E66" si="10">D55-C55</f>
        <v>-24526.75</v>
      </c>
      <c r="F55" s="353">
        <v>94727.22</v>
      </c>
      <c r="G55" s="402">
        <v>77667.91</v>
      </c>
      <c r="H55" s="227">
        <f t="shared" ref="H55:H66" si="11">G55-F55</f>
        <v>-17059.309999999998</v>
      </c>
      <c r="I55" s="218">
        <v>91298.5</v>
      </c>
      <c r="J55" s="218">
        <v>67083.17</v>
      </c>
      <c r="K55" s="227">
        <f>J55-I55</f>
        <v>-24215.33</v>
      </c>
      <c r="L55" s="228"/>
      <c r="M55" s="246"/>
    </row>
    <row r="56" spans="2:15" x14ac:dyDescent="0.2">
      <c r="B56" s="226" t="s">
        <v>263</v>
      </c>
      <c r="C56" s="353">
        <v>71836.33</v>
      </c>
      <c r="D56" s="353">
        <v>62316.1</v>
      </c>
      <c r="E56" s="227">
        <f t="shared" si="10"/>
        <v>-9520.2300000000032</v>
      </c>
      <c r="F56" s="353">
        <v>82207.78</v>
      </c>
      <c r="G56" s="353">
        <v>83927.75</v>
      </c>
      <c r="H56" s="227">
        <f t="shared" si="11"/>
        <v>1719.9700000000012</v>
      </c>
      <c r="I56" s="218">
        <v>85326.66</v>
      </c>
      <c r="J56" s="218">
        <v>76846.02</v>
      </c>
      <c r="K56" s="227">
        <f t="shared" ref="K56:K66" si="12">J56-I56</f>
        <v>-8480.64</v>
      </c>
      <c r="L56" s="228"/>
      <c r="M56" s="247"/>
    </row>
    <row r="57" spans="2:15" x14ac:dyDescent="0.2">
      <c r="B57" s="226" t="s">
        <v>264</v>
      </c>
      <c r="C57" s="353">
        <v>71737.19</v>
      </c>
      <c r="D57" s="353">
        <v>63971.01</v>
      </c>
      <c r="E57" s="227">
        <f t="shared" si="10"/>
        <v>-7766.18</v>
      </c>
      <c r="F57" s="353">
        <v>91654.66</v>
      </c>
      <c r="G57" s="353">
        <v>80264.97</v>
      </c>
      <c r="H57" s="227">
        <f t="shared" si="11"/>
        <v>-11389.690000000002</v>
      </c>
      <c r="I57" s="218">
        <v>90861.87</v>
      </c>
      <c r="J57" s="218">
        <v>91344.320000000007</v>
      </c>
      <c r="K57" s="302">
        <f t="shared" si="12"/>
        <v>482.45000000001164</v>
      </c>
      <c r="L57" s="228"/>
      <c r="M57" s="209"/>
    </row>
    <row r="58" spans="2:15" x14ac:dyDescent="0.2">
      <c r="B58" s="226" t="s">
        <v>265</v>
      </c>
      <c r="C58" s="353">
        <v>65431.76</v>
      </c>
      <c r="D58" s="353">
        <v>80454.34</v>
      </c>
      <c r="E58" s="227">
        <f t="shared" si="10"/>
        <v>15022.579999999994</v>
      </c>
      <c r="F58" s="353">
        <v>90447.95</v>
      </c>
      <c r="G58" s="353">
        <v>77421.67</v>
      </c>
      <c r="H58" s="227">
        <f t="shared" si="11"/>
        <v>-13026.279999999999</v>
      </c>
      <c r="I58" s="218">
        <v>86526.456999999995</v>
      </c>
      <c r="J58" s="218">
        <v>84013.38</v>
      </c>
      <c r="K58" s="227">
        <f t="shared" si="12"/>
        <v>-2513.0769999999902</v>
      </c>
      <c r="L58" s="228"/>
      <c r="M58" s="247"/>
      <c r="N58" s="301"/>
    </row>
    <row r="59" spans="2:15" x14ac:dyDescent="0.2">
      <c r="B59" s="226" t="s">
        <v>266</v>
      </c>
      <c r="C59" s="353">
        <v>66483.62</v>
      </c>
      <c r="D59" s="353">
        <v>77514.149999999994</v>
      </c>
      <c r="E59" s="227">
        <f t="shared" si="10"/>
        <v>11030.529999999999</v>
      </c>
      <c r="F59" s="353">
        <v>84929.02</v>
      </c>
      <c r="G59" s="403">
        <v>78357.48</v>
      </c>
      <c r="H59" s="227">
        <f t="shared" si="11"/>
        <v>-6571.5400000000081</v>
      </c>
      <c r="I59" s="218">
        <v>83949.645999999993</v>
      </c>
      <c r="J59" s="218">
        <v>88937.063999999998</v>
      </c>
      <c r="K59" s="227">
        <f>J59-I59</f>
        <v>4987.4180000000051</v>
      </c>
      <c r="L59" s="228"/>
      <c r="M59" s="247"/>
    </row>
    <row r="60" spans="2:15" x14ac:dyDescent="0.2">
      <c r="B60" s="226" t="s">
        <v>267</v>
      </c>
      <c r="C60" s="353">
        <v>75921.03</v>
      </c>
      <c r="D60" s="353">
        <v>68211.03</v>
      </c>
      <c r="E60" s="227">
        <f t="shared" si="10"/>
        <v>-7710</v>
      </c>
      <c r="F60" s="353">
        <v>80464.23</v>
      </c>
      <c r="G60" s="353">
        <v>80271.98</v>
      </c>
      <c r="H60" s="227">
        <f t="shared" si="11"/>
        <v>-192.25</v>
      </c>
      <c r="I60" s="355">
        <v>84476.36</v>
      </c>
      <c r="J60" s="355">
        <v>90279.98</v>
      </c>
      <c r="K60" s="227">
        <f>J60-I60</f>
        <v>5803.6199999999953</v>
      </c>
      <c r="L60" s="228"/>
      <c r="M60" s="247"/>
    </row>
    <row r="61" spans="2:15" ht="15" x14ac:dyDescent="0.2">
      <c r="B61" s="226" t="s">
        <v>268</v>
      </c>
      <c r="C61" s="353">
        <v>89892.18</v>
      </c>
      <c r="D61" s="353">
        <v>75687.14</v>
      </c>
      <c r="E61" s="227">
        <f t="shared" si="10"/>
        <v>-14205.039999999994</v>
      </c>
      <c r="F61" s="353">
        <v>92257.14</v>
      </c>
      <c r="G61" s="353">
        <v>85372.27</v>
      </c>
      <c r="H61" s="227">
        <f t="shared" si="11"/>
        <v>-6884.8699999999953</v>
      </c>
      <c r="I61" s="355">
        <v>94610.48</v>
      </c>
      <c r="J61" s="218">
        <v>94213.119999999995</v>
      </c>
      <c r="K61" s="227">
        <f t="shared" si="12"/>
        <v>-397.36000000000058</v>
      </c>
      <c r="L61" s="228"/>
      <c r="M61" s="247"/>
      <c r="N61" s="189"/>
    </row>
    <row r="62" spans="2:15" x14ac:dyDescent="0.2">
      <c r="B62" s="226" t="s">
        <v>269</v>
      </c>
      <c r="C62" s="353">
        <v>89752.46</v>
      </c>
      <c r="D62" s="353">
        <v>70697.649999999994</v>
      </c>
      <c r="E62" s="227">
        <f t="shared" si="10"/>
        <v>-19054.810000000012</v>
      </c>
      <c r="F62" s="353">
        <v>93530.66</v>
      </c>
      <c r="G62" s="353">
        <v>77235.5</v>
      </c>
      <c r="H62" s="227">
        <f t="shared" si="11"/>
        <v>-16295.160000000003</v>
      </c>
      <c r="I62" s="356">
        <v>97578.89</v>
      </c>
      <c r="J62" s="218">
        <v>87631.759279000005</v>
      </c>
      <c r="K62" s="227">
        <f t="shared" si="12"/>
        <v>-9947.1307209999941</v>
      </c>
      <c r="L62" s="228"/>
      <c r="M62" s="247"/>
    </row>
    <row r="63" spans="2:15" x14ac:dyDescent="0.2">
      <c r="B63" s="226" t="s">
        <v>270</v>
      </c>
      <c r="C63" s="353">
        <v>85469.78</v>
      </c>
      <c r="D63" s="353">
        <v>66528.75</v>
      </c>
      <c r="E63" s="227">
        <f t="shared" si="10"/>
        <v>-18941.03</v>
      </c>
      <c r="F63" s="353">
        <v>93705.65</v>
      </c>
      <c r="G63" s="353">
        <v>90792.05</v>
      </c>
      <c r="H63" s="227">
        <f t="shared" si="11"/>
        <v>-2913.5999999999913</v>
      </c>
      <c r="I63" s="218">
        <v>93169.251210999995</v>
      </c>
      <c r="J63" s="218">
        <v>92284.169051999997</v>
      </c>
      <c r="K63" s="227">
        <f t="shared" si="12"/>
        <v>-885.08215899999777</v>
      </c>
      <c r="L63" s="228"/>
      <c r="M63" s="247"/>
    </row>
    <row r="64" spans="2:15" x14ac:dyDescent="0.2">
      <c r="B64" s="226" t="s">
        <v>271</v>
      </c>
      <c r="C64" s="391">
        <v>94091.01</v>
      </c>
      <c r="D64" s="353">
        <v>81969.05</v>
      </c>
      <c r="E64" s="227">
        <f t="shared" si="10"/>
        <v>-12121.959999999992</v>
      </c>
      <c r="F64" s="353">
        <v>107439.17</v>
      </c>
      <c r="G64" s="353">
        <v>76172.679999999993</v>
      </c>
      <c r="H64" s="227">
        <f t="shared" si="11"/>
        <v>-31266.490000000005</v>
      </c>
      <c r="I64" s="218">
        <v>107743.21949</v>
      </c>
      <c r="J64" s="218">
        <v>86350.624553000001</v>
      </c>
      <c r="K64" s="227">
        <f t="shared" si="12"/>
        <v>-21392.594937000002</v>
      </c>
      <c r="L64" s="228"/>
      <c r="M64" s="247"/>
    </row>
    <row r="65" spans="2:13" x14ac:dyDescent="0.2">
      <c r="B65" s="226" t="s">
        <v>272</v>
      </c>
      <c r="C65" s="353">
        <v>85834.71</v>
      </c>
      <c r="D65" s="353">
        <v>86601.24</v>
      </c>
      <c r="E65" s="227">
        <f t="shared" si="10"/>
        <v>766.52999999999884</v>
      </c>
      <c r="F65" s="353">
        <v>89656.320000000007</v>
      </c>
      <c r="G65" s="353">
        <v>83952.67</v>
      </c>
      <c r="H65" s="227">
        <f t="shared" si="11"/>
        <v>-5703.6500000000087</v>
      </c>
      <c r="I65" s="218">
        <v>92886.467262999999</v>
      </c>
      <c r="J65" s="218">
        <v>94658.431586999999</v>
      </c>
      <c r="K65" s="227">
        <f t="shared" si="12"/>
        <v>1771.9643240000005</v>
      </c>
      <c r="L65" s="228"/>
      <c r="M65" s="247"/>
    </row>
    <row r="66" spans="2:13" x14ac:dyDescent="0.2">
      <c r="B66" s="226" t="s">
        <v>273</v>
      </c>
      <c r="C66" s="353">
        <v>74806.855368999997</v>
      </c>
      <c r="D66" s="353">
        <v>77586.726477000004</v>
      </c>
      <c r="E66" s="227">
        <f t="shared" si="10"/>
        <v>2779.8711080000066</v>
      </c>
      <c r="F66" s="353">
        <v>80638.13</v>
      </c>
      <c r="G66" s="404">
        <v>87486.19</v>
      </c>
      <c r="H66" s="227">
        <f t="shared" si="11"/>
        <v>6848.0599999999977</v>
      </c>
      <c r="I66" s="218">
        <v>80549.461697000006</v>
      </c>
      <c r="J66" s="356">
        <v>88770.52751</v>
      </c>
      <c r="K66" s="227">
        <f t="shared" si="12"/>
        <v>8221.0658129999938</v>
      </c>
      <c r="L66" s="228"/>
      <c r="M66" s="247"/>
    </row>
    <row r="67" spans="2:13" ht="13.5" thickBot="1" x14ac:dyDescent="0.25">
      <c r="B67" s="226"/>
      <c r="C67" s="161"/>
      <c r="D67" s="161"/>
      <c r="E67" s="227"/>
      <c r="F67" s="354"/>
      <c r="G67" s="96"/>
      <c r="H67" s="227"/>
      <c r="I67" s="218"/>
      <c r="J67" s="356"/>
      <c r="K67" s="227"/>
      <c r="L67" s="228"/>
      <c r="M67" s="247"/>
    </row>
    <row r="68" spans="2:13" ht="13.5" thickBot="1" x14ac:dyDescent="0.25">
      <c r="B68" s="257"/>
      <c r="C68" s="477">
        <v>2016</v>
      </c>
      <c r="D68" s="478"/>
      <c r="E68" s="475" t="s">
        <v>258</v>
      </c>
      <c r="F68" s="479"/>
      <c r="G68" s="480"/>
      <c r="H68" s="475" t="s">
        <v>258</v>
      </c>
      <c r="I68" s="479"/>
      <c r="J68" s="480"/>
      <c r="K68" s="475" t="s">
        <v>258</v>
      </c>
      <c r="L68" s="228"/>
      <c r="M68" s="247"/>
    </row>
    <row r="69" spans="2:13" ht="13.5" thickBot="1" x14ac:dyDescent="0.25">
      <c r="B69" s="222" t="s">
        <v>261</v>
      </c>
      <c r="C69" s="224" t="s">
        <v>259</v>
      </c>
      <c r="D69" s="223" t="s">
        <v>260</v>
      </c>
      <c r="E69" s="476"/>
      <c r="F69" s="224" t="s">
        <v>259</v>
      </c>
      <c r="G69" s="223" t="s">
        <v>260</v>
      </c>
      <c r="H69" s="476"/>
      <c r="I69" s="224" t="s">
        <v>259</v>
      </c>
      <c r="J69" s="223" t="s">
        <v>260</v>
      </c>
      <c r="K69" s="476"/>
      <c r="L69" s="228"/>
      <c r="M69" s="247"/>
    </row>
    <row r="70" spans="2:13" x14ac:dyDescent="0.2">
      <c r="B70" s="166" t="s">
        <v>262</v>
      </c>
      <c r="C70" s="392">
        <v>89373.532571000003</v>
      </c>
      <c r="D70" s="356">
        <v>71502.285054000007</v>
      </c>
      <c r="E70" s="227">
        <f t="shared" ref="E70:E81" si="13">D70-C70</f>
        <v>-17871.247516999996</v>
      </c>
      <c r="F70" s="394"/>
      <c r="G70" s="395"/>
      <c r="H70" s="393">
        <f t="shared" ref="H70:H81" si="14">G70-F70</f>
        <v>0</v>
      </c>
      <c r="I70" s="218"/>
      <c r="J70" s="218"/>
      <c r="K70" s="393">
        <f>J70-I70</f>
        <v>0</v>
      </c>
      <c r="L70" s="228"/>
      <c r="M70" s="247"/>
    </row>
    <row r="71" spans="2:13" x14ac:dyDescent="0.2">
      <c r="B71" s="226" t="s">
        <v>263</v>
      </c>
      <c r="C71" s="392">
        <v>91747.436564999996</v>
      </c>
      <c r="D71" s="356">
        <v>90679.631303999995</v>
      </c>
      <c r="E71" s="227">
        <f>D71-C71</f>
        <v>-1067.8052610000013</v>
      </c>
      <c r="F71" s="394"/>
      <c r="G71" s="394"/>
      <c r="H71" s="393">
        <f t="shared" si="14"/>
        <v>0</v>
      </c>
      <c r="I71" s="218"/>
      <c r="J71" s="218"/>
      <c r="K71" s="393">
        <f t="shared" ref="K71:K73" si="15">J71-I71</f>
        <v>0</v>
      </c>
      <c r="L71" s="228"/>
      <c r="M71" s="247"/>
    </row>
    <row r="72" spans="2:13" x14ac:dyDescent="0.2">
      <c r="B72" s="226" t="s">
        <v>264</v>
      </c>
      <c r="C72" s="392">
        <v>93217.937556999997</v>
      </c>
      <c r="D72" s="392">
        <v>96133.727769000005</v>
      </c>
      <c r="E72" s="393">
        <f>D72-C72</f>
        <v>2915.7902120000072</v>
      </c>
      <c r="F72" s="394"/>
      <c r="G72" s="394"/>
      <c r="H72" s="393">
        <f t="shared" si="14"/>
        <v>0</v>
      </c>
      <c r="I72" s="218"/>
      <c r="J72" s="218"/>
      <c r="K72" s="396">
        <f t="shared" si="15"/>
        <v>0</v>
      </c>
      <c r="L72" s="228"/>
      <c r="M72" s="247"/>
    </row>
    <row r="73" spans="2:13" x14ac:dyDescent="0.2">
      <c r="B73" s="226" t="s">
        <v>265</v>
      </c>
      <c r="C73" s="394">
        <v>91789.494189999998</v>
      </c>
      <c r="D73" s="394">
        <v>92220.035524999999</v>
      </c>
      <c r="E73" s="227">
        <f t="shared" si="13"/>
        <v>430.54133500000171</v>
      </c>
      <c r="F73" s="394"/>
      <c r="G73" s="394"/>
      <c r="H73" s="393">
        <f t="shared" si="14"/>
        <v>0</v>
      </c>
      <c r="I73" s="218"/>
      <c r="J73" s="218"/>
      <c r="K73" s="393">
        <f t="shared" si="15"/>
        <v>0</v>
      </c>
      <c r="L73" s="228"/>
      <c r="M73" s="247"/>
    </row>
    <row r="74" spans="2:13" x14ac:dyDescent="0.2">
      <c r="B74" s="226" t="s">
        <v>266</v>
      </c>
      <c r="C74" s="394">
        <v>85952.760005000004</v>
      </c>
      <c r="D74" s="394">
        <v>104683.69848599999</v>
      </c>
      <c r="E74" s="393">
        <f t="shared" si="13"/>
        <v>18730.93848099999</v>
      </c>
      <c r="F74" s="394"/>
      <c r="G74" s="356"/>
      <c r="H74" s="393">
        <f t="shared" si="14"/>
        <v>0</v>
      </c>
      <c r="I74" s="218"/>
      <c r="J74" s="218"/>
      <c r="K74" s="393">
        <f>J74-I74</f>
        <v>0</v>
      </c>
      <c r="L74" s="228"/>
      <c r="M74" s="247"/>
    </row>
    <row r="75" spans="2:13" x14ac:dyDescent="0.2">
      <c r="B75" s="226" t="s">
        <v>267</v>
      </c>
      <c r="C75" s="394"/>
      <c r="D75" s="394"/>
      <c r="E75" s="393">
        <f t="shared" si="13"/>
        <v>0</v>
      </c>
      <c r="F75" s="394"/>
      <c r="G75" s="394"/>
      <c r="H75" s="393">
        <f t="shared" si="14"/>
        <v>0</v>
      </c>
      <c r="I75" s="355"/>
      <c r="J75" s="355"/>
      <c r="K75" s="393">
        <f>J75-I75</f>
        <v>0</v>
      </c>
      <c r="L75" s="228"/>
      <c r="M75" s="247"/>
    </row>
    <row r="76" spans="2:13" x14ac:dyDescent="0.2">
      <c r="B76" s="226" t="s">
        <v>268</v>
      </c>
      <c r="C76" s="394"/>
      <c r="D76" s="394"/>
      <c r="E76" s="393">
        <f t="shared" si="13"/>
        <v>0</v>
      </c>
      <c r="F76" s="394"/>
      <c r="G76" s="394"/>
      <c r="H76" s="393">
        <f t="shared" si="14"/>
        <v>0</v>
      </c>
      <c r="I76" s="355"/>
      <c r="J76" s="218"/>
      <c r="K76" s="393">
        <f t="shared" ref="K76:K81" si="16">J76-I76</f>
        <v>0</v>
      </c>
      <c r="L76" s="228"/>
      <c r="M76" s="247"/>
    </row>
    <row r="77" spans="2:13" x14ac:dyDescent="0.2">
      <c r="B77" s="226" t="s">
        <v>269</v>
      </c>
      <c r="C77" s="394"/>
      <c r="D77" s="394"/>
      <c r="E77" s="393">
        <f t="shared" si="13"/>
        <v>0</v>
      </c>
      <c r="F77" s="394"/>
      <c r="G77" s="394"/>
      <c r="H77" s="393">
        <f t="shared" si="14"/>
        <v>0</v>
      </c>
      <c r="I77" s="356"/>
      <c r="J77" s="218"/>
      <c r="K77" s="393">
        <f t="shared" si="16"/>
        <v>0</v>
      </c>
      <c r="L77" s="228"/>
      <c r="M77" s="247"/>
    </row>
    <row r="78" spans="2:13" x14ac:dyDescent="0.2">
      <c r="B78" s="226" t="s">
        <v>270</v>
      </c>
      <c r="C78" s="394"/>
      <c r="D78" s="394"/>
      <c r="E78" s="393">
        <f t="shared" si="13"/>
        <v>0</v>
      </c>
      <c r="F78" s="394"/>
      <c r="G78" s="394"/>
      <c r="H78" s="393">
        <f t="shared" si="14"/>
        <v>0</v>
      </c>
      <c r="I78" s="218"/>
      <c r="J78" s="218"/>
      <c r="K78" s="393">
        <f t="shared" si="16"/>
        <v>0</v>
      </c>
      <c r="L78" s="228"/>
      <c r="M78" s="247"/>
    </row>
    <row r="79" spans="2:13" x14ac:dyDescent="0.2">
      <c r="B79" s="226" t="s">
        <v>271</v>
      </c>
      <c r="C79" s="397"/>
      <c r="D79" s="394"/>
      <c r="E79" s="393">
        <f t="shared" si="13"/>
        <v>0</v>
      </c>
      <c r="F79" s="394"/>
      <c r="G79" s="394"/>
      <c r="H79" s="393">
        <f t="shared" si="14"/>
        <v>0</v>
      </c>
      <c r="I79" s="218"/>
      <c r="J79" s="218"/>
      <c r="K79" s="393">
        <f t="shared" si="16"/>
        <v>0</v>
      </c>
      <c r="L79" s="228"/>
      <c r="M79" s="247"/>
    </row>
    <row r="80" spans="2:13" x14ac:dyDescent="0.2">
      <c r="B80" s="226" t="s">
        <v>272</v>
      </c>
      <c r="C80" s="394"/>
      <c r="D80" s="394"/>
      <c r="E80" s="393">
        <f t="shared" si="13"/>
        <v>0</v>
      </c>
      <c r="F80" s="394"/>
      <c r="G80" s="394"/>
      <c r="H80" s="393">
        <f t="shared" si="14"/>
        <v>0</v>
      </c>
      <c r="I80" s="218"/>
      <c r="J80" s="218"/>
      <c r="K80" s="393">
        <f t="shared" si="16"/>
        <v>0</v>
      </c>
      <c r="L80" s="228"/>
      <c r="M80" s="247"/>
    </row>
    <row r="81" spans="2:13" x14ac:dyDescent="0.2">
      <c r="B81" s="226" t="s">
        <v>273</v>
      </c>
      <c r="C81" s="394"/>
      <c r="D81" s="394"/>
      <c r="E81" s="393">
        <f t="shared" si="13"/>
        <v>0</v>
      </c>
      <c r="F81" s="394"/>
      <c r="G81" s="398"/>
      <c r="H81" s="393">
        <f t="shared" si="14"/>
        <v>0</v>
      </c>
      <c r="I81" s="218"/>
      <c r="J81" s="356"/>
      <c r="K81" s="393">
        <f t="shared" si="16"/>
        <v>0</v>
      </c>
      <c r="L81" s="228"/>
      <c r="M81" s="247"/>
    </row>
    <row r="82" spans="2:13" x14ac:dyDescent="0.2">
      <c r="B82" s="226"/>
      <c r="C82" s="161"/>
      <c r="D82" s="161"/>
      <c r="E82" s="227"/>
      <c r="F82" s="354"/>
      <c r="G82" s="96"/>
      <c r="H82" s="227"/>
      <c r="I82" s="218"/>
      <c r="J82" s="356"/>
      <c r="K82" s="227"/>
      <c r="L82" s="228"/>
      <c r="M82" s="247"/>
    </row>
    <row r="83" spans="2:13" x14ac:dyDescent="0.2">
      <c r="B83" s="226"/>
      <c r="C83" s="161"/>
      <c r="D83" s="161"/>
      <c r="E83" s="227"/>
      <c r="F83" s="354"/>
      <c r="G83" s="96"/>
      <c r="H83" s="227"/>
      <c r="I83" s="218"/>
      <c r="J83" s="356"/>
      <c r="K83" s="227"/>
      <c r="L83" s="228"/>
      <c r="M83" s="247"/>
    </row>
    <row r="84" spans="2:13" x14ac:dyDescent="0.2">
      <c r="B84" s="92"/>
      <c r="C84" s="93"/>
      <c r="D84" s="229"/>
      <c r="E84" s="93"/>
      <c r="F84" s="93"/>
      <c r="G84" s="93"/>
      <c r="H84" s="93"/>
      <c r="I84" s="93"/>
      <c r="J84" s="93"/>
      <c r="K84" s="94"/>
      <c r="L84" s="94"/>
      <c r="M84" s="94"/>
    </row>
    <row r="85" spans="2:13" x14ac:dyDescent="0.2">
      <c r="B85" s="92"/>
      <c r="C85" s="93"/>
      <c r="D85" s="229"/>
      <c r="E85" s="93"/>
      <c r="F85" s="93"/>
      <c r="G85" s="93"/>
      <c r="H85" s="93"/>
      <c r="I85" s="93"/>
      <c r="J85" s="93"/>
      <c r="K85" s="94"/>
      <c r="L85" s="94"/>
      <c r="M85" s="94"/>
    </row>
    <row r="86" spans="2:13" x14ac:dyDescent="0.2">
      <c r="B86" s="92"/>
      <c r="C86" s="93"/>
      <c r="D86" s="229"/>
      <c r="E86" s="93"/>
      <c r="F86" s="93"/>
      <c r="G86" s="93"/>
      <c r="H86" s="93"/>
      <c r="I86" s="93"/>
      <c r="J86" s="93"/>
      <c r="K86" s="94"/>
      <c r="L86" s="94"/>
      <c r="M86" s="94"/>
    </row>
    <row r="87" spans="2:13" x14ac:dyDescent="0.2">
      <c r="B87" s="92"/>
      <c r="C87" s="93"/>
      <c r="D87" s="93"/>
      <c r="E87" s="93"/>
      <c r="F87" s="93"/>
      <c r="G87" s="93"/>
      <c r="H87" s="93"/>
      <c r="I87" s="94"/>
      <c r="J87" s="94"/>
      <c r="K87" s="94"/>
    </row>
    <row r="88" spans="2:13" x14ac:dyDescent="0.2">
      <c r="B88" s="92"/>
      <c r="C88" s="93"/>
      <c r="D88" s="93"/>
      <c r="E88" s="93"/>
      <c r="F88" s="93"/>
      <c r="G88" s="93"/>
      <c r="H88" s="93"/>
      <c r="I88" s="94"/>
      <c r="J88" s="94"/>
      <c r="K88" s="94"/>
    </row>
    <row r="89" spans="2:13" x14ac:dyDescent="0.2">
      <c r="B89" s="92"/>
      <c r="C89" s="93"/>
      <c r="D89" s="93"/>
      <c r="E89" s="93"/>
      <c r="F89" s="93"/>
      <c r="G89" s="93"/>
      <c r="H89" s="93"/>
      <c r="I89" s="94"/>
      <c r="J89" s="94"/>
      <c r="K89" s="94"/>
    </row>
    <row r="90" spans="2:13" x14ac:dyDescent="0.2">
      <c r="B90" s="92"/>
      <c r="C90" s="93"/>
      <c r="D90" s="93"/>
      <c r="E90" s="93"/>
      <c r="F90" s="93"/>
      <c r="G90" s="93"/>
      <c r="H90" s="93"/>
      <c r="I90" s="94"/>
      <c r="J90" s="94"/>
      <c r="K90" s="94"/>
    </row>
  </sheetData>
  <mergeCells count="32">
    <mergeCell ref="A1:O2"/>
    <mergeCell ref="C22:D22"/>
    <mergeCell ref="E22:E23"/>
    <mergeCell ref="H22:H23"/>
    <mergeCell ref="C4:D4"/>
    <mergeCell ref="E4:E5"/>
    <mergeCell ref="I22:J22"/>
    <mergeCell ref="K22:K23"/>
    <mergeCell ref="M4:N4"/>
    <mergeCell ref="F4:G4"/>
    <mergeCell ref="H4:H5"/>
    <mergeCell ref="I4:J4"/>
    <mergeCell ref="K4:K5"/>
    <mergeCell ref="H53:H54"/>
    <mergeCell ref="I53:J53"/>
    <mergeCell ref="K53:K54"/>
    <mergeCell ref="C53:D53"/>
    <mergeCell ref="F22:G22"/>
    <mergeCell ref="F38:G38"/>
    <mergeCell ref="E53:E54"/>
    <mergeCell ref="F53:G53"/>
    <mergeCell ref="K38:K39"/>
    <mergeCell ref="C38:D38"/>
    <mergeCell ref="E38:E39"/>
    <mergeCell ref="H38:H39"/>
    <mergeCell ref="I38:J38"/>
    <mergeCell ref="K68:K69"/>
    <mergeCell ref="C68:D68"/>
    <mergeCell ref="E68:E69"/>
    <mergeCell ref="F68:G68"/>
    <mergeCell ref="H68:H69"/>
    <mergeCell ref="I68:J68"/>
  </mergeCells>
  <phoneticPr fontId="16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73"/>
  <sheetViews>
    <sheetView showGridLines="0" workbookViewId="0">
      <selection sqref="A1:K1"/>
    </sheetView>
  </sheetViews>
  <sheetFormatPr defaultRowHeight="12.75" x14ac:dyDescent="0.2"/>
  <cols>
    <col min="1" max="1" width="27" style="1" customWidth="1"/>
    <col min="2" max="2" width="18.42578125" style="1" customWidth="1"/>
    <col min="3" max="3" width="17.28515625" style="1" customWidth="1"/>
    <col min="4" max="4" width="15.42578125" style="1" customWidth="1"/>
    <col min="5" max="5" width="13.28515625" style="1" customWidth="1"/>
    <col min="6" max="6" width="16" style="1" customWidth="1"/>
    <col min="7" max="7" width="13.5703125" style="1" customWidth="1"/>
    <col min="8" max="8" width="12.140625" style="1" customWidth="1"/>
    <col min="9" max="9" width="11.140625" style="1" bestFit="1" customWidth="1"/>
    <col min="10" max="10" width="18.5703125" style="1" customWidth="1"/>
    <col min="11" max="11" width="16.7109375" style="1" bestFit="1" customWidth="1"/>
    <col min="12" max="16384" width="9.140625" style="1"/>
  </cols>
  <sheetData>
    <row r="1" spans="1:11" ht="39" customHeight="1" thickBot="1" x14ac:dyDescent="0.25">
      <c r="A1" s="489" t="s">
        <v>100</v>
      </c>
      <c r="B1" s="490"/>
      <c r="C1" s="490"/>
      <c r="D1" s="490"/>
      <c r="E1" s="490"/>
      <c r="F1" s="490"/>
      <c r="G1" s="490"/>
      <c r="H1" s="490"/>
      <c r="I1" s="490"/>
      <c r="J1" s="490"/>
      <c r="K1" s="491"/>
    </row>
    <row r="2" spans="1:11" ht="38.25" x14ac:dyDescent="0.2">
      <c r="A2" s="178" t="s">
        <v>445</v>
      </c>
      <c r="B2" s="118" t="s">
        <v>31</v>
      </c>
      <c r="C2" s="118" t="s">
        <v>32</v>
      </c>
      <c r="D2" s="118" t="s">
        <v>33</v>
      </c>
      <c r="E2" s="118" t="s">
        <v>34</v>
      </c>
      <c r="F2" s="118" t="s">
        <v>35</v>
      </c>
      <c r="G2" s="118" t="s">
        <v>36</v>
      </c>
      <c r="H2" s="17"/>
      <c r="I2" s="17"/>
      <c r="J2" s="17"/>
    </row>
    <row r="3" spans="1:11" x14ac:dyDescent="0.2">
      <c r="A3" s="18" t="s">
        <v>37</v>
      </c>
      <c r="B3" s="325">
        <v>5993000</v>
      </c>
      <c r="C3" s="19">
        <f>SUM(D3:E3)</f>
        <v>3257000</v>
      </c>
      <c r="D3" s="19">
        <v>2525000</v>
      </c>
      <c r="E3" s="19">
        <v>732000</v>
      </c>
      <c r="F3" s="19">
        <v>2736000</v>
      </c>
      <c r="G3" s="19">
        <v>179000</v>
      </c>
      <c r="H3" s="20"/>
    </row>
    <row r="4" spans="1:11" x14ac:dyDescent="0.2">
      <c r="A4" s="18" t="s">
        <v>38</v>
      </c>
      <c r="B4" s="325">
        <v>6016000</v>
      </c>
      <c r="C4" s="19">
        <f t="shared" ref="C4:C32" si="0">SUM(D4:E4)</f>
        <v>3280000</v>
      </c>
      <c r="D4" s="19">
        <v>2560000</v>
      </c>
      <c r="E4" s="19">
        <v>720000</v>
      </c>
      <c r="F4" s="19">
        <v>2736000</v>
      </c>
      <c r="G4" s="19">
        <v>165000</v>
      </c>
      <c r="I4" s="20"/>
    </row>
    <row r="5" spans="1:11" x14ac:dyDescent="0.2">
      <c r="A5" s="18" t="s">
        <v>39</v>
      </c>
      <c r="B5" s="325">
        <v>6041000</v>
      </c>
      <c r="C5" s="19">
        <f t="shared" si="0"/>
        <v>3246000</v>
      </c>
      <c r="D5" s="19">
        <v>2541000</v>
      </c>
      <c r="E5" s="19">
        <v>705000</v>
      </c>
      <c r="F5" s="19">
        <v>2794000</v>
      </c>
      <c r="G5" s="19">
        <v>201000</v>
      </c>
    </row>
    <row r="6" spans="1:11" x14ac:dyDescent="0.2">
      <c r="A6" s="18" t="s">
        <v>40</v>
      </c>
      <c r="B6" s="325">
        <v>6065000</v>
      </c>
      <c r="C6" s="19">
        <f t="shared" si="0"/>
        <v>3250000</v>
      </c>
      <c r="D6" s="19">
        <v>2584000</v>
      </c>
      <c r="E6" s="19">
        <v>666000</v>
      </c>
      <c r="F6" s="19">
        <v>2816000</v>
      </c>
      <c r="G6" s="19">
        <v>215000</v>
      </c>
    </row>
    <row r="7" spans="1:11" x14ac:dyDescent="0.2">
      <c r="A7" s="18" t="s">
        <v>41</v>
      </c>
      <c r="B7" s="325">
        <v>6090000</v>
      </c>
      <c r="C7" s="19">
        <f t="shared" si="0"/>
        <v>3194000</v>
      </c>
      <c r="D7" s="19">
        <v>2490000</v>
      </c>
      <c r="E7" s="19">
        <v>704000</v>
      </c>
      <c r="F7" s="19">
        <v>2896000</v>
      </c>
      <c r="G7" s="19">
        <v>260000</v>
      </c>
      <c r="I7" s="20"/>
      <c r="J7" s="20"/>
    </row>
    <row r="8" spans="1:11" x14ac:dyDescent="0.2">
      <c r="A8" s="18" t="s">
        <v>306</v>
      </c>
      <c r="B8" s="325">
        <v>6114000</v>
      </c>
      <c r="C8" s="19">
        <f t="shared" si="0"/>
        <v>2995000</v>
      </c>
      <c r="D8" s="19">
        <v>2430000</v>
      </c>
      <c r="E8" s="19">
        <v>565000</v>
      </c>
      <c r="F8" s="19">
        <v>3120000</v>
      </c>
      <c r="G8" s="19">
        <v>436000</v>
      </c>
      <c r="I8" s="20"/>
      <c r="J8" s="20"/>
    </row>
    <row r="9" spans="1:11" x14ac:dyDescent="0.2">
      <c r="A9" s="130" t="s">
        <v>386</v>
      </c>
      <c r="B9" s="325">
        <v>6139000</v>
      </c>
      <c r="C9" s="19">
        <f t="shared" si="0"/>
        <v>2979000</v>
      </c>
      <c r="D9" s="19">
        <v>2433000</v>
      </c>
      <c r="E9" s="19">
        <v>546000</v>
      </c>
      <c r="F9" s="19">
        <v>3160000</v>
      </c>
      <c r="G9" s="19">
        <v>463000</v>
      </c>
      <c r="I9" s="20"/>
      <c r="J9" s="20"/>
    </row>
    <row r="10" spans="1:11" x14ac:dyDescent="0.2">
      <c r="A10" s="130" t="s">
        <v>382</v>
      </c>
      <c r="B10" s="325">
        <v>6164000</v>
      </c>
      <c r="C10" s="19">
        <f t="shared" si="0"/>
        <v>2944000</v>
      </c>
      <c r="D10" s="19">
        <v>2386000</v>
      </c>
      <c r="E10" s="19">
        <v>558000</v>
      </c>
      <c r="F10" s="19">
        <v>3219000</v>
      </c>
      <c r="G10" s="19">
        <v>435000</v>
      </c>
      <c r="I10" s="20"/>
    </row>
    <row r="11" spans="1:11" x14ac:dyDescent="0.2">
      <c r="A11" s="130" t="s">
        <v>395</v>
      </c>
      <c r="B11" s="325">
        <v>6188000</v>
      </c>
      <c r="C11" s="19">
        <f t="shared" si="0"/>
        <v>2947000</v>
      </c>
      <c r="D11" s="19">
        <v>2385000</v>
      </c>
      <c r="E11" s="19">
        <v>562000</v>
      </c>
      <c r="F11" s="19">
        <v>3241000</v>
      </c>
      <c r="G11" s="19">
        <v>471000</v>
      </c>
      <c r="I11" s="20"/>
    </row>
    <row r="12" spans="1:11" x14ac:dyDescent="0.2">
      <c r="A12" s="152" t="s">
        <v>406</v>
      </c>
      <c r="B12" s="325">
        <v>6213000</v>
      </c>
      <c r="C12" s="19">
        <f t="shared" si="0"/>
        <v>2937000</v>
      </c>
      <c r="D12" s="19">
        <v>2332000</v>
      </c>
      <c r="E12" s="19">
        <v>605000</v>
      </c>
      <c r="F12" s="19">
        <v>3275000</v>
      </c>
      <c r="G12" s="19">
        <v>478000</v>
      </c>
      <c r="I12" s="20"/>
    </row>
    <row r="13" spans="1:11" x14ac:dyDescent="0.2">
      <c r="A13" s="152" t="s">
        <v>412</v>
      </c>
      <c r="B13" s="326">
        <v>6238000</v>
      </c>
      <c r="C13" s="19">
        <f t="shared" si="0"/>
        <v>2854000</v>
      </c>
      <c r="D13" s="19">
        <v>2296000</v>
      </c>
      <c r="E13" s="19">
        <v>558000</v>
      </c>
      <c r="F13" s="19">
        <v>3384000</v>
      </c>
      <c r="G13" s="19">
        <v>527000</v>
      </c>
      <c r="I13" s="20"/>
    </row>
    <row r="14" spans="1:11" x14ac:dyDescent="0.2">
      <c r="A14" s="152" t="s">
        <v>423</v>
      </c>
      <c r="B14" s="325">
        <v>6262000</v>
      </c>
      <c r="C14" s="19">
        <f t="shared" si="0"/>
        <v>2913000</v>
      </c>
      <c r="D14" s="19">
        <v>2348000</v>
      </c>
      <c r="E14" s="19">
        <v>565000</v>
      </c>
      <c r="F14" s="19">
        <v>3350000</v>
      </c>
      <c r="G14" s="19">
        <v>499000</v>
      </c>
      <c r="I14" s="20"/>
    </row>
    <row r="15" spans="1:11" x14ac:dyDescent="0.2">
      <c r="A15" s="152" t="s">
        <v>429</v>
      </c>
      <c r="B15" s="325">
        <v>6286000</v>
      </c>
      <c r="C15" s="19">
        <f t="shared" si="0"/>
        <v>2915000</v>
      </c>
      <c r="D15" s="19">
        <v>2337000</v>
      </c>
      <c r="E15" s="19">
        <v>578000</v>
      </c>
      <c r="F15" s="19">
        <v>3371000</v>
      </c>
      <c r="G15" s="19">
        <v>548000</v>
      </c>
      <c r="I15" s="20"/>
    </row>
    <row r="16" spans="1:11" x14ac:dyDescent="0.2">
      <c r="A16" s="152" t="s">
        <v>441</v>
      </c>
      <c r="B16" s="325">
        <v>6311000</v>
      </c>
      <c r="C16" s="19">
        <f t="shared" si="0"/>
        <v>3000000</v>
      </c>
      <c r="D16" s="19">
        <v>2399000</v>
      </c>
      <c r="E16" s="19">
        <v>601000</v>
      </c>
      <c r="F16" s="19">
        <v>3311000</v>
      </c>
      <c r="G16" s="19">
        <v>555000</v>
      </c>
      <c r="I16" s="20"/>
    </row>
    <row r="17" spans="1:9" x14ac:dyDescent="0.2">
      <c r="A17" s="152" t="s">
        <v>446</v>
      </c>
      <c r="B17" s="325">
        <v>6336000</v>
      </c>
      <c r="C17" s="19">
        <f t="shared" si="0"/>
        <v>2973000</v>
      </c>
      <c r="D17" s="19">
        <v>2417000</v>
      </c>
      <c r="E17" s="19">
        <v>556000</v>
      </c>
      <c r="F17" s="19">
        <v>3363000</v>
      </c>
      <c r="G17" s="19">
        <v>508000</v>
      </c>
      <c r="I17" s="20"/>
    </row>
    <row r="18" spans="1:9" x14ac:dyDescent="0.2">
      <c r="A18" s="152" t="s">
        <v>453</v>
      </c>
      <c r="B18" s="325">
        <v>6360000</v>
      </c>
      <c r="C18" s="19">
        <f t="shared" si="0"/>
        <v>3047000</v>
      </c>
      <c r="D18" s="19">
        <v>2473000</v>
      </c>
      <c r="E18" s="19">
        <v>574000</v>
      </c>
      <c r="F18" s="19">
        <v>3313000</v>
      </c>
      <c r="G18" s="19">
        <v>504000</v>
      </c>
      <c r="I18" s="20"/>
    </row>
    <row r="19" spans="1:9" x14ac:dyDescent="0.2">
      <c r="A19" s="152" t="s">
        <v>459</v>
      </c>
      <c r="B19" s="325">
        <v>6384000</v>
      </c>
      <c r="C19" s="19">
        <f t="shared" si="0"/>
        <v>3027000</v>
      </c>
      <c r="D19" s="19">
        <v>2423000</v>
      </c>
      <c r="E19" s="19">
        <v>604000</v>
      </c>
      <c r="F19" s="19">
        <v>3357000</v>
      </c>
      <c r="G19" s="19">
        <v>548000</v>
      </c>
      <c r="I19" s="20"/>
    </row>
    <row r="20" spans="1:9" x14ac:dyDescent="0.2">
      <c r="A20" s="152" t="s">
        <v>464</v>
      </c>
      <c r="B20" s="325">
        <v>6408000</v>
      </c>
      <c r="C20" s="19">
        <f t="shared" si="0"/>
        <v>3008000</v>
      </c>
      <c r="D20" s="19">
        <v>2429000</v>
      </c>
      <c r="E20" s="19">
        <v>579000</v>
      </c>
      <c r="F20" s="19">
        <v>3400000</v>
      </c>
      <c r="G20" s="19">
        <v>556000</v>
      </c>
    </row>
    <row r="21" spans="1:9" x14ac:dyDescent="0.2">
      <c r="A21" s="152" t="s">
        <v>472</v>
      </c>
      <c r="B21" s="325">
        <v>6432000</v>
      </c>
      <c r="C21" s="19">
        <f t="shared" si="0"/>
        <v>3073000</v>
      </c>
      <c r="D21" s="19">
        <v>2441000</v>
      </c>
      <c r="E21" s="19">
        <v>632000</v>
      </c>
      <c r="F21" s="19">
        <v>3359000</v>
      </c>
      <c r="G21" s="19">
        <v>534000</v>
      </c>
    </row>
    <row r="22" spans="1:9" x14ac:dyDescent="0.2">
      <c r="A22" s="152" t="s">
        <v>475</v>
      </c>
      <c r="B22" s="325">
        <v>6456000</v>
      </c>
      <c r="C22" s="19">
        <f t="shared" si="0"/>
        <v>3073000</v>
      </c>
      <c r="D22" s="19">
        <v>2399000</v>
      </c>
      <c r="E22" s="19">
        <v>674000</v>
      </c>
      <c r="F22" s="19">
        <v>3383000</v>
      </c>
      <c r="G22" s="19">
        <v>553000</v>
      </c>
    </row>
    <row r="23" spans="1:9" x14ac:dyDescent="0.2">
      <c r="A23" s="231" t="s">
        <v>484</v>
      </c>
      <c r="B23" s="325">
        <v>6479000</v>
      </c>
      <c r="C23" s="19">
        <f t="shared" si="0"/>
        <v>3049000</v>
      </c>
      <c r="D23" s="287">
        <v>2424000</v>
      </c>
      <c r="E23" s="287">
        <v>625000</v>
      </c>
      <c r="F23" s="19">
        <v>3430000</v>
      </c>
      <c r="G23" s="287">
        <v>544000</v>
      </c>
    </row>
    <row r="24" spans="1:9" x14ac:dyDescent="0.2">
      <c r="A24" s="231" t="s">
        <v>498</v>
      </c>
      <c r="B24" s="325">
        <v>6502000</v>
      </c>
      <c r="C24" s="19">
        <f t="shared" si="0"/>
        <v>3136000</v>
      </c>
      <c r="D24" s="287">
        <v>2440000</v>
      </c>
      <c r="E24" s="287">
        <v>696000</v>
      </c>
      <c r="F24" s="19">
        <v>3366000</v>
      </c>
      <c r="G24" s="287">
        <v>573000</v>
      </c>
    </row>
    <row r="25" spans="1:9" x14ac:dyDescent="0.2">
      <c r="A25" s="231" t="s">
        <v>503</v>
      </c>
      <c r="B25" s="325">
        <v>6527000</v>
      </c>
      <c r="C25" s="19">
        <f t="shared" si="0"/>
        <v>3235000</v>
      </c>
      <c r="D25" s="287">
        <v>2569000</v>
      </c>
      <c r="E25" s="287">
        <v>666000</v>
      </c>
      <c r="F25" s="19">
        <v>3291000</v>
      </c>
      <c r="G25" s="287">
        <v>541000</v>
      </c>
    </row>
    <row r="26" spans="1:9" x14ac:dyDescent="0.2">
      <c r="A26" s="231" t="s">
        <v>513</v>
      </c>
      <c r="B26" s="325">
        <v>6549000</v>
      </c>
      <c r="C26" s="19">
        <f t="shared" si="0"/>
        <v>3154000</v>
      </c>
      <c r="D26" s="287">
        <v>2527000</v>
      </c>
      <c r="E26" s="287">
        <v>627000</v>
      </c>
      <c r="F26" s="19">
        <v>3395000</v>
      </c>
      <c r="G26" s="287">
        <v>573000</v>
      </c>
    </row>
    <row r="27" spans="1:9" x14ac:dyDescent="0.2">
      <c r="A27" s="231" t="s">
        <v>512</v>
      </c>
      <c r="B27" s="326">
        <v>6572000</v>
      </c>
      <c r="C27" s="19">
        <f t="shared" si="0"/>
        <v>3186000</v>
      </c>
      <c r="D27" s="287">
        <v>2527000</v>
      </c>
      <c r="E27" s="287">
        <v>659000</v>
      </c>
      <c r="F27" s="19">
        <v>3386000</v>
      </c>
      <c r="G27" s="287">
        <v>620000</v>
      </c>
    </row>
    <row r="28" spans="1:9" x14ac:dyDescent="0.2">
      <c r="A28" s="231" t="s">
        <v>526</v>
      </c>
      <c r="B28" s="327">
        <v>6596000</v>
      </c>
      <c r="C28" s="19">
        <f t="shared" si="0"/>
        <v>3249000</v>
      </c>
      <c r="D28" s="287">
        <v>2480000</v>
      </c>
      <c r="E28" s="287">
        <v>769000</v>
      </c>
      <c r="F28" s="19">
        <v>3347000</v>
      </c>
      <c r="G28" s="287">
        <v>615000</v>
      </c>
    </row>
    <row r="29" spans="1:9" x14ac:dyDescent="0.2">
      <c r="A29" s="231" t="s">
        <v>533</v>
      </c>
      <c r="B29" s="327">
        <v>6619000</v>
      </c>
      <c r="C29" s="19">
        <f t="shared" si="0"/>
        <v>3187000</v>
      </c>
      <c r="D29" s="287">
        <v>2419000</v>
      </c>
      <c r="E29" s="287">
        <v>768000</v>
      </c>
      <c r="F29" s="19">
        <v>3432000</v>
      </c>
      <c r="G29" s="287">
        <v>638000</v>
      </c>
    </row>
    <row r="30" spans="1:9" x14ac:dyDescent="0.2">
      <c r="A30" s="231" t="s">
        <v>545</v>
      </c>
      <c r="B30" s="326">
        <v>6643000</v>
      </c>
      <c r="C30" s="19">
        <f t="shared" si="0"/>
        <v>3183000</v>
      </c>
      <c r="D30" s="287">
        <v>2520000</v>
      </c>
      <c r="E30" s="287">
        <v>663000</v>
      </c>
      <c r="F30" s="19">
        <v>3460000</v>
      </c>
      <c r="G30" s="287">
        <v>616000</v>
      </c>
    </row>
    <row r="31" spans="1:9" x14ac:dyDescent="0.2">
      <c r="A31" s="231" t="s">
        <v>628</v>
      </c>
      <c r="B31" s="324">
        <v>6667000</v>
      </c>
      <c r="C31" s="19">
        <f t="shared" ref="C31" si="1">SUM(D31:E31)</f>
        <v>3330000</v>
      </c>
      <c r="D31" s="287">
        <v>2546000</v>
      </c>
      <c r="E31" s="287">
        <v>784000</v>
      </c>
      <c r="F31" s="19">
        <v>3337000</v>
      </c>
      <c r="G31" s="287">
        <v>562000</v>
      </c>
    </row>
    <row r="32" spans="1:9" x14ac:dyDescent="0.2">
      <c r="A32" s="231" t="s">
        <v>635</v>
      </c>
      <c r="B32" s="324">
        <v>6690000</v>
      </c>
      <c r="C32" s="19">
        <f t="shared" si="0"/>
        <v>3209000</v>
      </c>
      <c r="D32" s="287">
        <v>2556000</v>
      </c>
      <c r="E32" s="287">
        <v>653000</v>
      </c>
      <c r="F32" s="19">
        <v>3481000</v>
      </c>
      <c r="G32" s="287">
        <v>598000</v>
      </c>
    </row>
    <row r="33" spans="1:7" x14ac:dyDescent="0.2">
      <c r="A33" s="231" t="s">
        <v>640</v>
      </c>
      <c r="B33" s="324">
        <v>6715000</v>
      </c>
      <c r="C33" s="19">
        <f>SUM(D33:E33)</f>
        <v>3237000</v>
      </c>
      <c r="D33" s="287">
        <v>2573000</v>
      </c>
      <c r="E33" s="287">
        <v>664000</v>
      </c>
      <c r="F33" s="19">
        <v>3478000</v>
      </c>
      <c r="G33" s="287">
        <v>567000</v>
      </c>
    </row>
    <row r="34" spans="1:7" x14ac:dyDescent="0.2">
      <c r="A34" s="232" t="s">
        <v>649</v>
      </c>
      <c r="B34" s="324">
        <v>6739000</v>
      </c>
      <c r="C34" s="19">
        <f t="shared" ref="C34" si="2">SUM(D34:E34)</f>
        <v>3181000</v>
      </c>
      <c r="D34" s="287">
        <v>2529000</v>
      </c>
      <c r="E34" s="287">
        <v>652000</v>
      </c>
      <c r="F34" s="19">
        <v>3558000</v>
      </c>
      <c r="G34" s="287">
        <v>608000</v>
      </c>
    </row>
    <row r="35" spans="1:7" x14ac:dyDescent="0.2">
      <c r="A35" s="232" t="s">
        <v>657</v>
      </c>
      <c r="B35" s="324">
        <v>6757000</v>
      </c>
      <c r="C35" s="19">
        <f>SUM(D35:E35)</f>
        <v>3240000</v>
      </c>
      <c r="D35" s="287">
        <v>2488000</v>
      </c>
      <c r="E35" s="287">
        <v>752000</v>
      </c>
      <c r="F35" s="19">
        <v>3516000</v>
      </c>
      <c r="G35" s="287">
        <v>635000</v>
      </c>
    </row>
    <row r="36" spans="1:7" x14ac:dyDescent="0.2">
      <c r="B36" s="21"/>
      <c r="C36" s="21"/>
      <c r="D36" s="19"/>
      <c r="E36" s="19"/>
      <c r="F36" s="21"/>
      <c r="G36" s="21"/>
    </row>
    <row r="37" spans="1:7" x14ac:dyDescent="0.2">
      <c r="A37" s="18" t="s">
        <v>42</v>
      </c>
      <c r="B37" s="22">
        <f t="shared" ref="B37:G46" si="3">(B4-B3)/B3*100</f>
        <v>0.38378107792424498</v>
      </c>
      <c r="C37" s="22">
        <f t="shared" si="3"/>
        <v>0.70617132330365373</v>
      </c>
      <c r="D37" s="22">
        <f t="shared" si="3"/>
        <v>1.3861386138613863</v>
      </c>
      <c r="E37" s="22">
        <f t="shared" si="3"/>
        <v>-1.639344262295082</v>
      </c>
      <c r="F37" s="22">
        <f t="shared" si="3"/>
        <v>0</v>
      </c>
      <c r="G37" s="22">
        <f t="shared" si="3"/>
        <v>-7.8212290502793298</v>
      </c>
    </row>
    <row r="38" spans="1:7" x14ac:dyDescent="0.2">
      <c r="A38" s="18" t="s">
        <v>43</v>
      </c>
      <c r="B38" s="22">
        <f t="shared" si="3"/>
        <v>0.41555851063829785</v>
      </c>
      <c r="C38" s="22">
        <f t="shared" si="3"/>
        <v>-1.0365853658536586</v>
      </c>
      <c r="D38" s="22">
        <f t="shared" si="3"/>
        <v>-0.7421875</v>
      </c>
      <c r="E38" s="22">
        <f t="shared" si="3"/>
        <v>-2.083333333333333</v>
      </c>
      <c r="F38" s="22">
        <f t="shared" si="3"/>
        <v>2.1198830409356724</v>
      </c>
      <c r="G38" s="22">
        <f t="shared" si="3"/>
        <v>21.818181818181817</v>
      </c>
    </row>
    <row r="39" spans="1:7" x14ac:dyDescent="0.2">
      <c r="A39" s="18" t="s">
        <v>44</v>
      </c>
      <c r="B39" s="22">
        <f t="shared" si="3"/>
        <v>0.39728521767919223</v>
      </c>
      <c r="C39" s="22">
        <f t="shared" si="3"/>
        <v>0.12322858903265559</v>
      </c>
      <c r="D39" s="22">
        <f t="shared" si="3"/>
        <v>1.6922471467926012</v>
      </c>
      <c r="E39" s="22">
        <f t="shared" si="3"/>
        <v>-5.5319148936170208</v>
      </c>
      <c r="F39" s="22">
        <f t="shared" si="3"/>
        <v>0.78740157480314954</v>
      </c>
      <c r="G39" s="22">
        <f t="shared" si="3"/>
        <v>6.9651741293532341</v>
      </c>
    </row>
    <row r="40" spans="1:7" x14ac:dyDescent="0.2">
      <c r="A40" s="18" t="s">
        <v>45</v>
      </c>
      <c r="B40" s="22">
        <f t="shared" si="3"/>
        <v>0.41220115416323161</v>
      </c>
      <c r="C40" s="22">
        <f t="shared" si="3"/>
        <v>-1.723076923076923</v>
      </c>
      <c r="D40" s="22">
        <f t="shared" si="3"/>
        <v>-3.6377708978328172</v>
      </c>
      <c r="E40" s="22">
        <f t="shared" si="3"/>
        <v>5.7057057057057055</v>
      </c>
      <c r="F40" s="22">
        <f t="shared" si="3"/>
        <v>2.8409090909090908</v>
      </c>
      <c r="G40" s="22">
        <f t="shared" si="3"/>
        <v>20.930232558139537</v>
      </c>
    </row>
    <row r="41" spans="1:7" x14ac:dyDescent="0.2">
      <c r="A41" s="18" t="s">
        <v>307</v>
      </c>
      <c r="B41" s="22">
        <f t="shared" si="3"/>
        <v>0.39408866995073888</v>
      </c>
      <c r="C41" s="22">
        <f t="shared" si="3"/>
        <v>-6.2304320601127117</v>
      </c>
      <c r="D41" s="22">
        <f t="shared" si="3"/>
        <v>-2.4096385542168677</v>
      </c>
      <c r="E41" s="22">
        <f t="shared" si="3"/>
        <v>-19.744318181818183</v>
      </c>
      <c r="F41" s="22">
        <f t="shared" si="3"/>
        <v>7.7348066298342539</v>
      </c>
      <c r="G41" s="22">
        <f t="shared" si="3"/>
        <v>67.692307692307693</v>
      </c>
    </row>
    <row r="42" spans="1:7" x14ac:dyDescent="0.2">
      <c r="A42" s="130" t="s">
        <v>357</v>
      </c>
      <c r="B42" s="22">
        <f t="shared" si="3"/>
        <v>0.40889761203794567</v>
      </c>
      <c r="C42" s="22">
        <f t="shared" si="3"/>
        <v>-0.53422370617696158</v>
      </c>
      <c r="D42" s="22">
        <f t="shared" si="3"/>
        <v>0.12345679012345678</v>
      </c>
      <c r="E42" s="22">
        <f t="shared" si="3"/>
        <v>-3.3628318584070795</v>
      </c>
      <c r="F42" s="22">
        <f t="shared" si="3"/>
        <v>1.2820512820512819</v>
      </c>
      <c r="G42" s="22">
        <f t="shared" si="3"/>
        <v>6.192660550458716</v>
      </c>
    </row>
    <row r="43" spans="1:7" x14ac:dyDescent="0.2">
      <c r="A43" s="130" t="s">
        <v>383</v>
      </c>
      <c r="B43" s="22">
        <f t="shared" si="3"/>
        <v>0.40723244828147903</v>
      </c>
      <c r="C43" s="22">
        <f t="shared" si="3"/>
        <v>-1.1748909029875798</v>
      </c>
      <c r="D43" s="22">
        <f t="shared" si="3"/>
        <v>-1.9317714755445952</v>
      </c>
      <c r="E43" s="22">
        <f t="shared" si="3"/>
        <v>2.197802197802198</v>
      </c>
      <c r="F43" s="22">
        <f t="shared" si="3"/>
        <v>1.8670886075949367</v>
      </c>
      <c r="G43" s="22">
        <f t="shared" si="3"/>
        <v>-6.0475161987041037</v>
      </c>
    </row>
    <row r="44" spans="1:7" x14ac:dyDescent="0.2">
      <c r="A44" s="130" t="s">
        <v>396</v>
      </c>
      <c r="B44" s="22">
        <f t="shared" si="3"/>
        <v>0.38935756002595717</v>
      </c>
      <c r="C44" s="22">
        <f t="shared" si="3"/>
        <v>0.10190217391304347</v>
      </c>
      <c r="D44" s="22">
        <f t="shared" si="3"/>
        <v>-4.1911148365465216E-2</v>
      </c>
      <c r="E44" s="22">
        <f t="shared" si="3"/>
        <v>0.71684587813620071</v>
      </c>
      <c r="F44" s="22">
        <f t="shared" si="3"/>
        <v>0.6834420627524076</v>
      </c>
      <c r="G44" s="22">
        <f t="shared" si="3"/>
        <v>8.2758620689655178</v>
      </c>
    </row>
    <row r="45" spans="1:7" x14ac:dyDescent="0.2">
      <c r="A45" s="152" t="s">
        <v>407</v>
      </c>
      <c r="B45" s="22">
        <f t="shared" si="3"/>
        <v>0.40400775694893348</v>
      </c>
      <c r="C45" s="22">
        <f t="shared" si="3"/>
        <v>-0.33932813030200204</v>
      </c>
      <c r="D45" s="22">
        <f t="shared" si="3"/>
        <v>-2.2222222222222223</v>
      </c>
      <c r="E45" s="22">
        <f t="shared" si="3"/>
        <v>7.6512455516014235</v>
      </c>
      <c r="F45" s="22">
        <f t="shared" si="3"/>
        <v>1.0490589324282629</v>
      </c>
      <c r="G45" s="22">
        <f t="shared" si="3"/>
        <v>1.48619957537155</v>
      </c>
    </row>
    <row r="46" spans="1:7" x14ac:dyDescent="0.2">
      <c r="A46" s="152" t="s">
        <v>413</v>
      </c>
      <c r="B46" s="22">
        <f t="shared" si="3"/>
        <v>0.40238210204410113</v>
      </c>
      <c r="C46" s="22">
        <f t="shared" si="3"/>
        <v>-2.826012938372489</v>
      </c>
      <c r="D46" s="22">
        <f t="shared" si="3"/>
        <v>-1.5437392795883362</v>
      </c>
      <c r="E46" s="22">
        <f t="shared" si="3"/>
        <v>-7.7685950413223139</v>
      </c>
      <c r="F46" s="22">
        <f t="shared" si="3"/>
        <v>3.3282442748091605</v>
      </c>
      <c r="G46" s="22">
        <f t="shared" si="3"/>
        <v>10.251046025104603</v>
      </c>
    </row>
    <row r="47" spans="1:7" x14ac:dyDescent="0.2">
      <c r="A47" s="152" t="s">
        <v>424</v>
      </c>
      <c r="B47" s="22">
        <f t="shared" ref="B47:G56" si="4">(B14-B13)/B13*100</f>
        <v>0.38473869830073743</v>
      </c>
      <c r="C47" s="22">
        <f t="shared" si="4"/>
        <v>2.0672740014015414</v>
      </c>
      <c r="D47" s="22">
        <f t="shared" si="4"/>
        <v>2.264808362369338</v>
      </c>
      <c r="E47" s="22">
        <f t="shared" si="4"/>
        <v>1.2544802867383513</v>
      </c>
      <c r="F47" s="22">
        <f t="shared" si="4"/>
        <v>-1.0047281323877069</v>
      </c>
      <c r="G47" s="22">
        <f t="shared" si="4"/>
        <v>-5.3130929791271351</v>
      </c>
    </row>
    <row r="48" spans="1:7" x14ac:dyDescent="0.2">
      <c r="A48" s="152" t="s">
        <v>433</v>
      </c>
      <c r="B48" s="22">
        <f t="shared" si="4"/>
        <v>0.38326413286489935</v>
      </c>
      <c r="C48" s="22">
        <f t="shared" si="4"/>
        <v>6.8657741160315824E-2</v>
      </c>
      <c r="D48" s="22">
        <f t="shared" si="4"/>
        <v>-0.46848381601362865</v>
      </c>
      <c r="E48" s="22">
        <f t="shared" si="4"/>
        <v>2.3008849557522124</v>
      </c>
      <c r="F48" s="22">
        <f t="shared" si="4"/>
        <v>0.62686567164179108</v>
      </c>
      <c r="G48" s="22">
        <f t="shared" si="4"/>
        <v>9.8196392785571138</v>
      </c>
    </row>
    <row r="49" spans="1:7" x14ac:dyDescent="0.2">
      <c r="A49" s="152" t="s">
        <v>442</v>
      </c>
      <c r="B49" s="22">
        <f t="shared" si="4"/>
        <v>0.39770919503658919</v>
      </c>
      <c r="C49" s="22">
        <f t="shared" si="4"/>
        <v>2.9159519725557463</v>
      </c>
      <c r="D49" s="22">
        <f t="shared" si="4"/>
        <v>2.6529738981600341</v>
      </c>
      <c r="E49" s="22">
        <f t="shared" si="4"/>
        <v>3.9792387543252596</v>
      </c>
      <c r="F49" s="22">
        <f t="shared" si="4"/>
        <v>-1.7798872738059923</v>
      </c>
      <c r="G49" s="22">
        <f t="shared" si="4"/>
        <v>1.2773722627737227</v>
      </c>
    </row>
    <row r="50" spans="1:7" s="23" customFormat="1" x14ac:dyDescent="0.2">
      <c r="A50" s="152" t="s">
        <v>448</v>
      </c>
      <c r="B50" s="22">
        <f t="shared" si="4"/>
        <v>0.39613373474885127</v>
      </c>
      <c r="C50" s="22">
        <f t="shared" si="4"/>
        <v>-0.89999999999999991</v>
      </c>
      <c r="D50" s="22">
        <f t="shared" si="4"/>
        <v>0.75031263026260941</v>
      </c>
      <c r="E50" s="22">
        <f t="shared" si="4"/>
        <v>-7.4875207986688856</v>
      </c>
      <c r="F50" s="22">
        <f t="shared" si="4"/>
        <v>1.5705225007550587</v>
      </c>
      <c r="G50" s="22">
        <f t="shared" si="4"/>
        <v>-8.4684684684684672</v>
      </c>
    </row>
    <row r="51" spans="1:7" s="23" customFormat="1" x14ac:dyDescent="0.2">
      <c r="A51" s="152" t="s">
        <v>451</v>
      </c>
      <c r="B51" s="22">
        <f t="shared" si="4"/>
        <v>0.37878787878787878</v>
      </c>
      <c r="C51" s="22">
        <f t="shared" si="4"/>
        <v>2.4890682811974436</v>
      </c>
      <c r="D51" s="22">
        <f t="shared" si="4"/>
        <v>2.3169218038891186</v>
      </c>
      <c r="E51" s="22">
        <f t="shared" si="4"/>
        <v>3.2374100719424459</v>
      </c>
      <c r="F51" s="22">
        <f t="shared" si="4"/>
        <v>-1.486767766874814</v>
      </c>
      <c r="G51" s="22">
        <f t="shared" si="4"/>
        <v>-0.78740157480314954</v>
      </c>
    </row>
    <row r="52" spans="1:7" s="23" customFormat="1" x14ac:dyDescent="0.2">
      <c r="A52" s="152" t="s">
        <v>460</v>
      </c>
      <c r="B52" s="22">
        <f t="shared" si="4"/>
        <v>0.37735849056603776</v>
      </c>
      <c r="C52" s="22">
        <f t="shared" si="4"/>
        <v>-0.65638332786347231</v>
      </c>
      <c r="D52" s="22">
        <f t="shared" si="4"/>
        <v>-2.0218358269308534</v>
      </c>
      <c r="E52" s="22">
        <f t="shared" si="4"/>
        <v>5.2264808362369335</v>
      </c>
      <c r="F52" s="22">
        <f t="shared" si="4"/>
        <v>1.3281014186537881</v>
      </c>
      <c r="G52" s="22">
        <f t="shared" si="4"/>
        <v>8.7301587301587293</v>
      </c>
    </row>
    <row r="53" spans="1:7" s="23" customFormat="1" x14ac:dyDescent="0.2">
      <c r="A53" s="152" t="s">
        <v>465</v>
      </c>
      <c r="B53" s="22">
        <f t="shared" si="4"/>
        <v>0.37593984962406013</v>
      </c>
      <c r="C53" s="22">
        <f t="shared" si="4"/>
        <v>-0.62768417575156921</v>
      </c>
      <c r="D53" s="22">
        <f t="shared" si="4"/>
        <v>0.24762690879075525</v>
      </c>
      <c r="E53" s="22">
        <f t="shared" si="4"/>
        <v>-4.1390728476821197</v>
      </c>
      <c r="F53" s="22">
        <f t="shared" si="4"/>
        <v>1.2809055704498065</v>
      </c>
      <c r="G53" s="22">
        <f t="shared" si="4"/>
        <v>1.4598540145985401</v>
      </c>
    </row>
    <row r="54" spans="1:7" s="23" customFormat="1" x14ac:dyDescent="0.2">
      <c r="A54" s="152" t="s">
        <v>470</v>
      </c>
      <c r="B54" s="22">
        <f t="shared" si="4"/>
        <v>0.37453183520599254</v>
      </c>
      <c r="C54" s="22">
        <f t="shared" si="4"/>
        <v>2.1609042553191493</v>
      </c>
      <c r="D54" s="22">
        <f t="shared" si="4"/>
        <v>0.49403046521202143</v>
      </c>
      <c r="E54" s="22">
        <f t="shared" si="4"/>
        <v>9.1537132987910184</v>
      </c>
      <c r="F54" s="22">
        <f t="shared" si="4"/>
        <v>-1.2058823529411764</v>
      </c>
      <c r="G54" s="22">
        <f t="shared" si="4"/>
        <v>-3.9568345323741005</v>
      </c>
    </row>
    <row r="55" spans="1:7" s="23" customFormat="1" x14ac:dyDescent="0.2">
      <c r="A55" s="152" t="s">
        <v>476</v>
      </c>
      <c r="B55" s="22">
        <f t="shared" si="4"/>
        <v>0.37313432835820892</v>
      </c>
      <c r="C55" s="22">
        <f t="shared" si="4"/>
        <v>0</v>
      </c>
      <c r="D55" s="22">
        <f t="shared" si="4"/>
        <v>-1.7206063088897994</v>
      </c>
      <c r="E55" s="22">
        <f t="shared" si="4"/>
        <v>6.6455696202531636</v>
      </c>
      <c r="F55" s="22">
        <f t="shared" si="4"/>
        <v>0.71449836260791899</v>
      </c>
      <c r="G55" s="22">
        <f t="shared" si="4"/>
        <v>3.5580524344569286</v>
      </c>
    </row>
    <row r="56" spans="1:7" x14ac:dyDescent="0.2">
      <c r="A56" s="232" t="s">
        <v>485</v>
      </c>
      <c r="B56" s="22">
        <f t="shared" si="4"/>
        <v>0.35625774473358118</v>
      </c>
      <c r="C56" s="22">
        <f t="shared" si="4"/>
        <v>-0.78099576960624795</v>
      </c>
      <c r="D56" s="22">
        <f t="shared" si="4"/>
        <v>1.0421008753647354</v>
      </c>
      <c r="E56" s="22">
        <f t="shared" si="4"/>
        <v>-7.2700296735905043</v>
      </c>
      <c r="F56" s="22">
        <f t="shared" si="4"/>
        <v>1.3892994383683122</v>
      </c>
      <c r="G56" s="22">
        <f t="shared" si="4"/>
        <v>-1.62748643761302</v>
      </c>
    </row>
    <row r="57" spans="1:7" x14ac:dyDescent="0.2">
      <c r="A57" s="232" t="s">
        <v>499</v>
      </c>
      <c r="B57" s="22">
        <f t="shared" ref="B57:G66" si="5">(B24-B23)/B23*100</f>
        <v>0.3549930544837166</v>
      </c>
      <c r="C57" s="22">
        <f t="shared" si="5"/>
        <v>2.8533945555919975</v>
      </c>
      <c r="D57" s="22">
        <f t="shared" si="5"/>
        <v>0.66006600660066006</v>
      </c>
      <c r="E57" s="22">
        <f t="shared" si="5"/>
        <v>11.360000000000001</v>
      </c>
      <c r="F57" s="22">
        <f t="shared" si="5"/>
        <v>-1.8658892128279883</v>
      </c>
      <c r="G57" s="22">
        <f t="shared" si="5"/>
        <v>5.3308823529411766</v>
      </c>
    </row>
    <row r="58" spans="1:7" x14ac:dyDescent="0.2">
      <c r="A58" s="232" t="s">
        <v>504</v>
      </c>
      <c r="B58" s="22">
        <f t="shared" si="5"/>
        <v>0.38449707782220854</v>
      </c>
      <c r="C58" s="22">
        <f t="shared" si="5"/>
        <v>3.1568877551020407</v>
      </c>
      <c r="D58" s="22">
        <f t="shared" si="5"/>
        <v>5.2868852459016393</v>
      </c>
      <c r="E58" s="22">
        <f t="shared" si="5"/>
        <v>-4.3103448275862073</v>
      </c>
      <c r="F58" s="22">
        <f t="shared" si="5"/>
        <v>-2.2281639928698751</v>
      </c>
      <c r="G58" s="22">
        <f t="shared" si="5"/>
        <v>-5.5846422338568935</v>
      </c>
    </row>
    <row r="59" spans="1:7" x14ac:dyDescent="0.2">
      <c r="A59" s="232" t="s">
        <v>514</v>
      </c>
      <c r="B59" s="22">
        <f t="shared" si="5"/>
        <v>0.3370614371074</v>
      </c>
      <c r="C59" s="22">
        <f t="shared" si="5"/>
        <v>-2.5038639876352393</v>
      </c>
      <c r="D59" s="22">
        <f t="shared" si="5"/>
        <v>-1.6348773841961852</v>
      </c>
      <c r="E59" s="22">
        <f t="shared" si="5"/>
        <v>-5.8558558558558556</v>
      </c>
      <c r="F59" s="22">
        <f t="shared" si="5"/>
        <v>3.1601336979641443</v>
      </c>
      <c r="G59" s="22">
        <f t="shared" si="5"/>
        <v>5.9149722735674679</v>
      </c>
    </row>
    <row r="60" spans="1:7" x14ac:dyDescent="0.2">
      <c r="A60" s="232" t="s">
        <v>515</v>
      </c>
      <c r="B60" s="22">
        <f t="shared" si="5"/>
        <v>0.35119865628340208</v>
      </c>
      <c r="C60" s="22">
        <f t="shared" si="5"/>
        <v>1.014584654407102</v>
      </c>
      <c r="D60" s="22">
        <f t="shared" si="5"/>
        <v>0</v>
      </c>
      <c r="E60" s="22">
        <f t="shared" si="5"/>
        <v>5.1036682615629987</v>
      </c>
      <c r="F60" s="22">
        <f t="shared" si="5"/>
        <v>-0.26509572901325479</v>
      </c>
      <c r="G60" s="22">
        <f t="shared" si="5"/>
        <v>8.2024432809773113</v>
      </c>
    </row>
    <row r="61" spans="1:7" x14ac:dyDescent="0.2">
      <c r="A61" s="232" t="s">
        <v>527</v>
      </c>
      <c r="B61" s="22">
        <f t="shared" si="5"/>
        <v>0.36518563603164944</v>
      </c>
      <c r="C61" s="22">
        <f t="shared" si="5"/>
        <v>1.977401129943503</v>
      </c>
      <c r="D61" s="22">
        <f t="shared" si="5"/>
        <v>-1.8599129402453503</v>
      </c>
      <c r="E61" s="22">
        <f t="shared" si="5"/>
        <v>16.691957511380881</v>
      </c>
      <c r="F61" s="22">
        <f t="shared" si="5"/>
        <v>-1.151801535735381</v>
      </c>
      <c r="G61" s="22">
        <f t="shared" si="5"/>
        <v>-0.80645161290322576</v>
      </c>
    </row>
    <row r="62" spans="1:7" x14ac:dyDescent="0.2">
      <c r="A62" s="232" t="s">
        <v>535</v>
      </c>
      <c r="B62" s="22">
        <f t="shared" si="5"/>
        <v>0.34869617950272896</v>
      </c>
      <c r="C62" s="22">
        <f t="shared" si="5"/>
        <v>-1.9082794706063406</v>
      </c>
      <c r="D62" s="22">
        <f t="shared" si="5"/>
        <v>-2.459677419354839</v>
      </c>
      <c r="E62" s="22">
        <f t="shared" si="5"/>
        <v>-0.13003901170351106</v>
      </c>
      <c r="F62" s="22">
        <f t="shared" si="5"/>
        <v>2.5395876904690766</v>
      </c>
      <c r="G62" s="22">
        <f t="shared" si="5"/>
        <v>3.7398373983739837</v>
      </c>
    </row>
    <row r="63" spans="1:7" x14ac:dyDescent="0.2">
      <c r="A63" s="232" t="s">
        <v>543</v>
      </c>
      <c r="B63" s="22">
        <f t="shared" si="5"/>
        <v>0.36259253663695423</v>
      </c>
      <c r="C63" s="22">
        <f t="shared" si="5"/>
        <v>-0.12550988390335738</v>
      </c>
      <c r="D63" s="22">
        <f t="shared" si="5"/>
        <v>4.1752790409260028</v>
      </c>
      <c r="E63" s="22">
        <f t="shared" si="5"/>
        <v>-13.671875</v>
      </c>
      <c r="F63" s="22">
        <f t="shared" si="5"/>
        <v>0.81585081585081576</v>
      </c>
      <c r="G63" s="22">
        <f t="shared" si="5"/>
        <v>-3.4482758620689653</v>
      </c>
    </row>
    <row r="64" spans="1:7" x14ac:dyDescent="0.2">
      <c r="A64" s="232" t="s">
        <v>629</v>
      </c>
      <c r="B64" s="22">
        <f t="shared" si="5"/>
        <v>0.36128255306337498</v>
      </c>
      <c r="C64" s="22">
        <f t="shared" si="5"/>
        <v>4.6182846371347788</v>
      </c>
      <c r="D64" s="22">
        <f t="shared" si="5"/>
        <v>1.0317460317460316</v>
      </c>
      <c r="E64" s="22">
        <f t="shared" si="5"/>
        <v>18.250377073906485</v>
      </c>
      <c r="F64" s="22">
        <f t="shared" si="5"/>
        <v>-3.554913294797688</v>
      </c>
      <c r="G64" s="22">
        <f t="shared" si="5"/>
        <v>-8.7662337662337659</v>
      </c>
    </row>
    <row r="65" spans="1:9" x14ac:dyDescent="0.2">
      <c r="A65" s="232" t="s">
        <v>641</v>
      </c>
      <c r="B65" s="22">
        <f t="shared" si="5"/>
        <v>0.34498275086245689</v>
      </c>
      <c r="C65" s="22">
        <f t="shared" si="5"/>
        <v>-3.6336336336336337</v>
      </c>
      <c r="D65" s="22">
        <f t="shared" si="5"/>
        <v>0.39277297721916732</v>
      </c>
      <c r="E65" s="22">
        <f t="shared" si="5"/>
        <v>-16.70918367346939</v>
      </c>
      <c r="F65" s="22">
        <f t="shared" si="5"/>
        <v>4.3152532214563974</v>
      </c>
      <c r="G65" s="22">
        <f t="shared" si="5"/>
        <v>6.4056939501779357</v>
      </c>
    </row>
    <row r="66" spans="1:9" x14ac:dyDescent="0.2">
      <c r="A66" s="232" t="s">
        <v>642</v>
      </c>
      <c r="B66" s="22">
        <f t="shared" si="5"/>
        <v>0.37369207772795215</v>
      </c>
      <c r="C66" s="22">
        <f t="shared" si="5"/>
        <v>0.87254596447491428</v>
      </c>
      <c r="D66" s="22">
        <f t="shared" si="5"/>
        <v>0.66510172143974955</v>
      </c>
      <c r="E66" s="22">
        <f t="shared" si="5"/>
        <v>1.6845329249617151</v>
      </c>
      <c r="F66" s="22">
        <f t="shared" si="5"/>
        <v>-8.618213157138753E-2</v>
      </c>
      <c r="G66" s="22">
        <f t="shared" si="5"/>
        <v>-5.183946488294314</v>
      </c>
    </row>
    <row r="67" spans="1:9" x14ac:dyDescent="0.2">
      <c r="A67" s="232" t="s">
        <v>650</v>
      </c>
      <c r="B67" s="22">
        <f t="shared" ref="B67:G68" si="6">(B34-B33)/B33*100</f>
        <v>0.35740878629932982</v>
      </c>
      <c r="C67" s="22">
        <f t="shared" si="6"/>
        <v>-1.7299969107198023</v>
      </c>
      <c r="D67" s="22">
        <f t="shared" si="6"/>
        <v>-1.7100660707345512</v>
      </c>
      <c r="E67" s="22">
        <f t="shared" si="6"/>
        <v>-1.8072289156626504</v>
      </c>
      <c r="F67" s="22">
        <f t="shared" si="6"/>
        <v>2.3001725129384707</v>
      </c>
      <c r="G67" s="22">
        <f t="shared" si="6"/>
        <v>7.2310405643738971</v>
      </c>
    </row>
    <row r="68" spans="1:9" x14ac:dyDescent="0.2">
      <c r="A68" s="232" t="s">
        <v>658</v>
      </c>
      <c r="B68" s="22">
        <f>(B35-B34)/B34*100</f>
        <v>0.26710194390859182</v>
      </c>
      <c r="C68" s="22">
        <f t="shared" si="6"/>
        <v>1.8547626532536938</v>
      </c>
      <c r="D68" s="22">
        <f t="shared" si="6"/>
        <v>-1.6211941478845395</v>
      </c>
      <c r="E68" s="22">
        <f t="shared" si="6"/>
        <v>15.337423312883436</v>
      </c>
      <c r="F68" s="22">
        <f t="shared" si="6"/>
        <v>-1.1804384485666104</v>
      </c>
      <c r="G68" s="22">
        <f t="shared" si="6"/>
        <v>4.4407894736842106</v>
      </c>
    </row>
    <row r="70" spans="1:9" s="23" customFormat="1" x14ac:dyDescent="0.2">
      <c r="A70" s="18" t="s">
        <v>46</v>
      </c>
      <c r="B70" s="22">
        <f t="shared" ref="B70:G79" si="7">(B7-B3)/B3*100</f>
        <v>1.6185549808109463</v>
      </c>
      <c r="C70" s="22">
        <f t="shared" si="7"/>
        <v>-1.934295363831747</v>
      </c>
      <c r="D70" s="22">
        <f t="shared" si="7"/>
        <v>-1.3861386138613863</v>
      </c>
      <c r="E70" s="22">
        <f t="shared" si="7"/>
        <v>-3.8251366120218582</v>
      </c>
      <c r="F70" s="22">
        <f t="shared" si="7"/>
        <v>5.8479532163742682</v>
      </c>
      <c r="G70" s="22">
        <f t="shared" si="7"/>
        <v>45.251396648044697</v>
      </c>
    </row>
    <row r="71" spans="1:9" s="23" customFormat="1" x14ac:dyDescent="0.2">
      <c r="A71" s="18" t="s">
        <v>308</v>
      </c>
      <c r="B71" s="22">
        <f t="shared" si="7"/>
        <v>1.6289893617021278</v>
      </c>
      <c r="C71" s="22">
        <f t="shared" si="7"/>
        <v>-8.6890243902439011</v>
      </c>
      <c r="D71" s="22">
        <f t="shared" si="7"/>
        <v>-5.078125</v>
      </c>
      <c r="E71" s="22">
        <f t="shared" si="7"/>
        <v>-21.527777777777779</v>
      </c>
      <c r="F71" s="22">
        <f t="shared" si="7"/>
        <v>14.035087719298245</v>
      </c>
      <c r="G71" s="22">
        <f t="shared" si="7"/>
        <v>164.24242424242422</v>
      </c>
    </row>
    <row r="72" spans="1:9" s="23" customFormat="1" x14ac:dyDescent="0.2">
      <c r="A72" s="130" t="s">
        <v>358</v>
      </c>
      <c r="B72" s="22">
        <f t="shared" si="7"/>
        <v>1.6222479721900347</v>
      </c>
      <c r="C72" s="22">
        <f t="shared" si="7"/>
        <v>-8.2255083179297603</v>
      </c>
      <c r="D72" s="22">
        <f t="shared" si="7"/>
        <v>-4.2502951593860683</v>
      </c>
      <c r="E72" s="22">
        <f t="shared" si="7"/>
        <v>-22.553191489361701</v>
      </c>
      <c r="F72" s="22">
        <f t="shared" si="7"/>
        <v>13.099498926270581</v>
      </c>
      <c r="G72" s="22">
        <f t="shared" si="7"/>
        <v>130.34825870646767</v>
      </c>
      <c r="I72" s="24"/>
    </row>
    <row r="73" spans="1:9" s="23" customFormat="1" x14ac:dyDescent="0.2">
      <c r="A73" s="130" t="s">
        <v>384</v>
      </c>
      <c r="B73" s="22">
        <f t="shared" si="7"/>
        <v>1.6323165704863973</v>
      </c>
      <c r="C73" s="22">
        <f t="shared" si="7"/>
        <v>-9.4153846153846157</v>
      </c>
      <c r="D73" s="22">
        <f t="shared" si="7"/>
        <v>-7.6625386996904021</v>
      </c>
      <c r="E73" s="22">
        <f t="shared" si="7"/>
        <v>-16.216216216216218</v>
      </c>
      <c r="F73" s="22">
        <f t="shared" si="7"/>
        <v>14.311079545454545</v>
      </c>
      <c r="G73" s="22">
        <f t="shared" si="7"/>
        <v>102.32558139534885</v>
      </c>
      <c r="I73" s="24"/>
    </row>
    <row r="74" spans="1:9" s="23" customFormat="1" x14ac:dyDescent="0.2">
      <c r="A74" s="130" t="s">
        <v>397</v>
      </c>
      <c r="B74" s="22">
        <f t="shared" si="7"/>
        <v>1.6091954022988506</v>
      </c>
      <c r="C74" s="22">
        <f t="shared" si="7"/>
        <v>-7.7332498434564814</v>
      </c>
      <c r="D74" s="22">
        <f t="shared" si="7"/>
        <v>-4.2168674698795181</v>
      </c>
      <c r="E74" s="22">
        <f t="shared" si="7"/>
        <v>-20.170454545454543</v>
      </c>
      <c r="F74" s="22">
        <f t="shared" si="7"/>
        <v>11.912983425414364</v>
      </c>
      <c r="G74" s="22">
        <f t="shared" si="7"/>
        <v>81.15384615384616</v>
      </c>
    </row>
    <row r="75" spans="1:9" s="23" customFormat="1" x14ac:dyDescent="0.2">
      <c r="A75" s="152" t="s">
        <v>408</v>
      </c>
      <c r="B75" s="22">
        <f t="shared" si="7"/>
        <v>1.6192345436702651</v>
      </c>
      <c r="C75" s="22">
        <f t="shared" si="7"/>
        <v>-1.9365609348914858</v>
      </c>
      <c r="D75" s="22">
        <f t="shared" si="7"/>
        <v>-4.0329218106995883</v>
      </c>
      <c r="E75" s="22">
        <f t="shared" si="7"/>
        <v>7.0796460176991154</v>
      </c>
      <c r="F75" s="22">
        <f t="shared" si="7"/>
        <v>4.9679487179487181</v>
      </c>
      <c r="G75" s="22">
        <f t="shared" si="7"/>
        <v>9.6330275229357802</v>
      </c>
    </row>
    <row r="76" spans="1:9" s="23" customFormat="1" x14ac:dyDescent="0.2">
      <c r="A76" s="152" t="s">
        <v>414</v>
      </c>
      <c r="B76" s="22">
        <f t="shared" si="7"/>
        <v>1.6126404951946571</v>
      </c>
      <c r="C76" s="22">
        <f t="shared" si="7"/>
        <v>-4.1960389392413564</v>
      </c>
      <c r="D76" s="22">
        <f t="shared" si="7"/>
        <v>-5.6309083436087137</v>
      </c>
      <c r="E76" s="22">
        <f t="shared" si="7"/>
        <v>2.197802197802198</v>
      </c>
      <c r="F76" s="22">
        <f t="shared" si="7"/>
        <v>7.0886075949367093</v>
      </c>
      <c r="G76" s="22">
        <f t="shared" si="7"/>
        <v>13.822894168466524</v>
      </c>
    </row>
    <row r="77" spans="1:9" s="23" customFormat="1" x14ac:dyDescent="0.2">
      <c r="A77" s="152" t="s">
        <v>425</v>
      </c>
      <c r="B77" s="22">
        <f t="shared" si="7"/>
        <v>1.5898767034393251</v>
      </c>
      <c r="C77" s="22">
        <f t="shared" si="7"/>
        <v>-1.0529891304347827</v>
      </c>
      <c r="D77" s="22">
        <f t="shared" si="7"/>
        <v>-1.5926236378876781</v>
      </c>
      <c r="E77" s="22">
        <f t="shared" si="7"/>
        <v>1.2544802867383513</v>
      </c>
      <c r="F77" s="22">
        <f t="shared" si="7"/>
        <v>4.0695868282075178</v>
      </c>
      <c r="G77" s="22">
        <f t="shared" si="7"/>
        <v>14.712643678160919</v>
      </c>
    </row>
    <row r="78" spans="1:9" s="23" customFormat="1" x14ac:dyDescent="0.2">
      <c r="A78" s="152" t="s">
        <v>430</v>
      </c>
      <c r="B78" s="22">
        <f t="shared" si="7"/>
        <v>1.5837104072398189</v>
      </c>
      <c r="C78" s="22">
        <f t="shared" si="7"/>
        <v>-1.0858500169664065</v>
      </c>
      <c r="D78" s="22">
        <f t="shared" si="7"/>
        <v>-2.0125786163522013</v>
      </c>
      <c r="E78" s="22">
        <f t="shared" si="7"/>
        <v>2.8469750889679712</v>
      </c>
      <c r="F78" s="22">
        <f t="shared" si="7"/>
        <v>4.0111076828139458</v>
      </c>
      <c r="G78" s="22">
        <f t="shared" si="7"/>
        <v>16.348195329087048</v>
      </c>
    </row>
    <row r="79" spans="1:9" s="23" customFormat="1" x14ac:dyDescent="0.2">
      <c r="A79" s="152" t="s">
        <v>440</v>
      </c>
      <c r="B79" s="22">
        <f t="shared" si="7"/>
        <v>1.5773378400128761</v>
      </c>
      <c r="C79" s="22">
        <f t="shared" si="7"/>
        <v>2.1450459652706844</v>
      </c>
      <c r="D79" s="22">
        <f t="shared" si="7"/>
        <v>2.8730703259005148</v>
      </c>
      <c r="E79" s="22">
        <f t="shared" si="7"/>
        <v>-0.66115702479338845</v>
      </c>
      <c r="F79" s="22">
        <f t="shared" si="7"/>
        <v>1.0992366412213741</v>
      </c>
      <c r="G79" s="22">
        <f t="shared" si="7"/>
        <v>16.10878661087866</v>
      </c>
    </row>
    <row r="80" spans="1:9" s="23" customFormat="1" x14ac:dyDescent="0.2">
      <c r="A80" s="152" t="s">
        <v>447</v>
      </c>
      <c r="B80" s="22">
        <f t="shared" ref="B80:G89" si="8">(B17-B13)/B13*100</f>
        <v>1.5710163513946778</v>
      </c>
      <c r="C80" s="22">
        <f t="shared" si="8"/>
        <v>4.1695865451997198</v>
      </c>
      <c r="D80" s="22">
        <f t="shared" si="8"/>
        <v>5.2700348432055746</v>
      </c>
      <c r="E80" s="22">
        <f t="shared" si="8"/>
        <v>-0.35842293906810035</v>
      </c>
      <c r="F80" s="22">
        <f t="shared" si="8"/>
        <v>-0.62056737588652489</v>
      </c>
      <c r="G80" s="22">
        <f t="shared" si="8"/>
        <v>-3.6053130929791273</v>
      </c>
    </row>
    <row r="81" spans="1:7" s="23" customFormat="1" x14ac:dyDescent="0.2">
      <c r="A81" s="152" t="s">
        <v>452</v>
      </c>
      <c r="B81" s="22">
        <f t="shared" si="8"/>
        <v>1.5649952091983392</v>
      </c>
      <c r="C81" s="22">
        <f t="shared" si="8"/>
        <v>4.6000686577411605</v>
      </c>
      <c r="D81" s="22">
        <f t="shared" si="8"/>
        <v>5.3236797274275975</v>
      </c>
      <c r="E81" s="22">
        <f t="shared" si="8"/>
        <v>1.5929203539823009</v>
      </c>
      <c r="F81" s="22">
        <f t="shared" si="8"/>
        <v>-1.1044776119402986</v>
      </c>
      <c r="G81" s="22">
        <f t="shared" si="8"/>
        <v>1.002004008016032</v>
      </c>
    </row>
    <row r="82" spans="1:7" s="23" customFormat="1" x14ac:dyDescent="0.2">
      <c r="A82" s="152" t="s">
        <v>461</v>
      </c>
      <c r="B82" s="22">
        <f t="shared" si="8"/>
        <v>1.5590200445434299</v>
      </c>
      <c r="C82" s="22">
        <f t="shared" si="8"/>
        <v>3.8421955403087482</v>
      </c>
      <c r="D82" s="22">
        <f t="shared" si="8"/>
        <v>3.6799315361574667</v>
      </c>
      <c r="E82" s="22">
        <f t="shared" si="8"/>
        <v>4.4982698961937722</v>
      </c>
      <c r="F82" s="22">
        <f t="shared" si="8"/>
        <v>-0.4153070305547315</v>
      </c>
      <c r="G82" s="22">
        <f t="shared" si="8"/>
        <v>0</v>
      </c>
    </row>
    <row r="83" spans="1:7" s="23" customFormat="1" x14ac:dyDescent="0.2">
      <c r="A83" s="152" t="s">
        <v>466</v>
      </c>
      <c r="B83" s="22">
        <f t="shared" si="8"/>
        <v>1.5369988908255428</v>
      </c>
      <c r="C83" s="22">
        <f t="shared" si="8"/>
        <v>0.26666666666666666</v>
      </c>
      <c r="D83" s="22">
        <f t="shared" si="8"/>
        <v>1.2505210504376825</v>
      </c>
      <c r="E83" s="22">
        <f t="shared" si="8"/>
        <v>-3.6605657237936775</v>
      </c>
      <c r="F83" s="22">
        <f t="shared" si="8"/>
        <v>2.6880096647538507</v>
      </c>
      <c r="G83" s="22">
        <f t="shared" si="8"/>
        <v>0.18018018018018017</v>
      </c>
    </row>
    <row r="84" spans="1:7" s="23" customFormat="1" x14ac:dyDescent="0.2">
      <c r="A84" s="152" t="s">
        <v>471</v>
      </c>
      <c r="B84" s="22">
        <f t="shared" si="8"/>
        <v>1.5151515151515151</v>
      </c>
      <c r="C84" s="22">
        <f t="shared" si="8"/>
        <v>3.3636057854019512</v>
      </c>
      <c r="D84" s="22">
        <f t="shared" si="8"/>
        <v>0.99296648738105098</v>
      </c>
      <c r="E84" s="22">
        <f t="shared" si="8"/>
        <v>13.669064748201439</v>
      </c>
      <c r="F84" s="22">
        <f t="shared" si="8"/>
        <v>-0.11894142134998512</v>
      </c>
      <c r="G84" s="22">
        <f t="shared" si="8"/>
        <v>5.1181102362204722</v>
      </c>
    </row>
    <row r="85" spans="1:7" s="23" customFormat="1" x14ac:dyDescent="0.2">
      <c r="A85" s="152" t="s">
        <v>477</v>
      </c>
      <c r="B85" s="22">
        <f t="shared" si="8"/>
        <v>1.5094339622641511</v>
      </c>
      <c r="C85" s="22">
        <f t="shared" si="8"/>
        <v>0.853298326222514</v>
      </c>
      <c r="D85" s="22">
        <f t="shared" si="8"/>
        <v>-2.9923170238576624</v>
      </c>
      <c r="E85" s="22">
        <f t="shared" si="8"/>
        <v>17.421602787456447</v>
      </c>
      <c r="F85" s="22">
        <f t="shared" si="8"/>
        <v>2.1128886205855721</v>
      </c>
      <c r="G85" s="22">
        <f t="shared" si="8"/>
        <v>9.7222222222222232</v>
      </c>
    </row>
    <row r="86" spans="1:7" x14ac:dyDescent="0.2">
      <c r="A86" s="232" t="s">
        <v>486</v>
      </c>
      <c r="B86" s="22">
        <f t="shared" si="8"/>
        <v>1.4880952380952379</v>
      </c>
      <c r="C86" s="22">
        <f t="shared" si="8"/>
        <v>0.72679220350181706</v>
      </c>
      <c r="D86" s="22">
        <f t="shared" si="8"/>
        <v>4.1271151465125881E-2</v>
      </c>
      <c r="E86" s="22">
        <f t="shared" si="8"/>
        <v>3.4768211920529799</v>
      </c>
      <c r="F86" s="22">
        <f t="shared" si="8"/>
        <v>2.1745606196008342</v>
      </c>
      <c r="G86" s="22">
        <f t="shared" si="8"/>
        <v>-0.72992700729927007</v>
      </c>
    </row>
    <row r="87" spans="1:7" x14ac:dyDescent="0.2">
      <c r="A87" s="232" t="s">
        <v>500</v>
      </c>
      <c r="B87" s="22">
        <f t="shared" si="8"/>
        <v>1.466916354556804</v>
      </c>
      <c r="C87" s="22">
        <f t="shared" si="8"/>
        <v>4.2553191489361701</v>
      </c>
      <c r="D87" s="22">
        <f t="shared" si="8"/>
        <v>0.45286125977768632</v>
      </c>
      <c r="E87" s="22">
        <f t="shared" si="8"/>
        <v>20.207253886010363</v>
      </c>
      <c r="F87" s="22">
        <f t="shared" si="8"/>
        <v>-1</v>
      </c>
      <c r="G87" s="22">
        <f t="shared" si="8"/>
        <v>3.0575539568345325</v>
      </c>
    </row>
    <row r="88" spans="1:7" x14ac:dyDescent="0.2">
      <c r="A88" s="232" t="s">
        <v>505</v>
      </c>
      <c r="B88" s="22">
        <f t="shared" si="8"/>
        <v>1.4769900497512438</v>
      </c>
      <c r="C88" s="22">
        <f t="shared" si="8"/>
        <v>5.2717214448421732</v>
      </c>
      <c r="D88" s="22">
        <f t="shared" si="8"/>
        <v>5.2437525604260546</v>
      </c>
      <c r="E88" s="22">
        <f t="shared" si="8"/>
        <v>5.3797468354430382</v>
      </c>
      <c r="F88" s="22">
        <f t="shared" si="8"/>
        <v>-2.0244120273891038</v>
      </c>
      <c r="G88" s="22">
        <f t="shared" si="8"/>
        <v>1.3108614232209739</v>
      </c>
    </row>
    <row r="89" spans="1:7" x14ac:dyDescent="0.2">
      <c r="A89" s="232" t="s">
        <v>516</v>
      </c>
      <c r="B89" s="22">
        <f t="shared" si="8"/>
        <v>1.4405204460966543</v>
      </c>
      <c r="C89" s="22">
        <f t="shared" si="8"/>
        <v>2.6358607224210866</v>
      </c>
      <c r="D89" s="22">
        <f t="shared" si="8"/>
        <v>5.335556481867445</v>
      </c>
      <c r="E89" s="22">
        <f t="shared" si="8"/>
        <v>-6.9732937685459948</v>
      </c>
      <c r="F89" s="22">
        <f t="shared" si="8"/>
        <v>0.35471475022169674</v>
      </c>
      <c r="G89" s="22">
        <f t="shared" si="8"/>
        <v>3.6166365280289332</v>
      </c>
    </row>
    <row r="90" spans="1:7" x14ac:dyDescent="0.2">
      <c r="A90" s="232" t="s">
        <v>517</v>
      </c>
      <c r="B90" s="22">
        <f t="shared" ref="B90:G98" si="9">(B27-B23)/B23*100</f>
        <v>1.4354066985645932</v>
      </c>
      <c r="C90" s="22">
        <f t="shared" si="9"/>
        <v>4.493276484093145</v>
      </c>
      <c r="D90" s="22">
        <f t="shared" si="9"/>
        <v>4.2491749174917492</v>
      </c>
      <c r="E90" s="22">
        <f t="shared" si="9"/>
        <v>5.4399999999999995</v>
      </c>
      <c r="F90" s="22">
        <f t="shared" si="9"/>
        <v>-1.282798833819242</v>
      </c>
      <c r="G90" s="22">
        <f t="shared" si="9"/>
        <v>13.970588235294118</v>
      </c>
    </row>
    <row r="91" spans="1:7" x14ac:dyDescent="0.2">
      <c r="A91" s="232" t="s">
        <v>528</v>
      </c>
      <c r="B91" s="22">
        <f t="shared" si="9"/>
        <v>1.4457090126115042</v>
      </c>
      <c r="C91" s="22">
        <f t="shared" si="9"/>
        <v>3.6033163265306123</v>
      </c>
      <c r="D91" s="22">
        <f t="shared" si="9"/>
        <v>1.639344262295082</v>
      </c>
      <c r="E91" s="22">
        <f t="shared" si="9"/>
        <v>10.488505747126437</v>
      </c>
      <c r="F91" s="22">
        <f t="shared" si="9"/>
        <v>-0.56446821152703508</v>
      </c>
      <c r="G91" s="22">
        <f t="shared" si="9"/>
        <v>7.3298429319371721</v>
      </c>
    </row>
    <row r="92" spans="1:7" x14ac:dyDescent="0.2">
      <c r="A92" s="232" t="s">
        <v>534</v>
      </c>
      <c r="B92" s="22">
        <f t="shared" si="9"/>
        <v>1.4095296460854909</v>
      </c>
      <c r="C92" s="22">
        <f t="shared" si="9"/>
        <v>-1.4837712519319939</v>
      </c>
      <c r="D92" s="22">
        <f t="shared" si="9"/>
        <v>-5.8388478007006617</v>
      </c>
      <c r="E92" s="22">
        <f t="shared" si="9"/>
        <v>15.315315315315313</v>
      </c>
      <c r="F92" s="22">
        <f t="shared" si="9"/>
        <v>4.284412032816773</v>
      </c>
      <c r="G92" s="22">
        <f t="shared" si="9"/>
        <v>17.929759704251385</v>
      </c>
    </row>
    <row r="93" spans="1:7" x14ac:dyDescent="0.2">
      <c r="A93" s="232" t="s">
        <v>544</v>
      </c>
      <c r="B93" s="22">
        <f t="shared" si="9"/>
        <v>1.4353336387234692</v>
      </c>
      <c r="C93" s="22">
        <f t="shared" si="9"/>
        <v>0.91946734305643618</v>
      </c>
      <c r="D93" s="22">
        <f t="shared" si="9"/>
        <v>-0.2770083102493075</v>
      </c>
      <c r="E93" s="22">
        <f t="shared" si="9"/>
        <v>5.741626794258373</v>
      </c>
      <c r="F93" s="22">
        <f t="shared" si="9"/>
        <v>1.9145802650957291</v>
      </c>
      <c r="G93" s="22">
        <f t="shared" si="9"/>
        <v>7.504363001745201</v>
      </c>
    </row>
    <row r="94" spans="1:7" x14ac:dyDescent="0.2">
      <c r="A94" s="232" t="s">
        <v>630</v>
      </c>
      <c r="B94" s="22">
        <f t="shared" si="9"/>
        <v>1.4455264759586122</v>
      </c>
      <c r="C94" s="22">
        <f t="shared" si="9"/>
        <v>4.5197740112994351</v>
      </c>
      <c r="D94" s="22">
        <f t="shared" si="9"/>
        <v>0.75187969924812026</v>
      </c>
      <c r="E94" s="22">
        <f t="shared" si="9"/>
        <v>18.968133535660094</v>
      </c>
      <c r="F94" s="22">
        <f t="shared" si="9"/>
        <v>-1.4471352628470171</v>
      </c>
      <c r="G94" s="22">
        <f t="shared" si="9"/>
        <v>-9.3548387096774199</v>
      </c>
    </row>
    <row r="95" spans="1:7" x14ac:dyDescent="0.2">
      <c r="A95" s="232" t="s">
        <v>637</v>
      </c>
      <c r="B95" s="22">
        <f t="shared" si="9"/>
        <v>1.4251061249241965</v>
      </c>
      <c r="C95" s="22">
        <f t="shared" si="9"/>
        <v>-1.2311480455524777</v>
      </c>
      <c r="D95" s="22">
        <f t="shared" si="9"/>
        <v>3.064516129032258</v>
      </c>
      <c r="E95" s="22">
        <f t="shared" si="9"/>
        <v>-15.084525357607282</v>
      </c>
      <c r="F95" s="22">
        <f t="shared" si="9"/>
        <v>4.0035853002688979</v>
      </c>
      <c r="G95" s="22">
        <f t="shared" si="9"/>
        <v>-2.7642276422764227</v>
      </c>
    </row>
    <row r="96" spans="1:7" x14ac:dyDescent="0.2">
      <c r="A96" s="232" t="s">
        <v>643</v>
      </c>
      <c r="B96" s="22">
        <f t="shared" si="9"/>
        <v>1.4503701465478169</v>
      </c>
      <c r="C96" s="22">
        <f t="shared" si="9"/>
        <v>1.5688735487919672</v>
      </c>
      <c r="D96" s="22">
        <f t="shared" si="9"/>
        <v>6.3662670525010334</v>
      </c>
      <c r="E96" s="22">
        <f t="shared" si="9"/>
        <v>-13.541666666666666</v>
      </c>
      <c r="F96" s="22">
        <f t="shared" si="9"/>
        <v>1.3403263403263403</v>
      </c>
      <c r="G96" s="22">
        <f t="shared" si="9"/>
        <v>-11.128526645768025</v>
      </c>
    </row>
    <row r="97" spans="1:7" x14ac:dyDescent="0.2">
      <c r="A97" s="232" t="s">
        <v>651</v>
      </c>
      <c r="B97" s="22">
        <f t="shared" si="9"/>
        <v>1.4451302122534999</v>
      </c>
      <c r="C97" s="22">
        <f t="shared" si="9"/>
        <v>-6.2833804586867728E-2</v>
      </c>
      <c r="D97" s="22">
        <f t="shared" si="9"/>
        <v>0.35714285714285715</v>
      </c>
      <c r="E97" s="22">
        <f t="shared" si="9"/>
        <v>-1.6591251885369533</v>
      </c>
      <c r="F97" s="22">
        <f t="shared" si="9"/>
        <v>2.8323699421965318</v>
      </c>
      <c r="G97" s="22">
        <f t="shared" si="9"/>
        <v>-1.2987012987012987</v>
      </c>
    </row>
    <row r="98" spans="1:7" x14ac:dyDescent="0.2">
      <c r="A98" s="232" t="s">
        <v>659</v>
      </c>
      <c r="B98" s="22">
        <f t="shared" si="9"/>
        <v>1.3499325033748313</v>
      </c>
      <c r="C98" s="22">
        <f t="shared" si="9"/>
        <v>-2.7027027027027026</v>
      </c>
      <c r="D98" s="22">
        <f t="shared" si="9"/>
        <v>-2.2780832678711707</v>
      </c>
      <c r="E98" s="22">
        <f t="shared" si="9"/>
        <v>-4.0816326530612246</v>
      </c>
      <c r="F98" s="22">
        <f t="shared" si="9"/>
        <v>5.3640994905603829</v>
      </c>
      <c r="G98" s="22">
        <f t="shared" si="9"/>
        <v>12.98932384341637</v>
      </c>
    </row>
    <row r="99" spans="1:7" x14ac:dyDescent="0.2">
      <c r="B99" s="7"/>
      <c r="D99" s="7"/>
      <c r="E99" s="7"/>
    </row>
    <row r="100" spans="1:7" ht="38.25" x14ac:dyDescent="0.2">
      <c r="A100" s="7"/>
      <c r="B100" s="290" t="s">
        <v>47</v>
      </c>
      <c r="C100" s="290" t="s">
        <v>48</v>
      </c>
      <c r="D100" s="290" t="s">
        <v>49</v>
      </c>
      <c r="E100" s="17"/>
      <c r="F100" s="290" t="s">
        <v>309</v>
      </c>
    </row>
    <row r="101" spans="1:7" x14ac:dyDescent="0.2">
      <c r="A101" s="18" t="str">
        <f t="shared" ref="A101:A120" si="10">A3</f>
        <v>Q1 2008</v>
      </c>
      <c r="B101" s="22">
        <f t="shared" ref="B101:B131" si="11">E3/C3*100</f>
        <v>22.474669941664107</v>
      </c>
      <c r="C101" s="22">
        <f t="shared" ref="C101:C131" si="12">F3/D3*100</f>
        <v>108.35643564356437</v>
      </c>
      <c r="D101" s="22">
        <f t="shared" ref="D101:D131" si="13">G3/E3*100</f>
        <v>24.453551912568305</v>
      </c>
      <c r="F101" s="22">
        <f t="shared" ref="F101:F131" si="14">(E3+G3)/C3*100</f>
        <v>27.970525023027328</v>
      </c>
    </row>
    <row r="102" spans="1:7" x14ac:dyDescent="0.2">
      <c r="A102" s="18" t="str">
        <f t="shared" si="10"/>
        <v>Q2 2008</v>
      </c>
      <c r="B102" s="22">
        <f t="shared" si="11"/>
        <v>21.951219512195124</v>
      </c>
      <c r="C102" s="22">
        <f t="shared" si="12"/>
        <v>106.87500000000001</v>
      </c>
      <c r="D102" s="22">
        <f t="shared" si="13"/>
        <v>22.916666666666664</v>
      </c>
      <c r="F102" s="22">
        <f t="shared" si="14"/>
        <v>26.981707317073173</v>
      </c>
    </row>
    <row r="103" spans="1:7" x14ac:dyDescent="0.2">
      <c r="A103" s="18" t="str">
        <f t="shared" si="10"/>
        <v>Q3 2008</v>
      </c>
      <c r="B103" s="22">
        <f t="shared" si="11"/>
        <v>21.719038817005547</v>
      </c>
      <c r="C103" s="22">
        <f t="shared" si="12"/>
        <v>109.95670995670996</v>
      </c>
      <c r="D103" s="22">
        <f t="shared" si="13"/>
        <v>28.510638297872344</v>
      </c>
      <c r="F103" s="22">
        <f t="shared" si="14"/>
        <v>27.911275415896487</v>
      </c>
    </row>
    <row r="104" spans="1:7" x14ac:dyDescent="0.2">
      <c r="A104" s="18" t="str">
        <f t="shared" si="10"/>
        <v>Q4 2008</v>
      </c>
      <c r="B104" s="22">
        <f t="shared" si="11"/>
        <v>20.492307692307694</v>
      </c>
      <c r="C104" s="22">
        <f t="shared" si="12"/>
        <v>108.97832817337461</v>
      </c>
      <c r="D104" s="22">
        <f t="shared" si="13"/>
        <v>32.282282282282281</v>
      </c>
      <c r="F104" s="22">
        <f t="shared" si="14"/>
        <v>27.107692307692311</v>
      </c>
    </row>
    <row r="105" spans="1:7" x14ac:dyDescent="0.2">
      <c r="A105" s="18" t="str">
        <f t="shared" si="10"/>
        <v>Q1 2009</v>
      </c>
      <c r="B105" s="22">
        <f t="shared" si="11"/>
        <v>22.041327489041954</v>
      </c>
      <c r="C105" s="22">
        <f t="shared" si="12"/>
        <v>116.30522088353415</v>
      </c>
      <c r="D105" s="22">
        <f t="shared" si="13"/>
        <v>36.93181818181818</v>
      </c>
      <c r="F105" s="22">
        <f t="shared" si="14"/>
        <v>30.181590482154043</v>
      </c>
    </row>
    <row r="106" spans="1:7" x14ac:dyDescent="0.2">
      <c r="A106" s="18" t="str">
        <f t="shared" si="10"/>
        <v>Q2 2009</v>
      </c>
      <c r="B106" s="22">
        <f t="shared" si="11"/>
        <v>18.864774624373958</v>
      </c>
      <c r="C106" s="22">
        <f t="shared" si="12"/>
        <v>128.39506172839506</v>
      </c>
      <c r="D106" s="22">
        <f t="shared" si="13"/>
        <v>77.168141592920364</v>
      </c>
      <c r="F106" s="22">
        <f t="shared" si="14"/>
        <v>33.42237061769616</v>
      </c>
    </row>
    <row r="107" spans="1:7" x14ac:dyDescent="0.2">
      <c r="A107" s="18" t="str">
        <f t="shared" si="10"/>
        <v>Q3 2009</v>
      </c>
      <c r="B107" s="22">
        <f t="shared" si="11"/>
        <v>18.328298086606242</v>
      </c>
      <c r="C107" s="22">
        <f t="shared" si="12"/>
        <v>129.88080558980681</v>
      </c>
      <c r="D107" s="22">
        <f t="shared" si="13"/>
        <v>84.798534798534803</v>
      </c>
      <c r="F107" s="22">
        <f t="shared" si="14"/>
        <v>33.87042631755623</v>
      </c>
    </row>
    <row r="108" spans="1:7" x14ac:dyDescent="0.2">
      <c r="A108" s="18" t="str">
        <f t="shared" si="10"/>
        <v>Q4 2009</v>
      </c>
      <c r="B108" s="22">
        <f t="shared" si="11"/>
        <v>18.953804347826086</v>
      </c>
      <c r="C108" s="22">
        <f t="shared" si="12"/>
        <v>134.91198658843254</v>
      </c>
      <c r="D108" s="22">
        <f t="shared" si="13"/>
        <v>77.956989247311824</v>
      </c>
      <c r="F108" s="22">
        <f t="shared" si="14"/>
        <v>33.729619565217391</v>
      </c>
      <c r="G108" s="7"/>
    </row>
    <row r="109" spans="1:7" x14ac:dyDescent="0.2">
      <c r="A109" s="18" t="str">
        <f t="shared" si="10"/>
        <v>Q1 2010</v>
      </c>
      <c r="B109" s="22">
        <f t="shared" si="11"/>
        <v>19.070240922972516</v>
      </c>
      <c r="C109" s="22">
        <f t="shared" si="12"/>
        <v>135.89098532494759</v>
      </c>
      <c r="D109" s="22">
        <f t="shared" si="13"/>
        <v>83.807829181494668</v>
      </c>
      <c r="F109" s="22">
        <f t="shared" si="14"/>
        <v>35.05259586019681</v>
      </c>
    </row>
    <row r="110" spans="1:7" x14ac:dyDescent="0.2">
      <c r="A110" s="18" t="str">
        <f t="shared" si="10"/>
        <v>Q2 2010</v>
      </c>
      <c r="B110" s="22">
        <f t="shared" si="11"/>
        <v>20.599250936329589</v>
      </c>
      <c r="C110" s="22">
        <f t="shared" si="12"/>
        <v>140.43739279588337</v>
      </c>
      <c r="D110" s="22">
        <f t="shared" si="13"/>
        <v>79.008264462809919</v>
      </c>
      <c r="F110" s="22">
        <f t="shared" si="14"/>
        <v>36.874361593462716</v>
      </c>
    </row>
    <row r="111" spans="1:7" x14ac:dyDescent="0.2">
      <c r="A111" s="18" t="str">
        <f t="shared" si="10"/>
        <v>Q3 2010</v>
      </c>
      <c r="B111" s="22">
        <f t="shared" si="11"/>
        <v>19.551506657323056</v>
      </c>
      <c r="C111" s="22">
        <f t="shared" si="12"/>
        <v>147.38675958188153</v>
      </c>
      <c r="D111" s="22">
        <f t="shared" si="13"/>
        <v>94.444444444444443</v>
      </c>
      <c r="F111" s="22">
        <f t="shared" si="14"/>
        <v>38.016818500350382</v>
      </c>
      <c r="G111" s="7"/>
    </row>
    <row r="112" spans="1:7" x14ac:dyDescent="0.2">
      <c r="A112" s="18" t="str">
        <f t="shared" si="10"/>
        <v>Q4 2010</v>
      </c>
      <c r="B112" s="22">
        <f t="shared" si="11"/>
        <v>19.395811877789221</v>
      </c>
      <c r="C112" s="22">
        <f t="shared" si="12"/>
        <v>142.67461669505963</v>
      </c>
      <c r="D112" s="22">
        <f t="shared" si="13"/>
        <v>88.318584070796462</v>
      </c>
      <c r="F112" s="22">
        <f t="shared" si="14"/>
        <v>36.525918297288015</v>
      </c>
      <c r="G112" s="7"/>
    </row>
    <row r="113" spans="1:7" x14ac:dyDescent="0.2">
      <c r="A113" s="18" t="str">
        <f t="shared" si="10"/>
        <v>Q1 2011</v>
      </c>
      <c r="B113" s="22">
        <f t="shared" si="11"/>
        <v>19.828473413379076</v>
      </c>
      <c r="C113" s="22">
        <f t="shared" si="12"/>
        <v>144.24475823705606</v>
      </c>
      <c r="D113" s="22">
        <f t="shared" si="13"/>
        <v>94.809688581314873</v>
      </c>
      <c r="F113" s="22">
        <f t="shared" si="14"/>
        <v>38.627787307032591</v>
      </c>
      <c r="G113" s="7"/>
    </row>
    <row r="114" spans="1:7" x14ac:dyDescent="0.2">
      <c r="A114" s="18" t="str">
        <f t="shared" si="10"/>
        <v>Q2 2011</v>
      </c>
      <c r="B114" s="22">
        <f t="shared" si="11"/>
        <v>20.033333333333335</v>
      </c>
      <c r="C114" s="22">
        <f t="shared" si="12"/>
        <v>138.01583993330556</v>
      </c>
      <c r="D114" s="22">
        <f t="shared" si="13"/>
        <v>92.346089850249584</v>
      </c>
      <c r="F114" s="22">
        <f t="shared" si="14"/>
        <v>38.533333333333339</v>
      </c>
    </row>
    <row r="115" spans="1:7" x14ac:dyDescent="0.2">
      <c r="A115" s="18" t="str">
        <f t="shared" si="10"/>
        <v>Q3 2011</v>
      </c>
      <c r="B115" s="22">
        <f t="shared" si="11"/>
        <v>18.701648166834847</v>
      </c>
      <c r="C115" s="22">
        <f t="shared" si="12"/>
        <v>139.13942904426975</v>
      </c>
      <c r="D115" s="22">
        <f t="shared" si="13"/>
        <v>91.366906474820141</v>
      </c>
      <c r="F115" s="22">
        <f t="shared" si="14"/>
        <v>35.788765556676758</v>
      </c>
    </row>
    <row r="116" spans="1:7" x14ac:dyDescent="0.2">
      <c r="A116" s="18" t="str">
        <f t="shared" si="10"/>
        <v>Q4 2011</v>
      </c>
      <c r="B116" s="22">
        <f t="shared" si="11"/>
        <v>18.838201509681653</v>
      </c>
      <c r="C116" s="22">
        <f t="shared" si="12"/>
        <v>133.96684189243834</v>
      </c>
      <c r="D116" s="22">
        <f t="shared" si="13"/>
        <v>87.804878048780495</v>
      </c>
      <c r="F116" s="22">
        <f t="shared" si="14"/>
        <v>35.379061371841154</v>
      </c>
    </row>
    <row r="117" spans="1:7" x14ac:dyDescent="0.2">
      <c r="A117" s="18" t="str">
        <f t="shared" si="10"/>
        <v>Q1 2012</v>
      </c>
      <c r="B117" s="22">
        <f t="shared" si="11"/>
        <v>19.953749587049884</v>
      </c>
      <c r="C117" s="22">
        <f t="shared" si="12"/>
        <v>138.54725546842758</v>
      </c>
      <c r="D117" s="22">
        <f t="shared" si="13"/>
        <v>90.728476821192046</v>
      </c>
      <c r="F117" s="22">
        <f t="shared" si="14"/>
        <v>38.057482656095146</v>
      </c>
    </row>
    <row r="118" spans="1:7" x14ac:dyDescent="0.2">
      <c r="A118" s="18" t="str">
        <f t="shared" si="10"/>
        <v>Q2 2012</v>
      </c>
      <c r="B118" s="22">
        <f t="shared" si="11"/>
        <v>19.248670212765958</v>
      </c>
      <c r="C118" s="22">
        <f t="shared" si="12"/>
        <v>139.9752984767394</v>
      </c>
      <c r="D118" s="22">
        <f t="shared" si="13"/>
        <v>96.027633851468053</v>
      </c>
      <c r="F118" s="22">
        <f t="shared" si="14"/>
        <v>37.732712765957451</v>
      </c>
    </row>
    <row r="119" spans="1:7" x14ac:dyDescent="0.2">
      <c r="A119" s="18" t="str">
        <f t="shared" si="10"/>
        <v>Q3 2012</v>
      </c>
      <c r="B119" s="22">
        <f t="shared" si="11"/>
        <v>20.566221932964527</v>
      </c>
      <c r="C119" s="22">
        <f t="shared" si="12"/>
        <v>137.60753789430561</v>
      </c>
      <c r="D119" s="22">
        <f t="shared" si="13"/>
        <v>84.493670886075947</v>
      </c>
      <c r="F119" s="22">
        <f t="shared" si="14"/>
        <v>37.943377806703552</v>
      </c>
    </row>
    <row r="120" spans="1:7" x14ac:dyDescent="0.2">
      <c r="A120" s="18" t="str">
        <f t="shared" si="10"/>
        <v>Q4 2012</v>
      </c>
      <c r="B120" s="22">
        <f t="shared" si="11"/>
        <v>21.932964529775465</v>
      </c>
      <c r="C120" s="22">
        <f t="shared" si="12"/>
        <v>141.01709045435598</v>
      </c>
      <c r="D120" s="22">
        <f t="shared" si="13"/>
        <v>82.047477744807111</v>
      </c>
      <c r="F120" s="22">
        <f t="shared" si="14"/>
        <v>39.928408721119432</v>
      </c>
    </row>
    <row r="121" spans="1:7" x14ac:dyDescent="0.2">
      <c r="A121" s="232" t="s">
        <v>484</v>
      </c>
      <c r="B121" s="22">
        <f t="shared" si="11"/>
        <v>20.498524106264348</v>
      </c>
      <c r="C121" s="22">
        <f t="shared" si="12"/>
        <v>141.50165016501651</v>
      </c>
      <c r="D121" s="22">
        <f t="shared" si="13"/>
        <v>87.039999999999992</v>
      </c>
      <c r="F121" s="22">
        <f t="shared" si="14"/>
        <v>38.340439488356836</v>
      </c>
    </row>
    <row r="122" spans="1:7" x14ac:dyDescent="0.2">
      <c r="A122" s="232" t="s">
        <v>498</v>
      </c>
      <c r="B122" s="22">
        <f t="shared" si="11"/>
        <v>22.193877551020407</v>
      </c>
      <c r="C122" s="22">
        <f t="shared" si="12"/>
        <v>137.95081967213113</v>
      </c>
      <c r="D122" s="22">
        <f t="shared" si="13"/>
        <v>82.327586206896555</v>
      </c>
      <c r="F122" s="22">
        <f t="shared" si="14"/>
        <v>40.465561224489797</v>
      </c>
    </row>
    <row r="123" spans="1:7" x14ac:dyDescent="0.2">
      <c r="A123" s="232" t="s">
        <v>503</v>
      </c>
      <c r="B123" s="22">
        <f t="shared" si="11"/>
        <v>20.587326120556416</v>
      </c>
      <c r="C123" s="22">
        <f t="shared" si="12"/>
        <v>128.10432074737253</v>
      </c>
      <c r="D123" s="22">
        <f t="shared" si="13"/>
        <v>81.23123123123122</v>
      </c>
      <c r="F123" s="22">
        <f t="shared" si="14"/>
        <v>37.310664605873264</v>
      </c>
    </row>
    <row r="124" spans="1:7" x14ac:dyDescent="0.2">
      <c r="A124" s="232" t="s">
        <v>513</v>
      </c>
      <c r="B124" s="22">
        <f t="shared" si="11"/>
        <v>19.879518072289155</v>
      </c>
      <c r="C124" s="22">
        <f t="shared" si="12"/>
        <v>134.34903047091413</v>
      </c>
      <c r="D124" s="22">
        <f t="shared" si="13"/>
        <v>91.387559808612437</v>
      </c>
      <c r="F124" s="22">
        <f t="shared" si="14"/>
        <v>38.046924540266332</v>
      </c>
    </row>
    <row r="125" spans="1:7" x14ac:dyDescent="0.2">
      <c r="A125" s="232" t="s">
        <v>512</v>
      </c>
      <c r="B125" s="22">
        <f t="shared" si="11"/>
        <v>20.684243565599498</v>
      </c>
      <c r="C125" s="22">
        <f t="shared" si="12"/>
        <v>133.99287692916502</v>
      </c>
      <c r="D125" s="22">
        <f t="shared" si="13"/>
        <v>94.08194233687405</v>
      </c>
      <c r="F125" s="22">
        <f t="shared" si="14"/>
        <v>40.144381669805398</v>
      </c>
    </row>
    <row r="126" spans="1:7" x14ac:dyDescent="0.2">
      <c r="A126" s="232" t="s">
        <v>526</v>
      </c>
      <c r="B126" s="22">
        <f t="shared" si="11"/>
        <v>23.668821175746384</v>
      </c>
      <c r="C126" s="22">
        <f t="shared" si="12"/>
        <v>134.95967741935485</v>
      </c>
      <c r="D126" s="22">
        <f t="shared" si="13"/>
        <v>79.9739921976593</v>
      </c>
      <c r="F126" s="22">
        <f t="shared" si="14"/>
        <v>42.597722376115726</v>
      </c>
    </row>
    <row r="127" spans="1:7" x14ac:dyDescent="0.2">
      <c r="A127" s="232" t="s">
        <v>533</v>
      </c>
      <c r="B127" s="22">
        <f t="shared" si="11"/>
        <v>24.09789770944462</v>
      </c>
      <c r="C127" s="22">
        <f t="shared" si="12"/>
        <v>141.87680859859447</v>
      </c>
      <c r="D127" s="22">
        <f t="shared" si="13"/>
        <v>83.072916666666657</v>
      </c>
      <c r="F127" s="22">
        <f t="shared" si="14"/>
        <v>44.116724192030119</v>
      </c>
    </row>
    <row r="128" spans="1:7" x14ac:dyDescent="0.2">
      <c r="A128" s="232" t="s">
        <v>545</v>
      </c>
      <c r="B128" s="22">
        <f t="shared" si="11"/>
        <v>20.829406220546652</v>
      </c>
      <c r="C128" s="22">
        <f t="shared" si="12"/>
        <v>137.30158730158729</v>
      </c>
      <c r="D128" s="22">
        <f t="shared" si="13"/>
        <v>92.911010558069378</v>
      </c>
      <c r="F128" s="22">
        <f t="shared" si="14"/>
        <v>40.182218033301915</v>
      </c>
    </row>
    <row r="129" spans="1:11" x14ac:dyDescent="0.2">
      <c r="A129" s="232" t="s">
        <v>628</v>
      </c>
      <c r="B129" s="22">
        <f t="shared" si="11"/>
        <v>23.543543543543542</v>
      </c>
      <c r="C129" s="22">
        <f t="shared" si="12"/>
        <v>131.06834249803615</v>
      </c>
      <c r="D129" s="22">
        <f t="shared" si="13"/>
        <v>71.683673469387756</v>
      </c>
      <c r="F129" s="22">
        <f t="shared" si="14"/>
        <v>40.42042042042042</v>
      </c>
    </row>
    <row r="130" spans="1:11" x14ac:dyDescent="0.2">
      <c r="A130" s="232" t="s">
        <v>635</v>
      </c>
      <c r="B130" s="22">
        <f t="shared" si="11"/>
        <v>20.349018385789964</v>
      </c>
      <c r="C130" s="22">
        <f t="shared" si="12"/>
        <v>136.18935837245695</v>
      </c>
      <c r="D130" s="22">
        <f t="shared" si="13"/>
        <v>91.577335375191424</v>
      </c>
      <c r="F130" s="22">
        <f t="shared" si="14"/>
        <v>38.984107198504212</v>
      </c>
    </row>
    <row r="131" spans="1:11" x14ac:dyDescent="0.2">
      <c r="A131" s="232" t="s">
        <v>640</v>
      </c>
      <c r="B131" s="22">
        <f t="shared" si="11"/>
        <v>20.512820512820511</v>
      </c>
      <c r="C131" s="22">
        <f t="shared" si="12"/>
        <v>135.17294986397201</v>
      </c>
      <c r="D131" s="22">
        <f t="shared" si="13"/>
        <v>85.391566265060234</v>
      </c>
      <c r="F131" s="22">
        <f t="shared" si="14"/>
        <v>38.029039233858512</v>
      </c>
    </row>
    <row r="132" spans="1:11" x14ac:dyDescent="0.2">
      <c r="A132" s="232" t="s">
        <v>649</v>
      </c>
      <c r="B132" s="22">
        <f t="shared" ref="B132:B133" si="15">E34/C34*100</f>
        <v>20.496699151210311</v>
      </c>
      <c r="C132" s="22">
        <f t="shared" ref="C132:C133" si="16">F34/D34*100</f>
        <v>140.68801897983391</v>
      </c>
      <c r="D132" s="22">
        <f t="shared" ref="D132" si="17">G34/E34*100</f>
        <v>93.251533742331276</v>
      </c>
      <c r="F132" s="22">
        <f t="shared" ref="F132:F133" si="18">(E34+G34)/C34*100</f>
        <v>39.610185476265322</v>
      </c>
    </row>
    <row r="133" spans="1:11" x14ac:dyDescent="0.2">
      <c r="A133" s="232" t="s">
        <v>657</v>
      </c>
      <c r="B133" s="22">
        <f t="shared" si="15"/>
        <v>23.209876543209877</v>
      </c>
      <c r="C133" s="22">
        <f t="shared" si="16"/>
        <v>141.31832797427651</v>
      </c>
      <c r="D133" s="22">
        <f>G35/E35*100</f>
        <v>84.441489361702125</v>
      </c>
      <c r="F133" s="22">
        <f t="shared" si="18"/>
        <v>42.808641975308639</v>
      </c>
    </row>
    <row r="134" spans="1:11" ht="13.5" thickBot="1" x14ac:dyDescent="0.25">
      <c r="A134" s="409"/>
    </row>
    <row r="135" spans="1:11" ht="31.5" customHeight="1" thickBot="1" x14ac:dyDescent="0.25">
      <c r="A135" s="489" t="s">
        <v>101</v>
      </c>
      <c r="B135" s="490"/>
      <c r="C135" s="490"/>
      <c r="D135" s="490"/>
      <c r="E135" s="490"/>
      <c r="F135" s="490"/>
      <c r="G135" s="490"/>
      <c r="H135" s="490"/>
      <c r="I135" s="490"/>
      <c r="J135" s="490"/>
      <c r="K135" s="491"/>
    </row>
    <row r="136" spans="1:11" ht="25.5" x14ac:dyDescent="0.2">
      <c r="B136" s="118" t="s">
        <v>50</v>
      </c>
      <c r="C136" s="118" t="s">
        <v>51</v>
      </c>
      <c r="D136" s="118" t="s">
        <v>52</v>
      </c>
      <c r="E136" s="118" t="s">
        <v>53</v>
      </c>
      <c r="F136" s="118" t="s">
        <v>54</v>
      </c>
      <c r="G136" s="118" t="s">
        <v>55</v>
      </c>
      <c r="H136" s="118" t="s">
        <v>56</v>
      </c>
      <c r="I136" s="118" t="s">
        <v>57</v>
      </c>
      <c r="J136" s="118" t="s">
        <v>58</v>
      </c>
      <c r="K136" s="118" t="s">
        <v>59</v>
      </c>
    </row>
    <row r="137" spans="1:11" x14ac:dyDescent="0.2">
      <c r="A137" s="25" t="str">
        <f t="shared" ref="A137:A156" si="19">A101</f>
        <v>Q1 2008</v>
      </c>
      <c r="B137" s="19">
        <v>130000</v>
      </c>
      <c r="C137" s="19">
        <v>7000</v>
      </c>
      <c r="D137" s="19">
        <v>436000</v>
      </c>
      <c r="E137" s="19">
        <v>13000</v>
      </c>
      <c r="F137" s="19">
        <v>205000</v>
      </c>
      <c r="G137" s="19">
        <v>578000</v>
      </c>
      <c r="H137" s="19">
        <v>166000</v>
      </c>
      <c r="I137" s="19">
        <v>282000</v>
      </c>
      <c r="J137" s="19">
        <v>483000</v>
      </c>
      <c r="K137" s="19">
        <v>224000</v>
      </c>
    </row>
    <row r="138" spans="1:11" x14ac:dyDescent="0.2">
      <c r="A138" s="25" t="str">
        <f t="shared" si="19"/>
        <v>Q2 2008</v>
      </c>
      <c r="B138" s="19">
        <v>157000</v>
      </c>
      <c r="C138" s="19">
        <v>9000</v>
      </c>
      <c r="D138" s="19">
        <v>423000</v>
      </c>
      <c r="E138" s="19">
        <v>16000</v>
      </c>
      <c r="F138" s="19">
        <v>214000</v>
      </c>
      <c r="G138" s="19">
        <v>570000</v>
      </c>
      <c r="H138" s="19">
        <v>165000</v>
      </c>
      <c r="I138" s="19">
        <v>289000</v>
      </c>
      <c r="J138" s="19">
        <v>493000</v>
      </c>
      <c r="K138" s="19">
        <v>225000</v>
      </c>
    </row>
    <row r="139" spans="1:11" x14ac:dyDescent="0.2">
      <c r="A139" s="25" t="str">
        <f t="shared" si="19"/>
        <v>Q3 2008</v>
      </c>
      <c r="B139" s="19">
        <v>148000</v>
      </c>
      <c r="C139" s="19">
        <v>8000</v>
      </c>
      <c r="D139" s="19">
        <v>382000</v>
      </c>
      <c r="E139" s="19">
        <v>14000</v>
      </c>
      <c r="F139" s="19">
        <v>222000</v>
      </c>
      <c r="G139" s="19">
        <v>605000</v>
      </c>
      <c r="H139" s="19">
        <v>167000</v>
      </c>
      <c r="I139" s="19">
        <v>262000</v>
      </c>
      <c r="J139" s="19">
        <v>473000</v>
      </c>
      <c r="K139" s="19">
        <v>260000</v>
      </c>
    </row>
    <row r="140" spans="1:11" x14ac:dyDescent="0.2">
      <c r="A140" s="25" t="str">
        <f t="shared" si="19"/>
        <v>Q4 2008</v>
      </c>
      <c r="B140" s="19">
        <v>163000</v>
      </c>
      <c r="C140" s="19">
        <v>9000</v>
      </c>
      <c r="D140" s="19">
        <v>390000</v>
      </c>
      <c r="E140" s="19">
        <v>11000</v>
      </c>
      <c r="F140" s="19">
        <v>240000</v>
      </c>
      <c r="G140" s="19">
        <v>579000</v>
      </c>
      <c r="H140" s="19">
        <v>182000</v>
      </c>
      <c r="I140" s="19">
        <v>266000</v>
      </c>
      <c r="J140" s="19">
        <v>468000</v>
      </c>
      <c r="K140" s="19">
        <v>277000</v>
      </c>
    </row>
    <row r="141" spans="1:11" x14ac:dyDescent="0.2">
      <c r="A141" s="25" t="str">
        <f t="shared" si="19"/>
        <v>Q1 2009</v>
      </c>
      <c r="B141" s="19">
        <v>137000</v>
      </c>
      <c r="C141" s="19">
        <v>9000</v>
      </c>
      <c r="D141" s="19">
        <v>384000</v>
      </c>
      <c r="E141" s="19">
        <v>12000</v>
      </c>
      <c r="F141" s="19">
        <v>219000</v>
      </c>
      <c r="G141" s="19">
        <v>502000</v>
      </c>
      <c r="H141" s="19">
        <v>185000</v>
      </c>
      <c r="I141" s="19">
        <v>271000</v>
      </c>
      <c r="J141" s="19">
        <v>489000</v>
      </c>
      <c r="K141" s="19">
        <v>283000</v>
      </c>
    </row>
    <row r="142" spans="1:11" x14ac:dyDescent="0.2">
      <c r="A142" s="25" t="str">
        <f t="shared" si="19"/>
        <v>Q2 2009</v>
      </c>
      <c r="B142" s="19">
        <v>103000</v>
      </c>
      <c r="C142" s="19">
        <v>12000</v>
      </c>
      <c r="D142" s="19">
        <v>411000</v>
      </c>
      <c r="E142" s="19">
        <v>8000</v>
      </c>
      <c r="F142" s="19">
        <v>232000</v>
      </c>
      <c r="G142" s="19">
        <v>511000</v>
      </c>
      <c r="H142" s="19">
        <v>174000</v>
      </c>
      <c r="I142" s="19">
        <v>273000</v>
      </c>
      <c r="J142" s="19">
        <v>460000</v>
      </c>
      <c r="K142" s="19">
        <v>245000</v>
      </c>
    </row>
    <row r="143" spans="1:11" x14ac:dyDescent="0.2">
      <c r="A143" s="25" t="str">
        <f t="shared" si="19"/>
        <v>Q3 2009</v>
      </c>
      <c r="B143" s="19">
        <v>113000</v>
      </c>
      <c r="C143" s="19">
        <v>7000</v>
      </c>
      <c r="D143" s="19">
        <v>390000</v>
      </c>
      <c r="E143" s="19">
        <v>4000</v>
      </c>
      <c r="F143" s="19">
        <v>237000</v>
      </c>
      <c r="G143" s="19">
        <v>505000</v>
      </c>
      <c r="H143" s="19">
        <v>172000</v>
      </c>
      <c r="I143" s="19">
        <v>298000</v>
      </c>
      <c r="J143" s="19">
        <v>469000</v>
      </c>
      <c r="K143" s="19">
        <v>238000</v>
      </c>
    </row>
    <row r="144" spans="1:11" x14ac:dyDescent="0.2">
      <c r="A144" s="25" t="str">
        <f t="shared" si="19"/>
        <v>Q4 2009</v>
      </c>
      <c r="B144" s="19">
        <v>110000</v>
      </c>
      <c r="C144" s="19">
        <v>7000</v>
      </c>
      <c r="D144" s="19">
        <v>384000</v>
      </c>
      <c r="E144" s="19">
        <v>9000</v>
      </c>
      <c r="F144" s="19">
        <v>229000</v>
      </c>
      <c r="G144" s="19">
        <v>506000</v>
      </c>
      <c r="H144" s="19">
        <v>154000</v>
      </c>
      <c r="I144" s="19">
        <v>290000</v>
      </c>
      <c r="J144" s="19">
        <v>471000</v>
      </c>
      <c r="K144" s="19">
        <v>227000</v>
      </c>
    </row>
    <row r="145" spans="1:11" x14ac:dyDescent="0.2">
      <c r="A145" s="25" t="str">
        <f t="shared" si="19"/>
        <v>Q1 2010</v>
      </c>
      <c r="B145" s="19">
        <v>115000</v>
      </c>
      <c r="C145" s="19">
        <v>8000</v>
      </c>
      <c r="D145" s="19">
        <v>403000</v>
      </c>
      <c r="E145" s="19">
        <v>5000</v>
      </c>
      <c r="F145" s="19">
        <v>231000</v>
      </c>
      <c r="G145" s="19">
        <v>501000</v>
      </c>
      <c r="H145" s="19">
        <v>152000</v>
      </c>
      <c r="I145" s="19">
        <v>264000</v>
      </c>
      <c r="J145" s="19">
        <v>480000</v>
      </c>
      <c r="K145" s="19">
        <v>224000</v>
      </c>
    </row>
    <row r="146" spans="1:11" x14ac:dyDescent="0.2">
      <c r="A146" s="25" t="str">
        <f t="shared" si="19"/>
        <v>Q2 2010</v>
      </c>
      <c r="B146" s="19">
        <v>110000</v>
      </c>
      <c r="C146" s="19">
        <v>8000</v>
      </c>
      <c r="D146" s="19">
        <v>358000</v>
      </c>
      <c r="E146" s="19">
        <v>8000</v>
      </c>
      <c r="F146" s="19">
        <v>225000</v>
      </c>
      <c r="G146" s="19">
        <v>487000</v>
      </c>
      <c r="H146" s="19">
        <v>155000</v>
      </c>
      <c r="I146" s="19">
        <v>298000</v>
      </c>
      <c r="J146" s="19">
        <v>462000</v>
      </c>
      <c r="K146" s="19">
        <v>221000</v>
      </c>
    </row>
    <row r="147" spans="1:11" x14ac:dyDescent="0.2">
      <c r="A147" s="25" t="str">
        <f t="shared" si="19"/>
        <v>Q3 2010</v>
      </c>
      <c r="B147" s="19">
        <v>118000</v>
      </c>
      <c r="C147" s="19">
        <v>6000</v>
      </c>
      <c r="D147" s="19">
        <v>358000</v>
      </c>
      <c r="E147" s="19">
        <v>9000</v>
      </c>
      <c r="F147" s="19">
        <v>218000</v>
      </c>
      <c r="G147" s="19">
        <v>485000</v>
      </c>
      <c r="H147" s="19">
        <v>185000</v>
      </c>
      <c r="I147" s="19">
        <v>263000</v>
      </c>
      <c r="J147" s="19">
        <v>449000</v>
      </c>
      <c r="K147" s="19">
        <v>204000</v>
      </c>
    </row>
    <row r="148" spans="1:11" x14ac:dyDescent="0.2">
      <c r="A148" s="25" t="str">
        <f t="shared" si="19"/>
        <v>Q4 2010</v>
      </c>
      <c r="B148" s="19">
        <v>114000</v>
      </c>
      <c r="C148" s="19">
        <v>13000</v>
      </c>
      <c r="D148" s="19">
        <v>358000</v>
      </c>
      <c r="E148" s="19">
        <v>16000</v>
      </c>
      <c r="F148" s="19">
        <v>218000</v>
      </c>
      <c r="G148" s="19">
        <v>502000</v>
      </c>
      <c r="H148" s="19">
        <v>177000</v>
      </c>
      <c r="I148" s="19">
        <v>255000</v>
      </c>
      <c r="J148" s="19">
        <v>493000</v>
      </c>
      <c r="K148" s="19">
        <v>203000</v>
      </c>
    </row>
    <row r="149" spans="1:11" x14ac:dyDescent="0.2">
      <c r="A149" s="25" t="str">
        <f t="shared" si="19"/>
        <v>Q1 2011</v>
      </c>
      <c r="B149" s="19">
        <v>102000</v>
      </c>
      <c r="C149" s="19">
        <v>14000</v>
      </c>
      <c r="D149" s="19">
        <v>374000</v>
      </c>
      <c r="E149" s="19">
        <v>17000</v>
      </c>
      <c r="F149" s="19">
        <v>225000</v>
      </c>
      <c r="G149" s="19">
        <v>513000</v>
      </c>
      <c r="H149" s="19">
        <v>167000</v>
      </c>
      <c r="I149" s="19">
        <v>246000</v>
      </c>
      <c r="J149" s="19">
        <v>492000</v>
      </c>
      <c r="K149" s="19">
        <v>187000</v>
      </c>
    </row>
    <row r="150" spans="1:11" x14ac:dyDescent="0.2">
      <c r="A150" s="25" t="str">
        <f t="shared" si="19"/>
        <v>Q2 2011</v>
      </c>
      <c r="B150" s="19">
        <v>94000</v>
      </c>
      <c r="C150" s="286">
        <v>5000</v>
      </c>
      <c r="D150" s="19">
        <v>383000</v>
      </c>
      <c r="E150" s="19">
        <v>18000</v>
      </c>
      <c r="F150" s="19">
        <v>228000</v>
      </c>
      <c r="G150" s="19">
        <v>534000</v>
      </c>
      <c r="H150" s="19">
        <v>171000</v>
      </c>
      <c r="I150" s="19">
        <v>259000</v>
      </c>
      <c r="J150" s="19">
        <v>485000</v>
      </c>
      <c r="K150" s="19">
        <v>222000</v>
      </c>
    </row>
    <row r="151" spans="1:11" x14ac:dyDescent="0.2">
      <c r="A151" s="25" t="str">
        <f t="shared" si="19"/>
        <v>Q3 2011</v>
      </c>
      <c r="B151" s="19">
        <v>95000</v>
      </c>
      <c r="C151" s="19">
        <v>15000</v>
      </c>
      <c r="D151" s="19">
        <v>385000</v>
      </c>
      <c r="E151" s="19">
        <v>8000</v>
      </c>
      <c r="F151" s="19">
        <v>229000</v>
      </c>
      <c r="G151" s="19">
        <v>579000</v>
      </c>
      <c r="H151" s="19">
        <v>149000</v>
      </c>
      <c r="I151" s="19">
        <v>272000</v>
      </c>
      <c r="J151" s="19">
        <v>468000</v>
      </c>
      <c r="K151" s="19">
        <v>218000</v>
      </c>
    </row>
    <row r="152" spans="1:11" x14ac:dyDescent="0.2">
      <c r="A152" s="25" t="str">
        <f t="shared" si="19"/>
        <v>Q4 2011</v>
      </c>
      <c r="B152" s="19">
        <v>95000</v>
      </c>
      <c r="C152" s="19">
        <v>12000</v>
      </c>
      <c r="D152" s="19">
        <v>417000</v>
      </c>
      <c r="E152" s="19">
        <v>6000</v>
      </c>
      <c r="F152" s="19">
        <v>233000</v>
      </c>
      <c r="G152" s="19">
        <v>584000</v>
      </c>
      <c r="H152" s="19">
        <v>163000</v>
      </c>
      <c r="I152" s="19">
        <v>262000</v>
      </c>
      <c r="J152" s="19">
        <v>499000</v>
      </c>
      <c r="K152" s="19">
        <v>201000</v>
      </c>
    </row>
    <row r="153" spans="1:11" x14ac:dyDescent="0.2">
      <c r="A153" s="25" t="str">
        <f t="shared" si="19"/>
        <v>Q1 2012</v>
      </c>
      <c r="B153" s="19">
        <v>92000</v>
      </c>
      <c r="C153" s="19">
        <v>17000</v>
      </c>
      <c r="D153" s="19">
        <v>369000</v>
      </c>
      <c r="E153" s="19">
        <v>8000</v>
      </c>
      <c r="F153" s="19">
        <v>203000</v>
      </c>
      <c r="G153" s="19">
        <v>539000</v>
      </c>
      <c r="H153" s="19">
        <v>175000</v>
      </c>
      <c r="I153" s="19">
        <v>260000</v>
      </c>
      <c r="J153" s="19">
        <v>529000</v>
      </c>
      <c r="K153" s="19">
        <v>232000</v>
      </c>
    </row>
    <row r="154" spans="1:11" x14ac:dyDescent="0.2">
      <c r="A154" s="25" t="str">
        <f t="shared" si="19"/>
        <v>Q2 2012</v>
      </c>
      <c r="B154" s="19">
        <v>92000</v>
      </c>
      <c r="C154" s="19">
        <v>19000</v>
      </c>
      <c r="D154" s="19">
        <v>372000</v>
      </c>
      <c r="E154" s="19">
        <v>12000</v>
      </c>
      <c r="F154" s="19">
        <v>204000</v>
      </c>
      <c r="G154" s="19">
        <v>518000</v>
      </c>
      <c r="H154" s="19">
        <v>188000</v>
      </c>
      <c r="I154" s="19">
        <v>270000</v>
      </c>
      <c r="J154" s="19">
        <v>532000</v>
      </c>
      <c r="K154" s="19">
        <v>222000</v>
      </c>
    </row>
    <row r="155" spans="1:11" x14ac:dyDescent="0.2">
      <c r="A155" s="25" t="str">
        <f t="shared" si="19"/>
        <v>Q3 2012</v>
      </c>
      <c r="B155" s="19">
        <v>90000</v>
      </c>
      <c r="C155" s="19">
        <v>18000</v>
      </c>
      <c r="D155" s="19">
        <v>376000</v>
      </c>
      <c r="E155" s="19">
        <v>9000</v>
      </c>
      <c r="F155" s="19">
        <v>213000</v>
      </c>
      <c r="G155" s="19">
        <v>497000</v>
      </c>
      <c r="H155" s="19">
        <v>197000</v>
      </c>
      <c r="I155" s="19">
        <v>284000</v>
      </c>
      <c r="J155" s="19">
        <v>539000</v>
      </c>
      <c r="K155" s="19">
        <v>218000</v>
      </c>
    </row>
    <row r="156" spans="1:11" x14ac:dyDescent="0.2">
      <c r="A156" s="25" t="str">
        <f t="shared" si="19"/>
        <v>Q4 2012</v>
      </c>
      <c r="B156" s="19">
        <v>98000</v>
      </c>
      <c r="C156" s="19">
        <v>30000</v>
      </c>
      <c r="D156" s="19">
        <v>343000</v>
      </c>
      <c r="E156" s="19">
        <v>13000</v>
      </c>
      <c r="F156" s="19">
        <v>213000</v>
      </c>
      <c r="G156" s="19">
        <v>470000</v>
      </c>
      <c r="H156" s="19">
        <v>179000</v>
      </c>
      <c r="I156" s="19">
        <v>289000</v>
      </c>
      <c r="J156" s="19">
        <v>549000</v>
      </c>
      <c r="K156" s="19">
        <v>216000</v>
      </c>
    </row>
    <row r="157" spans="1:11" x14ac:dyDescent="0.2">
      <c r="A157" s="233" t="s">
        <v>484</v>
      </c>
      <c r="B157" s="235">
        <v>95000</v>
      </c>
      <c r="C157" s="235">
        <v>25000</v>
      </c>
      <c r="D157" s="235">
        <v>348000</v>
      </c>
      <c r="E157" s="235">
        <v>10000</v>
      </c>
      <c r="F157" s="235">
        <v>208000</v>
      </c>
      <c r="G157" s="235">
        <v>476000</v>
      </c>
      <c r="H157" s="235">
        <v>188000</v>
      </c>
      <c r="I157" s="235">
        <v>301000</v>
      </c>
      <c r="J157" s="235">
        <v>545000</v>
      </c>
      <c r="K157" s="235">
        <v>229000</v>
      </c>
    </row>
    <row r="158" spans="1:11" x14ac:dyDescent="0.2">
      <c r="A158" s="233" t="s">
        <v>498</v>
      </c>
      <c r="B158" s="235">
        <v>92000</v>
      </c>
      <c r="C158" s="235">
        <v>25000</v>
      </c>
      <c r="D158" s="235">
        <v>353000</v>
      </c>
      <c r="E158" s="235">
        <v>9000</v>
      </c>
      <c r="F158" s="235">
        <v>232000</v>
      </c>
      <c r="G158" s="235">
        <v>482000</v>
      </c>
      <c r="H158" s="235">
        <v>179000</v>
      </c>
      <c r="I158" s="235">
        <v>285000</v>
      </c>
      <c r="J158" s="235">
        <v>564000</v>
      </c>
      <c r="K158" s="235">
        <v>219000</v>
      </c>
    </row>
    <row r="159" spans="1:11" x14ac:dyDescent="0.2">
      <c r="A159" s="233" t="s">
        <v>503</v>
      </c>
      <c r="B159" s="235">
        <v>108000</v>
      </c>
      <c r="C159" s="235">
        <v>21000</v>
      </c>
      <c r="D159" s="235">
        <v>352000</v>
      </c>
      <c r="E159" s="235">
        <v>14000</v>
      </c>
      <c r="F159" s="235">
        <v>227000</v>
      </c>
      <c r="G159" s="235">
        <v>554000</v>
      </c>
      <c r="H159" s="235">
        <v>200000</v>
      </c>
      <c r="I159" s="235">
        <v>280000</v>
      </c>
      <c r="J159" s="235">
        <v>590000</v>
      </c>
      <c r="K159" s="235">
        <v>223000</v>
      </c>
    </row>
    <row r="160" spans="1:11" x14ac:dyDescent="0.2">
      <c r="A160" s="233" t="s">
        <v>513</v>
      </c>
      <c r="B160" s="235">
        <v>96000</v>
      </c>
      <c r="C160" s="235">
        <v>6000</v>
      </c>
      <c r="D160" s="235">
        <v>345000</v>
      </c>
      <c r="E160" s="235">
        <v>9000</v>
      </c>
      <c r="F160" s="235">
        <v>221000</v>
      </c>
      <c r="G160" s="235">
        <v>567000</v>
      </c>
      <c r="H160" s="235">
        <v>198000</v>
      </c>
      <c r="I160" s="235">
        <v>282000</v>
      </c>
      <c r="J160" s="235">
        <v>572000</v>
      </c>
      <c r="K160" s="235">
        <v>231000</v>
      </c>
    </row>
    <row r="161" spans="1:11" x14ac:dyDescent="0.2">
      <c r="A161" s="233" t="s">
        <v>512</v>
      </c>
      <c r="B161" s="235">
        <v>96000</v>
      </c>
      <c r="C161" s="235">
        <v>5000</v>
      </c>
      <c r="D161" s="235">
        <v>361000</v>
      </c>
      <c r="E161" s="235">
        <v>22000</v>
      </c>
      <c r="F161" s="235">
        <v>247000</v>
      </c>
      <c r="G161" s="235">
        <v>570000</v>
      </c>
      <c r="H161" s="235">
        <v>178000</v>
      </c>
      <c r="I161" s="235">
        <v>274000</v>
      </c>
      <c r="J161" s="235">
        <v>561000</v>
      </c>
      <c r="K161" s="235">
        <v>213000</v>
      </c>
    </row>
    <row r="162" spans="1:11" x14ac:dyDescent="0.2">
      <c r="A162" s="233" t="s">
        <v>526</v>
      </c>
      <c r="B162" s="235">
        <v>85000</v>
      </c>
      <c r="C162" s="235">
        <v>6000</v>
      </c>
      <c r="D162" s="235">
        <v>329000</v>
      </c>
      <c r="E162" s="235">
        <v>18000</v>
      </c>
      <c r="F162" s="235">
        <v>241000</v>
      </c>
      <c r="G162" s="235">
        <v>550000</v>
      </c>
      <c r="H162" s="235">
        <v>184000</v>
      </c>
      <c r="I162" s="235">
        <v>243000</v>
      </c>
      <c r="J162" s="235">
        <v>594000</v>
      </c>
      <c r="K162" s="235">
        <v>230000</v>
      </c>
    </row>
    <row r="163" spans="1:11" x14ac:dyDescent="0.2">
      <c r="A163" s="233" t="s">
        <v>533</v>
      </c>
      <c r="B163" s="235">
        <v>79000</v>
      </c>
      <c r="C163" s="235">
        <v>8000</v>
      </c>
      <c r="D163" s="327">
        <v>343000</v>
      </c>
      <c r="E163" s="235">
        <v>20000</v>
      </c>
      <c r="F163" s="235">
        <v>241000</v>
      </c>
      <c r="G163" s="235">
        <v>511000</v>
      </c>
      <c r="H163" s="235">
        <v>173000</v>
      </c>
      <c r="I163" s="235">
        <v>237000</v>
      </c>
      <c r="J163" s="235">
        <v>599000</v>
      </c>
      <c r="K163" s="235">
        <v>210000</v>
      </c>
    </row>
    <row r="164" spans="1:11" x14ac:dyDescent="0.2">
      <c r="A164" s="233" t="s">
        <v>546</v>
      </c>
      <c r="B164" s="235">
        <v>102000</v>
      </c>
      <c r="C164" s="235">
        <v>4000</v>
      </c>
      <c r="D164" s="327">
        <v>362000</v>
      </c>
      <c r="E164" s="235">
        <v>17000</v>
      </c>
      <c r="F164" s="235">
        <v>280000</v>
      </c>
      <c r="G164" s="235">
        <v>530000</v>
      </c>
      <c r="H164" s="235">
        <v>169000</v>
      </c>
      <c r="I164" s="235">
        <v>254000</v>
      </c>
      <c r="J164" s="235">
        <v>574000</v>
      </c>
      <c r="K164" s="235">
        <v>228000</v>
      </c>
    </row>
    <row r="165" spans="1:11" x14ac:dyDescent="0.2">
      <c r="A165" s="233" t="s">
        <v>631</v>
      </c>
      <c r="B165" s="235">
        <v>154000</v>
      </c>
      <c r="C165" s="326">
        <v>9000</v>
      </c>
      <c r="D165" s="327">
        <v>373000</v>
      </c>
      <c r="E165" s="235">
        <v>16000</v>
      </c>
      <c r="F165" s="326">
        <v>283000</v>
      </c>
      <c r="G165" s="326">
        <v>466000</v>
      </c>
      <c r="H165" s="326">
        <v>166000</v>
      </c>
      <c r="I165" s="326">
        <v>286000</v>
      </c>
      <c r="J165" s="326">
        <v>581000</v>
      </c>
      <c r="K165" s="326">
        <v>211000</v>
      </c>
    </row>
    <row r="166" spans="1:11" x14ac:dyDescent="0.2">
      <c r="A166" s="233" t="s">
        <v>636</v>
      </c>
      <c r="B166" s="235">
        <v>150000</v>
      </c>
      <c r="C166" s="326">
        <v>8000</v>
      </c>
      <c r="D166" s="327">
        <v>360000</v>
      </c>
      <c r="E166" s="235">
        <v>20000</v>
      </c>
      <c r="F166" s="326">
        <v>260000</v>
      </c>
      <c r="G166" s="326">
        <v>493000</v>
      </c>
      <c r="H166" s="326">
        <v>174000</v>
      </c>
      <c r="I166" s="326">
        <v>251000</v>
      </c>
      <c r="J166" s="326">
        <v>624000</v>
      </c>
      <c r="K166" s="326">
        <v>216000</v>
      </c>
    </row>
    <row r="167" spans="1:11" x14ac:dyDescent="0.2">
      <c r="A167" s="233" t="s">
        <v>644</v>
      </c>
      <c r="B167" s="235">
        <v>134000</v>
      </c>
      <c r="C167" s="326">
        <v>7000</v>
      </c>
      <c r="D167" s="327">
        <v>349000</v>
      </c>
      <c r="E167" s="235">
        <v>18000</v>
      </c>
      <c r="F167" s="326">
        <v>283000</v>
      </c>
      <c r="G167" s="326">
        <v>518000</v>
      </c>
      <c r="H167" s="326">
        <v>155000</v>
      </c>
      <c r="I167" s="326">
        <v>255000</v>
      </c>
      <c r="J167" s="326">
        <v>643000</v>
      </c>
      <c r="K167" s="326">
        <v>210000</v>
      </c>
    </row>
    <row r="168" spans="1:11" x14ac:dyDescent="0.2">
      <c r="A168" s="233" t="s">
        <v>660</v>
      </c>
      <c r="B168" s="235">
        <v>141000</v>
      </c>
      <c r="C168" s="326">
        <v>8000</v>
      </c>
      <c r="D168" s="327">
        <v>310000</v>
      </c>
      <c r="E168" s="235">
        <v>10000</v>
      </c>
      <c r="F168" s="326">
        <v>240000</v>
      </c>
      <c r="G168" s="326">
        <v>531000</v>
      </c>
      <c r="H168" s="326">
        <v>155000</v>
      </c>
      <c r="I168" s="326">
        <v>280000</v>
      </c>
      <c r="J168" s="326">
        <v>648000</v>
      </c>
      <c r="K168" s="326">
        <v>208000</v>
      </c>
    </row>
    <row r="169" spans="1:11" x14ac:dyDescent="0.2">
      <c r="A169" s="233" t="s">
        <v>657</v>
      </c>
      <c r="B169" s="20">
        <v>136000</v>
      </c>
      <c r="C169" s="326">
        <v>8000</v>
      </c>
      <c r="D169" s="20">
        <v>308000</v>
      </c>
      <c r="E169" s="20">
        <v>8000</v>
      </c>
      <c r="F169" s="20">
        <v>239000</v>
      </c>
      <c r="G169" s="20">
        <v>549000</v>
      </c>
      <c r="H169" s="20">
        <v>159000</v>
      </c>
      <c r="I169" s="20">
        <v>254000</v>
      </c>
      <c r="J169" s="20">
        <v>618000</v>
      </c>
      <c r="K169" s="20">
        <v>209000</v>
      </c>
    </row>
    <row r="170" spans="1:11" x14ac:dyDescent="0.2">
      <c r="B170" s="21"/>
      <c r="C170" s="21"/>
      <c r="D170" s="21"/>
      <c r="E170" s="235"/>
      <c r="F170" s="21"/>
      <c r="G170" s="21"/>
      <c r="H170" s="21"/>
      <c r="I170" s="21"/>
      <c r="J170" s="21"/>
      <c r="K170" s="21"/>
    </row>
    <row r="171" spans="1:11" x14ac:dyDescent="0.2">
      <c r="A171" s="25" t="str">
        <f t="shared" ref="A171:A192" si="20">A37</f>
        <v>Quarterly % Change Q2 2008</v>
      </c>
      <c r="B171" s="22">
        <f t="shared" ref="B171" si="21">(B138-B137)/B137*100</f>
        <v>20.76923076923077</v>
      </c>
      <c r="C171" s="22">
        <f t="shared" ref="C171:K171" si="22">(C138-C137)/C137*100</f>
        <v>28.571428571428569</v>
      </c>
      <c r="D171" s="22">
        <f t="shared" si="22"/>
        <v>-2.9816513761467891</v>
      </c>
      <c r="E171" s="22">
        <f t="shared" si="22"/>
        <v>23.076923076923077</v>
      </c>
      <c r="F171" s="22">
        <f t="shared" si="22"/>
        <v>4.3902439024390238</v>
      </c>
      <c r="G171" s="22">
        <f t="shared" si="22"/>
        <v>-1.3840830449826991</v>
      </c>
      <c r="H171" s="22">
        <f t="shared" si="22"/>
        <v>-0.60240963855421692</v>
      </c>
      <c r="I171" s="22">
        <f t="shared" si="22"/>
        <v>2.4822695035460995</v>
      </c>
      <c r="J171" s="22">
        <f t="shared" si="22"/>
        <v>2.0703933747412009</v>
      </c>
      <c r="K171" s="22">
        <f t="shared" si="22"/>
        <v>0.4464285714285714</v>
      </c>
    </row>
    <row r="172" spans="1:11" x14ac:dyDescent="0.2">
      <c r="A172" s="25" t="str">
        <f t="shared" si="20"/>
        <v>Quarterly % Change Q3 2008</v>
      </c>
      <c r="B172" s="22">
        <f t="shared" ref="B172:K172" si="23">(B139-B138)/B138*100</f>
        <v>-5.7324840764331215</v>
      </c>
      <c r="C172" s="22">
        <f t="shared" si="23"/>
        <v>-11.111111111111111</v>
      </c>
      <c r="D172" s="22">
        <f t="shared" si="23"/>
        <v>-9.6926713947990546</v>
      </c>
      <c r="E172" s="22">
        <f t="shared" si="23"/>
        <v>-12.5</v>
      </c>
      <c r="F172" s="22">
        <f t="shared" si="23"/>
        <v>3.7383177570093453</v>
      </c>
      <c r="G172" s="22">
        <f t="shared" si="23"/>
        <v>6.140350877192982</v>
      </c>
      <c r="H172" s="22">
        <f t="shared" si="23"/>
        <v>1.2121212121212122</v>
      </c>
      <c r="I172" s="22">
        <f t="shared" si="23"/>
        <v>-9.3425605536332181</v>
      </c>
      <c r="J172" s="22">
        <f t="shared" si="23"/>
        <v>-4.056795131845842</v>
      </c>
      <c r="K172" s="22">
        <f t="shared" si="23"/>
        <v>15.555555555555555</v>
      </c>
    </row>
    <row r="173" spans="1:11" x14ac:dyDescent="0.2">
      <c r="A173" s="25" t="str">
        <f t="shared" si="20"/>
        <v>Quarterly % Change Q4 2008</v>
      </c>
      <c r="B173" s="22">
        <f t="shared" ref="B173:K173" si="24">(B140-B139)/B139*100</f>
        <v>10.135135135135135</v>
      </c>
      <c r="C173" s="22">
        <f t="shared" si="24"/>
        <v>12.5</v>
      </c>
      <c r="D173" s="22">
        <f t="shared" si="24"/>
        <v>2.0942408376963351</v>
      </c>
      <c r="E173" s="22">
        <f t="shared" si="24"/>
        <v>-21.428571428571427</v>
      </c>
      <c r="F173" s="22">
        <f t="shared" si="24"/>
        <v>8.1081081081081088</v>
      </c>
      <c r="G173" s="22">
        <f t="shared" si="24"/>
        <v>-4.2975206611570247</v>
      </c>
      <c r="H173" s="22">
        <f t="shared" si="24"/>
        <v>8.9820359281437128</v>
      </c>
      <c r="I173" s="22">
        <f t="shared" si="24"/>
        <v>1.5267175572519083</v>
      </c>
      <c r="J173" s="22">
        <f t="shared" si="24"/>
        <v>-1.0570824524312896</v>
      </c>
      <c r="K173" s="22">
        <f t="shared" si="24"/>
        <v>6.5384615384615392</v>
      </c>
    </row>
    <row r="174" spans="1:11" x14ac:dyDescent="0.2">
      <c r="A174" s="25" t="str">
        <f t="shared" si="20"/>
        <v>Quarterly % Change Q1 2009</v>
      </c>
      <c r="B174" s="22">
        <f t="shared" ref="B174:K174" si="25">(B141-B140)/B140*100</f>
        <v>-15.950920245398773</v>
      </c>
      <c r="C174" s="22">
        <f t="shared" si="25"/>
        <v>0</v>
      </c>
      <c r="D174" s="22">
        <f t="shared" si="25"/>
        <v>-1.5384615384615385</v>
      </c>
      <c r="E174" s="22">
        <f t="shared" si="25"/>
        <v>9.0909090909090917</v>
      </c>
      <c r="F174" s="22">
        <f t="shared" si="25"/>
        <v>-8.75</v>
      </c>
      <c r="G174" s="22">
        <f t="shared" si="25"/>
        <v>-13.298791018998275</v>
      </c>
      <c r="H174" s="22">
        <f t="shared" si="25"/>
        <v>1.6483516483516485</v>
      </c>
      <c r="I174" s="22">
        <f t="shared" si="25"/>
        <v>1.8796992481203008</v>
      </c>
      <c r="J174" s="22">
        <f t="shared" si="25"/>
        <v>4.4871794871794872</v>
      </c>
      <c r="K174" s="22">
        <f t="shared" si="25"/>
        <v>2.1660649819494582</v>
      </c>
    </row>
    <row r="175" spans="1:11" x14ac:dyDescent="0.2">
      <c r="A175" s="25" t="str">
        <f t="shared" si="20"/>
        <v>Quarterly % Change Q2 2009</v>
      </c>
      <c r="B175" s="22">
        <f t="shared" ref="B175:K175" si="26">(B142-B141)/B141*100</f>
        <v>-24.817518248175183</v>
      </c>
      <c r="C175" s="22">
        <f t="shared" si="26"/>
        <v>33.333333333333329</v>
      </c>
      <c r="D175" s="22">
        <f t="shared" si="26"/>
        <v>7.03125</v>
      </c>
      <c r="E175" s="22">
        <f t="shared" si="26"/>
        <v>-33.333333333333329</v>
      </c>
      <c r="F175" s="22">
        <f t="shared" si="26"/>
        <v>5.93607305936073</v>
      </c>
      <c r="G175" s="22">
        <f t="shared" si="26"/>
        <v>1.7928286852589643</v>
      </c>
      <c r="H175" s="22">
        <f t="shared" si="26"/>
        <v>-5.9459459459459465</v>
      </c>
      <c r="I175" s="22">
        <f t="shared" si="26"/>
        <v>0.73800738007380073</v>
      </c>
      <c r="J175" s="22">
        <f t="shared" si="26"/>
        <v>-5.9304703476482619</v>
      </c>
      <c r="K175" s="22">
        <f t="shared" si="26"/>
        <v>-13.427561837455832</v>
      </c>
    </row>
    <row r="176" spans="1:11" x14ac:dyDescent="0.2">
      <c r="A176" s="25" t="str">
        <f t="shared" si="20"/>
        <v>Quarterly % Change Q3 2009</v>
      </c>
      <c r="B176" s="22">
        <f t="shared" ref="B176:K176" si="27">(B143-B142)/B142*100</f>
        <v>9.7087378640776691</v>
      </c>
      <c r="C176" s="22">
        <f t="shared" si="27"/>
        <v>-41.666666666666671</v>
      </c>
      <c r="D176" s="22">
        <f t="shared" si="27"/>
        <v>-5.1094890510948909</v>
      </c>
      <c r="E176" s="22">
        <f t="shared" si="27"/>
        <v>-50</v>
      </c>
      <c r="F176" s="22">
        <f t="shared" si="27"/>
        <v>2.1551724137931036</v>
      </c>
      <c r="G176" s="22">
        <f t="shared" si="27"/>
        <v>-1.1741682974559686</v>
      </c>
      <c r="H176" s="22">
        <f t="shared" si="27"/>
        <v>-1.1494252873563218</v>
      </c>
      <c r="I176" s="22">
        <f t="shared" si="27"/>
        <v>9.1575091575091569</v>
      </c>
      <c r="J176" s="22">
        <f t="shared" si="27"/>
        <v>1.956521739130435</v>
      </c>
      <c r="K176" s="22">
        <f t="shared" si="27"/>
        <v>-2.8571428571428572</v>
      </c>
    </row>
    <row r="177" spans="1:11" x14ac:dyDescent="0.2">
      <c r="A177" s="25" t="str">
        <f t="shared" si="20"/>
        <v>Quarterly % Change Q4 2009</v>
      </c>
      <c r="B177" s="22">
        <f t="shared" ref="B177:K177" si="28">(B144-B143)/B143*100</f>
        <v>-2.6548672566371683</v>
      </c>
      <c r="C177" s="22">
        <f t="shared" si="28"/>
        <v>0</v>
      </c>
      <c r="D177" s="22">
        <f t="shared" si="28"/>
        <v>-1.5384615384615385</v>
      </c>
      <c r="E177" s="22">
        <f t="shared" si="28"/>
        <v>125</v>
      </c>
      <c r="F177" s="22">
        <f t="shared" si="28"/>
        <v>-3.3755274261603372</v>
      </c>
      <c r="G177" s="22">
        <f t="shared" si="28"/>
        <v>0.19801980198019803</v>
      </c>
      <c r="H177" s="22">
        <f t="shared" si="28"/>
        <v>-10.465116279069768</v>
      </c>
      <c r="I177" s="22">
        <f t="shared" si="28"/>
        <v>-2.6845637583892619</v>
      </c>
      <c r="J177" s="22">
        <f t="shared" si="28"/>
        <v>0.42643923240938164</v>
      </c>
      <c r="K177" s="22">
        <f t="shared" si="28"/>
        <v>-4.6218487394957988</v>
      </c>
    </row>
    <row r="178" spans="1:11" x14ac:dyDescent="0.2">
      <c r="A178" s="25" t="str">
        <f t="shared" si="20"/>
        <v>Quarterly % Change Q1 2010</v>
      </c>
      <c r="B178" s="22">
        <f t="shared" ref="B178:K178" si="29">(B145-B144)/B144*100</f>
        <v>4.5454545454545459</v>
      </c>
      <c r="C178" s="22">
        <f t="shared" si="29"/>
        <v>14.285714285714285</v>
      </c>
      <c r="D178" s="22">
        <f t="shared" si="29"/>
        <v>4.9479166666666661</v>
      </c>
      <c r="E178" s="22">
        <f t="shared" si="29"/>
        <v>-44.444444444444443</v>
      </c>
      <c r="F178" s="22">
        <f t="shared" si="29"/>
        <v>0.87336244541484709</v>
      </c>
      <c r="G178" s="22">
        <f t="shared" si="29"/>
        <v>-0.98814229249011865</v>
      </c>
      <c r="H178" s="22">
        <f t="shared" si="29"/>
        <v>-1.2987012987012987</v>
      </c>
      <c r="I178" s="22">
        <f t="shared" si="29"/>
        <v>-8.9655172413793096</v>
      </c>
      <c r="J178" s="22">
        <f t="shared" si="29"/>
        <v>1.910828025477707</v>
      </c>
      <c r="K178" s="22">
        <f t="shared" si="29"/>
        <v>-1.3215859030837005</v>
      </c>
    </row>
    <row r="179" spans="1:11" x14ac:dyDescent="0.2">
      <c r="A179" s="25" t="str">
        <f t="shared" si="20"/>
        <v>Quarterly % Change Q2 2010</v>
      </c>
      <c r="B179" s="22">
        <f t="shared" ref="B179:K179" si="30">(B146-B145)/B145*100</f>
        <v>-4.3478260869565215</v>
      </c>
      <c r="C179" s="22">
        <f t="shared" si="30"/>
        <v>0</v>
      </c>
      <c r="D179" s="22">
        <f t="shared" si="30"/>
        <v>-11.166253101736972</v>
      </c>
      <c r="E179" s="22">
        <f t="shared" si="30"/>
        <v>60</v>
      </c>
      <c r="F179" s="22">
        <f t="shared" si="30"/>
        <v>-2.5974025974025974</v>
      </c>
      <c r="G179" s="22">
        <f t="shared" si="30"/>
        <v>-2.7944111776447107</v>
      </c>
      <c r="H179" s="22">
        <f t="shared" si="30"/>
        <v>1.9736842105263157</v>
      </c>
      <c r="I179" s="22">
        <f t="shared" si="30"/>
        <v>12.878787878787879</v>
      </c>
      <c r="J179" s="22">
        <f t="shared" si="30"/>
        <v>-3.75</v>
      </c>
      <c r="K179" s="22">
        <f t="shared" si="30"/>
        <v>-1.3392857142857142</v>
      </c>
    </row>
    <row r="180" spans="1:11" x14ac:dyDescent="0.2">
      <c r="A180" s="25" t="str">
        <f t="shared" si="20"/>
        <v>Quarterly % Change Q3 2010</v>
      </c>
      <c r="B180" s="22">
        <f t="shared" ref="B180:K180" si="31">(B147-B146)/B146*100</f>
        <v>7.2727272727272725</v>
      </c>
      <c r="C180" s="22">
        <f t="shared" si="31"/>
        <v>-25</v>
      </c>
      <c r="D180" s="22">
        <f t="shared" si="31"/>
        <v>0</v>
      </c>
      <c r="E180" s="22">
        <f t="shared" si="31"/>
        <v>12.5</v>
      </c>
      <c r="F180" s="22">
        <f t="shared" si="31"/>
        <v>-3.1111111111111112</v>
      </c>
      <c r="G180" s="22">
        <f t="shared" si="31"/>
        <v>-0.41067761806981523</v>
      </c>
      <c r="H180" s="22">
        <f t="shared" si="31"/>
        <v>19.35483870967742</v>
      </c>
      <c r="I180" s="22">
        <f t="shared" si="31"/>
        <v>-11.74496644295302</v>
      </c>
      <c r="J180" s="22">
        <f t="shared" si="31"/>
        <v>-2.8138528138528138</v>
      </c>
      <c r="K180" s="22">
        <f t="shared" si="31"/>
        <v>-7.6923076923076925</v>
      </c>
    </row>
    <row r="181" spans="1:11" x14ac:dyDescent="0.2">
      <c r="A181" s="25" t="str">
        <f t="shared" si="20"/>
        <v>Quarterly % Change Q4 2010</v>
      </c>
      <c r="B181" s="22">
        <f t="shared" ref="B181:K181" si="32">(B148-B147)/B147*100</f>
        <v>-3.3898305084745761</v>
      </c>
      <c r="C181" s="22">
        <f t="shared" si="32"/>
        <v>116.66666666666667</v>
      </c>
      <c r="D181" s="22">
        <f t="shared" si="32"/>
        <v>0</v>
      </c>
      <c r="E181" s="22">
        <f t="shared" si="32"/>
        <v>77.777777777777786</v>
      </c>
      <c r="F181" s="22">
        <f t="shared" si="32"/>
        <v>0</v>
      </c>
      <c r="G181" s="22">
        <f t="shared" si="32"/>
        <v>3.5051546391752577</v>
      </c>
      <c r="H181" s="22">
        <f t="shared" si="32"/>
        <v>-4.3243243243243246</v>
      </c>
      <c r="I181" s="22">
        <f t="shared" si="32"/>
        <v>-3.041825095057034</v>
      </c>
      <c r="J181" s="22">
        <f t="shared" si="32"/>
        <v>9.799554565701559</v>
      </c>
      <c r="K181" s="22">
        <f t="shared" si="32"/>
        <v>-0.49019607843137253</v>
      </c>
    </row>
    <row r="182" spans="1:11" x14ac:dyDescent="0.2">
      <c r="A182" s="25" t="str">
        <f t="shared" si="20"/>
        <v>Quarterly % Change Q1 2011</v>
      </c>
      <c r="B182" s="22">
        <f t="shared" ref="B182:K182" si="33">(B149-B148)/B148*100</f>
        <v>-10.526315789473683</v>
      </c>
      <c r="C182" s="22">
        <f t="shared" si="33"/>
        <v>7.6923076923076925</v>
      </c>
      <c r="D182" s="22">
        <f t="shared" si="33"/>
        <v>4.4692737430167595</v>
      </c>
      <c r="E182" s="22">
        <f t="shared" si="33"/>
        <v>6.25</v>
      </c>
      <c r="F182" s="22">
        <f t="shared" si="33"/>
        <v>3.2110091743119269</v>
      </c>
      <c r="G182" s="22">
        <f t="shared" si="33"/>
        <v>2.1912350597609564</v>
      </c>
      <c r="H182" s="22">
        <f t="shared" si="33"/>
        <v>-5.6497175141242941</v>
      </c>
      <c r="I182" s="22">
        <f t="shared" si="33"/>
        <v>-3.5294117647058822</v>
      </c>
      <c r="J182" s="22">
        <f t="shared" si="33"/>
        <v>-0.20283975659229209</v>
      </c>
      <c r="K182" s="22">
        <f t="shared" si="33"/>
        <v>-7.8817733990147785</v>
      </c>
    </row>
    <row r="183" spans="1:11" x14ac:dyDescent="0.2">
      <c r="A183" s="25" t="str">
        <f t="shared" si="20"/>
        <v>Quarterly % Change Q2 2011</v>
      </c>
      <c r="B183" s="22">
        <f t="shared" ref="B183:K183" si="34">(B150-B149)/B149*100</f>
        <v>-7.8431372549019605</v>
      </c>
      <c r="C183" s="22">
        <f t="shared" si="34"/>
        <v>-64.285714285714292</v>
      </c>
      <c r="D183" s="22">
        <f t="shared" si="34"/>
        <v>2.4064171122994651</v>
      </c>
      <c r="E183" s="22">
        <f t="shared" si="34"/>
        <v>5.8823529411764701</v>
      </c>
      <c r="F183" s="22">
        <f t="shared" si="34"/>
        <v>1.3333333333333335</v>
      </c>
      <c r="G183" s="22">
        <f t="shared" si="34"/>
        <v>4.0935672514619883</v>
      </c>
      <c r="H183" s="22">
        <f t="shared" si="34"/>
        <v>2.3952095808383236</v>
      </c>
      <c r="I183" s="22">
        <f t="shared" si="34"/>
        <v>5.2845528455284558</v>
      </c>
      <c r="J183" s="22">
        <f t="shared" si="34"/>
        <v>-1.4227642276422763</v>
      </c>
      <c r="K183" s="22">
        <f t="shared" si="34"/>
        <v>18.71657754010695</v>
      </c>
    </row>
    <row r="184" spans="1:11" x14ac:dyDescent="0.2">
      <c r="A184" s="25" t="str">
        <f t="shared" si="20"/>
        <v>Quarterly % Change Q3 2011</v>
      </c>
      <c r="B184" s="22">
        <f t="shared" ref="B184:K184" si="35">(B151-B150)/B150*100</f>
        <v>1.0638297872340425</v>
      </c>
      <c r="C184" s="22">
        <f t="shared" si="35"/>
        <v>200</v>
      </c>
      <c r="D184" s="22">
        <f t="shared" si="35"/>
        <v>0.52219321148825071</v>
      </c>
      <c r="E184" s="22">
        <f t="shared" si="35"/>
        <v>-55.555555555555557</v>
      </c>
      <c r="F184" s="22">
        <f t="shared" si="35"/>
        <v>0.43859649122807015</v>
      </c>
      <c r="G184" s="22">
        <f t="shared" si="35"/>
        <v>8.4269662921348321</v>
      </c>
      <c r="H184" s="22">
        <f t="shared" si="35"/>
        <v>-12.865497076023392</v>
      </c>
      <c r="I184" s="22">
        <f t="shared" si="35"/>
        <v>5.019305019305019</v>
      </c>
      <c r="J184" s="22">
        <f t="shared" si="35"/>
        <v>-3.5051546391752577</v>
      </c>
      <c r="K184" s="22">
        <f t="shared" si="35"/>
        <v>-1.8018018018018018</v>
      </c>
    </row>
    <row r="185" spans="1:11" x14ac:dyDescent="0.2">
      <c r="A185" s="25" t="str">
        <f t="shared" si="20"/>
        <v>Quarterly % Change Q4 2011</v>
      </c>
      <c r="B185" s="22">
        <f t="shared" ref="B185:K185" si="36">(B152-B151)/B151*100</f>
        <v>0</v>
      </c>
      <c r="C185" s="22">
        <f t="shared" si="36"/>
        <v>-20</v>
      </c>
      <c r="D185" s="22">
        <f t="shared" si="36"/>
        <v>8.3116883116883109</v>
      </c>
      <c r="E185" s="22">
        <f t="shared" si="36"/>
        <v>-25</v>
      </c>
      <c r="F185" s="22">
        <f t="shared" si="36"/>
        <v>1.7467248908296942</v>
      </c>
      <c r="G185" s="22">
        <f t="shared" si="36"/>
        <v>0.86355785837651122</v>
      </c>
      <c r="H185" s="22">
        <f t="shared" si="36"/>
        <v>9.3959731543624159</v>
      </c>
      <c r="I185" s="22">
        <f t="shared" si="36"/>
        <v>-3.6764705882352944</v>
      </c>
      <c r="J185" s="22">
        <f t="shared" si="36"/>
        <v>6.6239316239316244</v>
      </c>
      <c r="K185" s="22">
        <f t="shared" si="36"/>
        <v>-7.7981651376146797</v>
      </c>
    </row>
    <row r="186" spans="1:11" x14ac:dyDescent="0.2">
      <c r="A186" s="25" t="str">
        <f t="shared" si="20"/>
        <v>Quarterly % Change Q1 2012</v>
      </c>
      <c r="B186" s="22">
        <f t="shared" ref="B186:K186" si="37">(B153-B152)/B152*100</f>
        <v>-3.1578947368421053</v>
      </c>
      <c r="C186" s="22">
        <f t="shared" si="37"/>
        <v>41.666666666666671</v>
      </c>
      <c r="D186" s="22">
        <f t="shared" si="37"/>
        <v>-11.510791366906476</v>
      </c>
      <c r="E186" s="22">
        <f t="shared" si="37"/>
        <v>33.333333333333329</v>
      </c>
      <c r="F186" s="22">
        <f t="shared" si="37"/>
        <v>-12.875536480686694</v>
      </c>
      <c r="G186" s="22">
        <f t="shared" si="37"/>
        <v>-7.7054794520547949</v>
      </c>
      <c r="H186" s="22">
        <f t="shared" si="37"/>
        <v>7.3619631901840492</v>
      </c>
      <c r="I186" s="22">
        <f t="shared" si="37"/>
        <v>-0.76335877862595414</v>
      </c>
      <c r="J186" s="22">
        <f t="shared" si="37"/>
        <v>6.0120240480961922</v>
      </c>
      <c r="K186" s="22">
        <f t="shared" si="37"/>
        <v>15.422885572139302</v>
      </c>
    </row>
    <row r="187" spans="1:11" x14ac:dyDescent="0.2">
      <c r="A187" s="25" t="str">
        <f t="shared" si="20"/>
        <v>Quarterly % Change Q2 2012</v>
      </c>
      <c r="B187" s="22">
        <f t="shared" ref="B187:K187" si="38">(B154-B153)/B153*100</f>
        <v>0</v>
      </c>
      <c r="C187" s="22">
        <f t="shared" si="38"/>
        <v>11.76470588235294</v>
      </c>
      <c r="D187" s="22">
        <f t="shared" si="38"/>
        <v>0.81300813008130091</v>
      </c>
      <c r="E187" s="22">
        <f t="shared" si="38"/>
        <v>50</v>
      </c>
      <c r="F187" s="22">
        <f t="shared" si="38"/>
        <v>0.49261083743842365</v>
      </c>
      <c r="G187" s="22">
        <f t="shared" si="38"/>
        <v>-3.8961038961038961</v>
      </c>
      <c r="H187" s="22">
        <f t="shared" si="38"/>
        <v>7.4285714285714288</v>
      </c>
      <c r="I187" s="22">
        <f t="shared" si="38"/>
        <v>3.8461538461538463</v>
      </c>
      <c r="J187" s="22">
        <f t="shared" si="38"/>
        <v>0.56710775047258988</v>
      </c>
      <c r="K187" s="22">
        <f t="shared" si="38"/>
        <v>-4.3103448275862073</v>
      </c>
    </row>
    <row r="188" spans="1:11" x14ac:dyDescent="0.2">
      <c r="A188" s="25" t="str">
        <f t="shared" si="20"/>
        <v>Quarterly % Change Q3 2012</v>
      </c>
      <c r="B188" s="22">
        <f t="shared" ref="B188:K188" si="39">(B155-B154)/B154*100</f>
        <v>-2.1739130434782608</v>
      </c>
      <c r="C188" s="22">
        <f t="shared" si="39"/>
        <v>-5.2631578947368416</v>
      </c>
      <c r="D188" s="22">
        <f t="shared" si="39"/>
        <v>1.0752688172043012</v>
      </c>
      <c r="E188" s="22">
        <f t="shared" si="39"/>
        <v>-25</v>
      </c>
      <c r="F188" s="22">
        <f t="shared" si="39"/>
        <v>4.4117647058823533</v>
      </c>
      <c r="G188" s="22">
        <f t="shared" si="39"/>
        <v>-4.0540540540540544</v>
      </c>
      <c r="H188" s="22">
        <f t="shared" si="39"/>
        <v>4.7872340425531918</v>
      </c>
      <c r="I188" s="22">
        <f t="shared" si="39"/>
        <v>5.1851851851851851</v>
      </c>
      <c r="J188" s="22">
        <f t="shared" si="39"/>
        <v>1.3157894736842104</v>
      </c>
      <c r="K188" s="22">
        <f t="shared" si="39"/>
        <v>-1.8018018018018018</v>
      </c>
    </row>
    <row r="189" spans="1:11" x14ac:dyDescent="0.2">
      <c r="A189" s="25" t="str">
        <f t="shared" si="20"/>
        <v>Quarterly % Change Q4 2012</v>
      </c>
      <c r="B189" s="22">
        <f t="shared" ref="B189:K189" si="40">(B156-B155)/B155*100</f>
        <v>8.8888888888888893</v>
      </c>
      <c r="C189" s="22">
        <f t="shared" si="40"/>
        <v>66.666666666666657</v>
      </c>
      <c r="D189" s="22">
        <f t="shared" si="40"/>
        <v>-8.7765957446808507</v>
      </c>
      <c r="E189" s="22">
        <f t="shared" si="40"/>
        <v>44.444444444444443</v>
      </c>
      <c r="F189" s="22">
        <f t="shared" si="40"/>
        <v>0</v>
      </c>
      <c r="G189" s="22">
        <f t="shared" si="40"/>
        <v>-5.4325955734406444</v>
      </c>
      <c r="H189" s="22">
        <f t="shared" si="40"/>
        <v>-9.1370558375634516</v>
      </c>
      <c r="I189" s="22">
        <f t="shared" si="40"/>
        <v>1.7605633802816902</v>
      </c>
      <c r="J189" s="22">
        <f t="shared" si="40"/>
        <v>1.855287569573284</v>
      </c>
      <c r="K189" s="22">
        <f t="shared" si="40"/>
        <v>-0.91743119266055051</v>
      </c>
    </row>
    <row r="190" spans="1:11" x14ac:dyDescent="0.2">
      <c r="A190" s="25" t="str">
        <f t="shared" si="20"/>
        <v>Quarterly % Change Q1 2013</v>
      </c>
      <c r="B190" s="22">
        <f t="shared" ref="B190:K190" si="41">(B157-B156)/B156*100</f>
        <v>-3.0612244897959182</v>
      </c>
      <c r="C190" s="22">
        <f t="shared" si="41"/>
        <v>-16.666666666666664</v>
      </c>
      <c r="D190" s="22">
        <f t="shared" si="41"/>
        <v>1.4577259475218658</v>
      </c>
      <c r="E190" s="22">
        <f t="shared" si="41"/>
        <v>-23.076923076923077</v>
      </c>
      <c r="F190" s="22">
        <f t="shared" si="41"/>
        <v>-2.3474178403755865</v>
      </c>
      <c r="G190" s="22">
        <f t="shared" si="41"/>
        <v>1.2765957446808509</v>
      </c>
      <c r="H190" s="22">
        <f t="shared" si="41"/>
        <v>5.027932960893855</v>
      </c>
      <c r="I190" s="22">
        <f t="shared" si="41"/>
        <v>4.1522491349480966</v>
      </c>
      <c r="J190" s="22">
        <f t="shared" si="41"/>
        <v>-0.72859744990892528</v>
      </c>
      <c r="K190" s="22">
        <f t="shared" si="41"/>
        <v>6.0185185185185182</v>
      </c>
    </row>
    <row r="191" spans="1:11" x14ac:dyDescent="0.2">
      <c r="A191" s="25" t="str">
        <f t="shared" si="20"/>
        <v>Quarterly % Change Q2 2013</v>
      </c>
      <c r="B191" s="22">
        <f t="shared" ref="B191:K191" si="42">(B158-B157)/B157*100</f>
        <v>-3.1578947368421053</v>
      </c>
      <c r="C191" s="22">
        <f t="shared" si="42"/>
        <v>0</v>
      </c>
      <c r="D191" s="22">
        <f t="shared" si="42"/>
        <v>1.4367816091954022</v>
      </c>
      <c r="E191" s="22">
        <f t="shared" si="42"/>
        <v>-10</v>
      </c>
      <c r="F191" s="22">
        <f t="shared" si="42"/>
        <v>11.538461538461538</v>
      </c>
      <c r="G191" s="22">
        <f t="shared" si="42"/>
        <v>1.2605042016806722</v>
      </c>
      <c r="H191" s="22">
        <f t="shared" si="42"/>
        <v>-4.7872340425531918</v>
      </c>
      <c r="I191" s="22">
        <f t="shared" si="42"/>
        <v>-5.3156146179401995</v>
      </c>
      <c r="J191" s="22">
        <f t="shared" si="42"/>
        <v>3.4862385321100922</v>
      </c>
      <c r="K191" s="22">
        <f t="shared" si="42"/>
        <v>-4.3668122270742353</v>
      </c>
    </row>
    <row r="192" spans="1:11" x14ac:dyDescent="0.2">
      <c r="A192" s="25" t="str">
        <f t="shared" si="20"/>
        <v>Quarterly % Change Q3 2013</v>
      </c>
      <c r="B192" s="22">
        <f t="shared" ref="B192:K192" si="43">(B159-B158)/B158*100</f>
        <v>17.391304347826086</v>
      </c>
      <c r="C192" s="22">
        <f t="shared" si="43"/>
        <v>-16</v>
      </c>
      <c r="D192" s="22">
        <f t="shared" si="43"/>
        <v>-0.28328611898016998</v>
      </c>
      <c r="E192" s="22">
        <f t="shared" si="43"/>
        <v>55.555555555555557</v>
      </c>
      <c r="F192" s="22">
        <f t="shared" si="43"/>
        <v>-2.1551724137931036</v>
      </c>
      <c r="G192" s="22">
        <f t="shared" si="43"/>
        <v>14.937759336099585</v>
      </c>
      <c r="H192" s="22">
        <f t="shared" si="43"/>
        <v>11.731843575418994</v>
      </c>
      <c r="I192" s="22">
        <f t="shared" si="43"/>
        <v>-1.7543859649122806</v>
      </c>
      <c r="J192" s="22">
        <f t="shared" si="43"/>
        <v>4.6099290780141837</v>
      </c>
      <c r="K192" s="22">
        <f t="shared" si="43"/>
        <v>1.8264840182648401</v>
      </c>
    </row>
    <row r="193" spans="1:11" x14ac:dyDescent="0.2">
      <c r="A193" s="25" t="s">
        <v>514</v>
      </c>
      <c r="B193" s="22">
        <f t="shared" ref="B193:K193" si="44">(B160-B159)/B159*100</f>
        <v>-11.111111111111111</v>
      </c>
      <c r="C193" s="22">
        <f t="shared" si="44"/>
        <v>-71.428571428571431</v>
      </c>
      <c r="D193" s="22">
        <f t="shared" si="44"/>
        <v>-1.9886363636363635</v>
      </c>
      <c r="E193" s="22">
        <f t="shared" si="44"/>
        <v>-35.714285714285715</v>
      </c>
      <c r="F193" s="22">
        <f t="shared" si="44"/>
        <v>-2.643171806167401</v>
      </c>
      <c r="G193" s="22">
        <f t="shared" si="44"/>
        <v>2.3465703971119134</v>
      </c>
      <c r="H193" s="22">
        <f t="shared" si="44"/>
        <v>-1</v>
      </c>
      <c r="I193" s="22">
        <f t="shared" si="44"/>
        <v>0.7142857142857143</v>
      </c>
      <c r="J193" s="22">
        <f t="shared" si="44"/>
        <v>-3.050847457627119</v>
      </c>
      <c r="K193" s="22">
        <f t="shared" si="44"/>
        <v>3.5874439461883409</v>
      </c>
    </row>
    <row r="194" spans="1:11" x14ac:dyDescent="0.2">
      <c r="A194" s="25" t="s">
        <v>515</v>
      </c>
      <c r="B194" s="22">
        <f t="shared" ref="B194:K194" si="45">(B161-B160)/B160*100</f>
        <v>0</v>
      </c>
      <c r="C194" s="22">
        <f t="shared" si="45"/>
        <v>-16.666666666666664</v>
      </c>
      <c r="D194" s="22">
        <f t="shared" si="45"/>
        <v>4.63768115942029</v>
      </c>
      <c r="E194" s="22">
        <f t="shared" si="45"/>
        <v>144.44444444444443</v>
      </c>
      <c r="F194" s="22">
        <f t="shared" si="45"/>
        <v>11.76470588235294</v>
      </c>
      <c r="G194" s="22">
        <f t="shared" si="45"/>
        <v>0.52910052910052907</v>
      </c>
      <c r="H194" s="22">
        <f t="shared" si="45"/>
        <v>-10.1010101010101</v>
      </c>
      <c r="I194" s="22">
        <f t="shared" si="45"/>
        <v>-2.8368794326241136</v>
      </c>
      <c r="J194" s="22">
        <f t="shared" si="45"/>
        <v>-1.9230769230769231</v>
      </c>
      <c r="K194" s="22">
        <f t="shared" si="45"/>
        <v>-7.7922077922077921</v>
      </c>
    </row>
    <row r="195" spans="1:11" x14ac:dyDescent="0.2">
      <c r="A195" s="25" t="s">
        <v>527</v>
      </c>
      <c r="B195" s="22">
        <f t="shared" ref="B195:K195" si="46">(B162-B161)/B161*100</f>
        <v>-11.458333333333332</v>
      </c>
      <c r="C195" s="22">
        <f t="shared" si="46"/>
        <v>20</v>
      </c>
      <c r="D195" s="22">
        <f t="shared" si="46"/>
        <v>-8.86426592797784</v>
      </c>
      <c r="E195" s="22">
        <f t="shared" si="46"/>
        <v>-18.181818181818183</v>
      </c>
      <c r="F195" s="22">
        <f t="shared" si="46"/>
        <v>-2.42914979757085</v>
      </c>
      <c r="G195" s="22">
        <f t="shared" si="46"/>
        <v>-3.5087719298245612</v>
      </c>
      <c r="H195" s="22">
        <f t="shared" si="46"/>
        <v>3.3707865168539324</v>
      </c>
      <c r="I195" s="22">
        <f t="shared" si="46"/>
        <v>-11.313868613138686</v>
      </c>
      <c r="J195" s="22">
        <f t="shared" si="46"/>
        <v>5.8823529411764701</v>
      </c>
      <c r="K195" s="22">
        <f t="shared" si="46"/>
        <v>7.981220657276995</v>
      </c>
    </row>
    <row r="196" spans="1:11" x14ac:dyDescent="0.2">
      <c r="A196" s="25" t="s">
        <v>535</v>
      </c>
      <c r="B196" s="22">
        <f t="shared" ref="B196:K196" si="47">(B163-B162)/B162*100</f>
        <v>-7.0588235294117645</v>
      </c>
      <c r="C196" s="22">
        <f t="shared" si="47"/>
        <v>33.333333333333329</v>
      </c>
      <c r="D196" s="22">
        <f t="shared" si="47"/>
        <v>4.2553191489361701</v>
      </c>
      <c r="E196" s="22">
        <f t="shared" si="47"/>
        <v>11.111111111111111</v>
      </c>
      <c r="F196" s="22">
        <f t="shared" si="47"/>
        <v>0</v>
      </c>
      <c r="G196" s="22">
        <f t="shared" si="47"/>
        <v>-7.0909090909090908</v>
      </c>
      <c r="H196" s="22">
        <f t="shared" si="47"/>
        <v>-5.9782608695652177</v>
      </c>
      <c r="I196" s="22">
        <f t="shared" si="47"/>
        <v>-2.4691358024691357</v>
      </c>
      <c r="J196" s="22">
        <f t="shared" si="47"/>
        <v>0.84175084175084169</v>
      </c>
      <c r="K196" s="22">
        <f t="shared" si="47"/>
        <v>-8.695652173913043</v>
      </c>
    </row>
    <row r="197" spans="1:11" x14ac:dyDescent="0.2">
      <c r="A197" s="25" t="s">
        <v>543</v>
      </c>
      <c r="B197" s="22">
        <f>(B164-B163)/B163*100</f>
        <v>29.11392405063291</v>
      </c>
      <c r="C197" s="22">
        <f t="shared" ref="C197:K197" si="48">(C164-C163)/C163*100</f>
        <v>-50</v>
      </c>
      <c r="D197" s="22">
        <f t="shared" si="48"/>
        <v>5.5393586005830908</v>
      </c>
      <c r="E197" s="22">
        <f t="shared" si="48"/>
        <v>-15</v>
      </c>
      <c r="F197" s="22">
        <f t="shared" si="48"/>
        <v>16.182572614107883</v>
      </c>
      <c r="G197" s="22">
        <f t="shared" si="48"/>
        <v>3.7181996086105675</v>
      </c>
      <c r="H197" s="22">
        <f t="shared" si="48"/>
        <v>-2.3121387283236992</v>
      </c>
      <c r="I197" s="22">
        <f t="shared" si="48"/>
        <v>7.1729957805907167</v>
      </c>
      <c r="J197" s="22">
        <f t="shared" si="48"/>
        <v>-4.1736227045075127</v>
      </c>
      <c r="K197" s="22">
        <f t="shared" si="48"/>
        <v>8.5714285714285712</v>
      </c>
    </row>
    <row r="198" spans="1:11" x14ac:dyDescent="0.2">
      <c r="A198" s="153" t="s">
        <v>629</v>
      </c>
      <c r="B198" s="22">
        <f t="shared" ref="B198:K198" si="49">(B165-B164)/B164*100</f>
        <v>50.980392156862742</v>
      </c>
      <c r="C198" s="22">
        <f t="shared" si="49"/>
        <v>125</v>
      </c>
      <c r="D198" s="22">
        <f t="shared" si="49"/>
        <v>3.0386740331491713</v>
      </c>
      <c r="E198" s="22">
        <f t="shared" si="49"/>
        <v>-5.8823529411764701</v>
      </c>
      <c r="F198" s="22">
        <f t="shared" si="49"/>
        <v>1.0714285714285714</v>
      </c>
      <c r="G198" s="22">
        <f t="shared" si="49"/>
        <v>-12.075471698113208</v>
      </c>
      <c r="H198" s="22">
        <f t="shared" si="49"/>
        <v>-1.7751479289940828</v>
      </c>
      <c r="I198" s="22">
        <f t="shared" si="49"/>
        <v>12.598425196850393</v>
      </c>
      <c r="J198" s="22">
        <f t="shared" si="49"/>
        <v>1.2195121951219512</v>
      </c>
      <c r="K198" s="22">
        <f t="shared" si="49"/>
        <v>-7.4561403508771926</v>
      </c>
    </row>
    <row r="199" spans="1:11" x14ac:dyDescent="0.2">
      <c r="A199" s="153" t="s">
        <v>641</v>
      </c>
      <c r="B199" s="22">
        <f t="shared" ref="B199:K199" si="50">(B166-B165)/B165*100</f>
        <v>-2.5974025974025974</v>
      </c>
      <c r="C199" s="22">
        <f t="shared" si="50"/>
        <v>-11.111111111111111</v>
      </c>
      <c r="D199" s="22">
        <f t="shared" si="50"/>
        <v>-3.4852546916890081</v>
      </c>
      <c r="E199" s="22">
        <f t="shared" si="50"/>
        <v>25</v>
      </c>
      <c r="F199" s="22">
        <f t="shared" si="50"/>
        <v>-8.1272084805653702</v>
      </c>
      <c r="G199" s="22">
        <f t="shared" si="50"/>
        <v>5.7939914163090123</v>
      </c>
      <c r="H199" s="22">
        <f t="shared" si="50"/>
        <v>4.8192771084337354</v>
      </c>
      <c r="I199" s="22">
        <f t="shared" si="50"/>
        <v>-12.237762237762238</v>
      </c>
      <c r="J199" s="22">
        <f t="shared" si="50"/>
        <v>7.4010327022375213</v>
      </c>
      <c r="K199" s="22">
        <f t="shared" si="50"/>
        <v>2.3696682464454977</v>
      </c>
    </row>
    <row r="200" spans="1:11" x14ac:dyDescent="0.2">
      <c r="A200" s="153" t="s">
        <v>642</v>
      </c>
      <c r="B200" s="22">
        <f t="shared" ref="B200:K200" si="51">(B167-B166)/B166*100</f>
        <v>-10.666666666666668</v>
      </c>
      <c r="C200" s="22">
        <f t="shared" si="51"/>
        <v>-12.5</v>
      </c>
      <c r="D200" s="22">
        <f t="shared" si="51"/>
        <v>-3.0555555555555554</v>
      </c>
      <c r="E200" s="22">
        <f t="shared" si="51"/>
        <v>-10</v>
      </c>
      <c r="F200" s="22">
        <f t="shared" si="51"/>
        <v>8.8461538461538467</v>
      </c>
      <c r="G200" s="22">
        <f t="shared" si="51"/>
        <v>5.0709939148073024</v>
      </c>
      <c r="H200" s="22">
        <f t="shared" si="51"/>
        <v>-10.919540229885058</v>
      </c>
      <c r="I200" s="22">
        <f t="shared" si="51"/>
        <v>1.593625498007968</v>
      </c>
      <c r="J200" s="22">
        <f t="shared" si="51"/>
        <v>3.0448717948717947</v>
      </c>
      <c r="K200" s="22">
        <f t="shared" si="51"/>
        <v>-2.7777777777777777</v>
      </c>
    </row>
    <row r="201" spans="1:11" x14ac:dyDescent="0.2">
      <c r="A201" s="153" t="s">
        <v>650</v>
      </c>
      <c r="B201" s="22">
        <f t="shared" ref="B201:K201" si="52">(B168-B167)/B167*100</f>
        <v>5.2238805970149249</v>
      </c>
      <c r="C201" s="22">
        <f t="shared" si="52"/>
        <v>14.285714285714285</v>
      </c>
      <c r="D201" s="22">
        <f t="shared" si="52"/>
        <v>-11.174785100286533</v>
      </c>
      <c r="E201" s="22">
        <f t="shared" si="52"/>
        <v>-44.444444444444443</v>
      </c>
      <c r="F201" s="22">
        <f t="shared" si="52"/>
        <v>-15.19434628975265</v>
      </c>
      <c r="G201" s="22">
        <f t="shared" si="52"/>
        <v>2.5096525096525095</v>
      </c>
      <c r="H201" s="22">
        <f t="shared" si="52"/>
        <v>0</v>
      </c>
      <c r="I201" s="22">
        <f t="shared" si="52"/>
        <v>9.8039215686274517</v>
      </c>
      <c r="J201" s="22">
        <f t="shared" si="52"/>
        <v>0.77760497667185069</v>
      </c>
      <c r="K201" s="22">
        <f t="shared" si="52"/>
        <v>-0.95238095238095244</v>
      </c>
    </row>
    <row r="202" spans="1:11" x14ac:dyDescent="0.2">
      <c r="A202" s="153" t="s">
        <v>658</v>
      </c>
      <c r="B202" s="22">
        <f>(B169-B168)/B168*100</f>
        <v>-3.5460992907801421</v>
      </c>
      <c r="C202" s="22">
        <f t="shared" ref="C202:K202" si="53">(C169-C168)/C168*100</f>
        <v>0</v>
      </c>
      <c r="D202" s="22">
        <f t="shared" si="53"/>
        <v>-0.64516129032258063</v>
      </c>
      <c r="E202" s="22">
        <f t="shared" si="53"/>
        <v>-20</v>
      </c>
      <c r="F202" s="22">
        <f t="shared" si="53"/>
        <v>-0.41666666666666669</v>
      </c>
      <c r="G202" s="22">
        <f t="shared" si="53"/>
        <v>3.3898305084745761</v>
      </c>
      <c r="H202" s="22">
        <f t="shared" si="53"/>
        <v>2.5806451612903225</v>
      </c>
      <c r="I202" s="22">
        <f t="shared" si="53"/>
        <v>-9.2857142857142865</v>
      </c>
      <c r="J202" s="22">
        <f t="shared" si="53"/>
        <v>-4.6296296296296298</v>
      </c>
      <c r="K202" s="22">
        <f t="shared" si="53"/>
        <v>0.48076923076923078</v>
      </c>
    </row>
    <row r="203" spans="1:11" s="23" customFormat="1" x14ac:dyDescent="0.2">
      <c r="B203" s="26"/>
      <c r="C203" s="26"/>
      <c r="D203" s="26"/>
      <c r="E203" s="26"/>
      <c r="F203" s="26"/>
      <c r="G203" s="26"/>
      <c r="H203" s="26"/>
      <c r="I203" s="26"/>
      <c r="J203" s="26"/>
      <c r="K203" s="26"/>
    </row>
    <row r="204" spans="1:11" s="23" customFormat="1" x14ac:dyDescent="0.2">
      <c r="A204" s="25" t="str">
        <f t="shared" ref="A204:A222" si="54">A70</f>
        <v>Q1 2009 Year-on-Year %</v>
      </c>
      <c r="B204" s="22">
        <f t="shared" ref="B204:B232" si="55">(B141-B137)/B137*100</f>
        <v>5.384615384615385</v>
      </c>
      <c r="C204" s="22">
        <f t="shared" ref="C204:K204" si="56">(C141-C137)/C137*100</f>
        <v>28.571428571428569</v>
      </c>
      <c r="D204" s="22">
        <f t="shared" si="56"/>
        <v>-11.926605504587156</v>
      </c>
      <c r="E204" s="22">
        <f t="shared" si="56"/>
        <v>-7.6923076923076925</v>
      </c>
      <c r="F204" s="22">
        <f t="shared" si="56"/>
        <v>6.8292682926829276</v>
      </c>
      <c r="G204" s="22">
        <f t="shared" si="56"/>
        <v>-13.148788927335639</v>
      </c>
      <c r="H204" s="22">
        <f t="shared" si="56"/>
        <v>11.445783132530121</v>
      </c>
      <c r="I204" s="22">
        <f t="shared" si="56"/>
        <v>-3.9007092198581561</v>
      </c>
      <c r="J204" s="22">
        <f t="shared" si="56"/>
        <v>1.2422360248447204</v>
      </c>
      <c r="K204" s="22">
        <f t="shared" si="56"/>
        <v>26.339285714285715</v>
      </c>
    </row>
    <row r="205" spans="1:11" s="23" customFormat="1" x14ac:dyDescent="0.2">
      <c r="A205" s="25" t="str">
        <f t="shared" si="54"/>
        <v>Q2 2009 Year-on-Year %</v>
      </c>
      <c r="B205" s="22">
        <f t="shared" si="55"/>
        <v>-34.394904458598724</v>
      </c>
      <c r="C205" s="22">
        <f t="shared" ref="C205:K205" si="57">(C142-C138)/C138*100</f>
        <v>33.333333333333329</v>
      </c>
      <c r="D205" s="22">
        <f t="shared" si="57"/>
        <v>-2.8368794326241136</v>
      </c>
      <c r="E205" s="22">
        <f t="shared" si="57"/>
        <v>-50</v>
      </c>
      <c r="F205" s="22">
        <f t="shared" si="57"/>
        <v>8.4112149532710276</v>
      </c>
      <c r="G205" s="22">
        <f t="shared" si="57"/>
        <v>-10.350877192982457</v>
      </c>
      <c r="H205" s="22">
        <f t="shared" si="57"/>
        <v>5.4545454545454541</v>
      </c>
      <c r="I205" s="22">
        <f t="shared" si="57"/>
        <v>-5.5363321799307963</v>
      </c>
      <c r="J205" s="22">
        <f t="shared" si="57"/>
        <v>-6.6937119675456387</v>
      </c>
      <c r="K205" s="22">
        <f t="shared" si="57"/>
        <v>8.8888888888888893</v>
      </c>
    </row>
    <row r="206" spans="1:11" s="23" customFormat="1" x14ac:dyDescent="0.2">
      <c r="A206" s="25" t="str">
        <f t="shared" si="54"/>
        <v>Q3 2009 Year-on-Year %</v>
      </c>
      <c r="B206" s="22">
        <f t="shared" si="55"/>
        <v>-23.648648648648649</v>
      </c>
      <c r="C206" s="22">
        <f t="shared" ref="C206:K206" si="58">(C143-C139)/C139*100</f>
        <v>-12.5</v>
      </c>
      <c r="D206" s="22">
        <f t="shared" si="58"/>
        <v>2.0942408376963351</v>
      </c>
      <c r="E206" s="22">
        <f t="shared" si="58"/>
        <v>-71.428571428571431</v>
      </c>
      <c r="F206" s="22">
        <f t="shared" si="58"/>
        <v>6.756756756756757</v>
      </c>
      <c r="G206" s="22">
        <f t="shared" si="58"/>
        <v>-16.528925619834713</v>
      </c>
      <c r="H206" s="22">
        <f t="shared" si="58"/>
        <v>2.9940119760479043</v>
      </c>
      <c r="I206" s="22">
        <f t="shared" si="58"/>
        <v>13.740458015267176</v>
      </c>
      <c r="J206" s="22">
        <f t="shared" si="58"/>
        <v>-0.84566596194503174</v>
      </c>
      <c r="K206" s="22">
        <f t="shared" si="58"/>
        <v>-8.4615384615384617</v>
      </c>
    </row>
    <row r="207" spans="1:11" s="23" customFormat="1" x14ac:dyDescent="0.2">
      <c r="A207" s="25" t="str">
        <f t="shared" si="54"/>
        <v>Q4 2009 Year-on-Year %</v>
      </c>
      <c r="B207" s="22">
        <f t="shared" si="55"/>
        <v>-32.515337423312886</v>
      </c>
      <c r="C207" s="22">
        <f t="shared" ref="C207:K207" si="59">(C144-C140)/C140*100</f>
        <v>-22.222222222222221</v>
      </c>
      <c r="D207" s="22">
        <f t="shared" si="59"/>
        <v>-1.5384615384615385</v>
      </c>
      <c r="E207" s="22">
        <f t="shared" si="59"/>
        <v>-18.181818181818183</v>
      </c>
      <c r="F207" s="22">
        <f t="shared" si="59"/>
        <v>-4.583333333333333</v>
      </c>
      <c r="G207" s="22">
        <f t="shared" si="59"/>
        <v>-12.607944732297064</v>
      </c>
      <c r="H207" s="22">
        <f t="shared" si="59"/>
        <v>-15.384615384615385</v>
      </c>
      <c r="I207" s="22">
        <f t="shared" si="59"/>
        <v>9.0225563909774422</v>
      </c>
      <c r="J207" s="22">
        <f t="shared" si="59"/>
        <v>0.64102564102564097</v>
      </c>
      <c r="K207" s="22">
        <f t="shared" si="59"/>
        <v>-18.050541516245488</v>
      </c>
    </row>
    <row r="208" spans="1:11" s="23" customFormat="1" x14ac:dyDescent="0.2">
      <c r="A208" s="25" t="str">
        <f t="shared" si="54"/>
        <v>Q1 2010 Year-on-Year %</v>
      </c>
      <c r="B208" s="22">
        <f t="shared" si="55"/>
        <v>-16.058394160583941</v>
      </c>
      <c r="C208" s="22">
        <f t="shared" ref="C208:K208" si="60">(C145-C141)/C141*100</f>
        <v>-11.111111111111111</v>
      </c>
      <c r="D208" s="22">
        <f t="shared" si="60"/>
        <v>4.9479166666666661</v>
      </c>
      <c r="E208" s="22">
        <f t="shared" si="60"/>
        <v>-58.333333333333336</v>
      </c>
      <c r="F208" s="22">
        <f t="shared" si="60"/>
        <v>5.4794520547945202</v>
      </c>
      <c r="G208" s="22">
        <f t="shared" si="60"/>
        <v>-0.19920318725099601</v>
      </c>
      <c r="H208" s="22">
        <f t="shared" si="60"/>
        <v>-17.837837837837839</v>
      </c>
      <c r="I208" s="22">
        <f t="shared" si="60"/>
        <v>-2.5830258302583027</v>
      </c>
      <c r="J208" s="22">
        <f t="shared" si="60"/>
        <v>-1.8404907975460123</v>
      </c>
      <c r="K208" s="22">
        <f t="shared" si="60"/>
        <v>-20.848056537102476</v>
      </c>
    </row>
    <row r="209" spans="1:11" s="23" customFormat="1" x14ac:dyDescent="0.2">
      <c r="A209" s="25" t="str">
        <f t="shared" si="54"/>
        <v>Q2 2010 Year-on-Year %</v>
      </c>
      <c r="B209" s="22">
        <f t="shared" si="55"/>
        <v>6.7961165048543686</v>
      </c>
      <c r="C209" s="22">
        <f t="shared" ref="C209:K209" si="61">(C146-C142)/C142*100</f>
        <v>-33.333333333333329</v>
      </c>
      <c r="D209" s="22">
        <f t="shared" si="61"/>
        <v>-12.895377128953772</v>
      </c>
      <c r="E209" s="22">
        <f t="shared" si="61"/>
        <v>0</v>
      </c>
      <c r="F209" s="22">
        <f t="shared" si="61"/>
        <v>-3.0172413793103448</v>
      </c>
      <c r="G209" s="22">
        <f t="shared" si="61"/>
        <v>-4.6966731898238745</v>
      </c>
      <c r="H209" s="22">
        <f t="shared" si="61"/>
        <v>-10.919540229885058</v>
      </c>
      <c r="I209" s="22">
        <f t="shared" si="61"/>
        <v>9.1575091575091569</v>
      </c>
      <c r="J209" s="22">
        <f t="shared" si="61"/>
        <v>0.43478260869565216</v>
      </c>
      <c r="K209" s="22">
        <f t="shared" si="61"/>
        <v>-9.795918367346939</v>
      </c>
    </row>
    <row r="210" spans="1:11" s="23" customFormat="1" x14ac:dyDescent="0.2">
      <c r="A210" s="25" t="str">
        <f t="shared" si="54"/>
        <v>Q3 2010 Year-on-Year %</v>
      </c>
      <c r="B210" s="22">
        <f t="shared" si="55"/>
        <v>4.4247787610619467</v>
      </c>
      <c r="C210" s="22">
        <f t="shared" ref="C210:K210" si="62">(C147-C143)/C143*100</f>
        <v>-14.285714285714285</v>
      </c>
      <c r="D210" s="22">
        <f t="shared" si="62"/>
        <v>-8.2051282051282044</v>
      </c>
      <c r="E210" s="22">
        <f t="shared" si="62"/>
        <v>125</v>
      </c>
      <c r="F210" s="22">
        <f t="shared" si="62"/>
        <v>-8.0168776371308024</v>
      </c>
      <c r="G210" s="22">
        <f t="shared" si="62"/>
        <v>-3.9603960396039604</v>
      </c>
      <c r="H210" s="22">
        <f t="shared" si="62"/>
        <v>7.5581395348837201</v>
      </c>
      <c r="I210" s="22">
        <f t="shared" si="62"/>
        <v>-11.74496644295302</v>
      </c>
      <c r="J210" s="22">
        <f t="shared" si="62"/>
        <v>-4.2643923240938166</v>
      </c>
      <c r="K210" s="22">
        <f t="shared" si="62"/>
        <v>-14.285714285714285</v>
      </c>
    </row>
    <row r="211" spans="1:11" s="23" customFormat="1" x14ac:dyDescent="0.2">
      <c r="A211" s="25" t="str">
        <f t="shared" si="54"/>
        <v>Q4 2010 Year-on-Year %</v>
      </c>
      <c r="B211" s="22">
        <f t="shared" si="55"/>
        <v>3.6363636363636362</v>
      </c>
      <c r="C211" s="22">
        <f t="shared" ref="C211:K211" si="63">(C148-C144)/C144*100</f>
        <v>85.714285714285708</v>
      </c>
      <c r="D211" s="22">
        <f t="shared" si="63"/>
        <v>-6.770833333333333</v>
      </c>
      <c r="E211" s="22">
        <f t="shared" si="63"/>
        <v>77.777777777777786</v>
      </c>
      <c r="F211" s="22">
        <f t="shared" si="63"/>
        <v>-4.8034934497816595</v>
      </c>
      <c r="G211" s="22">
        <f t="shared" si="63"/>
        <v>-0.79051383399209485</v>
      </c>
      <c r="H211" s="22">
        <f t="shared" si="63"/>
        <v>14.935064935064934</v>
      </c>
      <c r="I211" s="22">
        <f t="shared" si="63"/>
        <v>-12.068965517241379</v>
      </c>
      <c r="J211" s="22">
        <f t="shared" si="63"/>
        <v>4.6709129511677281</v>
      </c>
      <c r="K211" s="22">
        <f t="shared" si="63"/>
        <v>-10.572687224669604</v>
      </c>
    </row>
    <row r="212" spans="1:11" s="23" customFormat="1" x14ac:dyDescent="0.2">
      <c r="A212" s="25" t="str">
        <f t="shared" si="54"/>
        <v>Q1 2011 Year-on-Year %</v>
      </c>
      <c r="B212" s="22">
        <f t="shared" si="55"/>
        <v>-11.304347826086957</v>
      </c>
      <c r="C212" s="22">
        <f t="shared" ref="C212:K212" si="64">(C149-C145)/C145*100</f>
        <v>75</v>
      </c>
      <c r="D212" s="22">
        <f t="shared" si="64"/>
        <v>-7.1960297766749379</v>
      </c>
      <c r="E212" s="22">
        <f t="shared" si="64"/>
        <v>240</v>
      </c>
      <c r="F212" s="22">
        <f t="shared" si="64"/>
        <v>-2.5974025974025974</v>
      </c>
      <c r="G212" s="22">
        <f t="shared" si="64"/>
        <v>2.3952095808383236</v>
      </c>
      <c r="H212" s="22">
        <f t="shared" si="64"/>
        <v>9.8684210526315788</v>
      </c>
      <c r="I212" s="22">
        <f t="shared" si="64"/>
        <v>-6.8181818181818175</v>
      </c>
      <c r="J212" s="22">
        <f t="shared" si="64"/>
        <v>2.5</v>
      </c>
      <c r="K212" s="22">
        <f t="shared" si="64"/>
        <v>-16.517857142857142</v>
      </c>
    </row>
    <row r="213" spans="1:11" s="23" customFormat="1" x14ac:dyDescent="0.2">
      <c r="A213" s="25" t="str">
        <f t="shared" si="54"/>
        <v>Q2 2011 Year-on-Year %</v>
      </c>
      <c r="B213" s="22">
        <f t="shared" si="55"/>
        <v>-14.545454545454545</v>
      </c>
      <c r="C213" s="22">
        <f t="shared" ref="C213:K213" si="65">(C150-C146)/C146*100</f>
        <v>-37.5</v>
      </c>
      <c r="D213" s="22">
        <f t="shared" si="65"/>
        <v>6.983240223463687</v>
      </c>
      <c r="E213" s="22">
        <f t="shared" si="65"/>
        <v>125</v>
      </c>
      <c r="F213" s="22">
        <f t="shared" si="65"/>
        <v>1.3333333333333335</v>
      </c>
      <c r="G213" s="22">
        <f t="shared" si="65"/>
        <v>9.6509240246406574</v>
      </c>
      <c r="H213" s="22">
        <f t="shared" si="65"/>
        <v>10.32258064516129</v>
      </c>
      <c r="I213" s="22">
        <f t="shared" si="65"/>
        <v>-13.087248322147651</v>
      </c>
      <c r="J213" s="22">
        <f t="shared" si="65"/>
        <v>4.9783549783549788</v>
      </c>
      <c r="K213" s="22">
        <f t="shared" si="65"/>
        <v>0.45248868778280549</v>
      </c>
    </row>
    <row r="214" spans="1:11" s="23" customFormat="1" x14ac:dyDescent="0.2">
      <c r="A214" s="25" t="str">
        <f t="shared" si="54"/>
        <v>Q3 2011 Year-on-Year %</v>
      </c>
      <c r="B214" s="22">
        <f t="shared" si="55"/>
        <v>-19.491525423728813</v>
      </c>
      <c r="C214" s="22">
        <f t="shared" ref="C214:K214" si="66">(C151-C147)/C147*100</f>
        <v>150</v>
      </c>
      <c r="D214" s="22">
        <f t="shared" si="66"/>
        <v>7.5418994413407825</v>
      </c>
      <c r="E214" s="22">
        <f t="shared" si="66"/>
        <v>-11.111111111111111</v>
      </c>
      <c r="F214" s="22">
        <f t="shared" si="66"/>
        <v>5.0458715596330279</v>
      </c>
      <c r="G214" s="22">
        <f t="shared" si="66"/>
        <v>19.381443298969074</v>
      </c>
      <c r="H214" s="22">
        <f t="shared" si="66"/>
        <v>-19.45945945945946</v>
      </c>
      <c r="I214" s="22">
        <f t="shared" si="66"/>
        <v>3.4220532319391634</v>
      </c>
      <c r="J214" s="22">
        <f t="shared" si="66"/>
        <v>4.231625835189309</v>
      </c>
      <c r="K214" s="22">
        <f t="shared" si="66"/>
        <v>6.8627450980392162</v>
      </c>
    </row>
    <row r="215" spans="1:11" s="23" customFormat="1" x14ac:dyDescent="0.2">
      <c r="A215" s="25" t="str">
        <f t="shared" si="54"/>
        <v>Q4 2011 Year-on-Year %</v>
      </c>
      <c r="B215" s="22">
        <f t="shared" si="55"/>
        <v>-16.666666666666664</v>
      </c>
      <c r="C215" s="22">
        <f t="shared" ref="C215:K215" si="67">(C152-C148)/C148*100</f>
        <v>-7.6923076923076925</v>
      </c>
      <c r="D215" s="22">
        <f t="shared" si="67"/>
        <v>16.480446927374302</v>
      </c>
      <c r="E215" s="22">
        <f t="shared" si="67"/>
        <v>-62.5</v>
      </c>
      <c r="F215" s="22">
        <f t="shared" si="67"/>
        <v>6.8807339449541285</v>
      </c>
      <c r="G215" s="22">
        <f t="shared" si="67"/>
        <v>16.334661354581673</v>
      </c>
      <c r="H215" s="22">
        <f t="shared" si="67"/>
        <v>-7.9096045197740121</v>
      </c>
      <c r="I215" s="22">
        <f t="shared" si="67"/>
        <v>2.7450980392156863</v>
      </c>
      <c r="J215" s="22">
        <f t="shared" si="67"/>
        <v>1.2170385395537524</v>
      </c>
      <c r="K215" s="22">
        <f t="shared" si="67"/>
        <v>-0.98522167487684731</v>
      </c>
    </row>
    <row r="216" spans="1:11" s="23" customFormat="1" x14ac:dyDescent="0.2">
      <c r="A216" s="25" t="str">
        <f t="shared" si="54"/>
        <v>Q1 2012 Year-on-Year %</v>
      </c>
      <c r="B216" s="22">
        <f t="shared" si="55"/>
        <v>-9.8039215686274517</v>
      </c>
      <c r="C216" s="22">
        <f t="shared" ref="C216:K216" si="68">(C153-C149)/C149*100</f>
        <v>21.428571428571427</v>
      </c>
      <c r="D216" s="22">
        <f t="shared" si="68"/>
        <v>-1.3368983957219251</v>
      </c>
      <c r="E216" s="22">
        <f t="shared" si="68"/>
        <v>-52.941176470588239</v>
      </c>
      <c r="F216" s="22">
        <f t="shared" si="68"/>
        <v>-9.7777777777777786</v>
      </c>
      <c r="G216" s="22">
        <f t="shared" si="68"/>
        <v>5.0682261208577</v>
      </c>
      <c r="H216" s="22">
        <f t="shared" si="68"/>
        <v>4.7904191616766472</v>
      </c>
      <c r="I216" s="22">
        <f t="shared" si="68"/>
        <v>5.6910569105691051</v>
      </c>
      <c r="J216" s="22">
        <f t="shared" si="68"/>
        <v>7.5203252032520336</v>
      </c>
      <c r="K216" s="22">
        <f t="shared" si="68"/>
        <v>24.064171122994651</v>
      </c>
    </row>
    <row r="217" spans="1:11" s="23" customFormat="1" x14ac:dyDescent="0.2">
      <c r="A217" s="25" t="str">
        <f t="shared" si="54"/>
        <v>Q2 2012 Year-on-Year %</v>
      </c>
      <c r="B217" s="22">
        <f t="shared" si="55"/>
        <v>-2.1276595744680851</v>
      </c>
      <c r="C217" s="22">
        <f t="shared" ref="C217:K217" si="69">(C154-C150)/C150*100</f>
        <v>280</v>
      </c>
      <c r="D217" s="22">
        <f t="shared" si="69"/>
        <v>-2.8720626631853787</v>
      </c>
      <c r="E217" s="22">
        <f t="shared" si="69"/>
        <v>-33.333333333333329</v>
      </c>
      <c r="F217" s="22">
        <f t="shared" si="69"/>
        <v>-10.526315789473683</v>
      </c>
      <c r="G217" s="22">
        <f t="shared" si="69"/>
        <v>-2.9962546816479403</v>
      </c>
      <c r="H217" s="22">
        <f t="shared" si="69"/>
        <v>9.9415204678362574</v>
      </c>
      <c r="I217" s="22">
        <f t="shared" si="69"/>
        <v>4.2471042471042466</v>
      </c>
      <c r="J217" s="22">
        <f t="shared" si="69"/>
        <v>9.6907216494845372</v>
      </c>
      <c r="K217" s="22">
        <f t="shared" si="69"/>
        <v>0</v>
      </c>
    </row>
    <row r="218" spans="1:11" s="23" customFormat="1" x14ac:dyDescent="0.2">
      <c r="A218" s="25" t="str">
        <f t="shared" si="54"/>
        <v>Q3 2012 Year-on-Year %</v>
      </c>
      <c r="B218" s="22">
        <f t="shared" si="55"/>
        <v>-5.2631578947368416</v>
      </c>
      <c r="C218" s="22">
        <f t="shared" ref="C218:K218" si="70">(C155-C151)/C151*100</f>
        <v>20</v>
      </c>
      <c r="D218" s="22">
        <f t="shared" si="70"/>
        <v>-2.3376623376623376</v>
      </c>
      <c r="E218" s="22">
        <f t="shared" si="70"/>
        <v>12.5</v>
      </c>
      <c r="F218" s="22">
        <f t="shared" si="70"/>
        <v>-6.9868995633187767</v>
      </c>
      <c r="G218" s="22">
        <f t="shared" si="70"/>
        <v>-14.162348877374784</v>
      </c>
      <c r="H218" s="22">
        <f t="shared" si="70"/>
        <v>32.214765100671137</v>
      </c>
      <c r="I218" s="22">
        <f t="shared" si="70"/>
        <v>4.4117647058823533</v>
      </c>
      <c r="J218" s="22">
        <f t="shared" si="70"/>
        <v>15.17094017094017</v>
      </c>
      <c r="K218" s="22">
        <f t="shared" si="70"/>
        <v>0</v>
      </c>
    </row>
    <row r="219" spans="1:11" s="23" customFormat="1" x14ac:dyDescent="0.2">
      <c r="A219" s="25" t="str">
        <f t="shared" si="54"/>
        <v>Q4 2012 Year-on-Year %</v>
      </c>
      <c r="B219" s="22">
        <f t="shared" si="55"/>
        <v>3.1578947368421053</v>
      </c>
      <c r="C219" s="22">
        <f t="shared" ref="C219:K219" si="71">(C156-C152)/C152*100</f>
        <v>150</v>
      </c>
      <c r="D219" s="22">
        <f t="shared" si="71"/>
        <v>-17.745803357314148</v>
      </c>
      <c r="E219" s="22">
        <f t="shared" si="71"/>
        <v>116.66666666666667</v>
      </c>
      <c r="F219" s="22">
        <f t="shared" si="71"/>
        <v>-8.5836909871244629</v>
      </c>
      <c r="G219" s="22">
        <f t="shared" si="71"/>
        <v>-19.520547945205479</v>
      </c>
      <c r="H219" s="22">
        <f t="shared" si="71"/>
        <v>9.8159509202453989</v>
      </c>
      <c r="I219" s="22">
        <f t="shared" si="71"/>
        <v>10.305343511450381</v>
      </c>
      <c r="J219" s="22">
        <f t="shared" si="71"/>
        <v>10.020040080160321</v>
      </c>
      <c r="K219" s="22">
        <f t="shared" si="71"/>
        <v>7.4626865671641784</v>
      </c>
    </row>
    <row r="220" spans="1:11" x14ac:dyDescent="0.2">
      <c r="A220" s="25" t="str">
        <f t="shared" si="54"/>
        <v>Q1 2013 Year-on-Year %</v>
      </c>
      <c r="B220" s="22">
        <f t="shared" si="55"/>
        <v>3.2608695652173911</v>
      </c>
      <c r="C220" s="22">
        <f t="shared" ref="C220:K220" si="72">(C157-C153)/C153*100</f>
        <v>47.058823529411761</v>
      </c>
      <c r="D220" s="22">
        <f t="shared" si="72"/>
        <v>-5.6910569105691051</v>
      </c>
      <c r="E220" s="22">
        <f t="shared" si="72"/>
        <v>25</v>
      </c>
      <c r="F220" s="22">
        <f t="shared" si="72"/>
        <v>2.4630541871921183</v>
      </c>
      <c r="G220" s="22">
        <f t="shared" si="72"/>
        <v>-11.688311688311687</v>
      </c>
      <c r="H220" s="22">
        <f t="shared" si="72"/>
        <v>7.4285714285714288</v>
      </c>
      <c r="I220" s="22">
        <f t="shared" si="72"/>
        <v>15.769230769230768</v>
      </c>
      <c r="J220" s="22">
        <f t="shared" si="72"/>
        <v>3.0245746691871456</v>
      </c>
      <c r="K220" s="22">
        <f t="shared" si="72"/>
        <v>-1.2931034482758621</v>
      </c>
    </row>
    <row r="221" spans="1:11" x14ac:dyDescent="0.2">
      <c r="A221" s="25" t="str">
        <f t="shared" si="54"/>
        <v>Q2 2013 Year-on-Year %</v>
      </c>
      <c r="B221" s="22">
        <f t="shared" si="55"/>
        <v>0</v>
      </c>
      <c r="C221" s="22">
        <f t="shared" ref="C221:K221" si="73">(C158-C154)/C154*100</f>
        <v>31.578947368421051</v>
      </c>
      <c r="D221" s="22">
        <f t="shared" si="73"/>
        <v>-5.10752688172043</v>
      </c>
      <c r="E221" s="22">
        <f t="shared" si="73"/>
        <v>-25</v>
      </c>
      <c r="F221" s="22">
        <f t="shared" si="73"/>
        <v>13.725490196078432</v>
      </c>
      <c r="G221" s="22">
        <f t="shared" si="73"/>
        <v>-6.9498069498069501</v>
      </c>
      <c r="H221" s="22">
        <f t="shared" si="73"/>
        <v>-4.7872340425531918</v>
      </c>
      <c r="I221" s="22">
        <f t="shared" si="73"/>
        <v>5.5555555555555554</v>
      </c>
      <c r="J221" s="22">
        <f t="shared" si="73"/>
        <v>6.0150375939849621</v>
      </c>
      <c r="K221" s="22">
        <f t="shared" si="73"/>
        <v>-1.3513513513513513</v>
      </c>
    </row>
    <row r="222" spans="1:11" x14ac:dyDescent="0.2">
      <c r="A222" s="25" t="str">
        <f t="shared" si="54"/>
        <v>Q3 2013 Year-on-Year %</v>
      </c>
      <c r="B222" s="22">
        <f t="shared" si="55"/>
        <v>20</v>
      </c>
      <c r="C222" s="22">
        <f t="shared" ref="C222:K222" si="74">(C159-C155)/C155*100</f>
        <v>16.666666666666664</v>
      </c>
      <c r="D222" s="22">
        <f t="shared" si="74"/>
        <v>-6.3829787234042552</v>
      </c>
      <c r="E222" s="22">
        <f t="shared" si="74"/>
        <v>55.555555555555557</v>
      </c>
      <c r="F222" s="22">
        <f t="shared" si="74"/>
        <v>6.5727699530516439</v>
      </c>
      <c r="G222" s="22">
        <f t="shared" si="74"/>
        <v>11.468812877263582</v>
      </c>
      <c r="H222" s="22">
        <f t="shared" si="74"/>
        <v>1.5228426395939088</v>
      </c>
      <c r="I222" s="22">
        <f t="shared" si="74"/>
        <v>-1.4084507042253522</v>
      </c>
      <c r="J222" s="22">
        <f t="shared" si="74"/>
        <v>9.461966604823747</v>
      </c>
      <c r="K222" s="22">
        <f t="shared" si="74"/>
        <v>2.2935779816513762</v>
      </c>
    </row>
    <row r="223" spans="1:11" x14ac:dyDescent="0.2">
      <c r="A223" s="25" t="s">
        <v>516</v>
      </c>
      <c r="B223" s="22">
        <f t="shared" si="55"/>
        <v>-2.0408163265306123</v>
      </c>
      <c r="C223" s="22">
        <f t="shared" ref="C223:K223" si="75">(C160-C156)/C156*100</f>
        <v>-80</v>
      </c>
      <c r="D223" s="22">
        <f t="shared" si="75"/>
        <v>0.58309037900874638</v>
      </c>
      <c r="E223" s="22">
        <f t="shared" si="75"/>
        <v>-30.76923076923077</v>
      </c>
      <c r="F223" s="22">
        <f t="shared" si="75"/>
        <v>3.755868544600939</v>
      </c>
      <c r="G223" s="22">
        <f t="shared" si="75"/>
        <v>20.638297872340424</v>
      </c>
      <c r="H223" s="22">
        <f t="shared" si="75"/>
        <v>10.614525139664805</v>
      </c>
      <c r="I223" s="22">
        <f t="shared" si="75"/>
        <v>-2.422145328719723</v>
      </c>
      <c r="J223" s="22">
        <f t="shared" si="75"/>
        <v>4.1894353369763211</v>
      </c>
      <c r="K223" s="22">
        <f t="shared" si="75"/>
        <v>6.9444444444444446</v>
      </c>
    </row>
    <row r="224" spans="1:11" x14ac:dyDescent="0.2">
      <c r="A224" s="25" t="s">
        <v>517</v>
      </c>
      <c r="B224" s="22">
        <f t="shared" si="55"/>
        <v>1.0526315789473684</v>
      </c>
      <c r="C224" s="22">
        <f t="shared" ref="C224:K224" si="76">(C161-C157)/C157*100</f>
        <v>-80</v>
      </c>
      <c r="D224" s="22">
        <f t="shared" si="76"/>
        <v>3.7356321839080464</v>
      </c>
      <c r="E224" s="22">
        <f t="shared" si="76"/>
        <v>120</v>
      </c>
      <c r="F224" s="22">
        <f t="shared" si="76"/>
        <v>18.75</v>
      </c>
      <c r="G224" s="22">
        <f t="shared" si="76"/>
        <v>19.747899159663866</v>
      </c>
      <c r="H224" s="22">
        <f t="shared" si="76"/>
        <v>-5.3191489361702127</v>
      </c>
      <c r="I224" s="22">
        <f t="shared" si="76"/>
        <v>-8.9700996677740861</v>
      </c>
      <c r="J224" s="22">
        <f t="shared" si="76"/>
        <v>2.9357798165137616</v>
      </c>
      <c r="K224" s="22">
        <f t="shared" si="76"/>
        <v>-6.9868995633187767</v>
      </c>
    </row>
    <row r="225" spans="1:11" x14ac:dyDescent="0.2">
      <c r="A225" s="25" t="s">
        <v>528</v>
      </c>
      <c r="B225" s="22">
        <f t="shared" si="55"/>
        <v>-7.608695652173914</v>
      </c>
      <c r="C225" s="22">
        <f t="shared" ref="C225:K225" si="77">(C162-C158)/C158*100</f>
        <v>-76</v>
      </c>
      <c r="D225" s="22">
        <f t="shared" si="77"/>
        <v>-6.7988668555240803</v>
      </c>
      <c r="E225" s="22">
        <f t="shared" si="77"/>
        <v>100</v>
      </c>
      <c r="F225" s="22">
        <f t="shared" si="77"/>
        <v>3.8793103448275863</v>
      </c>
      <c r="G225" s="22">
        <f t="shared" si="77"/>
        <v>14.107883817427386</v>
      </c>
      <c r="H225" s="22">
        <f t="shared" si="77"/>
        <v>2.7932960893854748</v>
      </c>
      <c r="I225" s="22">
        <f t="shared" si="77"/>
        <v>-14.736842105263156</v>
      </c>
      <c r="J225" s="22">
        <f t="shared" si="77"/>
        <v>5.3191489361702127</v>
      </c>
      <c r="K225" s="22">
        <f t="shared" si="77"/>
        <v>5.0228310502283104</v>
      </c>
    </row>
    <row r="226" spans="1:11" x14ac:dyDescent="0.2">
      <c r="A226" s="25" t="s">
        <v>534</v>
      </c>
      <c r="B226" s="22">
        <f t="shared" si="55"/>
        <v>-26.851851851851855</v>
      </c>
      <c r="C226" s="22">
        <f t="shared" ref="C226:K226" si="78">(C163-C159)/C159*100</f>
        <v>-61.904761904761905</v>
      </c>
      <c r="D226" s="22">
        <f t="shared" si="78"/>
        <v>-2.5568181818181821</v>
      </c>
      <c r="E226" s="22">
        <f t="shared" si="78"/>
        <v>42.857142857142854</v>
      </c>
      <c r="F226" s="22">
        <f t="shared" si="78"/>
        <v>6.1674008810572687</v>
      </c>
      <c r="G226" s="22">
        <f t="shared" si="78"/>
        <v>-7.7617328519855606</v>
      </c>
      <c r="H226" s="22">
        <f t="shared" si="78"/>
        <v>-13.5</v>
      </c>
      <c r="I226" s="22">
        <f t="shared" si="78"/>
        <v>-15.357142857142858</v>
      </c>
      <c r="J226" s="22">
        <f t="shared" si="78"/>
        <v>1.5254237288135595</v>
      </c>
      <c r="K226" s="22">
        <f t="shared" si="78"/>
        <v>-5.8295964125560538</v>
      </c>
    </row>
    <row r="227" spans="1:11" x14ac:dyDescent="0.2">
      <c r="A227" s="25" t="s">
        <v>544</v>
      </c>
      <c r="B227" s="22">
        <f t="shared" si="55"/>
        <v>6.25</v>
      </c>
      <c r="C227" s="22">
        <f t="shared" ref="C227:K227" si="79">(C164-C160)/C160*100</f>
        <v>-33.333333333333329</v>
      </c>
      <c r="D227" s="22">
        <f t="shared" si="79"/>
        <v>4.9275362318840585</v>
      </c>
      <c r="E227" s="22">
        <f t="shared" si="79"/>
        <v>88.888888888888886</v>
      </c>
      <c r="F227" s="22">
        <f t="shared" si="79"/>
        <v>26.696832579185521</v>
      </c>
      <c r="G227" s="22">
        <f t="shared" si="79"/>
        <v>-6.5255731922398583</v>
      </c>
      <c r="H227" s="22">
        <f t="shared" si="79"/>
        <v>-14.646464646464647</v>
      </c>
      <c r="I227" s="22">
        <f t="shared" si="79"/>
        <v>-9.9290780141843982</v>
      </c>
      <c r="J227" s="22">
        <f t="shared" si="79"/>
        <v>0.34965034965034963</v>
      </c>
      <c r="K227" s="22">
        <f t="shared" si="79"/>
        <v>-1.2987012987012987</v>
      </c>
    </row>
    <row r="228" spans="1:11" x14ac:dyDescent="0.2">
      <c r="A228" s="153" t="s">
        <v>630</v>
      </c>
      <c r="B228" s="22">
        <f t="shared" si="55"/>
        <v>60.416666666666664</v>
      </c>
      <c r="C228" s="22">
        <f t="shared" ref="C228:K228" si="80">(C165-C161)/C161*100</f>
        <v>80</v>
      </c>
      <c r="D228" s="22">
        <f t="shared" si="80"/>
        <v>3.32409972299169</v>
      </c>
      <c r="E228" s="22">
        <f t="shared" si="80"/>
        <v>-27.27272727272727</v>
      </c>
      <c r="F228" s="22">
        <f t="shared" si="80"/>
        <v>14.5748987854251</v>
      </c>
      <c r="G228" s="22">
        <f t="shared" si="80"/>
        <v>-18.245614035087719</v>
      </c>
      <c r="H228" s="22">
        <f t="shared" si="80"/>
        <v>-6.7415730337078648</v>
      </c>
      <c r="I228" s="22">
        <f t="shared" si="80"/>
        <v>4.3795620437956204</v>
      </c>
      <c r="J228" s="22">
        <f t="shared" si="80"/>
        <v>3.5650623885918007</v>
      </c>
      <c r="K228" s="22">
        <f t="shared" si="80"/>
        <v>-0.93896713615023475</v>
      </c>
    </row>
    <row r="229" spans="1:11" x14ac:dyDescent="0.2">
      <c r="A229" s="153" t="s">
        <v>637</v>
      </c>
      <c r="B229" s="22">
        <f t="shared" si="55"/>
        <v>76.470588235294116</v>
      </c>
      <c r="C229" s="22">
        <f t="shared" ref="C229:K229" si="81">(C166-C162)/C162*100</f>
        <v>33.333333333333329</v>
      </c>
      <c r="D229" s="22">
        <f t="shared" si="81"/>
        <v>9.4224924012158056</v>
      </c>
      <c r="E229" s="22">
        <f t="shared" si="81"/>
        <v>11.111111111111111</v>
      </c>
      <c r="F229" s="22">
        <f t="shared" si="81"/>
        <v>7.8838174273858916</v>
      </c>
      <c r="G229" s="22">
        <f t="shared" si="81"/>
        <v>-10.363636363636363</v>
      </c>
      <c r="H229" s="22">
        <f t="shared" si="81"/>
        <v>-5.4347826086956523</v>
      </c>
      <c r="I229" s="22">
        <f t="shared" si="81"/>
        <v>3.2921810699588478</v>
      </c>
      <c r="J229" s="22">
        <f t="shared" si="81"/>
        <v>5.0505050505050502</v>
      </c>
      <c r="K229" s="22">
        <f t="shared" si="81"/>
        <v>-6.0869565217391308</v>
      </c>
    </row>
    <row r="230" spans="1:11" x14ac:dyDescent="0.2">
      <c r="A230" s="153" t="s">
        <v>643</v>
      </c>
      <c r="B230" s="22">
        <f t="shared" si="55"/>
        <v>69.620253164556971</v>
      </c>
      <c r="C230" s="22">
        <f t="shared" ref="C230:K230" si="82">(C167-C163)/C163*100</f>
        <v>-12.5</v>
      </c>
      <c r="D230" s="22">
        <f t="shared" si="82"/>
        <v>1.749271137026239</v>
      </c>
      <c r="E230" s="22">
        <f t="shared" si="82"/>
        <v>-10</v>
      </c>
      <c r="F230" s="22">
        <f t="shared" si="82"/>
        <v>17.427385892116181</v>
      </c>
      <c r="G230" s="22">
        <f t="shared" si="82"/>
        <v>1.3698630136986301</v>
      </c>
      <c r="H230" s="22">
        <f t="shared" si="82"/>
        <v>-10.404624277456648</v>
      </c>
      <c r="I230" s="22">
        <f t="shared" si="82"/>
        <v>7.59493670886076</v>
      </c>
      <c r="J230" s="22">
        <f t="shared" si="82"/>
        <v>7.345575959933222</v>
      </c>
      <c r="K230" s="22">
        <f t="shared" si="82"/>
        <v>0</v>
      </c>
    </row>
    <row r="231" spans="1:11" x14ac:dyDescent="0.2">
      <c r="A231" s="153" t="s">
        <v>651</v>
      </c>
      <c r="B231" s="22">
        <f t="shared" si="55"/>
        <v>38.235294117647058</v>
      </c>
      <c r="C231" s="22">
        <f t="shared" ref="C231:K231" si="83">(C168-C164)/C164*100</f>
        <v>100</v>
      </c>
      <c r="D231" s="22">
        <f t="shared" si="83"/>
        <v>-14.3646408839779</v>
      </c>
      <c r="E231" s="22">
        <f t="shared" si="83"/>
        <v>-41.17647058823529</v>
      </c>
      <c r="F231" s="22">
        <f t="shared" si="83"/>
        <v>-14.285714285714285</v>
      </c>
      <c r="G231" s="22">
        <f t="shared" si="83"/>
        <v>0.18867924528301888</v>
      </c>
      <c r="H231" s="22">
        <f t="shared" si="83"/>
        <v>-8.2840236686390547</v>
      </c>
      <c r="I231" s="22">
        <f t="shared" si="83"/>
        <v>10.236220472440944</v>
      </c>
      <c r="J231" s="22">
        <f t="shared" si="83"/>
        <v>12.89198606271777</v>
      </c>
      <c r="K231" s="22">
        <f t="shared" si="83"/>
        <v>-8.7719298245614024</v>
      </c>
    </row>
    <row r="232" spans="1:11" x14ac:dyDescent="0.2">
      <c r="A232" s="153" t="s">
        <v>659</v>
      </c>
      <c r="B232" s="22">
        <f t="shared" si="55"/>
        <v>-11.688311688311687</v>
      </c>
      <c r="C232" s="22">
        <f t="shared" ref="C232:K232" si="84">(C169-C165)/C165*100</f>
        <v>-11.111111111111111</v>
      </c>
      <c r="D232" s="22">
        <f t="shared" si="84"/>
        <v>-17.426273458445042</v>
      </c>
      <c r="E232" s="22">
        <f t="shared" si="84"/>
        <v>-50</v>
      </c>
      <c r="F232" s="22">
        <f t="shared" si="84"/>
        <v>-15.547703180212014</v>
      </c>
      <c r="G232" s="22">
        <f t="shared" si="84"/>
        <v>17.811158798283262</v>
      </c>
      <c r="H232" s="22">
        <f t="shared" si="84"/>
        <v>-4.2168674698795181</v>
      </c>
      <c r="I232" s="22">
        <f t="shared" si="84"/>
        <v>-11.188811188811188</v>
      </c>
      <c r="J232" s="22">
        <f t="shared" si="84"/>
        <v>6.3683304647160073</v>
      </c>
      <c r="K232" s="22">
        <f t="shared" si="84"/>
        <v>-0.94786729857819907</v>
      </c>
    </row>
    <row r="233" spans="1:11" x14ac:dyDescent="0.2">
      <c r="B233" s="20"/>
      <c r="C233" s="20"/>
      <c r="D233" s="20"/>
      <c r="E233" s="20"/>
      <c r="F233" s="20"/>
      <c r="G233" s="20"/>
      <c r="H233" s="20"/>
      <c r="I233" s="20"/>
      <c r="J233" s="20"/>
      <c r="K233" s="20"/>
    </row>
    <row r="234" spans="1:11" ht="51" x14ac:dyDescent="0.2">
      <c r="B234" s="118" t="s">
        <v>60</v>
      </c>
      <c r="C234" s="118" t="s">
        <v>61</v>
      </c>
      <c r="D234" s="118" t="s">
        <v>50</v>
      </c>
      <c r="E234" s="118" t="s">
        <v>59</v>
      </c>
      <c r="F234" s="118" t="s">
        <v>62</v>
      </c>
      <c r="G234" s="20"/>
      <c r="H234" s="118" t="s">
        <v>60</v>
      </c>
      <c r="I234" s="118" t="s">
        <v>61</v>
      </c>
      <c r="J234" s="118" t="s">
        <v>50</v>
      </c>
      <c r="K234" s="118" t="s">
        <v>59</v>
      </c>
    </row>
    <row r="235" spans="1:11" x14ac:dyDescent="0.2">
      <c r="A235" s="25" t="str">
        <f t="shared" ref="A235:A257" si="85">A137</f>
        <v>Q1 2008</v>
      </c>
      <c r="B235" s="19">
        <v>1679000</v>
      </c>
      <c r="C235" s="19">
        <v>492000</v>
      </c>
      <c r="D235" s="19">
        <f t="shared" ref="D235:D260" si="86">B137</f>
        <v>130000</v>
      </c>
      <c r="E235" s="19">
        <f t="shared" ref="E235:E260" si="87">K137</f>
        <v>224000</v>
      </c>
      <c r="F235" s="19">
        <f t="shared" ref="F235:F243" si="88">SUM(B235:E235)</f>
        <v>2525000</v>
      </c>
      <c r="G235" s="235"/>
      <c r="H235" s="218">
        <f>B235/$F235*100</f>
        <v>66.495049504950501</v>
      </c>
      <c r="I235" s="218">
        <f>C235/$F235*100</f>
        <v>19.485148514851485</v>
      </c>
      <c r="J235" s="218">
        <f>D235/$F235*100</f>
        <v>5.1485148514851486</v>
      </c>
      <c r="K235" s="218">
        <f>E235/$F235*100</f>
        <v>8.8712871287128703</v>
      </c>
    </row>
    <row r="236" spans="1:11" x14ac:dyDescent="0.2">
      <c r="A236" s="25" t="str">
        <f t="shared" si="85"/>
        <v>Q2 2008</v>
      </c>
      <c r="B236" s="19">
        <v>1657000</v>
      </c>
      <c r="C236" s="19">
        <v>521000</v>
      </c>
      <c r="D236" s="19">
        <f t="shared" si="86"/>
        <v>157000</v>
      </c>
      <c r="E236" s="19">
        <f t="shared" si="87"/>
        <v>225000</v>
      </c>
      <c r="F236" s="19">
        <f t="shared" si="88"/>
        <v>2560000</v>
      </c>
      <c r="G236" s="235"/>
      <c r="H236" s="218">
        <f t="shared" ref="H236:H261" si="89">B236/$F236*100</f>
        <v>64.7265625</v>
      </c>
      <c r="I236" s="218">
        <f t="shared" ref="I236:I261" si="90">C236/$F236*100</f>
        <v>20.3515625</v>
      </c>
      <c r="J236" s="218">
        <f t="shared" ref="J236:J261" si="91">D236/$F236*100</f>
        <v>6.1328125</v>
      </c>
      <c r="K236" s="218">
        <f t="shared" ref="K236:K261" si="92">E236/$F236*100</f>
        <v>8.7890625</v>
      </c>
    </row>
    <row r="237" spans="1:11" x14ac:dyDescent="0.2">
      <c r="A237" s="25" t="str">
        <f t="shared" si="85"/>
        <v>Q3 2008</v>
      </c>
      <c r="B237" s="19">
        <v>1647000</v>
      </c>
      <c r="C237" s="19">
        <v>486000</v>
      </c>
      <c r="D237" s="19">
        <f t="shared" si="86"/>
        <v>148000</v>
      </c>
      <c r="E237" s="19">
        <f t="shared" si="87"/>
        <v>260000</v>
      </c>
      <c r="F237" s="19">
        <f t="shared" si="88"/>
        <v>2541000</v>
      </c>
      <c r="G237" s="235"/>
      <c r="H237" s="218">
        <f t="shared" si="89"/>
        <v>64.817001180637547</v>
      </c>
      <c r="I237" s="218">
        <f t="shared" si="90"/>
        <v>19.126328217237308</v>
      </c>
      <c r="J237" s="218">
        <f t="shared" si="91"/>
        <v>5.8244785517512794</v>
      </c>
      <c r="K237" s="218">
        <f t="shared" si="92"/>
        <v>10.232192050373868</v>
      </c>
    </row>
    <row r="238" spans="1:11" x14ac:dyDescent="0.2">
      <c r="A238" s="25" t="str">
        <f t="shared" si="85"/>
        <v>Q4 2008</v>
      </c>
      <c r="B238" s="19">
        <v>1664000</v>
      </c>
      <c r="C238" s="19">
        <v>479000</v>
      </c>
      <c r="D238" s="19">
        <f t="shared" si="86"/>
        <v>163000</v>
      </c>
      <c r="E238" s="19">
        <f t="shared" si="87"/>
        <v>277000</v>
      </c>
      <c r="F238" s="19">
        <f t="shared" si="88"/>
        <v>2583000</v>
      </c>
      <c r="G238" s="235"/>
      <c r="H238" s="218">
        <f t="shared" si="89"/>
        <v>64.421215640727837</v>
      </c>
      <c r="I238" s="218">
        <f t="shared" si="90"/>
        <v>18.54432830042586</v>
      </c>
      <c r="J238" s="218">
        <f t="shared" si="91"/>
        <v>6.3104916763453351</v>
      </c>
      <c r="K238" s="218">
        <f t="shared" si="92"/>
        <v>10.723964382500968</v>
      </c>
    </row>
    <row r="239" spans="1:11" x14ac:dyDescent="0.2">
      <c r="A239" s="25" t="str">
        <f t="shared" si="85"/>
        <v>Q1 2009</v>
      </c>
      <c r="B239" s="19">
        <v>1609000</v>
      </c>
      <c r="C239" s="19">
        <v>462000</v>
      </c>
      <c r="D239" s="19">
        <f t="shared" si="86"/>
        <v>137000</v>
      </c>
      <c r="E239" s="19">
        <f t="shared" si="87"/>
        <v>283000</v>
      </c>
      <c r="F239" s="19">
        <f t="shared" si="88"/>
        <v>2491000</v>
      </c>
      <c r="G239" s="235"/>
      <c r="H239" s="218">
        <f t="shared" si="89"/>
        <v>64.592533119229216</v>
      </c>
      <c r="I239" s="218">
        <f t="shared" si="90"/>
        <v>18.546768366118023</v>
      </c>
      <c r="J239" s="218">
        <f t="shared" si="91"/>
        <v>5.4997992773986351</v>
      </c>
      <c r="K239" s="218">
        <f t="shared" si="92"/>
        <v>11.360899237254115</v>
      </c>
    </row>
    <row r="240" spans="1:11" x14ac:dyDescent="0.2">
      <c r="A240" s="25" t="str">
        <f t="shared" si="85"/>
        <v>Q2 2009</v>
      </c>
      <c r="B240" s="19">
        <v>1635000</v>
      </c>
      <c r="C240" s="19">
        <v>447000</v>
      </c>
      <c r="D240" s="19">
        <f t="shared" si="86"/>
        <v>103000</v>
      </c>
      <c r="E240" s="19">
        <f t="shared" si="87"/>
        <v>245000</v>
      </c>
      <c r="F240" s="19">
        <f t="shared" si="88"/>
        <v>2430000</v>
      </c>
      <c r="G240" s="235"/>
      <c r="H240" s="218">
        <f t="shared" si="89"/>
        <v>67.283950617283949</v>
      </c>
      <c r="I240" s="218">
        <f t="shared" si="90"/>
        <v>18.395061728395063</v>
      </c>
      <c r="J240" s="218">
        <f t="shared" si="91"/>
        <v>4.238683127572016</v>
      </c>
      <c r="K240" s="218">
        <f t="shared" si="92"/>
        <v>10.08230452674897</v>
      </c>
    </row>
    <row r="241" spans="1:11" x14ac:dyDescent="0.2">
      <c r="A241" s="25" t="str">
        <f t="shared" si="85"/>
        <v>Q3 2009</v>
      </c>
      <c r="B241" s="19">
        <v>1631000</v>
      </c>
      <c r="C241" s="19">
        <v>451000</v>
      </c>
      <c r="D241" s="19">
        <f t="shared" si="86"/>
        <v>113000</v>
      </c>
      <c r="E241" s="19">
        <f t="shared" si="87"/>
        <v>238000</v>
      </c>
      <c r="F241" s="19">
        <f t="shared" si="88"/>
        <v>2433000</v>
      </c>
      <c r="G241" s="235"/>
      <c r="H241" s="218">
        <f t="shared" si="89"/>
        <v>67.03658035347307</v>
      </c>
      <c r="I241" s="218">
        <f t="shared" si="90"/>
        <v>18.536785861076861</v>
      </c>
      <c r="J241" s="218">
        <f t="shared" si="91"/>
        <v>4.6444718454582823</v>
      </c>
      <c r="K241" s="218">
        <f t="shared" si="92"/>
        <v>9.782161939991779</v>
      </c>
    </row>
    <row r="242" spans="1:11" x14ac:dyDescent="0.2">
      <c r="A242" s="25" t="str">
        <f t="shared" si="85"/>
        <v>Q4 2009</v>
      </c>
      <c r="B242" s="19">
        <v>1622000</v>
      </c>
      <c r="C242" s="19">
        <v>428000</v>
      </c>
      <c r="D242" s="19">
        <f t="shared" si="86"/>
        <v>110000</v>
      </c>
      <c r="E242" s="19">
        <f t="shared" si="87"/>
        <v>227000</v>
      </c>
      <c r="F242" s="19">
        <f>SUM(B242:E242)</f>
        <v>2387000</v>
      </c>
      <c r="G242" s="235"/>
      <c r="H242" s="218">
        <f t="shared" si="89"/>
        <v>67.951403435274401</v>
      </c>
      <c r="I242" s="218">
        <f t="shared" si="90"/>
        <v>17.930456640134061</v>
      </c>
      <c r="J242" s="218">
        <f t="shared" si="91"/>
        <v>4.6082949308755765</v>
      </c>
      <c r="K242" s="218">
        <f t="shared" si="92"/>
        <v>9.5098449937159621</v>
      </c>
    </row>
    <row r="243" spans="1:11" x14ac:dyDescent="0.2">
      <c r="A243" s="25" t="str">
        <f t="shared" si="85"/>
        <v>Q1 2010</v>
      </c>
      <c r="B243" s="19">
        <v>1643000</v>
      </c>
      <c r="C243" s="19">
        <v>403000</v>
      </c>
      <c r="D243" s="19">
        <f t="shared" si="86"/>
        <v>115000</v>
      </c>
      <c r="E243" s="19">
        <f t="shared" si="87"/>
        <v>224000</v>
      </c>
      <c r="F243" s="19">
        <f t="shared" si="88"/>
        <v>2385000</v>
      </c>
      <c r="G243" s="235"/>
      <c r="H243" s="218">
        <f t="shared" si="89"/>
        <v>68.888888888888886</v>
      </c>
      <c r="I243" s="218">
        <f t="shared" si="90"/>
        <v>16.89727463312369</v>
      </c>
      <c r="J243" s="218">
        <f t="shared" si="91"/>
        <v>4.8218029350104823</v>
      </c>
      <c r="K243" s="218">
        <f t="shared" si="92"/>
        <v>9.3920335429769395</v>
      </c>
    </row>
    <row r="244" spans="1:11" x14ac:dyDescent="0.2">
      <c r="A244" s="25" t="str">
        <f t="shared" si="85"/>
        <v>Q2 2010</v>
      </c>
      <c r="B244" s="19">
        <v>1592000</v>
      </c>
      <c r="C244" s="19">
        <v>409000</v>
      </c>
      <c r="D244" s="19">
        <f t="shared" si="86"/>
        <v>110000</v>
      </c>
      <c r="E244" s="19">
        <f t="shared" si="87"/>
        <v>221000</v>
      </c>
      <c r="F244" s="19">
        <f t="shared" ref="F244:F252" si="93">SUM(B244:E244)</f>
        <v>2332000</v>
      </c>
      <c r="G244" s="235"/>
      <c r="H244" s="218">
        <f t="shared" si="89"/>
        <v>68.267581475128651</v>
      </c>
      <c r="I244" s="218">
        <f t="shared" si="90"/>
        <v>17.538593481989707</v>
      </c>
      <c r="J244" s="218">
        <f t="shared" si="91"/>
        <v>4.716981132075472</v>
      </c>
      <c r="K244" s="218">
        <f t="shared" si="92"/>
        <v>9.4768439108061742</v>
      </c>
    </row>
    <row r="245" spans="1:11" x14ac:dyDescent="0.2">
      <c r="A245" s="25" t="str">
        <f t="shared" si="85"/>
        <v>Q3 2010</v>
      </c>
      <c r="B245" s="19">
        <v>1566000</v>
      </c>
      <c r="C245" s="19">
        <v>408000</v>
      </c>
      <c r="D245" s="19">
        <f t="shared" si="86"/>
        <v>118000</v>
      </c>
      <c r="E245" s="19">
        <f t="shared" si="87"/>
        <v>204000</v>
      </c>
      <c r="F245" s="19">
        <f t="shared" si="93"/>
        <v>2296000</v>
      </c>
      <c r="G245" s="235"/>
      <c r="H245" s="218">
        <f t="shared" si="89"/>
        <v>68.20557491289199</v>
      </c>
      <c r="I245" s="218">
        <f t="shared" si="90"/>
        <v>17.770034843205575</v>
      </c>
      <c r="J245" s="218">
        <f t="shared" si="91"/>
        <v>5.1393728222996513</v>
      </c>
      <c r="K245" s="218">
        <f t="shared" si="92"/>
        <v>8.8850174216027877</v>
      </c>
    </row>
    <row r="246" spans="1:11" x14ac:dyDescent="0.2">
      <c r="A246" s="25" t="str">
        <f t="shared" si="85"/>
        <v>Q4 2010</v>
      </c>
      <c r="B246" s="19">
        <v>1607000</v>
      </c>
      <c r="C246" s="19">
        <v>424000</v>
      </c>
      <c r="D246" s="19">
        <f t="shared" si="86"/>
        <v>114000</v>
      </c>
      <c r="E246" s="19">
        <f t="shared" si="87"/>
        <v>203000</v>
      </c>
      <c r="F246" s="19">
        <f t="shared" si="93"/>
        <v>2348000</v>
      </c>
      <c r="G246" s="235"/>
      <c r="H246" s="218">
        <f t="shared" si="89"/>
        <v>68.441226575809196</v>
      </c>
      <c r="I246" s="218">
        <f t="shared" si="90"/>
        <v>18.057921635434411</v>
      </c>
      <c r="J246" s="218">
        <f t="shared" si="91"/>
        <v>4.8551959114139693</v>
      </c>
      <c r="K246" s="218">
        <f t="shared" si="92"/>
        <v>8.6456558773424188</v>
      </c>
    </row>
    <row r="247" spans="1:11" x14ac:dyDescent="0.2">
      <c r="A247" s="25" t="str">
        <f t="shared" si="85"/>
        <v>Q1 2011</v>
      </c>
      <c r="B247" s="19">
        <v>1603000</v>
      </c>
      <c r="C247" s="19">
        <v>445000</v>
      </c>
      <c r="D247" s="19">
        <f t="shared" si="86"/>
        <v>102000</v>
      </c>
      <c r="E247" s="19">
        <f t="shared" si="87"/>
        <v>187000</v>
      </c>
      <c r="F247" s="19">
        <f t="shared" si="93"/>
        <v>2337000</v>
      </c>
      <c r="G247" s="235"/>
      <c r="H247" s="218">
        <f t="shared" si="89"/>
        <v>68.592212237911852</v>
      </c>
      <c r="I247" s="218">
        <f t="shared" si="90"/>
        <v>19.041506204535729</v>
      </c>
      <c r="J247" s="218">
        <f t="shared" si="91"/>
        <v>4.3645699614890887</v>
      </c>
      <c r="K247" s="218">
        <f t="shared" si="92"/>
        <v>8.0017115960633287</v>
      </c>
    </row>
    <row r="248" spans="1:11" x14ac:dyDescent="0.2">
      <c r="A248" s="25" t="str">
        <f t="shared" si="85"/>
        <v>Q2 2011</v>
      </c>
      <c r="B248" s="19">
        <v>1614000</v>
      </c>
      <c r="C248" s="19">
        <v>469000</v>
      </c>
      <c r="D248" s="19">
        <f t="shared" si="86"/>
        <v>94000</v>
      </c>
      <c r="E248" s="19">
        <f t="shared" si="87"/>
        <v>222000</v>
      </c>
      <c r="F248" s="19">
        <f t="shared" si="93"/>
        <v>2399000</v>
      </c>
      <c r="G248" s="235"/>
      <c r="H248" s="218">
        <f t="shared" si="89"/>
        <v>67.278032513547316</v>
      </c>
      <c r="I248" s="218">
        <f t="shared" si="90"/>
        <v>19.549812421842436</v>
      </c>
      <c r="J248" s="218">
        <f t="shared" si="91"/>
        <v>3.918299291371405</v>
      </c>
      <c r="K248" s="218">
        <f t="shared" si="92"/>
        <v>9.2538557732388487</v>
      </c>
    </row>
    <row r="249" spans="1:11" x14ac:dyDescent="0.2">
      <c r="A249" s="25" t="str">
        <f t="shared" si="85"/>
        <v>Q3 2011</v>
      </c>
      <c r="B249" s="19">
        <v>1612000</v>
      </c>
      <c r="C249" s="19">
        <v>492000</v>
      </c>
      <c r="D249" s="19">
        <f t="shared" si="86"/>
        <v>95000</v>
      </c>
      <c r="E249" s="19">
        <f t="shared" si="87"/>
        <v>218000</v>
      </c>
      <c r="F249" s="19">
        <f t="shared" si="93"/>
        <v>2417000</v>
      </c>
      <c r="G249" s="235"/>
      <c r="H249" s="218">
        <f t="shared" si="89"/>
        <v>66.694249069093914</v>
      </c>
      <c r="I249" s="218">
        <f t="shared" si="90"/>
        <v>20.355812991311542</v>
      </c>
      <c r="J249" s="218">
        <f t="shared" si="91"/>
        <v>3.9304923458833261</v>
      </c>
      <c r="K249" s="218">
        <f t="shared" si="92"/>
        <v>9.019445593711211</v>
      </c>
    </row>
    <row r="250" spans="1:11" x14ac:dyDescent="0.2">
      <c r="A250" s="25" t="str">
        <f t="shared" si="85"/>
        <v>Q4 2011</v>
      </c>
      <c r="B250" s="19">
        <v>1677000</v>
      </c>
      <c r="C250" s="19">
        <v>499000</v>
      </c>
      <c r="D250" s="19">
        <f t="shared" si="86"/>
        <v>95000</v>
      </c>
      <c r="E250" s="19">
        <f t="shared" si="87"/>
        <v>201000</v>
      </c>
      <c r="F250" s="19">
        <f t="shared" si="93"/>
        <v>2472000</v>
      </c>
      <c r="G250" s="235"/>
      <c r="H250" s="218">
        <f t="shared" si="89"/>
        <v>67.839805825242721</v>
      </c>
      <c r="I250" s="218">
        <f t="shared" si="90"/>
        <v>20.186084142394822</v>
      </c>
      <c r="J250" s="218">
        <f t="shared" si="91"/>
        <v>3.8430420711974111</v>
      </c>
      <c r="K250" s="218">
        <f t="shared" si="92"/>
        <v>8.1310679611650496</v>
      </c>
    </row>
    <row r="251" spans="1:11" x14ac:dyDescent="0.2">
      <c r="A251" s="25" t="str">
        <f t="shared" si="85"/>
        <v>Q1 2012</v>
      </c>
      <c r="B251" s="19">
        <v>1650000</v>
      </c>
      <c r="C251" s="19">
        <v>449000</v>
      </c>
      <c r="D251" s="19">
        <f t="shared" si="86"/>
        <v>92000</v>
      </c>
      <c r="E251" s="19">
        <f t="shared" si="87"/>
        <v>232000</v>
      </c>
      <c r="F251" s="19">
        <f t="shared" si="93"/>
        <v>2423000</v>
      </c>
      <c r="G251" s="235"/>
      <c r="H251" s="218">
        <f t="shared" si="89"/>
        <v>68.097399917457707</v>
      </c>
      <c r="I251" s="218">
        <f t="shared" si="90"/>
        <v>18.530747007841519</v>
      </c>
      <c r="J251" s="218">
        <f t="shared" si="91"/>
        <v>3.7969459347915806</v>
      </c>
      <c r="K251" s="218">
        <f t="shared" si="92"/>
        <v>9.5749071399092021</v>
      </c>
    </row>
    <row r="252" spans="1:11" x14ac:dyDescent="0.2">
      <c r="A252" s="25" t="str">
        <f t="shared" si="85"/>
        <v>Q2 2012</v>
      </c>
      <c r="B252" s="19">
        <v>1686000</v>
      </c>
      <c r="C252" s="19">
        <v>429000</v>
      </c>
      <c r="D252" s="19">
        <f t="shared" si="86"/>
        <v>92000</v>
      </c>
      <c r="E252" s="19">
        <f t="shared" si="87"/>
        <v>222000</v>
      </c>
      <c r="F252" s="19">
        <f t="shared" si="93"/>
        <v>2429000</v>
      </c>
      <c r="G252" s="235"/>
      <c r="H252" s="218">
        <f t="shared" si="89"/>
        <v>69.411280362289006</v>
      </c>
      <c r="I252" s="218">
        <f t="shared" si="90"/>
        <v>17.661589131329766</v>
      </c>
      <c r="J252" s="218">
        <f t="shared" si="91"/>
        <v>3.787566899958831</v>
      </c>
      <c r="K252" s="218">
        <f t="shared" si="92"/>
        <v>9.1395636064223957</v>
      </c>
    </row>
    <row r="253" spans="1:11" x14ac:dyDescent="0.2">
      <c r="A253" s="25" t="str">
        <f t="shared" si="85"/>
        <v>Q3 2012</v>
      </c>
      <c r="B253" s="19">
        <v>1734000</v>
      </c>
      <c r="C253" s="19">
        <v>399000</v>
      </c>
      <c r="D253" s="19">
        <f t="shared" si="86"/>
        <v>90000</v>
      </c>
      <c r="E253" s="19">
        <f t="shared" si="87"/>
        <v>218000</v>
      </c>
      <c r="F253" s="19">
        <f t="shared" ref="F253:F260" si="94">SUM(B253:E253)</f>
        <v>2441000</v>
      </c>
      <c r="G253" s="235"/>
      <c r="H253" s="218">
        <f t="shared" si="89"/>
        <v>71.036460467021712</v>
      </c>
      <c r="I253" s="218">
        <f t="shared" si="90"/>
        <v>16.345759934453095</v>
      </c>
      <c r="J253" s="218">
        <f t="shared" si="91"/>
        <v>3.6870135190495699</v>
      </c>
      <c r="K253" s="218">
        <f t="shared" si="92"/>
        <v>8.9307660794756245</v>
      </c>
    </row>
    <row r="254" spans="1:11" x14ac:dyDescent="0.2">
      <c r="A254" s="25" t="str">
        <f t="shared" si="85"/>
        <v>Q4 2012</v>
      </c>
      <c r="B254" s="19">
        <v>1709000</v>
      </c>
      <c r="C254" s="19">
        <v>376000</v>
      </c>
      <c r="D254" s="19">
        <f t="shared" si="86"/>
        <v>98000</v>
      </c>
      <c r="E254" s="19">
        <f t="shared" si="87"/>
        <v>216000</v>
      </c>
      <c r="F254" s="19">
        <f t="shared" si="94"/>
        <v>2399000</v>
      </c>
      <c r="G254" s="235"/>
      <c r="H254" s="218">
        <f t="shared" si="89"/>
        <v>71.238015839933311</v>
      </c>
      <c r="I254" s="218">
        <f t="shared" si="90"/>
        <v>15.67319716548562</v>
      </c>
      <c r="J254" s="218">
        <f t="shared" si="91"/>
        <v>4.0850354314297626</v>
      </c>
      <c r="K254" s="218">
        <f t="shared" si="92"/>
        <v>9.0037515631513134</v>
      </c>
    </row>
    <row r="255" spans="1:11" x14ac:dyDescent="0.2">
      <c r="A255" s="25" t="str">
        <f t="shared" si="85"/>
        <v>Q1 2013</v>
      </c>
      <c r="B255" s="235">
        <v>1717000</v>
      </c>
      <c r="C255" s="235">
        <v>383000</v>
      </c>
      <c r="D255" s="19">
        <f t="shared" si="86"/>
        <v>95000</v>
      </c>
      <c r="E255" s="19">
        <f t="shared" si="87"/>
        <v>229000</v>
      </c>
      <c r="F255" s="19">
        <f t="shared" si="94"/>
        <v>2424000</v>
      </c>
      <c r="G255" s="282"/>
      <c r="H255" s="218">
        <f t="shared" si="89"/>
        <v>70.833333333333343</v>
      </c>
      <c r="I255" s="218">
        <f t="shared" si="90"/>
        <v>15.800330033003302</v>
      </c>
      <c r="J255" s="218">
        <f t="shared" si="91"/>
        <v>3.9191419141914192</v>
      </c>
      <c r="K255" s="218">
        <f t="shared" si="92"/>
        <v>9.4471947194719483</v>
      </c>
    </row>
    <row r="256" spans="1:11" x14ac:dyDescent="0.2">
      <c r="A256" s="25" t="str">
        <f t="shared" si="85"/>
        <v>Q2 2013</v>
      </c>
      <c r="B256" s="235">
        <v>1720000</v>
      </c>
      <c r="C256" s="235">
        <v>409000</v>
      </c>
      <c r="D256" s="19">
        <f t="shared" si="86"/>
        <v>92000</v>
      </c>
      <c r="E256" s="19">
        <f t="shared" si="87"/>
        <v>219000</v>
      </c>
      <c r="F256" s="19">
        <f t="shared" si="94"/>
        <v>2440000</v>
      </c>
      <c r="G256" s="282"/>
      <c r="H256" s="218">
        <f t="shared" si="89"/>
        <v>70.491803278688522</v>
      </c>
      <c r="I256" s="218">
        <f t="shared" si="90"/>
        <v>16.762295081967213</v>
      </c>
      <c r="J256" s="218">
        <f t="shared" si="91"/>
        <v>3.7704918032786887</v>
      </c>
      <c r="K256" s="218">
        <f t="shared" si="92"/>
        <v>8.9754098360655732</v>
      </c>
    </row>
    <row r="257" spans="1:11" x14ac:dyDescent="0.2">
      <c r="A257" s="25" t="str">
        <f t="shared" si="85"/>
        <v>Q3 2013</v>
      </c>
      <c r="B257" s="235">
        <v>1798000</v>
      </c>
      <c r="C257" s="235">
        <v>440000</v>
      </c>
      <c r="D257" s="19">
        <f t="shared" si="86"/>
        <v>108000</v>
      </c>
      <c r="E257" s="19">
        <f t="shared" si="87"/>
        <v>223000</v>
      </c>
      <c r="F257" s="19">
        <f t="shared" si="94"/>
        <v>2569000</v>
      </c>
      <c r="G257" s="282"/>
      <c r="H257" s="218">
        <f t="shared" si="89"/>
        <v>69.988322304398594</v>
      </c>
      <c r="I257" s="218">
        <f t="shared" si="90"/>
        <v>17.127286882055273</v>
      </c>
      <c r="J257" s="218">
        <f t="shared" si="91"/>
        <v>4.2039704165044771</v>
      </c>
      <c r="K257" s="218">
        <f t="shared" si="92"/>
        <v>8.6804203970416509</v>
      </c>
    </row>
    <row r="258" spans="1:11" x14ac:dyDescent="0.2">
      <c r="A258" s="25" t="s">
        <v>513</v>
      </c>
      <c r="B258" s="235">
        <v>1766000</v>
      </c>
      <c r="C258" s="235">
        <v>434000</v>
      </c>
      <c r="D258" s="19">
        <f t="shared" si="86"/>
        <v>96000</v>
      </c>
      <c r="E258" s="19">
        <f t="shared" si="87"/>
        <v>231000</v>
      </c>
      <c r="F258" s="19">
        <f t="shared" si="94"/>
        <v>2527000</v>
      </c>
      <c r="G258" s="282"/>
      <c r="H258" s="218">
        <f t="shared" si="89"/>
        <v>69.885239414325284</v>
      </c>
      <c r="I258" s="218">
        <f t="shared" si="90"/>
        <v>17.174515235457065</v>
      </c>
      <c r="J258" s="218">
        <f t="shared" si="91"/>
        <v>3.7989711119905025</v>
      </c>
      <c r="K258" s="218">
        <f t="shared" si="92"/>
        <v>9.1412742382271475</v>
      </c>
    </row>
    <row r="259" spans="1:11" x14ac:dyDescent="0.2">
      <c r="A259" s="25" t="s">
        <v>512</v>
      </c>
      <c r="B259" s="235">
        <v>1741000</v>
      </c>
      <c r="C259" s="235">
        <v>478000</v>
      </c>
      <c r="D259" s="19">
        <f t="shared" si="86"/>
        <v>96000</v>
      </c>
      <c r="E259" s="19">
        <f t="shared" si="87"/>
        <v>213000</v>
      </c>
      <c r="F259" s="19">
        <f t="shared" si="94"/>
        <v>2528000</v>
      </c>
      <c r="G259" s="282"/>
      <c r="H259" s="218">
        <f t="shared" si="89"/>
        <v>68.868670886075947</v>
      </c>
      <c r="I259" s="218">
        <f t="shared" si="90"/>
        <v>18.908227848101266</v>
      </c>
      <c r="J259" s="218">
        <f t="shared" si="91"/>
        <v>3.79746835443038</v>
      </c>
      <c r="K259" s="218">
        <f t="shared" si="92"/>
        <v>8.4256329113924053</v>
      </c>
    </row>
    <row r="260" spans="1:11" x14ac:dyDescent="0.2">
      <c r="A260" s="25" t="s">
        <v>526</v>
      </c>
      <c r="B260" s="235">
        <v>1715000</v>
      </c>
      <c r="C260" s="235">
        <v>450000</v>
      </c>
      <c r="D260" s="19">
        <f t="shared" si="86"/>
        <v>85000</v>
      </c>
      <c r="E260" s="19">
        <f t="shared" si="87"/>
        <v>230000</v>
      </c>
      <c r="F260" s="19">
        <f t="shared" si="94"/>
        <v>2480000</v>
      </c>
      <c r="G260" s="282"/>
      <c r="H260" s="218">
        <f t="shared" si="89"/>
        <v>69.153225806451616</v>
      </c>
      <c r="I260" s="218">
        <f t="shared" si="90"/>
        <v>18.14516129032258</v>
      </c>
      <c r="J260" s="218">
        <f t="shared" si="91"/>
        <v>3.4274193548387095</v>
      </c>
      <c r="K260" s="218">
        <f t="shared" si="92"/>
        <v>9.2741935483870961</v>
      </c>
    </row>
    <row r="261" spans="1:11" x14ac:dyDescent="0.2">
      <c r="A261" s="25" t="s">
        <v>533</v>
      </c>
      <c r="B261" s="235">
        <v>1671000</v>
      </c>
      <c r="C261" s="327">
        <v>459000</v>
      </c>
      <c r="D261" s="19">
        <v>79000</v>
      </c>
      <c r="E261" s="19">
        <v>210000</v>
      </c>
      <c r="F261" s="19">
        <f>SUM(B261:E261)</f>
        <v>2419000</v>
      </c>
      <c r="G261" s="282"/>
      <c r="H261" s="218">
        <f t="shared" si="89"/>
        <v>69.078131459280684</v>
      </c>
      <c r="I261" s="218">
        <f t="shared" si="90"/>
        <v>18.974782968168665</v>
      </c>
      <c r="J261" s="218">
        <f t="shared" si="91"/>
        <v>3.2658123191401405</v>
      </c>
      <c r="K261" s="218">
        <f t="shared" si="92"/>
        <v>8.6812732534105006</v>
      </c>
    </row>
    <row r="262" spans="1:11" x14ac:dyDescent="0.2">
      <c r="A262" s="25" t="s">
        <v>545</v>
      </c>
      <c r="B262" s="327">
        <v>1721000</v>
      </c>
      <c r="C262" s="327">
        <v>469000</v>
      </c>
      <c r="D262" s="19">
        <v>102000</v>
      </c>
      <c r="E262" s="19">
        <v>228000</v>
      </c>
      <c r="F262" s="19">
        <f>SUM(B262:E262)</f>
        <v>2520000</v>
      </c>
      <c r="G262" s="282"/>
      <c r="H262" s="218">
        <f t="shared" ref="H262:H267" si="95">B262/$F262*100</f>
        <v>68.293650793650798</v>
      </c>
      <c r="I262" s="218">
        <f t="shared" ref="I262:I267" si="96">C262/$F262*100</f>
        <v>18.611111111111111</v>
      </c>
      <c r="J262" s="218">
        <f t="shared" ref="J262:J267" si="97">D262/$F262*100</f>
        <v>4.0476190476190474</v>
      </c>
      <c r="K262" s="218">
        <f t="shared" ref="K262:K267" si="98">E262/$F262*100</f>
        <v>9.0476190476190474</v>
      </c>
    </row>
    <row r="263" spans="1:11" x14ac:dyDescent="0.2">
      <c r="A263" s="153" t="s">
        <v>628</v>
      </c>
      <c r="B263" s="327">
        <v>1725000</v>
      </c>
      <c r="C263" s="327">
        <v>456000</v>
      </c>
      <c r="D263" s="235">
        <v>154000</v>
      </c>
      <c r="E263" s="326">
        <v>211000</v>
      </c>
      <c r="F263" s="19">
        <f t="shared" ref="F263:F266" si="99">SUM(B263:E263)</f>
        <v>2546000</v>
      </c>
      <c r="G263" s="282"/>
      <c r="H263" s="218">
        <f t="shared" si="95"/>
        <v>67.753338570306369</v>
      </c>
      <c r="I263" s="218">
        <f t="shared" si="96"/>
        <v>17.910447761194028</v>
      </c>
      <c r="J263" s="218">
        <f t="shared" si="97"/>
        <v>6.0487038491751761</v>
      </c>
      <c r="K263" s="218">
        <f t="shared" si="98"/>
        <v>8.2875098193244305</v>
      </c>
    </row>
    <row r="264" spans="1:11" x14ac:dyDescent="0.2">
      <c r="A264" s="153" t="s">
        <v>635</v>
      </c>
      <c r="B264" s="327">
        <v>1693000</v>
      </c>
      <c r="C264" s="327">
        <v>497000</v>
      </c>
      <c r="D264" s="235">
        <v>150000</v>
      </c>
      <c r="E264" s="326">
        <v>216000</v>
      </c>
      <c r="F264" s="19">
        <f t="shared" si="99"/>
        <v>2556000</v>
      </c>
      <c r="G264" s="282"/>
      <c r="H264" s="218">
        <f t="shared" si="95"/>
        <v>66.23630672926447</v>
      </c>
      <c r="I264" s="218">
        <f t="shared" si="96"/>
        <v>19.444444444444446</v>
      </c>
      <c r="J264" s="218">
        <f t="shared" si="97"/>
        <v>5.868544600938967</v>
      </c>
      <c r="K264" s="218">
        <f t="shared" si="98"/>
        <v>8.4507042253521121</v>
      </c>
    </row>
    <row r="265" spans="1:11" x14ac:dyDescent="0.2">
      <c r="A265" s="153" t="s">
        <v>640</v>
      </c>
      <c r="B265" s="327">
        <v>1715000</v>
      </c>
      <c r="C265" s="327">
        <v>514000</v>
      </c>
      <c r="D265" s="235">
        <v>134000</v>
      </c>
      <c r="E265" s="326">
        <v>210000</v>
      </c>
      <c r="F265" s="19">
        <f t="shared" si="99"/>
        <v>2573000</v>
      </c>
      <c r="G265" s="282"/>
      <c r="H265" s="218">
        <f t="shared" si="95"/>
        <v>66.653711620676248</v>
      </c>
      <c r="I265" s="218">
        <f t="shared" si="96"/>
        <v>19.976680917217259</v>
      </c>
      <c r="J265" s="218">
        <f t="shared" si="97"/>
        <v>5.2079284881461332</v>
      </c>
      <c r="K265" s="218">
        <f t="shared" si="98"/>
        <v>8.1616789739603579</v>
      </c>
    </row>
    <row r="266" spans="1:11" x14ac:dyDescent="0.2">
      <c r="A266" s="153" t="s">
        <v>649</v>
      </c>
      <c r="B266" s="327">
        <v>1700000</v>
      </c>
      <c r="C266" s="327">
        <v>481000</v>
      </c>
      <c r="D266" s="235">
        <v>141000</v>
      </c>
      <c r="E266" s="326">
        <v>208000</v>
      </c>
      <c r="F266" s="19">
        <f t="shared" si="99"/>
        <v>2530000</v>
      </c>
      <c r="G266" s="282"/>
      <c r="H266" s="218">
        <f t="shared" si="95"/>
        <v>67.193675889328063</v>
      </c>
      <c r="I266" s="218">
        <f t="shared" si="96"/>
        <v>19.011857707509883</v>
      </c>
      <c r="J266" s="218">
        <f t="shared" si="97"/>
        <v>5.5731225296442686</v>
      </c>
      <c r="K266" s="218">
        <f t="shared" si="98"/>
        <v>8.2213438735177871</v>
      </c>
    </row>
    <row r="267" spans="1:11" x14ac:dyDescent="0.2">
      <c r="A267" s="153" t="s">
        <v>657</v>
      </c>
      <c r="B267" s="327">
        <v>1663000</v>
      </c>
      <c r="C267" s="327">
        <v>479000</v>
      </c>
      <c r="D267" s="235">
        <v>136000</v>
      </c>
      <c r="E267" s="326">
        <v>209000</v>
      </c>
      <c r="F267" s="19">
        <f>SUM(B267:E267)</f>
        <v>2487000</v>
      </c>
      <c r="G267" s="282"/>
      <c r="H267" s="218">
        <f t="shared" si="95"/>
        <v>66.867712102935258</v>
      </c>
      <c r="I267" s="218">
        <f t="shared" si="96"/>
        <v>19.260152794531564</v>
      </c>
      <c r="J267" s="218">
        <f t="shared" si="97"/>
        <v>5.4684358665058301</v>
      </c>
      <c r="K267" s="218">
        <f t="shared" si="98"/>
        <v>8.403699236027343</v>
      </c>
    </row>
    <row r="268" spans="1:11" x14ac:dyDescent="0.2">
      <c r="B268" s="19"/>
      <c r="C268" s="19"/>
      <c r="D268" s="19"/>
      <c r="E268" s="19"/>
      <c r="F268" s="19"/>
      <c r="G268" s="20"/>
      <c r="H268" s="20"/>
    </row>
    <row r="269" spans="1:11" x14ac:dyDescent="0.2">
      <c r="A269" s="25" t="s">
        <v>63</v>
      </c>
      <c r="B269" s="22">
        <f t="shared" ref="B269:F278" si="100">(B236-B235)/B235*100</f>
        <v>-1.3103037522334724</v>
      </c>
      <c r="C269" s="22">
        <f t="shared" si="100"/>
        <v>5.8943089430894311</v>
      </c>
      <c r="D269" s="22">
        <f t="shared" si="100"/>
        <v>20.76923076923077</v>
      </c>
      <c r="E269" s="22">
        <f t="shared" si="100"/>
        <v>0.4464285714285714</v>
      </c>
      <c r="F269" s="22">
        <f t="shared" si="100"/>
        <v>1.3861386138613863</v>
      </c>
      <c r="G269" s="20"/>
      <c r="H269" s="20"/>
    </row>
    <row r="270" spans="1:11" x14ac:dyDescent="0.2">
      <c r="A270" s="25" t="s">
        <v>64</v>
      </c>
      <c r="B270" s="22">
        <f t="shared" si="100"/>
        <v>-0.6035003017501509</v>
      </c>
      <c r="C270" s="22">
        <f t="shared" si="100"/>
        <v>-6.7178502879078703</v>
      </c>
      <c r="D270" s="22">
        <f t="shared" si="100"/>
        <v>-5.7324840764331215</v>
      </c>
      <c r="E270" s="22">
        <f t="shared" si="100"/>
        <v>15.555555555555555</v>
      </c>
      <c r="F270" s="22">
        <f t="shared" si="100"/>
        <v>-0.7421875</v>
      </c>
      <c r="G270" s="7"/>
    </row>
    <row r="271" spans="1:11" x14ac:dyDescent="0.2">
      <c r="A271" s="25" t="s">
        <v>65</v>
      </c>
      <c r="B271" s="22">
        <f t="shared" si="100"/>
        <v>1.0321797207043109</v>
      </c>
      <c r="C271" s="22">
        <f t="shared" si="100"/>
        <v>-1.440329218106996</v>
      </c>
      <c r="D271" s="22">
        <f t="shared" si="100"/>
        <v>10.135135135135135</v>
      </c>
      <c r="E271" s="22">
        <f t="shared" si="100"/>
        <v>6.5384615384615392</v>
      </c>
      <c r="F271" s="22">
        <f t="shared" si="100"/>
        <v>1.6528925619834711</v>
      </c>
      <c r="G271" s="7"/>
    </row>
    <row r="272" spans="1:11" x14ac:dyDescent="0.2">
      <c r="A272" s="25" t="s">
        <v>66</v>
      </c>
      <c r="B272" s="22">
        <f t="shared" si="100"/>
        <v>-3.3052884615384617</v>
      </c>
      <c r="C272" s="22">
        <f t="shared" si="100"/>
        <v>-3.5490605427974948</v>
      </c>
      <c r="D272" s="22">
        <f t="shared" si="100"/>
        <v>-15.950920245398773</v>
      </c>
      <c r="E272" s="22">
        <f t="shared" si="100"/>
        <v>2.1660649819494582</v>
      </c>
      <c r="F272" s="22">
        <f t="shared" si="100"/>
        <v>-3.5617499032133182</v>
      </c>
      <c r="G272" s="7"/>
    </row>
    <row r="273" spans="1:7" x14ac:dyDescent="0.2">
      <c r="A273" s="131" t="s">
        <v>359</v>
      </c>
      <c r="B273" s="22">
        <f t="shared" si="100"/>
        <v>1.6159105034182724</v>
      </c>
      <c r="C273" s="22">
        <f t="shared" si="100"/>
        <v>-3.2467532467532463</v>
      </c>
      <c r="D273" s="22">
        <f t="shared" si="100"/>
        <v>-24.817518248175183</v>
      </c>
      <c r="E273" s="22">
        <f t="shared" si="100"/>
        <v>-13.427561837455832</v>
      </c>
      <c r="F273" s="22">
        <f t="shared" si="100"/>
        <v>-2.4488157366519472</v>
      </c>
      <c r="G273" s="7"/>
    </row>
    <row r="274" spans="1:7" x14ac:dyDescent="0.2">
      <c r="A274" s="131" t="s">
        <v>360</v>
      </c>
      <c r="B274" s="22">
        <f t="shared" si="100"/>
        <v>-0.24464831804281345</v>
      </c>
      <c r="C274" s="22">
        <f t="shared" si="100"/>
        <v>0.89485458612975388</v>
      </c>
      <c r="D274" s="22">
        <f t="shared" si="100"/>
        <v>9.7087378640776691</v>
      </c>
      <c r="E274" s="22">
        <f t="shared" si="100"/>
        <v>-2.8571428571428572</v>
      </c>
      <c r="F274" s="22">
        <f t="shared" si="100"/>
        <v>0.12345679012345678</v>
      </c>
      <c r="G274" s="7"/>
    </row>
    <row r="275" spans="1:7" x14ac:dyDescent="0.2">
      <c r="A275" s="131" t="s">
        <v>399</v>
      </c>
      <c r="B275" s="22">
        <f t="shared" si="100"/>
        <v>-0.55180870631514412</v>
      </c>
      <c r="C275" s="22">
        <f t="shared" si="100"/>
        <v>-5.0997782705099777</v>
      </c>
      <c r="D275" s="22">
        <f t="shared" si="100"/>
        <v>-2.6548672566371683</v>
      </c>
      <c r="E275" s="22">
        <f t="shared" si="100"/>
        <v>-4.6218487394957988</v>
      </c>
      <c r="F275" s="22">
        <f t="shared" si="100"/>
        <v>-1.8906699547883272</v>
      </c>
      <c r="G275" s="7"/>
    </row>
    <row r="276" spans="1:7" x14ac:dyDescent="0.2">
      <c r="A276" s="131" t="s">
        <v>398</v>
      </c>
      <c r="B276" s="22">
        <f t="shared" si="100"/>
        <v>1.2946979038224413</v>
      </c>
      <c r="C276" s="22">
        <f t="shared" si="100"/>
        <v>-5.8411214953271031</v>
      </c>
      <c r="D276" s="22">
        <f t="shared" si="100"/>
        <v>4.5454545454545459</v>
      </c>
      <c r="E276" s="22">
        <f t="shared" si="100"/>
        <v>-1.3215859030837005</v>
      </c>
      <c r="F276" s="22">
        <f t="shared" si="100"/>
        <v>-8.3787180561374103E-2</v>
      </c>
      <c r="G276" s="7"/>
    </row>
    <row r="277" spans="1:7" x14ac:dyDescent="0.2">
      <c r="A277" s="153" t="s">
        <v>409</v>
      </c>
      <c r="B277" s="22">
        <f t="shared" si="100"/>
        <v>-3.10407790626902</v>
      </c>
      <c r="C277" s="22">
        <f t="shared" si="100"/>
        <v>1.4888337468982631</v>
      </c>
      <c r="D277" s="22">
        <f t="shared" si="100"/>
        <v>-4.3478260869565215</v>
      </c>
      <c r="E277" s="22">
        <f t="shared" si="100"/>
        <v>-1.3392857142857142</v>
      </c>
      <c r="F277" s="22">
        <f t="shared" si="100"/>
        <v>-2.2222222222222223</v>
      </c>
      <c r="G277" s="7"/>
    </row>
    <row r="278" spans="1:7" x14ac:dyDescent="0.2">
      <c r="A278" s="153" t="s">
        <v>415</v>
      </c>
      <c r="B278" s="22">
        <f t="shared" si="100"/>
        <v>-1.6331658291457287</v>
      </c>
      <c r="C278" s="22">
        <f t="shared" si="100"/>
        <v>-0.24449877750611246</v>
      </c>
      <c r="D278" s="22">
        <f t="shared" si="100"/>
        <v>7.2727272727272725</v>
      </c>
      <c r="E278" s="22">
        <f t="shared" si="100"/>
        <v>-7.6923076923076925</v>
      </c>
      <c r="F278" s="22">
        <f t="shared" si="100"/>
        <v>-1.5437392795883362</v>
      </c>
      <c r="G278" s="7"/>
    </row>
    <row r="279" spans="1:7" x14ac:dyDescent="0.2">
      <c r="A279" s="153" t="s">
        <v>426</v>
      </c>
      <c r="B279" s="22">
        <f t="shared" ref="B279:F288" si="101">(B246-B245)/B245*100</f>
        <v>2.6181353767560664</v>
      </c>
      <c r="C279" s="22">
        <f t="shared" si="101"/>
        <v>3.9215686274509802</v>
      </c>
      <c r="D279" s="22">
        <f t="shared" si="101"/>
        <v>-3.3898305084745761</v>
      </c>
      <c r="E279" s="22">
        <f t="shared" si="101"/>
        <v>-0.49019607843137253</v>
      </c>
      <c r="F279" s="22">
        <f t="shared" si="101"/>
        <v>2.264808362369338</v>
      </c>
      <c r="G279" s="7"/>
    </row>
    <row r="280" spans="1:7" x14ac:dyDescent="0.2">
      <c r="A280" s="153" t="s">
        <v>431</v>
      </c>
      <c r="B280" s="22">
        <f t="shared" si="101"/>
        <v>-0.24891101431238333</v>
      </c>
      <c r="C280" s="22">
        <f t="shared" si="101"/>
        <v>4.9528301886792452</v>
      </c>
      <c r="D280" s="22">
        <f t="shared" si="101"/>
        <v>-10.526315789473683</v>
      </c>
      <c r="E280" s="22">
        <f t="shared" si="101"/>
        <v>-7.8817733990147785</v>
      </c>
      <c r="F280" s="22">
        <f t="shared" si="101"/>
        <v>-0.46848381601362865</v>
      </c>
      <c r="G280" s="7"/>
    </row>
    <row r="281" spans="1:7" x14ac:dyDescent="0.2">
      <c r="A281" s="153" t="s">
        <v>443</v>
      </c>
      <c r="B281" s="22">
        <f t="shared" si="101"/>
        <v>0.68621334996880845</v>
      </c>
      <c r="C281" s="22">
        <f t="shared" si="101"/>
        <v>5.393258426966292</v>
      </c>
      <c r="D281" s="22">
        <f t="shared" si="101"/>
        <v>-7.8431372549019605</v>
      </c>
      <c r="E281" s="22">
        <f t="shared" si="101"/>
        <v>18.71657754010695</v>
      </c>
      <c r="F281" s="22">
        <f t="shared" si="101"/>
        <v>2.6529738981600341</v>
      </c>
      <c r="G281" s="7"/>
    </row>
    <row r="282" spans="1:7" x14ac:dyDescent="0.2">
      <c r="A282" s="153" t="s">
        <v>449</v>
      </c>
      <c r="B282" s="22">
        <f t="shared" si="101"/>
        <v>-0.12391573729863693</v>
      </c>
      <c r="C282" s="22">
        <f t="shared" si="101"/>
        <v>4.9040511727078888</v>
      </c>
      <c r="D282" s="22">
        <f t="shared" si="101"/>
        <v>1.0638297872340425</v>
      </c>
      <c r="E282" s="22">
        <f t="shared" si="101"/>
        <v>-1.8018018018018018</v>
      </c>
      <c r="F282" s="22">
        <f t="shared" si="101"/>
        <v>0.75031263026260941</v>
      </c>
      <c r="G282" s="7"/>
    </row>
    <row r="283" spans="1:7" x14ac:dyDescent="0.2">
      <c r="A283" s="153" t="s">
        <v>454</v>
      </c>
      <c r="B283" s="22">
        <f t="shared" si="101"/>
        <v>4.032258064516129</v>
      </c>
      <c r="C283" s="22">
        <f t="shared" si="101"/>
        <v>1.4227642276422763</v>
      </c>
      <c r="D283" s="22">
        <f t="shared" si="101"/>
        <v>0</v>
      </c>
      <c r="E283" s="22">
        <f t="shared" si="101"/>
        <v>-7.7981651376146797</v>
      </c>
      <c r="F283" s="22">
        <f t="shared" si="101"/>
        <v>2.2755482002482417</v>
      </c>
      <c r="G283" s="7"/>
    </row>
    <row r="284" spans="1:7" x14ac:dyDescent="0.2">
      <c r="A284" s="153" t="s">
        <v>462</v>
      </c>
      <c r="B284" s="22">
        <f t="shared" si="101"/>
        <v>-1.6100178890876566</v>
      </c>
      <c r="C284" s="22">
        <f t="shared" si="101"/>
        <v>-10.020040080160321</v>
      </c>
      <c r="D284" s="22">
        <f t="shared" si="101"/>
        <v>-3.1578947368421053</v>
      </c>
      <c r="E284" s="22">
        <f t="shared" si="101"/>
        <v>15.422885572139302</v>
      </c>
      <c r="F284" s="22">
        <f t="shared" si="101"/>
        <v>-1.9822006472491909</v>
      </c>
      <c r="G284" s="7"/>
    </row>
    <row r="285" spans="1:7" x14ac:dyDescent="0.2">
      <c r="A285" s="153" t="s">
        <v>467</v>
      </c>
      <c r="B285" s="22">
        <f t="shared" si="101"/>
        <v>2.1818181818181821</v>
      </c>
      <c r="C285" s="22">
        <f t="shared" si="101"/>
        <v>-4.4543429844097995</v>
      </c>
      <c r="D285" s="22">
        <f t="shared" si="101"/>
        <v>0</v>
      </c>
      <c r="E285" s="22">
        <f t="shared" si="101"/>
        <v>-4.3103448275862073</v>
      </c>
      <c r="F285" s="22">
        <f t="shared" si="101"/>
        <v>0.24762690879075525</v>
      </c>
      <c r="G285" s="7"/>
    </row>
    <row r="286" spans="1:7" x14ac:dyDescent="0.2">
      <c r="A286" s="153" t="s">
        <v>473</v>
      </c>
      <c r="B286" s="22">
        <f t="shared" si="101"/>
        <v>2.8469750889679712</v>
      </c>
      <c r="C286" s="22">
        <f t="shared" si="101"/>
        <v>-6.9930069930069934</v>
      </c>
      <c r="D286" s="22">
        <f t="shared" si="101"/>
        <v>-2.1739130434782608</v>
      </c>
      <c r="E286" s="22">
        <f t="shared" si="101"/>
        <v>-1.8018018018018018</v>
      </c>
      <c r="F286" s="22">
        <f t="shared" si="101"/>
        <v>0.49403046521202143</v>
      </c>
      <c r="G286" s="7"/>
    </row>
    <row r="287" spans="1:7" x14ac:dyDescent="0.2">
      <c r="A287" s="153" t="s">
        <v>478</v>
      </c>
      <c r="B287" s="22">
        <f t="shared" si="101"/>
        <v>-1.441753171856978</v>
      </c>
      <c r="C287" s="22">
        <f t="shared" si="101"/>
        <v>-5.7644110275689222</v>
      </c>
      <c r="D287" s="22">
        <f t="shared" si="101"/>
        <v>8.8888888888888893</v>
      </c>
      <c r="E287" s="22">
        <f t="shared" si="101"/>
        <v>-0.91743119266055051</v>
      </c>
      <c r="F287" s="22">
        <f t="shared" si="101"/>
        <v>-1.7206063088897994</v>
      </c>
      <c r="G287" s="7"/>
    </row>
    <row r="288" spans="1:7" x14ac:dyDescent="0.2">
      <c r="A288" s="153" t="s">
        <v>488</v>
      </c>
      <c r="B288" s="22">
        <f t="shared" si="101"/>
        <v>0.46811000585137508</v>
      </c>
      <c r="C288" s="22">
        <f t="shared" si="101"/>
        <v>1.8617021276595744</v>
      </c>
      <c r="D288" s="22">
        <f t="shared" si="101"/>
        <v>-3.0612244897959182</v>
      </c>
      <c r="E288" s="22">
        <f t="shared" si="101"/>
        <v>6.0185185185185182</v>
      </c>
      <c r="F288" s="22">
        <f t="shared" si="101"/>
        <v>1.0421008753647354</v>
      </c>
    </row>
    <row r="289" spans="1:7" x14ac:dyDescent="0.2">
      <c r="A289" s="153" t="s">
        <v>501</v>
      </c>
      <c r="B289" s="22">
        <f t="shared" ref="B289:F298" si="102">(B256-B255)/B255*100</f>
        <v>0.17472335468841002</v>
      </c>
      <c r="C289" s="22">
        <f t="shared" si="102"/>
        <v>6.7885117493472595</v>
      </c>
      <c r="D289" s="22">
        <f t="shared" si="102"/>
        <v>-3.1578947368421053</v>
      </c>
      <c r="E289" s="22">
        <f t="shared" si="102"/>
        <v>-4.3668122270742353</v>
      </c>
      <c r="F289" s="22">
        <f t="shared" si="102"/>
        <v>0.66006600660066006</v>
      </c>
    </row>
    <row r="290" spans="1:7" x14ac:dyDescent="0.2">
      <c r="A290" s="153" t="s">
        <v>506</v>
      </c>
      <c r="B290" s="22">
        <f t="shared" si="102"/>
        <v>4.5348837209302326</v>
      </c>
      <c r="C290" s="22">
        <f t="shared" si="102"/>
        <v>7.5794621026894866</v>
      </c>
      <c r="D290" s="22">
        <f t="shared" si="102"/>
        <v>17.391304347826086</v>
      </c>
      <c r="E290" s="22">
        <f t="shared" si="102"/>
        <v>1.8264840182648401</v>
      </c>
      <c r="F290" s="22">
        <f t="shared" si="102"/>
        <v>5.2868852459016393</v>
      </c>
    </row>
    <row r="291" spans="1:7" x14ac:dyDescent="0.2">
      <c r="A291" s="153" t="s">
        <v>518</v>
      </c>
      <c r="B291" s="22">
        <f t="shared" si="102"/>
        <v>-1.7797552836484982</v>
      </c>
      <c r="C291" s="22">
        <f t="shared" si="102"/>
        <v>-1.3636363636363635</v>
      </c>
      <c r="D291" s="22">
        <f t="shared" si="102"/>
        <v>-11.111111111111111</v>
      </c>
      <c r="E291" s="22">
        <f t="shared" si="102"/>
        <v>3.5874439461883409</v>
      </c>
      <c r="F291" s="22">
        <f t="shared" si="102"/>
        <v>-1.6348773841961852</v>
      </c>
    </row>
    <row r="292" spans="1:7" x14ac:dyDescent="0.2">
      <c r="A292" s="153" t="s">
        <v>519</v>
      </c>
      <c r="B292" s="22">
        <f t="shared" si="102"/>
        <v>-1.4156285390713477</v>
      </c>
      <c r="C292" s="22">
        <f t="shared" si="102"/>
        <v>10.138248847926267</v>
      </c>
      <c r="D292" s="22">
        <f t="shared" si="102"/>
        <v>0</v>
      </c>
      <c r="E292" s="22">
        <f t="shared" si="102"/>
        <v>-7.7922077922077921</v>
      </c>
      <c r="F292" s="22">
        <f t="shared" si="102"/>
        <v>3.957261574990107E-2</v>
      </c>
    </row>
    <row r="293" spans="1:7" x14ac:dyDescent="0.2">
      <c r="A293" s="153" t="s">
        <v>529</v>
      </c>
      <c r="B293" s="22">
        <f t="shared" si="102"/>
        <v>-1.4933946008041357</v>
      </c>
      <c r="C293" s="22">
        <f t="shared" si="102"/>
        <v>-5.8577405857740583</v>
      </c>
      <c r="D293" s="22">
        <f t="shared" si="102"/>
        <v>-11.458333333333332</v>
      </c>
      <c r="E293" s="22">
        <f t="shared" si="102"/>
        <v>7.981220657276995</v>
      </c>
      <c r="F293" s="22">
        <f t="shared" si="102"/>
        <v>-1.89873417721519</v>
      </c>
    </row>
    <row r="294" spans="1:7" x14ac:dyDescent="0.2">
      <c r="A294" s="153" t="s">
        <v>536</v>
      </c>
      <c r="B294" s="22">
        <f t="shared" si="102"/>
        <v>-2.565597667638484</v>
      </c>
      <c r="C294" s="22">
        <f t="shared" si="102"/>
        <v>2</v>
      </c>
      <c r="D294" s="22">
        <f t="shared" si="102"/>
        <v>-7.0588235294117645</v>
      </c>
      <c r="E294" s="22">
        <f t="shared" si="102"/>
        <v>-8.695652173913043</v>
      </c>
      <c r="F294" s="22">
        <f t="shared" si="102"/>
        <v>-2.459677419354839</v>
      </c>
    </row>
    <row r="295" spans="1:7" x14ac:dyDescent="0.2">
      <c r="A295" s="153" t="s">
        <v>547</v>
      </c>
      <c r="B295" s="22">
        <f t="shared" si="102"/>
        <v>2.9922202274087373</v>
      </c>
      <c r="C295" s="22">
        <f t="shared" si="102"/>
        <v>2.1786492374727668</v>
      </c>
      <c r="D295" s="22">
        <f t="shared" si="102"/>
        <v>29.11392405063291</v>
      </c>
      <c r="E295" s="22">
        <f t="shared" si="102"/>
        <v>8.5714285714285712</v>
      </c>
      <c r="F295" s="22">
        <f t="shared" si="102"/>
        <v>4.1752790409260028</v>
      </c>
    </row>
    <row r="296" spans="1:7" x14ac:dyDescent="0.2">
      <c r="A296" s="153" t="s">
        <v>632</v>
      </c>
      <c r="B296" s="22">
        <f t="shared" si="102"/>
        <v>0.2324230098779779</v>
      </c>
      <c r="C296" s="22">
        <f t="shared" si="102"/>
        <v>-2.7718550106609809</v>
      </c>
      <c r="D296" s="22">
        <f t="shared" si="102"/>
        <v>50.980392156862742</v>
      </c>
      <c r="E296" s="22">
        <f t="shared" si="102"/>
        <v>-7.4561403508771926</v>
      </c>
      <c r="F296" s="22">
        <f t="shared" si="102"/>
        <v>1.0317460317460316</v>
      </c>
    </row>
    <row r="297" spans="1:7" x14ac:dyDescent="0.2">
      <c r="A297" s="153" t="s">
        <v>638</v>
      </c>
      <c r="B297" s="22">
        <f t="shared" si="102"/>
        <v>-1.855072463768116</v>
      </c>
      <c r="C297" s="22">
        <f t="shared" si="102"/>
        <v>8.9912280701754383</v>
      </c>
      <c r="D297" s="22">
        <f t="shared" si="102"/>
        <v>-2.5974025974025974</v>
      </c>
      <c r="E297" s="22">
        <f t="shared" si="102"/>
        <v>2.3696682464454977</v>
      </c>
      <c r="F297" s="22">
        <f t="shared" si="102"/>
        <v>0.39277297721916732</v>
      </c>
    </row>
    <row r="298" spans="1:7" x14ac:dyDescent="0.2">
      <c r="A298" s="153" t="s">
        <v>645</v>
      </c>
      <c r="B298" s="22">
        <f t="shared" si="102"/>
        <v>1.2994683992911991</v>
      </c>
      <c r="C298" s="22">
        <f t="shared" si="102"/>
        <v>3.4205231388329982</v>
      </c>
      <c r="D298" s="22">
        <f t="shared" si="102"/>
        <v>-10.666666666666668</v>
      </c>
      <c r="E298" s="22">
        <f t="shared" si="102"/>
        <v>-2.7777777777777777</v>
      </c>
      <c r="F298" s="22">
        <f t="shared" si="102"/>
        <v>0.66510172143974955</v>
      </c>
    </row>
    <row r="299" spans="1:7" x14ac:dyDescent="0.2">
      <c r="A299" s="153" t="s">
        <v>652</v>
      </c>
      <c r="B299" s="22">
        <f>(B266-B265)/B265*100</f>
        <v>-0.87463556851311952</v>
      </c>
      <c r="C299" s="22">
        <f>(C266-C265)/C265*100</f>
        <v>-6.4202334630350189</v>
      </c>
      <c r="D299" s="22">
        <f t="shared" ref="D299:F300" si="103">(D266-D265)/D265*100</f>
        <v>5.2238805970149249</v>
      </c>
      <c r="E299" s="22">
        <f t="shared" si="103"/>
        <v>-0.95238095238095244</v>
      </c>
      <c r="F299" s="22">
        <f t="shared" si="103"/>
        <v>-1.6712009327633111</v>
      </c>
    </row>
    <row r="300" spans="1:7" x14ac:dyDescent="0.2">
      <c r="A300" s="153" t="s">
        <v>661</v>
      </c>
      <c r="B300" s="22">
        <f>(B267-B266)/B266*100</f>
        <v>-2.1764705882352939</v>
      </c>
      <c r="C300" s="22">
        <f>(C267-C266)/C266*100</f>
        <v>-0.41580041580041582</v>
      </c>
      <c r="D300" s="22">
        <f t="shared" si="103"/>
        <v>-3.5460992907801421</v>
      </c>
      <c r="E300" s="22">
        <f t="shared" si="103"/>
        <v>0.48076923076923078</v>
      </c>
      <c r="F300" s="22">
        <f t="shared" si="103"/>
        <v>-1.6996047430830039</v>
      </c>
    </row>
    <row r="301" spans="1:7" x14ac:dyDescent="0.2">
      <c r="B301" s="19"/>
      <c r="C301" s="19"/>
      <c r="D301" s="19"/>
      <c r="E301" s="19"/>
      <c r="F301" s="19"/>
      <c r="G301" s="7"/>
    </row>
    <row r="302" spans="1:7" x14ac:dyDescent="0.2">
      <c r="A302" s="25" t="s">
        <v>67</v>
      </c>
      <c r="B302" s="22">
        <f t="shared" ref="B302:F311" si="104">(B239-B235)/B235*100</f>
        <v>-4.1691483025610481</v>
      </c>
      <c r="C302" s="22">
        <f t="shared" si="104"/>
        <v>-6.0975609756097562</v>
      </c>
      <c r="D302" s="22">
        <f t="shared" si="104"/>
        <v>5.384615384615385</v>
      </c>
      <c r="E302" s="22">
        <f t="shared" si="104"/>
        <v>26.339285714285715</v>
      </c>
      <c r="F302" s="22">
        <f t="shared" si="104"/>
        <v>-1.3465346534653466</v>
      </c>
      <c r="G302" s="7"/>
    </row>
    <row r="303" spans="1:7" x14ac:dyDescent="0.2">
      <c r="A303" s="131" t="s">
        <v>361</v>
      </c>
      <c r="B303" s="22">
        <f t="shared" si="104"/>
        <v>-1.3277006638503319</v>
      </c>
      <c r="C303" s="22">
        <f t="shared" si="104"/>
        <v>-14.203454894433781</v>
      </c>
      <c r="D303" s="22">
        <f t="shared" si="104"/>
        <v>-34.394904458598724</v>
      </c>
      <c r="E303" s="22">
        <f t="shared" si="104"/>
        <v>8.8888888888888893</v>
      </c>
      <c r="F303" s="22">
        <f t="shared" si="104"/>
        <v>-5.078125</v>
      </c>
      <c r="G303" s="7"/>
    </row>
    <row r="304" spans="1:7" x14ac:dyDescent="0.2">
      <c r="A304" s="131" t="s">
        <v>362</v>
      </c>
      <c r="B304" s="22">
        <f t="shared" si="104"/>
        <v>-0.97146326654523385</v>
      </c>
      <c r="C304" s="22">
        <f t="shared" si="104"/>
        <v>-7.2016460905349797</v>
      </c>
      <c r="D304" s="22">
        <f t="shared" si="104"/>
        <v>-23.648648648648649</v>
      </c>
      <c r="E304" s="22">
        <f t="shared" si="104"/>
        <v>-8.4615384615384617</v>
      </c>
      <c r="F304" s="22">
        <f t="shared" si="104"/>
        <v>-4.2502951593860683</v>
      </c>
      <c r="G304" s="7"/>
    </row>
    <row r="305" spans="1:7" x14ac:dyDescent="0.2">
      <c r="A305" s="153" t="s">
        <v>400</v>
      </c>
      <c r="B305" s="22">
        <f t="shared" si="104"/>
        <v>-2.5240384615384617</v>
      </c>
      <c r="C305" s="22">
        <f t="shared" si="104"/>
        <v>-10.647181628392484</v>
      </c>
      <c r="D305" s="22">
        <f t="shared" si="104"/>
        <v>-32.515337423312886</v>
      </c>
      <c r="E305" s="22">
        <f t="shared" si="104"/>
        <v>-18.050541516245488</v>
      </c>
      <c r="F305" s="22">
        <f t="shared" si="104"/>
        <v>-7.5880758807588071</v>
      </c>
      <c r="G305" s="7"/>
    </row>
    <row r="306" spans="1:7" x14ac:dyDescent="0.2">
      <c r="A306" s="153" t="s">
        <v>401</v>
      </c>
      <c r="B306" s="22">
        <f t="shared" si="104"/>
        <v>2.113113735239279</v>
      </c>
      <c r="C306" s="22">
        <f t="shared" si="104"/>
        <v>-12.770562770562771</v>
      </c>
      <c r="D306" s="22">
        <f t="shared" si="104"/>
        <v>-16.058394160583941</v>
      </c>
      <c r="E306" s="22">
        <f t="shared" si="104"/>
        <v>-20.848056537102476</v>
      </c>
      <c r="F306" s="22">
        <f t="shared" si="104"/>
        <v>-4.2553191489361701</v>
      </c>
      <c r="G306" s="7"/>
    </row>
    <row r="307" spans="1:7" x14ac:dyDescent="0.2">
      <c r="A307" s="153" t="s">
        <v>410</v>
      </c>
      <c r="B307" s="22">
        <f t="shared" si="104"/>
        <v>-2.6299694189602447</v>
      </c>
      <c r="C307" s="22">
        <f t="shared" si="104"/>
        <v>-8.5011185682326627</v>
      </c>
      <c r="D307" s="22">
        <f t="shared" si="104"/>
        <v>6.7961165048543686</v>
      </c>
      <c r="E307" s="22">
        <f t="shared" si="104"/>
        <v>-9.795918367346939</v>
      </c>
      <c r="F307" s="22">
        <f t="shared" si="104"/>
        <v>-4.0329218106995883</v>
      </c>
      <c r="G307" s="7"/>
    </row>
    <row r="308" spans="1:7" x14ac:dyDescent="0.2">
      <c r="A308" s="153" t="s">
        <v>416</v>
      </c>
      <c r="B308" s="22">
        <f t="shared" si="104"/>
        <v>-3.9852851011649295</v>
      </c>
      <c r="C308" s="22">
        <f t="shared" si="104"/>
        <v>-9.5343680709534357</v>
      </c>
      <c r="D308" s="22">
        <f t="shared" si="104"/>
        <v>4.4247787610619467</v>
      </c>
      <c r="E308" s="22">
        <f t="shared" si="104"/>
        <v>-14.285714285714285</v>
      </c>
      <c r="F308" s="22">
        <f t="shared" si="104"/>
        <v>-5.6309083436087137</v>
      </c>
      <c r="G308" s="7"/>
    </row>
    <row r="309" spans="1:7" x14ac:dyDescent="0.2">
      <c r="A309" s="153" t="s">
        <v>427</v>
      </c>
      <c r="B309" s="22">
        <f t="shared" si="104"/>
        <v>-0.92478421701602964</v>
      </c>
      <c r="C309" s="22">
        <f t="shared" si="104"/>
        <v>-0.93457943925233633</v>
      </c>
      <c r="D309" s="22">
        <f t="shared" si="104"/>
        <v>3.6363636363636362</v>
      </c>
      <c r="E309" s="22">
        <f t="shared" si="104"/>
        <v>-10.572687224669604</v>
      </c>
      <c r="F309" s="22">
        <f t="shared" si="104"/>
        <v>-1.6338500209467952</v>
      </c>
      <c r="G309" s="7"/>
    </row>
    <row r="310" spans="1:7" x14ac:dyDescent="0.2">
      <c r="A310" s="153" t="s">
        <v>432</v>
      </c>
      <c r="B310" s="22">
        <f t="shared" si="104"/>
        <v>-2.4345709068776626</v>
      </c>
      <c r="C310" s="22">
        <f t="shared" si="104"/>
        <v>10.421836228287841</v>
      </c>
      <c r="D310" s="22">
        <f t="shared" si="104"/>
        <v>-11.304347826086957</v>
      </c>
      <c r="E310" s="22">
        <f t="shared" si="104"/>
        <v>-16.517857142857142</v>
      </c>
      <c r="F310" s="22">
        <f t="shared" si="104"/>
        <v>-2.0125786163522013</v>
      </c>
      <c r="G310" s="7"/>
    </row>
    <row r="311" spans="1:7" x14ac:dyDescent="0.2">
      <c r="A311" s="153" t="s">
        <v>444</v>
      </c>
      <c r="B311" s="22">
        <f t="shared" si="104"/>
        <v>1.3819095477386936</v>
      </c>
      <c r="C311" s="22">
        <f t="shared" si="104"/>
        <v>14.669926650366749</v>
      </c>
      <c r="D311" s="22">
        <f t="shared" si="104"/>
        <v>-14.545454545454545</v>
      </c>
      <c r="E311" s="22">
        <f t="shared" si="104"/>
        <v>0.45248868778280549</v>
      </c>
      <c r="F311" s="22">
        <f t="shared" si="104"/>
        <v>2.8730703259005148</v>
      </c>
      <c r="G311" s="7"/>
    </row>
    <row r="312" spans="1:7" x14ac:dyDescent="0.2">
      <c r="A312" s="153" t="s">
        <v>450</v>
      </c>
      <c r="B312" s="22">
        <f t="shared" ref="B312:F321" si="105">(B249-B245)/B245*100</f>
        <v>2.9374201787994889</v>
      </c>
      <c r="C312" s="22">
        <f t="shared" si="105"/>
        <v>20.588235294117645</v>
      </c>
      <c r="D312" s="22">
        <f t="shared" si="105"/>
        <v>-19.491525423728813</v>
      </c>
      <c r="E312" s="22">
        <f t="shared" si="105"/>
        <v>6.8627450980392162</v>
      </c>
      <c r="F312" s="22">
        <f t="shared" si="105"/>
        <v>5.2700348432055746</v>
      </c>
      <c r="G312" s="7"/>
    </row>
    <row r="313" spans="1:7" x14ac:dyDescent="0.2">
      <c r="A313" s="153" t="s">
        <v>455</v>
      </c>
      <c r="B313" s="22">
        <f t="shared" si="105"/>
        <v>4.3559427504667081</v>
      </c>
      <c r="C313" s="22">
        <f t="shared" si="105"/>
        <v>17.688679245283019</v>
      </c>
      <c r="D313" s="22">
        <f t="shared" si="105"/>
        <v>-16.666666666666664</v>
      </c>
      <c r="E313" s="22">
        <f t="shared" si="105"/>
        <v>-0.98522167487684731</v>
      </c>
      <c r="F313" s="22">
        <f t="shared" si="105"/>
        <v>5.2810902896081773</v>
      </c>
      <c r="G313" s="7"/>
    </row>
    <row r="314" spans="1:7" x14ac:dyDescent="0.2">
      <c r="A314" s="153" t="s">
        <v>463</v>
      </c>
      <c r="B314" s="22">
        <f t="shared" si="105"/>
        <v>2.9320024953212727</v>
      </c>
      <c r="C314" s="22">
        <f t="shared" si="105"/>
        <v>0.89887640449438211</v>
      </c>
      <c r="D314" s="22">
        <f t="shared" si="105"/>
        <v>-9.8039215686274517</v>
      </c>
      <c r="E314" s="22">
        <f t="shared" si="105"/>
        <v>24.064171122994651</v>
      </c>
      <c r="F314" s="22">
        <f t="shared" si="105"/>
        <v>3.6799315361574667</v>
      </c>
      <c r="G314" s="7"/>
    </row>
    <row r="315" spans="1:7" x14ac:dyDescent="0.2">
      <c r="A315" s="153" t="s">
        <v>468</v>
      </c>
      <c r="B315" s="22">
        <f t="shared" si="105"/>
        <v>4.4609665427509295</v>
      </c>
      <c r="C315" s="22">
        <f t="shared" si="105"/>
        <v>-8.5287846481876333</v>
      </c>
      <c r="D315" s="22">
        <f t="shared" si="105"/>
        <v>-2.1276595744680851</v>
      </c>
      <c r="E315" s="22">
        <f t="shared" si="105"/>
        <v>0</v>
      </c>
      <c r="F315" s="22">
        <f t="shared" si="105"/>
        <v>1.2505210504376825</v>
      </c>
      <c r="G315" s="7"/>
    </row>
    <row r="316" spans="1:7" x14ac:dyDescent="0.2">
      <c r="A316" s="153" t="s">
        <v>474</v>
      </c>
      <c r="B316" s="22">
        <f t="shared" si="105"/>
        <v>7.5682382133995043</v>
      </c>
      <c r="C316" s="22">
        <f t="shared" si="105"/>
        <v>-18.902439024390244</v>
      </c>
      <c r="D316" s="22">
        <f t="shared" si="105"/>
        <v>-5.2631578947368416</v>
      </c>
      <c r="E316" s="22">
        <f t="shared" si="105"/>
        <v>0</v>
      </c>
      <c r="F316" s="22">
        <f t="shared" si="105"/>
        <v>0.99296648738105098</v>
      </c>
      <c r="G316" s="7"/>
    </row>
    <row r="317" spans="1:7" x14ac:dyDescent="0.2">
      <c r="A317" s="153" t="s">
        <v>479</v>
      </c>
      <c r="B317" s="22">
        <f t="shared" si="105"/>
        <v>1.9081693500298151</v>
      </c>
      <c r="C317" s="22">
        <f t="shared" si="105"/>
        <v>-24.649298597194388</v>
      </c>
      <c r="D317" s="22">
        <f t="shared" si="105"/>
        <v>3.1578947368421053</v>
      </c>
      <c r="E317" s="22">
        <f t="shared" si="105"/>
        <v>7.4626865671641784</v>
      </c>
      <c r="F317" s="22">
        <f t="shared" si="105"/>
        <v>-2.9530744336569579</v>
      </c>
      <c r="G317" s="7"/>
    </row>
    <row r="318" spans="1:7" x14ac:dyDescent="0.2">
      <c r="A318" s="153" t="s">
        <v>487</v>
      </c>
      <c r="B318" s="22">
        <f t="shared" si="105"/>
        <v>4.0606060606060606</v>
      </c>
      <c r="C318" s="22">
        <f t="shared" si="105"/>
        <v>-14.699331848552339</v>
      </c>
      <c r="D318" s="22">
        <f t="shared" si="105"/>
        <v>3.2608695652173911</v>
      </c>
      <c r="E318" s="22">
        <f t="shared" si="105"/>
        <v>-1.2931034482758621</v>
      </c>
      <c r="F318" s="22">
        <f t="shared" si="105"/>
        <v>4.1271151465125881E-2</v>
      </c>
    </row>
    <row r="319" spans="1:7" x14ac:dyDescent="0.2">
      <c r="A319" s="153" t="s">
        <v>502</v>
      </c>
      <c r="B319" s="22">
        <f t="shared" si="105"/>
        <v>2.0166073546856467</v>
      </c>
      <c r="C319" s="22">
        <f t="shared" si="105"/>
        <v>-4.6620046620046622</v>
      </c>
      <c r="D319" s="22">
        <f t="shared" si="105"/>
        <v>0</v>
      </c>
      <c r="E319" s="22">
        <f t="shared" si="105"/>
        <v>-1.3513513513513513</v>
      </c>
      <c r="F319" s="22">
        <f t="shared" si="105"/>
        <v>0.45286125977768632</v>
      </c>
    </row>
    <row r="320" spans="1:7" x14ac:dyDescent="0.2">
      <c r="A320" s="153" t="s">
        <v>507</v>
      </c>
      <c r="B320" s="22">
        <f t="shared" si="105"/>
        <v>3.6908881199538639</v>
      </c>
      <c r="C320" s="22">
        <f t="shared" si="105"/>
        <v>10.275689223057643</v>
      </c>
      <c r="D320" s="22">
        <f t="shared" si="105"/>
        <v>20</v>
      </c>
      <c r="E320" s="22">
        <f t="shared" si="105"/>
        <v>2.2935779816513762</v>
      </c>
      <c r="F320" s="22">
        <f t="shared" si="105"/>
        <v>5.2437525604260546</v>
      </c>
    </row>
    <row r="321" spans="1:12" x14ac:dyDescent="0.2">
      <c r="A321" s="153" t="s">
        <v>520</v>
      </c>
      <c r="B321" s="22">
        <f t="shared" si="105"/>
        <v>3.3352837916910474</v>
      </c>
      <c r="C321" s="22">
        <f t="shared" si="105"/>
        <v>15.425531914893616</v>
      </c>
      <c r="D321" s="22">
        <f t="shared" si="105"/>
        <v>-2.0408163265306123</v>
      </c>
      <c r="E321" s="22">
        <f t="shared" si="105"/>
        <v>6.9444444444444446</v>
      </c>
      <c r="F321" s="22">
        <f t="shared" si="105"/>
        <v>5.335556481867445</v>
      </c>
    </row>
    <row r="322" spans="1:12" x14ac:dyDescent="0.2">
      <c r="A322" s="153" t="s">
        <v>521</v>
      </c>
      <c r="B322" s="22">
        <f t="shared" ref="B322:F328" si="106">(B259-B255)/B255*100</f>
        <v>1.3977868375072802</v>
      </c>
      <c r="C322" s="22">
        <f t="shared" si="106"/>
        <v>24.804177545691903</v>
      </c>
      <c r="D322" s="22">
        <f t="shared" si="106"/>
        <v>1.0526315789473684</v>
      </c>
      <c r="E322" s="22">
        <f t="shared" si="106"/>
        <v>-6.9868995633187767</v>
      </c>
      <c r="F322" s="22">
        <f t="shared" si="106"/>
        <v>4.2904290429042904</v>
      </c>
    </row>
    <row r="323" spans="1:12" x14ac:dyDescent="0.2">
      <c r="A323" s="153" t="s">
        <v>530</v>
      </c>
      <c r="B323" s="22">
        <f t="shared" si="106"/>
        <v>-0.29069767441860467</v>
      </c>
      <c r="C323" s="22">
        <f t="shared" si="106"/>
        <v>10.024449877750612</v>
      </c>
      <c r="D323" s="22">
        <f t="shared" si="106"/>
        <v>-7.608695652173914</v>
      </c>
      <c r="E323" s="22">
        <f t="shared" si="106"/>
        <v>5.0228310502283104</v>
      </c>
      <c r="F323" s="22">
        <f t="shared" si="106"/>
        <v>1.639344262295082</v>
      </c>
    </row>
    <row r="324" spans="1:12" x14ac:dyDescent="0.2">
      <c r="A324" s="153" t="s">
        <v>537</v>
      </c>
      <c r="B324" s="22">
        <f t="shared" si="106"/>
        <v>-7.0634037819799778</v>
      </c>
      <c r="C324" s="22">
        <f t="shared" si="106"/>
        <v>4.3181818181818183</v>
      </c>
      <c r="D324" s="22">
        <f t="shared" si="106"/>
        <v>-26.851851851851855</v>
      </c>
      <c r="E324" s="22">
        <f t="shared" si="106"/>
        <v>-5.8295964125560538</v>
      </c>
      <c r="F324" s="22">
        <f t="shared" si="106"/>
        <v>-5.8388478007006617</v>
      </c>
    </row>
    <row r="325" spans="1:12" x14ac:dyDescent="0.2">
      <c r="A325" s="153" t="s">
        <v>548</v>
      </c>
      <c r="B325" s="22">
        <f t="shared" si="106"/>
        <v>-2.5481313703284258</v>
      </c>
      <c r="C325" s="22">
        <f t="shared" si="106"/>
        <v>8.064516129032258</v>
      </c>
      <c r="D325" s="22">
        <f t="shared" si="106"/>
        <v>6.25</v>
      </c>
      <c r="E325" s="22">
        <f t="shared" si="106"/>
        <v>-1.2987012987012987</v>
      </c>
      <c r="F325" s="22">
        <f t="shared" si="106"/>
        <v>-0.2770083102493075</v>
      </c>
    </row>
    <row r="326" spans="1:12" x14ac:dyDescent="0.2">
      <c r="A326" s="153" t="s">
        <v>633</v>
      </c>
      <c r="B326" s="22">
        <f t="shared" si="106"/>
        <v>-0.9190120620333142</v>
      </c>
      <c r="C326" s="22">
        <f t="shared" si="106"/>
        <v>-4.6025104602510458</v>
      </c>
      <c r="D326" s="22">
        <f t="shared" si="106"/>
        <v>60.416666666666664</v>
      </c>
      <c r="E326" s="22">
        <f t="shared" si="106"/>
        <v>-0.93896713615023475</v>
      </c>
      <c r="F326" s="22">
        <f t="shared" si="106"/>
        <v>0.71202531645569622</v>
      </c>
    </row>
    <row r="327" spans="1:12" x14ac:dyDescent="0.2">
      <c r="A327" s="153" t="s">
        <v>639</v>
      </c>
      <c r="B327" s="22">
        <f t="shared" si="106"/>
        <v>-1.282798833819242</v>
      </c>
      <c r="C327" s="22">
        <f t="shared" si="106"/>
        <v>10.444444444444445</v>
      </c>
      <c r="D327" s="22">
        <f t="shared" si="106"/>
        <v>76.470588235294116</v>
      </c>
      <c r="E327" s="22">
        <f t="shared" si="106"/>
        <v>-6.0869565217391308</v>
      </c>
      <c r="F327" s="22">
        <f t="shared" si="106"/>
        <v>3.064516129032258</v>
      </c>
    </row>
    <row r="328" spans="1:12" x14ac:dyDescent="0.2">
      <c r="A328" s="153" t="s">
        <v>646</v>
      </c>
      <c r="B328" s="22">
        <f t="shared" si="106"/>
        <v>2.6331538001196888</v>
      </c>
      <c r="C328" s="22">
        <f t="shared" si="106"/>
        <v>11.982570806100219</v>
      </c>
      <c r="D328" s="22">
        <f t="shared" si="106"/>
        <v>69.620253164556971</v>
      </c>
      <c r="E328" s="22">
        <f t="shared" si="106"/>
        <v>0</v>
      </c>
      <c r="F328" s="22">
        <f t="shared" si="106"/>
        <v>6.3662670525010334</v>
      </c>
    </row>
    <row r="329" spans="1:12" x14ac:dyDescent="0.2">
      <c r="A329" s="153" t="s">
        <v>653</v>
      </c>
      <c r="B329" s="22">
        <f t="shared" ref="B329:F330" si="107">(B266-B262)/B262*100</f>
        <v>-1.2202208018593841</v>
      </c>
      <c r="C329" s="22">
        <f t="shared" si="107"/>
        <v>2.5586353944562901</v>
      </c>
      <c r="D329" s="22">
        <f t="shared" si="107"/>
        <v>38.235294117647058</v>
      </c>
      <c r="E329" s="22">
        <f t="shared" si="107"/>
        <v>-8.7719298245614024</v>
      </c>
      <c r="F329" s="22">
        <f t="shared" si="107"/>
        <v>0.3968253968253968</v>
      </c>
    </row>
    <row r="330" spans="1:12" x14ac:dyDescent="0.2">
      <c r="A330" s="153" t="s">
        <v>662</v>
      </c>
      <c r="B330" s="22">
        <f t="shared" si="107"/>
        <v>-3.5942028985507246</v>
      </c>
      <c r="C330" s="22">
        <f t="shared" si="107"/>
        <v>5.0438596491228065</v>
      </c>
      <c r="D330" s="22">
        <f t="shared" si="107"/>
        <v>-11.688311688311687</v>
      </c>
      <c r="E330" s="22">
        <f t="shared" si="107"/>
        <v>-0.94786729857819907</v>
      </c>
      <c r="F330" s="22">
        <f t="shared" si="107"/>
        <v>-2.3173605655930873</v>
      </c>
    </row>
    <row r="332" spans="1:12" ht="25.5" x14ac:dyDescent="0.2">
      <c r="B332" s="118" t="str">
        <f t="shared" ref="B332:K332" si="108">B136</f>
        <v>Agriculture</v>
      </c>
      <c r="C332" s="118" t="str">
        <f t="shared" si="108"/>
        <v>Mining</v>
      </c>
      <c r="D332" s="118" t="str">
        <f t="shared" si="108"/>
        <v>Manufacturing</v>
      </c>
      <c r="E332" s="118" t="str">
        <f t="shared" si="108"/>
        <v>Utilities</v>
      </c>
      <c r="F332" s="118" t="str">
        <f t="shared" si="108"/>
        <v>Construction</v>
      </c>
      <c r="G332" s="118" t="str">
        <f t="shared" si="108"/>
        <v>Trade</v>
      </c>
      <c r="H332" s="118" t="str">
        <f t="shared" si="108"/>
        <v>Transport</v>
      </c>
      <c r="I332" s="118" t="str">
        <f t="shared" si="108"/>
        <v>Finance</v>
      </c>
      <c r="J332" s="118" t="str">
        <f t="shared" si="108"/>
        <v>Community and social services</v>
      </c>
      <c r="K332" s="118" t="str">
        <f t="shared" si="108"/>
        <v>Private households</v>
      </c>
    </row>
    <row r="333" spans="1:12" x14ac:dyDescent="0.2">
      <c r="A333" s="27" t="str">
        <f t="shared" ref="A333:A355" si="109">A235</f>
        <v>Q1 2008</v>
      </c>
      <c r="B333" s="26">
        <f t="shared" ref="B333:K333" si="110">B137/$F235*100</f>
        <v>5.1485148514851486</v>
      </c>
      <c r="C333" s="26">
        <f t="shared" si="110"/>
        <v>0.2772277227722772</v>
      </c>
      <c r="D333" s="26">
        <f t="shared" si="110"/>
        <v>17.267326732673265</v>
      </c>
      <c r="E333" s="26">
        <f t="shared" si="110"/>
        <v>0.51485148514851486</v>
      </c>
      <c r="F333" s="26">
        <f t="shared" si="110"/>
        <v>8.1188118811881189</v>
      </c>
      <c r="G333" s="26">
        <f t="shared" si="110"/>
        <v>22.891089108910894</v>
      </c>
      <c r="H333" s="26">
        <f t="shared" si="110"/>
        <v>6.5742574257425748</v>
      </c>
      <c r="I333" s="26">
        <f t="shared" si="110"/>
        <v>11.168316831683169</v>
      </c>
      <c r="J333" s="26">
        <f t="shared" si="110"/>
        <v>19.128712871287128</v>
      </c>
      <c r="K333" s="26">
        <f t="shared" si="110"/>
        <v>8.8712871287128703</v>
      </c>
      <c r="L333" s="7"/>
    </row>
    <row r="334" spans="1:12" x14ac:dyDescent="0.2">
      <c r="A334" s="27" t="str">
        <f t="shared" si="109"/>
        <v>Q2 2008</v>
      </c>
      <c r="B334" s="26">
        <f t="shared" ref="B334:K334" si="111">B138/$F236*100</f>
        <v>6.1328125</v>
      </c>
      <c r="C334" s="26">
        <f t="shared" si="111"/>
        <v>0.3515625</v>
      </c>
      <c r="D334" s="26">
        <f t="shared" si="111"/>
        <v>16.5234375</v>
      </c>
      <c r="E334" s="26">
        <f t="shared" si="111"/>
        <v>0.625</v>
      </c>
      <c r="F334" s="26">
        <f t="shared" si="111"/>
        <v>8.359375</v>
      </c>
      <c r="G334" s="26">
        <f t="shared" si="111"/>
        <v>22.265625</v>
      </c>
      <c r="H334" s="26">
        <f t="shared" si="111"/>
        <v>6.4453125</v>
      </c>
      <c r="I334" s="26">
        <f t="shared" si="111"/>
        <v>11.2890625</v>
      </c>
      <c r="J334" s="26">
        <f t="shared" si="111"/>
        <v>19.2578125</v>
      </c>
      <c r="K334" s="26">
        <f t="shared" si="111"/>
        <v>8.7890625</v>
      </c>
      <c r="L334" s="7"/>
    </row>
    <row r="335" spans="1:12" x14ac:dyDescent="0.2">
      <c r="A335" s="27" t="str">
        <f t="shared" si="109"/>
        <v>Q3 2008</v>
      </c>
      <c r="B335" s="26">
        <f t="shared" ref="B335:K335" si="112">B139/$F237*100</f>
        <v>5.8244785517512794</v>
      </c>
      <c r="C335" s="26">
        <f t="shared" si="112"/>
        <v>0.31483667847304209</v>
      </c>
      <c r="D335" s="26">
        <f t="shared" si="112"/>
        <v>15.033451397087759</v>
      </c>
      <c r="E335" s="26">
        <f t="shared" si="112"/>
        <v>0.55096418732782371</v>
      </c>
      <c r="F335" s="26">
        <f t="shared" si="112"/>
        <v>8.7367178276269186</v>
      </c>
      <c r="G335" s="26">
        <f t="shared" si="112"/>
        <v>23.809523809523807</v>
      </c>
      <c r="H335" s="26">
        <f t="shared" si="112"/>
        <v>6.5722156631247541</v>
      </c>
      <c r="I335" s="26">
        <f t="shared" si="112"/>
        <v>10.310901219992129</v>
      </c>
      <c r="J335" s="26">
        <f t="shared" si="112"/>
        <v>18.614718614718615</v>
      </c>
      <c r="K335" s="26">
        <f t="shared" si="112"/>
        <v>10.232192050373868</v>
      </c>
      <c r="L335" s="7"/>
    </row>
    <row r="336" spans="1:12" x14ac:dyDescent="0.2">
      <c r="A336" s="27" t="str">
        <f t="shared" si="109"/>
        <v>Q4 2008</v>
      </c>
      <c r="B336" s="26">
        <f t="shared" ref="B336:K336" si="113">B140/$F238*100</f>
        <v>6.3104916763453351</v>
      </c>
      <c r="C336" s="26">
        <f t="shared" si="113"/>
        <v>0.34843205574912894</v>
      </c>
      <c r="D336" s="26">
        <f t="shared" si="113"/>
        <v>15.098722415795587</v>
      </c>
      <c r="E336" s="26">
        <f t="shared" si="113"/>
        <v>0.42586140147115759</v>
      </c>
      <c r="F336" s="26">
        <f t="shared" si="113"/>
        <v>9.2915214866434379</v>
      </c>
      <c r="G336" s="26">
        <f t="shared" si="113"/>
        <v>22.415795586527292</v>
      </c>
      <c r="H336" s="26">
        <f t="shared" si="113"/>
        <v>7.0460704607046063</v>
      </c>
      <c r="I336" s="26">
        <f t="shared" si="113"/>
        <v>10.29810298102981</v>
      </c>
      <c r="J336" s="26">
        <f t="shared" si="113"/>
        <v>18.118466898954704</v>
      </c>
      <c r="K336" s="26">
        <f t="shared" si="113"/>
        <v>10.723964382500968</v>
      </c>
      <c r="L336" s="7"/>
    </row>
    <row r="337" spans="1:12" x14ac:dyDescent="0.2">
      <c r="A337" s="27" t="str">
        <f t="shared" si="109"/>
        <v>Q1 2009</v>
      </c>
      <c r="B337" s="26">
        <f t="shared" ref="B337:K337" si="114">B141/$F239*100</f>
        <v>5.4997992773986351</v>
      </c>
      <c r="C337" s="26">
        <f t="shared" si="114"/>
        <v>0.3613006824568446</v>
      </c>
      <c r="D337" s="26">
        <f t="shared" si="114"/>
        <v>15.415495784825373</v>
      </c>
      <c r="E337" s="26">
        <f t="shared" si="114"/>
        <v>0.48173424327579289</v>
      </c>
      <c r="F337" s="26">
        <f t="shared" si="114"/>
        <v>8.7916499397832197</v>
      </c>
      <c r="G337" s="26">
        <f t="shared" si="114"/>
        <v>20.152549177037336</v>
      </c>
      <c r="H337" s="26">
        <f t="shared" si="114"/>
        <v>7.426736250501806</v>
      </c>
      <c r="I337" s="26">
        <f t="shared" si="114"/>
        <v>10.879164993978321</v>
      </c>
      <c r="J337" s="26">
        <f t="shared" si="114"/>
        <v>19.630670413488559</v>
      </c>
      <c r="K337" s="26">
        <f t="shared" si="114"/>
        <v>11.360899237254115</v>
      </c>
      <c r="L337" s="7"/>
    </row>
    <row r="338" spans="1:12" x14ac:dyDescent="0.2">
      <c r="A338" s="27" t="str">
        <f t="shared" si="109"/>
        <v>Q2 2009</v>
      </c>
      <c r="B338" s="26">
        <f t="shared" ref="B338:K338" si="115">B142/$F240*100</f>
        <v>4.238683127572016</v>
      </c>
      <c r="C338" s="26">
        <f t="shared" si="115"/>
        <v>0.49382716049382713</v>
      </c>
      <c r="D338" s="26">
        <f t="shared" si="115"/>
        <v>16.913580246913583</v>
      </c>
      <c r="E338" s="26">
        <f t="shared" si="115"/>
        <v>0.32921810699588477</v>
      </c>
      <c r="F338" s="26">
        <f t="shared" si="115"/>
        <v>9.5473251028806594</v>
      </c>
      <c r="G338" s="26">
        <f t="shared" si="115"/>
        <v>21.02880658436214</v>
      </c>
      <c r="H338" s="26">
        <f t="shared" si="115"/>
        <v>7.1604938271604937</v>
      </c>
      <c r="I338" s="26">
        <f t="shared" si="115"/>
        <v>11.234567901234568</v>
      </c>
      <c r="J338" s="26">
        <f t="shared" si="115"/>
        <v>18.930041152263374</v>
      </c>
      <c r="K338" s="26">
        <f t="shared" si="115"/>
        <v>10.08230452674897</v>
      </c>
      <c r="L338" s="7"/>
    </row>
    <row r="339" spans="1:12" x14ac:dyDescent="0.2">
      <c r="A339" s="27" t="str">
        <f t="shared" si="109"/>
        <v>Q3 2009</v>
      </c>
      <c r="B339" s="26">
        <f t="shared" ref="B339:K339" si="116">B143/$F241*100</f>
        <v>4.6444718454582823</v>
      </c>
      <c r="C339" s="26">
        <f t="shared" si="116"/>
        <v>0.28771064529387591</v>
      </c>
      <c r="D339" s="26">
        <f t="shared" si="116"/>
        <v>16.029593094944513</v>
      </c>
      <c r="E339" s="26">
        <f t="shared" si="116"/>
        <v>0.16440608302507193</v>
      </c>
      <c r="F339" s="26">
        <f t="shared" si="116"/>
        <v>9.7410604192355112</v>
      </c>
      <c r="G339" s="26">
        <f t="shared" si="116"/>
        <v>20.756267981915329</v>
      </c>
      <c r="H339" s="26">
        <f t="shared" si="116"/>
        <v>7.0694615700780936</v>
      </c>
      <c r="I339" s="26">
        <f t="shared" si="116"/>
        <v>12.24825318536786</v>
      </c>
      <c r="J339" s="26">
        <f t="shared" si="116"/>
        <v>19.276613234689684</v>
      </c>
      <c r="K339" s="26">
        <f t="shared" si="116"/>
        <v>9.782161939991779</v>
      </c>
      <c r="L339" s="7"/>
    </row>
    <row r="340" spans="1:12" x14ac:dyDescent="0.2">
      <c r="A340" s="27" t="str">
        <f t="shared" si="109"/>
        <v>Q4 2009</v>
      </c>
      <c r="B340" s="26">
        <f t="shared" ref="B340:K340" si="117">B144/$F242*100</f>
        <v>4.6082949308755765</v>
      </c>
      <c r="C340" s="26">
        <f t="shared" si="117"/>
        <v>0.2932551319648094</v>
      </c>
      <c r="D340" s="26">
        <f t="shared" si="117"/>
        <v>16.08713866778383</v>
      </c>
      <c r="E340" s="26">
        <f t="shared" si="117"/>
        <v>0.37704231252618348</v>
      </c>
      <c r="F340" s="26">
        <f t="shared" si="117"/>
        <v>9.5936321742773369</v>
      </c>
      <c r="G340" s="26">
        <f t="shared" si="117"/>
        <v>21.198156682027651</v>
      </c>
      <c r="H340" s="26">
        <f t="shared" si="117"/>
        <v>6.4516129032258061</v>
      </c>
      <c r="I340" s="26">
        <f t="shared" si="117"/>
        <v>12.149141181399246</v>
      </c>
      <c r="J340" s="26">
        <f t="shared" si="117"/>
        <v>19.731881022203606</v>
      </c>
      <c r="K340" s="26">
        <f t="shared" si="117"/>
        <v>9.5098449937159621</v>
      </c>
      <c r="L340" s="7"/>
    </row>
    <row r="341" spans="1:12" x14ac:dyDescent="0.2">
      <c r="A341" s="27" t="str">
        <f t="shared" si="109"/>
        <v>Q1 2010</v>
      </c>
      <c r="B341" s="26">
        <f t="shared" ref="B341:K341" si="118">B145/$F243*100</f>
        <v>4.8218029350104823</v>
      </c>
      <c r="C341" s="26">
        <f t="shared" si="118"/>
        <v>0.33542976939203351</v>
      </c>
      <c r="D341" s="26">
        <f t="shared" si="118"/>
        <v>16.89727463312369</v>
      </c>
      <c r="E341" s="26">
        <f t="shared" si="118"/>
        <v>0.20964360587002098</v>
      </c>
      <c r="F341" s="26">
        <f t="shared" si="118"/>
        <v>9.6855345911949691</v>
      </c>
      <c r="G341" s="26">
        <f t="shared" si="118"/>
        <v>21.0062893081761</v>
      </c>
      <c r="H341" s="26">
        <f t="shared" si="118"/>
        <v>6.3731656184486365</v>
      </c>
      <c r="I341" s="26">
        <f t="shared" si="118"/>
        <v>11.069182389937108</v>
      </c>
      <c r="J341" s="26">
        <f t="shared" si="118"/>
        <v>20.125786163522015</v>
      </c>
      <c r="K341" s="26">
        <f t="shared" si="118"/>
        <v>9.3920335429769395</v>
      </c>
      <c r="L341" s="7"/>
    </row>
    <row r="342" spans="1:12" x14ac:dyDescent="0.2">
      <c r="A342" s="27" t="str">
        <f t="shared" si="109"/>
        <v>Q2 2010</v>
      </c>
      <c r="B342" s="26">
        <f t="shared" ref="B342:K342" si="119">B146/$F244*100</f>
        <v>4.716981132075472</v>
      </c>
      <c r="C342" s="26">
        <f t="shared" si="119"/>
        <v>0.34305317324185247</v>
      </c>
      <c r="D342" s="26">
        <f t="shared" si="119"/>
        <v>15.3516295025729</v>
      </c>
      <c r="E342" s="26">
        <f t="shared" si="119"/>
        <v>0.34305317324185247</v>
      </c>
      <c r="F342" s="26">
        <f t="shared" si="119"/>
        <v>9.6483704974271021</v>
      </c>
      <c r="G342" s="26">
        <f t="shared" si="119"/>
        <v>20.883361921097769</v>
      </c>
      <c r="H342" s="26">
        <f t="shared" si="119"/>
        <v>6.6466552315608922</v>
      </c>
      <c r="I342" s="26">
        <f t="shared" si="119"/>
        <v>12.778730703259006</v>
      </c>
      <c r="J342" s="26">
        <f t="shared" si="119"/>
        <v>19.811320754716981</v>
      </c>
      <c r="K342" s="26">
        <f t="shared" si="119"/>
        <v>9.4768439108061742</v>
      </c>
      <c r="L342" s="7"/>
    </row>
    <row r="343" spans="1:12" x14ac:dyDescent="0.2">
      <c r="A343" s="27" t="str">
        <f t="shared" si="109"/>
        <v>Q3 2010</v>
      </c>
      <c r="B343" s="26">
        <f t="shared" ref="B343:K343" si="120">B147/$F245*100</f>
        <v>5.1393728222996513</v>
      </c>
      <c r="C343" s="26">
        <f t="shared" si="120"/>
        <v>0.26132404181184671</v>
      </c>
      <c r="D343" s="26">
        <f t="shared" si="120"/>
        <v>15.592334494773519</v>
      </c>
      <c r="E343" s="26">
        <f t="shared" si="120"/>
        <v>0.39198606271777003</v>
      </c>
      <c r="F343" s="26">
        <f t="shared" si="120"/>
        <v>9.494773519163763</v>
      </c>
      <c r="G343" s="26">
        <f t="shared" si="120"/>
        <v>21.123693379790943</v>
      </c>
      <c r="H343" s="26">
        <f t="shared" si="120"/>
        <v>8.057491289198607</v>
      </c>
      <c r="I343" s="26">
        <f t="shared" si="120"/>
        <v>11.454703832752614</v>
      </c>
      <c r="J343" s="26">
        <f t="shared" si="120"/>
        <v>19.55574912891986</v>
      </c>
      <c r="K343" s="26">
        <f t="shared" si="120"/>
        <v>8.8850174216027877</v>
      </c>
      <c r="L343" s="7"/>
    </row>
    <row r="344" spans="1:12" x14ac:dyDescent="0.2">
      <c r="A344" s="27" t="str">
        <f t="shared" si="109"/>
        <v>Q4 2010</v>
      </c>
      <c r="B344" s="26">
        <f t="shared" ref="B344:K344" si="121">B148/$F246*100</f>
        <v>4.8551959114139693</v>
      </c>
      <c r="C344" s="26">
        <f t="shared" si="121"/>
        <v>0.55366269165247017</v>
      </c>
      <c r="D344" s="26">
        <f t="shared" si="121"/>
        <v>15.247018739352642</v>
      </c>
      <c r="E344" s="26">
        <f t="shared" si="121"/>
        <v>0.68143100511073251</v>
      </c>
      <c r="F344" s="26">
        <f t="shared" si="121"/>
        <v>9.2844974446337307</v>
      </c>
      <c r="G344" s="26">
        <f t="shared" si="121"/>
        <v>21.379897785349232</v>
      </c>
      <c r="H344" s="26">
        <f t="shared" si="121"/>
        <v>7.5383304940374787</v>
      </c>
      <c r="I344" s="26">
        <f t="shared" si="121"/>
        <v>10.860306643952299</v>
      </c>
      <c r="J344" s="26">
        <f t="shared" si="121"/>
        <v>20.996592844974447</v>
      </c>
      <c r="K344" s="26">
        <f t="shared" si="121"/>
        <v>8.6456558773424188</v>
      </c>
      <c r="L344" s="7"/>
    </row>
    <row r="345" spans="1:12" x14ac:dyDescent="0.2">
      <c r="A345" s="27" t="str">
        <f t="shared" si="109"/>
        <v>Q1 2011</v>
      </c>
      <c r="B345" s="26">
        <f t="shared" ref="B345:K345" si="122">B149/$F247*100</f>
        <v>4.3645699614890887</v>
      </c>
      <c r="C345" s="26">
        <f t="shared" si="122"/>
        <v>0.59905862216516903</v>
      </c>
      <c r="D345" s="26">
        <f t="shared" si="122"/>
        <v>16.003423192126657</v>
      </c>
      <c r="E345" s="26">
        <f t="shared" si="122"/>
        <v>0.72742832691484804</v>
      </c>
      <c r="F345" s="26">
        <f t="shared" si="122"/>
        <v>9.6277278562259294</v>
      </c>
      <c r="G345" s="26">
        <f t="shared" si="122"/>
        <v>21.951219512195124</v>
      </c>
      <c r="H345" s="26">
        <f t="shared" si="122"/>
        <v>7.1459135643988025</v>
      </c>
      <c r="I345" s="26">
        <f t="shared" si="122"/>
        <v>10.526315789473683</v>
      </c>
      <c r="J345" s="26">
        <f t="shared" si="122"/>
        <v>21.052631578947366</v>
      </c>
      <c r="K345" s="26">
        <f t="shared" si="122"/>
        <v>8.0017115960633287</v>
      </c>
      <c r="L345" s="7"/>
    </row>
    <row r="346" spans="1:12" x14ac:dyDescent="0.2">
      <c r="A346" s="27" t="str">
        <f t="shared" si="109"/>
        <v>Q2 2011</v>
      </c>
      <c r="B346" s="26">
        <f t="shared" ref="B346:K346" si="123">B150/$F248*100</f>
        <v>3.918299291371405</v>
      </c>
      <c r="C346" s="26">
        <f t="shared" si="123"/>
        <v>0.20842017507294708</v>
      </c>
      <c r="D346" s="26">
        <f t="shared" si="123"/>
        <v>15.964985410587746</v>
      </c>
      <c r="E346" s="26">
        <f t="shared" si="123"/>
        <v>0.75031263026260941</v>
      </c>
      <c r="F346" s="26">
        <f t="shared" si="123"/>
        <v>9.5039599833263857</v>
      </c>
      <c r="G346" s="26">
        <f t="shared" si="123"/>
        <v>22.259274697790747</v>
      </c>
      <c r="H346" s="26">
        <f t="shared" si="123"/>
        <v>7.1279699874947893</v>
      </c>
      <c r="I346" s="26">
        <f t="shared" si="123"/>
        <v>10.796165068778658</v>
      </c>
      <c r="J346" s="26">
        <f t="shared" si="123"/>
        <v>20.216756982075864</v>
      </c>
      <c r="K346" s="26">
        <f t="shared" si="123"/>
        <v>9.2538557732388487</v>
      </c>
      <c r="L346" s="7"/>
    </row>
    <row r="347" spans="1:12" x14ac:dyDescent="0.2">
      <c r="A347" s="27" t="str">
        <f t="shared" si="109"/>
        <v>Q3 2011</v>
      </c>
      <c r="B347" s="26">
        <f t="shared" ref="B347:K347" si="124">B151/$F249*100</f>
        <v>3.9304923458833261</v>
      </c>
      <c r="C347" s="26">
        <f t="shared" si="124"/>
        <v>0.62060405461315682</v>
      </c>
      <c r="D347" s="26">
        <f t="shared" si="124"/>
        <v>15.928837401737692</v>
      </c>
      <c r="E347" s="26">
        <f t="shared" si="124"/>
        <v>0.33098882912701694</v>
      </c>
      <c r="F347" s="26">
        <f t="shared" si="124"/>
        <v>9.4745552337608601</v>
      </c>
      <c r="G347" s="26">
        <f t="shared" si="124"/>
        <v>23.955316508067853</v>
      </c>
      <c r="H347" s="26">
        <f t="shared" si="124"/>
        <v>6.1646669424906912</v>
      </c>
      <c r="I347" s="26">
        <f t="shared" si="124"/>
        <v>11.253620190318577</v>
      </c>
      <c r="J347" s="26">
        <f t="shared" si="124"/>
        <v>19.362846503930491</v>
      </c>
      <c r="K347" s="26">
        <f t="shared" si="124"/>
        <v>9.019445593711211</v>
      </c>
      <c r="L347" s="7"/>
    </row>
    <row r="348" spans="1:12" x14ac:dyDescent="0.2">
      <c r="A348" s="27" t="str">
        <f t="shared" si="109"/>
        <v>Q4 2011</v>
      </c>
      <c r="B348" s="26">
        <f t="shared" ref="B348:K348" si="125">B152/$F250*100</f>
        <v>3.8430420711974111</v>
      </c>
      <c r="C348" s="26">
        <f t="shared" si="125"/>
        <v>0.48543689320388345</v>
      </c>
      <c r="D348" s="26">
        <f t="shared" si="125"/>
        <v>16.868932038834952</v>
      </c>
      <c r="E348" s="26">
        <f t="shared" si="125"/>
        <v>0.24271844660194172</v>
      </c>
      <c r="F348" s="26">
        <f t="shared" si="125"/>
        <v>9.4255663430420711</v>
      </c>
      <c r="G348" s="26">
        <f t="shared" si="125"/>
        <v>23.624595469255663</v>
      </c>
      <c r="H348" s="26">
        <f t="shared" si="125"/>
        <v>6.5938511326860834</v>
      </c>
      <c r="I348" s="26">
        <f t="shared" si="125"/>
        <v>10.598705501618124</v>
      </c>
      <c r="J348" s="26">
        <f t="shared" si="125"/>
        <v>20.186084142394822</v>
      </c>
      <c r="K348" s="26">
        <f t="shared" si="125"/>
        <v>8.1310679611650496</v>
      </c>
      <c r="L348" s="7"/>
    </row>
    <row r="349" spans="1:12" x14ac:dyDescent="0.2">
      <c r="A349" s="27" t="str">
        <f t="shared" si="109"/>
        <v>Q1 2012</v>
      </c>
      <c r="B349" s="26">
        <f t="shared" ref="B349:K349" si="126">B153/$F251*100</f>
        <v>3.7969459347915806</v>
      </c>
      <c r="C349" s="26">
        <f t="shared" si="126"/>
        <v>0.70160957490713993</v>
      </c>
      <c r="D349" s="26">
        <f t="shared" si="126"/>
        <v>15.229054890631449</v>
      </c>
      <c r="E349" s="26">
        <f t="shared" si="126"/>
        <v>0.33016921172100705</v>
      </c>
      <c r="F349" s="26">
        <f t="shared" si="126"/>
        <v>8.3780437474205538</v>
      </c>
      <c r="G349" s="26">
        <f t="shared" si="126"/>
        <v>22.24515063970285</v>
      </c>
      <c r="H349" s="26">
        <f t="shared" si="126"/>
        <v>7.2224515063970287</v>
      </c>
      <c r="I349" s="26">
        <f t="shared" si="126"/>
        <v>10.730499380932729</v>
      </c>
      <c r="J349" s="26">
        <f t="shared" si="126"/>
        <v>21.832439125051589</v>
      </c>
      <c r="K349" s="26">
        <f t="shared" si="126"/>
        <v>9.5749071399092021</v>
      </c>
      <c r="L349" s="7"/>
    </row>
    <row r="350" spans="1:12" x14ac:dyDescent="0.2">
      <c r="A350" s="27" t="str">
        <f t="shared" si="109"/>
        <v>Q2 2012</v>
      </c>
      <c r="B350" s="26">
        <f t="shared" ref="B350:K350" si="127">B154/$F252*100</f>
        <v>3.787566899958831</v>
      </c>
      <c r="C350" s="26">
        <f t="shared" si="127"/>
        <v>0.7822149032523672</v>
      </c>
      <c r="D350" s="26">
        <f t="shared" si="127"/>
        <v>15.314944421572662</v>
      </c>
      <c r="E350" s="26">
        <f t="shared" si="127"/>
        <v>0.49403046521202143</v>
      </c>
      <c r="F350" s="26">
        <f t="shared" si="127"/>
        <v>8.3985179086043633</v>
      </c>
      <c r="G350" s="26">
        <f t="shared" si="127"/>
        <v>21.32564841498559</v>
      </c>
      <c r="H350" s="26">
        <f t="shared" si="127"/>
        <v>7.7398106216550024</v>
      </c>
      <c r="I350" s="26">
        <f t="shared" si="127"/>
        <v>11.115685467270483</v>
      </c>
      <c r="J350" s="26">
        <f t="shared" si="127"/>
        <v>21.902017291066283</v>
      </c>
      <c r="K350" s="26">
        <f t="shared" si="127"/>
        <v>9.1395636064223957</v>
      </c>
      <c r="L350" s="7"/>
    </row>
    <row r="351" spans="1:12" x14ac:dyDescent="0.2">
      <c r="A351" s="27" t="str">
        <f t="shared" si="109"/>
        <v>Q3 2012</v>
      </c>
      <c r="B351" s="26">
        <f t="shared" ref="B351:K351" si="128">B155/$F253*100</f>
        <v>3.6870135190495699</v>
      </c>
      <c r="C351" s="26">
        <f t="shared" si="128"/>
        <v>0.73740270380991391</v>
      </c>
      <c r="D351" s="26">
        <f t="shared" si="128"/>
        <v>15.403523146251535</v>
      </c>
      <c r="E351" s="26">
        <f t="shared" si="128"/>
        <v>0.36870135190495695</v>
      </c>
      <c r="F351" s="26">
        <f t="shared" si="128"/>
        <v>8.7259319950839824</v>
      </c>
      <c r="G351" s="26">
        <f t="shared" si="128"/>
        <v>20.360507988529292</v>
      </c>
      <c r="H351" s="26">
        <f t="shared" si="128"/>
        <v>8.0704629250307249</v>
      </c>
      <c r="I351" s="26">
        <f t="shared" si="128"/>
        <v>11.63457599344531</v>
      </c>
      <c r="J351" s="26">
        <f t="shared" si="128"/>
        <v>22.081114297419091</v>
      </c>
      <c r="K351" s="26">
        <f t="shared" si="128"/>
        <v>8.9307660794756245</v>
      </c>
      <c r="L351" s="7"/>
    </row>
    <row r="352" spans="1:12" x14ac:dyDescent="0.2">
      <c r="A352" s="27" t="str">
        <f t="shared" si="109"/>
        <v>Q4 2012</v>
      </c>
      <c r="B352" s="26">
        <f t="shared" ref="B352:K352" si="129">B156/$F254*100</f>
        <v>4.0850354314297626</v>
      </c>
      <c r="C352" s="26">
        <f t="shared" si="129"/>
        <v>1.2505210504376825</v>
      </c>
      <c r="D352" s="26">
        <f t="shared" si="129"/>
        <v>14.297624010004167</v>
      </c>
      <c r="E352" s="26">
        <f t="shared" si="129"/>
        <v>0.54189245518966234</v>
      </c>
      <c r="F352" s="26">
        <f t="shared" si="129"/>
        <v>8.878699458107544</v>
      </c>
      <c r="G352" s="26">
        <f t="shared" si="129"/>
        <v>19.591496456857023</v>
      </c>
      <c r="H352" s="26">
        <f t="shared" si="129"/>
        <v>7.4614422676115053</v>
      </c>
      <c r="I352" s="26">
        <f t="shared" si="129"/>
        <v>12.046686119216341</v>
      </c>
      <c r="J352" s="26">
        <f t="shared" si="129"/>
        <v>22.884535223009586</v>
      </c>
      <c r="K352" s="26">
        <f t="shared" si="129"/>
        <v>9.0037515631513134</v>
      </c>
      <c r="L352" s="7"/>
    </row>
    <row r="353" spans="1:12" x14ac:dyDescent="0.2">
      <c r="A353" s="27" t="str">
        <f t="shared" si="109"/>
        <v>Q1 2013</v>
      </c>
      <c r="B353" s="26">
        <f t="shared" ref="B353:K353" si="130">B157/$F255*100</f>
        <v>3.9191419141914192</v>
      </c>
      <c r="C353" s="26">
        <f t="shared" si="130"/>
        <v>1.0313531353135312</v>
      </c>
      <c r="D353" s="26">
        <f t="shared" si="130"/>
        <v>14.356435643564355</v>
      </c>
      <c r="E353" s="26">
        <f t="shared" si="130"/>
        <v>0.41254125412541248</v>
      </c>
      <c r="F353" s="26">
        <f t="shared" si="130"/>
        <v>8.5808580858085808</v>
      </c>
      <c r="G353" s="26">
        <f t="shared" si="130"/>
        <v>19.636963696369637</v>
      </c>
      <c r="H353" s="26">
        <f t="shared" si="130"/>
        <v>7.7557755775577553</v>
      </c>
      <c r="I353" s="26">
        <f t="shared" si="130"/>
        <v>12.417491749174918</v>
      </c>
      <c r="J353" s="26">
        <f t="shared" si="130"/>
        <v>22.483498349834981</v>
      </c>
      <c r="K353" s="26">
        <f t="shared" si="130"/>
        <v>9.4471947194719483</v>
      </c>
      <c r="L353" s="7"/>
    </row>
    <row r="354" spans="1:12" x14ac:dyDescent="0.2">
      <c r="A354" s="27" t="str">
        <f t="shared" si="109"/>
        <v>Q2 2013</v>
      </c>
      <c r="B354" s="26">
        <f t="shared" ref="B354:K354" si="131">B158/$F256*100</f>
        <v>3.7704918032786887</v>
      </c>
      <c r="C354" s="26">
        <f t="shared" si="131"/>
        <v>1.0245901639344261</v>
      </c>
      <c r="D354" s="26">
        <f t="shared" si="131"/>
        <v>14.467213114754099</v>
      </c>
      <c r="E354" s="26">
        <f t="shared" si="131"/>
        <v>0.36885245901639346</v>
      </c>
      <c r="F354" s="26">
        <f t="shared" si="131"/>
        <v>9.5081967213114744</v>
      </c>
      <c r="G354" s="26">
        <f t="shared" si="131"/>
        <v>19.754098360655735</v>
      </c>
      <c r="H354" s="26">
        <f t="shared" si="131"/>
        <v>7.3360655737704921</v>
      </c>
      <c r="I354" s="26">
        <f t="shared" si="131"/>
        <v>11.68032786885246</v>
      </c>
      <c r="J354" s="26">
        <f t="shared" si="131"/>
        <v>23.114754098360656</v>
      </c>
      <c r="K354" s="26">
        <f t="shared" si="131"/>
        <v>8.9754098360655732</v>
      </c>
      <c r="L354" s="7"/>
    </row>
    <row r="355" spans="1:12" x14ac:dyDescent="0.2">
      <c r="A355" s="27" t="str">
        <f t="shared" si="109"/>
        <v>Q3 2013</v>
      </c>
      <c r="B355" s="26">
        <f t="shared" ref="B355:K355" si="132">B159/$F257*100</f>
        <v>4.2039704165044771</v>
      </c>
      <c r="C355" s="26">
        <f t="shared" si="132"/>
        <v>0.81743869209809261</v>
      </c>
      <c r="D355" s="26">
        <f t="shared" si="132"/>
        <v>13.70182950564422</v>
      </c>
      <c r="E355" s="26">
        <f t="shared" si="132"/>
        <v>0.54495912806539504</v>
      </c>
      <c r="F355" s="26">
        <f t="shared" si="132"/>
        <v>8.836123005060335</v>
      </c>
      <c r="G355" s="26">
        <f t="shared" si="132"/>
        <v>21.564811210587777</v>
      </c>
      <c r="H355" s="26">
        <f t="shared" si="132"/>
        <v>7.7851304009342162</v>
      </c>
      <c r="I355" s="26">
        <f t="shared" si="132"/>
        <v>10.899182561307901</v>
      </c>
      <c r="J355" s="26">
        <f t="shared" si="132"/>
        <v>22.966134682755936</v>
      </c>
      <c r="K355" s="26">
        <f t="shared" si="132"/>
        <v>8.6804203970416509</v>
      </c>
      <c r="L355" s="7"/>
    </row>
    <row r="356" spans="1:12" x14ac:dyDescent="0.2">
      <c r="A356" s="27" t="s">
        <v>513</v>
      </c>
      <c r="B356" s="26">
        <f t="shared" ref="B356:K356" si="133">B160/$F258*100</f>
        <v>3.7989711119905025</v>
      </c>
      <c r="C356" s="26">
        <f t="shared" si="133"/>
        <v>0.23743569449940641</v>
      </c>
      <c r="D356" s="26">
        <f t="shared" si="133"/>
        <v>13.65255243371587</v>
      </c>
      <c r="E356" s="26">
        <f t="shared" si="133"/>
        <v>0.35615354174910963</v>
      </c>
      <c r="F356" s="26">
        <f t="shared" si="133"/>
        <v>8.7455480807281347</v>
      </c>
      <c r="G356" s="26">
        <f t="shared" si="133"/>
        <v>22.437673130193904</v>
      </c>
      <c r="H356" s="26">
        <f t="shared" si="133"/>
        <v>7.8353779184804111</v>
      </c>
      <c r="I356" s="26">
        <f t="shared" si="133"/>
        <v>11.159477641472101</v>
      </c>
      <c r="J356" s="26">
        <f t="shared" si="133"/>
        <v>22.63553620894341</v>
      </c>
      <c r="K356" s="26">
        <f t="shared" si="133"/>
        <v>9.1412742382271475</v>
      </c>
      <c r="L356" s="7"/>
    </row>
    <row r="357" spans="1:12" x14ac:dyDescent="0.2">
      <c r="A357" s="27" t="s">
        <v>512</v>
      </c>
      <c r="B357" s="26">
        <f t="shared" ref="B357:K357" si="134">B161/$F259*100</f>
        <v>3.79746835443038</v>
      </c>
      <c r="C357" s="26">
        <f t="shared" si="134"/>
        <v>0.19778481012658228</v>
      </c>
      <c r="D357" s="26">
        <f t="shared" si="134"/>
        <v>14.280063291139241</v>
      </c>
      <c r="E357" s="26">
        <f t="shared" si="134"/>
        <v>0.870253164556962</v>
      </c>
      <c r="F357" s="26">
        <f t="shared" si="134"/>
        <v>9.7705696202531644</v>
      </c>
      <c r="G357" s="26">
        <f t="shared" si="134"/>
        <v>22.547468354430382</v>
      </c>
      <c r="H357" s="26">
        <f t="shared" si="134"/>
        <v>7.0411392405063289</v>
      </c>
      <c r="I357" s="26">
        <f t="shared" si="134"/>
        <v>10.838607594936708</v>
      </c>
      <c r="J357" s="26">
        <f t="shared" si="134"/>
        <v>22.191455696202532</v>
      </c>
      <c r="K357" s="26">
        <f t="shared" si="134"/>
        <v>8.4256329113924053</v>
      </c>
      <c r="L357" s="7"/>
    </row>
    <row r="358" spans="1:12" x14ac:dyDescent="0.2">
      <c r="A358" s="27" t="s">
        <v>526</v>
      </c>
      <c r="B358" s="26">
        <f t="shared" ref="B358:K358" si="135">B162/$F260*100</f>
        <v>3.4274193548387095</v>
      </c>
      <c r="C358" s="26">
        <f t="shared" si="135"/>
        <v>0.24193548387096775</v>
      </c>
      <c r="D358" s="26">
        <f t="shared" si="135"/>
        <v>13.266129032258064</v>
      </c>
      <c r="E358" s="26">
        <f t="shared" si="135"/>
        <v>0.72580645161290325</v>
      </c>
      <c r="F358" s="26">
        <f t="shared" si="135"/>
        <v>9.7177419354838719</v>
      </c>
      <c r="G358" s="26">
        <f t="shared" si="135"/>
        <v>22.177419354838708</v>
      </c>
      <c r="H358" s="26">
        <f t="shared" si="135"/>
        <v>7.419354838709677</v>
      </c>
      <c r="I358" s="26">
        <f t="shared" si="135"/>
        <v>9.7983870967741922</v>
      </c>
      <c r="J358" s="26">
        <f t="shared" si="135"/>
        <v>23.951612903225804</v>
      </c>
      <c r="K358" s="26">
        <f t="shared" si="135"/>
        <v>9.2741935483870961</v>
      </c>
      <c r="L358" s="7"/>
    </row>
    <row r="359" spans="1:12" x14ac:dyDescent="0.2">
      <c r="A359" s="27" t="s">
        <v>533</v>
      </c>
      <c r="B359" s="26">
        <f t="shared" ref="B359:K359" si="136">B163/$F261*100</f>
        <v>3.2658123191401405</v>
      </c>
      <c r="C359" s="26">
        <f t="shared" si="136"/>
        <v>0.33071517155849522</v>
      </c>
      <c r="D359" s="26">
        <f t="shared" si="136"/>
        <v>14.179412980570483</v>
      </c>
      <c r="E359" s="26">
        <f t="shared" si="136"/>
        <v>0.82678792889623809</v>
      </c>
      <c r="F359" s="26">
        <f t="shared" si="136"/>
        <v>9.962794543199669</v>
      </c>
      <c r="G359" s="26">
        <f t="shared" si="136"/>
        <v>21.124431583298882</v>
      </c>
      <c r="H359" s="26">
        <f t="shared" si="136"/>
        <v>7.1517155849524601</v>
      </c>
      <c r="I359" s="26">
        <f t="shared" si="136"/>
        <v>9.7974369574204214</v>
      </c>
      <c r="J359" s="26">
        <f t="shared" si="136"/>
        <v>24.762298470442332</v>
      </c>
      <c r="K359" s="26">
        <f t="shared" si="136"/>
        <v>8.6812732534105006</v>
      </c>
      <c r="L359" s="7"/>
    </row>
    <row r="360" spans="1:12" x14ac:dyDescent="0.2">
      <c r="A360" s="27" t="s">
        <v>545</v>
      </c>
      <c r="B360" s="26">
        <f t="shared" ref="B360:K360" si="137">B164/$F262*100</f>
        <v>4.0476190476190474</v>
      </c>
      <c r="C360" s="26">
        <f t="shared" si="137"/>
        <v>0.15873015873015872</v>
      </c>
      <c r="D360" s="26">
        <f t="shared" si="137"/>
        <v>14.365079365079364</v>
      </c>
      <c r="E360" s="26">
        <f t="shared" si="137"/>
        <v>0.67460317460317465</v>
      </c>
      <c r="F360" s="26">
        <f t="shared" si="137"/>
        <v>11.111111111111111</v>
      </c>
      <c r="G360" s="26">
        <f t="shared" si="137"/>
        <v>21.031746031746032</v>
      </c>
      <c r="H360" s="26">
        <f t="shared" si="137"/>
        <v>6.7063492063492065</v>
      </c>
      <c r="I360" s="26">
        <f t="shared" si="137"/>
        <v>10.079365079365079</v>
      </c>
      <c r="J360" s="26">
        <f t="shared" si="137"/>
        <v>22.777777777777779</v>
      </c>
      <c r="K360" s="26">
        <f t="shared" si="137"/>
        <v>9.0476190476190474</v>
      </c>
      <c r="L360" s="7"/>
    </row>
    <row r="361" spans="1:12" x14ac:dyDescent="0.2">
      <c r="A361" s="328" t="s">
        <v>628</v>
      </c>
      <c r="B361" s="26">
        <f t="shared" ref="B361:K361" si="138">B165/$F263*100</f>
        <v>6.0487038491751761</v>
      </c>
      <c r="C361" s="26">
        <f t="shared" si="138"/>
        <v>0.35349567949725058</v>
      </c>
      <c r="D361" s="26">
        <f t="shared" si="138"/>
        <v>14.650432050274942</v>
      </c>
      <c r="E361" s="26">
        <f t="shared" si="138"/>
        <v>0.6284367635506678</v>
      </c>
      <c r="F361" s="26">
        <f t="shared" si="138"/>
        <v>11.115475255302435</v>
      </c>
      <c r="G361" s="26">
        <f t="shared" si="138"/>
        <v>18.303220738413199</v>
      </c>
      <c r="H361" s="26">
        <f t="shared" si="138"/>
        <v>6.5200314218381781</v>
      </c>
      <c r="I361" s="26">
        <f t="shared" si="138"/>
        <v>11.233307148468185</v>
      </c>
      <c r="J361" s="26">
        <f t="shared" si="138"/>
        <v>22.820109976433621</v>
      </c>
      <c r="K361" s="26">
        <f t="shared" si="138"/>
        <v>8.2875098193244305</v>
      </c>
      <c r="L361" s="7"/>
    </row>
    <row r="362" spans="1:12" x14ac:dyDescent="0.2">
      <c r="A362" s="328" t="s">
        <v>635</v>
      </c>
      <c r="B362" s="26">
        <f t="shared" ref="B362:K362" si="139">B166/$F264*100</f>
        <v>5.868544600938967</v>
      </c>
      <c r="C362" s="26">
        <f t="shared" si="139"/>
        <v>0.3129890453834116</v>
      </c>
      <c r="D362" s="26">
        <f t="shared" si="139"/>
        <v>14.084507042253522</v>
      </c>
      <c r="E362" s="26">
        <f t="shared" si="139"/>
        <v>0.78247261345852892</v>
      </c>
      <c r="F362" s="26">
        <f t="shared" si="139"/>
        <v>10.172143974960877</v>
      </c>
      <c r="G362" s="26">
        <f t="shared" si="139"/>
        <v>19.287949921752741</v>
      </c>
      <c r="H362" s="26">
        <f t="shared" si="139"/>
        <v>6.807511737089202</v>
      </c>
      <c r="I362" s="26">
        <f t="shared" si="139"/>
        <v>9.8200312989045386</v>
      </c>
      <c r="J362" s="26">
        <f t="shared" si="139"/>
        <v>24.413145539906104</v>
      </c>
      <c r="K362" s="26">
        <f t="shared" si="139"/>
        <v>8.4507042253521121</v>
      </c>
      <c r="L362" s="7"/>
    </row>
    <row r="363" spans="1:12" x14ac:dyDescent="0.2">
      <c r="A363" s="328" t="s">
        <v>640</v>
      </c>
      <c r="B363" s="26">
        <f t="shared" ref="B363:K363" si="140">B167/$F265*100</f>
        <v>5.2079284881461332</v>
      </c>
      <c r="C363" s="26">
        <f t="shared" si="140"/>
        <v>0.27205596579867858</v>
      </c>
      <c r="D363" s="26">
        <f t="shared" si="140"/>
        <v>13.56393315196269</v>
      </c>
      <c r="E363" s="26">
        <f t="shared" si="140"/>
        <v>0.69957248348231638</v>
      </c>
      <c r="F363" s="26">
        <f t="shared" si="140"/>
        <v>10.998834045860862</v>
      </c>
      <c r="G363" s="26">
        <f t="shared" si="140"/>
        <v>20.132141469102216</v>
      </c>
      <c r="H363" s="26">
        <f t="shared" si="140"/>
        <v>6.024096385542169</v>
      </c>
      <c r="I363" s="26">
        <f t="shared" si="140"/>
        <v>9.910610182666149</v>
      </c>
      <c r="J363" s="26">
        <f t="shared" si="140"/>
        <v>24.990283715507189</v>
      </c>
      <c r="K363" s="26">
        <f t="shared" si="140"/>
        <v>8.1616789739603579</v>
      </c>
      <c r="L363" s="7"/>
    </row>
    <row r="364" spans="1:12" x14ac:dyDescent="0.2">
      <c r="A364" s="328" t="s">
        <v>649</v>
      </c>
      <c r="B364" s="26">
        <f t="shared" ref="B364:K364" si="141">B168/$F266*100</f>
        <v>5.5731225296442686</v>
      </c>
      <c r="C364" s="26">
        <f t="shared" si="141"/>
        <v>0.31620553359683795</v>
      </c>
      <c r="D364" s="26">
        <f t="shared" si="141"/>
        <v>12.252964426877471</v>
      </c>
      <c r="E364" s="26">
        <f t="shared" si="141"/>
        <v>0.39525691699604742</v>
      </c>
      <c r="F364" s="26">
        <f t="shared" si="141"/>
        <v>9.4861660079051369</v>
      </c>
      <c r="G364" s="26">
        <f t="shared" si="141"/>
        <v>20.988142292490121</v>
      </c>
      <c r="H364" s="26">
        <f t="shared" si="141"/>
        <v>6.1264822134387353</v>
      </c>
      <c r="I364" s="26">
        <f t="shared" si="141"/>
        <v>11.067193675889328</v>
      </c>
      <c r="J364" s="26">
        <f t="shared" si="141"/>
        <v>25.612648221343875</v>
      </c>
      <c r="K364" s="26">
        <f t="shared" si="141"/>
        <v>8.2213438735177871</v>
      </c>
      <c r="L364" s="7"/>
    </row>
    <row r="365" spans="1:12" x14ac:dyDescent="0.2">
      <c r="A365" s="328" t="s">
        <v>657</v>
      </c>
      <c r="B365" s="26">
        <f>B169/$F267*100</f>
        <v>5.4684358665058301</v>
      </c>
      <c r="C365" s="26">
        <f>C169/$F267*100</f>
        <v>0.32167269802975473</v>
      </c>
      <c r="D365" s="26">
        <f>D169/$F267*100</f>
        <v>12.384398874145557</v>
      </c>
      <c r="E365" s="26">
        <f t="shared" ref="E365:J365" si="142">E169/$F267*100</f>
        <v>0.32167269802975473</v>
      </c>
      <c r="F365" s="26">
        <f t="shared" si="142"/>
        <v>9.6099718536389229</v>
      </c>
      <c r="G365" s="26">
        <f t="shared" si="142"/>
        <v>22.074788902291917</v>
      </c>
      <c r="H365" s="26">
        <f t="shared" si="142"/>
        <v>6.3932448733413754</v>
      </c>
      <c r="I365" s="26">
        <f t="shared" si="142"/>
        <v>10.213108162444714</v>
      </c>
      <c r="J365" s="26">
        <f t="shared" si="142"/>
        <v>24.849215922798553</v>
      </c>
      <c r="K365" s="26">
        <f>K169/$F267*100</f>
        <v>8.403699236027343</v>
      </c>
    </row>
    <row r="366" spans="1:12" x14ac:dyDescent="0.2">
      <c r="A366" s="27" t="s">
        <v>68</v>
      </c>
      <c r="B366" s="347">
        <f>AVERAGE(B333:B365)</f>
        <v>4.5985301416139572</v>
      </c>
      <c r="C366" s="347">
        <f>AVERAGE(C333:C365)</f>
        <v>0.4613118928242988</v>
      </c>
      <c r="D366" s="347">
        <f t="shared" ref="D366:K366" si="143">AVERAGE(D333:D365)</f>
        <v>15.020402382843438</v>
      </c>
      <c r="E366" s="347">
        <f t="shared" si="143"/>
        <v>0.49966066550872046</v>
      </c>
      <c r="F366" s="347">
        <f t="shared" si="143"/>
        <v>9.4036911106136643</v>
      </c>
      <c r="G366" s="347">
        <f t="shared" si="143"/>
        <v>21.372276395705271</v>
      </c>
      <c r="H366" s="347">
        <f>AVERAGE(H333:H365)</f>
        <v>7.0239590046684439</v>
      </c>
      <c r="I366" s="347">
        <f t="shared" si="143"/>
        <v>11.01082469373687</v>
      </c>
      <c r="J366" s="347">
        <f t="shared" si="143"/>
        <v>21.523189766883842</v>
      </c>
      <c r="K366" s="347">
        <f t="shared" si="143"/>
        <v>9.0910391183321604</v>
      </c>
      <c r="L366" s="7"/>
    </row>
    <row r="367" spans="1:12" x14ac:dyDescent="0.2">
      <c r="A367" s="27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7"/>
    </row>
    <row r="368" spans="1:12" x14ac:dyDescent="0.2">
      <c r="A368" s="17"/>
      <c r="B368" s="26"/>
      <c r="C368" s="26"/>
      <c r="D368" s="26"/>
      <c r="E368" s="26"/>
      <c r="F368" s="26"/>
      <c r="G368" s="26"/>
      <c r="H368" s="26"/>
      <c r="I368" s="21"/>
      <c r="J368" s="21"/>
      <c r="K368" s="21"/>
    </row>
    <row r="369" spans="1:11" x14ac:dyDescent="0.2">
      <c r="A369" s="17"/>
      <c r="B369" s="7"/>
      <c r="C369" s="7"/>
      <c r="D369" s="7"/>
      <c r="E369" s="7"/>
      <c r="F369" s="7"/>
      <c r="G369" s="7"/>
      <c r="H369" s="7"/>
    </row>
    <row r="370" spans="1:11" x14ac:dyDescent="0.2">
      <c r="A370" s="17"/>
      <c r="B370" s="7"/>
      <c r="C370" s="7"/>
      <c r="D370" s="7"/>
      <c r="E370" s="7"/>
      <c r="F370" s="7"/>
      <c r="G370" s="7"/>
      <c r="H370" s="7"/>
    </row>
    <row r="372" spans="1:11" x14ac:dyDescent="0.2">
      <c r="B372" s="7"/>
      <c r="C372" s="7"/>
      <c r="D372" s="7"/>
      <c r="E372" s="7"/>
    </row>
    <row r="373" spans="1:11" x14ac:dyDescent="0.2">
      <c r="B373" s="7"/>
      <c r="C373" s="7"/>
      <c r="D373" s="7"/>
      <c r="E373" s="7"/>
      <c r="F373" s="7"/>
      <c r="G373" s="7"/>
      <c r="H373" s="7"/>
      <c r="I373" s="7"/>
      <c r="J373" s="7"/>
      <c r="K373" s="7"/>
    </row>
  </sheetData>
  <mergeCells count="2">
    <mergeCell ref="A1:K1"/>
    <mergeCell ref="A135:K135"/>
  </mergeCells>
  <phoneticPr fontId="16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Cover Page </vt:lpstr>
      <vt:lpstr>Summary page</vt:lpstr>
      <vt:lpstr>KZN Population</vt:lpstr>
      <vt:lpstr>National Government</vt:lpstr>
      <vt:lpstr>Manufacturing</vt:lpstr>
      <vt:lpstr>Retail</vt:lpstr>
      <vt:lpstr>Monetary</vt:lpstr>
      <vt:lpstr>Trade</vt:lpstr>
      <vt:lpstr>Employment</vt:lpstr>
      <vt:lpstr>PSCE</vt:lpstr>
      <vt:lpstr>PSCE Yearly</vt:lpstr>
      <vt:lpstr>PSCE Monthly</vt:lpstr>
      <vt:lpstr>Survey Results</vt:lpstr>
      <vt:lpstr>Civil Cases for Debt</vt:lpstr>
      <vt:lpstr>Inflation</vt:lpstr>
      <vt:lpstr>Electricity</vt:lpstr>
      <vt:lpstr>Building Plans Approved</vt:lpstr>
      <vt:lpstr>Building Plans Approved1</vt:lpstr>
      <vt:lpstr>Cement Sales</vt:lpstr>
      <vt:lpstr>House Prices</vt:lpstr>
      <vt:lpstr>'Summary page'!Print_Area</vt:lpstr>
    </vt:vector>
  </TitlesOfParts>
  <Company>Finance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2010-04-06T08:22:29Z</cp:lastPrinted>
  <dcterms:created xsi:type="dcterms:W3CDTF">2009-03-31T10:18:14Z</dcterms:created>
  <dcterms:modified xsi:type="dcterms:W3CDTF">2016-07-20T11:07:04Z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1.3.1.4</vt:lpwstr>
  </property>
</Properties>
</file>